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JIH\Downloads\Work\RACOS_Test\EncoderTester - JIH\EncoderTester\EncoderTester\Resources\"/>
    </mc:Choice>
  </mc:AlternateContent>
  <xr:revisionPtr revIDLastSave="0" documentId="13_ncr:1_{4BD42EC4-E308-4800-AB86-D5D7964608F0}" xr6:coauthVersionLast="47" xr6:coauthVersionMax="47" xr10:uidLastSave="{00000000-0000-0000-0000-000000000000}"/>
  <bookViews>
    <workbookView xWindow="-120" yWindow="-120" windowWidth="29040" windowHeight="15840" tabRatio="699" firstSheet="4" activeTab="4" xr2:uid="{92FB820C-985F-48BB-A062-52F86668E1E7}"/>
  </bookViews>
  <sheets>
    <sheet name="Header" sheetId="20" r:id="rId1"/>
    <sheet name="Online Check" sheetId="1" r:id="rId2"/>
    <sheet name="Read Card(No Card)" sheetId="8" r:id="rId3"/>
    <sheet name="Read Card(On Card)" sheetId="36" r:id="rId4"/>
    <sheet name="Write Card - Checkin" sheetId="4" r:id="rId5"/>
    <sheet name="Write Card - Pre-Checkin" sheetId="5" r:id="rId6"/>
    <sheet name="Write Card - Standby" sheetId="6" r:id="rId7"/>
    <sheet name="Write Card - OneTime" sheetId="7" r:id="rId8"/>
    <sheet name="Write Card - Emergency" sheetId="13" r:id="rId9"/>
    <sheet name="Write Card - Grand Master" sheetId="12" r:id="rId10"/>
    <sheet name="Write Card - Master" sheetId="9" r:id="rId11"/>
    <sheet name="Write Card - Maid" sheetId="10" r:id="rId12"/>
    <sheet name="Write Card - Minibar" sheetId="11" r:id="rId13"/>
    <sheet name="Write Card - Group" sheetId="37" r:id="rId14"/>
    <sheet name="Write Card - Reset" sheetId="14" r:id="rId15"/>
    <sheet name="Write Card - Time" sheetId="15" r:id="rId16"/>
    <sheet name="Write Card - Init" sheetId="16" r:id="rId17"/>
    <sheet name="Write Card - Parameter" sheetId="17" r:id="rId18"/>
    <sheet name="Write Card - Set Address" sheetId="18" r:id="rId19"/>
    <sheet name="Write Card - HandHeld" sheetId="19" r:id="rId20"/>
    <sheet name="Door) A1_Set Parameter" sheetId="21" r:id="rId21"/>
    <sheet name="Door) A5_Set Initializing" sheetId="22" r:id="rId22"/>
    <sheet name="Door) A6_SpecialArea" sheetId="23" r:id="rId23"/>
    <sheet name="Door) A8_Set Guest Time Slot" sheetId="24" r:id="rId24"/>
    <sheet name="Door) AA_Set Group Room" sheetId="27" r:id="rId25"/>
    <sheet name="Door) AB_Set Group Security" sheetId="26" r:id="rId26"/>
    <sheet name="Door) AC_Extend Check-Out Date" sheetId="28" r:id="rId27"/>
    <sheet name="Door) B3_Set Current Time" sheetId="29" r:id="rId28"/>
    <sheet name="Door) C0_On-Line Check" sheetId="30" r:id="rId29"/>
    <sheet name="Door) C1_Reader Information" sheetId="31" r:id="rId30"/>
    <sheet name="Door) C3_ReaderEvent" sheetId="32" r:id="rId31"/>
    <sheet name="Door) C4_Request Current Time" sheetId="33" r:id="rId32"/>
    <sheet name="Door) C5_Request Parameter" sheetId="34" r:id="rId33"/>
    <sheet name="Door) C6_Set Security Number" sheetId="35" r:id="rId34"/>
    <sheet name="복합 시나리오" sheetId="2" r:id="rId35"/>
    <sheet name="Ref" sheetId="3" r:id="rId36"/>
  </sheets>
  <externalReferences>
    <externalReference r:id="rId37"/>
  </externalReferences>
  <definedNames>
    <definedName name="Res">Ref!$C$2:$C$4</definedName>
    <definedName name="Result" localSheetId="20">'Door) A1_Set Parameter'!$AE$2:$AE$53</definedName>
    <definedName name="Result" localSheetId="21">'Door) A5_Set Initializing'!$CZ$2:$CZ$143</definedName>
    <definedName name="Result" localSheetId="22">'Door) A6_SpecialArea'!$W$2:$W$23</definedName>
    <definedName name="Result" localSheetId="23">'Door) A8_Set Guest Time Slot'!$CH$2:$CH$110</definedName>
    <definedName name="Result" localSheetId="24">'Door) AA_Set Group Room'!$CI$2:$CI$110</definedName>
    <definedName name="Result" localSheetId="25">'Door) AB_Set Group Security'!$CI$2:$CI$110</definedName>
    <definedName name="Result" localSheetId="26">'Door) AC_Extend Check-Out Date'!$AB$2:$AB$23</definedName>
    <definedName name="Result" localSheetId="27">'Door) B3_Set Current Time'!$AC$2:$AC$23</definedName>
    <definedName name="Result" localSheetId="28">'Door) C0_On-Line Check'!$V$2:$V$20</definedName>
    <definedName name="Result" localSheetId="29">'Door) C1_Reader Information'!$V$2:$V$20</definedName>
    <definedName name="Result" localSheetId="30">'Door) C3_ReaderEvent'!$X$2:$X$20</definedName>
    <definedName name="Result" localSheetId="31">'Door) C4_Request Current Time'!$V$2:$V$20</definedName>
    <definedName name="Result" localSheetId="32">'Door) C5_Request Parameter'!$V$2:$V$20</definedName>
    <definedName name="Result" localSheetId="33">'Door) C6_Set Security Number'!$Y$2:$Y$20</definedName>
    <definedName name="Result" localSheetId="2">'Read Card(No Card)'!$AD$2:$AD$122</definedName>
    <definedName name="Result" localSheetId="3">'Read Card(On Card)'!$AD$2:$AD$122</definedName>
    <definedName name="Result" localSheetId="4">'Write Card - Checkin'!$BG$2:$BG$138</definedName>
    <definedName name="Result" localSheetId="8">'Write Card - Emergency'!$BA$2:$BA$116</definedName>
    <definedName name="Result" localSheetId="9">'Write Card - Grand Master'!$BA$2:$BA$119</definedName>
    <definedName name="Result" localSheetId="13">'Write Card - Group'!$BA$2:$BA$120</definedName>
    <definedName name="Result" localSheetId="19">'Write Card - HandHeld'!$BA$2:$BA$109</definedName>
    <definedName name="Result" localSheetId="16">'Write Card - Init'!$BA$2:$BA$110</definedName>
    <definedName name="Result" localSheetId="11">'Write Card - Maid'!$BA$2:$BA$120</definedName>
    <definedName name="Result" localSheetId="10">'Write Card - Master'!$BA$2:$BA$120</definedName>
    <definedName name="Result" localSheetId="12">'Write Card - Minibar'!$BA$2:$BA$120</definedName>
    <definedName name="Result" localSheetId="7">'Write Card - OneTime'!$BA$2:$BA$120</definedName>
    <definedName name="Result" localSheetId="17">'Write Card - Parameter'!$BA$2:$BA$110</definedName>
    <definedName name="Result" localSheetId="5">'Write Card - Pre-Checkin'!$BB$2:$BB$124</definedName>
    <definedName name="Result" localSheetId="14">'Write Card - Reset'!$BA$2:$BA$110</definedName>
    <definedName name="Result" localSheetId="18">'Write Card - Set Address'!$BA$2:$BA$109</definedName>
    <definedName name="Result" localSheetId="6">'Write Card - Standby'!$BA$2:$BA$118</definedName>
    <definedName name="Result" localSheetId="15">'Write Card - Time'!$BA$2:$BA$110</definedName>
    <definedName name="Result">'Online Check'!$S$2:$S$18</definedName>
    <definedName name="결과" localSheetId="20">[1]Ref!$A$2:$A$4</definedName>
    <definedName name="결과" localSheetId="21">[1]Ref!$A$2:$A$4</definedName>
    <definedName name="결과" localSheetId="22">[1]Ref!$A$2:$A$4</definedName>
    <definedName name="결과" localSheetId="23">[1]Ref!$A$2:$A$4</definedName>
    <definedName name="결과" localSheetId="24">[1]Ref!$A$2:$A$4</definedName>
    <definedName name="결과" localSheetId="25">[1]Ref!$A$2:$A$4</definedName>
    <definedName name="결과" localSheetId="26">[1]Ref!$A$2:$A$4</definedName>
    <definedName name="결과" localSheetId="27">[1]Ref!$A$2:$A$4</definedName>
    <definedName name="결과" localSheetId="28">[1]Ref!$A$2:$A$4</definedName>
    <definedName name="결과" localSheetId="29">[1]Ref!$A$2:$A$4</definedName>
    <definedName name="결과" localSheetId="30">[1]Ref!$A$2:$A$4</definedName>
    <definedName name="결과" localSheetId="31">[1]Ref!$A$2:$A$4</definedName>
    <definedName name="결과" localSheetId="32">[1]Ref!$A$2:$A$4</definedName>
    <definedName name="결과" localSheetId="33">[1]Ref!$A$2:$A$4</definedName>
    <definedName name="결과">Ref!$A$2:$A$4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O104" i="4" l="1"/>
  <c r="AO103" i="4"/>
  <c r="AO102" i="4"/>
  <c r="AN101" i="4"/>
  <c r="AN100" i="4"/>
  <c r="AN99" i="4"/>
  <c r="AM98" i="4"/>
  <c r="AM97" i="4"/>
  <c r="AM96" i="4"/>
  <c r="AL95" i="4"/>
  <c r="AL94" i="4"/>
  <c r="AL93" i="4"/>
  <c r="AK92" i="4"/>
  <c r="AK91" i="4"/>
  <c r="AK90" i="4"/>
  <c r="AJ89" i="4"/>
  <c r="AJ88" i="4"/>
  <c r="AJ87" i="4"/>
  <c r="BF86" i="4"/>
  <c r="BE86" i="4"/>
  <c r="AI86" i="4"/>
  <c r="S86" i="4"/>
  <c r="R86" i="4"/>
  <c r="Q86" i="4"/>
  <c r="BF85" i="4"/>
  <c r="BE85" i="4"/>
  <c r="AI85" i="4"/>
  <c r="S85" i="4"/>
  <c r="R85" i="4"/>
  <c r="Q85" i="4"/>
  <c r="BF84" i="4"/>
  <c r="BE84" i="4"/>
  <c r="AI84" i="4"/>
  <c r="S84" i="4"/>
  <c r="R84" i="4"/>
  <c r="Q84" i="4"/>
  <c r="BF83" i="4"/>
  <c r="BE83" i="4"/>
  <c r="AH83" i="4"/>
  <c r="S83" i="4"/>
  <c r="R83" i="4"/>
  <c r="Q83" i="4"/>
  <c r="BF82" i="4"/>
  <c r="BE82" i="4"/>
  <c r="AH82" i="4"/>
  <c r="S82" i="4"/>
  <c r="R82" i="4"/>
  <c r="Q82" i="4"/>
  <c r="BF81" i="4"/>
  <c r="BE81" i="4"/>
  <c r="AH81" i="4"/>
  <c r="S81" i="4"/>
  <c r="R81" i="4"/>
  <c r="Q81" i="4"/>
  <c r="BF80" i="4"/>
  <c r="BE80" i="4"/>
  <c r="AG80" i="4"/>
  <c r="S80" i="4"/>
  <c r="R80" i="4"/>
  <c r="Q80" i="4"/>
  <c r="BF79" i="4"/>
  <c r="BE79" i="4"/>
  <c r="AG79" i="4"/>
  <c r="S79" i="4"/>
  <c r="R79" i="4"/>
  <c r="Q79" i="4"/>
  <c r="BF78" i="4"/>
  <c r="BE78" i="4"/>
  <c r="AG78" i="4"/>
  <c r="S78" i="4"/>
  <c r="R78" i="4"/>
  <c r="Q78" i="4"/>
  <c r="BF77" i="4"/>
  <c r="BE77" i="4"/>
  <c r="AF77" i="4"/>
  <c r="S77" i="4"/>
  <c r="R77" i="4"/>
  <c r="Q77" i="4"/>
  <c r="BF76" i="4"/>
  <c r="BE76" i="4"/>
  <c r="AF76" i="4"/>
  <c r="S76" i="4"/>
  <c r="R76" i="4"/>
  <c r="Q76" i="4"/>
  <c r="BF75" i="4"/>
  <c r="BE75" i="4"/>
  <c r="AF75" i="4"/>
  <c r="S75" i="4"/>
  <c r="R75" i="4"/>
  <c r="Q75" i="4"/>
  <c r="BF74" i="4"/>
  <c r="BE74" i="4"/>
  <c r="AE74" i="4"/>
  <c r="S74" i="4"/>
  <c r="R74" i="4"/>
  <c r="Q74" i="4"/>
  <c r="BF73" i="4"/>
  <c r="BE73" i="4"/>
  <c r="AE73" i="4"/>
  <c r="S73" i="4"/>
  <c r="R73" i="4"/>
  <c r="Q73" i="4"/>
  <c r="BF72" i="4"/>
  <c r="BE72" i="4"/>
  <c r="AE72" i="4"/>
  <c r="S72" i="4"/>
  <c r="R72" i="4"/>
  <c r="Q72" i="4"/>
  <c r="BF71" i="4"/>
  <c r="BE71" i="4"/>
  <c r="AD71" i="4"/>
  <c r="S71" i="4"/>
  <c r="R71" i="4"/>
  <c r="Q71" i="4"/>
  <c r="BF70" i="4"/>
  <c r="BE70" i="4"/>
  <c r="AD70" i="4"/>
  <c r="S70" i="4"/>
  <c r="R70" i="4"/>
  <c r="Q70" i="4"/>
  <c r="BF69" i="4"/>
  <c r="BE69" i="4"/>
  <c r="AD69" i="4"/>
  <c r="S69" i="4"/>
  <c r="R69" i="4"/>
  <c r="Q69" i="4"/>
  <c r="AC67" i="4"/>
  <c r="AC68" i="4"/>
  <c r="AC66" i="4"/>
  <c r="AZ120" i="37"/>
  <c r="AY120" i="37"/>
  <c r="AU120" i="37"/>
  <c r="S120" i="37"/>
  <c r="R120" i="37"/>
  <c r="Q120" i="37"/>
  <c r="AZ119" i="37"/>
  <c r="AY119" i="37"/>
  <c r="AU119" i="37"/>
  <c r="S119" i="37"/>
  <c r="R119" i="37"/>
  <c r="Q119" i="37"/>
  <c r="AZ118" i="37"/>
  <c r="AY118" i="37"/>
  <c r="AT118" i="37"/>
  <c r="S118" i="37"/>
  <c r="R118" i="37"/>
  <c r="Q118" i="37"/>
  <c r="AZ117" i="37"/>
  <c r="AY117" i="37"/>
  <c r="AT117" i="37"/>
  <c r="S117" i="37"/>
  <c r="R117" i="37"/>
  <c r="Q117" i="37"/>
  <c r="AZ116" i="37"/>
  <c r="AY116" i="37"/>
  <c r="AS116" i="37"/>
  <c r="S116" i="37"/>
  <c r="R116" i="37"/>
  <c r="Q116" i="37"/>
  <c r="AZ115" i="37"/>
  <c r="AY115" i="37"/>
  <c r="AS115" i="37"/>
  <c r="S115" i="37"/>
  <c r="R115" i="37"/>
  <c r="Q115" i="37"/>
  <c r="AZ114" i="37"/>
  <c r="AY114" i="37"/>
  <c r="AS114" i="37"/>
  <c r="S114" i="37"/>
  <c r="R114" i="37"/>
  <c r="Q114" i="37"/>
  <c r="AZ113" i="37"/>
  <c r="AY113" i="37"/>
  <c r="AR113" i="37"/>
  <c r="S113" i="37"/>
  <c r="R113" i="37"/>
  <c r="Q113" i="37"/>
  <c r="AZ112" i="37"/>
  <c r="AY112" i="37"/>
  <c r="AR112" i="37"/>
  <c r="S112" i="37"/>
  <c r="R112" i="37"/>
  <c r="Q112" i="37"/>
  <c r="AZ111" i="37"/>
  <c r="AY111" i="37"/>
  <c r="AR111" i="37"/>
  <c r="S111" i="37"/>
  <c r="R111" i="37"/>
  <c r="Q111" i="37"/>
  <c r="AZ110" i="37"/>
  <c r="AY110" i="37"/>
  <c r="AQ110" i="37"/>
  <c r="S110" i="37"/>
  <c r="R110" i="37"/>
  <c r="Q110" i="37"/>
  <c r="AZ109" i="37"/>
  <c r="AY109" i="37"/>
  <c r="AQ109" i="37"/>
  <c r="S109" i="37"/>
  <c r="R109" i="37"/>
  <c r="Q109" i="37"/>
  <c r="AZ108" i="37"/>
  <c r="AY108" i="37"/>
  <c r="AQ108" i="37"/>
  <c r="S108" i="37"/>
  <c r="R108" i="37"/>
  <c r="Q108" i="37"/>
  <c r="AZ107" i="37"/>
  <c r="AY107" i="37"/>
  <c r="AP107" i="37"/>
  <c r="S107" i="37"/>
  <c r="R107" i="37"/>
  <c r="Q107" i="37"/>
  <c r="AZ106" i="37"/>
  <c r="AY106" i="37"/>
  <c r="AP106" i="37"/>
  <c r="S106" i="37"/>
  <c r="R106" i="37"/>
  <c r="Q106" i="37"/>
  <c r="AZ105" i="37"/>
  <c r="AY105" i="37"/>
  <c r="AP105" i="37"/>
  <c r="S105" i="37"/>
  <c r="R105" i="37"/>
  <c r="Q105" i="37"/>
  <c r="AZ104" i="37"/>
  <c r="AY104" i="37"/>
  <c r="AO104" i="37"/>
  <c r="S104" i="37"/>
  <c r="R104" i="37"/>
  <c r="Q104" i="37"/>
  <c r="AZ103" i="37"/>
  <c r="AY103" i="37"/>
  <c r="AO103" i="37"/>
  <c r="S103" i="37"/>
  <c r="R103" i="37"/>
  <c r="Q103" i="37"/>
  <c r="AZ102" i="37"/>
  <c r="AY102" i="37"/>
  <c r="AO102" i="37"/>
  <c r="S102" i="37"/>
  <c r="R102" i="37"/>
  <c r="Q102" i="37"/>
  <c r="AZ101" i="37"/>
  <c r="AY101" i="37"/>
  <c r="AN101" i="37"/>
  <c r="S101" i="37"/>
  <c r="R101" i="37"/>
  <c r="Q101" i="37"/>
  <c r="AZ100" i="37"/>
  <c r="AY100" i="37"/>
  <c r="AN100" i="37"/>
  <c r="S100" i="37"/>
  <c r="R100" i="37"/>
  <c r="Q100" i="37"/>
  <c r="AZ99" i="37"/>
  <c r="AY99" i="37"/>
  <c r="AN99" i="37"/>
  <c r="S99" i="37"/>
  <c r="R99" i="37"/>
  <c r="Q99" i="37"/>
  <c r="AZ98" i="37"/>
  <c r="AY98" i="37"/>
  <c r="AM98" i="37"/>
  <c r="S98" i="37"/>
  <c r="R98" i="37"/>
  <c r="Q98" i="37"/>
  <c r="AZ97" i="37"/>
  <c r="AY97" i="37"/>
  <c r="AM97" i="37"/>
  <c r="S97" i="37"/>
  <c r="R97" i="37"/>
  <c r="Q97" i="37"/>
  <c r="AZ96" i="37"/>
  <c r="AY96" i="37"/>
  <c r="AM96" i="37"/>
  <c r="S96" i="37"/>
  <c r="R96" i="37"/>
  <c r="Q96" i="37"/>
  <c r="AZ95" i="37"/>
  <c r="AY95" i="37"/>
  <c r="AL95" i="37"/>
  <c r="S95" i="37"/>
  <c r="R95" i="37"/>
  <c r="Q95" i="37"/>
  <c r="AZ94" i="37"/>
  <c r="AY94" i="37"/>
  <c r="AL94" i="37"/>
  <c r="S94" i="37"/>
  <c r="R94" i="37"/>
  <c r="Q94" i="37"/>
  <c r="AZ93" i="37"/>
  <c r="AY93" i="37"/>
  <c r="AL93" i="37"/>
  <c r="S93" i="37"/>
  <c r="R93" i="37"/>
  <c r="Q93" i="37"/>
  <c r="AZ92" i="37"/>
  <c r="AY92" i="37"/>
  <c r="AK92" i="37"/>
  <c r="S92" i="37"/>
  <c r="R92" i="37"/>
  <c r="Q92" i="37"/>
  <c r="AZ91" i="37"/>
  <c r="AY91" i="37"/>
  <c r="AK91" i="37"/>
  <c r="S91" i="37"/>
  <c r="R91" i="37"/>
  <c r="Q91" i="37"/>
  <c r="AZ90" i="37"/>
  <c r="AY90" i="37"/>
  <c r="AK90" i="37"/>
  <c r="S90" i="37"/>
  <c r="R90" i="37"/>
  <c r="Q90" i="37"/>
  <c r="AZ89" i="37"/>
  <c r="AY89" i="37"/>
  <c r="AJ89" i="37"/>
  <c r="S89" i="37"/>
  <c r="R89" i="37"/>
  <c r="Q89" i="37"/>
  <c r="AZ88" i="37"/>
  <c r="AY88" i="37"/>
  <c r="AJ88" i="37"/>
  <c r="S88" i="37"/>
  <c r="R88" i="37"/>
  <c r="Q88" i="37"/>
  <c r="AZ87" i="37"/>
  <c r="AY87" i="37"/>
  <c r="AJ87" i="37"/>
  <c r="S87" i="37"/>
  <c r="R87" i="37"/>
  <c r="Q87" i="37"/>
  <c r="AZ86" i="37"/>
  <c r="AY86" i="37"/>
  <c r="AI86" i="37"/>
  <c r="S86" i="37"/>
  <c r="R86" i="37"/>
  <c r="Q86" i="37"/>
  <c r="AZ85" i="37"/>
  <c r="AY85" i="37"/>
  <c r="AI85" i="37"/>
  <c r="S85" i="37"/>
  <c r="R85" i="37"/>
  <c r="Q85" i="37"/>
  <c r="AZ84" i="37"/>
  <c r="AY84" i="37"/>
  <c r="AI84" i="37"/>
  <c r="S84" i="37"/>
  <c r="R84" i="37"/>
  <c r="Q84" i="37"/>
  <c r="AZ83" i="37"/>
  <c r="AY83" i="37"/>
  <c r="AH83" i="37"/>
  <c r="S83" i="37"/>
  <c r="R83" i="37"/>
  <c r="Q83" i="37"/>
  <c r="AZ82" i="37"/>
  <c r="AY82" i="37"/>
  <c r="AH82" i="37"/>
  <c r="S82" i="37"/>
  <c r="R82" i="37"/>
  <c r="Q82" i="37"/>
  <c r="AZ81" i="37"/>
  <c r="AY81" i="37"/>
  <c r="AH81" i="37"/>
  <c r="S81" i="37"/>
  <c r="R81" i="37"/>
  <c r="Q81" i="37"/>
  <c r="AZ80" i="37"/>
  <c r="AY80" i="37"/>
  <c r="AG80" i="37"/>
  <c r="S80" i="37"/>
  <c r="R80" i="37"/>
  <c r="Q80" i="37"/>
  <c r="AZ79" i="37"/>
  <c r="AY79" i="37"/>
  <c r="AG79" i="37"/>
  <c r="S79" i="37"/>
  <c r="R79" i="37"/>
  <c r="Q79" i="37"/>
  <c r="AZ78" i="37"/>
  <c r="AY78" i="37"/>
  <c r="AG78" i="37"/>
  <c r="S78" i="37"/>
  <c r="R78" i="37"/>
  <c r="Q78" i="37"/>
  <c r="AZ77" i="37"/>
  <c r="AY77" i="37"/>
  <c r="AF77" i="37"/>
  <c r="S77" i="37"/>
  <c r="R77" i="37"/>
  <c r="Q77" i="37"/>
  <c r="AZ76" i="37"/>
  <c r="AY76" i="37"/>
  <c r="AF76" i="37"/>
  <c r="S76" i="37"/>
  <c r="R76" i="37"/>
  <c r="Q76" i="37"/>
  <c r="AZ75" i="37"/>
  <c r="AY75" i="37"/>
  <c r="AF75" i="37"/>
  <c r="S75" i="37"/>
  <c r="R75" i="37"/>
  <c r="Q75" i="37"/>
  <c r="AZ74" i="37"/>
  <c r="AY74" i="37"/>
  <c r="AE74" i="37"/>
  <c r="S74" i="37"/>
  <c r="R74" i="37"/>
  <c r="Q74" i="37"/>
  <c r="AZ73" i="37"/>
  <c r="AY73" i="37"/>
  <c r="AE73" i="37"/>
  <c r="S73" i="37"/>
  <c r="R73" i="37"/>
  <c r="Q73" i="37"/>
  <c r="AZ72" i="37"/>
  <c r="AY72" i="37"/>
  <c r="AE72" i="37"/>
  <c r="S72" i="37"/>
  <c r="R72" i="37"/>
  <c r="Q72" i="37"/>
  <c r="AZ71" i="37"/>
  <c r="AY71" i="37"/>
  <c r="AD71" i="37"/>
  <c r="S71" i="37"/>
  <c r="R71" i="37"/>
  <c r="Q71" i="37"/>
  <c r="AZ70" i="37"/>
  <c r="AY70" i="37"/>
  <c r="AD70" i="37"/>
  <c r="S70" i="37"/>
  <c r="R70" i="37"/>
  <c r="Q70" i="37"/>
  <c r="AZ69" i="37"/>
  <c r="AY69" i="37"/>
  <c r="AD69" i="37"/>
  <c r="S69" i="37"/>
  <c r="R69" i="37"/>
  <c r="Q69" i="37"/>
  <c r="AZ68" i="37"/>
  <c r="AY68" i="37"/>
  <c r="AC68" i="37"/>
  <c r="S68" i="37"/>
  <c r="R68" i="37"/>
  <c r="Q68" i="37"/>
  <c r="AZ67" i="37"/>
  <c r="AY67" i="37"/>
  <c r="AC67" i="37"/>
  <c r="S67" i="37"/>
  <c r="R67" i="37"/>
  <c r="Q67" i="37"/>
  <c r="AZ66" i="37"/>
  <c r="AY66" i="37"/>
  <c r="AC66" i="37"/>
  <c r="S66" i="37"/>
  <c r="R66" i="37"/>
  <c r="Q66" i="37"/>
  <c r="AZ65" i="37"/>
  <c r="AY65" i="37"/>
  <c r="AB65" i="37"/>
  <c r="S65" i="37"/>
  <c r="R65" i="37"/>
  <c r="Q65" i="37"/>
  <c r="AZ64" i="37"/>
  <c r="AY64" i="37"/>
  <c r="AB64" i="37"/>
  <c r="S64" i="37"/>
  <c r="R64" i="37"/>
  <c r="Q64" i="37"/>
  <c r="AZ63" i="37"/>
  <c r="AY63" i="37"/>
  <c r="AB63" i="37"/>
  <c r="S63" i="37"/>
  <c r="R63" i="37"/>
  <c r="Q63" i="37"/>
  <c r="AZ62" i="37"/>
  <c r="AY62" i="37"/>
  <c r="AA62" i="37"/>
  <c r="S62" i="37"/>
  <c r="R62" i="37"/>
  <c r="Q62" i="37"/>
  <c r="AZ61" i="37"/>
  <c r="AY61" i="37"/>
  <c r="AA61" i="37"/>
  <c r="S61" i="37"/>
  <c r="R61" i="37"/>
  <c r="Q61" i="37"/>
  <c r="AZ60" i="37"/>
  <c r="AY60" i="37"/>
  <c r="AA60" i="37"/>
  <c r="S60" i="37"/>
  <c r="R60" i="37"/>
  <c r="Q60" i="37"/>
  <c r="AZ59" i="37"/>
  <c r="AY59" i="37"/>
  <c r="Z59" i="37"/>
  <c r="S59" i="37"/>
  <c r="R59" i="37"/>
  <c r="Q59" i="37"/>
  <c r="AZ58" i="37"/>
  <c r="AY58" i="37"/>
  <c r="Z58" i="37"/>
  <c r="S58" i="37"/>
  <c r="R58" i="37"/>
  <c r="Q58" i="37"/>
  <c r="AZ57" i="37"/>
  <c r="AY57" i="37"/>
  <c r="Z57" i="37"/>
  <c r="S57" i="37"/>
  <c r="R57" i="37"/>
  <c r="Q57" i="37"/>
  <c r="AZ56" i="37"/>
  <c r="AY56" i="37"/>
  <c r="Y56" i="37"/>
  <c r="S56" i="37"/>
  <c r="R56" i="37"/>
  <c r="Q56" i="37"/>
  <c r="AZ55" i="37"/>
  <c r="AY55" i="37"/>
  <c r="Y55" i="37"/>
  <c r="S55" i="37"/>
  <c r="R55" i="37"/>
  <c r="Q55" i="37"/>
  <c r="AZ54" i="37"/>
  <c r="AY54" i="37"/>
  <c r="Y54" i="37"/>
  <c r="S54" i="37"/>
  <c r="R54" i="37"/>
  <c r="Q54" i="37"/>
  <c r="AZ53" i="37"/>
  <c r="AY53" i="37"/>
  <c r="X53" i="37"/>
  <c r="S53" i="37"/>
  <c r="R53" i="37"/>
  <c r="Q53" i="37"/>
  <c r="AZ52" i="37"/>
  <c r="AY52" i="37"/>
  <c r="X52" i="37"/>
  <c r="S52" i="37"/>
  <c r="R52" i="37"/>
  <c r="Q52" i="37"/>
  <c r="AZ51" i="37"/>
  <c r="AY51" i="37"/>
  <c r="X51" i="37"/>
  <c r="S51" i="37"/>
  <c r="R51" i="37"/>
  <c r="Q51" i="37"/>
  <c r="AZ50" i="37"/>
  <c r="AY50" i="37"/>
  <c r="W50" i="37"/>
  <c r="S50" i="37"/>
  <c r="R50" i="37"/>
  <c r="Q50" i="37"/>
  <c r="AZ49" i="37"/>
  <c r="AY49" i="37"/>
  <c r="W49" i="37"/>
  <c r="S49" i="37"/>
  <c r="R49" i="37"/>
  <c r="Q49" i="37"/>
  <c r="AZ48" i="37"/>
  <c r="AY48" i="37"/>
  <c r="W48" i="37"/>
  <c r="S48" i="37"/>
  <c r="R48" i="37"/>
  <c r="Q48" i="37"/>
  <c r="AZ47" i="37"/>
  <c r="AY47" i="37"/>
  <c r="V47" i="37"/>
  <c r="S47" i="37"/>
  <c r="R47" i="37"/>
  <c r="Q47" i="37"/>
  <c r="AZ46" i="37"/>
  <c r="AY46" i="37"/>
  <c r="V46" i="37"/>
  <c r="S46" i="37"/>
  <c r="R46" i="37"/>
  <c r="Q46" i="37"/>
  <c r="AZ45" i="37"/>
  <c r="AY45" i="37"/>
  <c r="V45" i="37"/>
  <c r="S45" i="37"/>
  <c r="R45" i="37"/>
  <c r="Q45" i="37"/>
  <c r="AZ44" i="37"/>
  <c r="AY44" i="37"/>
  <c r="U44" i="37"/>
  <c r="S44" i="37"/>
  <c r="R44" i="37"/>
  <c r="Q44" i="37"/>
  <c r="AZ43" i="37"/>
  <c r="AY43" i="37"/>
  <c r="U43" i="37"/>
  <c r="S43" i="37"/>
  <c r="R43" i="37"/>
  <c r="Q43" i="37"/>
  <c r="AZ42" i="37"/>
  <c r="AY42" i="37"/>
  <c r="T42" i="37"/>
  <c r="S42" i="37"/>
  <c r="R42" i="37"/>
  <c r="Q42" i="37"/>
  <c r="AZ41" i="37"/>
  <c r="AY41" i="37"/>
  <c r="T41" i="37"/>
  <c r="S41" i="37"/>
  <c r="R41" i="37"/>
  <c r="Q41" i="37"/>
  <c r="AZ40" i="37"/>
  <c r="AY40" i="37"/>
  <c r="S40" i="37"/>
  <c r="R40" i="37"/>
  <c r="Q40" i="37"/>
  <c r="AZ39" i="37"/>
  <c r="AY39" i="37"/>
  <c r="S39" i="37"/>
  <c r="R39" i="37"/>
  <c r="Q39" i="37"/>
  <c r="AZ38" i="37"/>
  <c r="AY38" i="37"/>
  <c r="S38" i="37"/>
  <c r="R38" i="37"/>
  <c r="Q38" i="37"/>
  <c r="AZ37" i="37"/>
  <c r="AY37" i="37"/>
  <c r="S37" i="37"/>
  <c r="R37" i="37"/>
  <c r="Q37" i="37"/>
  <c r="AZ36" i="37"/>
  <c r="AY36" i="37"/>
  <c r="S36" i="37"/>
  <c r="R36" i="37"/>
  <c r="Q36" i="37"/>
  <c r="AZ35" i="37"/>
  <c r="AY35" i="37"/>
  <c r="S35" i="37"/>
  <c r="R35" i="37"/>
  <c r="Q35" i="37"/>
  <c r="AZ34" i="37"/>
  <c r="AY34" i="37"/>
  <c r="S34" i="37"/>
  <c r="R34" i="37"/>
  <c r="Q34" i="37"/>
  <c r="AZ33" i="37"/>
  <c r="AY33" i="37"/>
  <c r="S33" i="37"/>
  <c r="R33" i="37"/>
  <c r="Q33" i="37"/>
  <c r="AZ32" i="37"/>
  <c r="AY32" i="37"/>
  <c r="S32" i="37"/>
  <c r="R32" i="37"/>
  <c r="Q32" i="37"/>
  <c r="AZ31" i="37"/>
  <c r="AY31" i="37"/>
  <c r="S31" i="37"/>
  <c r="R31" i="37"/>
  <c r="Q31" i="37"/>
  <c r="P31" i="37"/>
  <c r="AZ30" i="37"/>
  <c r="AY30" i="37"/>
  <c r="S30" i="37"/>
  <c r="R30" i="37"/>
  <c r="Q30" i="37"/>
  <c r="P30" i="37"/>
  <c r="AZ29" i="37"/>
  <c r="AY29" i="37"/>
  <c r="S29" i="37"/>
  <c r="R29" i="37"/>
  <c r="Q29" i="37"/>
  <c r="P29" i="37"/>
  <c r="AZ28" i="37"/>
  <c r="AY28" i="37"/>
  <c r="S28" i="37"/>
  <c r="R28" i="37"/>
  <c r="Q28" i="37"/>
  <c r="O28" i="37"/>
  <c r="AZ27" i="37"/>
  <c r="AY27" i="37"/>
  <c r="S27" i="37"/>
  <c r="R27" i="37"/>
  <c r="Q27" i="37"/>
  <c r="O27" i="37"/>
  <c r="AZ26" i="37"/>
  <c r="AY26" i="37"/>
  <c r="S26" i="37"/>
  <c r="R26" i="37"/>
  <c r="Q26" i="37"/>
  <c r="O26" i="37"/>
  <c r="AZ25" i="37"/>
  <c r="AY25" i="37"/>
  <c r="S25" i="37"/>
  <c r="R25" i="37"/>
  <c r="Q25" i="37"/>
  <c r="N25" i="37"/>
  <c r="AZ24" i="37"/>
  <c r="AY24" i="37"/>
  <c r="S24" i="37"/>
  <c r="R24" i="37"/>
  <c r="Q24" i="37"/>
  <c r="N24" i="37"/>
  <c r="AZ23" i="37"/>
  <c r="AY23" i="37"/>
  <c r="S23" i="37"/>
  <c r="R23" i="37"/>
  <c r="Q23" i="37"/>
  <c r="N23" i="37"/>
  <c r="AZ22" i="37"/>
  <c r="AY22" i="37"/>
  <c r="S22" i="37"/>
  <c r="R22" i="37"/>
  <c r="Q22" i="37"/>
  <c r="M22" i="37"/>
  <c r="AZ21" i="37"/>
  <c r="AY21" i="37"/>
  <c r="S21" i="37"/>
  <c r="R21" i="37"/>
  <c r="Q21" i="37"/>
  <c r="M21" i="37"/>
  <c r="AZ20" i="37"/>
  <c r="AY20" i="37"/>
  <c r="S20" i="37"/>
  <c r="R20" i="37"/>
  <c r="Q20" i="37"/>
  <c r="M20" i="37"/>
  <c r="AZ19" i="37"/>
  <c r="AY19" i="37"/>
  <c r="S19" i="37"/>
  <c r="R19" i="37"/>
  <c r="Q19" i="37"/>
  <c r="L19" i="37"/>
  <c r="AZ18" i="37"/>
  <c r="AY18" i="37"/>
  <c r="S18" i="37"/>
  <c r="R18" i="37"/>
  <c r="Q18" i="37"/>
  <c r="L18" i="37"/>
  <c r="AZ17" i="37"/>
  <c r="AY17" i="37"/>
  <c r="S17" i="37"/>
  <c r="R17" i="37"/>
  <c r="Q17" i="37"/>
  <c r="L17" i="37"/>
  <c r="AZ16" i="37"/>
  <c r="AY16" i="37"/>
  <c r="S16" i="37"/>
  <c r="R16" i="37"/>
  <c r="Q16" i="37"/>
  <c r="L16" i="37"/>
  <c r="AZ15" i="37"/>
  <c r="AY15" i="37"/>
  <c r="S15" i="37"/>
  <c r="R15" i="37"/>
  <c r="Q15" i="37"/>
  <c r="K15" i="37"/>
  <c r="AZ14" i="37"/>
  <c r="AY14" i="37"/>
  <c r="S14" i="37"/>
  <c r="R14" i="37"/>
  <c r="Q14" i="37"/>
  <c r="K14" i="37"/>
  <c r="AZ13" i="37"/>
  <c r="AY13" i="37"/>
  <c r="S13" i="37"/>
  <c r="R13" i="37"/>
  <c r="Q13" i="37"/>
  <c r="K13" i="37"/>
  <c r="AZ12" i="37"/>
  <c r="AY12" i="37"/>
  <c r="S12" i="37"/>
  <c r="R12" i="37"/>
  <c r="Q12" i="37"/>
  <c r="J12" i="37"/>
  <c r="AZ11" i="37"/>
  <c r="AY11" i="37"/>
  <c r="S11" i="37"/>
  <c r="R11" i="37"/>
  <c r="Q11" i="37"/>
  <c r="J11" i="37"/>
  <c r="AZ10" i="37"/>
  <c r="AY10" i="37"/>
  <c r="S10" i="37"/>
  <c r="R10" i="37"/>
  <c r="Q10" i="37"/>
  <c r="J10" i="37"/>
  <c r="AZ9" i="37"/>
  <c r="AY9" i="37"/>
  <c r="S9" i="37"/>
  <c r="R9" i="37"/>
  <c r="Q9" i="37"/>
  <c r="J9" i="37"/>
  <c r="AZ8" i="37"/>
  <c r="AY8" i="37"/>
  <c r="S8" i="37"/>
  <c r="R8" i="37"/>
  <c r="Q8" i="37"/>
  <c r="I8" i="37"/>
  <c r="AZ7" i="37"/>
  <c r="AY7" i="37"/>
  <c r="S7" i="37"/>
  <c r="R7" i="37"/>
  <c r="Q7" i="37"/>
  <c r="I7" i="37"/>
  <c r="AZ6" i="37"/>
  <c r="AY6" i="37"/>
  <c r="S6" i="37"/>
  <c r="R6" i="37"/>
  <c r="Q6" i="37"/>
  <c r="H6" i="37"/>
  <c r="AZ5" i="37"/>
  <c r="AY5" i="37"/>
  <c r="S5" i="37"/>
  <c r="R5" i="37"/>
  <c r="Q5" i="37"/>
  <c r="H5" i="37"/>
  <c r="AZ4" i="37"/>
  <c r="AY4" i="37"/>
  <c r="S4" i="37"/>
  <c r="R4" i="37"/>
  <c r="Q4" i="37"/>
  <c r="H4" i="37"/>
  <c r="G4" i="37"/>
  <c r="AZ3" i="37"/>
  <c r="AY3" i="37"/>
  <c r="S3" i="37"/>
  <c r="R3" i="37"/>
  <c r="Q3" i="37"/>
  <c r="G3" i="37"/>
  <c r="AZ2" i="37"/>
  <c r="AY2" i="37"/>
  <c r="S2" i="37"/>
  <c r="R2" i="37"/>
  <c r="Q2" i="37"/>
  <c r="B2" i="37"/>
  <c r="AZ69" i="4" l="1"/>
  <c r="BB69" i="4" s="1"/>
  <c r="AZ70" i="4"/>
  <c r="BB70" i="4" s="1"/>
  <c r="AZ71" i="4"/>
  <c r="BB71" i="4" s="1"/>
  <c r="AZ72" i="4"/>
  <c r="BB72" i="4" s="1"/>
  <c r="AZ73" i="4"/>
  <c r="BB73" i="4" s="1"/>
  <c r="AZ74" i="4"/>
  <c r="BB74" i="4" s="1"/>
  <c r="AZ75" i="4"/>
  <c r="BB75" i="4" s="1"/>
  <c r="AZ76" i="4"/>
  <c r="BB76" i="4" s="1"/>
  <c r="AZ77" i="4"/>
  <c r="BB77" i="4" s="1"/>
  <c r="AZ78" i="4"/>
  <c r="BB78" i="4" s="1"/>
  <c r="AZ79" i="4"/>
  <c r="BB79" i="4" s="1"/>
  <c r="AZ80" i="4"/>
  <c r="BB80" i="4" s="1"/>
  <c r="AZ81" i="4"/>
  <c r="BB81" i="4" s="1"/>
  <c r="AZ82" i="4"/>
  <c r="BB82" i="4" s="1"/>
  <c r="AZ83" i="4"/>
  <c r="BB83" i="4" s="1"/>
  <c r="AZ84" i="4"/>
  <c r="BB84" i="4" s="1"/>
  <c r="AZ85" i="4"/>
  <c r="BB85" i="4" s="1"/>
  <c r="AZ86" i="4"/>
  <c r="BB86" i="4" s="1"/>
  <c r="AT72" i="37"/>
  <c r="AV72" i="37" s="1"/>
  <c r="AT96" i="37"/>
  <c r="AV96" i="37" s="1"/>
  <c r="AT98" i="37"/>
  <c r="AV98" i="37" s="1"/>
  <c r="AT106" i="37"/>
  <c r="AV106" i="37" s="1"/>
  <c r="AT41" i="37"/>
  <c r="AV41" i="37" s="1"/>
  <c r="AT73" i="37"/>
  <c r="AV73" i="37" s="1"/>
  <c r="AT109" i="37"/>
  <c r="AV109" i="37" s="1"/>
  <c r="AT77" i="37"/>
  <c r="AV77" i="37" s="1"/>
  <c r="AT81" i="37"/>
  <c r="AV81" i="37" s="1"/>
  <c r="AT35" i="37"/>
  <c r="AV35" i="37" s="1"/>
  <c r="AT56" i="37"/>
  <c r="AV56" i="37" s="1"/>
  <c r="AT42" i="37"/>
  <c r="AV42" i="37" s="1"/>
  <c r="AT58" i="37"/>
  <c r="AV58" i="37" s="1"/>
  <c r="AT82" i="37"/>
  <c r="AV82" i="37" s="1"/>
  <c r="AT88" i="37"/>
  <c r="AV88" i="37" s="1"/>
  <c r="AT101" i="37"/>
  <c r="AV101" i="37" s="1"/>
  <c r="AT113" i="37"/>
  <c r="AV113" i="37" s="1"/>
  <c r="AT104" i="37"/>
  <c r="AV104" i="37" s="1"/>
  <c r="AT112" i="37"/>
  <c r="AV112" i="37" s="1"/>
  <c r="AT116" i="37"/>
  <c r="AV116" i="37" s="1"/>
  <c r="AT50" i="37"/>
  <c r="AV50" i="37" s="1"/>
  <c r="AT90" i="37"/>
  <c r="AV90" i="37" s="1"/>
  <c r="AT99" i="37"/>
  <c r="AV99" i="37" s="1"/>
  <c r="AT115" i="37"/>
  <c r="AV115" i="37" s="1"/>
  <c r="AT97" i="37"/>
  <c r="AV97" i="37" s="1"/>
  <c r="AT34" i="37"/>
  <c r="AV34" i="37" s="1"/>
  <c r="AT64" i="37"/>
  <c r="AV64" i="37" s="1"/>
  <c r="AT103" i="37"/>
  <c r="AV103" i="37" s="1"/>
  <c r="AV117" i="37"/>
  <c r="AT80" i="37"/>
  <c r="AV80" i="37" s="1"/>
  <c r="AT89" i="37"/>
  <c r="AV89" i="37" s="1"/>
  <c r="AT54" i="37"/>
  <c r="AV54" i="37" s="1"/>
  <c r="AT102" i="37"/>
  <c r="AV102" i="37" s="1"/>
  <c r="AT107" i="37"/>
  <c r="AV107" i="37" s="1"/>
  <c r="AT111" i="37"/>
  <c r="AV111" i="37" s="1"/>
  <c r="AT49" i="37"/>
  <c r="AV49" i="37" s="1"/>
  <c r="AT62" i="37"/>
  <c r="AV62" i="37" s="1"/>
  <c r="AT66" i="37"/>
  <c r="AV66" i="37" s="1"/>
  <c r="AT79" i="37"/>
  <c r="AV79" i="37" s="1"/>
  <c r="AT110" i="37"/>
  <c r="AV110" i="37" s="1"/>
  <c r="AT57" i="37"/>
  <c r="AV57" i="37" s="1"/>
  <c r="AT74" i="37"/>
  <c r="AV74" i="37" s="1"/>
  <c r="AT95" i="37"/>
  <c r="AV95" i="37" s="1"/>
  <c r="AT105" i="37"/>
  <c r="AV105" i="37" s="1"/>
  <c r="AT40" i="37"/>
  <c r="AV40" i="37" s="1"/>
  <c r="AT48" i="37"/>
  <c r="AV48" i="37" s="1"/>
  <c r="AT65" i="37"/>
  <c r="AV65" i="37" s="1"/>
  <c r="AT69" i="37"/>
  <c r="AV69" i="37" s="1"/>
  <c r="AT87" i="37"/>
  <c r="AV87" i="37" s="1"/>
  <c r="AT114" i="37"/>
  <c r="AV114" i="37" s="1"/>
  <c r="AT78" i="37"/>
  <c r="AV78" i="37" s="1"/>
  <c r="AT93" i="37"/>
  <c r="AV93" i="37" s="1"/>
  <c r="AT39" i="37"/>
  <c r="AV39" i="37" s="1"/>
  <c r="AT53" i="37"/>
  <c r="AV53" i="37" s="1"/>
  <c r="AT63" i="37"/>
  <c r="AV63" i="37" s="1"/>
  <c r="AT47" i="37"/>
  <c r="AV47" i="37" s="1"/>
  <c r="AT86" i="37"/>
  <c r="AV86" i="37" s="1"/>
  <c r="AT100" i="37"/>
  <c r="AV100" i="37" s="1"/>
  <c r="AT108" i="37"/>
  <c r="AV108" i="37" s="1"/>
  <c r="AT36" i="37"/>
  <c r="AV36" i="37" s="1"/>
  <c r="AT46" i="37"/>
  <c r="AV46" i="37" s="1"/>
  <c r="AT61" i="37"/>
  <c r="AV61" i="37" s="1"/>
  <c r="AT71" i="37"/>
  <c r="AV71" i="37" s="1"/>
  <c r="AT27" i="37"/>
  <c r="AV27" i="37" s="1"/>
  <c r="AT31" i="37"/>
  <c r="AV31" i="37" s="1"/>
  <c r="AT70" i="37"/>
  <c r="AV70" i="37" s="1"/>
  <c r="AT85" i="37"/>
  <c r="AV85" i="37" s="1"/>
  <c r="AV118" i="37"/>
  <c r="AT45" i="37"/>
  <c r="AV45" i="37" s="1"/>
  <c r="AT55" i="37"/>
  <c r="AV55" i="37" s="1"/>
  <c r="AT94" i="37"/>
  <c r="AV94" i="37" s="1"/>
  <c r="AT120" i="37"/>
  <c r="AV120" i="37" s="1"/>
  <c r="AT2" i="37"/>
  <c r="AV2" i="37" s="1"/>
  <c r="AT3" i="37"/>
  <c r="AV3" i="37" s="1"/>
  <c r="AT4" i="37"/>
  <c r="AV4" i="37" s="1"/>
  <c r="AT5" i="37"/>
  <c r="AV5" i="37" s="1"/>
  <c r="AT6" i="37"/>
  <c r="AV6" i="37" s="1"/>
  <c r="AT7" i="37"/>
  <c r="AV7" i="37" s="1"/>
  <c r="AT8" i="37"/>
  <c r="AV8" i="37" s="1"/>
  <c r="AT9" i="37"/>
  <c r="AV9" i="37" s="1"/>
  <c r="AT10" i="37"/>
  <c r="AV10" i="37" s="1"/>
  <c r="AT11" i="37"/>
  <c r="AV11" i="37" s="1"/>
  <c r="AT12" i="37"/>
  <c r="AV12" i="37" s="1"/>
  <c r="AT13" i="37"/>
  <c r="AV13" i="37" s="1"/>
  <c r="AT14" i="37"/>
  <c r="AV14" i="37" s="1"/>
  <c r="AT15" i="37"/>
  <c r="AV15" i="37" s="1"/>
  <c r="AT16" i="37"/>
  <c r="AV16" i="37" s="1"/>
  <c r="AT17" i="37"/>
  <c r="AV17" i="37" s="1"/>
  <c r="AT18" i="37"/>
  <c r="AV18" i="37" s="1"/>
  <c r="AT19" i="37"/>
  <c r="AV19" i="37" s="1"/>
  <c r="AT20" i="37"/>
  <c r="AV20" i="37" s="1"/>
  <c r="AT21" i="37"/>
  <c r="AV21" i="37" s="1"/>
  <c r="AT22" i="37"/>
  <c r="AV22" i="37" s="1"/>
  <c r="AT23" i="37"/>
  <c r="AV23" i="37" s="1"/>
  <c r="AT24" i="37"/>
  <c r="AV24" i="37" s="1"/>
  <c r="AT25" i="37"/>
  <c r="AV25" i="37" s="1"/>
  <c r="AT30" i="37"/>
  <c r="AV30" i="37" s="1"/>
  <c r="AT38" i="37"/>
  <c r="AV38" i="37" s="1"/>
  <c r="AT29" i="37"/>
  <c r="AV29" i="37" s="1"/>
  <c r="AT32" i="37"/>
  <c r="AV32" i="37" s="1"/>
  <c r="AT37" i="37"/>
  <c r="AV37" i="37" s="1"/>
  <c r="AT44" i="37"/>
  <c r="AV44" i="37" s="1"/>
  <c r="AT52" i="37"/>
  <c r="AV52" i="37" s="1"/>
  <c r="AT60" i="37"/>
  <c r="AV60" i="37" s="1"/>
  <c r="AT68" i="37"/>
  <c r="AV68" i="37" s="1"/>
  <c r="AT76" i="37"/>
  <c r="AV76" i="37" s="1"/>
  <c r="AT84" i="37"/>
  <c r="AV84" i="37" s="1"/>
  <c r="AT92" i="37"/>
  <c r="AV92" i="37" s="1"/>
  <c r="AT119" i="37"/>
  <c r="AV119" i="37" s="1"/>
  <c r="AT28" i="37"/>
  <c r="AV28" i="37" s="1"/>
  <c r="AT43" i="37"/>
  <c r="AV43" i="37" s="1"/>
  <c r="AT51" i="37"/>
  <c r="AV51" i="37" s="1"/>
  <c r="AT59" i="37"/>
  <c r="AV59" i="37" s="1"/>
  <c r="AT67" i="37"/>
  <c r="AV67" i="37" s="1"/>
  <c r="AT75" i="37"/>
  <c r="AV75" i="37" s="1"/>
  <c r="AT83" i="37"/>
  <c r="AV83" i="37" s="1"/>
  <c r="AT91" i="37"/>
  <c r="AV91" i="37" s="1"/>
  <c r="AT26" i="37"/>
  <c r="AV26" i="37" s="1"/>
  <c r="AT33" i="37"/>
  <c r="AV33" i="37" s="1"/>
  <c r="R2" i="23" l="1"/>
  <c r="R5" i="23"/>
  <c r="R7" i="23"/>
  <c r="AC122" i="36" l="1"/>
  <c r="AB122" i="36"/>
  <c r="X122" i="36"/>
  <c r="W122" i="36"/>
  <c r="Y122" i="36" s="1"/>
  <c r="AC121" i="36"/>
  <c r="AB121" i="36"/>
  <c r="X121" i="36"/>
  <c r="W121" i="36"/>
  <c r="Y121" i="36" s="1"/>
  <c r="AC120" i="36"/>
  <c r="AB120" i="36"/>
  <c r="W120" i="36"/>
  <c r="Y120" i="36" s="1"/>
  <c r="AC119" i="36"/>
  <c r="AB119" i="36"/>
  <c r="W119" i="36"/>
  <c r="Y119" i="36" s="1"/>
  <c r="AC118" i="36"/>
  <c r="AB118" i="36"/>
  <c r="V118" i="36"/>
  <c r="AC117" i="36"/>
  <c r="AB117" i="36"/>
  <c r="V117" i="36"/>
  <c r="AC116" i="36"/>
  <c r="AB116" i="36"/>
  <c r="V116" i="36"/>
  <c r="W116" i="36" s="1"/>
  <c r="Y116" i="36" s="1"/>
  <c r="AC115" i="36"/>
  <c r="AB115" i="36"/>
  <c r="U115" i="36"/>
  <c r="W115" i="36" s="1"/>
  <c r="Y115" i="36" s="1"/>
  <c r="AC114" i="36"/>
  <c r="AB114" i="36"/>
  <c r="U114" i="36"/>
  <c r="W114" i="36" s="1"/>
  <c r="AC113" i="36"/>
  <c r="AB113" i="36"/>
  <c r="U113" i="36"/>
  <c r="AC112" i="36"/>
  <c r="AB112" i="36"/>
  <c r="T112" i="36"/>
  <c r="W112" i="36" s="1"/>
  <c r="Y112" i="36" s="1"/>
  <c r="AC111" i="36"/>
  <c r="AB111" i="36"/>
  <c r="W111" i="36"/>
  <c r="Y111" i="36" s="1"/>
  <c r="T111" i="36"/>
  <c r="AC110" i="36"/>
  <c r="AB110" i="36"/>
  <c r="W110" i="36"/>
  <c r="T110" i="36"/>
  <c r="AC109" i="36"/>
  <c r="AB109" i="36"/>
  <c r="S109" i="36"/>
  <c r="AC108" i="36"/>
  <c r="AB108" i="36"/>
  <c r="S108" i="36"/>
  <c r="W108" i="36" s="1"/>
  <c r="Y108" i="36" s="1"/>
  <c r="AC107" i="36"/>
  <c r="AB107" i="36"/>
  <c r="S107" i="36"/>
  <c r="AC106" i="36"/>
  <c r="AB106" i="36"/>
  <c r="R106" i="36"/>
  <c r="W106" i="36" s="1"/>
  <c r="AC105" i="36"/>
  <c r="AB105" i="36"/>
  <c r="R105" i="36"/>
  <c r="AC104" i="36"/>
  <c r="AB104" i="36"/>
  <c r="R104" i="36"/>
  <c r="W104" i="36" s="1"/>
  <c r="Y104" i="36" s="1"/>
  <c r="AC103" i="36"/>
  <c r="AB103" i="36"/>
  <c r="Q103" i="36"/>
  <c r="AC102" i="36"/>
  <c r="AB102" i="36"/>
  <c r="Q102" i="36"/>
  <c r="AC101" i="36"/>
  <c r="AB101" i="36"/>
  <c r="Q101" i="36"/>
  <c r="AC100" i="36"/>
  <c r="AB100" i="36"/>
  <c r="P100" i="36"/>
  <c r="W100" i="36" s="1"/>
  <c r="Y100" i="36" s="1"/>
  <c r="AC99" i="36"/>
  <c r="AB99" i="36"/>
  <c r="W99" i="36"/>
  <c r="Y99" i="36" s="1"/>
  <c r="P99" i="36"/>
  <c r="AC98" i="36"/>
  <c r="AB98" i="36"/>
  <c r="W98" i="36"/>
  <c r="P98" i="36"/>
  <c r="AC97" i="36"/>
  <c r="AB97" i="36"/>
  <c r="O97" i="36"/>
  <c r="AC96" i="36"/>
  <c r="AB96" i="36"/>
  <c r="O96" i="36"/>
  <c r="W96" i="36" s="1"/>
  <c r="Y96" i="36" s="1"/>
  <c r="AC95" i="36"/>
  <c r="AB95" i="36"/>
  <c r="Y95" i="36"/>
  <c r="W95" i="36"/>
  <c r="O95" i="36"/>
  <c r="AC94" i="36"/>
  <c r="AB94" i="36"/>
  <c r="W94" i="36"/>
  <c r="N94" i="36"/>
  <c r="AC93" i="36"/>
  <c r="AB93" i="36"/>
  <c r="N93" i="36"/>
  <c r="AC92" i="36"/>
  <c r="AB92" i="36"/>
  <c r="N92" i="36"/>
  <c r="W92" i="36" s="1"/>
  <c r="Y92" i="36" s="1"/>
  <c r="AC91" i="36"/>
  <c r="AB91" i="36"/>
  <c r="M91" i="36"/>
  <c r="AC90" i="36"/>
  <c r="AB90" i="36"/>
  <c r="M90" i="36"/>
  <c r="W90" i="36" s="1"/>
  <c r="AC89" i="36"/>
  <c r="AB89" i="36"/>
  <c r="M89" i="36"/>
  <c r="AC88" i="36"/>
  <c r="AB88" i="36"/>
  <c r="W88" i="36"/>
  <c r="Y88" i="36" s="1"/>
  <c r="AC87" i="36"/>
  <c r="AB87" i="36"/>
  <c r="W87" i="36"/>
  <c r="Y87" i="36" s="1"/>
  <c r="AC86" i="36"/>
  <c r="AB86" i="36"/>
  <c r="W86" i="36"/>
  <c r="Y86" i="36" s="1"/>
  <c r="AC85" i="36"/>
  <c r="AB85" i="36"/>
  <c r="W85" i="36"/>
  <c r="Y85" i="36" s="1"/>
  <c r="AC84" i="36"/>
  <c r="AB84" i="36"/>
  <c r="W84" i="36"/>
  <c r="Y84" i="36" s="1"/>
  <c r="AC83" i="36"/>
  <c r="AB83" i="36"/>
  <c r="W83" i="36"/>
  <c r="Y83" i="36" s="1"/>
  <c r="AC82" i="36"/>
  <c r="AB82" i="36"/>
  <c r="W82" i="36"/>
  <c r="Y82" i="36" s="1"/>
  <c r="AC81" i="36"/>
  <c r="AB81" i="36"/>
  <c r="W81" i="36"/>
  <c r="Y81" i="36" s="1"/>
  <c r="AC80" i="36"/>
  <c r="AB80" i="36"/>
  <c r="W80" i="36"/>
  <c r="Y80" i="36" s="1"/>
  <c r="AC79" i="36"/>
  <c r="AB79" i="36"/>
  <c r="W79" i="36"/>
  <c r="Y79" i="36" s="1"/>
  <c r="AC78" i="36"/>
  <c r="AB78" i="36"/>
  <c r="W78" i="36"/>
  <c r="Y78" i="36" s="1"/>
  <c r="AC77" i="36"/>
  <c r="AB77" i="36"/>
  <c r="W77" i="36"/>
  <c r="Y77" i="36" s="1"/>
  <c r="AC76" i="36"/>
  <c r="AB76" i="36"/>
  <c r="Y76" i="36"/>
  <c r="W76" i="36"/>
  <c r="AC75" i="36"/>
  <c r="AB75" i="36"/>
  <c r="W75" i="36"/>
  <c r="Y75" i="36" s="1"/>
  <c r="AC74" i="36"/>
  <c r="AB74" i="36"/>
  <c r="W74" i="36"/>
  <c r="Y74" i="36" s="1"/>
  <c r="AC73" i="36"/>
  <c r="AB73" i="36"/>
  <c r="W73" i="36"/>
  <c r="Y73" i="36" s="1"/>
  <c r="AC72" i="36"/>
  <c r="AB72" i="36"/>
  <c r="W72" i="36"/>
  <c r="Y72" i="36" s="1"/>
  <c r="AC71" i="36"/>
  <c r="AB71" i="36"/>
  <c r="W71" i="36"/>
  <c r="Y71" i="36" s="1"/>
  <c r="AC70" i="36"/>
  <c r="AB70" i="36"/>
  <c r="W70" i="36"/>
  <c r="Y70" i="36" s="1"/>
  <c r="AC69" i="36"/>
  <c r="AB69" i="36"/>
  <c r="W69" i="36"/>
  <c r="Y69" i="36" s="1"/>
  <c r="AC68" i="36"/>
  <c r="AB68" i="36"/>
  <c r="W68" i="36"/>
  <c r="Y68" i="36" s="1"/>
  <c r="AC67" i="36"/>
  <c r="AB67" i="36"/>
  <c r="W67" i="36"/>
  <c r="Y67" i="36" s="1"/>
  <c r="AC66" i="36"/>
  <c r="AB66" i="36"/>
  <c r="W66" i="36"/>
  <c r="Y66" i="36" s="1"/>
  <c r="AC65" i="36"/>
  <c r="AB65" i="36"/>
  <c r="W65" i="36"/>
  <c r="Y65" i="36" s="1"/>
  <c r="AC64" i="36"/>
  <c r="AB64" i="36"/>
  <c r="W64" i="36"/>
  <c r="Y64" i="36" s="1"/>
  <c r="AC63" i="36"/>
  <c r="AB63" i="36"/>
  <c r="W63" i="36"/>
  <c r="Y63" i="36" s="1"/>
  <c r="AC62" i="36"/>
  <c r="AB62" i="36"/>
  <c r="W62" i="36"/>
  <c r="Y62" i="36" s="1"/>
  <c r="AC61" i="36"/>
  <c r="AB61" i="36"/>
  <c r="W61" i="36"/>
  <c r="Y61" i="36" s="1"/>
  <c r="AC60" i="36"/>
  <c r="AB60" i="36"/>
  <c r="W60" i="36"/>
  <c r="Y60" i="36" s="1"/>
  <c r="AC59" i="36"/>
  <c r="AB59" i="36"/>
  <c r="W59" i="36"/>
  <c r="Y59" i="36" s="1"/>
  <c r="AC58" i="36"/>
  <c r="AB58" i="36"/>
  <c r="W58" i="36"/>
  <c r="Y58" i="36" s="1"/>
  <c r="AC57" i="36"/>
  <c r="AB57" i="36"/>
  <c r="W57" i="36"/>
  <c r="Y57" i="36" s="1"/>
  <c r="AC56" i="36"/>
  <c r="AB56" i="36"/>
  <c r="W56" i="36"/>
  <c r="Y56" i="36" s="1"/>
  <c r="AC55" i="36"/>
  <c r="AB55" i="36"/>
  <c r="W55" i="36"/>
  <c r="Y55" i="36" s="1"/>
  <c r="AC54" i="36"/>
  <c r="AB54" i="36"/>
  <c r="W54" i="36"/>
  <c r="Y54" i="36" s="1"/>
  <c r="AC53" i="36"/>
  <c r="AB53" i="36"/>
  <c r="W53" i="36"/>
  <c r="Y53" i="36" s="1"/>
  <c r="AC52" i="36"/>
  <c r="AB52" i="36"/>
  <c r="Y52" i="36"/>
  <c r="W52" i="36"/>
  <c r="AC51" i="36"/>
  <c r="AB51" i="36"/>
  <c r="W51" i="36"/>
  <c r="Y51" i="36" s="1"/>
  <c r="AC50" i="36"/>
  <c r="AB50" i="36"/>
  <c r="W50" i="36"/>
  <c r="Y50" i="36" s="1"/>
  <c r="AC49" i="36"/>
  <c r="AB49" i="36"/>
  <c r="W49" i="36"/>
  <c r="Y49" i="36" s="1"/>
  <c r="AC48" i="36"/>
  <c r="AB48" i="36"/>
  <c r="W48" i="36"/>
  <c r="Y48" i="36" s="1"/>
  <c r="AC47" i="36"/>
  <c r="AB47" i="36"/>
  <c r="W47" i="36"/>
  <c r="Y47" i="36" s="1"/>
  <c r="AC46" i="36"/>
  <c r="AB46" i="36"/>
  <c r="W46" i="36"/>
  <c r="Y46" i="36" s="1"/>
  <c r="AC45" i="36"/>
  <c r="AB45" i="36"/>
  <c r="W45" i="36"/>
  <c r="Y45" i="36" s="1"/>
  <c r="AC44" i="36"/>
  <c r="AB44" i="36"/>
  <c r="W44" i="36"/>
  <c r="Y44" i="36" s="1"/>
  <c r="AC43" i="36"/>
  <c r="AB43" i="36"/>
  <c r="W43" i="36"/>
  <c r="Y43" i="36" s="1"/>
  <c r="AC42" i="36"/>
  <c r="AB42" i="36"/>
  <c r="Y42" i="36"/>
  <c r="W42" i="36"/>
  <c r="AC41" i="36"/>
  <c r="AB41" i="36"/>
  <c r="W41" i="36"/>
  <c r="Y41" i="36" s="1"/>
  <c r="AC40" i="36"/>
  <c r="AB40" i="36"/>
  <c r="W40" i="36"/>
  <c r="Y40" i="36" s="1"/>
  <c r="AC39" i="36"/>
  <c r="AB39" i="36"/>
  <c r="W39" i="36"/>
  <c r="Y39" i="36" s="1"/>
  <c r="AC38" i="36"/>
  <c r="AB38" i="36"/>
  <c r="W38" i="36"/>
  <c r="Y38" i="36" s="1"/>
  <c r="AC37" i="36"/>
  <c r="AB37" i="36"/>
  <c r="W37" i="36"/>
  <c r="Y37" i="36" s="1"/>
  <c r="AC36" i="36"/>
  <c r="AB36" i="36"/>
  <c r="W36" i="36"/>
  <c r="Y36" i="36" s="1"/>
  <c r="AC35" i="36"/>
  <c r="AB35" i="36"/>
  <c r="W35" i="36"/>
  <c r="Y35" i="36" s="1"/>
  <c r="AC34" i="36"/>
  <c r="AB34" i="36"/>
  <c r="W34" i="36"/>
  <c r="Y34" i="36" s="1"/>
  <c r="AC33" i="36"/>
  <c r="AB33" i="36"/>
  <c r="W33" i="36"/>
  <c r="Y33" i="36" s="1"/>
  <c r="AC32" i="36"/>
  <c r="AB32" i="36"/>
  <c r="W32" i="36"/>
  <c r="Y32" i="36" s="1"/>
  <c r="AC31" i="36"/>
  <c r="AB31" i="36"/>
  <c r="W31" i="36"/>
  <c r="Y31" i="36" s="1"/>
  <c r="AC30" i="36"/>
  <c r="AB30" i="36"/>
  <c r="W30" i="36"/>
  <c r="Y30" i="36" s="1"/>
  <c r="AC29" i="36"/>
  <c r="AB29" i="36"/>
  <c r="W29" i="36"/>
  <c r="Y29" i="36" s="1"/>
  <c r="AC28" i="36"/>
  <c r="AB28" i="36"/>
  <c r="W28" i="36"/>
  <c r="Y28" i="36" s="1"/>
  <c r="AC27" i="36"/>
  <c r="AB27" i="36"/>
  <c r="W27" i="36"/>
  <c r="Y27" i="36" s="1"/>
  <c r="AC26" i="36"/>
  <c r="AB26" i="36"/>
  <c r="W26" i="36"/>
  <c r="Y26" i="36" s="1"/>
  <c r="AC25" i="36"/>
  <c r="AB25" i="36"/>
  <c r="W25" i="36"/>
  <c r="Y25" i="36" s="1"/>
  <c r="AC24" i="36"/>
  <c r="AB24" i="36"/>
  <c r="W24" i="36"/>
  <c r="Y24" i="36" s="1"/>
  <c r="AC23" i="36"/>
  <c r="AB23" i="36"/>
  <c r="W23" i="36"/>
  <c r="Y23" i="36" s="1"/>
  <c r="AC22" i="36"/>
  <c r="AB22" i="36"/>
  <c r="W22" i="36"/>
  <c r="Y22" i="36" s="1"/>
  <c r="AC21" i="36"/>
  <c r="AB21" i="36"/>
  <c r="W21" i="36"/>
  <c r="Y21" i="36" s="1"/>
  <c r="AC20" i="36"/>
  <c r="AB20" i="36"/>
  <c r="W20" i="36"/>
  <c r="Y20" i="36" s="1"/>
  <c r="AC19" i="36"/>
  <c r="AB19" i="36"/>
  <c r="L19" i="36"/>
  <c r="AC18" i="36"/>
  <c r="AB18" i="36"/>
  <c r="L18" i="36"/>
  <c r="AC17" i="36"/>
  <c r="AB17" i="36"/>
  <c r="L17" i="36"/>
  <c r="W17" i="36" s="1"/>
  <c r="Y17" i="36" s="1"/>
  <c r="AC16" i="36"/>
  <c r="AB16" i="36"/>
  <c r="L16" i="36"/>
  <c r="W16" i="36" s="1"/>
  <c r="Y16" i="36" s="1"/>
  <c r="AC15" i="36"/>
  <c r="AB15" i="36"/>
  <c r="K15" i="36"/>
  <c r="AC14" i="36"/>
  <c r="AB14" i="36"/>
  <c r="K14" i="36"/>
  <c r="AC13" i="36"/>
  <c r="AB13" i="36"/>
  <c r="K13" i="36"/>
  <c r="W13" i="36" s="1"/>
  <c r="Y13" i="36" s="1"/>
  <c r="AC12" i="36"/>
  <c r="AB12" i="36"/>
  <c r="J12" i="36"/>
  <c r="W12" i="36" s="1"/>
  <c r="Y12" i="36" s="1"/>
  <c r="AC11" i="36"/>
  <c r="AB11" i="36"/>
  <c r="J11" i="36"/>
  <c r="AC10" i="36"/>
  <c r="AB10" i="36"/>
  <c r="J10" i="36"/>
  <c r="AC9" i="36"/>
  <c r="AB9" i="36"/>
  <c r="J9" i="36"/>
  <c r="W9" i="36" s="1"/>
  <c r="Y9" i="36" s="1"/>
  <c r="AC8" i="36"/>
  <c r="AB8" i="36"/>
  <c r="I8" i="36"/>
  <c r="W8" i="36" s="1"/>
  <c r="Y8" i="36" s="1"/>
  <c r="AC7" i="36"/>
  <c r="AB7" i="36"/>
  <c r="I7" i="36"/>
  <c r="AC6" i="36"/>
  <c r="AB6" i="36"/>
  <c r="H6" i="36"/>
  <c r="AC5" i="36"/>
  <c r="AB5" i="36"/>
  <c r="H5" i="36"/>
  <c r="W5" i="36" s="1"/>
  <c r="Y5" i="36" s="1"/>
  <c r="AC4" i="36"/>
  <c r="AB4" i="36"/>
  <c r="H4" i="36"/>
  <c r="W4" i="36" s="1"/>
  <c r="Y4" i="36" s="1"/>
  <c r="G4" i="36"/>
  <c r="AC3" i="36"/>
  <c r="AB3" i="36"/>
  <c r="W3" i="36"/>
  <c r="Y3" i="36" s="1"/>
  <c r="G3" i="36"/>
  <c r="AC2" i="36"/>
  <c r="AB2" i="36"/>
  <c r="W2" i="36"/>
  <c r="Y2" i="36" s="1"/>
  <c r="B2" i="36"/>
  <c r="W91" i="36" l="1"/>
  <c r="Y91" i="36" s="1"/>
  <c r="W107" i="36"/>
  <c r="Y107" i="36" s="1"/>
  <c r="Y98" i="36"/>
  <c r="W102" i="36"/>
  <c r="Y102" i="36" s="1"/>
  <c r="W103" i="36"/>
  <c r="Y103" i="36" s="1"/>
  <c r="Y114" i="36"/>
  <c r="W118" i="36"/>
  <c r="Y118" i="36" s="1"/>
  <c r="Y94" i="36"/>
  <c r="Y110" i="36"/>
  <c r="Y90" i="36"/>
  <c r="Y106" i="36"/>
  <c r="W11" i="36"/>
  <c r="Y11" i="36" s="1"/>
  <c r="W15" i="36"/>
  <c r="Y15" i="36" s="1"/>
  <c r="W7" i="36"/>
  <c r="Y7" i="36" s="1"/>
  <c r="W19" i="36"/>
  <c r="Y19" i="36" s="1"/>
  <c r="W18" i="36"/>
  <c r="Y18" i="36" s="1"/>
  <c r="W89" i="36"/>
  <c r="Y89" i="36" s="1"/>
  <c r="W93" i="36"/>
  <c r="Y93" i="36" s="1"/>
  <c r="W97" i="36"/>
  <c r="Y97" i="36" s="1"/>
  <c r="W101" i="36"/>
  <c r="Y101" i="36" s="1"/>
  <c r="W105" i="36"/>
  <c r="Y105" i="36" s="1"/>
  <c r="W109" i="36"/>
  <c r="Y109" i="36" s="1"/>
  <c r="W113" i="36"/>
  <c r="Y113" i="36" s="1"/>
  <c r="W117" i="36"/>
  <c r="Y117" i="36" s="1"/>
  <c r="W6" i="36"/>
  <c r="Y6" i="36" s="1"/>
  <c r="W10" i="36"/>
  <c r="Y10" i="36" s="1"/>
  <c r="W14" i="36"/>
  <c r="Y14" i="36" s="1"/>
  <c r="B2" i="35"/>
  <c r="B2" i="34"/>
  <c r="B2" i="33"/>
  <c r="B2" i="32"/>
  <c r="B2" i="31"/>
  <c r="T2" i="31"/>
  <c r="T3" i="31"/>
  <c r="T4" i="31"/>
  <c r="T5" i="31"/>
  <c r="T6" i="31"/>
  <c r="T7" i="31"/>
  <c r="T8" i="31"/>
  <c r="T9" i="31"/>
  <c r="T10" i="31"/>
  <c r="T11" i="31"/>
  <c r="T12" i="31"/>
  <c r="T13" i="31"/>
  <c r="T14" i="31"/>
  <c r="T15" i="31"/>
  <c r="T16" i="31"/>
  <c r="T17" i="31"/>
  <c r="T18" i="31"/>
  <c r="T19" i="31"/>
  <c r="T20" i="31"/>
  <c r="T21" i="31"/>
  <c r="T22" i="31"/>
  <c r="T23" i="31"/>
  <c r="T24" i="31"/>
  <c r="T25" i="31"/>
  <c r="T26" i="31"/>
  <c r="B2" i="30"/>
  <c r="B2" i="29"/>
  <c r="B2" i="28"/>
  <c r="B2" i="26"/>
  <c r="B2" i="27"/>
  <c r="B2" i="24"/>
  <c r="B2" i="23"/>
  <c r="B2" i="22"/>
  <c r="W49" i="22"/>
  <c r="B2" i="21"/>
  <c r="B2" i="19"/>
  <c r="B2" i="18"/>
  <c r="B2" i="17"/>
  <c r="B2" i="16"/>
  <c r="B2" i="15"/>
  <c r="B2" i="14"/>
  <c r="B2" i="11"/>
  <c r="B2" i="10"/>
  <c r="B2" i="9"/>
  <c r="B2" i="12"/>
  <c r="B2" i="13"/>
  <c r="B2" i="7"/>
  <c r="B2" i="6"/>
  <c r="B2" i="5"/>
  <c r="B2" i="4"/>
  <c r="B2" i="8"/>
  <c r="B2" i="1"/>
  <c r="AC3" i="21" l="1"/>
  <c r="AC4" i="21"/>
  <c r="AC5" i="21"/>
  <c r="AC6" i="21"/>
  <c r="AC7" i="21"/>
  <c r="AC8" i="21"/>
  <c r="AC9" i="21"/>
  <c r="AC10" i="21"/>
  <c r="AC11" i="21"/>
  <c r="AC12" i="21"/>
  <c r="AC13" i="21"/>
  <c r="AC14" i="21"/>
  <c r="AC15" i="21"/>
  <c r="AC16" i="21"/>
  <c r="AC17" i="21"/>
  <c r="AC18" i="21"/>
  <c r="AC19" i="21"/>
  <c r="AC20" i="21"/>
  <c r="AC21" i="21"/>
  <c r="AC22" i="21"/>
  <c r="AC23" i="21"/>
  <c r="AC24" i="21"/>
  <c r="AC25" i="21"/>
  <c r="AC26" i="21"/>
  <c r="AC27" i="21"/>
  <c r="AC28" i="21"/>
  <c r="AC29" i="21"/>
  <c r="AC30" i="21"/>
  <c r="AC31" i="21"/>
  <c r="AC32" i="21"/>
  <c r="AC33" i="21"/>
  <c r="AC34" i="21"/>
  <c r="AC35" i="21"/>
  <c r="AC36" i="21"/>
  <c r="AC37" i="21"/>
  <c r="AC38" i="21"/>
  <c r="AC39" i="21"/>
  <c r="AC40" i="21"/>
  <c r="AC41" i="21"/>
  <c r="AC42" i="21"/>
  <c r="AC43" i="21"/>
  <c r="AC44" i="21"/>
  <c r="AC45" i="21"/>
  <c r="AC46" i="21"/>
  <c r="AC47" i="21"/>
  <c r="AC48" i="21"/>
  <c r="AC49" i="21"/>
  <c r="AC50" i="21"/>
  <c r="AC51" i="21"/>
  <c r="AC52" i="21"/>
  <c r="AC53" i="21"/>
  <c r="AD3" i="21"/>
  <c r="AD4" i="21"/>
  <c r="AD5" i="21"/>
  <c r="AD6" i="21"/>
  <c r="AD7" i="21"/>
  <c r="AD8" i="21"/>
  <c r="AD9" i="21"/>
  <c r="AD10" i="21"/>
  <c r="AD11" i="21"/>
  <c r="AD12" i="21"/>
  <c r="AD13" i="21"/>
  <c r="AD14" i="21"/>
  <c r="AD15" i="21"/>
  <c r="AD16" i="21"/>
  <c r="AD17" i="21"/>
  <c r="AD18" i="21"/>
  <c r="AD19" i="21"/>
  <c r="AD20" i="21"/>
  <c r="AD21" i="21"/>
  <c r="AD22" i="21"/>
  <c r="AD23" i="21"/>
  <c r="AD24" i="21"/>
  <c r="AD25" i="21"/>
  <c r="AD26" i="21"/>
  <c r="AD27" i="21"/>
  <c r="AD28" i="21"/>
  <c r="AD29" i="21"/>
  <c r="AD30" i="21"/>
  <c r="AD31" i="21"/>
  <c r="AD32" i="21"/>
  <c r="AD33" i="21"/>
  <c r="AD34" i="21"/>
  <c r="AD35" i="21"/>
  <c r="AD36" i="21"/>
  <c r="AD37" i="21"/>
  <c r="AD38" i="21"/>
  <c r="AD39" i="21"/>
  <c r="AD40" i="21"/>
  <c r="AD41" i="21"/>
  <c r="AD42" i="21"/>
  <c r="AD43" i="21"/>
  <c r="AD44" i="21"/>
  <c r="AD45" i="21"/>
  <c r="AD46" i="21"/>
  <c r="AD47" i="21"/>
  <c r="AD48" i="21"/>
  <c r="AD49" i="21"/>
  <c r="AD50" i="21"/>
  <c r="AD51" i="21"/>
  <c r="AD52" i="21"/>
  <c r="AD53" i="21"/>
  <c r="AD2" i="21"/>
  <c r="CY3" i="22"/>
  <c r="CY4" i="22"/>
  <c r="CY5" i="22"/>
  <c r="CY6" i="22"/>
  <c r="CY7" i="22"/>
  <c r="CY8" i="22"/>
  <c r="CY9" i="22"/>
  <c r="CY10" i="22"/>
  <c r="CY11" i="22"/>
  <c r="CY12" i="22"/>
  <c r="CY13" i="22"/>
  <c r="CY14" i="22"/>
  <c r="CY15" i="22"/>
  <c r="CY16" i="22"/>
  <c r="CY17" i="22"/>
  <c r="CY18" i="22"/>
  <c r="CY19" i="22"/>
  <c r="CY20" i="22"/>
  <c r="CY21" i="22"/>
  <c r="CY22" i="22"/>
  <c r="CY23" i="22"/>
  <c r="CY24" i="22"/>
  <c r="CY25" i="22"/>
  <c r="CY26" i="22"/>
  <c r="CY27" i="22"/>
  <c r="CY28" i="22"/>
  <c r="CY29" i="22"/>
  <c r="CY30" i="22"/>
  <c r="CY31" i="22"/>
  <c r="CY32" i="22"/>
  <c r="CY33" i="22"/>
  <c r="CY34" i="22"/>
  <c r="CY35" i="22"/>
  <c r="CY36" i="22"/>
  <c r="CY37" i="22"/>
  <c r="CY38" i="22"/>
  <c r="CY39" i="22"/>
  <c r="CY40" i="22"/>
  <c r="CY41" i="22"/>
  <c r="CY42" i="22"/>
  <c r="CY43" i="22"/>
  <c r="CY44" i="22"/>
  <c r="CY45" i="22"/>
  <c r="CY46" i="22"/>
  <c r="CY47" i="22"/>
  <c r="CY48" i="22"/>
  <c r="CY49" i="22"/>
  <c r="CY50" i="22"/>
  <c r="CY51" i="22"/>
  <c r="CY52" i="22"/>
  <c r="CY53" i="22"/>
  <c r="CY54" i="22"/>
  <c r="CY55" i="22"/>
  <c r="CY56" i="22"/>
  <c r="CY57" i="22"/>
  <c r="CY58" i="22"/>
  <c r="CY59" i="22"/>
  <c r="CY60" i="22"/>
  <c r="CY61" i="22"/>
  <c r="CY62" i="22"/>
  <c r="CY63" i="22"/>
  <c r="CY64" i="22"/>
  <c r="CY65" i="22"/>
  <c r="CY66" i="22"/>
  <c r="CY67" i="22"/>
  <c r="CY68" i="22"/>
  <c r="CY69" i="22"/>
  <c r="CY70" i="22"/>
  <c r="CY71" i="22"/>
  <c r="CY72" i="22"/>
  <c r="CY73" i="22"/>
  <c r="CY74" i="22"/>
  <c r="CY75" i="22"/>
  <c r="CY76" i="22"/>
  <c r="CY77" i="22"/>
  <c r="CY78" i="22"/>
  <c r="CY79" i="22"/>
  <c r="CY80" i="22"/>
  <c r="CY81" i="22"/>
  <c r="CY82" i="22"/>
  <c r="CY83" i="22"/>
  <c r="CY84" i="22"/>
  <c r="CY85" i="22"/>
  <c r="CY86" i="22"/>
  <c r="CY87" i="22"/>
  <c r="CY88" i="22"/>
  <c r="CY89" i="22"/>
  <c r="CY90" i="22"/>
  <c r="CY91" i="22"/>
  <c r="CY92" i="22"/>
  <c r="CY93" i="22"/>
  <c r="CY94" i="22"/>
  <c r="CY95" i="22"/>
  <c r="CY96" i="22"/>
  <c r="CY97" i="22"/>
  <c r="CY98" i="22"/>
  <c r="CY99" i="22"/>
  <c r="CY100" i="22"/>
  <c r="CY101" i="22"/>
  <c r="CY102" i="22"/>
  <c r="CY103" i="22"/>
  <c r="CY104" i="22"/>
  <c r="CY105" i="22"/>
  <c r="CY106" i="22"/>
  <c r="CY107" i="22"/>
  <c r="CY108" i="22"/>
  <c r="CY109" i="22"/>
  <c r="CY110" i="22"/>
  <c r="CY111" i="22"/>
  <c r="CY112" i="22"/>
  <c r="CY113" i="22"/>
  <c r="CY114" i="22"/>
  <c r="CY115" i="22"/>
  <c r="CY116" i="22"/>
  <c r="CY117" i="22"/>
  <c r="CY118" i="22"/>
  <c r="CY119" i="22"/>
  <c r="CY120" i="22"/>
  <c r="CY121" i="22"/>
  <c r="CY122" i="22"/>
  <c r="CY123" i="22"/>
  <c r="CY124" i="22"/>
  <c r="CY125" i="22"/>
  <c r="CY126" i="22"/>
  <c r="CY127" i="22"/>
  <c r="CY128" i="22"/>
  <c r="CY129" i="22"/>
  <c r="CY130" i="22"/>
  <c r="CY131" i="22"/>
  <c r="CY132" i="22"/>
  <c r="CY133" i="22"/>
  <c r="CY134" i="22"/>
  <c r="CY135" i="22"/>
  <c r="CY136" i="22"/>
  <c r="CY137" i="22"/>
  <c r="CY138" i="22"/>
  <c r="CY139" i="22"/>
  <c r="CY140" i="22"/>
  <c r="CY141" i="22"/>
  <c r="CY142" i="22"/>
  <c r="CY143" i="22"/>
  <c r="CY144" i="22"/>
  <c r="CY145" i="22"/>
  <c r="CY146" i="22"/>
  <c r="CY147" i="22"/>
  <c r="CY148" i="22"/>
  <c r="CY149" i="22"/>
  <c r="CY150" i="22"/>
  <c r="CY151" i="22"/>
  <c r="CY152" i="22"/>
  <c r="CY153" i="22"/>
  <c r="CY154" i="22"/>
  <c r="CY155" i="22"/>
  <c r="CY156" i="22"/>
  <c r="CY157" i="22"/>
  <c r="CY158" i="22"/>
  <c r="CY159" i="22"/>
  <c r="CY160" i="22"/>
  <c r="CY161" i="22"/>
  <c r="CY162" i="22"/>
  <c r="CY163" i="22"/>
  <c r="CY164" i="22"/>
  <c r="CY165" i="22"/>
  <c r="CY166" i="22"/>
  <c r="CY167" i="22"/>
  <c r="CY168" i="22"/>
  <c r="CY169" i="22"/>
  <c r="CY170" i="22"/>
  <c r="CY171" i="22"/>
  <c r="CY172" i="22"/>
  <c r="CY173" i="22"/>
  <c r="CY174" i="22"/>
  <c r="CY175" i="22"/>
  <c r="CY176" i="22"/>
  <c r="CY177" i="22"/>
  <c r="CY178" i="22"/>
  <c r="CY179" i="22"/>
  <c r="CY180" i="22"/>
  <c r="CY181" i="22"/>
  <c r="CY182" i="22"/>
  <c r="CY183" i="22"/>
  <c r="CY184" i="22"/>
  <c r="CY185" i="22"/>
  <c r="CY186" i="22"/>
  <c r="CY187" i="22"/>
  <c r="CY188" i="22"/>
  <c r="CY189" i="22"/>
  <c r="CY190" i="22"/>
  <c r="CY191" i="22"/>
  <c r="CY192" i="22"/>
  <c r="CY193" i="22"/>
  <c r="CY194" i="22"/>
  <c r="CY195" i="22"/>
  <c r="CY196" i="22"/>
  <c r="CY197" i="22"/>
  <c r="CY198" i="22"/>
  <c r="CY199" i="22"/>
  <c r="CY200" i="22"/>
  <c r="CY201" i="22"/>
  <c r="CY202" i="22"/>
  <c r="CY203" i="22"/>
  <c r="CY204" i="22"/>
  <c r="CY205" i="22"/>
  <c r="CY206" i="22"/>
  <c r="CY207" i="22"/>
  <c r="CY208" i="22"/>
  <c r="CY209" i="22"/>
  <c r="CY210" i="22"/>
  <c r="CY211" i="22"/>
  <c r="CY212" i="22"/>
  <c r="CY213" i="22"/>
  <c r="CY214" i="22"/>
  <c r="CY215" i="22"/>
  <c r="CY216" i="22"/>
  <c r="CY217" i="22"/>
  <c r="CY218" i="22"/>
  <c r="CY219" i="22"/>
  <c r="CY220" i="22"/>
  <c r="CY221" i="22"/>
  <c r="CY222" i="22"/>
  <c r="CY223" i="22"/>
  <c r="CY224" i="22"/>
  <c r="CY225" i="22"/>
  <c r="CY226" i="22"/>
  <c r="CY227" i="22"/>
  <c r="CY228" i="22"/>
  <c r="CY229" i="22"/>
  <c r="CY230" i="22"/>
  <c r="CY231" i="22"/>
  <c r="CY232" i="22"/>
  <c r="CY233" i="22"/>
  <c r="CY234" i="22"/>
  <c r="CY235" i="22"/>
  <c r="CY236" i="22"/>
  <c r="CY237" i="22"/>
  <c r="CY238" i="22"/>
  <c r="CY239" i="22"/>
  <c r="CY240" i="22"/>
  <c r="CY241" i="22"/>
  <c r="CY242" i="22"/>
  <c r="CY243" i="22"/>
  <c r="CY244" i="22"/>
  <c r="CY245" i="22"/>
  <c r="CY246" i="22"/>
  <c r="CY247" i="22"/>
  <c r="CY248" i="22"/>
  <c r="CY249" i="22"/>
  <c r="CY250" i="22"/>
  <c r="CY251" i="22"/>
  <c r="CY252" i="22"/>
  <c r="CY253" i="22"/>
  <c r="CY254" i="22"/>
  <c r="CY255" i="22"/>
  <c r="CY256" i="22"/>
  <c r="CY257" i="22"/>
  <c r="CY258" i="22"/>
  <c r="CY259" i="22"/>
  <c r="CY260" i="22"/>
  <c r="CY261" i="22"/>
  <c r="CY262" i="22"/>
  <c r="CY263" i="22"/>
  <c r="CY264" i="22"/>
  <c r="CY265" i="22"/>
  <c r="CY266" i="22"/>
  <c r="CY267" i="22"/>
  <c r="CY268" i="22"/>
  <c r="CY269" i="22"/>
  <c r="CY270" i="22"/>
  <c r="CY271" i="22"/>
  <c r="CY272" i="22"/>
  <c r="CX3" i="22"/>
  <c r="CX4" i="22"/>
  <c r="CX5" i="22"/>
  <c r="CX6" i="22"/>
  <c r="CX7" i="22"/>
  <c r="CX8" i="22"/>
  <c r="CX9" i="22"/>
  <c r="CX10" i="22"/>
  <c r="CX11" i="22"/>
  <c r="CX12" i="22"/>
  <c r="CX13" i="22"/>
  <c r="CX14" i="22"/>
  <c r="CX15" i="22"/>
  <c r="CX16" i="22"/>
  <c r="CX17" i="22"/>
  <c r="CX18" i="22"/>
  <c r="CX19" i="22"/>
  <c r="CX20" i="22"/>
  <c r="CX21" i="22"/>
  <c r="CX22" i="22"/>
  <c r="CX23" i="22"/>
  <c r="CX24" i="22"/>
  <c r="CX25" i="22"/>
  <c r="CX26" i="22"/>
  <c r="CX27" i="22"/>
  <c r="CX28" i="22"/>
  <c r="CX29" i="22"/>
  <c r="CX30" i="22"/>
  <c r="CX31" i="22"/>
  <c r="CX32" i="22"/>
  <c r="CX33" i="22"/>
  <c r="CX34" i="22"/>
  <c r="CX35" i="22"/>
  <c r="CX36" i="22"/>
  <c r="CX37" i="22"/>
  <c r="CX38" i="22"/>
  <c r="CX39" i="22"/>
  <c r="CX40" i="22"/>
  <c r="CX41" i="22"/>
  <c r="CX42" i="22"/>
  <c r="CX43" i="22"/>
  <c r="CX44" i="22"/>
  <c r="CX45" i="22"/>
  <c r="CX46" i="22"/>
  <c r="CX47" i="22"/>
  <c r="CX48" i="22"/>
  <c r="CX49" i="22"/>
  <c r="CX50" i="22"/>
  <c r="CX51" i="22"/>
  <c r="CX52" i="22"/>
  <c r="CX53" i="22"/>
  <c r="CX54" i="22"/>
  <c r="CX55" i="22"/>
  <c r="CX56" i="22"/>
  <c r="CX57" i="22"/>
  <c r="CX58" i="22"/>
  <c r="CX59" i="22"/>
  <c r="CX60" i="22"/>
  <c r="CX61" i="22"/>
  <c r="CX62" i="22"/>
  <c r="CX63" i="22"/>
  <c r="CX64" i="22"/>
  <c r="CX65" i="22"/>
  <c r="CX66" i="22"/>
  <c r="CX67" i="22"/>
  <c r="CX68" i="22"/>
  <c r="CX69" i="22"/>
  <c r="CX70" i="22"/>
  <c r="CX71" i="22"/>
  <c r="CX72" i="22"/>
  <c r="CX73" i="22"/>
  <c r="CX74" i="22"/>
  <c r="CX75" i="22"/>
  <c r="CX76" i="22"/>
  <c r="CX77" i="22"/>
  <c r="CX78" i="22"/>
  <c r="CX79" i="22"/>
  <c r="CX80" i="22"/>
  <c r="CX81" i="22"/>
  <c r="CX82" i="22"/>
  <c r="CX83" i="22"/>
  <c r="CX84" i="22"/>
  <c r="CX85" i="22"/>
  <c r="CX86" i="22"/>
  <c r="CX87" i="22"/>
  <c r="CX88" i="22"/>
  <c r="CX89" i="22"/>
  <c r="CX90" i="22"/>
  <c r="CX91" i="22"/>
  <c r="CX92" i="22"/>
  <c r="CX93" i="22"/>
  <c r="CX94" i="22"/>
  <c r="CX95" i="22"/>
  <c r="CX96" i="22"/>
  <c r="CX97" i="22"/>
  <c r="CX98" i="22"/>
  <c r="CX99" i="22"/>
  <c r="CX100" i="22"/>
  <c r="CX101" i="22"/>
  <c r="CX102" i="22"/>
  <c r="CX103" i="22"/>
  <c r="CX104" i="22"/>
  <c r="CX105" i="22"/>
  <c r="CX106" i="22"/>
  <c r="CX107" i="22"/>
  <c r="CX108" i="22"/>
  <c r="CX109" i="22"/>
  <c r="CX110" i="22"/>
  <c r="CX111" i="22"/>
  <c r="CX112" i="22"/>
  <c r="CX113" i="22"/>
  <c r="CX114" i="22"/>
  <c r="CX115" i="22"/>
  <c r="CX116" i="22"/>
  <c r="CX117" i="22"/>
  <c r="CX118" i="22"/>
  <c r="CX119" i="22"/>
  <c r="CX120" i="22"/>
  <c r="CX121" i="22"/>
  <c r="CX122" i="22"/>
  <c r="CX123" i="22"/>
  <c r="CX124" i="22"/>
  <c r="CX125" i="22"/>
  <c r="CX126" i="22"/>
  <c r="CX127" i="22"/>
  <c r="CX128" i="22"/>
  <c r="CX129" i="22"/>
  <c r="CX130" i="22"/>
  <c r="CX131" i="22"/>
  <c r="CX132" i="22"/>
  <c r="CX133" i="22"/>
  <c r="CX134" i="22"/>
  <c r="CX135" i="22"/>
  <c r="CX136" i="22"/>
  <c r="CX137" i="22"/>
  <c r="CX138" i="22"/>
  <c r="CX139" i="22"/>
  <c r="CX140" i="22"/>
  <c r="CX141" i="22"/>
  <c r="CX142" i="22"/>
  <c r="CX143" i="22"/>
  <c r="CX144" i="22"/>
  <c r="CX145" i="22"/>
  <c r="CX146" i="22"/>
  <c r="CX147" i="22"/>
  <c r="CX148" i="22"/>
  <c r="CX149" i="22"/>
  <c r="CX150" i="22"/>
  <c r="CX151" i="22"/>
  <c r="CX152" i="22"/>
  <c r="CX153" i="22"/>
  <c r="CX154" i="22"/>
  <c r="CX155" i="22"/>
  <c r="CX156" i="22"/>
  <c r="CX157" i="22"/>
  <c r="CX158" i="22"/>
  <c r="CX159" i="22"/>
  <c r="CX160" i="22"/>
  <c r="CX161" i="22"/>
  <c r="CX162" i="22"/>
  <c r="CX163" i="22"/>
  <c r="CX164" i="22"/>
  <c r="CX165" i="22"/>
  <c r="CX166" i="22"/>
  <c r="CX167" i="22"/>
  <c r="CX168" i="22"/>
  <c r="CX169" i="22"/>
  <c r="CX170" i="22"/>
  <c r="CX171" i="22"/>
  <c r="CX172" i="22"/>
  <c r="CX173" i="22"/>
  <c r="CX174" i="22"/>
  <c r="CX175" i="22"/>
  <c r="CX176" i="22"/>
  <c r="CX177" i="22"/>
  <c r="CX178" i="22"/>
  <c r="CX179" i="22"/>
  <c r="CX180" i="22"/>
  <c r="CX181" i="22"/>
  <c r="CX182" i="22"/>
  <c r="CX183" i="22"/>
  <c r="CX184" i="22"/>
  <c r="CX185" i="22"/>
  <c r="CX186" i="22"/>
  <c r="CX187" i="22"/>
  <c r="CX188" i="22"/>
  <c r="CX189" i="22"/>
  <c r="CX190" i="22"/>
  <c r="CX191" i="22"/>
  <c r="CX192" i="22"/>
  <c r="CX193" i="22"/>
  <c r="CX194" i="22"/>
  <c r="CX195" i="22"/>
  <c r="CX196" i="22"/>
  <c r="CX197" i="22"/>
  <c r="CX198" i="22"/>
  <c r="CX199" i="22"/>
  <c r="CX200" i="22"/>
  <c r="CX201" i="22"/>
  <c r="CX202" i="22"/>
  <c r="CX203" i="22"/>
  <c r="CX204" i="22"/>
  <c r="CX205" i="22"/>
  <c r="CX206" i="22"/>
  <c r="CX207" i="22"/>
  <c r="CX208" i="22"/>
  <c r="CX209" i="22"/>
  <c r="CX210" i="22"/>
  <c r="CX211" i="22"/>
  <c r="CX212" i="22"/>
  <c r="CX213" i="22"/>
  <c r="CX214" i="22"/>
  <c r="CX215" i="22"/>
  <c r="CX216" i="22"/>
  <c r="CX217" i="22"/>
  <c r="CX218" i="22"/>
  <c r="CX219" i="22"/>
  <c r="CX220" i="22"/>
  <c r="CX221" i="22"/>
  <c r="CX222" i="22"/>
  <c r="CX223" i="22"/>
  <c r="CX224" i="22"/>
  <c r="CX225" i="22"/>
  <c r="CX226" i="22"/>
  <c r="CX227" i="22"/>
  <c r="CX228" i="22"/>
  <c r="CX229" i="22"/>
  <c r="CX230" i="22"/>
  <c r="CX231" i="22"/>
  <c r="CX232" i="22"/>
  <c r="CX233" i="22"/>
  <c r="CX234" i="22"/>
  <c r="CX235" i="22"/>
  <c r="CX236" i="22"/>
  <c r="CX237" i="22"/>
  <c r="CX238" i="22"/>
  <c r="CX239" i="22"/>
  <c r="CX240" i="22"/>
  <c r="CX241" i="22"/>
  <c r="CX242" i="22"/>
  <c r="CX243" i="22"/>
  <c r="CX244" i="22"/>
  <c r="CX245" i="22"/>
  <c r="CX246" i="22"/>
  <c r="CX247" i="22"/>
  <c r="CX248" i="22"/>
  <c r="CX249" i="22"/>
  <c r="CX250" i="22"/>
  <c r="CX251" i="22"/>
  <c r="CX252" i="22"/>
  <c r="CX253" i="22"/>
  <c r="CX254" i="22"/>
  <c r="CX255" i="22"/>
  <c r="CX256" i="22"/>
  <c r="CX257" i="22"/>
  <c r="CX258" i="22"/>
  <c r="CX259" i="22"/>
  <c r="CX260" i="22"/>
  <c r="CX261" i="22"/>
  <c r="CX262" i="22"/>
  <c r="CX263" i="22"/>
  <c r="CX264" i="22"/>
  <c r="CX265" i="22"/>
  <c r="CX266" i="22"/>
  <c r="CX267" i="22"/>
  <c r="CX268" i="22"/>
  <c r="CX269" i="22"/>
  <c r="CX270" i="22"/>
  <c r="CX271" i="22"/>
  <c r="CX272" i="22"/>
  <c r="CY2" i="22"/>
  <c r="U3" i="23"/>
  <c r="U4" i="23"/>
  <c r="U5" i="23"/>
  <c r="U6" i="23"/>
  <c r="U7" i="23"/>
  <c r="U8" i="23"/>
  <c r="U9" i="23"/>
  <c r="U10" i="23"/>
  <c r="U11" i="23"/>
  <c r="U12" i="23"/>
  <c r="U13" i="23"/>
  <c r="U14" i="23"/>
  <c r="U15" i="23"/>
  <c r="U16" i="23"/>
  <c r="U17" i="23"/>
  <c r="U18" i="23"/>
  <c r="U19" i="23"/>
  <c r="U20" i="23"/>
  <c r="U21" i="23"/>
  <c r="U22" i="23"/>
  <c r="U23" i="23"/>
  <c r="U24" i="23"/>
  <c r="U25" i="23"/>
  <c r="U26" i="23"/>
  <c r="U27" i="23"/>
  <c r="U28" i="23"/>
  <c r="U29" i="23"/>
  <c r="V3" i="23"/>
  <c r="V4" i="23"/>
  <c r="V5" i="23"/>
  <c r="V6" i="23"/>
  <c r="V7" i="23"/>
  <c r="V8" i="23"/>
  <c r="V9" i="23"/>
  <c r="V10" i="23"/>
  <c r="V11" i="23"/>
  <c r="V12" i="23"/>
  <c r="V13" i="23"/>
  <c r="V14" i="23"/>
  <c r="V15" i="23"/>
  <c r="V16" i="23"/>
  <c r="V17" i="23"/>
  <c r="V18" i="23"/>
  <c r="V19" i="23"/>
  <c r="V20" i="23"/>
  <c r="V21" i="23"/>
  <c r="V22" i="23"/>
  <c r="V23" i="23"/>
  <c r="V24" i="23"/>
  <c r="V25" i="23"/>
  <c r="V26" i="23"/>
  <c r="V27" i="23"/>
  <c r="V28" i="23"/>
  <c r="V29" i="23"/>
  <c r="V2" i="23"/>
  <c r="CG3" i="24"/>
  <c r="CG4" i="24"/>
  <c r="CG5" i="24"/>
  <c r="CG6" i="24"/>
  <c r="CG7" i="24"/>
  <c r="CG8" i="24"/>
  <c r="CG9" i="24"/>
  <c r="CG10" i="24"/>
  <c r="CG11" i="24"/>
  <c r="CG12" i="24"/>
  <c r="CG13" i="24"/>
  <c r="CG14" i="24"/>
  <c r="CG15" i="24"/>
  <c r="CG16" i="24"/>
  <c r="CG17" i="24"/>
  <c r="CG18" i="24"/>
  <c r="CG19" i="24"/>
  <c r="CG20" i="24"/>
  <c r="CG21" i="24"/>
  <c r="CG22" i="24"/>
  <c r="CG23" i="24"/>
  <c r="CG24" i="24"/>
  <c r="CG25" i="24"/>
  <c r="CG26" i="24"/>
  <c r="CG27" i="24"/>
  <c r="CG28" i="24"/>
  <c r="CG29" i="24"/>
  <c r="CG30" i="24"/>
  <c r="CG31" i="24"/>
  <c r="CG32" i="24"/>
  <c r="CG33" i="24"/>
  <c r="CG34" i="24"/>
  <c r="CG35" i="24"/>
  <c r="CG36" i="24"/>
  <c r="CG37" i="24"/>
  <c r="CG38" i="24"/>
  <c r="CG39" i="24"/>
  <c r="CG40" i="24"/>
  <c r="CG41" i="24"/>
  <c r="CG42" i="24"/>
  <c r="CG43" i="24"/>
  <c r="CG44" i="24"/>
  <c r="CG45" i="24"/>
  <c r="CG46" i="24"/>
  <c r="CG47" i="24"/>
  <c r="CG48" i="24"/>
  <c r="CG49" i="24"/>
  <c r="CG50" i="24"/>
  <c r="CG51" i="24"/>
  <c r="CG52" i="24"/>
  <c r="CG53" i="24"/>
  <c r="CG54" i="24"/>
  <c r="CG55" i="24"/>
  <c r="CG56" i="24"/>
  <c r="CG57" i="24"/>
  <c r="CG58" i="24"/>
  <c r="CG59" i="24"/>
  <c r="CG60" i="24"/>
  <c r="CG61" i="24"/>
  <c r="CG62" i="24"/>
  <c r="CG63" i="24"/>
  <c r="CG64" i="24"/>
  <c r="CG65" i="24"/>
  <c r="CG66" i="24"/>
  <c r="CG67" i="24"/>
  <c r="CG68" i="24"/>
  <c r="CG69" i="24"/>
  <c r="CG70" i="24"/>
  <c r="CG71" i="24"/>
  <c r="CG72" i="24"/>
  <c r="CG73" i="24"/>
  <c r="CG74" i="24"/>
  <c r="CG75" i="24"/>
  <c r="CG76" i="24"/>
  <c r="CG77" i="24"/>
  <c r="CG78" i="24"/>
  <c r="CG79" i="24"/>
  <c r="CG80" i="24"/>
  <c r="CG81" i="24"/>
  <c r="CG82" i="24"/>
  <c r="CG83" i="24"/>
  <c r="CG84" i="24"/>
  <c r="CG85" i="24"/>
  <c r="CG86" i="24"/>
  <c r="CG87" i="24"/>
  <c r="CG88" i="24"/>
  <c r="CG89" i="24"/>
  <c r="CG90" i="24"/>
  <c r="CG91" i="24"/>
  <c r="CG92" i="24"/>
  <c r="CG93" i="24"/>
  <c r="CG94" i="24"/>
  <c r="CG95" i="24"/>
  <c r="CG96" i="24"/>
  <c r="CG97" i="24"/>
  <c r="CG98" i="24"/>
  <c r="CG99" i="24"/>
  <c r="CG100" i="24"/>
  <c r="CG101" i="24"/>
  <c r="CG102" i="24"/>
  <c r="CG103" i="24"/>
  <c r="CG104" i="24"/>
  <c r="CG105" i="24"/>
  <c r="CG106" i="24"/>
  <c r="CG107" i="24"/>
  <c r="CG108" i="24"/>
  <c r="CG109" i="24"/>
  <c r="CG110" i="24"/>
  <c r="CG111" i="24"/>
  <c r="CG112" i="24"/>
  <c r="CG113" i="24"/>
  <c r="CG114" i="24"/>
  <c r="CG115" i="24"/>
  <c r="CG116" i="24"/>
  <c r="CG117" i="24"/>
  <c r="CG118" i="24"/>
  <c r="CG119" i="24"/>
  <c r="CG120" i="24"/>
  <c r="CG121" i="24"/>
  <c r="CG122" i="24"/>
  <c r="CG123" i="24"/>
  <c r="CG124" i="24"/>
  <c r="CG125" i="24"/>
  <c r="CG126" i="24"/>
  <c r="CG127" i="24"/>
  <c r="CG128" i="24"/>
  <c r="CG129" i="24"/>
  <c r="CG130" i="24"/>
  <c r="CG131" i="24"/>
  <c r="CG132" i="24"/>
  <c r="CG133" i="24"/>
  <c r="CG134" i="24"/>
  <c r="CG135" i="24"/>
  <c r="CG136" i="24"/>
  <c r="CG137" i="24"/>
  <c r="CG138" i="24"/>
  <c r="CG139" i="24"/>
  <c r="CG140" i="24"/>
  <c r="CG141" i="24"/>
  <c r="CG142" i="24"/>
  <c r="CG143" i="24"/>
  <c r="CG144" i="24"/>
  <c r="CG145" i="24"/>
  <c r="CG146" i="24"/>
  <c r="CG147" i="24"/>
  <c r="CG148" i="24"/>
  <c r="CG149" i="24"/>
  <c r="CG150" i="24"/>
  <c r="CG151" i="24"/>
  <c r="CG152" i="24"/>
  <c r="CG153" i="24"/>
  <c r="CG154" i="24"/>
  <c r="CG155" i="24"/>
  <c r="CG156" i="24"/>
  <c r="CG157" i="24"/>
  <c r="CG158" i="24"/>
  <c r="CG159" i="24"/>
  <c r="CG160" i="24"/>
  <c r="CG161" i="24"/>
  <c r="CG162" i="24"/>
  <c r="CG163" i="24"/>
  <c r="CG164" i="24"/>
  <c r="CG165" i="24"/>
  <c r="CG166" i="24"/>
  <c r="CG167" i="24"/>
  <c r="CG168" i="24"/>
  <c r="CG169" i="24"/>
  <c r="CG170" i="24"/>
  <c r="CG171" i="24"/>
  <c r="CG172" i="24"/>
  <c r="CG173" i="24"/>
  <c r="CG174" i="24"/>
  <c r="CG175" i="24"/>
  <c r="CG176" i="24"/>
  <c r="CG177" i="24"/>
  <c r="CG178" i="24"/>
  <c r="CG179" i="24"/>
  <c r="CG180" i="24"/>
  <c r="CG181" i="24"/>
  <c r="CG182" i="24"/>
  <c r="CG183" i="24"/>
  <c r="CG184" i="24"/>
  <c r="CG185" i="24"/>
  <c r="CG186" i="24"/>
  <c r="CG187" i="24"/>
  <c r="CG188" i="24"/>
  <c r="CG189" i="24"/>
  <c r="CG190" i="24"/>
  <c r="CG191" i="24"/>
  <c r="CG192" i="24"/>
  <c r="CG193" i="24"/>
  <c r="CG194" i="24"/>
  <c r="CG195" i="24"/>
  <c r="CG196" i="24"/>
  <c r="CG197" i="24"/>
  <c r="CG198" i="24"/>
  <c r="CG199" i="24"/>
  <c r="CG200" i="24"/>
  <c r="CG201" i="24"/>
  <c r="CG202" i="24"/>
  <c r="CG203" i="24"/>
  <c r="CG204" i="24"/>
  <c r="CG205" i="24"/>
  <c r="CG206" i="24"/>
  <c r="CG207" i="24"/>
  <c r="CG208" i="24"/>
  <c r="CG209" i="24"/>
  <c r="CG210" i="24"/>
  <c r="CG211" i="24"/>
  <c r="CG212" i="24"/>
  <c r="CG213" i="24"/>
  <c r="CG214" i="24"/>
  <c r="CG215" i="24"/>
  <c r="CG216" i="24"/>
  <c r="CG217" i="24"/>
  <c r="CG218" i="24"/>
  <c r="CF3" i="24"/>
  <c r="CF4" i="24"/>
  <c r="CF5" i="24"/>
  <c r="CF6" i="24"/>
  <c r="CF7" i="24"/>
  <c r="CF8" i="24"/>
  <c r="CF9" i="24"/>
  <c r="CF10" i="24"/>
  <c r="CF11" i="24"/>
  <c r="CF12" i="24"/>
  <c r="CF13" i="24"/>
  <c r="CF14" i="24"/>
  <c r="CF15" i="24"/>
  <c r="CF16" i="24"/>
  <c r="CF17" i="24"/>
  <c r="CF18" i="24"/>
  <c r="CF19" i="24"/>
  <c r="CF20" i="24"/>
  <c r="CF21" i="24"/>
  <c r="CF22" i="24"/>
  <c r="CF23" i="24"/>
  <c r="CF24" i="24"/>
  <c r="CF25" i="24"/>
  <c r="CF26" i="24"/>
  <c r="CF27" i="24"/>
  <c r="CF28" i="24"/>
  <c r="CF29" i="24"/>
  <c r="CF30" i="24"/>
  <c r="CF31" i="24"/>
  <c r="CF32" i="24"/>
  <c r="CF33" i="24"/>
  <c r="CF34" i="24"/>
  <c r="CF35" i="24"/>
  <c r="CF36" i="24"/>
  <c r="CF37" i="24"/>
  <c r="CF38" i="24"/>
  <c r="CF39" i="24"/>
  <c r="CF40" i="24"/>
  <c r="CF41" i="24"/>
  <c r="CF42" i="24"/>
  <c r="CF43" i="24"/>
  <c r="CF44" i="24"/>
  <c r="CF45" i="24"/>
  <c r="CF46" i="24"/>
  <c r="CF47" i="24"/>
  <c r="CF48" i="24"/>
  <c r="CF49" i="24"/>
  <c r="CF50" i="24"/>
  <c r="CF51" i="24"/>
  <c r="CF52" i="24"/>
  <c r="CF53" i="24"/>
  <c r="CF54" i="24"/>
  <c r="CF55" i="24"/>
  <c r="CF56" i="24"/>
  <c r="CF57" i="24"/>
  <c r="CF58" i="24"/>
  <c r="CF59" i="24"/>
  <c r="CF60" i="24"/>
  <c r="CF61" i="24"/>
  <c r="CF62" i="24"/>
  <c r="CF63" i="24"/>
  <c r="CF64" i="24"/>
  <c r="CF65" i="24"/>
  <c r="CF66" i="24"/>
  <c r="CF67" i="24"/>
  <c r="CF68" i="24"/>
  <c r="CF69" i="24"/>
  <c r="CF70" i="24"/>
  <c r="CF71" i="24"/>
  <c r="CF72" i="24"/>
  <c r="CF73" i="24"/>
  <c r="CF74" i="24"/>
  <c r="CF75" i="24"/>
  <c r="CF76" i="24"/>
  <c r="CF77" i="24"/>
  <c r="CF78" i="24"/>
  <c r="CF79" i="24"/>
  <c r="CF80" i="24"/>
  <c r="CF81" i="24"/>
  <c r="CF82" i="24"/>
  <c r="CF83" i="24"/>
  <c r="CF84" i="24"/>
  <c r="CF85" i="24"/>
  <c r="CF86" i="24"/>
  <c r="CF87" i="24"/>
  <c r="CF88" i="24"/>
  <c r="CF89" i="24"/>
  <c r="CF90" i="24"/>
  <c r="CF91" i="24"/>
  <c r="CF92" i="24"/>
  <c r="CF93" i="24"/>
  <c r="CF94" i="24"/>
  <c r="CF95" i="24"/>
  <c r="CF96" i="24"/>
  <c r="CF97" i="24"/>
  <c r="CF98" i="24"/>
  <c r="CF99" i="24"/>
  <c r="CF100" i="24"/>
  <c r="CF101" i="24"/>
  <c r="CF102" i="24"/>
  <c r="CF103" i="24"/>
  <c r="CF104" i="24"/>
  <c r="CF105" i="24"/>
  <c r="CF106" i="24"/>
  <c r="CF107" i="24"/>
  <c r="CF108" i="24"/>
  <c r="CF109" i="24"/>
  <c r="CF110" i="24"/>
  <c r="CF111" i="24"/>
  <c r="CF112" i="24"/>
  <c r="CF113" i="24"/>
  <c r="CF114" i="24"/>
  <c r="CF115" i="24"/>
  <c r="CF116" i="24"/>
  <c r="CF117" i="24"/>
  <c r="CF118" i="24"/>
  <c r="CF119" i="24"/>
  <c r="CF120" i="24"/>
  <c r="CF121" i="24"/>
  <c r="CF122" i="24"/>
  <c r="CF123" i="24"/>
  <c r="CF124" i="24"/>
  <c r="CF125" i="24"/>
  <c r="CF126" i="24"/>
  <c r="CF127" i="24"/>
  <c r="CF128" i="24"/>
  <c r="CF129" i="24"/>
  <c r="CF130" i="24"/>
  <c r="CF131" i="24"/>
  <c r="CF132" i="24"/>
  <c r="CF133" i="24"/>
  <c r="CF134" i="24"/>
  <c r="CF135" i="24"/>
  <c r="CF136" i="24"/>
  <c r="CF137" i="24"/>
  <c r="CF138" i="24"/>
  <c r="CF139" i="24"/>
  <c r="CF140" i="24"/>
  <c r="CF141" i="24"/>
  <c r="CF142" i="24"/>
  <c r="CF143" i="24"/>
  <c r="CF144" i="24"/>
  <c r="CF145" i="24"/>
  <c r="CF146" i="24"/>
  <c r="CF147" i="24"/>
  <c r="CF148" i="24"/>
  <c r="CF149" i="24"/>
  <c r="CF150" i="24"/>
  <c r="CF151" i="24"/>
  <c r="CF152" i="24"/>
  <c r="CF153" i="24"/>
  <c r="CF154" i="24"/>
  <c r="CF155" i="24"/>
  <c r="CF156" i="24"/>
  <c r="CF157" i="24"/>
  <c r="CF158" i="24"/>
  <c r="CF159" i="24"/>
  <c r="CF160" i="24"/>
  <c r="CF161" i="24"/>
  <c r="CF162" i="24"/>
  <c r="CF163" i="24"/>
  <c r="CF164" i="24"/>
  <c r="CF165" i="24"/>
  <c r="CF166" i="24"/>
  <c r="CF167" i="24"/>
  <c r="CF168" i="24"/>
  <c r="CF169" i="24"/>
  <c r="CF170" i="24"/>
  <c r="CF171" i="24"/>
  <c r="CF172" i="24"/>
  <c r="CF173" i="24"/>
  <c r="CF174" i="24"/>
  <c r="CF175" i="24"/>
  <c r="CF176" i="24"/>
  <c r="CF177" i="24"/>
  <c r="CF178" i="24"/>
  <c r="CF179" i="24"/>
  <c r="CF180" i="24"/>
  <c r="CF181" i="24"/>
  <c r="CF182" i="24"/>
  <c r="CF183" i="24"/>
  <c r="CF184" i="24"/>
  <c r="CF185" i="24"/>
  <c r="CF186" i="24"/>
  <c r="CF187" i="24"/>
  <c r="CF188" i="24"/>
  <c r="CF189" i="24"/>
  <c r="CF190" i="24"/>
  <c r="CF191" i="24"/>
  <c r="CF192" i="24"/>
  <c r="CF193" i="24"/>
  <c r="CF194" i="24"/>
  <c r="CF195" i="24"/>
  <c r="CF196" i="24"/>
  <c r="CF197" i="24"/>
  <c r="CF198" i="24"/>
  <c r="CF199" i="24"/>
  <c r="CF200" i="24"/>
  <c r="CF201" i="24"/>
  <c r="CF202" i="24"/>
  <c r="CF203" i="24"/>
  <c r="CF204" i="24"/>
  <c r="CF205" i="24"/>
  <c r="CF206" i="24"/>
  <c r="CF207" i="24"/>
  <c r="CF208" i="24"/>
  <c r="CF209" i="24"/>
  <c r="CF210" i="24"/>
  <c r="CF211" i="24"/>
  <c r="CF212" i="24"/>
  <c r="CF213" i="24"/>
  <c r="CF214" i="24"/>
  <c r="CF215" i="24"/>
  <c r="CF216" i="24"/>
  <c r="CF217" i="24"/>
  <c r="CF218" i="24"/>
  <c r="CG2" i="24"/>
  <c r="CH3" i="26"/>
  <c r="CH4" i="26"/>
  <c r="CH5" i="26"/>
  <c r="CH6" i="26"/>
  <c r="CH7" i="26"/>
  <c r="CH8" i="26"/>
  <c r="CH9" i="26"/>
  <c r="CH10" i="26"/>
  <c r="CH11" i="26"/>
  <c r="CH12" i="26"/>
  <c r="CH13" i="26"/>
  <c r="CH14" i="26"/>
  <c r="CH15" i="26"/>
  <c r="CH16" i="26"/>
  <c r="CH17" i="26"/>
  <c r="CH18" i="26"/>
  <c r="CH19" i="26"/>
  <c r="CH20" i="26"/>
  <c r="CH21" i="26"/>
  <c r="CH22" i="26"/>
  <c r="CH23" i="26"/>
  <c r="CH24" i="26"/>
  <c r="CH25" i="26"/>
  <c r="CH26" i="26"/>
  <c r="CH27" i="26"/>
  <c r="CH28" i="26"/>
  <c r="CH29" i="26"/>
  <c r="CH30" i="26"/>
  <c r="CH31" i="26"/>
  <c r="CH32" i="26"/>
  <c r="CH33" i="26"/>
  <c r="CH34" i="26"/>
  <c r="CH35" i="26"/>
  <c r="CH36" i="26"/>
  <c r="CH37" i="26"/>
  <c r="CH38" i="26"/>
  <c r="CH39" i="26"/>
  <c r="CH40" i="26"/>
  <c r="CH41" i="26"/>
  <c r="CH42" i="26"/>
  <c r="CH43" i="26"/>
  <c r="CH44" i="26"/>
  <c r="CH45" i="26"/>
  <c r="CH46" i="26"/>
  <c r="CH47" i="26"/>
  <c r="CH48" i="26"/>
  <c r="CH49" i="26"/>
  <c r="CH50" i="26"/>
  <c r="CH51" i="26"/>
  <c r="CH52" i="26"/>
  <c r="CH53" i="26"/>
  <c r="CH54" i="26"/>
  <c r="CH55" i="26"/>
  <c r="CH56" i="26"/>
  <c r="CH57" i="26"/>
  <c r="CH58" i="26"/>
  <c r="CH59" i="26"/>
  <c r="CH60" i="26"/>
  <c r="CH61" i="26"/>
  <c r="CH62" i="26"/>
  <c r="CH63" i="26"/>
  <c r="CH64" i="26"/>
  <c r="CH65" i="26"/>
  <c r="CH66" i="26"/>
  <c r="CH67" i="26"/>
  <c r="CH68" i="26"/>
  <c r="CH69" i="26"/>
  <c r="CH70" i="26"/>
  <c r="CH71" i="26"/>
  <c r="CH72" i="26"/>
  <c r="CH73" i="26"/>
  <c r="CH74" i="26"/>
  <c r="CH75" i="26"/>
  <c r="CH76" i="26"/>
  <c r="CH77" i="26"/>
  <c r="CH78" i="26"/>
  <c r="CH79" i="26"/>
  <c r="CH80" i="26"/>
  <c r="CH81" i="26"/>
  <c r="CH82" i="26"/>
  <c r="CH83" i="26"/>
  <c r="CH84" i="26"/>
  <c r="CH85" i="26"/>
  <c r="CH86" i="26"/>
  <c r="CH87" i="26"/>
  <c r="CH88" i="26"/>
  <c r="CH89" i="26"/>
  <c r="CH90" i="26"/>
  <c r="CH91" i="26"/>
  <c r="CH92" i="26"/>
  <c r="CH93" i="26"/>
  <c r="CH94" i="26"/>
  <c r="CH95" i="26"/>
  <c r="CH96" i="26"/>
  <c r="CH97" i="26"/>
  <c r="CH98" i="26"/>
  <c r="CH99" i="26"/>
  <c r="CH100" i="26"/>
  <c r="CH101" i="26"/>
  <c r="CH102" i="26"/>
  <c r="CH103" i="26"/>
  <c r="CH104" i="26"/>
  <c r="CH105" i="26"/>
  <c r="CH106" i="26"/>
  <c r="CH107" i="26"/>
  <c r="CH108" i="26"/>
  <c r="CH109" i="26"/>
  <c r="CH110" i="26"/>
  <c r="CH111" i="26"/>
  <c r="CH112" i="26"/>
  <c r="CH113" i="26"/>
  <c r="CH114" i="26"/>
  <c r="CH115" i="26"/>
  <c r="CH116" i="26"/>
  <c r="CH117" i="26"/>
  <c r="CH118" i="26"/>
  <c r="CH119" i="26"/>
  <c r="CH120" i="26"/>
  <c r="CH121" i="26"/>
  <c r="CH122" i="26"/>
  <c r="CH123" i="26"/>
  <c r="CH124" i="26"/>
  <c r="CH125" i="26"/>
  <c r="CH126" i="26"/>
  <c r="CH127" i="26"/>
  <c r="CH128" i="26"/>
  <c r="CH129" i="26"/>
  <c r="CH130" i="26"/>
  <c r="CH131" i="26"/>
  <c r="CH132" i="26"/>
  <c r="CH133" i="26"/>
  <c r="CH134" i="26"/>
  <c r="CH135" i="26"/>
  <c r="CH136" i="26"/>
  <c r="CH137" i="26"/>
  <c r="CH138" i="26"/>
  <c r="CH139" i="26"/>
  <c r="CH140" i="26"/>
  <c r="CH141" i="26"/>
  <c r="CH142" i="26"/>
  <c r="CH143" i="26"/>
  <c r="CH144" i="26"/>
  <c r="CH145" i="26"/>
  <c r="CH146" i="26"/>
  <c r="CH147" i="26"/>
  <c r="CH148" i="26"/>
  <c r="CH149" i="26"/>
  <c r="CH150" i="26"/>
  <c r="CH151" i="26"/>
  <c r="CH152" i="26"/>
  <c r="CH153" i="26"/>
  <c r="CH154" i="26"/>
  <c r="CH155" i="26"/>
  <c r="CH156" i="26"/>
  <c r="CH157" i="26"/>
  <c r="CH158" i="26"/>
  <c r="CH159" i="26"/>
  <c r="CH160" i="26"/>
  <c r="CH161" i="26"/>
  <c r="CH162" i="26"/>
  <c r="CH163" i="26"/>
  <c r="CH164" i="26"/>
  <c r="CH165" i="26"/>
  <c r="CH166" i="26"/>
  <c r="CH167" i="26"/>
  <c r="CH168" i="26"/>
  <c r="CH169" i="26"/>
  <c r="CH170" i="26"/>
  <c r="CH171" i="26"/>
  <c r="CH172" i="26"/>
  <c r="CH173" i="26"/>
  <c r="CH174" i="26"/>
  <c r="CH175" i="26"/>
  <c r="CH176" i="26"/>
  <c r="CH177" i="26"/>
  <c r="CH178" i="26"/>
  <c r="CH179" i="26"/>
  <c r="CH180" i="26"/>
  <c r="CH181" i="26"/>
  <c r="CH182" i="26"/>
  <c r="CH183" i="26"/>
  <c r="CH184" i="26"/>
  <c r="CH185" i="26"/>
  <c r="CH186" i="26"/>
  <c r="CH187" i="26"/>
  <c r="CH188" i="26"/>
  <c r="CH189" i="26"/>
  <c r="CH190" i="26"/>
  <c r="CH191" i="26"/>
  <c r="CH192" i="26"/>
  <c r="CH193" i="26"/>
  <c r="CH194" i="26"/>
  <c r="CH195" i="26"/>
  <c r="CH196" i="26"/>
  <c r="CH197" i="26"/>
  <c r="CH198" i="26"/>
  <c r="CH199" i="26"/>
  <c r="CH200" i="26"/>
  <c r="CH201" i="26"/>
  <c r="CH202" i="26"/>
  <c r="CH203" i="26"/>
  <c r="CH204" i="26"/>
  <c r="CH205" i="26"/>
  <c r="CH206" i="26"/>
  <c r="CH207" i="26"/>
  <c r="CH208" i="26"/>
  <c r="CH209" i="26"/>
  <c r="CH210" i="26"/>
  <c r="CH211" i="26"/>
  <c r="CH212" i="26"/>
  <c r="CH213" i="26"/>
  <c r="CH214" i="26"/>
  <c r="CH215" i="26"/>
  <c r="CH216" i="26"/>
  <c r="CH217" i="26"/>
  <c r="CH218" i="26"/>
  <c r="CH219" i="26"/>
  <c r="CH220" i="26"/>
  <c r="CH221" i="26"/>
  <c r="CG3" i="26"/>
  <c r="CG4" i="26"/>
  <c r="CG5" i="26"/>
  <c r="CG6" i="26"/>
  <c r="CG7" i="26"/>
  <c r="CG8" i="26"/>
  <c r="CG9" i="26"/>
  <c r="CG10" i="26"/>
  <c r="CG11" i="26"/>
  <c r="CG12" i="26"/>
  <c r="CG13" i="26"/>
  <c r="CG14" i="26"/>
  <c r="CG15" i="26"/>
  <c r="CG16" i="26"/>
  <c r="CG17" i="26"/>
  <c r="CG18" i="26"/>
  <c r="CG19" i="26"/>
  <c r="CG20" i="26"/>
  <c r="CG21" i="26"/>
  <c r="CG22" i="26"/>
  <c r="CG23" i="26"/>
  <c r="CG24" i="26"/>
  <c r="CG25" i="26"/>
  <c r="CG26" i="26"/>
  <c r="CG27" i="26"/>
  <c r="CG28" i="26"/>
  <c r="CG29" i="26"/>
  <c r="CG30" i="26"/>
  <c r="CG31" i="26"/>
  <c r="CG32" i="26"/>
  <c r="CG33" i="26"/>
  <c r="CG34" i="26"/>
  <c r="CG35" i="26"/>
  <c r="CG36" i="26"/>
  <c r="CG37" i="26"/>
  <c r="CG38" i="26"/>
  <c r="CG39" i="26"/>
  <c r="CG40" i="26"/>
  <c r="CG41" i="26"/>
  <c r="CG42" i="26"/>
  <c r="CG43" i="26"/>
  <c r="CG44" i="26"/>
  <c r="CG45" i="26"/>
  <c r="CG46" i="26"/>
  <c r="CG47" i="26"/>
  <c r="CG48" i="26"/>
  <c r="CG49" i="26"/>
  <c r="CG50" i="26"/>
  <c r="CG51" i="26"/>
  <c r="CG52" i="26"/>
  <c r="CG53" i="26"/>
  <c r="CG54" i="26"/>
  <c r="CG55" i="26"/>
  <c r="CG56" i="26"/>
  <c r="CG57" i="26"/>
  <c r="CG58" i="26"/>
  <c r="CG59" i="26"/>
  <c r="CG60" i="26"/>
  <c r="CG61" i="26"/>
  <c r="CG62" i="26"/>
  <c r="CG63" i="26"/>
  <c r="CG64" i="26"/>
  <c r="CG65" i="26"/>
  <c r="CG66" i="26"/>
  <c r="CG67" i="26"/>
  <c r="CG68" i="26"/>
  <c r="CG69" i="26"/>
  <c r="CG70" i="26"/>
  <c r="CG71" i="26"/>
  <c r="CG72" i="26"/>
  <c r="CG73" i="26"/>
  <c r="CG74" i="26"/>
  <c r="CG75" i="26"/>
  <c r="CG76" i="26"/>
  <c r="CG77" i="26"/>
  <c r="CG78" i="26"/>
  <c r="CG79" i="26"/>
  <c r="CG80" i="26"/>
  <c r="CG81" i="26"/>
  <c r="CG82" i="26"/>
  <c r="CG83" i="26"/>
  <c r="CG84" i="26"/>
  <c r="CG85" i="26"/>
  <c r="CG86" i="26"/>
  <c r="CG87" i="26"/>
  <c r="CG88" i="26"/>
  <c r="CG89" i="26"/>
  <c r="CG90" i="26"/>
  <c r="CG91" i="26"/>
  <c r="CG92" i="26"/>
  <c r="CG93" i="26"/>
  <c r="CG94" i="26"/>
  <c r="CG95" i="26"/>
  <c r="CG96" i="26"/>
  <c r="CG97" i="26"/>
  <c r="CG98" i="26"/>
  <c r="CG99" i="26"/>
  <c r="CG100" i="26"/>
  <c r="CG101" i="26"/>
  <c r="CG102" i="26"/>
  <c r="CG103" i="26"/>
  <c r="CG104" i="26"/>
  <c r="CG105" i="26"/>
  <c r="CG106" i="26"/>
  <c r="CG107" i="26"/>
  <c r="CG108" i="26"/>
  <c r="CG109" i="26"/>
  <c r="CG110" i="26"/>
  <c r="CG111" i="26"/>
  <c r="CG112" i="26"/>
  <c r="CG113" i="26"/>
  <c r="CG114" i="26"/>
  <c r="CG115" i="26"/>
  <c r="CG116" i="26"/>
  <c r="CG117" i="26"/>
  <c r="CG118" i="26"/>
  <c r="CG119" i="26"/>
  <c r="CG120" i="26"/>
  <c r="CG121" i="26"/>
  <c r="CG122" i="26"/>
  <c r="CG123" i="26"/>
  <c r="CG124" i="26"/>
  <c r="CG125" i="26"/>
  <c r="CG126" i="26"/>
  <c r="CG127" i="26"/>
  <c r="CG128" i="26"/>
  <c r="CG129" i="26"/>
  <c r="CG130" i="26"/>
  <c r="CG131" i="26"/>
  <c r="CG132" i="26"/>
  <c r="CG133" i="26"/>
  <c r="CG134" i="26"/>
  <c r="CG135" i="26"/>
  <c r="CG136" i="26"/>
  <c r="CG137" i="26"/>
  <c r="CG138" i="26"/>
  <c r="CG139" i="26"/>
  <c r="CG140" i="26"/>
  <c r="CG141" i="26"/>
  <c r="CG142" i="26"/>
  <c r="CG143" i="26"/>
  <c r="CG144" i="26"/>
  <c r="CG145" i="26"/>
  <c r="CG146" i="26"/>
  <c r="CG147" i="26"/>
  <c r="CG148" i="26"/>
  <c r="CG149" i="26"/>
  <c r="CG150" i="26"/>
  <c r="CG151" i="26"/>
  <c r="CG152" i="26"/>
  <c r="CG153" i="26"/>
  <c r="CG154" i="26"/>
  <c r="CG155" i="26"/>
  <c r="CG156" i="26"/>
  <c r="CG157" i="26"/>
  <c r="CG158" i="26"/>
  <c r="CG159" i="26"/>
  <c r="CG160" i="26"/>
  <c r="CG161" i="26"/>
  <c r="CG162" i="26"/>
  <c r="CG163" i="26"/>
  <c r="CG164" i="26"/>
  <c r="CG165" i="26"/>
  <c r="CG166" i="26"/>
  <c r="CG167" i="26"/>
  <c r="CG168" i="26"/>
  <c r="CG169" i="26"/>
  <c r="CG170" i="26"/>
  <c r="CG171" i="26"/>
  <c r="CG172" i="26"/>
  <c r="CG173" i="26"/>
  <c r="CG174" i="26"/>
  <c r="CG175" i="26"/>
  <c r="CG176" i="26"/>
  <c r="CG177" i="26"/>
  <c r="CG178" i="26"/>
  <c r="CG179" i="26"/>
  <c r="CG180" i="26"/>
  <c r="CG181" i="26"/>
  <c r="CG182" i="26"/>
  <c r="CG183" i="26"/>
  <c r="CG184" i="26"/>
  <c r="CG185" i="26"/>
  <c r="CG186" i="26"/>
  <c r="CG187" i="26"/>
  <c r="CG188" i="26"/>
  <c r="CG189" i="26"/>
  <c r="CG190" i="26"/>
  <c r="CG191" i="26"/>
  <c r="CG192" i="26"/>
  <c r="CG193" i="26"/>
  <c r="CG194" i="26"/>
  <c r="CG195" i="26"/>
  <c r="CG196" i="26"/>
  <c r="CG197" i="26"/>
  <c r="CG198" i="26"/>
  <c r="CG199" i="26"/>
  <c r="CG200" i="26"/>
  <c r="CG201" i="26"/>
  <c r="CG202" i="26"/>
  <c r="CG203" i="26"/>
  <c r="CG204" i="26"/>
  <c r="CG205" i="26"/>
  <c r="CG206" i="26"/>
  <c r="CG207" i="26"/>
  <c r="CG208" i="26"/>
  <c r="CG209" i="26"/>
  <c r="CG210" i="26"/>
  <c r="CG211" i="26"/>
  <c r="CG212" i="26"/>
  <c r="CG213" i="26"/>
  <c r="CG214" i="26"/>
  <c r="CG215" i="26"/>
  <c r="CG216" i="26"/>
  <c r="CG217" i="26"/>
  <c r="CG218" i="26"/>
  <c r="CG219" i="26"/>
  <c r="CG220" i="26"/>
  <c r="CG221" i="26"/>
  <c r="CH3" i="27"/>
  <c r="CH4" i="27"/>
  <c r="CH5" i="27"/>
  <c r="CH6" i="27"/>
  <c r="CH7" i="27"/>
  <c r="CH8" i="27"/>
  <c r="CH9" i="27"/>
  <c r="CH10" i="27"/>
  <c r="CH11" i="27"/>
  <c r="CH12" i="27"/>
  <c r="CH13" i="27"/>
  <c r="CH14" i="27"/>
  <c r="CH15" i="27"/>
  <c r="CH16" i="27"/>
  <c r="CH17" i="27"/>
  <c r="CH18" i="27"/>
  <c r="CH19" i="27"/>
  <c r="CH20" i="27"/>
  <c r="CH21" i="27"/>
  <c r="CH22" i="27"/>
  <c r="CH23" i="27"/>
  <c r="CH24" i="27"/>
  <c r="CH25" i="27"/>
  <c r="CH26" i="27"/>
  <c r="CH27" i="27"/>
  <c r="CH28" i="27"/>
  <c r="CH29" i="27"/>
  <c r="CH30" i="27"/>
  <c r="CH31" i="27"/>
  <c r="CH32" i="27"/>
  <c r="CH33" i="27"/>
  <c r="CH34" i="27"/>
  <c r="CH35" i="27"/>
  <c r="CH36" i="27"/>
  <c r="CH37" i="27"/>
  <c r="CH38" i="27"/>
  <c r="CH39" i="27"/>
  <c r="CH40" i="27"/>
  <c r="CH41" i="27"/>
  <c r="CH42" i="27"/>
  <c r="CH43" i="27"/>
  <c r="CH44" i="27"/>
  <c r="CH45" i="27"/>
  <c r="CH46" i="27"/>
  <c r="CH47" i="27"/>
  <c r="CH48" i="27"/>
  <c r="CH49" i="27"/>
  <c r="CH50" i="27"/>
  <c r="CH51" i="27"/>
  <c r="CH52" i="27"/>
  <c r="CH53" i="27"/>
  <c r="CH54" i="27"/>
  <c r="CH55" i="27"/>
  <c r="CH56" i="27"/>
  <c r="CH57" i="27"/>
  <c r="CH58" i="27"/>
  <c r="CH59" i="27"/>
  <c r="CH60" i="27"/>
  <c r="CH61" i="27"/>
  <c r="CH62" i="27"/>
  <c r="CH63" i="27"/>
  <c r="CH64" i="27"/>
  <c r="CH65" i="27"/>
  <c r="CH66" i="27"/>
  <c r="CH67" i="27"/>
  <c r="CH68" i="27"/>
  <c r="CH69" i="27"/>
  <c r="CH70" i="27"/>
  <c r="CH71" i="27"/>
  <c r="CH72" i="27"/>
  <c r="CH73" i="27"/>
  <c r="CH74" i="27"/>
  <c r="CH75" i="27"/>
  <c r="CH76" i="27"/>
  <c r="CH77" i="27"/>
  <c r="CH78" i="27"/>
  <c r="CH79" i="27"/>
  <c r="CH80" i="27"/>
  <c r="CH81" i="27"/>
  <c r="CH82" i="27"/>
  <c r="CH83" i="27"/>
  <c r="CH84" i="27"/>
  <c r="CH85" i="27"/>
  <c r="CH86" i="27"/>
  <c r="CH87" i="27"/>
  <c r="CH88" i="27"/>
  <c r="CH89" i="27"/>
  <c r="CH90" i="27"/>
  <c r="CH91" i="27"/>
  <c r="CH92" i="27"/>
  <c r="CH93" i="27"/>
  <c r="CH94" i="27"/>
  <c r="CH95" i="27"/>
  <c r="CH96" i="27"/>
  <c r="CH97" i="27"/>
  <c r="CH98" i="27"/>
  <c r="CH99" i="27"/>
  <c r="CH100" i="27"/>
  <c r="CH101" i="27"/>
  <c r="CH102" i="27"/>
  <c r="CH103" i="27"/>
  <c r="CH104" i="27"/>
  <c r="CH105" i="27"/>
  <c r="CH106" i="27"/>
  <c r="CH107" i="27"/>
  <c r="CH108" i="27"/>
  <c r="CH109" i="27"/>
  <c r="CH110" i="27"/>
  <c r="CH111" i="27"/>
  <c r="CH112" i="27"/>
  <c r="CH113" i="27"/>
  <c r="CH114" i="27"/>
  <c r="CH115" i="27"/>
  <c r="CH116" i="27"/>
  <c r="CH117" i="27"/>
  <c r="CH118" i="27"/>
  <c r="CH119" i="27"/>
  <c r="CH120" i="27"/>
  <c r="CH121" i="27"/>
  <c r="CH122" i="27"/>
  <c r="CH123" i="27"/>
  <c r="CH124" i="27"/>
  <c r="CH125" i="27"/>
  <c r="CH126" i="27"/>
  <c r="CH127" i="27"/>
  <c r="CH128" i="27"/>
  <c r="CH129" i="27"/>
  <c r="CH130" i="27"/>
  <c r="CH131" i="27"/>
  <c r="CH132" i="27"/>
  <c r="CH133" i="27"/>
  <c r="CH134" i="27"/>
  <c r="CH135" i="27"/>
  <c r="CH136" i="27"/>
  <c r="CH137" i="27"/>
  <c r="CH138" i="27"/>
  <c r="CH139" i="27"/>
  <c r="CH140" i="27"/>
  <c r="CH141" i="27"/>
  <c r="CH142" i="27"/>
  <c r="CH143" i="27"/>
  <c r="CH144" i="27"/>
  <c r="CH145" i="27"/>
  <c r="CH146" i="27"/>
  <c r="CH147" i="27"/>
  <c r="CH148" i="27"/>
  <c r="CH149" i="27"/>
  <c r="CH150" i="27"/>
  <c r="CH151" i="27"/>
  <c r="CH152" i="27"/>
  <c r="CH153" i="27"/>
  <c r="CH154" i="27"/>
  <c r="CH155" i="27"/>
  <c r="CH156" i="27"/>
  <c r="CH157" i="27"/>
  <c r="CH158" i="27"/>
  <c r="CH159" i="27"/>
  <c r="CH160" i="27"/>
  <c r="CH161" i="27"/>
  <c r="CH162" i="27"/>
  <c r="CH163" i="27"/>
  <c r="CH164" i="27"/>
  <c r="CH165" i="27"/>
  <c r="CH166" i="27"/>
  <c r="CH167" i="27"/>
  <c r="CH168" i="27"/>
  <c r="CH169" i="27"/>
  <c r="CH170" i="27"/>
  <c r="CH171" i="27"/>
  <c r="CH172" i="27"/>
  <c r="CH173" i="27"/>
  <c r="CH174" i="27"/>
  <c r="CH175" i="27"/>
  <c r="CH176" i="27"/>
  <c r="CH177" i="27"/>
  <c r="CH178" i="27"/>
  <c r="CH179" i="27"/>
  <c r="CH180" i="27"/>
  <c r="CH181" i="27"/>
  <c r="CH182" i="27"/>
  <c r="CH183" i="27"/>
  <c r="CH184" i="27"/>
  <c r="CH185" i="27"/>
  <c r="CH186" i="27"/>
  <c r="CH187" i="27"/>
  <c r="CH188" i="27"/>
  <c r="CH189" i="27"/>
  <c r="CH190" i="27"/>
  <c r="CH191" i="27"/>
  <c r="CH192" i="27"/>
  <c r="CH193" i="27"/>
  <c r="CH194" i="27"/>
  <c r="CH195" i="27"/>
  <c r="CH196" i="27"/>
  <c r="CH197" i="27"/>
  <c r="CH198" i="27"/>
  <c r="CH199" i="27"/>
  <c r="CH200" i="27"/>
  <c r="CH201" i="27"/>
  <c r="CH202" i="27"/>
  <c r="CH203" i="27"/>
  <c r="CH204" i="27"/>
  <c r="CH205" i="27"/>
  <c r="CH206" i="27"/>
  <c r="CH207" i="27"/>
  <c r="CH208" i="27"/>
  <c r="CH209" i="27"/>
  <c r="CH210" i="27"/>
  <c r="CH211" i="27"/>
  <c r="CH212" i="27"/>
  <c r="CH213" i="27"/>
  <c r="CH214" i="27"/>
  <c r="CH215" i="27"/>
  <c r="CH216" i="27"/>
  <c r="CH217" i="27"/>
  <c r="CH218" i="27"/>
  <c r="CH219" i="27"/>
  <c r="CH220" i="27"/>
  <c r="CH221" i="27"/>
  <c r="CG3" i="27"/>
  <c r="CG4" i="27"/>
  <c r="CG5" i="27"/>
  <c r="CG6" i="27"/>
  <c r="CG7" i="27"/>
  <c r="CG8" i="27"/>
  <c r="CG9" i="27"/>
  <c r="CG10" i="27"/>
  <c r="CG11" i="27"/>
  <c r="CG12" i="27"/>
  <c r="CG13" i="27"/>
  <c r="CG14" i="27"/>
  <c r="CG15" i="27"/>
  <c r="CG16" i="27"/>
  <c r="CG17" i="27"/>
  <c r="CG18" i="27"/>
  <c r="CG19" i="27"/>
  <c r="CG20" i="27"/>
  <c r="CG21" i="27"/>
  <c r="CG22" i="27"/>
  <c r="CG23" i="27"/>
  <c r="CG24" i="27"/>
  <c r="CG25" i="27"/>
  <c r="CG26" i="27"/>
  <c r="CG27" i="27"/>
  <c r="CG28" i="27"/>
  <c r="CG29" i="27"/>
  <c r="CG30" i="27"/>
  <c r="CG31" i="27"/>
  <c r="CG32" i="27"/>
  <c r="CG33" i="27"/>
  <c r="CG34" i="27"/>
  <c r="CG35" i="27"/>
  <c r="CG36" i="27"/>
  <c r="CG37" i="27"/>
  <c r="CG38" i="27"/>
  <c r="CG39" i="27"/>
  <c r="CG40" i="27"/>
  <c r="CG41" i="27"/>
  <c r="CG42" i="27"/>
  <c r="CG43" i="27"/>
  <c r="CG44" i="27"/>
  <c r="CG45" i="27"/>
  <c r="CG46" i="27"/>
  <c r="CG47" i="27"/>
  <c r="CG48" i="27"/>
  <c r="CG49" i="27"/>
  <c r="CG50" i="27"/>
  <c r="CG51" i="27"/>
  <c r="CG52" i="27"/>
  <c r="CG53" i="27"/>
  <c r="CG54" i="27"/>
  <c r="CG55" i="27"/>
  <c r="CG56" i="27"/>
  <c r="CG57" i="27"/>
  <c r="CG58" i="27"/>
  <c r="CG59" i="27"/>
  <c r="CG60" i="27"/>
  <c r="CG61" i="27"/>
  <c r="CG62" i="27"/>
  <c r="CG63" i="27"/>
  <c r="CG64" i="27"/>
  <c r="CG65" i="27"/>
  <c r="CG66" i="27"/>
  <c r="CG67" i="27"/>
  <c r="CG68" i="27"/>
  <c r="CG69" i="27"/>
  <c r="CG70" i="27"/>
  <c r="CG71" i="27"/>
  <c r="CG72" i="27"/>
  <c r="CG73" i="27"/>
  <c r="CG74" i="27"/>
  <c r="CG75" i="27"/>
  <c r="CG76" i="27"/>
  <c r="CG77" i="27"/>
  <c r="CG78" i="27"/>
  <c r="CG79" i="27"/>
  <c r="CG80" i="27"/>
  <c r="CG81" i="27"/>
  <c r="CG82" i="27"/>
  <c r="CG83" i="27"/>
  <c r="CG84" i="27"/>
  <c r="CG85" i="27"/>
  <c r="CG86" i="27"/>
  <c r="CG87" i="27"/>
  <c r="CG88" i="27"/>
  <c r="CG89" i="27"/>
  <c r="CG90" i="27"/>
  <c r="CG91" i="27"/>
  <c r="CG92" i="27"/>
  <c r="CG93" i="27"/>
  <c r="CG94" i="27"/>
  <c r="CG95" i="27"/>
  <c r="CG96" i="27"/>
  <c r="CG97" i="27"/>
  <c r="CG98" i="27"/>
  <c r="CG99" i="27"/>
  <c r="CG100" i="27"/>
  <c r="CG101" i="27"/>
  <c r="CG102" i="27"/>
  <c r="CG103" i="27"/>
  <c r="CG104" i="27"/>
  <c r="CG105" i="27"/>
  <c r="CG106" i="27"/>
  <c r="CG107" i="27"/>
  <c r="CG108" i="27"/>
  <c r="CG109" i="27"/>
  <c r="CG110" i="27"/>
  <c r="CG111" i="27"/>
  <c r="CG112" i="27"/>
  <c r="CG113" i="27"/>
  <c r="CG114" i="27"/>
  <c r="CG115" i="27"/>
  <c r="CG116" i="27"/>
  <c r="CG117" i="27"/>
  <c r="CG118" i="27"/>
  <c r="CG119" i="27"/>
  <c r="CG120" i="27"/>
  <c r="CG121" i="27"/>
  <c r="CG122" i="27"/>
  <c r="CG123" i="27"/>
  <c r="CG124" i="27"/>
  <c r="CG125" i="27"/>
  <c r="CG126" i="27"/>
  <c r="CG127" i="27"/>
  <c r="CG128" i="27"/>
  <c r="CG129" i="27"/>
  <c r="CG130" i="27"/>
  <c r="CG131" i="27"/>
  <c r="CG132" i="27"/>
  <c r="CG133" i="27"/>
  <c r="CG134" i="27"/>
  <c r="CG135" i="27"/>
  <c r="CG136" i="27"/>
  <c r="CG137" i="27"/>
  <c r="CG138" i="27"/>
  <c r="CG139" i="27"/>
  <c r="CG140" i="27"/>
  <c r="CG141" i="27"/>
  <c r="CG142" i="27"/>
  <c r="CG143" i="27"/>
  <c r="CG144" i="27"/>
  <c r="CG145" i="27"/>
  <c r="CG146" i="27"/>
  <c r="CG147" i="27"/>
  <c r="CG148" i="27"/>
  <c r="CG149" i="27"/>
  <c r="CG150" i="27"/>
  <c r="CG151" i="27"/>
  <c r="CG152" i="27"/>
  <c r="CG153" i="27"/>
  <c r="CG154" i="27"/>
  <c r="CG155" i="27"/>
  <c r="CG156" i="27"/>
  <c r="CG157" i="27"/>
  <c r="CG158" i="27"/>
  <c r="CG159" i="27"/>
  <c r="CG160" i="27"/>
  <c r="CG161" i="27"/>
  <c r="CG162" i="27"/>
  <c r="CG163" i="27"/>
  <c r="CG164" i="27"/>
  <c r="CG165" i="27"/>
  <c r="CG166" i="27"/>
  <c r="CG167" i="27"/>
  <c r="CG168" i="27"/>
  <c r="CG169" i="27"/>
  <c r="CG170" i="27"/>
  <c r="CG171" i="27"/>
  <c r="CG172" i="27"/>
  <c r="CG173" i="27"/>
  <c r="CG174" i="27"/>
  <c r="CG175" i="27"/>
  <c r="CG176" i="27"/>
  <c r="CG177" i="27"/>
  <c r="CG178" i="27"/>
  <c r="CG179" i="27"/>
  <c r="CG180" i="27"/>
  <c r="CG181" i="27"/>
  <c r="CG182" i="27"/>
  <c r="CG183" i="27"/>
  <c r="CG184" i="27"/>
  <c r="CG185" i="27"/>
  <c r="CG186" i="27"/>
  <c r="CG187" i="27"/>
  <c r="CG188" i="27"/>
  <c r="CG189" i="27"/>
  <c r="CG190" i="27"/>
  <c r="CG191" i="27"/>
  <c r="CG192" i="27"/>
  <c r="CG193" i="27"/>
  <c r="CG194" i="27"/>
  <c r="CG195" i="27"/>
  <c r="CG196" i="27"/>
  <c r="CG197" i="27"/>
  <c r="CG198" i="27"/>
  <c r="CG199" i="27"/>
  <c r="CG200" i="27"/>
  <c r="CG201" i="27"/>
  <c r="CG202" i="27"/>
  <c r="CG203" i="27"/>
  <c r="CG204" i="27"/>
  <c r="CG205" i="27"/>
  <c r="CG206" i="27"/>
  <c r="CG207" i="27"/>
  <c r="CG208" i="27"/>
  <c r="CG209" i="27"/>
  <c r="CG210" i="27"/>
  <c r="CG211" i="27"/>
  <c r="CG212" i="27"/>
  <c r="CG213" i="27"/>
  <c r="CG214" i="27"/>
  <c r="CG215" i="27"/>
  <c r="CG216" i="27"/>
  <c r="CG217" i="27"/>
  <c r="CG218" i="27"/>
  <c r="CG219" i="27"/>
  <c r="CG220" i="27"/>
  <c r="CG221" i="27"/>
  <c r="CH2" i="27"/>
  <c r="CH2" i="26"/>
  <c r="Z3" i="28"/>
  <c r="Z4" i="28"/>
  <c r="Z5" i="28"/>
  <c r="Z6" i="28"/>
  <c r="Z7" i="28"/>
  <c r="Z8" i="28"/>
  <c r="Z9" i="28"/>
  <c r="Z10" i="28"/>
  <c r="Z11" i="28"/>
  <c r="Z12" i="28"/>
  <c r="Z13" i="28"/>
  <c r="Z14" i="28"/>
  <c r="Z15" i="28"/>
  <c r="Z16" i="28"/>
  <c r="Z17" i="28"/>
  <c r="Z18" i="28"/>
  <c r="Z19" i="28"/>
  <c r="Z20" i="28"/>
  <c r="Z21" i="28"/>
  <c r="Z22" i="28"/>
  <c r="Z23" i="28"/>
  <c r="Z24" i="28"/>
  <c r="Z25" i="28"/>
  <c r="Z26" i="28"/>
  <c r="Z27" i="28"/>
  <c r="Z28" i="28"/>
  <c r="Z29" i="28"/>
  <c r="Z30" i="28"/>
  <c r="Z31" i="28"/>
  <c r="Z32" i="28"/>
  <c r="Z33" i="28"/>
  <c r="Z34" i="28"/>
  <c r="Z35" i="28"/>
  <c r="Z36" i="28"/>
  <c r="Z37" i="28"/>
  <c r="Z38" i="28"/>
  <c r="Z39" i="28"/>
  <c r="Z40" i="28"/>
  <c r="Z41" i="28"/>
  <c r="Z42" i="28"/>
  <c r="Z43" i="28"/>
  <c r="Z44" i="28"/>
  <c r="AA3" i="28"/>
  <c r="AA4" i="28"/>
  <c r="AA5" i="28"/>
  <c r="AA6" i="28"/>
  <c r="AA7" i="28"/>
  <c r="AA8" i="28"/>
  <c r="AA9" i="28"/>
  <c r="AA10" i="28"/>
  <c r="AA11" i="28"/>
  <c r="AA12" i="28"/>
  <c r="AA13" i="28"/>
  <c r="AA14" i="28"/>
  <c r="AA15" i="28"/>
  <c r="AA16" i="28"/>
  <c r="AA17" i="28"/>
  <c r="AA18" i="28"/>
  <c r="AA19" i="28"/>
  <c r="AA20" i="28"/>
  <c r="AA21" i="28"/>
  <c r="AA22" i="28"/>
  <c r="AA23" i="28"/>
  <c r="AA24" i="28"/>
  <c r="AA25" i="28"/>
  <c r="AA26" i="28"/>
  <c r="AA27" i="28"/>
  <c r="AA28" i="28"/>
  <c r="AA29" i="28"/>
  <c r="AA30" i="28"/>
  <c r="AA31" i="28"/>
  <c r="AA32" i="28"/>
  <c r="AA33" i="28"/>
  <c r="AA34" i="28"/>
  <c r="AA35" i="28"/>
  <c r="AA36" i="28"/>
  <c r="AA37" i="28"/>
  <c r="AA38" i="28"/>
  <c r="AA39" i="28"/>
  <c r="AA40" i="28"/>
  <c r="AA41" i="28"/>
  <c r="AA42" i="28"/>
  <c r="AA43" i="28"/>
  <c r="AA44" i="28"/>
  <c r="Z2" i="28"/>
  <c r="AA2" i="28"/>
  <c r="AB3" i="29"/>
  <c r="AB4" i="29"/>
  <c r="AB5" i="29"/>
  <c r="AB6" i="29"/>
  <c r="AB7" i="29"/>
  <c r="AB8" i="29"/>
  <c r="AB9" i="29"/>
  <c r="AB10" i="29"/>
  <c r="AB11" i="29"/>
  <c r="AB12" i="29"/>
  <c r="AB13" i="29"/>
  <c r="AB14" i="29"/>
  <c r="AB15" i="29"/>
  <c r="AB16" i="29"/>
  <c r="AB17" i="29"/>
  <c r="AB18" i="29"/>
  <c r="AB19" i="29"/>
  <c r="AB20" i="29"/>
  <c r="AB21" i="29"/>
  <c r="AB22" i="29"/>
  <c r="AB23" i="29"/>
  <c r="AB24" i="29"/>
  <c r="AB25" i="29"/>
  <c r="AB26" i="29"/>
  <c r="AB27" i="29"/>
  <c r="AB28" i="29"/>
  <c r="AB29" i="29"/>
  <c r="AB30" i="29"/>
  <c r="AB31" i="29"/>
  <c r="AB32" i="29"/>
  <c r="AB33" i="29"/>
  <c r="AB34" i="29"/>
  <c r="AB35" i="29"/>
  <c r="AB36" i="29"/>
  <c r="AB37" i="29"/>
  <c r="AB38" i="29"/>
  <c r="AB39" i="29"/>
  <c r="AB40" i="29"/>
  <c r="AB41" i="29"/>
  <c r="AB42" i="29"/>
  <c r="AB43" i="29"/>
  <c r="AB44" i="29"/>
  <c r="AB45" i="29"/>
  <c r="AB46" i="29"/>
  <c r="AB47" i="29"/>
  <c r="AA3" i="29"/>
  <c r="AA4" i="29"/>
  <c r="AA5" i="29"/>
  <c r="AA6" i="29"/>
  <c r="AA7" i="29"/>
  <c r="AA8" i="29"/>
  <c r="AA9" i="29"/>
  <c r="AA10" i="29"/>
  <c r="AA11" i="29"/>
  <c r="AA12" i="29"/>
  <c r="AA13" i="29"/>
  <c r="AA14" i="29"/>
  <c r="AA15" i="29"/>
  <c r="AA16" i="29"/>
  <c r="AA17" i="29"/>
  <c r="AA18" i="29"/>
  <c r="AA19" i="29"/>
  <c r="AA20" i="29"/>
  <c r="AA21" i="29"/>
  <c r="AA22" i="29"/>
  <c r="AA23" i="29"/>
  <c r="AA24" i="29"/>
  <c r="AA25" i="29"/>
  <c r="AA26" i="29"/>
  <c r="AA27" i="29"/>
  <c r="AA28" i="29"/>
  <c r="AA29" i="29"/>
  <c r="AA30" i="29"/>
  <c r="AA31" i="29"/>
  <c r="AA32" i="29"/>
  <c r="AA33" i="29"/>
  <c r="AA34" i="29"/>
  <c r="AA35" i="29"/>
  <c r="AA36" i="29"/>
  <c r="AA37" i="29"/>
  <c r="AA38" i="29"/>
  <c r="AA39" i="29"/>
  <c r="AA40" i="29"/>
  <c r="AA41" i="29"/>
  <c r="AA42" i="29"/>
  <c r="AA43" i="29"/>
  <c r="AA44" i="29"/>
  <c r="AA45" i="29"/>
  <c r="AA46" i="29"/>
  <c r="AA47" i="29"/>
  <c r="AA2" i="29"/>
  <c r="AB2" i="29"/>
  <c r="U3" i="30"/>
  <c r="U4" i="30"/>
  <c r="U5" i="30"/>
  <c r="U6" i="30"/>
  <c r="U7" i="30"/>
  <c r="U8" i="30"/>
  <c r="U9" i="30"/>
  <c r="U10" i="30"/>
  <c r="U11" i="30"/>
  <c r="U12" i="30"/>
  <c r="U13" i="30"/>
  <c r="U14" i="30"/>
  <c r="U15" i="30"/>
  <c r="U16" i="30"/>
  <c r="U17" i="30"/>
  <c r="U18" i="30"/>
  <c r="U19" i="30"/>
  <c r="U20" i="30"/>
  <c r="U21" i="30"/>
  <c r="U22" i="30"/>
  <c r="U23" i="30"/>
  <c r="U24" i="30"/>
  <c r="U25" i="30"/>
  <c r="U26" i="30"/>
  <c r="T3" i="30"/>
  <c r="T4" i="30"/>
  <c r="T5" i="30"/>
  <c r="T6" i="30"/>
  <c r="T7" i="30"/>
  <c r="T8" i="30"/>
  <c r="T9" i="30"/>
  <c r="T10" i="30"/>
  <c r="T11" i="30"/>
  <c r="T12" i="30"/>
  <c r="T13" i="30"/>
  <c r="T14" i="30"/>
  <c r="T15" i="30"/>
  <c r="T16" i="30"/>
  <c r="T17" i="30"/>
  <c r="T18" i="30"/>
  <c r="T19" i="30"/>
  <c r="T20" i="30"/>
  <c r="T21" i="30"/>
  <c r="T22" i="30"/>
  <c r="T23" i="30"/>
  <c r="T24" i="30"/>
  <c r="T25" i="30"/>
  <c r="T26" i="30"/>
  <c r="T2" i="30"/>
  <c r="U2" i="30"/>
  <c r="X3" i="35"/>
  <c r="X4" i="35"/>
  <c r="X5" i="35"/>
  <c r="X6" i="35"/>
  <c r="X7" i="35"/>
  <c r="X8" i="35"/>
  <c r="X9" i="35"/>
  <c r="X10" i="35"/>
  <c r="X11" i="35"/>
  <c r="X12" i="35"/>
  <c r="X13" i="35"/>
  <c r="X14" i="35"/>
  <c r="X15" i="35"/>
  <c r="X16" i="35"/>
  <c r="X17" i="35"/>
  <c r="X18" i="35"/>
  <c r="X19" i="35"/>
  <c r="X20" i="35"/>
  <c r="X21" i="35"/>
  <c r="X22" i="35"/>
  <c r="X23" i="35"/>
  <c r="X24" i="35"/>
  <c r="X25" i="35"/>
  <c r="X26" i="35"/>
  <c r="X27" i="35"/>
  <c r="X28" i="35"/>
  <c r="X29" i="35"/>
  <c r="X30" i="35"/>
  <c r="X31" i="35"/>
  <c r="X32" i="35"/>
  <c r="X33" i="35"/>
  <c r="X34" i="35"/>
  <c r="X35" i="35"/>
  <c r="W3" i="35"/>
  <c r="W4" i="35"/>
  <c r="W5" i="35"/>
  <c r="W6" i="35"/>
  <c r="W7" i="35"/>
  <c r="W8" i="35"/>
  <c r="W9" i="35"/>
  <c r="W10" i="35"/>
  <c r="W11" i="35"/>
  <c r="W12" i="35"/>
  <c r="W13" i="35"/>
  <c r="W14" i="35"/>
  <c r="W15" i="35"/>
  <c r="W16" i="35"/>
  <c r="W17" i="35"/>
  <c r="W18" i="35"/>
  <c r="W19" i="35"/>
  <c r="W20" i="35"/>
  <c r="W21" i="35"/>
  <c r="W22" i="35"/>
  <c r="W23" i="35"/>
  <c r="W24" i="35"/>
  <c r="W25" i="35"/>
  <c r="W26" i="35"/>
  <c r="W27" i="35"/>
  <c r="W28" i="35"/>
  <c r="W29" i="35"/>
  <c r="W30" i="35"/>
  <c r="W31" i="35"/>
  <c r="W32" i="35"/>
  <c r="W33" i="35"/>
  <c r="W34" i="35"/>
  <c r="W35" i="35"/>
  <c r="W2" i="35"/>
  <c r="X2" i="35"/>
  <c r="U3" i="34"/>
  <c r="U4" i="34"/>
  <c r="U5" i="34"/>
  <c r="U6" i="34"/>
  <c r="U7" i="34"/>
  <c r="U8" i="34"/>
  <c r="U9" i="34"/>
  <c r="U10" i="34"/>
  <c r="U11" i="34"/>
  <c r="U12" i="34"/>
  <c r="U13" i="34"/>
  <c r="U14" i="34"/>
  <c r="U15" i="34"/>
  <c r="U16" i="34"/>
  <c r="U17" i="34"/>
  <c r="U18" i="34"/>
  <c r="U19" i="34"/>
  <c r="U20" i="34"/>
  <c r="U21" i="34"/>
  <c r="U22" i="34"/>
  <c r="U23" i="34"/>
  <c r="U24" i="34"/>
  <c r="U25" i="34"/>
  <c r="U26" i="34"/>
  <c r="T3" i="34"/>
  <c r="T4" i="34"/>
  <c r="T5" i="34"/>
  <c r="T6" i="34"/>
  <c r="T7" i="34"/>
  <c r="T8" i="34"/>
  <c r="T9" i="34"/>
  <c r="T10" i="34"/>
  <c r="T11" i="34"/>
  <c r="T12" i="34"/>
  <c r="T13" i="34"/>
  <c r="T14" i="34"/>
  <c r="T15" i="34"/>
  <c r="T16" i="34"/>
  <c r="T17" i="34"/>
  <c r="T18" i="34"/>
  <c r="T19" i="34"/>
  <c r="T20" i="34"/>
  <c r="T21" i="34"/>
  <c r="T22" i="34"/>
  <c r="T23" i="34"/>
  <c r="T24" i="34"/>
  <c r="T25" i="34"/>
  <c r="T26" i="34"/>
  <c r="T2" i="34"/>
  <c r="U2" i="34"/>
  <c r="T3" i="33"/>
  <c r="T4" i="33"/>
  <c r="T5" i="33"/>
  <c r="T6" i="33"/>
  <c r="T7" i="33"/>
  <c r="T8" i="33"/>
  <c r="T9" i="33"/>
  <c r="T10" i="33"/>
  <c r="T11" i="33"/>
  <c r="T12" i="33"/>
  <c r="T13" i="33"/>
  <c r="T14" i="33"/>
  <c r="T15" i="33"/>
  <c r="T16" i="33"/>
  <c r="T17" i="33"/>
  <c r="T18" i="33"/>
  <c r="T19" i="33"/>
  <c r="T20" i="33"/>
  <c r="T21" i="33"/>
  <c r="T22" i="33"/>
  <c r="T23" i="33"/>
  <c r="T24" i="33"/>
  <c r="T25" i="33"/>
  <c r="T26" i="33"/>
  <c r="U3" i="33"/>
  <c r="U4" i="33"/>
  <c r="U5" i="33"/>
  <c r="U6" i="33"/>
  <c r="U7" i="33"/>
  <c r="U8" i="33"/>
  <c r="U9" i="33"/>
  <c r="U10" i="33"/>
  <c r="U11" i="33"/>
  <c r="U12" i="33"/>
  <c r="U13" i="33"/>
  <c r="U14" i="33"/>
  <c r="U15" i="33"/>
  <c r="U16" i="33"/>
  <c r="U17" i="33"/>
  <c r="U18" i="33"/>
  <c r="U19" i="33"/>
  <c r="U20" i="33"/>
  <c r="U21" i="33"/>
  <c r="U22" i="33"/>
  <c r="U23" i="33"/>
  <c r="U24" i="33"/>
  <c r="U25" i="33"/>
  <c r="U26" i="33"/>
  <c r="U2" i="33"/>
  <c r="T2" i="33"/>
  <c r="W3" i="32"/>
  <c r="W4" i="32"/>
  <c r="W5" i="32"/>
  <c r="W6" i="32"/>
  <c r="W7" i="32"/>
  <c r="W8" i="32"/>
  <c r="W9" i="32"/>
  <c r="W10" i="32"/>
  <c r="W11" i="32"/>
  <c r="W12" i="32"/>
  <c r="W13" i="32"/>
  <c r="W14" i="32"/>
  <c r="W15" i="32"/>
  <c r="W16" i="32"/>
  <c r="W17" i="32"/>
  <c r="W18" i="32"/>
  <c r="W19" i="32"/>
  <c r="W20" i="32"/>
  <c r="W21" i="32"/>
  <c r="W22" i="32"/>
  <c r="W23" i="32"/>
  <c r="W24" i="32"/>
  <c r="W25" i="32"/>
  <c r="W26" i="32"/>
  <c r="W27" i="32"/>
  <c r="W28" i="32"/>
  <c r="W29" i="32"/>
  <c r="W30" i="32"/>
  <c r="W31" i="32"/>
  <c r="W32" i="32"/>
  <c r="W2" i="32"/>
  <c r="V3" i="32"/>
  <c r="V4" i="32"/>
  <c r="V5" i="32"/>
  <c r="V6" i="32"/>
  <c r="V7" i="32"/>
  <c r="V8" i="32"/>
  <c r="V9" i="32"/>
  <c r="V10" i="32"/>
  <c r="V11" i="32"/>
  <c r="V12" i="32"/>
  <c r="V13" i="32"/>
  <c r="V14" i="32"/>
  <c r="V15" i="32"/>
  <c r="V16" i="32"/>
  <c r="V17" i="32"/>
  <c r="V18" i="32"/>
  <c r="V19" i="32"/>
  <c r="V20" i="32"/>
  <c r="V21" i="32"/>
  <c r="V22" i="32"/>
  <c r="V23" i="32"/>
  <c r="V24" i="32"/>
  <c r="V25" i="32"/>
  <c r="V26" i="32"/>
  <c r="V27" i="32"/>
  <c r="V28" i="32"/>
  <c r="V29" i="32"/>
  <c r="V30" i="32"/>
  <c r="V31" i="32"/>
  <c r="V32" i="32"/>
  <c r="V2" i="32"/>
  <c r="U2" i="31"/>
  <c r="F3" i="21" l="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2" i="21"/>
  <c r="R34" i="35"/>
  <c r="R35" i="35"/>
  <c r="R33" i="35"/>
  <c r="Q31" i="35"/>
  <c r="T31" i="35" s="1"/>
  <c r="S31" i="35" s="1"/>
  <c r="Q32" i="35"/>
  <c r="T32" i="35" s="1"/>
  <c r="S32" i="35" s="1"/>
  <c r="Q30" i="35"/>
  <c r="T30" i="35" s="1"/>
  <c r="S30" i="35" s="1"/>
  <c r="P28" i="35"/>
  <c r="P29" i="35"/>
  <c r="Q29" i="35" s="1"/>
  <c r="T29" i="35" s="1"/>
  <c r="S29" i="35" s="1"/>
  <c r="P27" i="35"/>
  <c r="O25" i="35"/>
  <c r="Q25" i="35" s="1"/>
  <c r="O26" i="35"/>
  <c r="O24" i="35"/>
  <c r="N22" i="35"/>
  <c r="Q22" i="35" s="1"/>
  <c r="N23" i="35"/>
  <c r="Q23" i="35" s="1"/>
  <c r="T23" i="35" s="1"/>
  <c r="S23" i="35" s="1"/>
  <c r="N21" i="35"/>
  <c r="M19" i="35"/>
  <c r="Q19" i="35" s="1"/>
  <c r="M20" i="35"/>
  <c r="M18" i="35"/>
  <c r="L16" i="35"/>
  <c r="L17" i="35"/>
  <c r="L15" i="35"/>
  <c r="Q15" i="35" s="1"/>
  <c r="K13" i="35"/>
  <c r="Q13" i="35" s="1"/>
  <c r="K14" i="35"/>
  <c r="K12" i="35"/>
  <c r="Q12" i="35" s="1"/>
  <c r="J11" i="35"/>
  <c r="Q11" i="35" s="1"/>
  <c r="J10" i="35"/>
  <c r="J9" i="35"/>
  <c r="I7" i="35"/>
  <c r="I8" i="35"/>
  <c r="I6" i="35"/>
  <c r="H4" i="35"/>
  <c r="H5" i="35"/>
  <c r="H3" i="35"/>
  <c r="Q3" i="35" s="1"/>
  <c r="Q4" i="35"/>
  <c r="Q5" i="35"/>
  <c r="Q9" i="35"/>
  <c r="Q14" i="35"/>
  <c r="Q16" i="35"/>
  <c r="Q20" i="35"/>
  <c r="Q21" i="35"/>
  <c r="Q26" i="35"/>
  <c r="Q27" i="35"/>
  <c r="Q28" i="35"/>
  <c r="Q33" i="35"/>
  <c r="T33" i="35" s="1"/>
  <c r="S33" i="35" s="1"/>
  <c r="Q34" i="35"/>
  <c r="T34" i="35" s="1"/>
  <c r="S34" i="35" s="1"/>
  <c r="Q35" i="35"/>
  <c r="T35" i="35" s="1"/>
  <c r="S35" i="35" s="1"/>
  <c r="Q2" i="35"/>
  <c r="T2" i="35" s="1"/>
  <c r="S2" i="35" s="1"/>
  <c r="F23" i="35"/>
  <c r="F22" i="35"/>
  <c r="F21" i="35"/>
  <c r="F35" i="35"/>
  <c r="F34" i="35"/>
  <c r="F33" i="35"/>
  <c r="F32" i="35"/>
  <c r="F31" i="35"/>
  <c r="F30" i="35"/>
  <c r="F29" i="35"/>
  <c r="F28" i="35"/>
  <c r="F27" i="35"/>
  <c r="F26" i="35"/>
  <c r="F25" i="35"/>
  <c r="F24" i="35"/>
  <c r="F20" i="35"/>
  <c r="F19" i="35"/>
  <c r="F18" i="35"/>
  <c r="F17" i="35"/>
  <c r="F16" i="35"/>
  <c r="F15" i="35"/>
  <c r="F14" i="35"/>
  <c r="F13" i="35"/>
  <c r="F12" i="35"/>
  <c r="F11" i="35"/>
  <c r="F10" i="35"/>
  <c r="F9" i="35"/>
  <c r="F8" i="35"/>
  <c r="F7" i="35"/>
  <c r="F6" i="35"/>
  <c r="F5" i="35"/>
  <c r="F4" i="35"/>
  <c r="F3" i="35"/>
  <c r="F2" i="35"/>
  <c r="O26" i="34"/>
  <c r="N26" i="34"/>
  <c r="F26" i="34"/>
  <c r="O25" i="34"/>
  <c r="N25" i="34"/>
  <c r="F25" i="34"/>
  <c r="O24" i="34"/>
  <c r="N24" i="34"/>
  <c r="F24" i="34"/>
  <c r="N23" i="34"/>
  <c r="Q23" i="34" s="1"/>
  <c r="P23" i="34" s="1"/>
  <c r="F23" i="34"/>
  <c r="N22" i="34"/>
  <c r="Q22" i="34" s="1"/>
  <c r="P22" i="34" s="1"/>
  <c r="F22" i="34"/>
  <c r="N21" i="34"/>
  <c r="Q21" i="34" s="1"/>
  <c r="P21" i="34" s="1"/>
  <c r="F21" i="34"/>
  <c r="M20" i="34"/>
  <c r="N20" i="34" s="1"/>
  <c r="Q20" i="34" s="1"/>
  <c r="P20" i="34" s="1"/>
  <c r="F20" i="34"/>
  <c r="M19" i="34"/>
  <c r="F19" i="34"/>
  <c r="M18" i="34"/>
  <c r="N18" i="34" s="1"/>
  <c r="Q18" i="34" s="1"/>
  <c r="P18" i="34" s="1"/>
  <c r="F18" i="34"/>
  <c r="L17" i="34"/>
  <c r="F17" i="34"/>
  <c r="L16" i="34"/>
  <c r="N16" i="34" s="1"/>
  <c r="Q16" i="34" s="1"/>
  <c r="P16" i="34" s="1"/>
  <c r="F16" i="34"/>
  <c r="L15" i="34"/>
  <c r="F15" i="34"/>
  <c r="K14" i="34"/>
  <c r="N14" i="34" s="1"/>
  <c r="Q14" i="34" s="1"/>
  <c r="P14" i="34" s="1"/>
  <c r="F14" i="34"/>
  <c r="K13" i="34"/>
  <c r="F13" i="34"/>
  <c r="K12" i="34"/>
  <c r="N12" i="34" s="1"/>
  <c r="Q12" i="34" s="1"/>
  <c r="P12" i="34" s="1"/>
  <c r="F12" i="34"/>
  <c r="J11" i="34"/>
  <c r="F11" i="34"/>
  <c r="J10" i="34"/>
  <c r="N10" i="34" s="1"/>
  <c r="Q10" i="34" s="1"/>
  <c r="P10" i="34" s="1"/>
  <c r="F10" i="34"/>
  <c r="J9" i="34"/>
  <c r="F9" i="34"/>
  <c r="I8" i="34"/>
  <c r="N8" i="34" s="1"/>
  <c r="Q8" i="34" s="1"/>
  <c r="P8" i="34" s="1"/>
  <c r="F8" i="34"/>
  <c r="I7" i="34"/>
  <c r="F7" i="34"/>
  <c r="I6" i="34"/>
  <c r="N6" i="34" s="1"/>
  <c r="Q6" i="34" s="1"/>
  <c r="P6" i="34" s="1"/>
  <c r="F6" i="34"/>
  <c r="H5" i="34"/>
  <c r="F5" i="34"/>
  <c r="H4" i="34"/>
  <c r="N4" i="34" s="1"/>
  <c r="Q4" i="34" s="1"/>
  <c r="P4" i="34" s="1"/>
  <c r="F4" i="34"/>
  <c r="H3" i="34"/>
  <c r="F3" i="34"/>
  <c r="Q2" i="34"/>
  <c r="P2" i="34" s="1"/>
  <c r="N2" i="34"/>
  <c r="F2" i="34"/>
  <c r="O26" i="33"/>
  <c r="N26" i="33"/>
  <c r="Q26" i="33" s="1"/>
  <c r="P26" i="33" s="1"/>
  <c r="F26" i="33"/>
  <c r="O25" i="33"/>
  <c r="N25" i="33"/>
  <c r="F25" i="33"/>
  <c r="O24" i="33"/>
  <c r="N24" i="33"/>
  <c r="Q24" i="33" s="1"/>
  <c r="P24" i="33" s="1"/>
  <c r="F24" i="33"/>
  <c r="N23" i="33"/>
  <c r="Q23" i="33" s="1"/>
  <c r="P23" i="33" s="1"/>
  <c r="F23" i="33"/>
  <c r="N22" i="33"/>
  <c r="Q22" i="33" s="1"/>
  <c r="P22" i="33" s="1"/>
  <c r="F22" i="33"/>
  <c r="N21" i="33"/>
  <c r="Q21" i="33" s="1"/>
  <c r="P21" i="33" s="1"/>
  <c r="F21" i="33"/>
  <c r="M20" i="33"/>
  <c r="N20" i="33" s="1"/>
  <c r="Q20" i="33" s="1"/>
  <c r="P20" i="33" s="1"/>
  <c r="F20" i="33"/>
  <c r="M19" i="33"/>
  <c r="F19" i="33"/>
  <c r="M18" i="33"/>
  <c r="N18" i="33" s="1"/>
  <c r="Q18" i="33" s="1"/>
  <c r="P18" i="33" s="1"/>
  <c r="F18" i="33"/>
  <c r="L17" i="33"/>
  <c r="F17" i="33"/>
  <c r="L16" i="33"/>
  <c r="N16" i="33" s="1"/>
  <c r="Q16" i="33" s="1"/>
  <c r="P16" i="33" s="1"/>
  <c r="F16" i="33"/>
  <c r="L15" i="33"/>
  <c r="F15" i="33"/>
  <c r="K14" i="33"/>
  <c r="N14" i="33" s="1"/>
  <c r="Q14" i="33" s="1"/>
  <c r="P14" i="33" s="1"/>
  <c r="F14" i="33"/>
  <c r="K13" i="33"/>
  <c r="F13" i="33"/>
  <c r="K12" i="33"/>
  <c r="N12" i="33" s="1"/>
  <c r="Q12" i="33" s="1"/>
  <c r="P12" i="33" s="1"/>
  <c r="F12" i="33"/>
  <c r="J11" i="33"/>
  <c r="F11" i="33"/>
  <c r="J10" i="33"/>
  <c r="N10" i="33" s="1"/>
  <c r="Q10" i="33" s="1"/>
  <c r="P10" i="33" s="1"/>
  <c r="F10" i="33"/>
  <c r="J9" i="33"/>
  <c r="F9" i="33"/>
  <c r="I8" i="33"/>
  <c r="N8" i="33" s="1"/>
  <c r="Q8" i="33" s="1"/>
  <c r="P8" i="33" s="1"/>
  <c r="F8" i="33"/>
  <c r="I7" i="33"/>
  <c r="F7" i="33"/>
  <c r="I6" i="33"/>
  <c r="N6" i="33" s="1"/>
  <c r="Q6" i="33" s="1"/>
  <c r="P6" i="33" s="1"/>
  <c r="F6" i="33"/>
  <c r="H5" i="33"/>
  <c r="F5" i="33"/>
  <c r="H4" i="33"/>
  <c r="N4" i="33" s="1"/>
  <c r="Q4" i="33" s="1"/>
  <c r="P4" i="33" s="1"/>
  <c r="F4" i="33"/>
  <c r="H3" i="33"/>
  <c r="F3" i="33"/>
  <c r="N2" i="33"/>
  <c r="Q2" i="33" s="1"/>
  <c r="P2" i="33" s="1"/>
  <c r="F2" i="33"/>
  <c r="P28" i="32"/>
  <c r="S28" i="32" s="1"/>
  <c r="R28" i="32" s="1"/>
  <c r="P29" i="32"/>
  <c r="S29" i="32" s="1"/>
  <c r="R29" i="32" s="1"/>
  <c r="P27" i="32"/>
  <c r="S27" i="32" s="1"/>
  <c r="R27" i="32" s="1"/>
  <c r="O25" i="32"/>
  <c r="O26" i="32"/>
  <c r="O24" i="32"/>
  <c r="N22" i="32"/>
  <c r="N23" i="32"/>
  <c r="P23" i="32" s="1"/>
  <c r="N21" i="32"/>
  <c r="P21" i="32" s="1"/>
  <c r="M19" i="32"/>
  <c r="P19" i="32" s="1"/>
  <c r="M20" i="32"/>
  <c r="P20" i="32" s="1"/>
  <c r="M18" i="32"/>
  <c r="L16" i="32"/>
  <c r="P16" i="32" s="1"/>
  <c r="L17" i="32"/>
  <c r="P17" i="32" s="1"/>
  <c r="L15" i="32"/>
  <c r="K13" i="32"/>
  <c r="K14" i="32"/>
  <c r="K12" i="32"/>
  <c r="P12" i="32" s="1"/>
  <c r="J10" i="32"/>
  <c r="J11" i="32"/>
  <c r="P11" i="32" s="1"/>
  <c r="J9" i="32"/>
  <c r="P9" i="32" s="1"/>
  <c r="F22" i="32"/>
  <c r="F23" i="32"/>
  <c r="F24" i="32"/>
  <c r="F25" i="32"/>
  <c r="F26" i="32"/>
  <c r="F21" i="32"/>
  <c r="I7" i="32"/>
  <c r="I8" i="32"/>
  <c r="P8" i="32" s="1"/>
  <c r="I6" i="32"/>
  <c r="P6" i="32" s="1"/>
  <c r="H4" i="32"/>
  <c r="P4" i="32" s="1"/>
  <c r="H5" i="32"/>
  <c r="P5" i="32" s="1"/>
  <c r="H3" i="32"/>
  <c r="P3" i="32" s="1"/>
  <c r="P7" i="32"/>
  <c r="P13" i="32"/>
  <c r="P14" i="32"/>
  <c r="P18" i="32"/>
  <c r="P25" i="32"/>
  <c r="P30" i="32"/>
  <c r="P31" i="32"/>
  <c r="S31" i="32" s="1"/>
  <c r="R31" i="32" s="1"/>
  <c r="P32" i="32"/>
  <c r="P2" i="32"/>
  <c r="S2" i="32" s="1"/>
  <c r="R2" i="32" s="1"/>
  <c r="Q32" i="32"/>
  <c r="F32" i="32"/>
  <c r="Q31" i="32"/>
  <c r="F31" i="32"/>
  <c r="Q30" i="32"/>
  <c r="F30" i="32"/>
  <c r="F29" i="32"/>
  <c r="F28" i="32"/>
  <c r="F27" i="32"/>
  <c r="F20" i="32"/>
  <c r="F19" i="32"/>
  <c r="F18" i="32"/>
  <c r="F17" i="32"/>
  <c r="F16" i="32"/>
  <c r="F15" i="32"/>
  <c r="F14" i="32"/>
  <c r="F13" i="32"/>
  <c r="F12" i="32"/>
  <c r="F11" i="32"/>
  <c r="F10" i="32"/>
  <c r="F9" i="32"/>
  <c r="F8" i="32"/>
  <c r="F7" i="32"/>
  <c r="F6" i="32"/>
  <c r="F5" i="32"/>
  <c r="F4" i="32"/>
  <c r="F3" i="32"/>
  <c r="F2" i="32"/>
  <c r="U26" i="31"/>
  <c r="O26" i="31"/>
  <c r="N26" i="31"/>
  <c r="F26" i="31"/>
  <c r="U25" i="31"/>
  <c r="O25" i="31"/>
  <c r="N25" i="31"/>
  <c r="F25" i="31"/>
  <c r="U24" i="31"/>
  <c r="O24" i="31"/>
  <c r="N24" i="31"/>
  <c r="F24" i="31"/>
  <c r="U23" i="31"/>
  <c r="N23" i="31"/>
  <c r="Q23" i="31" s="1"/>
  <c r="P23" i="31" s="1"/>
  <c r="F23" i="31"/>
  <c r="U22" i="31"/>
  <c r="N22" i="31"/>
  <c r="Q22" i="31" s="1"/>
  <c r="P22" i="31" s="1"/>
  <c r="F22" i="31"/>
  <c r="U21" i="31"/>
  <c r="N21" i="31"/>
  <c r="Q21" i="31" s="1"/>
  <c r="P21" i="31" s="1"/>
  <c r="F21" i="31"/>
  <c r="U20" i="31"/>
  <c r="M20" i="31"/>
  <c r="N20" i="31" s="1"/>
  <c r="Q20" i="31" s="1"/>
  <c r="P20" i="31" s="1"/>
  <c r="F20" i="31"/>
  <c r="U19" i="31"/>
  <c r="M19" i="31"/>
  <c r="F19" i="31"/>
  <c r="U18" i="31"/>
  <c r="M18" i="31"/>
  <c r="N18" i="31" s="1"/>
  <c r="Q18" i="31" s="1"/>
  <c r="P18" i="31" s="1"/>
  <c r="F18" i="31"/>
  <c r="U17" i="31"/>
  <c r="L17" i="31"/>
  <c r="F17" i="31"/>
  <c r="U16" i="31"/>
  <c r="L16" i="31"/>
  <c r="N16" i="31" s="1"/>
  <c r="Q16" i="31" s="1"/>
  <c r="P16" i="31" s="1"/>
  <c r="F16" i="31"/>
  <c r="U15" i="31"/>
  <c r="L15" i="31"/>
  <c r="F15" i="31"/>
  <c r="U14" i="31"/>
  <c r="K14" i="31"/>
  <c r="N14" i="31" s="1"/>
  <c r="Q14" i="31" s="1"/>
  <c r="P14" i="31" s="1"/>
  <c r="F14" i="31"/>
  <c r="U13" i="31"/>
  <c r="K13" i="31"/>
  <c r="F13" i="31"/>
  <c r="U12" i="31"/>
  <c r="K12" i="31"/>
  <c r="N12" i="31" s="1"/>
  <c r="Q12" i="31" s="1"/>
  <c r="P12" i="31" s="1"/>
  <c r="F12" i="31"/>
  <c r="U11" i="31"/>
  <c r="J11" i="31"/>
  <c r="F11" i="31"/>
  <c r="U10" i="31"/>
  <c r="J10" i="31"/>
  <c r="N10" i="31" s="1"/>
  <c r="Q10" i="31" s="1"/>
  <c r="P10" i="31" s="1"/>
  <c r="F10" i="31"/>
  <c r="U9" i="31"/>
  <c r="J9" i="31"/>
  <c r="F9" i="31"/>
  <c r="U8" i="31"/>
  <c r="I8" i="31"/>
  <c r="N8" i="31" s="1"/>
  <c r="Q8" i="31" s="1"/>
  <c r="P8" i="31" s="1"/>
  <c r="F8" i="31"/>
  <c r="U7" i="31"/>
  <c r="I7" i="31"/>
  <c r="F7" i="31"/>
  <c r="U6" i="31"/>
  <c r="I6" i="31"/>
  <c r="N6" i="31" s="1"/>
  <c r="Q6" i="31" s="1"/>
  <c r="P6" i="31" s="1"/>
  <c r="F6" i="31"/>
  <c r="U5" i="31"/>
  <c r="H5" i="31"/>
  <c r="F5" i="31"/>
  <c r="U4" i="31"/>
  <c r="H4" i="31"/>
  <c r="N4" i="31" s="1"/>
  <c r="Q4" i="31" s="1"/>
  <c r="P4" i="31" s="1"/>
  <c r="F4" i="31"/>
  <c r="U3" i="31"/>
  <c r="H3" i="31"/>
  <c r="F3" i="31"/>
  <c r="N2" i="31"/>
  <c r="Q2" i="31" s="1"/>
  <c r="P2" i="31" s="1"/>
  <c r="F2" i="31"/>
  <c r="N25" i="30"/>
  <c r="N26" i="30"/>
  <c r="N24" i="30"/>
  <c r="N2" i="30"/>
  <c r="Q2" i="30" s="1"/>
  <c r="P2" i="30" s="1"/>
  <c r="O26" i="30"/>
  <c r="F26" i="30"/>
  <c r="O25" i="30"/>
  <c r="F25" i="30"/>
  <c r="O24" i="30"/>
  <c r="Q24" i="30" s="1"/>
  <c r="P24" i="30" s="1"/>
  <c r="F24" i="30"/>
  <c r="N23" i="30"/>
  <c r="Q23" i="30" s="1"/>
  <c r="P23" i="30" s="1"/>
  <c r="F23" i="30"/>
  <c r="N22" i="30"/>
  <c r="Q22" i="30" s="1"/>
  <c r="P22" i="30" s="1"/>
  <c r="F22" i="30"/>
  <c r="N21" i="30"/>
  <c r="Q21" i="30" s="1"/>
  <c r="P21" i="30" s="1"/>
  <c r="F21" i="30"/>
  <c r="M20" i="30"/>
  <c r="N20" i="30" s="1"/>
  <c r="Q20" i="30" s="1"/>
  <c r="P20" i="30" s="1"/>
  <c r="F20" i="30"/>
  <c r="M19" i="30"/>
  <c r="N19" i="30" s="1"/>
  <c r="Q19" i="30" s="1"/>
  <c r="P19" i="30" s="1"/>
  <c r="F19" i="30"/>
  <c r="M18" i="30"/>
  <c r="N18" i="30" s="1"/>
  <c r="Q18" i="30" s="1"/>
  <c r="P18" i="30" s="1"/>
  <c r="F18" i="30"/>
  <c r="L17" i="30"/>
  <c r="N17" i="30" s="1"/>
  <c r="F17" i="30"/>
  <c r="L16" i="30"/>
  <c r="N16" i="30" s="1"/>
  <c r="Q16" i="30" s="1"/>
  <c r="P16" i="30" s="1"/>
  <c r="F16" i="30"/>
  <c r="L15" i="30"/>
  <c r="N15" i="30" s="1"/>
  <c r="F15" i="30"/>
  <c r="K14" i="30"/>
  <c r="N14" i="30" s="1"/>
  <c r="Q14" i="30" s="1"/>
  <c r="P14" i="30" s="1"/>
  <c r="F14" i="30"/>
  <c r="K13" i="30"/>
  <c r="N13" i="30" s="1"/>
  <c r="F13" i="30"/>
  <c r="K12" i="30"/>
  <c r="N12" i="30" s="1"/>
  <c r="Q12" i="30" s="1"/>
  <c r="P12" i="30" s="1"/>
  <c r="F12" i="30"/>
  <c r="J11" i="30"/>
  <c r="F11" i="30"/>
  <c r="J10" i="30"/>
  <c r="N10" i="30" s="1"/>
  <c r="Q10" i="30" s="1"/>
  <c r="P10" i="30" s="1"/>
  <c r="F10" i="30"/>
  <c r="J9" i="30"/>
  <c r="N9" i="30" s="1"/>
  <c r="F9" i="30"/>
  <c r="I8" i="30"/>
  <c r="N8" i="30" s="1"/>
  <c r="Q8" i="30" s="1"/>
  <c r="P8" i="30" s="1"/>
  <c r="F8" i="30"/>
  <c r="I7" i="30"/>
  <c r="N7" i="30" s="1"/>
  <c r="Q7" i="30" s="1"/>
  <c r="P7" i="30" s="1"/>
  <c r="F7" i="30"/>
  <c r="I6" i="30"/>
  <c r="N6" i="30" s="1"/>
  <c r="Q6" i="30" s="1"/>
  <c r="P6" i="30" s="1"/>
  <c r="F6" i="30"/>
  <c r="H5" i="30"/>
  <c r="N5" i="30" s="1"/>
  <c r="Q5" i="30" s="1"/>
  <c r="P5" i="30" s="1"/>
  <c r="F5" i="30"/>
  <c r="H4" i="30"/>
  <c r="N4" i="30" s="1"/>
  <c r="Q4" i="30" s="1"/>
  <c r="P4" i="30" s="1"/>
  <c r="F4" i="30"/>
  <c r="H3" i="30"/>
  <c r="N3" i="30" s="1"/>
  <c r="Q3" i="30" s="1"/>
  <c r="P3" i="30" s="1"/>
  <c r="F3" i="30"/>
  <c r="F2" i="30"/>
  <c r="U43" i="29"/>
  <c r="U44" i="29"/>
  <c r="U42" i="29"/>
  <c r="T40" i="29"/>
  <c r="T41" i="29"/>
  <c r="T39" i="29"/>
  <c r="S37" i="29"/>
  <c r="S38" i="29"/>
  <c r="S36" i="29"/>
  <c r="R34" i="29"/>
  <c r="R35" i="29"/>
  <c r="R33" i="29"/>
  <c r="Q31" i="29"/>
  <c r="Q32" i="29"/>
  <c r="Q30" i="29"/>
  <c r="P28" i="29"/>
  <c r="P29" i="29"/>
  <c r="P27" i="29"/>
  <c r="O25" i="29"/>
  <c r="O26" i="29"/>
  <c r="O24" i="29"/>
  <c r="N22" i="29"/>
  <c r="N23" i="29"/>
  <c r="N21" i="29"/>
  <c r="M20" i="29"/>
  <c r="M19" i="29"/>
  <c r="M18" i="29"/>
  <c r="L16" i="29"/>
  <c r="L17" i="29"/>
  <c r="L15" i="29"/>
  <c r="K13" i="29"/>
  <c r="K14" i="29"/>
  <c r="K12" i="29"/>
  <c r="J10" i="29"/>
  <c r="J11" i="29"/>
  <c r="J9" i="29"/>
  <c r="I7" i="29"/>
  <c r="I8" i="29"/>
  <c r="I6" i="29"/>
  <c r="H4" i="29"/>
  <c r="H5" i="29"/>
  <c r="H3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2" i="29"/>
  <c r="O2" i="29"/>
  <c r="O3" i="29"/>
  <c r="P3" i="29"/>
  <c r="Q3" i="29"/>
  <c r="R3" i="29"/>
  <c r="S3" i="29"/>
  <c r="T3" i="29"/>
  <c r="O4" i="29"/>
  <c r="P4" i="29"/>
  <c r="Q4" i="29"/>
  <c r="R4" i="29"/>
  <c r="S4" i="29"/>
  <c r="T4" i="29"/>
  <c r="O5" i="29"/>
  <c r="P5" i="29"/>
  <c r="Q5" i="29"/>
  <c r="R5" i="29"/>
  <c r="S5" i="29"/>
  <c r="T5" i="29"/>
  <c r="O6" i="29"/>
  <c r="P6" i="29"/>
  <c r="Q6" i="29"/>
  <c r="R6" i="29"/>
  <c r="S6" i="29"/>
  <c r="T6" i="29"/>
  <c r="O7" i="29"/>
  <c r="P7" i="29"/>
  <c r="Q7" i="29"/>
  <c r="R7" i="29"/>
  <c r="S7" i="29"/>
  <c r="T7" i="29"/>
  <c r="O8" i="29"/>
  <c r="P8" i="29"/>
  <c r="Q8" i="29"/>
  <c r="R8" i="29"/>
  <c r="S8" i="29"/>
  <c r="T8" i="29"/>
  <c r="O9" i="29"/>
  <c r="P9" i="29"/>
  <c r="Q9" i="29"/>
  <c r="R9" i="29"/>
  <c r="S9" i="29"/>
  <c r="T9" i="29"/>
  <c r="O10" i="29"/>
  <c r="P10" i="29"/>
  <c r="Q10" i="29"/>
  <c r="R10" i="29"/>
  <c r="S10" i="29"/>
  <c r="T10" i="29"/>
  <c r="O11" i="29"/>
  <c r="P11" i="29"/>
  <c r="Q11" i="29"/>
  <c r="R11" i="29"/>
  <c r="S11" i="29"/>
  <c r="T11" i="29"/>
  <c r="O12" i="29"/>
  <c r="P12" i="29"/>
  <c r="Q12" i="29"/>
  <c r="R12" i="29"/>
  <c r="S12" i="29"/>
  <c r="T12" i="29"/>
  <c r="O13" i="29"/>
  <c r="P13" i="29"/>
  <c r="Q13" i="29"/>
  <c r="R13" i="29"/>
  <c r="S13" i="29"/>
  <c r="T13" i="29"/>
  <c r="O14" i="29"/>
  <c r="P14" i="29"/>
  <c r="Q14" i="29"/>
  <c r="R14" i="29"/>
  <c r="S14" i="29"/>
  <c r="T14" i="29"/>
  <c r="O15" i="29"/>
  <c r="P15" i="29"/>
  <c r="Q15" i="29"/>
  <c r="R15" i="29"/>
  <c r="S15" i="29"/>
  <c r="T15" i="29"/>
  <c r="O16" i="29"/>
  <c r="P16" i="29"/>
  <c r="Q16" i="29"/>
  <c r="R16" i="29"/>
  <c r="S16" i="29"/>
  <c r="T16" i="29"/>
  <c r="O17" i="29"/>
  <c r="P17" i="29"/>
  <c r="Q17" i="29"/>
  <c r="R17" i="29"/>
  <c r="S17" i="29"/>
  <c r="T17" i="29"/>
  <c r="O18" i="29"/>
  <c r="P18" i="29"/>
  <c r="Q18" i="29"/>
  <c r="R18" i="29"/>
  <c r="S18" i="29"/>
  <c r="T18" i="29"/>
  <c r="O19" i="29"/>
  <c r="P19" i="29"/>
  <c r="Q19" i="29"/>
  <c r="R19" i="29"/>
  <c r="S19" i="29"/>
  <c r="T19" i="29"/>
  <c r="O20" i="29"/>
  <c r="P20" i="29"/>
  <c r="Q20" i="29"/>
  <c r="R20" i="29"/>
  <c r="S20" i="29"/>
  <c r="T20" i="29"/>
  <c r="O21" i="29"/>
  <c r="P21" i="29"/>
  <c r="Q21" i="29"/>
  <c r="R21" i="29"/>
  <c r="S21" i="29"/>
  <c r="T21" i="29"/>
  <c r="O22" i="29"/>
  <c r="P22" i="29"/>
  <c r="Q22" i="29"/>
  <c r="R22" i="29"/>
  <c r="S22" i="29"/>
  <c r="T22" i="29"/>
  <c r="O23" i="29"/>
  <c r="P23" i="29"/>
  <c r="Q23" i="29"/>
  <c r="R23" i="29"/>
  <c r="S23" i="29"/>
  <c r="T23" i="29"/>
  <c r="P24" i="29"/>
  <c r="Q24" i="29"/>
  <c r="R24" i="29"/>
  <c r="S24" i="29"/>
  <c r="T24" i="29"/>
  <c r="P25" i="29"/>
  <c r="Q25" i="29"/>
  <c r="R25" i="29"/>
  <c r="S25" i="29"/>
  <c r="T25" i="29"/>
  <c r="P26" i="29"/>
  <c r="Q26" i="29"/>
  <c r="R26" i="29"/>
  <c r="S26" i="29"/>
  <c r="T26" i="29"/>
  <c r="O27" i="29"/>
  <c r="Q27" i="29"/>
  <c r="R27" i="29"/>
  <c r="S27" i="29"/>
  <c r="T27" i="29"/>
  <c r="O28" i="29"/>
  <c r="Q28" i="29"/>
  <c r="R28" i="29"/>
  <c r="S28" i="29"/>
  <c r="T28" i="29"/>
  <c r="O29" i="29"/>
  <c r="Q29" i="29"/>
  <c r="R29" i="29"/>
  <c r="S29" i="29"/>
  <c r="T29" i="29"/>
  <c r="O30" i="29"/>
  <c r="P30" i="29"/>
  <c r="R30" i="29"/>
  <c r="S30" i="29"/>
  <c r="T30" i="29"/>
  <c r="O31" i="29"/>
  <c r="P31" i="29"/>
  <c r="R31" i="29"/>
  <c r="S31" i="29"/>
  <c r="T31" i="29"/>
  <c r="O32" i="29"/>
  <c r="P32" i="29"/>
  <c r="R32" i="29"/>
  <c r="S32" i="29"/>
  <c r="T32" i="29"/>
  <c r="O33" i="29"/>
  <c r="P33" i="29"/>
  <c r="Q33" i="29"/>
  <c r="S33" i="29"/>
  <c r="T33" i="29"/>
  <c r="O34" i="29"/>
  <c r="P34" i="29"/>
  <c r="Q34" i="29"/>
  <c r="S34" i="29"/>
  <c r="T34" i="29"/>
  <c r="O35" i="29"/>
  <c r="P35" i="29"/>
  <c r="Q35" i="29"/>
  <c r="S35" i="29"/>
  <c r="T35" i="29"/>
  <c r="O36" i="29"/>
  <c r="P36" i="29"/>
  <c r="Q36" i="29"/>
  <c r="R36" i="29"/>
  <c r="T36" i="29"/>
  <c r="O37" i="29"/>
  <c r="P37" i="29"/>
  <c r="Q37" i="29"/>
  <c r="R37" i="29"/>
  <c r="T37" i="29"/>
  <c r="O38" i="29"/>
  <c r="P38" i="29"/>
  <c r="Q38" i="29"/>
  <c r="R38" i="29"/>
  <c r="T38" i="29"/>
  <c r="O39" i="29"/>
  <c r="P39" i="29"/>
  <c r="Q39" i="29"/>
  <c r="R39" i="29"/>
  <c r="S39" i="29"/>
  <c r="O40" i="29"/>
  <c r="P40" i="29"/>
  <c r="Q40" i="29"/>
  <c r="R40" i="29"/>
  <c r="S40" i="29"/>
  <c r="O41" i="29"/>
  <c r="P41" i="29"/>
  <c r="Q41" i="29"/>
  <c r="R41" i="29"/>
  <c r="S41" i="29"/>
  <c r="O42" i="29"/>
  <c r="P42" i="29"/>
  <c r="Q42" i="29"/>
  <c r="R42" i="29"/>
  <c r="S42" i="29"/>
  <c r="T42" i="29"/>
  <c r="O43" i="29"/>
  <c r="P43" i="29"/>
  <c r="Q43" i="29"/>
  <c r="R43" i="29"/>
  <c r="S43" i="29"/>
  <c r="T43" i="29"/>
  <c r="O44" i="29"/>
  <c r="P44" i="29"/>
  <c r="Q44" i="29"/>
  <c r="R44" i="29"/>
  <c r="S44" i="29"/>
  <c r="T44" i="29"/>
  <c r="O45" i="29"/>
  <c r="P45" i="29"/>
  <c r="Q45" i="29"/>
  <c r="R45" i="29"/>
  <c r="S45" i="29"/>
  <c r="T45" i="29"/>
  <c r="O46" i="29"/>
  <c r="P46" i="29"/>
  <c r="Q46" i="29"/>
  <c r="R46" i="29"/>
  <c r="S46" i="29"/>
  <c r="T46" i="29"/>
  <c r="O47" i="29"/>
  <c r="P47" i="29"/>
  <c r="Q47" i="29"/>
  <c r="R47" i="29"/>
  <c r="S47" i="29"/>
  <c r="T47" i="29"/>
  <c r="T2" i="29"/>
  <c r="S2" i="29"/>
  <c r="R2" i="29"/>
  <c r="Q2" i="29"/>
  <c r="P2" i="29"/>
  <c r="F41" i="29"/>
  <c r="F40" i="29"/>
  <c r="F39" i="29"/>
  <c r="V47" i="29"/>
  <c r="F47" i="29"/>
  <c r="V46" i="29"/>
  <c r="F46" i="29"/>
  <c r="V45" i="29"/>
  <c r="F45" i="29"/>
  <c r="F44" i="29"/>
  <c r="F43" i="29"/>
  <c r="F42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F5" i="29"/>
  <c r="F4" i="29"/>
  <c r="F3" i="29"/>
  <c r="F2" i="29"/>
  <c r="S37" i="28"/>
  <c r="T37" i="28" s="1"/>
  <c r="W37" i="28" s="1"/>
  <c r="V37" i="28" s="1"/>
  <c r="S38" i="28"/>
  <c r="T38" i="28" s="1"/>
  <c r="W38" i="28" s="1"/>
  <c r="V38" i="28" s="1"/>
  <c r="S36" i="28"/>
  <c r="R34" i="28"/>
  <c r="T34" i="28" s="1"/>
  <c r="W34" i="28" s="1"/>
  <c r="V34" i="28" s="1"/>
  <c r="R35" i="28"/>
  <c r="T35" i="28" s="1"/>
  <c r="W35" i="28" s="1"/>
  <c r="V35" i="28" s="1"/>
  <c r="R33" i="28"/>
  <c r="Q31" i="28"/>
  <c r="T31" i="28" s="1"/>
  <c r="W31" i="28" s="1"/>
  <c r="V31" i="28" s="1"/>
  <c r="Q32" i="28"/>
  <c r="Q30" i="28"/>
  <c r="T30" i="28" s="1"/>
  <c r="W30" i="28" s="1"/>
  <c r="V30" i="28" s="1"/>
  <c r="P28" i="28"/>
  <c r="T28" i="28" s="1"/>
  <c r="W28" i="28" s="1"/>
  <c r="V28" i="28" s="1"/>
  <c r="P29" i="28"/>
  <c r="P27" i="28"/>
  <c r="T27" i="28" s="1"/>
  <c r="W27" i="28" s="1"/>
  <c r="V27" i="28" s="1"/>
  <c r="O25" i="28"/>
  <c r="T25" i="28" s="1"/>
  <c r="W25" i="28" s="1"/>
  <c r="V25" i="28" s="1"/>
  <c r="O26" i="28"/>
  <c r="T26" i="28" s="1"/>
  <c r="W26" i="28" s="1"/>
  <c r="V26" i="28" s="1"/>
  <c r="O24" i="28"/>
  <c r="N22" i="28"/>
  <c r="T22" i="28" s="1"/>
  <c r="W22" i="28" s="1"/>
  <c r="V22" i="28" s="1"/>
  <c r="N23" i="28"/>
  <c r="N21" i="28"/>
  <c r="T21" i="28" s="1"/>
  <c r="W21" i="28" s="1"/>
  <c r="V21" i="28" s="1"/>
  <c r="M19" i="28"/>
  <c r="M20" i="28"/>
  <c r="M18" i="28"/>
  <c r="T18" i="28" s="1"/>
  <c r="W18" i="28" s="1"/>
  <c r="V18" i="28" s="1"/>
  <c r="L16" i="28"/>
  <c r="T16" i="28" s="1"/>
  <c r="L17" i="28"/>
  <c r="L15" i="28"/>
  <c r="T15" i="28" s="1"/>
  <c r="W15" i="28" s="1"/>
  <c r="V15" i="28" s="1"/>
  <c r="K13" i="28"/>
  <c r="T13" i="28" s="1"/>
  <c r="W13" i="28" s="1"/>
  <c r="V13" i="28" s="1"/>
  <c r="K14" i="28"/>
  <c r="T14" i="28" s="1"/>
  <c r="W14" i="28" s="1"/>
  <c r="V14" i="28" s="1"/>
  <c r="K12" i="28"/>
  <c r="J10" i="28"/>
  <c r="T10" i="28" s="1"/>
  <c r="W10" i="28" s="1"/>
  <c r="V10" i="28" s="1"/>
  <c r="J11" i="28"/>
  <c r="T11" i="28" s="1"/>
  <c r="W11" i="28" s="1"/>
  <c r="V11" i="28" s="1"/>
  <c r="J9" i="28"/>
  <c r="I7" i="28"/>
  <c r="I8" i="28"/>
  <c r="T8" i="28" s="1"/>
  <c r="W8" i="28" s="1"/>
  <c r="V8" i="28" s="1"/>
  <c r="I6" i="28"/>
  <c r="T6" i="28" s="1"/>
  <c r="W6" i="28" s="1"/>
  <c r="V6" i="28" s="1"/>
  <c r="H4" i="28"/>
  <c r="H5" i="28"/>
  <c r="H3" i="28"/>
  <c r="T3" i="28" s="1"/>
  <c r="W3" i="28" s="1"/>
  <c r="V3" i="28" s="1"/>
  <c r="T43" i="28"/>
  <c r="T44" i="28"/>
  <c r="T42" i="28"/>
  <c r="T7" i="28"/>
  <c r="W7" i="28" s="1"/>
  <c r="V7" i="28" s="1"/>
  <c r="T12" i="28"/>
  <c r="W12" i="28" s="1"/>
  <c r="V12" i="28" s="1"/>
  <c r="T17" i="28"/>
  <c r="W17" i="28" s="1"/>
  <c r="V17" i="28" s="1"/>
  <c r="T19" i="28"/>
  <c r="W19" i="28" s="1"/>
  <c r="V19" i="28" s="1"/>
  <c r="T20" i="28"/>
  <c r="W20" i="28" s="1"/>
  <c r="V20" i="28" s="1"/>
  <c r="T23" i="28"/>
  <c r="W23" i="28" s="1"/>
  <c r="V23" i="28" s="1"/>
  <c r="T29" i="28"/>
  <c r="W29" i="28" s="1"/>
  <c r="V29" i="28" s="1"/>
  <c r="T32" i="28"/>
  <c r="W32" i="28" s="1"/>
  <c r="V32" i="28" s="1"/>
  <c r="T36" i="28"/>
  <c r="T39" i="28"/>
  <c r="W39" i="28" s="1"/>
  <c r="V39" i="28" s="1"/>
  <c r="T40" i="28"/>
  <c r="W40" i="28" s="1"/>
  <c r="V40" i="28" s="1"/>
  <c r="T41" i="28"/>
  <c r="W41" i="28" s="1"/>
  <c r="V41" i="28" s="1"/>
  <c r="U42" i="28"/>
  <c r="U43" i="28"/>
  <c r="U44" i="28"/>
  <c r="W2" i="28"/>
  <c r="V2" i="28" s="1"/>
  <c r="T2" i="28"/>
  <c r="F32" i="28"/>
  <c r="F31" i="28"/>
  <c r="F30" i="28"/>
  <c r="F29" i="28"/>
  <c r="F28" i="28"/>
  <c r="F27" i="28"/>
  <c r="F38" i="28"/>
  <c r="F37" i="28"/>
  <c r="F36" i="28"/>
  <c r="F35" i="28"/>
  <c r="F34" i="28"/>
  <c r="F33" i="28"/>
  <c r="F26" i="28"/>
  <c r="F25" i="28"/>
  <c r="F24" i="28"/>
  <c r="F44" i="28"/>
  <c r="F43" i="28"/>
  <c r="F42" i="28"/>
  <c r="F41" i="28"/>
  <c r="F40" i="28"/>
  <c r="F39" i="28"/>
  <c r="F23" i="28"/>
  <c r="F22" i="28"/>
  <c r="F21" i="28"/>
  <c r="F20" i="28"/>
  <c r="F19" i="28"/>
  <c r="F18" i="28"/>
  <c r="F17" i="28"/>
  <c r="F16" i="28"/>
  <c r="F15" i="28"/>
  <c r="F14" i="28"/>
  <c r="F13" i="28"/>
  <c r="F12" i="28"/>
  <c r="F11" i="28"/>
  <c r="F10" i="28"/>
  <c r="F9" i="28"/>
  <c r="F8" i="28"/>
  <c r="F7" i="28"/>
  <c r="F6" i="28"/>
  <c r="F5" i="28"/>
  <c r="F4" i="28"/>
  <c r="F3" i="28"/>
  <c r="F2" i="28"/>
  <c r="CB221" i="27"/>
  <c r="CA221" i="27"/>
  <c r="F221" i="27"/>
  <c r="CB220" i="27"/>
  <c r="CA220" i="27"/>
  <c r="F220" i="27"/>
  <c r="CB219" i="27"/>
  <c r="CA219" i="27"/>
  <c r="F219" i="27"/>
  <c r="CA218" i="27"/>
  <c r="CD218" i="27" s="1"/>
  <c r="CC218" i="27" s="1"/>
  <c r="F218" i="27"/>
  <c r="CA217" i="27"/>
  <c r="CD217" i="27" s="1"/>
  <c r="CC217" i="27" s="1"/>
  <c r="F217" i="27"/>
  <c r="CA216" i="27"/>
  <c r="CD216" i="27" s="1"/>
  <c r="CC216" i="27" s="1"/>
  <c r="F216" i="27"/>
  <c r="CA215" i="27"/>
  <c r="BZ215" i="27"/>
  <c r="F215" i="27"/>
  <c r="BZ214" i="27"/>
  <c r="F214" i="27"/>
  <c r="BZ213" i="27"/>
  <c r="F213" i="27"/>
  <c r="BY212" i="27"/>
  <c r="F212" i="27"/>
  <c r="BY211" i="27"/>
  <c r="CA211" i="27" s="1"/>
  <c r="F211" i="27"/>
  <c r="BY210" i="27"/>
  <c r="F210" i="27"/>
  <c r="BX209" i="27"/>
  <c r="CA209" i="27" s="1"/>
  <c r="F209" i="27"/>
  <c r="BX208" i="27"/>
  <c r="F208" i="27"/>
  <c r="BX207" i="27"/>
  <c r="CA207" i="27" s="1"/>
  <c r="F207" i="27"/>
  <c r="BW206" i="27"/>
  <c r="F206" i="27"/>
  <c r="BW205" i="27"/>
  <c r="F205" i="27"/>
  <c r="BW204" i="27"/>
  <c r="F204" i="27"/>
  <c r="BV203" i="27"/>
  <c r="CA203" i="27" s="1"/>
  <c r="F203" i="27"/>
  <c r="BV202" i="27"/>
  <c r="F202" i="27"/>
  <c r="BV201" i="27"/>
  <c r="CA201" i="27" s="1"/>
  <c r="F201" i="27"/>
  <c r="BU200" i="27"/>
  <c r="F200" i="27"/>
  <c r="CA199" i="27"/>
  <c r="BU199" i="27"/>
  <c r="F199" i="27"/>
  <c r="BU198" i="27"/>
  <c r="CA198" i="27" s="1"/>
  <c r="F198" i="27"/>
  <c r="BT197" i="27"/>
  <c r="CA197" i="27" s="1"/>
  <c r="F197" i="27"/>
  <c r="BT196" i="27"/>
  <c r="F196" i="27"/>
  <c r="BT195" i="27"/>
  <c r="CA195" i="27" s="1"/>
  <c r="F195" i="27"/>
  <c r="BS194" i="27"/>
  <c r="F194" i="27"/>
  <c r="BS193" i="27"/>
  <c r="F193" i="27"/>
  <c r="BS192" i="27"/>
  <c r="F192" i="27"/>
  <c r="BR191" i="27"/>
  <c r="CA191" i="27" s="1"/>
  <c r="F191" i="27"/>
  <c r="BR190" i="27"/>
  <c r="F190" i="27"/>
  <c r="CA189" i="27"/>
  <c r="BR189" i="27"/>
  <c r="F189" i="27"/>
  <c r="BQ188" i="27"/>
  <c r="CA188" i="27" s="1"/>
  <c r="F188" i="27"/>
  <c r="BQ187" i="27"/>
  <c r="CA187" i="27" s="1"/>
  <c r="F187" i="27"/>
  <c r="BQ186" i="27"/>
  <c r="F186" i="27"/>
  <c r="BP185" i="27"/>
  <c r="CA185" i="27" s="1"/>
  <c r="F185" i="27"/>
  <c r="BP184" i="27"/>
  <c r="F184" i="27"/>
  <c r="BP183" i="27"/>
  <c r="CA183" i="27" s="1"/>
  <c r="F183" i="27"/>
  <c r="BO182" i="27"/>
  <c r="CA182" i="27" s="1"/>
  <c r="F182" i="27"/>
  <c r="BO181" i="27"/>
  <c r="CA181" i="27" s="1"/>
  <c r="F181" i="27"/>
  <c r="BO180" i="27"/>
  <c r="F180" i="27"/>
  <c r="CA179" i="27"/>
  <c r="BN179" i="27"/>
  <c r="F179" i="27"/>
  <c r="BN178" i="27"/>
  <c r="F178" i="27"/>
  <c r="BN177" i="27"/>
  <c r="F177" i="27"/>
  <c r="BM176" i="27"/>
  <c r="F176" i="27"/>
  <c r="BM175" i="27"/>
  <c r="CA175" i="27" s="1"/>
  <c r="F175" i="27"/>
  <c r="BM174" i="27"/>
  <c r="F174" i="27"/>
  <c r="BL173" i="27"/>
  <c r="CA173" i="27" s="1"/>
  <c r="F173" i="27"/>
  <c r="BL172" i="27"/>
  <c r="CA172" i="27" s="1"/>
  <c r="F172" i="27"/>
  <c r="BL171" i="27"/>
  <c r="CA171" i="27" s="1"/>
  <c r="F171" i="27"/>
  <c r="BK170" i="27"/>
  <c r="F170" i="27"/>
  <c r="BK169" i="27"/>
  <c r="CA169" i="27" s="1"/>
  <c r="F169" i="27"/>
  <c r="BK168" i="27"/>
  <c r="F168" i="27"/>
  <c r="CA167" i="27"/>
  <c r="BJ167" i="27"/>
  <c r="F167" i="27"/>
  <c r="BJ166" i="27"/>
  <c r="CA166" i="27" s="1"/>
  <c r="F166" i="27"/>
  <c r="BJ165" i="27"/>
  <c r="CA165" i="27" s="1"/>
  <c r="F165" i="27"/>
  <c r="BI164" i="27"/>
  <c r="F164" i="27"/>
  <c r="BI163" i="27"/>
  <c r="CA163" i="27" s="1"/>
  <c r="F163" i="27"/>
  <c r="BI162" i="27"/>
  <c r="F162" i="27"/>
  <c r="BH161" i="27"/>
  <c r="F161" i="27"/>
  <c r="BH160" i="27"/>
  <c r="F160" i="27"/>
  <c r="BH159" i="27"/>
  <c r="CA159" i="27" s="1"/>
  <c r="F159" i="27"/>
  <c r="BG158" i="27"/>
  <c r="F158" i="27"/>
  <c r="CA157" i="27"/>
  <c r="BG157" i="27"/>
  <c r="F157" i="27"/>
  <c r="BG156" i="27"/>
  <c r="CA156" i="27" s="1"/>
  <c r="F156" i="27"/>
  <c r="BF155" i="27"/>
  <c r="CA155" i="27" s="1"/>
  <c r="F155" i="27"/>
  <c r="BF154" i="27"/>
  <c r="F154" i="27"/>
  <c r="BF153" i="27"/>
  <c r="CA153" i="27" s="1"/>
  <c r="F153" i="27"/>
  <c r="BE152" i="27"/>
  <c r="F152" i="27"/>
  <c r="BE151" i="27"/>
  <c r="CA151" i="27" s="1"/>
  <c r="F151" i="27"/>
  <c r="BE150" i="27"/>
  <c r="CA150" i="27" s="1"/>
  <c r="F150" i="27"/>
  <c r="BD149" i="27"/>
  <c r="CA149" i="27" s="1"/>
  <c r="F149" i="27"/>
  <c r="BD148" i="27"/>
  <c r="F148" i="27"/>
  <c r="CA147" i="27"/>
  <c r="BD147" i="27"/>
  <c r="F147" i="27"/>
  <c r="BC146" i="27"/>
  <c r="F146" i="27"/>
  <c r="BC145" i="27"/>
  <c r="F145" i="27"/>
  <c r="BC144" i="27"/>
  <c r="F144" i="27"/>
  <c r="BB143" i="27"/>
  <c r="CA143" i="27" s="1"/>
  <c r="F143" i="27"/>
  <c r="BB142" i="27"/>
  <c r="F142" i="27"/>
  <c r="BB141" i="27"/>
  <c r="CA141" i="27" s="1"/>
  <c r="F141" i="27"/>
  <c r="BA140" i="27"/>
  <c r="F140" i="27"/>
  <c r="BA139" i="27"/>
  <c r="CA139" i="27" s="1"/>
  <c r="F139" i="27"/>
  <c r="BA138" i="27"/>
  <c r="F138" i="27"/>
  <c r="AZ137" i="27"/>
  <c r="F137" i="27"/>
  <c r="AZ136" i="27"/>
  <c r="F136" i="27"/>
  <c r="CA135" i="27"/>
  <c r="AZ135" i="27"/>
  <c r="F135" i="27"/>
  <c r="AY134" i="27"/>
  <c r="F134" i="27"/>
  <c r="AY133" i="27"/>
  <c r="CA133" i="27" s="1"/>
  <c r="F133" i="27"/>
  <c r="AY132" i="27"/>
  <c r="F132" i="27"/>
  <c r="AX131" i="27"/>
  <c r="F131" i="27"/>
  <c r="AX130" i="27"/>
  <c r="F130" i="27"/>
  <c r="AX129" i="27"/>
  <c r="CA129" i="27" s="1"/>
  <c r="F129" i="27"/>
  <c r="AW128" i="27"/>
  <c r="F128" i="27"/>
  <c r="AW127" i="27"/>
  <c r="F127" i="27"/>
  <c r="AW126" i="27"/>
  <c r="CA126" i="27" s="1"/>
  <c r="F126" i="27"/>
  <c r="AV125" i="27"/>
  <c r="F125" i="27"/>
  <c r="AV124" i="27"/>
  <c r="F124" i="27"/>
  <c r="CA123" i="27"/>
  <c r="AV123" i="27"/>
  <c r="F123" i="27"/>
  <c r="AU122" i="27"/>
  <c r="F122" i="27"/>
  <c r="AU121" i="27"/>
  <c r="F121" i="27"/>
  <c r="AU120" i="27"/>
  <c r="F120" i="27"/>
  <c r="AT119" i="27"/>
  <c r="CA119" i="27" s="1"/>
  <c r="F119" i="27"/>
  <c r="AT118" i="27"/>
  <c r="F118" i="27"/>
  <c r="AT117" i="27"/>
  <c r="CA117" i="27" s="1"/>
  <c r="F117" i="27"/>
  <c r="AS116" i="27"/>
  <c r="F116" i="27"/>
  <c r="AS115" i="27"/>
  <c r="F115" i="27"/>
  <c r="AS114" i="27"/>
  <c r="F114" i="27"/>
  <c r="AR113" i="27"/>
  <c r="CA113" i="27" s="1"/>
  <c r="F113" i="27"/>
  <c r="AR112" i="27"/>
  <c r="F112" i="27"/>
  <c r="AR111" i="27"/>
  <c r="F111" i="27"/>
  <c r="CA110" i="27"/>
  <c r="AQ110" i="27"/>
  <c r="F110" i="27"/>
  <c r="AQ109" i="27"/>
  <c r="F109" i="27"/>
  <c r="AQ108" i="27"/>
  <c r="F108" i="27"/>
  <c r="AP107" i="27"/>
  <c r="CA107" i="27" s="1"/>
  <c r="F107" i="27"/>
  <c r="AP106" i="27"/>
  <c r="F106" i="27"/>
  <c r="AP105" i="27"/>
  <c r="F105" i="27"/>
  <c r="AO104" i="27"/>
  <c r="F104" i="27"/>
  <c r="AO103" i="27"/>
  <c r="CA103" i="27" s="1"/>
  <c r="F103" i="27"/>
  <c r="AO102" i="27"/>
  <c r="F102" i="27"/>
  <c r="AN101" i="27"/>
  <c r="CA101" i="27" s="1"/>
  <c r="F101" i="27"/>
  <c r="AN100" i="27"/>
  <c r="F100" i="27"/>
  <c r="AN99" i="27"/>
  <c r="F99" i="27"/>
  <c r="AM98" i="27"/>
  <c r="F98" i="27"/>
  <c r="CA97" i="27"/>
  <c r="AM97" i="27"/>
  <c r="F97" i="27"/>
  <c r="AM96" i="27"/>
  <c r="F96" i="27"/>
  <c r="AL95" i="27"/>
  <c r="F95" i="27"/>
  <c r="AL94" i="27"/>
  <c r="CA94" i="27" s="1"/>
  <c r="F94" i="27"/>
  <c r="AL93" i="27"/>
  <c r="F93" i="27"/>
  <c r="AK92" i="27"/>
  <c r="F92" i="27"/>
  <c r="AK91" i="27"/>
  <c r="CA91" i="27" s="1"/>
  <c r="F91" i="27"/>
  <c r="AK90" i="27"/>
  <c r="F90" i="27"/>
  <c r="AJ89" i="27"/>
  <c r="F89" i="27"/>
  <c r="AJ88" i="27"/>
  <c r="F88" i="27"/>
  <c r="AJ87" i="27"/>
  <c r="CA87" i="27" s="1"/>
  <c r="F87" i="27"/>
  <c r="AI86" i="27"/>
  <c r="F86" i="27"/>
  <c r="CA85" i="27"/>
  <c r="AI85" i="27"/>
  <c r="F85" i="27"/>
  <c r="AI84" i="27"/>
  <c r="F84" i="27"/>
  <c r="AH83" i="27"/>
  <c r="F83" i="27"/>
  <c r="AH82" i="27"/>
  <c r="F82" i="27"/>
  <c r="AH81" i="27"/>
  <c r="CA81" i="27" s="1"/>
  <c r="F81" i="27"/>
  <c r="AG80" i="27"/>
  <c r="F80" i="27"/>
  <c r="AG79" i="27"/>
  <c r="F79" i="27"/>
  <c r="AG78" i="27"/>
  <c r="CA78" i="27" s="1"/>
  <c r="F78" i="27"/>
  <c r="AF77" i="27"/>
  <c r="F77" i="27"/>
  <c r="AF76" i="27"/>
  <c r="F76" i="27"/>
  <c r="AF75" i="27"/>
  <c r="CA75" i="27" s="1"/>
  <c r="F75" i="27"/>
  <c r="AE74" i="27"/>
  <c r="F74" i="27"/>
  <c r="AE73" i="27"/>
  <c r="F73" i="27"/>
  <c r="AE72" i="27"/>
  <c r="F72" i="27"/>
  <c r="CA71" i="27"/>
  <c r="AD71" i="27"/>
  <c r="F71" i="27"/>
  <c r="AD70" i="27"/>
  <c r="F70" i="27"/>
  <c r="AD69" i="27"/>
  <c r="CA69" i="27" s="1"/>
  <c r="F69" i="27"/>
  <c r="AC68" i="27"/>
  <c r="F68" i="27"/>
  <c r="AC67" i="27"/>
  <c r="F67" i="27"/>
  <c r="AC66" i="27"/>
  <c r="F66" i="27"/>
  <c r="AB65" i="27"/>
  <c r="CA65" i="27" s="1"/>
  <c r="F65" i="27"/>
  <c r="AB64" i="27"/>
  <c r="F64" i="27"/>
  <c r="AB63" i="27"/>
  <c r="F63" i="27"/>
  <c r="AA62" i="27"/>
  <c r="CA62" i="27" s="1"/>
  <c r="F62" i="27"/>
  <c r="AA61" i="27"/>
  <c r="F61" i="27"/>
  <c r="AA60" i="27"/>
  <c r="F60" i="27"/>
  <c r="CA59" i="27"/>
  <c r="Z59" i="27"/>
  <c r="F59" i="27"/>
  <c r="Z58" i="27"/>
  <c r="F58" i="27"/>
  <c r="Z57" i="27"/>
  <c r="F57" i="27"/>
  <c r="Y56" i="27"/>
  <c r="F56" i="27"/>
  <c r="Y55" i="27"/>
  <c r="CA55" i="27" s="1"/>
  <c r="F55" i="27"/>
  <c r="Y54" i="27"/>
  <c r="F54" i="27"/>
  <c r="X53" i="27"/>
  <c r="CA53" i="27" s="1"/>
  <c r="F53" i="27"/>
  <c r="X52" i="27"/>
  <c r="F52" i="27"/>
  <c r="X51" i="27"/>
  <c r="F51" i="27"/>
  <c r="W50" i="27"/>
  <c r="F50" i="27"/>
  <c r="W49" i="27"/>
  <c r="CA49" i="27" s="1"/>
  <c r="F49" i="27"/>
  <c r="W48" i="27"/>
  <c r="F48" i="27"/>
  <c r="V47" i="27"/>
  <c r="F47" i="27"/>
  <c r="CA46" i="27"/>
  <c r="V46" i="27"/>
  <c r="F46" i="27"/>
  <c r="V45" i="27"/>
  <c r="F45" i="27"/>
  <c r="U44" i="27"/>
  <c r="F44" i="27"/>
  <c r="U43" i="27"/>
  <c r="F43" i="27"/>
  <c r="U42" i="27"/>
  <c r="CA42" i="27" s="1"/>
  <c r="F42" i="27"/>
  <c r="T41" i="27"/>
  <c r="F41" i="27"/>
  <c r="T40" i="27"/>
  <c r="F40" i="27"/>
  <c r="T39" i="27"/>
  <c r="F39" i="27"/>
  <c r="S38" i="27"/>
  <c r="CA38" i="27" s="1"/>
  <c r="F38" i="27"/>
  <c r="S37" i="27"/>
  <c r="F37" i="27"/>
  <c r="S36" i="27"/>
  <c r="F36" i="27"/>
  <c r="R35" i="27"/>
  <c r="F35" i="27"/>
  <c r="R34" i="27"/>
  <c r="CA34" i="27" s="1"/>
  <c r="F34" i="27"/>
  <c r="R33" i="27"/>
  <c r="F33" i="27"/>
  <c r="Q32" i="27"/>
  <c r="F32" i="27"/>
  <c r="Q31" i="27"/>
  <c r="F31" i="27"/>
  <c r="CA30" i="27"/>
  <c r="Q30" i="27"/>
  <c r="F30" i="27"/>
  <c r="P29" i="27"/>
  <c r="F29" i="27"/>
  <c r="P28" i="27"/>
  <c r="F28" i="27"/>
  <c r="P27" i="27"/>
  <c r="F27" i="27"/>
  <c r="O26" i="27"/>
  <c r="CA26" i="27" s="1"/>
  <c r="F26" i="27"/>
  <c r="O25" i="27"/>
  <c r="F25" i="27"/>
  <c r="O24" i="27"/>
  <c r="F24" i="27"/>
  <c r="N23" i="27"/>
  <c r="F23" i="27"/>
  <c r="N22" i="27"/>
  <c r="CA22" i="27" s="1"/>
  <c r="F22" i="27"/>
  <c r="N21" i="27"/>
  <c r="F21" i="27"/>
  <c r="M20" i="27"/>
  <c r="F20" i="27"/>
  <c r="M19" i="27"/>
  <c r="F19" i="27"/>
  <c r="M18" i="27"/>
  <c r="CA18" i="27" s="1"/>
  <c r="F18" i="27"/>
  <c r="L17" i="27"/>
  <c r="F17" i="27"/>
  <c r="L16" i="27"/>
  <c r="F16" i="27"/>
  <c r="L15" i="27"/>
  <c r="F15" i="27"/>
  <c r="CA14" i="27"/>
  <c r="K14" i="27"/>
  <c r="F14" i="27"/>
  <c r="K13" i="27"/>
  <c r="F13" i="27"/>
  <c r="K12" i="27"/>
  <c r="F12" i="27"/>
  <c r="J11" i="27"/>
  <c r="F11" i="27"/>
  <c r="J10" i="27"/>
  <c r="CA10" i="27" s="1"/>
  <c r="F10" i="27"/>
  <c r="J9" i="27"/>
  <c r="F9" i="27"/>
  <c r="I8" i="27"/>
  <c r="F8" i="27"/>
  <c r="I7" i="27"/>
  <c r="F7" i="27"/>
  <c r="I6" i="27"/>
  <c r="CA6" i="27" s="1"/>
  <c r="F6" i="27"/>
  <c r="H5" i="27"/>
  <c r="F5" i="27"/>
  <c r="H4" i="27"/>
  <c r="F4" i="27"/>
  <c r="H3" i="27"/>
  <c r="F3" i="27"/>
  <c r="CG2" i="27"/>
  <c r="CA2" i="27"/>
  <c r="CD2" i="27" s="1"/>
  <c r="CC2" i="27" s="1"/>
  <c r="F2" i="27"/>
  <c r="CA219" i="26"/>
  <c r="CA217" i="26"/>
  <c r="CD217" i="26" s="1"/>
  <c r="CC217" i="26" s="1"/>
  <c r="CA218" i="26"/>
  <c r="CD218" i="26" s="1"/>
  <c r="CC218" i="26" s="1"/>
  <c r="CA216" i="26"/>
  <c r="CD216" i="26" s="1"/>
  <c r="CC216" i="26" s="1"/>
  <c r="BZ214" i="26"/>
  <c r="BZ215" i="26"/>
  <c r="BZ213" i="26"/>
  <c r="CA213" i="26" s="1"/>
  <c r="BY211" i="26"/>
  <c r="BY212" i="26"/>
  <c r="BY210" i="26"/>
  <c r="BX208" i="26"/>
  <c r="CA208" i="26" s="1"/>
  <c r="BX209" i="26"/>
  <c r="BX207" i="26"/>
  <c r="BW205" i="26"/>
  <c r="BW206" i="26"/>
  <c r="CA206" i="26" s="1"/>
  <c r="BW204" i="26"/>
  <c r="BV202" i="26"/>
  <c r="BV203" i="26"/>
  <c r="BV201" i="26"/>
  <c r="CA201" i="26" s="1"/>
  <c r="BU199" i="26"/>
  <c r="BU200" i="26"/>
  <c r="BU198" i="26"/>
  <c r="BT196" i="26"/>
  <c r="CA196" i="26" s="1"/>
  <c r="BT197" i="26"/>
  <c r="BT195" i="26"/>
  <c r="BS193" i="26"/>
  <c r="BS194" i="26"/>
  <c r="CA194" i="26" s="1"/>
  <c r="BS192" i="26"/>
  <c r="BR190" i="26"/>
  <c r="BR191" i="26"/>
  <c r="BR189" i="26"/>
  <c r="CA189" i="26" s="1"/>
  <c r="BQ187" i="26"/>
  <c r="BQ188" i="26"/>
  <c r="BQ186" i="26"/>
  <c r="BP184" i="26"/>
  <c r="CA184" i="26" s="1"/>
  <c r="BP185" i="26"/>
  <c r="BP183" i="26"/>
  <c r="BO181" i="26"/>
  <c r="BO182" i="26"/>
  <c r="CA182" i="26" s="1"/>
  <c r="BO180" i="26"/>
  <c r="BN178" i="26"/>
  <c r="BN179" i="26"/>
  <c r="BN177" i="26"/>
  <c r="CA177" i="26" s="1"/>
  <c r="BM175" i="26"/>
  <c r="BM176" i="26"/>
  <c r="BM174" i="26"/>
  <c r="BL172" i="26"/>
  <c r="CA172" i="26" s="1"/>
  <c r="BL173" i="26"/>
  <c r="CA173" i="26" s="1"/>
  <c r="BL171" i="26"/>
  <c r="BK169" i="26"/>
  <c r="BK170" i="26"/>
  <c r="CA170" i="26" s="1"/>
  <c r="BK168" i="26"/>
  <c r="BJ166" i="26"/>
  <c r="BJ167" i="26"/>
  <c r="BJ165" i="26"/>
  <c r="CA165" i="26" s="1"/>
  <c r="BI163" i="26"/>
  <c r="BI164" i="26"/>
  <c r="BI162" i="26"/>
  <c r="BH160" i="26"/>
  <c r="CA160" i="26" s="1"/>
  <c r="BH161" i="26"/>
  <c r="BH159" i="26"/>
  <c r="BG157" i="26"/>
  <c r="BG158" i="26"/>
  <c r="CA158" i="26" s="1"/>
  <c r="BG156" i="26"/>
  <c r="BF154" i="26"/>
  <c r="CA154" i="26" s="1"/>
  <c r="BF155" i="26"/>
  <c r="BF153" i="26"/>
  <c r="CA153" i="26" s="1"/>
  <c r="BE151" i="26"/>
  <c r="BE152" i="26"/>
  <c r="BE150" i="26"/>
  <c r="BD148" i="26"/>
  <c r="BD149" i="26"/>
  <c r="BD147" i="26"/>
  <c r="BC145" i="26"/>
  <c r="BC146" i="26"/>
  <c r="BC144" i="26"/>
  <c r="CA147" i="26"/>
  <c r="CA150" i="26"/>
  <c r="CA152" i="26"/>
  <c r="CA157" i="26"/>
  <c r="CA159" i="26"/>
  <c r="CA161" i="26"/>
  <c r="CA162" i="26"/>
  <c r="CA164" i="26"/>
  <c r="CA166" i="26"/>
  <c r="CA167" i="26"/>
  <c r="CA169" i="26"/>
  <c r="CA171" i="26"/>
  <c r="CA174" i="26"/>
  <c r="CA176" i="26"/>
  <c r="CA178" i="26"/>
  <c r="CA179" i="26"/>
  <c r="CA181" i="26"/>
  <c r="CA183" i="26"/>
  <c r="CA185" i="26"/>
  <c r="CA186" i="26"/>
  <c r="CA188" i="26"/>
  <c r="CA190" i="26"/>
  <c r="CA191" i="26"/>
  <c r="CA193" i="26"/>
  <c r="CA195" i="26"/>
  <c r="CA197" i="26"/>
  <c r="CA198" i="26"/>
  <c r="CA200" i="26"/>
  <c r="CA202" i="26"/>
  <c r="CA203" i="26"/>
  <c r="CA205" i="26"/>
  <c r="CA207" i="26"/>
  <c r="CA209" i="26"/>
  <c r="CA210" i="26"/>
  <c r="CA212" i="26"/>
  <c r="CA214" i="26"/>
  <c r="CA215" i="26"/>
  <c r="CA220" i="26"/>
  <c r="CA221" i="26"/>
  <c r="CA2" i="26"/>
  <c r="CD2" i="26" s="1"/>
  <c r="CC2" i="26" s="1"/>
  <c r="F215" i="26"/>
  <c r="F214" i="26"/>
  <c r="F213" i="26"/>
  <c r="F212" i="26"/>
  <c r="F211" i="26"/>
  <c r="F210" i="26"/>
  <c r="F209" i="26"/>
  <c r="F208" i="26"/>
  <c r="F207" i="26"/>
  <c r="F206" i="26"/>
  <c r="F205" i="26"/>
  <c r="F204" i="26"/>
  <c r="F203" i="26"/>
  <c r="F202" i="26"/>
  <c r="F201" i="26"/>
  <c r="F200" i="26"/>
  <c r="F199" i="26"/>
  <c r="F198" i="26"/>
  <c r="F197" i="26"/>
  <c r="F196" i="26"/>
  <c r="F195" i="26"/>
  <c r="F194" i="26"/>
  <c r="F193" i="26"/>
  <c r="F192" i="26"/>
  <c r="F191" i="26"/>
  <c r="F190" i="26"/>
  <c r="F189" i="26"/>
  <c r="F188" i="26"/>
  <c r="F187" i="26"/>
  <c r="F186" i="26"/>
  <c r="F185" i="26"/>
  <c r="F184" i="26"/>
  <c r="F183" i="26"/>
  <c r="F182" i="26"/>
  <c r="F181" i="26"/>
  <c r="F180" i="26"/>
  <c r="F179" i="26"/>
  <c r="F178" i="26"/>
  <c r="F177" i="26"/>
  <c r="F176" i="26"/>
  <c r="F175" i="26"/>
  <c r="F174" i="26"/>
  <c r="F173" i="26"/>
  <c r="F172" i="26"/>
  <c r="F171" i="26"/>
  <c r="F170" i="26"/>
  <c r="F169" i="26"/>
  <c r="F168" i="26"/>
  <c r="F167" i="26"/>
  <c r="F166" i="26"/>
  <c r="F165" i="26"/>
  <c r="F164" i="26"/>
  <c r="F163" i="26"/>
  <c r="F162" i="26"/>
  <c r="F161" i="26"/>
  <c r="F160" i="26"/>
  <c r="F159" i="26"/>
  <c r="F158" i="26"/>
  <c r="F157" i="26"/>
  <c r="F156" i="26"/>
  <c r="F155" i="26"/>
  <c r="F154" i="26"/>
  <c r="F153" i="26"/>
  <c r="F152" i="26"/>
  <c r="F151" i="26"/>
  <c r="F150" i="26"/>
  <c r="F149" i="26"/>
  <c r="F148" i="26"/>
  <c r="F147" i="26"/>
  <c r="F146" i="26"/>
  <c r="F145" i="26"/>
  <c r="F144" i="26"/>
  <c r="CB221" i="26"/>
  <c r="F221" i="26"/>
  <c r="CB220" i="26"/>
  <c r="F220" i="26"/>
  <c r="CB219" i="26"/>
  <c r="F219" i="26"/>
  <c r="F218" i="26"/>
  <c r="F217" i="26"/>
  <c r="F216" i="26"/>
  <c r="BB143" i="26"/>
  <c r="F143" i="26"/>
  <c r="BB142" i="26"/>
  <c r="F142" i="26"/>
  <c r="BB141" i="26"/>
  <c r="F141" i="26"/>
  <c r="BA140" i="26"/>
  <c r="F140" i="26"/>
  <c r="BA139" i="26"/>
  <c r="F139" i="26"/>
  <c r="BA138" i="26"/>
  <c r="F138" i="26"/>
  <c r="AZ137" i="26"/>
  <c r="F137" i="26"/>
  <c r="AZ136" i="26"/>
  <c r="F136" i="26"/>
  <c r="AZ135" i="26"/>
  <c r="F135" i="26"/>
  <c r="AY134" i="26"/>
  <c r="F134" i="26"/>
  <c r="AY133" i="26"/>
  <c r="F133" i="26"/>
  <c r="AY132" i="26"/>
  <c r="F132" i="26"/>
  <c r="AX131" i="26"/>
  <c r="F131" i="26"/>
  <c r="AX130" i="26"/>
  <c r="F130" i="26"/>
  <c r="AX129" i="26"/>
  <c r="F129" i="26"/>
  <c r="AW128" i="26"/>
  <c r="F128" i="26"/>
  <c r="AW127" i="26"/>
  <c r="F127" i="26"/>
  <c r="AW126" i="26"/>
  <c r="F126" i="26"/>
  <c r="AV125" i="26"/>
  <c r="F125" i="26"/>
  <c r="AV124" i="26"/>
  <c r="F124" i="26"/>
  <c r="AV123" i="26"/>
  <c r="F123" i="26"/>
  <c r="AU122" i="26"/>
  <c r="F122" i="26"/>
  <c r="AU121" i="26"/>
  <c r="F121" i="26"/>
  <c r="AU120" i="26"/>
  <c r="F120" i="26"/>
  <c r="AT119" i="26"/>
  <c r="F119" i="26"/>
  <c r="AT118" i="26"/>
  <c r="F118" i="26"/>
  <c r="AT117" i="26"/>
  <c r="F117" i="26"/>
  <c r="AS116" i="26"/>
  <c r="F116" i="26"/>
  <c r="AS115" i="26"/>
  <c r="F115" i="26"/>
  <c r="AS114" i="26"/>
  <c r="F114" i="26"/>
  <c r="AR113" i="26"/>
  <c r="F113" i="26"/>
  <c r="AR112" i="26"/>
  <c r="F112" i="26"/>
  <c r="AR111" i="26"/>
  <c r="F111" i="26"/>
  <c r="AQ110" i="26"/>
  <c r="F110" i="26"/>
  <c r="AQ109" i="26"/>
  <c r="F109" i="26"/>
  <c r="AQ108" i="26"/>
  <c r="F108" i="26"/>
  <c r="AP107" i="26"/>
  <c r="F107" i="26"/>
  <c r="AP106" i="26"/>
  <c r="F106" i="26"/>
  <c r="AP105" i="26"/>
  <c r="F105" i="26"/>
  <c r="AO104" i="26"/>
  <c r="F104" i="26"/>
  <c r="AO103" i="26"/>
  <c r="F103" i="26"/>
  <c r="AO102" i="26"/>
  <c r="F102" i="26"/>
  <c r="AN101" i="26"/>
  <c r="F101" i="26"/>
  <c r="AN100" i="26"/>
  <c r="F100" i="26"/>
  <c r="AN99" i="26"/>
  <c r="F99" i="26"/>
  <c r="AM98" i="26"/>
  <c r="F98" i="26"/>
  <c r="AM97" i="26"/>
  <c r="F97" i="26"/>
  <c r="AM96" i="26"/>
  <c r="F96" i="26"/>
  <c r="AL95" i="26"/>
  <c r="F95" i="26"/>
  <c r="AL94" i="26"/>
  <c r="F94" i="26"/>
  <c r="AL93" i="26"/>
  <c r="F93" i="26"/>
  <c r="AK92" i="26"/>
  <c r="F92" i="26"/>
  <c r="AK91" i="26"/>
  <c r="F91" i="26"/>
  <c r="AK90" i="26"/>
  <c r="F90" i="26"/>
  <c r="AJ89" i="26"/>
  <c r="F89" i="26"/>
  <c r="AJ88" i="26"/>
  <c r="F88" i="26"/>
  <c r="AJ87" i="26"/>
  <c r="F87" i="26"/>
  <c r="AI86" i="26"/>
  <c r="F86" i="26"/>
  <c r="AI85" i="26"/>
  <c r="F85" i="26"/>
  <c r="AI84" i="26"/>
  <c r="F84" i="26"/>
  <c r="AH83" i="26"/>
  <c r="F83" i="26"/>
  <c r="AH82" i="26"/>
  <c r="F82" i="26"/>
  <c r="AH81" i="26"/>
  <c r="F81" i="26"/>
  <c r="AG80" i="26"/>
  <c r="F80" i="26"/>
  <c r="AG79" i="26"/>
  <c r="F79" i="26"/>
  <c r="AG78" i="26"/>
  <c r="F78" i="26"/>
  <c r="AF77" i="26"/>
  <c r="F77" i="26"/>
  <c r="AF76" i="26"/>
  <c r="F76" i="26"/>
  <c r="AF75" i="26"/>
  <c r="F75" i="26"/>
  <c r="AE74" i="26"/>
  <c r="F74" i="26"/>
  <c r="AE73" i="26"/>
  <c r="F73" i="26"/>
  <c r="AE72" i="26"/>
  <c r="F72" i="26"/>
  <c r="AD71" i="26"/>
  <c r="F71" i="26"/>
  <c r="AD70" i="26"/>
  <c r="F70" i="26"/>
  <c r="AD69" i="26"/>
  <c r="F69" i="26"/>
  <c r="AC68" i="26"/>
  <c r="F68" i="26"/>
  <c r="AC67" i="26"/>
  <c r="F67" i="26"/>
  <c r="AC66" i="26"/>
  <c r="F66" i="26"/>
  <c r="AB65" i="26"/>
  <c r="F65" i="26"/>
  <c r="AB64" i="26"/>
  <c r="F64" i="26"/>
  <c r="AB63" i="26"/>
  <c r="F63" i="26"/>
  <c r="AA62" i="26"/>
  <c r="F62" i="26"/>
  <c r="AA61" i="26"/>
  <c r="F61" i="26"/>
  <c r="AA60" i="26"/>
  <c r="F60" i="26"/>
  <c r="Z59" i="26"/>
  <c r="F59" i="26"/>
  <c r="Z58" i="26"/>
  <c r="F58" i="26"/>
  <c r="Z57" i="26"/>
  <c r="F57" i="26"/>
  <c r="Y56" i="26"/>
  <c r="F56" i="26"/>
  <c r="Y55" i="26"/>
  <c r="F55" i="26"/>
  <c r="Y54" i="26"/>
  <c r="F54" i="26"/>
  <c r="X53" i="26"/>
  <c r="F53" i="26"/>
  <c r="X52" i="26"/>
  <c r="F52" i="26"/>
  <c r="X51" i="26"/>
  <c r="F51" i="26"/>
  <c r="W50" i="26"/>
  <c r="F50" i="26"/>
  <c r="W49" i="26"/>
  <c r="F49" i="26"/>
  <c r="W48" i="26"/>
  <c r="F48" i="26"/>
  <c r="V47" i="26"/>
  <c r="F47" i="26"/>
  <c r="V46" i="26"/>
  <c r="F46" i="26"/>
  <c r="V45" i="26"/>
  <c r="F45" i="26"/>
  <c r="U44" i="26"/>
  <c r="F44" i="26"/>
  <c r="U43" i="26"/>
  <c r="F43" i="26"/>
  <c r="U42" i="26"/>
  <c r="F42" i="26"/>
  <c r="T41" i="26"/>
  <c r="F41" i="26"/>
  <c r="T40" i="26"/>
  <c r="F40" i="26"/>
  <c r="T39" i="26"/>
  <c r="F39" i="26"/>
  <c r="S38" i="26"/>
  <c r="F38" i="26"/>
  <c r="S37" i="26"/>
  <c r="F37" i="26"/>
  <c r="S36" i="26"/>
  <c r="F36" i="26"/>
  <c r="R35" i="26"/>
  <c r="F35" i="26"/>
  <c r="R34" i="26"/>
  <c r="F34" i="26"/>
  <c r="R33" i="26"/>
  <c r="F33" i="26"/>
  <c r="Q32" i="26"/>
  <c r="F32" i="26"/>
  <c r="Q31" i="26"/>
  <c r="F31" i="26"/>
  <c r="Q30" i="26"/>
  <c r="F30" i="26"/>
  <c r="P29" i="26"/>
  <c r="F29" i="26"/>
  <c r="P28" i="26"/>
  <c r="F28" i="26"/>
  <c r="P27" i="26"/>
  <c r="F27" i="26"/>
  <c r="O26" i="26"/>
  <c r="F26" i="26"/>
  <c r="O25" i="26"/>
  <c r="F25" i="26"/>
  <c r="O24" i="26"/>
  <c r="F24" i="26"/>
  <c r="N23" i="26"/>
  <c r="F23" i="26"/>
  <c r="N22" i="26"/>
  <c r="F22" i="26"/>
  <c r="N21" i="26"/>
  <c r="F21" i="26"/>
  <c r="M20" i="26"/>
  <c r="F20" i="26"/>
  <c r="M19" i="26"/>
  <c r="F19" i="26"/>
  <c r="M18" i="26"/>
  <c r="F18" i="26"/>
  <c r="L17" i="26"/>
  <c r="F17" i="26"/>
  <c r="L16" i="26"/>
  <c r="F16" i="26"/>
  <c r="L15" i="26"/>
  <c r="F15" i="26"/>
  <c r="K14" i="26"/>
  <c r="F14" i="26"/>
  <c r="K13" i="26"/>
  <c r="F13" i="26"/>
  <c r="K12" i="26"/>
  <c r="F12" i="26"/>
  <c r="J11" i="26"/>
  <c r="F11" i="26"/>
  <c r="J10" i="26"/>
  <c r="F10" i="26"/>
  <c r="J9" i="26"/>
  <c r="F9" i="26"/>
  <c r="I8" i="26"/>
  <c r="F8" i="26"/>
  <c r="I7" i="26"/>
  <c r="F7" i="26"/>
  <c r="I6" i="26"/>
  <c r="F6" i="26"/>
  <c r="H5" i="26"/>
  <c r="F5" i="26"/>
  <c r="H4" i="26"/>
  <c r="F4" i="26"/>
  <c r="H3" i="26"/>
  <c r="F3" i="26"/>
  <c r="CG2" i="26"/>
  <c r="F2" i="26"/>
  <c r="BZ214" i="24"/>
  <c r="CC214" i="24" s="1"/>
  <c r="CB214" i="24" s="1"/>
  <c r="BZ215" i="24"/>
  <c r="CC215" i="24" s="1"/>
  <c r="CB215" i="24" s="1"/>
  <c r="BZ213" i="24"/>
  <c r="CC213" i="24" s="1"/>
  <c r="CB213" i="24" s="1"/>
  <c r="BY211" i="24"/>
  <c r="BY212" i="24"/>
  <c r="BZ212" i="24" s="1"/>
  <c r="BY210" i="24"/>
  <c r="BX208" i="24"/>
  <c r="BZ208" i="24" s="1"/>
  <c r="BX209" i="24"/>
  <c r="BX207" i="24"/>
  <c r="BW205" i="24"/>
  <c r="BW206" i="24"/>
  <c r="BZ206" i="24" s="1"/>
  <c r="BW204" i="24"/>
  <c r="BV202" i="24"/>
  <c r="BZ202" i="24" s="1"/>
  <c r="BV203" i="24"/>
  <c r="BV201" i="24"/>
  <c r="BU199" i="24"/>
  <c r="BU200" i="24"/>
  <c r="BZ200" i="24" s="1"/>
  <c r="BU198" i="24"/>
  <c r="BT196" i="24"/>
  <c r="BZ196" i="24" s="1"/>
  <c r="BT197" i="24"/>
  <c r="BT195" i="24"/>
  <c r="BS193" i="24"/>
  <c r="BS194" i="24"/>
  <c r="BZ194" i="24" s="1"/>
  <c r="BS192" i="24"/>
  <c r="BR190" i="24"/>
  <c r="BZ190" i="24" s="1"/>
  <c r="BR191" i="24"/>
  <c r="BR189" i="24"/>
  <c r="BQ187" i="24"/>
  <c r="BQ188" i="24"/>
  <c r="BZ188" i="24" s="1"/>
  <c r="BQ186" i="24"/>
  <c r="BP184" i="24"/>
  <c r="BZ184" i="24" s="1"/>
  <c r="BP185" i="24"/>
  <c r="BP183" i="24"/>
  <c r="BO181" i="24"/>
  <c r="BO182" i="24"/>
  <c r="BZ182" i="24" s="1"/>
  <c r="BO180" i="24"/>
  <c r="BN178" i="24"/>
  <c r="BZ178" i="24" s="1"/>
  <c r="BN179" i="24"/>
  <c r="BN177" i="24"/>
  <c r="BM175" i="24"/>
  <c r="BM176" i="24"/>
  <c r="BZ176" i="24" s="1"/>
  <c r="BM174" i="24"/>
  <c r="BL172" i="24"/>
  <c r="BZ172" i="24" s="1"/>
  <c r="BL173" i="24"/>
  <c r="BL171" i="24"/>
  <c r="BK169" i="24"/>
  <c r="BK170" i="24"/>
  <c r="BZ170" i="24" s="1"/>
  <c r="BK168" i="24"/>
  <c r="BJ166" i="24"/>
  <c r="BZ166" i="24" s="1"/>
  <c r="BJ167" i="24"/>
  <c r="BJ165" i="24"/>
  <c r="BI163" i="24"/>
  <c r="BI164" i="24"/>
  <c r="BZ164" i="24" s="1"/>
  <c r="BI162" i="24"/>
  <c r="BH160" i="24"/>
  <c r="BZ160" i="24" s="1"/>
  <c r="BH161" i="24"/>
  <c r="BH159" i="24"/>
  <c r="BG157" i="24"/>
  <c r="BG158" i="24"/>
  <c r="BZ158" i="24" s="1"/>
  <c r="BG156" i="24"/>
  <c r="BF154" i="24"/>
  <c r="BZ154" i="24" s="1"/>
  <c r="BF155" i="24"/>
  <c r="BF153" i="24"/>
  <c r="BE151" i="24"/>
  <c r="BE152" i="24"/>
  <c r="BZ152" i="24" s="1"/>
  <c r="BE150" i="24"/>
  <c r="BZ150" i="24" s="1"/>
  <c r="BD148" i="24"/>
  <c r="BD149" i="24"/>
  <c r="BD147" i="24"/>
  <c r="BZ147" i="24" s="1"/>
  <c r="BC145" i="24"/>
  <c r="BC146" i="24"/>
  <c r="BC144" i="24"/>
  <c r="BB142" i="24"/>
  <c r="BB143" i="24"/>
  <c r="BB141" i="24"/>
  <c r="BZ141" i="24" s="1"/>
  <c r="BA139" i="24"/>
  <c r="BA140" i="24"/>
  <c r="BA138" i="24"/>
  <c r="BZ138" i="24" s="1"/>
  <c r="AZ136" i="24"/>
  <c r="BZ136" i="24" s="1"/>
  <c r="AZ137" i="24"/>
  <c r="AZ135" i="24"/>
  <c r="AY133" i="24"/>
  <c r="AY134" i="24"/>
  <c r="BZ134" i="24" s="1"/>
  <c r="AY132" i="24"/>
  <c r="AX130" i="24"/>
  <c r="BZ130" i="24" s="1"/>
  <c r="AX131" i="24"/>
  <c r="AX129" i="24"/>
  <c r="BZ129" i="24" s="1"/>
  <c r="AW127" i="24"/>
  <c r="AW128" i="24"/>
  <c r="BZ128" i="24" s="1"/>
  <c r="AW126" i="24"/>
  <c r="BZ126" i="24" s="1"/>
  <c r="AV124" i="24"/>
  <c r="AV125" i="24"/>
  <c r="AV123" i="24"/>
  <c r="BZ123" i="24" s="1"/>
  <c r="AU121" i="24"/>
  <c r="BZ121" i="24" s="1"/>
  <c r="AU122" i="24"/>
  <c r="BZ122" i="24" s="1"/>
  <c r="AU120" i="24"/>
  <c r="AT118" i="24"/>
  <c r="BZ118" i="24" s="1"/>
  <c r="AT119" i="24"/>
  <c r="AT117" i="24"/>
  <c r="AS115" i="24"/>
  <c r="AS116" i="24"/>
  <c r="BZ116" i="24" s="1"/>
  <c r="AS114" i="24"/>
  <c r="BZ114" i="24" s="1"/>
  <c r="AR112" i="24"/>
  <c r="AR113" i="24"/>
  <c r="AR111" i="24"/>
  <c r="BZ111" i="24" s="1"/>
  <c r="AQ109" i="24"/>
  <c r="AQ110" i="24"/>
  <c r="AQ108" i="24"/>
  <c r="AP106" i="24"/>
  <c r="BZ106" i="24" s="1"/>
  <c r="AP107" i="24"/>
  <c r="AP105" i="24"/>
  <c r="AO103" i="24"/>
  <c r="AO104" i="24"/>
  <c r="BZ104" i="24" s="1"/>
  <c r="AO102" i="24"/>
  <c r="BZ102" i="24" s="1"/>
  <c r="AN100" i="24"/>
  <c r="BZ100" i="24" s="1"/>
  <c r="AN101" i="24"/>
  <c r="AN99" i="24"/>
  <c r="BZ99" i="24" s="1"/>
  <c r="AM97" i="24"/>
  <c r="BZ97" i="24" s="1"/>
  <c r="AM98" i="24"/>
  <c r="AM96" i="24"/>
  <c r="AL94" i="24"/>
  <c r="BZ94" i="24" s="1"/>
  <c r="AL95" i="24"/>
  <c r="AL93" i="24"/>
  <c r="AK91" i="24"/>
  <c r="AK92" i="24"/>
  <c r="BZ92" i="24" s="1"/>
  <c r="AK90" i="24"/>
  <c r="BZ90" i="24" s="1"/>
  <c r="AJ88" i="24"/>
  <c r="AJ89" i="24"/>
  <c r="AJ87" i="24"/>
  <c r="BZ87" i="24" s="1"/>
  <c r="AI85" i="24"/>
  <c r="AI86" i="24"/>
  <c r="AI84" i="24"/>
  <c r="BZ84" i="24" s="1"/>
  <c r="AH82" i="24"/>
  <c r="AH83" i="24"/>
  <c r="AH81" i="24"/>
  <c r="BZ81" i="24" s="1"/>
  <c r="AG79" i="24"/>
  <c r="AG80" i="24"/>
  <c r="BZ80" i="24" s="1"/>
  <c r="AG78" i="24"/>
  <c r="BZ78" i="24" s="1"/>
  <c r="AF76" i="24"/>
  <c r="BZ76" i="24" s="1"/>
  <c r="AF77" i="24"/>
  <c r="AF75" i="24"/>
  <c r="AE73" i="24"/>
  <c r="AE74" i="24"/>
  <c r="BZ74" i="24" s="1"/>
  <c r="AE72" i="24"/>
  <c r="BZ72" i="24" s="1"/>
  <c r="AD70" i="24"/>
  <c r="BZ70" i="24" s="1"/>
  <c r="AD71" i="24"/>
  <c r="AD69" i="24"/>
  <c r="AC67" i="24"/>
  <c r="AC68" i="24"/>
  <c r="BZ68" i="24" s="1"/>
  <c r="AC66" i="24"/>
  <c r="BZ66" i="24" s="1"/>
  <c r="AB64" i="24"/>
  <c r="AB65" i="24"/>
  <c r="AB63" i="24"/>
  <c r="BZ63" i="24" s="1"/>
  <c r="AA61" i="24"/>
  <c r="AA62" i="24"/>
  <c r="BZ62" i="24" s="1"/>
  <c r="AA60" i="24"/>
  <c r="BZ60" i="24" s="1"/>
  <c r="Z58" i="24"/>
  <c r="BZ58" i="24" s="1"/>
  <c r="Z59" i="24"/>
  <c r="Z57" i="24"/>
  <c r="BZ57" i="24" s="1"/>
  <c r="Y55" i="24"/>
  <c r="Y56" i="24"/>
  <c r="BZ56" i="24" s="1"/>
  <c r="Y54" i="24"/>
  <c r="BZ54" i="24" s="1"/>
  <c r="X52" i="24"/>
  <c r="X53" i="24"/>
  <c r="X51" i="24"/>
  <c r="W49" i="24"/>
  <c r="BZ49" i="24" s="1"/>
  <c r="W50" i="24"/>
  <c r="BZ50" i="24" s="1"/>
  <c r="W48" i="24"/>
  <c r="BZ48" i="24" s="1"/>
  <c r="V46" i="24"/>
  <c r="BZ46" i="24" s="1"/>
  <c r="V47" i="24"/>
  <c r="V45" i="24"/>
  <c r="U43" i="24"/>
  <c r="U44" i="24"/>
  <c r="BZ44" i="24" s="1"/>
  <c r="U42" i="24"/>
  <c r="BZ42" i="24" s="1"/>
  <c r="T40" i="24"/>
  <c r="T41" i="24"/>
  <c r="T39" i="24"/>
  <c r="BZ39" i="24" s="1"/>
  <c r="S37" i="24"/>
  <c r="S38" i="24"/>
  <c r="BZ38" i="24" s="1"/>
  <c r="S36" i="24"/>
  <c r="BZ36" i="24" s="1"/>
  <c r="R34" i="24"/>
  <c r="BZ34" i="24" s="1"/>
  <c r="R35" i="24"/>
  <c r="R33" i="24"/>
  <c r="BZ33" i="24" s="1"/>
  <c r="Q31" i="24"/>
  <c r="Q32" i="24"/>
  <c r="BZ32" i="24" s="1"/>
  <c r="Q30" i="24"/>
  <c r="P28" i="24"/>
  <c r="BZ28" i="24" s="1"/>
  <c r="P29" i="24"/>
  <c r="BZ29" i="24" s="1"/>
  <c r="P27" i="24"/>
  <c r="BZ27" i="24" s="1"/>
  <c r="O25" i="24"/>
  <c r="BZ25" i="24" s="1"/>
  <c r="O26" i="24"/>
  <c r="BZ26" i="24" s="1"/>
  <c r="O24" i="24"/>
  <c r="N22" i="24"/>
  <c r="BZ22" i="24" s="1"/>
  <c r="N23" i="24"/>
  <c r="N21" i="24"/>
  <c r="M19" i="24"/>
  <c r="BZ19" i="24" s="1"/>
  <c r="M20" i="24"/>
  <c r="BZ20" i="24" s="1"/>
  <c r="M18" i="24"/>
  <c r="L16" i="24"/>
  <c r="L17" i="24"/>
  <c r="BZ17" i="24" s="1"/>
  <c r="L15" i="24"/>
  <c r="BZ15" i="24" s="1"/>
  <c r="K13" i="24"/>
  <c r="K14" i="24"/>
  <c r="BZ14" i="24" s="1"/>
  <c r="K12" i="24"/>
  <c r="BZ12" i="24" s="1"/>
  <c r="J10" i="24"/>
  <c r="BZ10" i="24" s="1"/>
  <c r="J11" i="24"/>
  <c r="J9" i="24"/>
  <c r="BZ9" i="24" s="1"/>
  <c r="I7" i="24"/>
  <c r="I8" i="24"/>
  <c r="BZ8" i="24" s="1"/>
  <c r="I6" i="24"/>
  <c r="BZ6" i="24" s="1"/>
  <c r="H4" i="24"/>
  <c r="BZ4" i="24" s="1"/>
  <c r="H5" i="24"/>
  <c r="H3" i="24"/>
  <c r="BZ7" i="24"/>
  <c r="BZ13" i="24"/>
  <c r="BZ18" i="24"/>
  <c r="BZ24" i="24"/>
  <c r="BZ31" i="24"/>
  <c r="BZ37" i="24"/>
  <c r="BZ41" i="24"/>
  <c r="BZ43" i="24"/>
  <c r="BZ45" i="24"/>
  <c r="BZ51" i="24"/>
  <c r="BZ53" i="24"/>
  <c r="BZ55" i="24"/>
  <c r="BZ61" i="24"/>
  <c r="BZ65" i="24"/>
  <c r="BZ67" i="24"/>
  <c r="BZ69" i="24"/>
  <c r="BZ73" i="24"/>
  <c r="BZ75" i="24"/>
  <c r="BZ77" i="24"/>
  <c r="BZ79" i="24"/>
  <c r="BZ82" i="24"/>
  <c r="BZ85" i="24"/>
  <c r="BZ86" i="24"/>
  <c r="BZ88" i="24"/>
  <c r="BZ89" i="24"/>
  <c r="BZ91" i="24"/>
  <c r="BZ93" i="24"/>
  <c r="BZ96" i="24"/>
  <c r="BZ98" i="24"/>
  <c r="BZ101" i="24"/>
  <c r="BZ103" i="24"/>
  <c r="BZ105" i="24"/>
  <c r="BZ108" i="24"/>
  <c r="BZ109" i="24"/>
  <c r="BZ110" i="24"/>
  <c r="BZ112" i="24"/>
  <c r="BZ113" i="24"/>
  <c r="BZ115" i="24"/>
  <c r="BZ117" i="24"/>
  <c r="BZ120" i="24"/>
  <c r="BZ124" i="24"/>
  <c r="BZ125" i="24"/>
  <c r="BZ127" i="24"/>
  <c r="BZ131" i="24"/>
  <c r="BZ132" i="24"/>
  <c r="BZ133" i="24"/>
  <c r="BZ135" i="24"/>
  <c r="BZ137" i="24"/>
  <c r="BZ139" i="24"/>
  <c r="BZ140" i="24"/>
  <c r="BZ142" i="24"/>
  <c r="BZ143" i="24"/>
  <c r="BZ144" i="24"/>
  <c r="BZ145" i="24"/>
  <c r="BZ146" i="24"/>
  <c r="BZ148" i="24"/>
  <c r="BZ149" i="24"/>
  <c r="BZ151" i="24"/>
  <c r="BZ153" i="24"/>
  <c r="BZ155" i="24"/>
  <c r="BZ156" i="24"/>
  <c r="BZ157" i="24"/>
  <c r="BZ159" i="24"/>
  <c r="BZ161" i="24"/>
  <c r="BZ162" i="24"/>
  <c r="BZ163" i="24"/>
  <c r="BZ165" i="24"/>
  <c r="BZ167" i="24"/>
  <c r="BZ168" i="24"/>
  <c r="BZ169" i="24"/>
  <c r="BZ171" i="24"/>
  <c r="BZ173" i="24"/>
  <c r="BZ174" i="24"/>
  <c r="BZ175" i="24"/>
  <c r="BZ177" i="24"/>
  <c r="BZ179" i="24"/>
  <c r="BZ180" i="24"/>
  <c r="BZ181" i="24"/>
  <c r="BZ183" i="24"/>
  <c r="BZ185" i="24"/>
  <c r="BZ186" i="24"/>
  <c r="BZ187" i="24"/>
  <c r="BZ189" i="24"/>
  <c r="BZ191" i="24"/>
  <c r="BZ192" i="24"/>
  <c r="BZ193" i="24"/>
  <c r="BZ195" i="24"/>
  <c r="BZ197" i="24"/>
  <c r="BZ198" i="24"/>
  <c r="BZ199" i="24"/>
  <c r="BZ201" i="24"/>
  <c r="BZ203" i="24"/>
  <c r="BZ204" i="24"/>
  <c r="BZ205" i="24"/>
  <c r="BZ207" i="24"/>
  <c r="BZ209" i="24"/>
  <c r="BZ210" i="24"/>
  <c r="BZ211" i="24"/>
  <c r="BZ216" i="24"/>
  <c r="BZ217" i="24"/>
  <c r="BZ218" i="24"/>
  <c r="BZ2" i="24"/>
  <c r="CC2" i="24" s="1"/>
  <c r="CB2" i="24" s="1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O26" i="23"/>
  <c r="R26" i="23" s="1"/>
  <c r="Q26" i="23" s="1"/>
  <c r="O25" i="23"/>
  <c r="O24" i="23"/>
  <c r="R24" i="23" s="1"/>
  <c r="Q24" i="23" s="1"/>
  <c r="N23" i="23"/>
  <c r="O23" i="23" s="1"/>
  <c r="R23" i="23" s="1"/>
  <c r="Q23" i="23" s="1"/>
  <c r="N22" i="23"/>
  <c r="O22" i="23" s="1"/>
  <c r="R22" i="23" s="1"/>
  <c r="Q22" i="23" s="1"/>
  <c r="N21" i="23"/>
  <c r="M20" i="23"/>
  <c r="M19" i="23"/>
  <c r="O19" i="23" s="1"/>
  <c r="R19" i="23" s="1"/>
  <c r="Q19" i="23" s="1"/>
  <c r="M18" i="23"/>
  <c r="L17" i="23"/>
  <c r="O17" i="23" s="1"/>
  <c r="R17" i="23" s="1"/>
  <c r="Q17" i="23" s="1"/>
  <c r="L16" i="23"/>
  <c r="L15" i="23"/>
  <c r="O15" i="23" s="1"/>
  <c r="R15" i="23" s="1"/>
  <c r="Q15" i="23" s="1"/>
  <c r="K14" i="23"/>
  <c r="O14" i="23" s="1"/>
  <c r="R14" i="23" s="1"/>
  <c r="Q14" i="23" s="1"/>
  <c r="K13" i="23"/>
  <c r="K12" i="23"/>
  <c r="O12" i="23" s="1"/>
  <c r="R12" i="23" s="1"/>
  <c r="Q12" i="23" s="1"/>
  <c r="J11" i="23"/>
  <c r="O11" i="23" s="1"/>
  <c r="R11" i="23" s="1"/>
  <c r="Q11" i="23" s="1"/>
  <c r="J10" i="23"/>
  <c r="J9" i="23"/>
  <c r="O9" i="23" s="1"/>
  <c r="R9" i="23" s="1"/>
  <c r="Q9" i="23" s="1"/>
  <c r="I8" i="23"/>
  <c r="I7" i="23"/>
  <c r="O7" i="23" s="1"/>
  <c r="Q7" i="23" s="1"/>
  <c r="I6" i="23"/>
  <c r="O6" i="23" s="1"/>
  <c r="R6" i="23" s="1"/>
  <c r="Q6" i="23" s="1"/>
  <c r="H5" i="23"/>
  <c r="O5" i="23" s="1"/>
  <c r="Q5" i="23" s="1"/>
  <c r="H4" i="23"/>
  <c r="O4" i="23" s="1"/>
  <c r="R4" i="23" s="1"/>
  <c r="Q4" i="23" s="1"/>
  <c r="H3" i="23"/>
  <c r="O3" i="23" s="1"/>
  <c r="R3" i="23" s="1"/>
  <c r="Q3" i="23" s="1"/>
  <c r="CA218" i="24"/>
  <c r="F218" i="24"/>
  <c r="CA217" i="24"/>
  <c r="F217" i="24"/>
  <c r="CA216" i="24"/>
  <c r="F216" i="24"/>
  <c r="F215" i="24"/>
  <c r="F214" i="24"/>
  <c r="F213" i="24"/>
  <c r="F212" i="24"/>
  <c r="F211" i="24"/>
  <c r="F210" i="24"/>
  <c r="F209" i="24"/>
  <c r="F208" i="24"/>
  <c r="F207" i="24"/>
  <c r="F206" i="24"/>
  <c r="F205" i="24"/>
  <c r="F204" i="24"/>
  <c r="F203" i="24"/>
  <c r="F202" i="24"/>
  <c r="F201" i="24"/>
  <c r="F200" i="24"/>
  <c r="F199" i="24"/>
  <c r="F198" i="24"/>
  <c r="F197" i="24"/>
  <c r="F196" i="24"/>
  <c r="F195" i="24"/>
  <c r="F194" i="24"/>
  <c r="F193" i="24"/>
  <c r="F192" i="24"/>
  <c r="F191" i="24"/>
  <c r="F190" i="24"/>
  <c r="F189" i="24"/>
  <c r="F188" i="24"/>
  <c r="F187" i="24"/>
  <c r="F186" i="24"/>
  <c r="F185" i="24"/>
  <c r="F184" i="24"/>
  <c r="F183" i="24"/>
  <c r="F182" i="24"/>
  <c r="F181" i="24"/>
  <c r="F180" i="24"/>
  <c r="F179" i="24"/>
  <c r="F178" i="24"/>
  <c r="F177" i="24"/>
  <c r="F176" i="24"/>
  <c r="F175" i="24"/>
  <c r="F174" i="24"/>
  <c r="F173" i="24"/>
  <c r="F172" i="24"/>
  <c r="F171" i="24"/>
  <c r="F170" i="24"/>
  <c r="F169" i="24"/>
  <c r="F168" i="24"/>
  <c r="F167" i="24"/>
  <c r="F166" i="24"/>
  <c r="F165" i="24"/>
  <c r="F164" i="24"/>
  <c r="F163" i="24"/>
  <c r="F162" i="24"/>
  <c r="F161" i="24"/>
  <c r="F160" i="24"/>
  <c r="F159" i="24"/>
  <c r="F158" i="24"/>
  <c r="F157" i="24"/>
  <c r="F156" i="24"/>
  <c r="F155" i="24"/>
  <c r="F154" i="24"/>
  <c r="F153" i="24"/>
  <c r="F152" i="24"/>
  <c r="F151" i="24"/>
  <c r="F150" i="24"/>
  <c r="F149" i="24"/>
  <c r="F148" i="24"/>
  <c r="F147" i="24"/>
  <c r="F146" i="24"/>
  <c r="F145" i="24"/>
  <c r="F144" i="24"/>
  <c r="F143" i="24"/>
  <c r="F142" i="24"/>
  <c r="F141" i="24"/>
  <c r="F140" i="24"/>
  <c r="F139" i="24"/>
  <c r="F138" i="24"/>
  <c r="F137" i="24"/>
  <c r="F136" i="24"/>
  <c r="F135" i="24"/>
  <c r="F134" i="24"/>
  <c r="F133" i="24"/>
  <c r="F132" i="24"/>
  <c r="F131" i="24"/>
  <c r="F130" i="24"/>
  <c r="F129" i="24"/>
  <c r="F128" i="24"/>
  <c r="F127" i="24"/>
  <c r="F126" i="24"/>
  <c r="F125" i="24"/>
  <c r="F124" i="24"/>
  <c r="F123" i="24"/>
  <c r="F122" i="24"/>
  <c r="F121" i="24"/>
  <c r="F120" i="24"/>
  <c r="F119" i="24"/>
  <c r="F118" i="24"/>
  <c r="F117" i="24"/>
  <c r="F23" i="24"/>
  <c r="F22" i="24"/>
  <c r="F21" i="24"/>
  <c r="F20" i="24"/>
  <c r="F19" i="24"/>
  <c r="F18" i="24"/>
  <c r="F17" i="24"/>
  <c r="F16" i="24"/>
  <c r="F15" i="24"/>
  <c r="F14" i="24"/>
  <c r="F13" i="24"/>
  <c r="F12" i="24"/>
  <c r="F11" i="24"/>
  <c r="F10" i="24"/>
  <c r="F9" i="24"/>
  <c r="F8" i="24"/>
  <c r="F7" i="24"/>
  <c r="F6" i="24"/>
  <c r="F5" i="24"/>
  <c r="F4" i="24"/>
  <c r="F3" i="24"/>
  <c r="CF2" i="24"/>
  <c r="F2" i="24"/>
  <c r="O18" i="23"/>
  <c r="R18" i="23" s="1"/>
  <c r="Q18" i="23" s="1"/>
  <c r="R25" i="23"/>
  <c r="Q25" i="23" s="1"/>
  <c r="O8" i="23"/>
  <c r="R8" i="23" s="1"/>
  <c r="Q8" i="23" s="1"/>
  <c r="O10" i="23"/>
  <c r="R10" i="23" s="1"/>
  <c r="Q10" i="23" s="1"/>
  <c r="O13" i="23"/>
  <c r="R13" i="23" s="1"/>
  <c r="Q13" i="23" s="1"/>
  <c r="O16" i="23"/>
  <c r="R16" i="23" s="1"/>
  <c r="Q16" i="23" s="1"/>
  <c r="O20" i="23"/>
  <c r="R20" i="23" s="1"/>
  <c r="Q20" i="23" s="1"/>
  <c r="O21" i="23"/>
  <c r="R21" i="23" s="1"/>
  <c r="Q21" i="23" s="1"/>
  <c r="O27" i="23"/>
  <c r="O28" i="23"/>
  <c r="O29" i="23"/>
  <c r="O2" i="23"/>
  <c r="Q2" i="23" s="1"/>
  <c r="F23" i="23"/>
  <c r="P29" i="23"/>
  <c r="F29" i="23"/>
  <c r="P28" i="23"/>
  <c r="F28" i="23"/>
  <c r="P27" i="23"/>
  <c r="F27" i="23"/>
  <c r="F26" i="23"/>
  <c r="F25" i="23"/>
  <c r="F24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U2" i="23"/>
  <c r="F2" i="23"/>
  <c r="CQ265" i="22"/>
  <c r="CQ266" i="22"/>
  <c r="CQ264" i="22"/>
  <c r="CP262" i="22"/>
  <c r="CP263" i="22"/>
  <c r="CP261" i="22"/>
  <c r="CO259" i="22"/>
  <c r="CO260" i="22"/>
  <c r="CO258" i="22"/>
  <c r="CN256" i="22"/>
  <c r="CN257" i="22"/>
  <c r="CN255" i="22"/>
  <c r="CM253" i="22"/>
  <c r="CM254" i="22"/>
  <c r="CM252" i="22"/>
  <c r="CL251" i="22"/>
  <c r="CL250" i="22"/>
  <c r="CL249" i="22"/>
  <c r="CK248" i="22"/>
  <c r="CK247" i="22"/>
  <c r="CK246" i="22"/>
  <c r="CJ244" i="22"/>
  <c r="CJ245" i="22"/>
  <c r="CJ243" i="22"/>
  <c r="CI242" i="22"/>
  <c r="CI241" i="22"/>
  <c r="CI240" i="22"/>
  <c r="CH238" i="22"/>
  <c r="CH239" i="22"/>
  <c r="CH237" i="22"/>
  <c r="CG235" i="22"/>
  <c r="CG236" i="22"/>
  <c r="CG234" i="22"/>
  <c r="CF232" i="22"/>
  <c r="CF233" i="22"/>
  <c r="CF231" i="22"/>
  <c r="CE229" i="22"/>
  <c r="CE230" i="22"/>
  <c r="CE228" i="22"/>
  <c r="CD226" i="22"/>
  <c r="CD227" i="22"/>
  <c r="CD225" i="22"/>
  <c r="CC223" i="22"/>
  <c r="CC224" i="22"/>
  <c r="CC222" i="22"/>
  <c r="CB220" i="22"/>
  <c r="CB221" i="22"/>
  <c r="CB219" i="22"/>
  <c r="CA217" i="22"/>
  <c r="CA218" i="22"/>
  <c r="CA216" i="22"/>
  <c r="BZ214" i="22"/>
  <c r="BZ215" i="22"/>
  <c r="BZ213" i="22"/>
  <c r="BY211" i="22"/>
  <c r="BY212" i="22"/>
  <c r="BY210" i="22"/>
  <c r="BX208" i="22"/>
  <c r="BX209" i="22"/>
  <c r="BX207" i="22"/>
  <c r="BW205" i="22"/>
  <c r="BW206" i="22"/>
  <c r="BW204" i="22"/>
  <c r="BV202" i="22"/>
  <c r="BV203" i="22"/>
  <c r="BV201" i="22"/>
  <c r="BU199" i="22"/>
  <c r="BU200" i="22"/>
  <c r="BU198" i="22"/>
  <c r="BT196" i="22"/>
  <c r="BT197" i="22"/>
  <c r="BT195" i="22"/>
  <c r="BS193" i="22"/>
  <c r="BS194" i="22"/>
  <c r="BS192" i="22"/>
  <c r="BR190" i="22"/>
  <c r="BR191" i="22"/>
  <c r="BR189" i="22"/>
  <c r="BQ187" i="22"/>
  <c r="BQ188" i="22"/>
  <c r="BQ186" i="22"/>
  <c r="BP184" i="22"/>
  <c r="BP185" i="22"/>
  <c r="BP183" i="22"/>
  <c r="BO181" i="22"/>
  <c r="BO182" i="22"/>
  <c r="BO180" i="22"/>
  <c r="BN178" i="22"/>
  <c r="BN179" i="22"/>
  <c r="BN177" i="22"/>
  <c r="BM175" i="22"/>
  <c r="BM176" i="22"/>
  <c r="BM174" i="22"/>
  <c r="BL172" i="22"/>
  <c r="BL173" i="22"/>
  <c r="BL171" i="22"/>
  <c r="BK169" i="22"/>
  <c r="BK170" i="22"/>
  <c r="BK168" i="22"/>
  <c r="BJ166" i="22"/>
  <c r="BJ167" i="22"/>
  <c r="BJ165" i="22"/>
  <c r="BI163" i="22"/>
  <c r="BI164" i="22"/>
  <c r="BI162" i="22"/>
  <c r="BH160" i="22"/>
  <c r="BH161" i="22"/>
  <c r="BH159" i="22"/>
  <c r="BG157" i="22"/>
  <c r="BG158" i="22"/>
  <c r="BG156" i="22"/>
  <c r="BF154" i="22"/>
  <c r="BF155" i="22"/>
  <c r="BF153" i="22"/>
  <c r="BE151" i="22"/>
  <c r="BE152" i="22"/>
  <c r="BE150" i="22"/>
  <c r="BD148" i="22"/>
  <c r="BD149" i="22"/>
  <c r="BD147" i="22"/>
  <c r="BC145" i="22"/>
  <c r="BC146" i="22"/>
  <c r="BC144" i="22"/>
  <c r="BB142" i="22"/>
  <c r="BB143" i="22"/>
  <c r="BB141" i="22"/>
  <c r="BA139" i="22"/>
  <c r="BA140" i="22"/>
  <c r="BA138" i="22"/>
  <c r="AZ136" i="22"/>
  <c r="AZ137" i="22"/>
  <c r="AZ135" i="22"/>
  <c r="AY133" i="22"/>
  <c r="AY134" i="22"/>
  <c r="AY132" i="22"/>
  <c r="AX130" i="22"/>
  <c r="AX131" i="22"/>
  <c r="AX129" i="22"/>
  <c r="AW127" i="22"/>
  <c r="AW128" i="22"/>
  <c r="AW126" i="22"/>
  <c r="AV124" i="22"/>
  <c r="AV125" i="22"/>
  <c r="AV123" i="22"/>
  <c r="AU121" i="22"/>
  <c r="AU122" i="22"/>
  <c r="AU120" i="22"/>
  <c r="AT118" i="22"/>
  <c r="AT119" i="22"/>
  <c r="AT117" i="22"/>
  <c r="AS115" i="22"/>
  <c r="AS116" i="22"/>
  <c r="AS114" i="22"/>
  <c r="AR112" i="22"/>
  <c r="AR113" i="22"/>
  <c r="AR111" i="22"/>
  <c r="AQ109" i="22"/>
  <c r="AQ110" i="22"/>
  <c r="AQ108" i="22"/>
  <c r="AP106" i="22"/>
  <c r="AP107" i="22"/>
  <c r="AP105" i="22"/>
  <c r="AO103" i="22"/>
  <c r="AO104" i="22"/>
  <c r="AO102" i="22"/>
  <c r="AN100" i="22"/>
  <c r="AN101" i="22"/>
  <c r="AN99" i="22"/>
  <c r="AM97" i="22"/>
  <c r="AM98" i="22"/>
  <c r="AM96" i="22"/>
  <c r="AL94" i="22"/>
  <c r="AL95" i="22"/>
  <c r="AL93" i="22"/>
  <c r="AK91" i="22"/>
  <c r="AK92" i="22"/>
  <c r="AK90" i="22"/>
  <c r="AJ88" i="22"/>
  <c r="AJ89" i="22"/>
  <c r="AJ87" i="22"/>
  <c r="AI85" i="22"/>
  <c r="AI86" i="22"/>
  <c r="AI84" i="22"/>
  <c r="AH82" i="22"/>
  <c r="AH83" i="22"/>
  <c r="AH81" i="22"/>
  <c r="AG79" i="22"/>
  <c r="AG80" i="22"/>
  <c r="AG78" i="22"/>
  <c r="AF76" i="22"/>
  <c r="AF77" i="22"/>
  <c r="AF75" i="22"/>
  <c r="AE73" i="22"/>
  <c r="AE74" i="22"/>
  <c r="AE72" i="22"/>
  <c r="AD70" i="22"/>
  <c r="AD71" i="22"/>
  <c r="AD69" i="22"/>
  <c r="AC67" i="22"/>
  <c r="AC68" i="22"/>
  <c r="AC66" i="22"/>
  <c r="AB64" i="22"/>
  <c r="AB65" i="22"/>
  <c r="AB63" i="22"/>
  <c r="AA61" i="22"/>
  <c r="AA62" i="22"/>
  <c r="AA60" i="22"/>
  <c r="CK60" i="22"/>
  <c r="CL60" i="22"/>
  <c r="CM60" i="22"/>
  <c r="CN60" i="22"/>
  <c r="CO60" i="22"/>
  <c r="CP60" i="22"/>
  <c r="CQ60" i="22"/>
  <c r="CK61" i="22"/>
  <c r="CL61" i="22"/>
  <c r="CM61" i="22"/>
  <c r="CN61" i="22"/>
  <c r="CO61" i="22"/>
  <c r="CP61" i="22"/>
  <c r="CQ61" i="22"/>
  <c r="CK62" i="22"/>
  <c r="CL62" i="22"/>
  <c r="CM62" i="22"/>
  <c r="CN62" i="22"/>
  <c r="CO62" i="22"/>
  <c r="CP62" i="22"/>
  <c r="CQ62" i="22"/>
  <c r="CK63" i="22"/>
  <c r="CL63" i="22"/>
  <c r="CM63" i="22"/>
  <c r="CN63" i="22"/>
  <c r="CO63" i="22"/>
  <c r="CP63" i="22"/>
  <c r="CQ63" i="22"/>
  <c r="CK64" i="22"/>
  <c r="CL64" i="22"/>
  <c r="CM64" i="22"/>
  <c r="CN64" i="22"/>
  <c r="CO64" i="22"/>
  <c r="CP64" i="22"/>
  <c r="CQ64" i="22"/>
  <c r="CK65" i="22"/>
  <c r="CL65" i="22"/>
  <c r="CM65" i="22"/>
  <c r="CN65" i="22"/>
  <c r="CO65" i="22"/>
  <c r="CP65" i="22"/>
  <c r="CQ65" i="22"/>
  <c r="CK66" i="22"/>
  <c r="CL66" i="22"/>
  <c r="CM66" i="22"/>
  <c r="CN66" i="22"/>
  <c r="CO66" i="22"/>
  <c r="CP66" i="22"/>
  <c r="CQ66" i="22"/>
  <c r="CK67" i="22"/>
  <c r="CL67" i="22"/>
  <c r="CM67" i="22"/>
  <c r="CN67" i="22"/>
  <c r="CO67" i="22"/>
  <c r="CP67" i="22"/>
  <c r="CQ67" i="22"/>
  <c r="CK68" i="22"/>
  <c r="CL68" i="22"/>
  <c r="CM68" i="22"/>
  <c r="CN68" i="22"/>
  <c r="CO68" i="22"/>
  <c r="CP68" i="22"/>
  <c r="CQ68" i="22"/>
  <c r="CK69" i="22"/>
  <c r="CL69" i="22"/>
  <c r="CM69" i="22"/>
  <c r="CN69" i="22"/>
  <c r="CO69" i="22"/>
  <c r="CP69" i="22"/>
  <c r="CQ69" i="22"/>
  <c r="CK70" i="22"/>
  <c r="CL70" i="22"/>
  <c r="CM70" i="22"/>
  <c r="CN70" i="22"/>
  <c r="CO70" i="22"/>
  <c r="CP70" i="22"/>
  <c r="CQ70" i="22"/>
  <c r="CK71" i="22"/>
  <c r="CL71" i="22"/>
  <c r="CM71" i="22"/>
  <c r="CN71" i="22"/>
  <c r="CO71" i="22"/>
  <c r="CP71" i="22"/>
  <c r="CQ71" i="22"/>
  <c r="CK72" i="22"/>
  <c r="CL72" i="22"/>
  <c r="CM72" i="22"/>
  <c r="CN72" i="22"/>
  <c r="CO72" i="22"/>
  <c r="CP72" i="22"/>
  <c r="CQ72" i="22"/>
  <c r="CK73" i="22"/>
  <c r="CL73" i="22"/>
  <c r="CM73" i="22"/>
  <c r="CN73" i="22"/>
  <c r="CO73" i="22"/>
  <c r="CP73" i="22"/>
  <c r="CQ73" i="22"/>
  <c r="CK74" i="22"/>
  <c r="CL74" i="22"/>
  <c r="CM74" i="22"/>
  <c r="CN74" i="22"/>
  <c r="CO74" i="22"/>
  <c r="CP74" i="22"/>
  <c r="CQ74" i="22"/>
  <c r="CK75" i="22"/>
  <c r="CL75" i="22"/>
  <c r="CM75" i="22"/>
  <c r="CN75" i="22"/>
  <c r="CO75" i="22"/>
  <c r="CP75" i="22"/>
  <c r="CQ75" i="22"/>
  <c r="CK76" i="22"/>
  <c r="CL76" i="22"/>
  <c r="CM76" i="22"/>
  <c r="CN76" i="22"/>
  <c r="CO76" i="22"/>
  <c r="CP76" i="22"/>
  <c r="CQ76" i="22"/>
  <c r="CK77" i="22"/>
  <c r="CL77" i="22"/>
  <c r="CM77" i="22"/>
  <c r="CN77" i="22"/>
  <c r="CO77" i="22"/>
  <c r="CP77" i="22"/>
  <c r="CQ77" i="22"/>
  <c r="CK78" i="22"/>
  <c r="CL78" i="22"/>
  <c r="CM78" i="22"/>
  <c r="CN78" i="22"/>
  <c r="CO78" i="22"/>
  <c r="CP78" i="22"/>
  <c r="CQ78" i="22"/>
  <c r="CK79" i="22"/>
  <c r="CL79" i="22"/>
  <c r="CM79" i="22"/>
  <c r="CN79" i="22"/>
  <c r="CO79" i="22"/>
  <c r="CP79" i="22"/>
  <c r="CQ79" i="22"/>
  <c r="CK80" i="22"/>
  <c r="CL80" i="22"/>
  <c r="CM80" i="22"/>
  <c r="CN80" i="22"/>
  <c r="CO80" i="22"/>
  <c r="CP80" i="22"/>
  <c r="CQ80" i="22"/>
  <c r="CK81" i="22"/>
  <c r="CL81" i="22"/>
  <c r="CM81" i="22"/>
  <c r="CN81" i="22"/>
  <c r="CO81" i="22"/>
  <c r="CP81" i="22"/>
  <c r="CQ81" i="22"/>
  <c r="CK82" i="22"/>
  <c r="CL82" i="22"/>
  <c r="CM82" i="22"/>
  <c r="CN82" i="22"/>
  <c r="CO82" i="22"/>
  <c r="CP82" i="22"/>
  <c r="CQ82" i="22"/>
  <c r="CK83" i="22"/>
  <c r="CL83" i="22"/>
  <c r="CM83" i="22"/>
  <c r="CN83" i="22"/>
  <c r="CO83" i="22"/>
  <c r="CP83" i="22"/>
  <c r="CQ83" i="22"/>
  <c r="CK84" i="22"/>
  <c r="CL84" i="22"/>
  <c r="CM84" i="22"/>
  <c r="CN84" i="22"/>
  <c r="CO84" i="22"/>
  <c r="CP84" i="22"/>
  <c r="CQ84" i="22"/>
  <c r="CK85" i="22"/>
  <c r="CL85" i="22"/>
  <c r="CM85" i="22"/>
  <c r="CN85" i="22"/>
  <c r="CO85" i="22"/>
  <c r="CP85" i="22"/>
  <c r="CQ85" i="22"/>
  <c r="CK86" i="22"/>
  <c r="CL86" i="22"/>
  <c r="CM86" i="22"/>
  <c r="CN86" i="22"/>
  <c r="CO86" i="22"/>
  <c r="CP86" i="22"/>
  <c r="CQ86" i="22"/>
  <c r="CK87" i="22"/>
  <c r="CL87" i="22"/>
  <c r="CM87" i="22"/>
  <c r="CN87" i="22"/>
  <c r="CO87" i="22"/>
  <c r="CP87" i="22"/>
  <c r="CQ87" i="22"/>
  <c r="CK88" i="22"/>
  <c r="CL88" i="22"/>
  <c r="CM88" i="22"/>
  <c r="CN88" i="22"/>
  <c r="CO88" i="22"/>
  <c r="CP88" i="22"/>
  <c r="CQ88" i="22"/>
  <c r="CK89" i="22"/>
  <c r="CL89" i="22"/>
  <c r="CM89" i="22"/>
  <c r="CN89" i="22"/>
  <c r="CO89" i="22"/>
  <c r="CP89" i="22"/>
  <c r="CQ89" i="22"/>
  <c r="CK90" i="22"/>
  <c r="CL90" i="22"/>
  <c r="CM90" i="22"/>
  <c r="CN90" i="22"/>
  <c r="CO90" i="22"/>
  <c r="CP90" i="22"/>
  <c r="CQ90" i="22"/>
  <c r="CK91" i="22"/>
  <c r="CL91" i="22"/>
  <c r="CM91" i="22"/>
  <c r="CN91" i="22"/>
  <c r="CO91" i="22"/>
  <c r="CP91" i="22"/>
  <c r="CQ91" i="22"/>
  <c r="CK92" i="22"/>
  <c r="CL92" i="22"/>
  <c r="CM92" i="22"/>
  <c r="CN92" i="22"/>
  <c r="CO92" i="22"/>
  <c r="CP92" i="22"/>
  <c r="CQ92" i="22"/>
  <c r="CK93" i="22"/>
  <c r="CL93" i="22"/>
  <c r="CM93" i="22"/>
  <c r="CN93" i="22"/>
  <c r="CO93" i="22"/>
  <c r="CP93" i="22"/>
  <c r="CQ93" i="22"/>
  <c r="CK94" i="22"/>
  <c r="CL94" i="22"/>
  <c r="CM94" i="22"/>
  <c r="CN94" i="22"/>
  <c r="CO94" i="22"/>
  <c r="CP94" i="22"/>
  <c r="CQ94" i="22"/>
  <c r="CK95" i="22"/>
  <c r="CL95" i="22"/>
  <c r="CM95" i="22"/>
  <c r="CN95" i="22"/>
  <c r="CO95" i="22"/>
  <c r="CP95" i="22"/>
  <c r="CQ95" i="22"/>
  <c r="CK96" i="22"/>
  <c r="CL96" i="22"/>
  <c r="CM96" i="22"/>
  <c r="CN96" i="22"/>
  <c r="CO96" i="22"/>
  <c r="CP96" i="22"/>
  <c r="CQ96" i="22"/>
  <c r="CK97" i="22"/>
  <c r="CL97" i="22"/>
  <c r="CM97" i="22"/>
  <c r="CN97" i="22"/>
  <c r="CO97" i="22"/>
  <c r="CP97" i="22"/>
  <c r="CQ97" i="22"/>
  <c r="CK98" i="22"/>
  <c r="CL98" i="22"/>
  <c r="CM98" i="22"/>
  <c r="CN98" i="22"/>
  <c r="CO98" i="22"/>
  <c r="CP98" i="22"/>
  <c r="CQ98" i="22"/>
  <c r="CK99" i="22"/>
  <c r="CL99" i="22"/>
  <c r="CM99" i="22"/>
  <c r="CN99" i="22"/>
  <c r="CO99" i="22"/>
  <c r="CP99" i="22"/>
  <c r="CQ99" i="22"/>
  <c r="CK100" i="22"/>
  <c r="CL100" i="22"/>
  <c r="CM100" i="22"/>
  <c r="CN100" i="22"/>
  <c r="CO100" i="22"/>
  <c r="CP100" i="22"/>
  <c r="CQ100" i="22"/>
  <c r="CK101" i="22"/>
  <c r="CL101" i="22"/>
  <c r="CM101" i="22"/>
  <c r="CN101" i="22"/>
  <c r="CO101" i="22"/>
  <c r="CP101" i="22"/>
  <c r="CQ101" i="22"/>
  <c r="CK102" i="22"/>
  <c r="CL102" i="22"/>
  <c r="CM102" i="22"/>
  <c r="CN102" i="22"/>
  <c r="CO102" i="22"/>
  <c r="CP102" i="22"/>
  <c r="CQ102" i="22"/>
  <c r="CK103" i="22"/>
  <c r="CL103" i="22"/>
  <c r="CM103" i="22"/>
  <c r="CN103" i="22"/>
  <c r="CO103" i="22"/>
  <c r="CP103" i="22"/>
  <c r="CQ103" i="22"/>
  <c r="CK104" i="22"/>
  <c r="CL104" i="22"/>
  <c r="CM104" i="22"/>
  <c r="CN104" i="22"/>
  <c r="CO104" i="22"/>
  <c r="CP104" i="22"/>
  <c r="CQ104" i="22"/>
  <c r="CK105" i="22"/>
  <c r="CL105" i="22"/>
  <c r="CM105" i="22"/>
  <c r="CN105" i="22"/>
  <c r="CO105" i="22"/>
  <c r="CP105" i="22"/>
  <c r="CQ105" i="22"/>
  <c r="CK106" i="22"/>
  <c r="CL106" i="22"/>
  <c r="CM106" i="22"/>
  <c r="CN106" i="22"/>
  <c r="CO106" i="22"/>
  <c r="CP106" i="22"/>
  <c r="CQ106" i="22"/>
  <c r="CK107" i="22"/>
  <c r="CL107" i="22"/>
  <c r="CM107" i="22"/>
  <c r="CN107" i="22"/>
  <c r="CO107" i="22"/>
  <c r="CP107" i="22"/>
  <c r="CQ107" i="22"/>
  <c r="CK108" i="22"/>
  <c r="CL108" i="22"/>
  <c r="CM108" i="22"/>
  <c r="CN108" i="22"/>
  <c r="CO108" i="22"/>
  <c r="CP108" i="22"/>
  <c r="CQ108" i="22"/>
  <c r="CK109" i="22"/>
  <c r="CL109" i="22"/>
  <c r="CM109" i="22"/>
  <c r="CN109" i="22"/>
  <c r="CO109" i="22"/>
  <c r="CP109" i="22"/>
  <c r="CQ109" i="22"/>
  <c r="CK110" i="22"/>
  <c r="CL110" i="22"/>
  <c r="CM110" i="22"/>
  <c r="CN110" i="22"/>
  <c r="CO110" i="22"/>
  <c r="CP110" i="22"/>
  <c r="CQ110" i="22"/>
  <c r="CK111" i="22"/>
  <c r="CL111" i="22"/>
  <c r="CM111" i="22"/>
  <c r="CN111" i="22"/>
  <c r="CO111" i="22"/>
  <c r="CP111" i="22"/>
  <c r="CQ111" i="22"/>
  <c r="CK112" i="22"/>
  <c r="CL112" i="22"/>
  <c r="CM112" i="22"/>
  <c r="CN112" i="22"/>
  <c r="CO112" i="22"/>
  <c r="CP112" i="22"/>
  <c r="CQ112" i="22"/>
  <c r="CK113" i="22"/>
  <c r="CL113" i="22"/>
  <c r="CM113" i="22"/>
  <c r="CN113" i="22"/>
  <c r="CO113" i="22"/>
  <c r="CP113" i="22"/>
  <c r="CQ113" i="22"/>
  <c r="CK114" i="22"/>
  <c r="CL114" i="22"/>
  <c r="CM114" i="22"/>
  <c r="CN114" i="22"/>
  <c r="CO114" i="22"/>
  <c r="CP114" i="22"/>
  <c r="CQ114" i="22"/>
  <c r="CK115" i="22"/>
  <c r="CL115" i="22"/>
  <c r="CM115" i="22"/>
  <c r="CN115" i="22"/>
  <c r="CO115" i="22"/>
  <c r="CP115" i="22"/>
  <c r="CQ115" i="22"/>
  <c r="CK116" i="22"/>
  <c r="CL116" i="22"/>
  <c r="CM116" i="22"/>
  <c r="CN116" i="22"/>
  <c r="CO116" i="22"/>
  <c r="CP116" i="22"/>
  <c r="CQ116" i="22"/>
  <c r="CK117" i="22"/>
  <c r="CL117" i="22"/>
  <c r="CM117" i="22"/>
  <c r="CN117" i="22"/>
  <c r="CO117" i="22"/>
  <c r="CP117" i="22"/>
  <c r="CQ117" i="22"/>
  <c r="CK118" i="22"/>
  <c r="CL118" i="22"/>
  <c r="CM118" i="22"/>
  <c r="CN118" i="22"/>
  <c r="CO118" i="22"/>
  <c r="CP118" i="22"/>
  <c r="CQ118" i="22"/>
  <c r="CK119" i="22"/>
  <c r="CL119" i="22"/>
  <c r="CM119" i="22"/>
  <c r="CN119" i="22"/>
  <c r="CO119" i="22"/>
  <c r="CP119" i="22"/>
  <c r="CQ119" i="22"/>
  <c r="CK120" i="22"/>
  <c r="CL120" i="22"/>
  <c r="CM120" i="22"/>
  <c r="CN120" i="22"/>
  <c r="CO120" i="22"/>
  <c r="CP120" i="22"/>
  <c r="CQ120" i="22"/>
  <c r="CK121" i="22"/>
  <c r="CL121" i="22"/>
  <c r="CM121" i="22"/>
  <c r="CN121" i="22"/>
  <c r="CO121" i="22"/>
  <c r="CP121" i="22"/>
  <c r="CQ121" i="22"/>
  <c r="CK122" i="22"/>
  <c r="CL122" i="22"/>
  <c r="CM122" i="22"/>
  <c r="CN122" i="22"/>
  <c r="CO122" i="22"/>
  <c r="CP122" i="22"/>
  <c r="CQ122" i="22"/>
  <c r="CK123" i="22"/>
  <c r="CL123" i="22"/>
  <c r="CM123" i="22"/>
  <c r="CN123" i="22"/>
  <c r="CO123" i="22"/>
  <c r="CP123" i="22"/>
  <c r="CQ123" i="22"/>
  <c r="CK124" i="22"/>
  <c r="CL124" i="22"/>
  <c r="CM124" i="22"/>
  <c r="CN124" i="22"/>
  <c r="CO124" i="22"/>
  <c r="CP124" i="22"/>
  <c r="CQ124" i="22"/>
  <c r="CK125" i="22"/>
  <c r="CL125" i="22"/>
  <c r="CM125" i="22"/>
  <c r="CN125" i="22"/>
  <c r="CO125" i="22"/>
  <c r="CP125" i="22"/>
  <c r="CQ125" i="22"/>
  <c r="CK126" i="22"/>
  <c r="CL126" i="22"/>
  <c r="CM126" i="22"/>
  <c r="CN126" i="22"/>
  <c r="CO126" i="22"/>
  <c r="CP126" i="22"/>
  <c r="CQ126" i="22"/>
  <c r="CK127" i="22"/>
  <c r="CL127" i="22"/>
  <c r="CM127" i="22"/>
  <c r="CN127" i="22"/>
  <c r="CO127" i="22"/>
  <c r="CP127" i="22"/>
  <c r="CQ127" i="22"/>
  <c r="CK128" i="22"/>
  <c r="CL128" i="22"/>
  <c r="CM128" i="22"/>
  <c r="CN128" i="22"/>
  <c r="CO128" i="22"/>
  <c r="CP128" i="22"/>
  <c r="CQ128" i="22"/>
  <c r="CK129" i="22"/>
  <c r="CL129" i="22"/>
  <c r="CM129" i="22"/>
  <c r="CN129" i="22"/>
  <c r="CO129" i="22"/>
  <c r="CP129" i="22"/>
  <c r="CQ129" i="22"/>
  <c r="CK130" i="22"/>
  <c r="CL130" i="22"/>
  <c r="CM130" i="22"/>
  <c r="CN130" i="22"/>
  <c r="CO130" i="22"/>
  <c r="CP130" i="22"/>
  <c r="CQ130" i="22"/>
  <c r="CK131" i="22"/>
  <c r="CL131" i="22"/>
  <c r="CM131" i="22"/>
  <c r="CN131" i="22"/>
  <c r="CO131" i="22"/>
  <c r="CP131" i="22"/>
  <c r="CQ131" i="22"/>
  <c r="CK132" i="22"/>
  <c r="CL132" i="22"/>
  <c r="CM132" i="22"/>
  <c r="CN132" i="22"/>
  <c r="CO132" i="22"/>
  <c r="CP132" i="22"/>
  <c r="CQ132" i="22"/>
  <c r="CK133" i="22"/>
  <c r="CL133" i="22"/>
  <c r="CM133" i="22"/>
  <c r="CN133" i="22"/>
  <c r="CO133" i="22"/>
  <c r="CP133" i="22"/>
  <c r="CQ133" i="22"/>
  <c r="CK134" i="22"/>
  <c r="CL134" i="22"/>
  <c r="CM134" i="22"/>
  <c r="CN134" i="22"/>
  <c r="CO134" i="22"/>
  <c r="CP134" i="22"/>
  <c r="CQ134" i="22"/>
  <c r="CK135" i="22"/>
  <c r="CL135" i="22"/>
  <c r="CM135" i="22"/>
  <c r="CN135" i="22"/>
  <c r="CO135" i="22"/>
  <c r="CP135" i="22"/>
  <c r="CQ135" i="22"/>
  <c r="CK136" i="22"/>
  <c r="CL136" i="22"/>
  <c r="CM136" i="22"/>
  <c r="CN136" i="22"/>
  <c r="CO136" i="22"/>
  <c r="CP136" i="22"/>
  <c r="CQ136" i="22"/>
  <c r="CK137" i="22"/>
  <c r="CL137" i="22"/>
  <c r="CM137" i="22"/>
  <c r="CN137" i="22"/>
  <c r="CO137" i="22"/>
  <c r="CP137" i="22"/>
  <c r="CQ137" i="22"/>
  <c r="CK138" i="22"/>
  <c r="CL138" i="22"/>
  <c r="CM138" i="22"/>
  <c r="CN138" i="22"/>
  <c r="CO138" i="22"/>
  <c r="CP138" i="22"/>
  <c r="CQ138" i="22"/>
  <c r="CK139" i="22"/>
  <c r="CL139" i="22"/>
  <c r="CM139" i="22"/>
  <c r="CN139" i="22"/>
  <c r="CO139" i="22"/>
  <c r="CP139" i="22"/>
  <c r="CQ139" i="22"/>
  <c r="CK140" i="22"/>
  <c r="CL140" i="22"/>
  <c r="CM140" i="22"/>
  <c r="CN140" i="22"/>
  <c r="CO140" i="22"/>
  <c r="CP140" i="22"/>
  <c r="CQ140" i="22"/>
  <c r="CK141" i="22"/>
  <c r="CL141" i="22"/>
  <c r="CM141" i="22"/>
  <c r="CN141" i="22"/>
  <c r="CO141" i="22"/>
  <c r="CP141" i="22"/>
  <c r="CQ141" i="22"/>
  <c r="CK142" i="22"/>
  <c r="CL142" i="22"/>
  <c r="CM142" i="22"/>
  <c r="CN142" i="22"/>
  <c r="CO142" i="22"/>
  <c r="CP142" i="22"/>
  <c r="CQ142" i="22"/>
  <c r="CK143" i="22"/>
  <c r="CL143" i="22"/>
  <c r="CM143" i="22"/>
  <c r="CN143" i="22"/>
  <c r="CO143" i="22"/>
  <c r="CP143" i="22"/>
  <c r="CQ143" i="22"/>
  <c r="CK144" i="22"/>
  <c r="CL144" i="22"/>
  <c r="CM144" i="22"/>
  <c r="CN144" i="22"/>
  <c r="CO144" i="22"/>
  <c r="CP144" i="22"/>
  <c r="CQ144" i="22"/>
  <c r="CK145" i="22"/>
  <c r="CL145" i="22"/>
  <c r="CM145" i="22"/>
  <c r="CN145" i="22"/>
  <c r="CO145" i="22"/>
  <c r="CP145" i="22"/>
  <c r="CQ145" i="22"/>
  <c r="CK146" i="22"/>
  <c r="CL146" i="22"/>
  <c r="CM146" i="22"/>
  <c r="CN146" i="22"/>
  <c r="CO146" i="22"/>
  <c r="CP146" i="22"/>
  <c r="CQ146" i="22"/>
  <c r="CK147" i="22"/>
  <c r="CL147" i="22"/>
  <c r="CM147" i="22"/>
  <c r="CN147" i="22"/>
  <c r="CO147" i="22"/>
  <c r="CP147" i="22"/>
  <c r="CQ147" i="22"/>
  <c r="CK148" i="22"/>
  <c r="CL148" i="22"/>
  <c r="CM148" i="22"/>
  <c r="CN148" i="22"/>
  <c r="CO148" i="22"/>
  <c r="CP148" i="22"/>
  <c r="CQ148" i="22"/>
  <c r="CK149" i="22"/>
  <c r="CL149" i="22"/>
  <c r="CM149" i="22"/>
  <c r="CN149" i="22"/>
  <c r="CO149" i="22"/>
  <c r="CP149" i="22"/>
  <c r="CQ149" i="22"/>
  <c r="CK150" i="22"/>
  <c r="CL150" i="22"/>
  <c r="CM150" i="22"/>
  <c r="CN150" i="22"/>
  <c r="CO150" i="22"/>
  <c r="CP150" i="22"/>
  <c r="CQ150" i="22"/>
  <c r="CK151" i="22"/>
  <c r="CL151" i="22"/>
  <c r="CM151" i="22"/>
  <c r="CN151" i="22"/>
  <c r="CO151" i="22"/>
  <c r="CP151" i="22"/>
  <c r="CQ151" i="22"/>
  <c r="CK152" i="22"/>
  <c r="CL152" i="22"/>
  <c r="CM152" i="22"/>
  <c r="CN152" i="22"/>
  <c r="CO152" i="22"/>
  <c r="CP152" i="22"/>
  <c r="CQ152" i="22"/>
  <c r="CK153" i="22"/>
  <c r="CL153" i="22"/>
  <c r="CM153" i="22"/>
  <c r="CN153" i="22"/>
  <c r="CO153" i="22"/>
  <c r="CP153" i="22"/>
  <c r="CQ153" i="22"/>
  <c r="CK154" i="22"/>
  <c r="CL154" i="22"/>
  <c r="CM154" i="22"/>
  <c r="CN154" i="22"/>
  <c r="CO154" i="22"/>
  <c r="CP154" i="22"/>
  <c r="CQ154" i="22"/>
  <c r="CK155" i="22"/>
  <c r="CL155" i="22"/>
  <c r="CM155" i="22"/>
  <c r="CN155" i="22"/>
  <c r="CO155" i="22"/>
  <c r="CP155" i="22"/>
  <c r="CQ155" i="22"/>
  <c r="CK156" i="22"/>
  <c r="CL156" i="22"/>
  <c r="CM156" i="22"/>
  <c r="CN156" i="22"/>
  <c r="CO156" i="22"/>
  <c r="CP156" i="22"/>
  <c r="CQ156" i="22"/>
  <c r="CK157" i="22"/>
  <c r="CL157" i="22"/>
  <c r="CM157" i="22"/>
  <c r="CN157" i="22"/>
  <c r="CO157" i="22"/>
  <c r="CP157" i="22"/>
  <c r="CQ157" i="22"/>
  <c r="CK158" i="22"/>
  <c r="CL158" i="22"/>
  <c r="CM158" i="22"/>
  <c r="CN158" i="22"/>
  <c r="CO158" i="22"/>
  <c r="CP158" i="22"/>
  <c r="CQ158" i="22"/>
  <c r="CK159" i="22"/>
  <c r="CL159" i="22"/>
  <c r="CM159" i="22"/>
  <c r="CN159" i="22"/>
  <c r="CO159" i="22"/>
  <c r="CP159" i="22"/>
  <c r="CQ159" i="22"/>
  <c r="CK160" i="22"/>
  <c r="CL160" i="22"/>
  <c r="CM160" i="22"/>
  <c r="CN160" i="22"/>
  <c r="CO160" i="22"/>
  <c r="CP160" i="22"/>
  <c r="CQ160" i="22"/>
  <c r="CK161" i="22"/>
  <c r="CL161" i="22"/>
  <c r="CM161" i="22"/>
  <c r="CN161" i="22"/>
  <c r="CO161" i="22"/>
  <c r="CP161" i="22"/>
  <c r="CQ161" i="22"/>
  <c r="CK162" i="22"/>
  <c r="CL162" i="22"/>
  <c r="CM162" i="22"/>
  <c r="CN162" i="22"/>
  <c r="CO162" i="22"/>
  <c r="CP162" i="22"/>
  <c r="CQ162" i="22"/>
  <c r="CK163" i="22"/>
  <c r="CL163" i="22"/>
  <c r="CM163" i="22"/>
  <c r="CN163" i="22"/>
  <c r="CO163" i="22"/>
  <c r="CP163" i="22"/>
  <c r="CQ163" i="22"/>
  <c r="CK164" i="22"/>
  <c r="CL164" i="22"/>
  <c r="CM164" i="22"/>
  <c r="CN164" i="22"/>
  <c r="CO164" i="22"/>
  <c r="CP164" i="22"/>
  <c r="CQ164" i="22"/>
  <c r="CK165" i="22"/>
  <c r="CL165" i="22"/>
  <c r="CM165" i="22"/>
  <c r="CN165" i="22"/>
  <c r="CO165" i="22"/>
  <c r="CP165" i="22"/>
  <c r="CQ165" i="22"/>
  <c r="CK166" i="22"/>
  <c r="CL166" i="22"/>
  <c r="CM166" i="22"/>
  <c r="CN166" i="22"/>
  <c r="CO166" i="22"/>
  <c r="CP166" i="22"/>
  <c r="CQ166" i="22"/>
  <c r="CK167" i="22"/>
  <c r="CL167" i="22"/>
  <c r="CM167" i="22"/>
  <c r="CN167" i="22"/>
  <c r="CO167" i="22"/>
  <c r="CP167" i="22"/>
  <c r="CQ167" i="22"/>
  <c r="CK168" i="22"/>
  <c r="CL168" i="22"/>
  <c r="CM168" i="22"/>
  <c r="CN168" i="22"/>
  <c r="CO168" i="22"/>
  <c r="CP168" i="22"/>
  <c r="CQ168" i="22"/>
  <c r="CK169" i="22"/>
  <c r="CL169" i="22"/>
  <c r="CM169" i="22"/>
  <c r="CN169" i="22"/>
  <c r="CO169" i="22"/>
  <c r="CP169" i="22"/>
  <c r="CQ169" i="22"/>
  <c r="CK170" i="22"/>
  <c r="CL170" i="22"/>
  <c r="CM170" i="22"/>
  <c r="CN170" i="22"/>
  <c r="CO170" i="22"/>
  <c r="CP170" i="22"/>
  <c r="CQ170" i="22"/>
  <c r="CK171" i="22"/>
  <c r="CL171" i="22"/>
  <c r="CM171" i="22"/>
  <c r="CN171" i="22"/>
  <c r="CO171" i="22"/>
  <c r="CP171" i="22"/>
  <c r="CQ171" i="22"/>
  <c r="CK172" i="22"/>
  <c r="CL172" i="22"/>
  <c r="CM172" i="22"/>
  <c r="CN172" i="22"/>
  <c r="CO172" i="22"/>
  <c r="CP172" i="22"/>
  <c r="CQ172" i="22"/>
  <c r="CK173" i="22"/>
  <c r="CL173" i="22"/>
  <c r="CM173" i="22"/>
  <c r="CN173" i="22"/>
  <c r="CO173" i="22"/>
  <c r="CP173" i="22"/>
  <c r="CQ173" i="22"/>
  <c r="CK174" i="22"/>
  <c r="CL174" i="22"/>
  <c r="CM174" i="22"/>
  <c r="CN174" i="22"/>
  <c r="CO174" i="22"/>
  <c r="CP174" i="22"/>
  <c r="CQ174" i="22"/>
  <c r="CK175" i="22"/>
  <c r="CL175" i="22"/>
  <c r="CM175" i="22"/>
  <c r="CN175" i="22"/>
  <c r="CO175" i="22"/>
  <c r="CP175" i="22"/>
  <c r="CQ175" i="22"/>
  <c r="CK176" i="22"/>
  <c r="CL176" i="22"/>
  <c r="CM176" i="22"/>
  <c r="CN176" i="22"/>
  <c r="CO176" i="22"/>
  <c r="CP176" i="22"/>
  <c r="CQ176" i="22"/>
  <c r="CK177" i="22"/>
  <c r="CL177" i="22"/>
  <c r="CM177" i="22"/>
  <c r="CN177" i="22"/>
  <c r="CO177" i="22"/>
  <c r="CP177" i="22"/>
  <c r="CQ177" i="22"/>
  <c r="CK178" i="22"/>
  <c r="CL178" i="22"/>
  <c r="CM178" i="22"/>
  <c r="CN178" i="22"/>
  <c r="CO178" i="22"/>
  <c r="CP178" i="22"/>
  <c r="CQ178" i="22"/>
  <c r="CK179" i="22"/>
  <c r="CL179" i="22"/>
  <c r="CM179" i="22"/>
  <c r="CN179" i="22"/>
  <c r="CO179" i="22"/>
  <c r="CP179" i="22"/>
  <c r="CQ179" i="22"/>
  <c r="CK180" i="22"/>
  <c r="CL180" i="22"/>
  <c r="CM180" i="22"/>
  <c r="CN180" i="22"/>
  <c r="CO180" i="22"/>
  <c r="CP180" i="22"/>
  <c r="CQ180" i="22"/>
  <c r="CK181" i="22"/>
  <c r="CL181" i="22"/>
  <c r="CM181" i="22"/>
  <c r="CN181" i="22"/>
  <c r="CO181" i="22"/>
  <c r="CP181" i="22"/>
  <c r="CQ181" i="22"/>
  <c r="CK182" i="22"/>
  <c r="CL182" i="22"/>
  <c r="CM182" i="22"/>
  <c r="CN182" i="22"/>
  <c r="CO182" i="22"/>
  <c r="CP182" i="22"/>
  <c r="CQ182" i="22"/>
  <c r="CK183" i="22"/>
  <c r="CL183" i="22"/>
  <c r="CM183" i="22"/>
  <c r="CN183" i="22"/>
  <c r="CO183" i="22"/>
  <c r="CP183" i="22"/>
  <c r="CQ183" i="22"/>
  <c r="CK184" i="22"/>
  <c r="CL184" i="22"/>
  <c r="CM184" i="22"/>
  <c r="CN184" i="22"/>
  <c r="CO184" i="22"/>
  <c r="CP184" i="22"/>
  <c r="CQ184" i="22"/>
  <c r="CK185" i="22"/>
  <c r="CL185" i="22"/>
  <c r="CM185" i="22"/>
  <c r="CN185" i="22"/>
  <c r="CO185" i="22"/>
  <c r="CP185" i="22"/>
  <c r="CQ185" i="22"/>
  <c r="CK186" i="22"/>
  <c r="CL186" i="22"/>
  <c r="CM186" i="22"/>
  <c r="CN186" i="22"/>
  <c r="CO186" i="22"/>
  <c r="CP186" i="22"/>
  <c r="CQ186" i="22"/>
  <c r="CK187" i="22"/>
  <c r="CL187" i="22"/>
  <c r="CM187" i="22"/>
  <c r="CN187" i="22"/>
  <c r="CO187" i="22"/>
  <c r="CP187" i="22"/>
  <c r="CQ187" i="22"/>
  <c r="CK188" i="22"/>
  <c r="CL188" i="22"/>
  <c r="CM188" i="22"/>
  <c r="CN188" i="22"/>
  <c r="CO188" i="22"/>
  <c r="CP188" i="22"/>
  <c r="CQ188" i="22"/>
  <c r="CK189" i="22"/>
  <c r="CL189" i="22"/>
  <c r="CM189" i="22"/>
  <c r="CN189" i="22"/>
  <c r="CO189" i="22"/>
  <c r="CP189" i="22"/>
  <c r="CQ189" i="22"/>
  <c r="CK190" i="22"/>
  <c r="CL190" i="22"/>
  <c r="CM190" i="22"/>
  <c r="CN190" i="22"/>
  <c r="CO190" i="22"/>
  <c r="CP190" i="22"/>
  <c r="CQ190" i="22"/>
  <c r="CK191" i="22"/>
  <c r="CL191" i="22"/>
  <c r="CM191" i="22"/>
  <c r="CN191" i="22"/>
  <c r="CO191" i="22"/>
  <c r="CP191" i="22"/>
  <c r="CQ191" i="22"/>
  <c r="CK192" i="22"/>
  <c r="CL192" i="22"/>
  <c r="CM192" i="22"/>
  <c r="CN192" i="22"/>
  <c r="CO192" i="22"/>
  <c r="CP192" i="22"/>
  <c r="CQ192" i="22"/>
  <c r="CK193" i="22"/>
  <c r="CL193" i="22"/>
  <c r="CM193" i="22"/>
  <c r="CN193" i="22"/>
  <c r="CO193" i="22"/>
  <c r="CP193" i="22"/>
  <c r="CQ193" i="22"/>
  <c r="CK194" i="22"/>
  <c r="CL194" i="22"/>
  <c r="CM194" i="22"/>
  <c r="CN194" i="22"/>
  <c r="CO194" i="22"/>
  <c r="CP194" i="22"/>
  <c r="CQ194" i="22"/>
  <c r="CK195" i="22"/>
  <c r="CL195" i="22"/>
  <c r="CM195" i="22"/>
  <c r="CN195" i="22"/>
  <c r="CO195" i="22"/>
  <c r="CP195" i="22"/>
  <c r="CQ195" i="22"/>
  <c r="CK196" i="22"/>
  <c r="CL196" i="22"/>
  <c r="CM196" i="22"/>
  <c r="CN196" i="22"/>
  <c r="CO196" i="22"/>
  <c r="CP196" i="22"/>
  <c r="CQ196" i="22"/>
  <c r="CK197" i="22"/>
  <c r="CL197" i="22"/>
  <c r="CM197" i="22"/>
  <c r="CN197" i="22"/>
  <c r="CO197" i="22"/>
  <c r="CP197" i="22"/>
  <c r="CQ197" i="22"/>
  <c r="CK198" i="22"/>
  <c r="CL198" i="22"/>
  <c r="CM198" i="22"/>
  <c r="CN198" i="22"/>
  <c r="CO198" i="22"/>
  <c r="CP198" i="22"/>
  <c r="CQ198" i="22"/>
  <c r="CK199" i="22"/>
  <c r="CL199" i="22"/>
  <c r="CM199" i="22"/>
  <c r="CN199" i="22"/>
  <c r="CO199" i="22"/>
  <c r="CP199" i="22"/>
  <c r="CQ199" i="22"/>
  <c r="CK200" i="22"/>
  <c r="CL200" i="22"/>
  <c r="CM200" i="22"/>
  <c r="CN200" i="22"/>
  <c r="CO200" i="22"/>
  <c r="CP200" i="22"/>
  <c r="CQ200" i="22"/>
  <c r="CK201" i="22"/>
  <c r="CL201" i="22"/>
  <c r="CM201" i="22"/>
  <c r="CN201" i="22"/>
  <c r="CO201" i="22"/>
  <c r="CP201" i="22"/>
  <c r="CQ201" i="22"/>
  <c r="CK202" i="22"/>
  <c r="CL202" i="22"/>
  <c r="CM202" i="22"/>
  <c r="CN202" i="22"/>
  <c r="CO202" i="22"/>
  <c r="CP202" i="22"/>
  <c r="CQ202" i="22"/>
  <c r="CK203" i="22"/>
  <c r="CL203" i="22"/>
  <c r="CM203" i="22"/>
  <c r="CN203" i="22"/>
  <c r="CO203" i="22"/>
  <c r="CP203" i="22"/>
  <c r="CQ203" i="22"/>
  <c r="CK204" i="22"/>
  <c r="CL204" i="22"/>
  <c r="CM204" i="22"/>
  <c r="CN204" i="22"/>
  <c r="CO204" i="22"/>
  <c r="CP204" i="22"/>
  <c r="CQ204" i="22"/>
  <c r="CK205" i="22"/>
  <c r="CL205" i="22"/>
  <c r="CM205" i="22"/>
  <c r="CN205" i="22"/>
  <c r="CO205" i="22"/>
  <c r="CP205" i="22"/>
  <c r="CQ205" i="22"/>
  <c r="CK206" i="22"/>
  <c r="CL206" i="22"/>
  <c r="CM206" i="22"/>
  <c r="CN206" i="22"/>
  <c r="CO206" i="22"/>
  <c r="CP206" i="22"/>
  <c r="CQ206" i="22"/>
  <c r="CK207" i="22"/>
  <c r="CL207" i="22"/>
  <c r="CM207" i="22"/>
  <c r="CN207" i="22"/>
  <c r="CO207" i="22"/>
  <c r="CP207" i="22"/>
  <c r="CQ207" i="22"/>
  <c r="CK208" i="22"/>
  <c r="CL208" i="22"/>
  <c r="CM208" i="22"/>
  <c r="CN208" i="22"/>
  <c r="CO208" i="22"/>
  <c r="CP208" i="22"/>
  <c r="CQ208" i="22"/>
  <c r="CK209" i="22"/>
  <c r="CL209" i="22"/>
  <c r="CM209" i="22"/>
  <c r="CN209" i="22"/>
  <c r="CO209" i="22"/>
  <c r="CP209" i="22"/>
  <c r="CQ209" i="22"/>
  <c r="CK210" i="22"/>
  <c r="CL210" i="22"/>
  <c r="CM210" i="22"/>
  <c r="CN210" i="22"/>
  <c r="CO210" i="22"/>
  <c r="CP210" i="22"/>
  <c r="CQ210" i="22"/>
  <c r="CK211" i="22"/>
  <c r="CL211" i="22"/>
  <c r="CM211" i="22"/>
  <c r="CN211" i="22"/>
  <c r="CO211" i="22"/>
  <c r="CP211" i="22"/>
  <c r="CQ211" i="22"/>
  <c r="CK212" i="22"/>
  <c r="CL212" i="22"/>
  <c r="CM212" i="22"/>
  <c r="CN212" i="22"/>
  <c r="CO212" i="22"/>
  <c r="CP212" i="22"/>
  <c r="CQ212" i="22"/>
  <c r="CK213" i="22"/>
  <c r="CL213" i="22"/>
  <c r="CM213" i="22"/>
  <c r="CN213" i="22"/>
  <c r="CO213" i="22"/>
  <c r="CP213" i="22"/>
  <c r="CQ213" i="22"/>
  <c r="CK214" i="22"/>
  <c r="CL214" i="22"/>
  <c r="CM214" i="22"/>
  <c r="CN214" i="22"/>
  <c r="CO214" i="22"/>
  <c r="CP214" i="22"/>
  <c r="CQ214" i="22"/>
  <c r="CK215" i="22"/>
  <c r="CL215" i="22"/>
  <c r="CM215" i="22"/>
  <c r="CN215" i="22"/>
  <c r="CO215" i="22"/>
  <c r="CP215" i="22"/>
  <c r="CQ215" i="22"/>
  <c r="CK216" i="22"/>
  <c r="CL216" i="22"/>
  <c r="CM216" i="22"/>
  <c r="CN216" i="22"/>
  <c r="CO216" i="22"/>
  <c r="CP216" i="22"/>
  <c r="CQ216" i="22"/>
  <c r="CK217" i="22"/>
  <c r="CL217" i="22"/>
  <c r="CM217" i="22"/>
  <c r="CN217" i="22"/>
  <c r="CO217" i="22"/>
  <c r="CP217" i="22"/>
  <c r="CQ217" i="22"/>
  <c r="CK218" i="22"/>
  <c r="CL218" i="22"/>
  <c r="CM218" i="22"/>
  <c r="CN218" i="22"/>
  <c r="CO218" i="22"/>
  <c r="CP218" i="22"/>
  <c r="CQ218" i="22"/>
  <c r="CK219" i="22"/>
  <c r="CL219" i="22"/>
  <c r="CM219" i="22"/>
  <c r="CN219" i="22"/>
  <c r="CO219" i="22"/>
  <c r="CP219" i="22"/>
  <c r="CQ219" i="22"/>
  <c r="CK220" i="22"/>
  <c r="CL220" i="22"/>
  <c r="CM220" i="22"/>
  <c r="CN220" i="22"/>
  <c r="CO220" i="22"/>
  <c r="CP220" i="22"/>
  <c r="CQ220" i="22"/>
  <c r="CK221" i="22"/>
  <c r="CL221" i="22"/>
  <c r="CM221" i="22"/>
  <c r="CN221" i="22"/>
  <c r="CO221" i="22"/>
  <c r="CP221" i="22"/>
  <c r="CQ221" i="22"/>
  <c r="CK222" i="22"/>
  <c r="CL222" i="22"/>
  <c r="CM222" i="22"/>
  <c r="CN222" i="22"/>
  <c r="CO222" i="22"/>
  <c r="CP222" i="22"/>
  <c r="CQ222" i="22"/>
  <c r="CK223" i="22"/>
  <c r="CL223" i="22"/>
  <c r="CM223" i="22"/>
  <c r="CN223" i="22"/>
  <c r="CO223" i="22"/>
  <c r="CP223" i="22"/>
  <c r="CQ223" i="22"/>
  <c r="CK224" i="22"/>
  <c r="CL224" i="22"/>
  <c r="CM224" i="22"/>
  <c r="CN224" i="22"/>
  <c r="CO224" i="22"/>
  <c r="CP224" i="22"/>
  <c r="CQ224" i="22"/>
  <c r="CK225" i="22"/>
  <c r="CL225" i="22"/>
  <c r="CM225" i="22"/>
  <c r="CN225" i="22"/>
  <c r="CO225" i="22"/>
  <c r="CP225" i="22"/>
  <c r="CQ225" i="22"/>
  <c r="CK226" i="22"/>
  <c r="CL226" i="22"/>
  <c r="CM226" i="22"/>
  <c r="CN226" i="22"/>
  <c r="CO226" i="22"/>
  <c r="CP226" i="22"/>
  <c r="CQ226" i="22"/>
  <c r="CK227" i="22"/>
  <c r="CL227" i="22"/>
  <c r="CM227" i="22"/>
  <c r="CN227" i="22"/>
  <c r="CO227" i="22"/>
  <c r="CP227" i="22"/>
  <c r="CQ227" i="22"/>
  <c r="CK228" i="22"/>
  <c r="CL228" i="22"/>
  <c r="CM228" i="22"/>
  <c r="CN228" i="22"/>
  <c r="CO228" i="22"/>
  <c r="CP228" i="22"/>
  <c r="CQ228" i="22"/>
  <c r="CK229" i="22"/>
  <c r="CL229" i="22"/>
  <c r="CM229" i="22"/>
  <c r="CN229" i="22"/>
  <c r="CO229" i="22"/>
  <c r="CP229" i="22"/>
  <c r="CQ229" i="22"/>
  <c r="CK230" i="22"/>
  <c r="CL230" i="22"/>
  <c r="CM230" i="22"/>
  <c r="CN230" i="22"/>
  <c r="CO230" i="22"/>
  <c r="CP230" i="22"/>
  <c r="CQ230" i="22"/>
  <c r="CK231" i="22"/>
  <c r="CL231" i="22"/>
  <c r="CM231" i="22"/>
  <c r="CN231" i="22"/>
  <c r="CO231" i="22"/>
  <c r="CP231" i="22"/>
  <c r="CQ231" i="22"/>
  <c r="CK232" i="22"/>
  <c r="CL232" i="22"/>
  <c r="CM232" i="22"/>
  <c r="CN232" i="22"/>
  <c r="CO232" i="22"/>
  <c r="CP232" i="22"/>
  <c r="CQ232" i="22"/>
  <c r="CK233" i="22"/>
  <c r="CL233" i="22"/>
  <c r="CM233" i="22"/>
  <c r="CN233" i="22"/>
  <c r="CO233" i="22"/>
  <c r="CP233" i="22"/>
  <c r="CQ233" i="22"/>
  <c r="CK234" i="22"/>
  <c r="CL234" i="22"/>
  <c r="CM234" i="22"/>
  <c r="CN234" i="22"/>
  <c r="CO234" i="22"/>
  <c r="CP234" i="22"/>
  <c r="CQ234" i="22"/>
  <c r="CK235" i="22"/>
  <c r="CL235" i="22"/>
  <c r="CM235" i="22"/>
  <c r="CN235" i="22"/>
  <c r="CO235" i="22"/>
  <c r="CP235" i="22"/>
  <c r="CQ235" i="22"/>
  <c r="CK236" i="22"/>
  <c r="CL236" i="22"/>
  <c r="CM236" i="22"/>
  <c r="CN236" i="22"/>
  <c r="CO236" i="22"/>
  <c r="CP236" i="22"/>
  <c r="CQ236" i="22"/>
  <c r="CK237" i="22"/>
  <c r="CL237" i="22"/>
  <c r="CM237" i="22"/>
  <c r="CN237" i="22"/>
  <c r="CO237" i="22"/>
  <c r="CP237" i="22"/>
  <c r="CQ237" i="22"/>
  <c r="CK238" i="22"/>
  <c r="CL238" i="22"/>
  <c r="CM238" i="22"/>
  <c r="CN238" i="22"/>
  <c r="CO238" i="22"/>
  <c r="CP238" i="22"/>
  <c r="CQ238" i="22"/>
  <c r="CK239" i="22"/>
  <c r="CL239" i="22"/>
  <c r="CM239" i="22"/>
  <c r="CN239" i="22"/>
  <c r="CO239" i="22"/>
  <c r="CP239" i="22"/>
  <c r="CQ239" i="22"/>
  <c r="CK240" i="22"/>
  <c r="CL240" i="22"/>
  <c r="CM240" i="22"/>
  <c r="CN240" i="22"/>
  <c r="CO240" i="22"/>
  <c r="CP240" i="22"/>
  <c r="CQ240" i="22"/>
  <c r="CK241" i="22"/>
  <c r="CL241" i="22"/>
  <c r="CM241" i="22"/>
  <c r="CN241" i="22"/>
  <c r="CO241" i="22"/>
  <c r="CP241" i="22"/>
  <c r="CQ241" i="22"/>
  <c r="CK242" i="22"/>
  <c r="CL242" i="22"/>
  <c r="CM242" i="22"/>
  <c r="CN242" i="22"/>
  <c r="CO242" i="22"/>
  <c r="CP242" i="22"/>
  <c r="CQ242" i="22"/>
  <c r="CK243" i="22"/>
  <c r="CL243" i="22"/>
  <c r="CM243" i="22"/>
  <c r="CN243" i="22"/>
  <c r="CO243" i="22"/>
  <c r="CP243" i="22"/>
  <c r="CQ243" i="22"/>
  <c r="CK244" i="22"/>
  <c r="CL244" i="22"/>
  <c r="CM244" i="22"/>
  <c r="CN244" i="22"/>
  <c r="CO244" i="22"/>
  <c r="CP244" i="22"/>
  <c r="CQ244" i="22"/>
  <c r="CK245" i="22"/>
  <c r="CL245" i="22"/>
  <c r="CM245" i="22"/>
  <c r="CN245" i="22"/>
  <c r="CO245" i="22"/>
  <c r="CP245" i="22"/>
  <c r="CQ245" i="22"/>
  <c r="CL246" i="22"/>
  <c r="CM246" i="22"/>
  <c r="CN246" i="22"/>
  <c r="CO246" i="22"/>
  <c r="CP246" i="22"/>
  <c r="CQ246" i="22"/>
  <c r="CL247" i="22"/>
  <c r="CM247" i="22"/>
  <c r="CN247" i="22"/>
  <c r="CO247" i="22"/>
  <c r="CP247" i="22"/>
  <c r="CQ247" i="22"/>
  <c r="CL248" i="22"/>
  <c r="CM248" i="22"/>
  <c r="CN248" i="22"/>
  <c r="CO248" i="22"/>
  <c r="CP248" i="22"/>
  <c r="CQ248" i="22"/>
  <c r="CK249" i="22"/>
  <c r="CM249" i="22"/>
  <c r="CN249" i="22"/>
  <c r="CO249" i="22"/>
  <c r="CP249" i="22"/>
  <c r="CQ249" i="22"/>
  <c r="CK250" i="22"/>
  <c r="CM250" i="22"/>
  <c r="CN250" i="22"/>
  <c r="CO250" i="22"/>
  <c r="CP250" i="22"/>
  <c r="CQ250" i="22"/>
  <c r="CK251" i="22"/>
  <c r="CM251" i="22"/>
  <c r="CN251" i="22"/>
  <c r="CO251" i="22"/>
  <c r="CP251" i="22"/>
  <c r="CQ251" i="22"/>
  <c r="CK252" i="22"/>
  <c r="CL252" i="22"/>
  <c r="CN252" i="22"/>
  <c r="CO252" i="22"/>
  <c r="CP252" i="22"/>
  <c r="CQ252" i="22"/>
  <c r="CK253" i="22"/>
  <c r="CL253" i="22"/>
  <c r="CN253" i="22"/>
  <c r="CO253" i="22"/>
  <c r="CP253" i="22"/>
  <c r="CQ253" i="22"/>
  <c r="CK254" i="22"/>
  <c r="CL254" i="22"/>
  <c r="CN254" i="22"/>
  <c r="CO254" i="22"/>
  <c r="CP254" i="22"/>
  <c r="CQ254" i="22"/>
  <c r="CK255" i="22"/>
  <c r="CL255" i="22"/>
  <c r="CM255" i="22"/>
  <c r="CO255" i="22"/>
  <c r="CP255" i="22"/>
  <c r="CQ255" i="22"/>
  <c r="CK256" i="22"/>
  <c r="CL256" i="22"/>
  <c r="CM256" i="22"/>
  <c r="CO256" i="22"/>
  <c r="CP256" i="22"/>
  <c r="CQ256" i="22"/>
  <c r="CK257" i="22"/>
  <c r="CL257" i="22"/>
  <c r="CM257" i="22"/>
  <c r="CO257" i="22"/>
  <c r="CP257" i="22"/>
  <c r="CQ257" i="22"/>
  <c r="CK258" i="22"/>
  <c r="CL258" i="22"/>
  <c r="CM258" i="22"/>
  <c r="CN258" i="22"/>
  <c r="CP258" i="22"/>
  <c r="CQ258" i="22"/>
  <c r="CK259" i="22"/>
  <c r="CL259" i="22"/>
  <c r="CM259" i="22"/>
  <c r="CN259" i="22"/>
  <c r="CP259" i="22"/>
  <c r="CQ259" i="22"/>
  <c r="CK260" i="22"/>
  <c r="CL260" i="22"/>
  <c r="CM260" i="22"/>
  <c r="CN260" i="22"/>
  <c r="CP260" i="22"/>
  <c r="CQ260" i="22"/>
  <c r="CK261" i="22"/>
  <c r="CL261" i="22"/>
  <c r="CM261" i="22"/>
  <c r="CN261" i="22"/>
  <c r="CO261" i="22"/>
  <c r="CQ261" i="22"/>
  <c r="CK262" i="22"/>
  <c r="CL262" i="22"/>
  <c r="CM262" i="22"/>
  <c r="CN262" i="22"/>
  <c r="CO262" i="22"/>
  <c r="CQ262" i="22"/>
  <c r="CK263" i="22"/>
  <c r="CL263" i="22"/>
  <c r="CM263" i="22"/>
  <c r="CN263" i="22"/>
  <c r="CO263" i="22"/>
  <c r="CQ263" i="22"/>
  <c r="CK264" i="22"/>
  <c r="CL264" i="22"/>
  <c r="CM264" i="22"/>
  <c r="CN264" i="22"/>
  <c r="CO264" i="22"/>
  <c r="CP264" i="22"/>
  <c r="CK265" i="22"/>
  <c r="CL265" i="22"/>
  <c r="CM265" i="22"/>
  <c r="CN265" i="22"/>
  <c r="CO265" i="22"/>
  <c r="CP265" i="22"/>
  <c r="CK266" i="22"/>
  <c r="CL266" i="22"/>
  <c r="CM266" i="22"/>
  <c r="CN266" i="22"/>
  <c r="CO266" i="22"/>
  <c r="CP266" i="22"/>
  <c r="CK267" i="22"/>
  <c r="CL267" i="22"/>
  <c r="CM267" i="22"/>
  <c r="CN267" i="22"/>
  <c r="CO267" i="22"/>
  <c r="CP267" i="22"/>
  <c r="CQ267" i="22"/>
  <c r="CK268" i="22"/>
  <c r="CL268" i="22"/>
  <c r="CM268" i="22"/>
  <c r="CN268" i="22"/>
  <c r="CO268" i="22"/>
  <c r="CP268" i="22"/>
  <c r="CQ268" i="22"/>
  <c r="CK269" i="22"/>
  <c r="CL269" i="22"/>
  <c r="CM269" i="22"/>
  <c r="CN269" i="22"/>
  <c r="CO269" i="22"/>
  <c r="CP269" i="22"/>
  <c r="CQ269" i="22"/>
  <c r="CK270" i="22"/>
  <c r="CL270" i="22"/>
  <c r="CM270" i="22"/>
  <c r="CN270" i="22"/>
  <c r="CO270" i="22"/>
  <c r="CP270" i="22"/>
  <c r="CQ270" i="22"/>
  <c r="CK271" i="22"/>
  <c r="CL271" i="22"/>
  <c r="CM271" i="22"/>
  <c r="CN271" i="22"/>
  <c r="CO271" i="22"/>
  <c r="CP271" i="22"/>
  <c r="CQ271" i="22"/>
  <c r="CK272" i="22"/>
  <c r="CL272" i="22"/>
  <c r="CM272" i="22"/>
  <c r="CN272" i="22"/>
  <c r="CO272" i="22"/>
  <c r="CP272" i="22"/>
  <c r="CQ272" i="22"/>
  <c r="Q25" i="33" l="1"/>
  <c r="P25" i="33" s="1"/>
  <c r="Q25" i="31"/>
  <c r="P25" i="31" s="1"/>
  <c r="W43" i="28"/>
  <c r="V43" i="28" s="1"/>
  <c r="CD221" i="26"/>
  <c r="CC221" i="26" s="1"/>
  <c r="CD219" i="27"/>
  <c r="CC219" i="27" s="1"/>
  <c r="CD221" i="27"/>
  <c r="CC221" i="27" s="1"/>
  <c r="CC216" i="24"/>
  <c r="CB216" i="24" s="1"/>
  <c r="CC217" i="24"/>
  <c r="CB217" i="24" s="1"/>
  <c r="T5" i="35"/>
  <c r="S5" i="35" s="1"/>
  <c r="T19" i="35"/>
  <c r="S19" i="35" s="1"/>
  <c r="Q17" i="35"/>
  <c r="T17" i="35" s="1"/>
  <c r="S17" i="35" s="1"/>
  <c r="T4" i="35"/>
  <c r="S4" i="35" s="1"/>
  <c r="T9" i="35"/>
  <c r="S9" i="35" s="1"/>
  <c r="T14" i="35"/>
  <c r="S14" i="35" s="1"/>
  <c r="T16" i="35"/>
  <c r="S16" i="35" s="1"/>
  <c r="T21" i="35"/>
  <c r="S21" i="35" s="1"/>
  <c r="T26" i="35"/>
  <c r="S26" i="35" s="1"/>
  <c r="T28" i="35"/>
  <c r="S28" i="35" s="1"/>
  <c r="T13" i="35"/>
  <c r="S13" i="35" s="1"/>
  <c r="T25" i="35"/>
  <c r="S25" i="35" s="1"/>
  <c r="R27" i="23"/>
  <c r="Q27" i="23" s="1"/>
  <c r="Q26" i="30"/>
  <c r="P26" i="30" s="1"/>
  <c r="S32" i="32"/>
  <c r="R32" i="32" s="1"/>
  <c r="Q7" i="35"/>
  <c r="T7" i="35" s="1"/>
  <c r="S7" i="35" s="1"/>
  <c r="T3" i="35"/>
  <c r="S3" i="35" s="1"/>
  <c r="T15" i="35"/>
  <c r="S15" i="35" s="1"/>
  <c r="T20" i="35"/>
  <c r="S20" i="35" s="1"/>
  <c r="T27" i="35"/>
  <c r="S27" i="35" s="1"/>
  <c r="W42" i="28"/>
  <c r="V42" i="28" s="1"/>
  <c r="W44" i="28"/>
  <c r="V44" i="28" s="1"/>
  <c r="W16" i="28"/>
  <c r="V16" i="28" s="1"/>
  <c r="CC4" i="24"/>
  <c r="CB4" i="24" s="1"/>
  <c r="CC9" i="24"/>
  <c r="CB9" i="24" s="1"/>
  <c r="CC14" i="24"/>
  <c r="CB14" i="24" s="1"/>
  <c r="BZ16" i="24"/>
  <c r="CC16" i="24"/>
  <c r="CB16" i="24" s="1"/>
  <c r="BZ21" i="24"/>
  <c r="CC21" i="24" s="1"/>
  <c r="CB21" i="24" s="1"/>
  <c r="CC26" i="24"/>
  <c r="CB26" i="24" s="1"/>
  <c r="CC28" i="24"/>
  <c r="CB28" i="24" s="1"/>
  <c r="CC33" i="24"/>
  <c r="CB33" i="24" s="1"/>
  <c r="CC38" i="24"/>
  <c r="CB38" i="24" s="1"/>
  <c r="CC45" i="24"/>
  <c r="CB45" i="24" s="1"/>
  <c r="CC50" i="24"/>
  <c r="CB50" i="24" s="1"/>
  <c r="CC57" i="24"/>
  <c r="CB57" i="24" s="1"/>
  <c r="CC62" i="24"/>
  <c r="CB62" i="24" s="1"/>
  <c r="CC69" i="24"/>
  <c r="CB69" i="24" s="1"/>
  <c r="CC74" i="24"/>
  <c r="CB74" i="24" s="1"/>
  <c r="CC76" i="24"/>
  <c r="CB76" i="24" s="1"/>
  <c r="CC81" i="24"/>
  <c r="CB81" i="24" s="1"/>
  <c r="CC86" i="24"/>
  <c r="CB86" i="24" s="1"/>
  <c r="CC88" i="24"/>
  <c r="CB88" i="24" s="1"/>
  <c r="CC93" i="24"/>
  <c r="CB93" i="24" s="1"/>
  <c r="CC98" i="24"/>
  <c r="CB98" i="24" s="1"/>
  <c r="CC100" i="24"/>
  <c r="CB100" i="24" s="1"/>
  <c r="CC105" i="24"/>
  <c r="CB105" i="24" s="1"/>
  <c r="CC110" i="24"/>
  <c r="CB110" i="24" s="1"/>
  <c r="CC112" i="24"/>
  <c r="CB112" i="24" s="1"/>
  <c r="CC117" i="24"/>
  <c r="CB117" i="24" s="1"/>
  <c r="CC122" i="24"/>
  <c r="CB122" i="24" s="1"/>
  <c r="CC124" i="24"/>
  <c r="CB124" i="24" s="1"/>
  <c r="CC129" i="24"/>
  <c r="CB129" i="24" s="1"/>
  <c r="CC134" i="24"/>
  <c r="CB134" i="24" s="1"/>
  <c r="CC136" i="24"/>
  <c r="CB136" i="24" s="1"/>
  <c r="CC141" i="24"/>
  <c r="CB141" i="24" s="1"/>
  <c r="CC146" i="24"/>
  <c r="CB146" i="24" s="1"/>
  <c r="CC148" i="24"/>
  <c r="CB148" i="24" s="1"/>
  <c r="CC153" i="24"/>
  <c r="CB153" i="24" s="1"/>
  <c r="CC158" i="24"/>
  <c r="CB158" i="24" s="1"/>
  <c r="CC160" i="24"/>
  <c r="CB160" i="24" s="1"/>
  <c r="CC165" i="24"/>
  <c r="CB165" i="24" s="1"/>
  <c r="CC170" i="24"/>
  <c r="CB170" i="24" s="1"/>
  <c r="CC172" i="24"/>
  <c r="CB172" i="24" s="1"/>
  <c r="CC177" i="24"/>
  <c r="CB177" i="24" s="1"/>
  <c r="CC182" i="24"/>
  <c r="CB182" i="24" s="1"/>
  <c r="CC184" i="24"/>
  <c r="CB184" i="24" s="1"/>
  <c r="CC189" i="24"/>
  <c r="CB189" i="24" s="1"/>
  <c r="CC194" i="24"/>
  <c r="CB194" i="24" s="1"/>
  <c r="CC196" i="24"/>
  <c r="CB196" i="24" s="1"/>
  <c r="CC201" i="24"/>
  <c r="CB201" i="24" s="1"/>
  <c r="CC206" i="24"/>
  <c r="CB206" i="24" s="1"/>
  <c r="CC208" i="24"/>
  <c r="CB208" i="24" s="1"/>
  <c r="CA14" i="26"/>
  <c r="CD14" i="26" s="1"/>
  <c r="CC14" i="26" s="1"/>
  <c r="CA18" i="26"/>
  <c r="CD18" i="26"/>
  <c r="CC18" i="26" s="1"/>
  <c r="CA22" i="26"/>
  <c r="CD22" i="26" s="1"/>
  <c r="CC22" i="26" s="1"/>
  <c r="CA8" i="27"/>
  <c r="CD8" i="27" s="1"/>
  <c r="CC8" i="27" s="1"/>
  <c r="CA24" i="27"/>
  <c r="CD24" i="27" s="1"/>
  <c r="CC24" i="27" s="1"/>
  <c r="CA40" i="27"/>
  <c r="CD40" i="27" s="1"/>
  <c r="CC40" i="27" s="1"/>
  <c r="CA47" i="27"/>
  <c r="CD47" i="27" s="1"/>
  <c r="CC47" i="27" s="1"/>
  <c r="CD54" i="27"/>
  <c r="CC54" i="27" s="1"/>
  <c r="CA54" i="27"/>
  <c r="CA61" i="27"/>
  <c r="CD61" i="27" s="1"/>
  <c r="CC61" i="27" s="1"/>
  <c r="CA73" i="27"/>
  <c r="CD73" i="27" s="1"/>
  <c r="CC73" i="27" s="1"/>
  <c r="CD99" i="27"/>
  <c r="CC99" i="27" s="1"/>
  <c r="CA99" i="27"/>
  <c r="CA111" i="27"/>
  <c r="CD111" i="27" s="1"/>
  <c r="CC111" i="27" s="1"/>
  <c r="CA118" i="27"/>
  <c r="CD118" i="27" s="1"/>
  <c r="CC118" i="27" s="1"/>
  <c r="CA125" i="27"/>
  <c r="CD125" i="27" s="1"/>
  <c r="CC125" i="27" s="1"/>
  <c r="CA137" i="27"/>
  <c r="CD137" i="27" s="1"/>
  <c r="CC137" i="27" s="1"/>
  <c r="CA142" i="27"/>
  <c r="CD142" i="27" s="1"/>
  <c r="CC142" i="27" s="1"/>
  <c r="CA164" i="27"/>
  <c r="CD164" i="27" s="1"/>
  <c r="CC164" i="27" s="1"/>
  <c r="CA174" i="27"/>
  <c r="CD174" i="27" s="1"/>
  <c r="CC174" i="27" s="1"/>
  <c r="CC6" i="24"/>
  <c r="CB6" i="24" s="1"/>
  <c r="CC13" i="24"/>
  <c r="CB13" i="24" s="1"/>
  <c r="CC18" i="24"/>
  <c r="CB18" i="24" s="1"/>
  <c r="BZ23" i="24"/>
  <c r="CC23" i="24" s="1"/>
  <c r="CB23" i="24" s="1"/>
  <c r="CC25" i="24"/>
  <c r="CB25" i="24" s="1"/>
  <c r="BZ30" i="24"/>
  <c r="CC30" i="24" s="1"/>
  <c r="CB30" i="24" s="1"/>
  <c r="CC37" i="24"/>
  <c r="CB37" i="24" s="1"/>
  <c r="CC42" i="24"/>
  <c r="CB42" i="24" s="1"/>
  <c r="CC49" i="24"/>
  <c r="CB49" i="24" s="1"/>
  <c r="CC54" i="24"/>
  <c r="CB54" i="24" s="1"/>
  <c r="CC61" i="24"/>
  <c r="CB61" i="24" s="1"/>
  <c r="CC66" i="24"/>
  <c r="CB66" i="24" s="1"/>
  <c r="CC73" i="24"/>
  <c r="CB73" i="24" s="1"/>
  <c r="CC78" i="24"/>
  <c r="CB78" i="24" s="1"/>
  <c r="CC85" i="24"/>
  <c r="CB85" i="24" s="1"/>
  <c r="CC90" i="24"/>
  <c r="CB90" i="24" s="1"/>
  <c r="CC97" i="24"/>
  <c r="CB97" i="24" s="1"/>
  <c r="CC102" i="24"/>
  <c r="CB102" i="24" s="1"/>
  <c r="CC109" i="24"/>
  <c r="CB109" i="24" s="1"/>
  <c r="CC114" i="24"/>
  <c r="CB114" i="24" s="1"/>
  <c r="CC121" i="24"/>
  <c r="CB121" i="24" s="1"/>
  <c r="CC126" i="24"/>
  <c r="CB126" i="24" s="1"/>
  <c r="CC131" i="24"/>
  <c r="CB131" i="24" s="1"/>
  <c r="CC133" i="24"/>
  <c r="CB133" i="24" s="1"/>
  <c r="CC138" i="24"/>
  <c r="CB138" i="24" s="1"/>
  <c r="CC143" i="24"/>
  <c r="CB143" i="24" s="1"/>
  <c r="CC145" i="24"/>
  <c r="CB145" i="24" s="1"/>
  <c r="CC150" i="24"/>
  <c r="CB150" i="24" s="1"/>
  <c r="CC155" i="24"/>
  <c r="CB155" i="24" s="1"/>
  <c r="CC157" i="24"/>
  <c r="CB157" i="24" s="1"/>
  <c r="CC162" i="24"/>
  <c r="CB162" i="24" s="1"/>
  <c r="CC167" i="24"/>
  <c r="CB167" i="24" s="1"/>
  <c r="CC169" i="24"/>
  <c r="CB169" i="24" s="1"/>
  <c r="CC174" i="24"/>
  <c r="CB174" i="24" s="1"/>
  <c r="CC179" i="24"/>
  <c r="CB179" i="24" s="1"/>
  <c r="CC181" i="24"/>
  <c r="CB181" i="24" s="1"/>
  <c r="CC186" i="24"/>
  <c r="CB186" i="24" s="1"/>
  <c r="CC191" i="24"/>
  <c r="CB191" i="24" s="1"/>
  <c r="CC193" i="24"/>
  <c r="CB193" i="24" s="1"/>
  <c r="CC198" i="24"/>
  <c r="CB198" i="24" s="1"/>
  <c r="CC203" i="24"/>
  <c r="CB203" i="24" s="1"/>
  <c r="CC205" i="24"/>
  <c r="CB205" i="24" s="1"/>
  <c r="CC210" i="24"/>
  <c r="CB210" i="24" s="1"/>
  <c r="CA151" i="26"/>
  <c r="CD151" i="26" s="1"/>
  <c r="CC151" i="26" s="1"/>
  <c r="CD161" i="26"/>
  <c r="CC161" i="26" s="1"/>
  <c r="CD173" i="26"/>
  <c r="CC173" i="26" s="1"/>
  <c r="CD185" i="26"/>
  <c r="CC185" i="26" s="1"/>
  <c r="CD197" i="26"/>
  <c r="CC197" i="26" s="1"/>
  <c r="CD209" i="26"/>
  <c r="CC209" i="26" s="1"/>
  <c r="CA12" i="27"/>
  <c r="CD12" i="27" s="1"/>
  <c r="CC12" i="27" s="1"/>
  <c r="CA28" i="27"/>
  <c r="CD28" i="27" s="1"/>
  <c r="CC28" i="27" s="1"/>
  <c r="CA44" i="27"/>
  <c r="CD44" i="27" s="1"/>
  <c r="CC44" i="27" s="1"/>
  <c r="CA51" i="27"/>
  <c r="CD51" i="27" s="1"/>
  <c r="CC51" i="27" s="1"/>
  <c r="CA63" i="27"/>
  <c r="CD63" i="27" s="1"/>
  <c r="CC63" i="27" s="1"/>
  <c r="CA70" i="27"/>
  <c r="CD70" i="27" s="1"/>
  <c r="CC70" i="27" s="1"/>
  <c r="CA77" i="27"/>
  <c r="CD77" i="27" s="1"/>
  <c r="CC77" i="27" s="1"/>
  <c r="CA89" i="27"/>
  <c r="CD89" i="27" s="1"/>
  <c r="CC89" i="27" s="1"/>
  <c r="CA115" i="27"/>
  <c r="CD115" i="27" s="1"/>
  <c r="CC115" i="27" s="1"/>
  <c r="CA127" i="27"/>
  <c r="CD127" i="27" s="1"/>
  <c r="CC127" i="27" s="1"/>
  <c r="CA134" i="27"/>
  <c r="CD134" i="27" s="1"/>
  <c r="CC134" i="27" s="1"/>
  <c r="CA161" i="27"/>
  <c r="CD161" i="27" s="1"/>
  <c r="CC161" i="27" s="1"/>
  <c r="BZ64" i="24"/>
  <c r="CC64" i="24" s="1"/>
  <c r="CB64" i="24" s="1"/>
  <c r="BZ52" i="24"/>
  <c r="CC52" i="24" s="1"/>
  <c r="CB52" i="24" s="1"/>
  <c r="BZ40" i="24"/>
  <c r="CC40" i="24" s="1"/>
  <c r="CB40" i="24" s="1"/>
  <c r="CC8" i="24"/>
  <c r="CB8" i="24" s="1"/>
  <c r="CC10" i="24"/>
  <c r="CB10" i="24" s="1"/>
  <c r="CC15" i="24"/>
  <c r="CB15" i="24" s="1"/>
  <c r="CC20" i="24"/>
  <c r="CB20" i="24" s="1"/>
  <c r="CC22" i="24"/>
  <c r="CB22" i="24" s="1"/>
  <c r="CC27" i="24"/>
  <c r="CB27" i="24" s="1"/>
  <c r="CC32" i="24"/>
  <c r="CB32" i="24" s="1"/>
  <c r="CC34" i="24"/>
  <c r="CB34" i="24" s="1"/>
  <c r="CC39" i="24"/>
  <c r="CB39" i="24" s="1"/>
  <c r="CC44" i="24"/>
  <c r="CB44" i="24" s="1"/>
  <c r="CC46" i="24"/>
  <c r="CB46" i="24" s="1"/>
  <c r="CC51" i="24"/>
  <c r="CB51" i="24" s="1"/>
  <c r="CC56" i="24"/>
  <c r="CB56" i="24" s="1"/>
  <c r="CC58" i="24"/>
  <c r="CB58" i="24" s="1"/>
  <c r="CC63" i="24"/>
  <c r="CB63" i="24" s="1"/>
  <c r="CC68" i="24"/>
  <c r="CB68" i="24" s="1"/>
  <c r="CC70" i="24"/>
  <c r="CB70" i="24" s="1"/>
  <c r="CC75" i="24"/>
  <c r="CB75" i="24" s="1"/>
  <c r="CC80" i="24"/>
  <c r="CB80" i="24" s="1"/>
  <c r="CC82" i="24"/>
  <c r="CB82" i="24" s="1"/>
  <c r="CC87" i="24"/>
  <c r="CB87" i="24" s="1"/>
  <c r="CC92" i="24"/>
  <c r="CB92" i="24" s="1"/>
  <c r="CC94" i="24"/>
  <c r="CB94" i="24" s="1"/>
  <c r="CC99" i="24"/>
  <c r="CB99" i="24" s="1"/>
  <c r="CC104" i="24"/>
  <c r="CB104" i="24" s="1"/>
  <c r="CC106" i="24"/>
  <c r="CB106" i="24" s="1"/>
  <c r="CC111" i="24"/>
  <c r="CB111" i="24" s="1"/>
  <c r="CC116" i="24"/>
  <c r="CB116" i="24" s="1"/>
  <c r="CC118" i="24"/>
  <c r="CB118" i="24" s="1"/>
  <c r="CC123" i="24"/>
  <c r="CB123" i="24" s="1"/>
  <c r="CC128" i="24"/>
  <c r="CB128" i="24" s="1"/>
  <c r="CC130" i="24"/>
  <c r="CB130" i="24" s="1"/>
  <c r="CC135" i="24"/>
  <c r="CB135" i="24" s="1"/>
  <c r="CC140" i="24"/>
  <c r="CB140" i="24" s="1"/>
  <c r="CC142" i="24"/>
  <c r="CB142" i="24" s="1"/>
  <c r="CC147" i="24"/>
  <c r="CB147" i="24" s="1"/>
  <c r="CC152" i="24"/>
  <c r="CB152" i="24" s="1"/>
  <c r="CC154" i="24"/>
  <c r="CB154" i="24" s="1"/>
  <c r="CC159" i="24"/>
  <c r="CB159" i="24" s="1"/>
  <c r="CC164" i="24"/>
  <c r="CB164" i="24" s="1"/>
  <c r="CC166" i="24"/>
  <c r="CB166" i="24" s="1"/>
  <c r="CC171" i="24"/>
  <c r="CB171" i="24" s="1"/>
  <c r="CC176" i="24"/>
  <c r="CB176" i="24" s="1"/>
  <c r="CC178" i="24"/>
  <c r="CB178" i="24" s="1"/>
  <c r="CC183" i="24"/>
  <c r="CB183" i="24" s="1"/>
  <c r="CC188" i="24"/>
  <c r="CB188" i="24" s="1"/>
  <c r="CC190" i="24"/>
  <c r="CB190" i="24" s="1"/>
  <c r="CC195" i="24"/>
  <c r="CB195" i="24" s="1"/>
  <c r="CC200" i="24"/>
  <c r="CB200" i="24" s="1"/>
  <c r="CC202" i="24"/>
  <c r="CB202" i="24" s="1"/>
  <c r="CC207" i="24"/>
  <c r="CB207" i="24" s="1"/>
  <c r="CC212" i="24"/>
  <c r="CB212" i="24" s="1"/>
  <c r="CA5" i="26"/>
  <c r="CD5" i="26"/>
  <c r="CC5" i="26" s="1"/>
  <c r="CA9" i="26"/>
  <c r="CD9" i="26" s="1"/>
  <c r="CC9" i="26" s="1"/>
  <c r="CA13" i="26"/>
  <c r="CD13" i="26" s="1"/>
  <c r="CC13" i="26" s="1"/>
  <c r="CA25" i="26"/>
  <c r="CD25" i="26" s="1"/>
  <c r="CC25" i="26" s="1"/>
  <c r="CA27" i="26"/>
  <c r="CD27" i="26" s="1"/>
  <c r="CC27" i="26" s="1"/>
  <c r="CA31" i="26"/>
  <c r="CD31" i="26" s="1"/>
  <c r="CC31" i="26" s="1"/>
  <c r="CA35" i="26"/>
  <c r="CD35" i="26" s="1"/>
  <c r="CC35" i="26" s="1"/>
  <c r="CA39" i="26"/>
  <c r="CD39" i="26" s="1"/>
  <c r="CC39" i="26" s="1"/>
  <c r="CA43" i="26"/>
  <c r="CD43" i="26" s="1"/>
  <c r="CC43" i="26" s="1"/>
  <c r="CA47" i="26"/>
  <c r="CD47" i="26" s="1"/>
  <c r="CC47" i="26" s="1"/>
  <c r="CA51" i="26"/>
  <c r="CD51" i="26" s="1"/>
  <c r="CC51" i="26" s="1"/>
  <c r="CA55" i="26"/>
  <c r="CD55" i="26" s="1"/>
  <c r="CC55" i="26" s="1"/>
  <c r="CA59" i="26"/>
  <c r="CD59" i="26" s="1"/>
  <c r="CC59" i="26" s="1"/>
  <c r="CA63" i="26"/>
  <c r="CD63" i="26" s="1"/>
  <c r="CC63" i="26" s="1"/>
  <c r="CA67" i="26"/>
  <c r="CD67" i="26" s="1"/>
  <c r="CC67" i="26" s="1"/>
  <c r="CA71" i="26"/>
  <c r="CD71" i="26" s="1"/>
  <c r="CC71" i="26" s="1"/>
  <c r="CA75" i="26"/>
  <c r="CD75" i="26" s="1"/>
  <c r="CC75" i="26" s="1"/>
  <c r="CA79" i="26"/>
  <c r="CD79" i="26" s="1"/>
  <c r="CC79" i="26" s="1"/>
  <c r="CA83" i="26"/>
  <c r="CD83" i="26" s="1"/>
  <c r="CC83" i="26" s="1"/>
  <c r="CA87" i="26"/>
  <c r="CD87" i="26"/>
  <c r="CC87" i="26" s="1"/>
  <c r="CA91" i="26"/>
  <c r="CD91" i="26" s="1"/>
  <c r="CC91" i="26" s="1"/>
  <c r="CA95" i="26"/>
  <c r="CD95" i="26" s="1"/>
  <c r="CC95" i="26" s="1"/>
  <c r="CA99" i="26"/>
  <c r="CD99" i="26" s="1"/>
  <c r="CC99" i="26" s="1"/>
  <c r="CA103" i="26"/>
  <c r="CD103" i="26" s="1"/>
  <c r="CC103" i="26" s="1"/>
  <c r="CA107" i="26"/>
  <c r="CD107" i="26" s="1"/>
  <c r="CC107" i="26" s="1"/>
  <c r="CA111" i="26"/>
  <c r="CD111" i="26" s="1"/>
  <c r="CC111" i="26" s="1"/>
  <c r="CA115" i="26"/>
  <c r="CD115" i="26" s="1"/>
  <c r="CC115" i="26" s="1"/>
  <c r="CA119" i="26"/>
  <c r="CD119" i="26" s="1"/>
  <c r="CC119" i="26" s="1"/>
  <c r="CA123" i="26"/>
  <c r="CD123" i="26" s="1"/>
  <c r="CC123" i="26" s="1"/>
  <c r="CA127" i="26"/>
  <c r="CD127" i="26" s="1"/>
  <c r="CC127" i="26" s="1"/>
  <c r="CA131" i="26"/>
  <c r="CD131" i="26" s="1"/>
  <c r="CC131" i="26" s="1"/>
  <c r="CA135" i="26"/>
  <c r="CD135" i="26" s="1"/>
  <c r="CC135" i="26" s="1"/>
  <c r="CA139" i="26"/>
  <c r="CD139" i="26" s="1"/>
  <c r="CC139" i="26" s="1"/>
  <c r="CA143" i="26"/>
  <c r="CD143" i="26" s="1"/>
  <c r="CC143" i="26" s="1"/>
  <c r="CD220" i="26"/>
  <c r="CC220" i="26" s="1"/>
  <c r="CA204" i="26"/>
  <c r="CD204" i="26" s="1"/>
  <c r="CC204" i="26" s="1"/>
  <c r="CA192" i="26"/>
  <c r="CD192" i="26" s="1"/>
  <c r="CC192" i="26" s="1"/>
  <c r="CA180" i="26"/>
  <c r="CD180" i="26" s="1"/>
  <c r="CC180" i="26" s="1"/>
  <c r="CA168" i="26"/>
  <c r="CD168" i="26" s="1"/>
  <c r="CC168" i="26" s="1"/>
  <c r="CA156" i="26"/>
  <c r="CD156" i="26" s="1"/>
  <c r="CC156" i="26" s="1"/>
  <c r="CA146" i="26"/>
  <c r="CD146" i="26" s="1"/>
  <c r="CC146" i="26" s="1"/>
  <c r="CA148" i="26"/>
  <c r="CD148" i="26" s="1"/>
  <c r="CC148" i="26" s="1"/>
  <c r="CD153" i="26"/>
  <c r="CC153" i="26" s="1"/>
  <c r="CD158" i="26"/>
  <c r="CC158" i="26" s="1"/>
  <c r="CD160" i="26"/>
  <c r="CC160" i="26" s="1"/>
  <c r="CD165" i="26"/>
  <c r="CC165" i="26" s="1"/>
  <c r="CD170" i="26"/>
  <c r="CC170" i="26" s="1"/>
  <c r="CD172" i="26"/>
  <c r="CC172" i="26" s="1"/>
  <c r="CD177" i="26"/>
  <c r="CC177" i="26" s="1"/>
  <c r="CD182" i="26"/>
  <c r="CC182" i="26" s="1"/>
  <c r="CD184" i="26"/>
  <c r="CC184" i="26" s="1"/>
  <c r="CD189" i="26"/>
  <c r="CC189" i="26" s="1"/>
  <c r="CD194" i="26"/>
  <c r="CC194" i="26" s="1"/>
  <c r="CD196" i="26"/>
  <c r="CC196" i="26" s="1"/>
  <c r="CD201" i="26"/>
  <c r="CC201" i="26" s="1"/>
  <c r="CD206" i="26"/>
  <c r="CC206" i="26" s="1"/>
  <c r="CD208" i="26"/>
  <c r="CC208" i="26" s="1"/>
  <c r="CD213" i="26"/>
  <c r="CC213" i="26" s="1"/>
  <c r="CD16" i="27"/>
  <c r="CC16" i="27" s="1"/>
  <c r="CA16" i="27"/>
  <c r="CA32" i="27"/>
  <c r="CD32" i="27" s="1"/>
  <c r="CC32" i="27" s="1"/>
  <c r="CA67" i="27"/>
  <c r="CD67" i="27" s="1"/>
  <c r="CC67" i="27" s="1"/>
  <c r="CD79" i="27"/>
  <c r="CC79" i="27" s="1"/>
  <c r="CA79" i="27"/>
  <c r="CA86" i="27"/>
  <c r="CD86" i="27" s="1"/>
  <c r="CC86" i="27" s="1"/>
  <c r="CA93" i="27"/>
  <c r="CD93" i="27" s="1"/>
  <c r="CC93" i="27" s="1"/>
  <c r="CA105" i="27"/>
  <c r="CD105" i="27" s="1"/>
  <c r="CC105" i="27" s="1"/>
  <c r="CA131" i="27"/>
  <c r="CD131" i="27" s="1"/>
  <c r="CC131" i="27" s="1"/>
  <c r="CA148" i="27"/>
  <c r="CD148" i="27" s="1"/>
  <c r="CC148" i="27" s="1"/>
  <c r="CA158" i="27"/>
  <c r="CD158" i="27" s="1"/>
  <c r="CC158" i="27" s="1"/>
  <c r="CA180" i="27"/>
  <c r="CD180" i="27" s="1"/>
  <c r="CC180" i="27" s="1"/>
  <c r="CC218" i="24"/>
  <c r="CB218" i="24" s="1"/>
  <c r="BZ119" i="24"/>
  <c r="CC119" i="24" s="1"/>
  <c r="CB119" i="24" s="1"/>
  <c r="BZ107" i="24"/>
  <c r="CC107" i="24" s="1"/>
  <c r="CB107" i="24" s="1"/>
  <c r="BZ95" i="24"/>
  <c r="CC95" i="24" s="1"/>
  <c r="CB95" i="24" s="1"/>
  <c r="BZ83" i="24"/>
  <c r="CC83" i="24" s="1"/>
  <c r="CB83" i="24" s="1"/>
  <c r="BZ71" i="24"/>
  <c r="CC71" i="24" s="1"/>
  <c r="CB71" i="24" s="1"/>
  <c r="BZ59" i="24"/>
  <c r="CC59" i="24" s="1"/>
  <c r="CB59" i="24" s="1"/>
  <c r="BZ47" i="24"/>
  <c r="CC47" i="24" s="1"/>
  <c r="CB47" i="24" s="1"/>
  <c r="BZ35" i="24"/>
  <c r="CC35" i="24" s="1"/>
  <c r="CB35" i="24" s="1"/>
  <c r="BZ11" i="24"/>
  <c r="CC11" i="24" s="1"/>
  <c r="CB11" i="24" s="1"/>
  <c r="CC7" i="24"/>
  <c r="CB7" i="24" s="1"/>
  <c r="CC12" i="24"/>
  <c r="CB12" i="24" s="1"/>
  <c r="CC17" i="24"/>
  <c r="CB17" i="24" s="1"/>
  <c r="CC19" i="24"/>
  <c r="CB19" i="24" s="1"/>
  <c r="CC24" i="24"/>
  <c r="CB24" i="24" s="1"/>
  <c r="CC29" i="24"/>
  <c r="CB29" i="24" s="1"/>
  <c r="CC31" i="24"/>
  <c r="CB31" i="24" s="1"/>
  <c r="CC36" i="24"/>
  <c r="CB36" i="24" s="1"/>
  <c r="CC41" i="24"/>
  <c r="CB41" i="24" s="1"/>
  <c r="CC43" i="24"/>
  <c r="CB43" i="24" s="1"/>
  <c r="CC48" i="24"/>
  <c r="CB48" i="24" s="1"/>
  <c r="CC53" i="24"/>
  <c r="CB53" i="24" s="1"/>
  <c r="CC55" i="24"/>
  <c r="CB55" i="24" s="1"/>
  <c r="CC60" i="24"/>
  <c r="CB60" i="24" s="1"/>
  <c r="CC65" i="24"/>
  <c r="CB65" i="24" s="1"/>
  <c r="CC67" i="24"/>
  <c r="CB67" i="24" s="1"/>
  <c r="CC72" i="24"/>
  <c r="CB72" i="24" s="1"/>
  <c r="CC77" i="24"/>
  <c r="CB77" i="24" s="1"/>
  <c r="CC79" i="24"/>
  <c r="CB79" i="24" s="1"/>
  <c r="CC84" i="24"/>
  <c r="CB84" i="24" s="1"/>
  <c r="CC89" i="24"/>
  <c r="CB89" i="24" s="1"/>
  <c r="CC91" i="24"/>
  <c r="CB91" i="24" s="1"/>
  <c r="CC96" i="24"/>
  <c r="CB96" i="24" s="1"/>
  <c r="CC101" i="24"/>
  <c r="CB101" i="24" s="1"/>
  <c r="CC103" i="24"/>
  <c r="CB103" i="24" s="1"/>
  <c r="CC108" i="24"/>
  <c r="CB108" i="24" s="1"/>
  <c r="CC113" i="24"/>
  <c r="CB113" i="24" s="1"/>
  <c r="CC115" i="24"/>
  <c r="CB115" i="24" s="1"/>
  <c r="CC120" i="24"/>
  <c r="CB120" i="24" s="1"/>
  <c r="CC125" i="24"/>
  <c r="CB125" i="24" s="1"/>
  <c r="CC127" i="24"/>
  <c r="CB127" i="24" s="1"/>
  <c r="CC132" i="24"/>
  <c r="CB132" i="24" s="1"/>
  <c r="CC137" i="24"/>
  <c r="CB137" i="24" s="1"/>
  <c r="CC139" i="24"/>
  <c r="CB139" i="24" s="1"/>
  <c r="CC144" i="24"/>
  <c r="CB144" i="24" s="1"/>
  <c r="CC149" i="24"/>
  <c r="CB149" i="24" s="1"/>
  <c r="CC151" i="24"/>
  <c r="CB151" i="24" s="1"/>
  <c r="CC156" i="24"/>
  <c r="CB156" i="24" s="1"/>
  <c r="CC161" i="24"/>
  <c r="CB161" i="24" s="1"/>
  <c r="CC163" i="24"/>
  <c r="CB163" i="24" s="1"/>
  <c r="CC168" i="24"/>
  <c r="CB168" i="24" s="1"/>
  <c r="CC173" i="24"/>
  <c r="CB173" i="24" s="1"/>
  <c r="CC175" i="24"/>
  <c r="CB175" i="24" s="1"/>
  <c r="CC180" i="24"/>
  <c r="CB180" i="24" s="1"/>
  <c r="CC185" i="24"/>
  <c r="CB185" i="24" s="1"/>
  <c r="CC187" i="24"/>
  <c r="CB187" i="24" s="1"/>
  <c r="CC192" i="24"/>
  <c r="CB192" i="24" s="1"/>
  <c r="CC197" i="24"/>
  <c r="CB197" i="24" s="1"/>
  <c r="CC199" i="24"/>
  <c r="CB199" i="24" s="1"/>
  <c r="CC204" i="24"/>
  <c r="CB204" i="24" s="1"/>
  <c r="CC209" i="24"/>
  <c r="CB209" i="24" s="1"/>
  <c r="CC211" i="24"/>
  <c r="CB211" i="24" s="1"/>
  <c r="CA211" i="26"/>
  <c r="CD211" i="26" s="1"/>
  <c r="CC211" i="26" s="1"/>
  <c r="CA199" i="26"/>
  <c r="CD199" i="26" s="1"/>
  <c r="CC199" i="26" s="1"/>
  <c r="CA187" i="26"/>
  <c r="CD187" i="26" s="1"/>
  <c r="CC187" i="26" s="1"/>
  <c r="CA175" i="26"/>
  <c r="CD175" i="26" s="1"/>
  <c r="CC175" i="26" s="1"/>
  <c r="CA163" i="26"/>
  <c r="CD163" i="26" s="1"/>
  <c r="CC163" i="26" s="1"/>
  <c r="CA149" i="26"/>
  <c r="CD149" i="26" s="1"/>
  <c r="CC149" i="26" s="1"/>
  <c r="CD145" i="26"/>
  <c r="CC145" i="26" s="1"/>
  <c r="CA145" i="26"/>
  <c r="CD150" i="26"/>
  <c r="CC150" i="26" s="1"/>
  <c r="CA155" i="26"/>
  <c r="CD155" i="26" s="1"/>
  <c r="CC155" i="26" s="1"/>
  <c r="CD157" i="26"/>
  <c r="CC157" i="26" s="1"/>
  <c r="CD162" i="26"/>
  <c r="CC162" i="26" s="1"/>
  <c r="CD167" i="26"/>
  <c r="CC167" i="26" s="1"/>
  <c r="CD169" i="26"/>
  <c r="CC169" i="26" s="1"/>
  <c r="CD174" i="26"/>
  <c r="CC174" i="26" s="1"/>
  <c r="CD179" i="26"/>
  <c r="CC179" i="26" s="1"/>
  <c r="CD181" i="26"/>
  <c r="CC181" i="26" s="1"/>
  <c r="CD186" i="26"/>
  <c r="CC186" i="26" s="1"/>
  <c r="CD191" i="26"/>
  <c r="CC191" i="26" s="1"/>
  <c r="CD193" i="26"/>
  <c r="CC193" i="26" s="1"/>
  <c r="CD198" i="26"/>
  <c r="CC198" i="26" s="1"/>
  <c r="CD203" i="26"/>
  <c r="CC203" i="26" s="1"/>
  <c r="CD205" i="26"/>
  <c r="CC205" i="26" s="1"/>
  <c r="CD210" i="26"/>
  <c r="CC210" i="26" s="1"/>
  <c r="CD215" i="26"/>
  <c r="CC215" i="26" s="1"/>
  <c r="CD4" i="27"/>
  <c r="CC4" i="27" s="1"/>
  <c r="CA4" i="27"/>
  <c r="CA20" i="27"/>
  <c r="CD20" i="27" s="1"/>
  <c r="CC20" i="27" s="1"/>
  <c r="CA36" i="27"/>
  <c r="CD36" i="27" s="1"/>
  <c r="CC36" i="27" s="1"/>
  <c r="CD57" i="27"/>
  <c r="CC57" i="27" s="1"/>
  <c r="CA57" i="27"/>
  <c r="CA83" i="27"/>
  <c r="CD83" i="27" s="1"/>
  <c r="CC83" i="27" s="1"/>
  <c r="CA95" i="27"/>
  <c r="CD95" i="27" s="1"/>
  <c r="CC95" i="27" s="1"/>
  <c r="CA102" i="27"/>
  <c r="CD102" i="27" s="1"/>
  <c r="CC102" i="27" s="1"/>
  <c r="CD109" i="27"/>
  <c r="CC109" i="27" s="1"/>
  <c r="CA109" i="27"/>
  <c r="CA121" i="27"/>
  <c r="CD121" i="27" s="1"/>
  <c r="CC121" i="27" s="1"/>
  <c r="CA140" i="27"/>
  <c r="CD140" i="27" s="1"/>
  <c r="CC140" i="27" s="1"/>
  <c r="CA145" i="27"/>
  <c r="CD145" i="27" s="1"/>
  <c r="CC145" i="27" s="1"/>
  <c r="CA177" i="27"/>
  <c r="CD177" i="27" s="1"/>
  <c r="CC177" i="27" s="1"/>
  <c r="CD147" i="26"/>
  <c r="CC147" i="26" s="1"/>
  <c r="CD152" i="26"/>
  <c r="CC152" i="26" s="1"/>
  <c r="CD154" i="26"/>
  <c r="CC154" i="26" s="1"/>
  <c r="CD159" i="26"/>
  <c r="CC159" i="26" s="1"/>
  <c r="CD164" i="26"/>
  <c r="CC164" i="26" s="1"/>
  <c r="CD166" i="26"/>
  <c r="CC166" i="26" s="1"/>
  <c r="CD171" i="26"/>
  <c r="CC171" i="26" s="1"/>
  <c r="CD176" i="26"/>
  <c r="CC176" i="26" s="1"/>
  <c r="CD178" i="26"/>
  <c r="CC178" i="26" s="1"/>
  <c r="CD183" i="26"/>
  <c r="CC183" i="26" s="1"/>
  <c r="CD188" i="26"/>
  <c r="CC188" i="26" s="1"/>
  <c r="CD190" i="26"/>
  <c r="CC190" i="26" s="1"/>
  <c r="CD195" i="26"/>
  <c r="CC195" i="26" s="1"/>
  <c r="CD200" i="26"/>
  <c r="CC200" i="26" s="1"/>
  <c r="CD202" i="26"/>
  <c r="CC202" i="26" s="1"/>
  <c r="CD207" i="26"/>
  <c r="CC207" i="26" s="1"/>
  <c r="CD212" i="26"/>
  <c r="CC212" i="26" s="1"/>
  <c r="CD214" i="26"/>
  <c r="CC214" i="26" s="1"/>
  <c r="CD219" i="26"/>
  <c r="CC219" i="26" s="1"/>
  <c r="CD6" i="27"/>
  <c r="CC6" i="27" s="1"/>
  <c r="CD14" i="27"/>
  <c r="CC14" i="27" s="1"/>
  <c r="CD22" i="27"/>
  <c r="CC22" i="27" s="1"/>
  <c r="CD30" i="27"/>
  <c r="CC30" i="27" s="1"/>
  <c r="CD38" i="27"/>
  <c r="CC38" i="27" s="1"/>
  <c r="CD46" i="27"/>
  <c r="CC46" i="27" s="1"/>
  <c r="CD49" i="27"/>
  <c r="CC49" i="27" s="1"/>
  <c r="CD55" i="27"/>
  <c r="CC55" i="27" s="1"/>
  <c r="CD69" i="27"/>
  <c r="CC69" i="27" s="1"/>
  <c r="CD75" i="27"/>
  <c r="CC75" i="27" s="1"/>
  <c r="CD78" i="27"/>
  <c r="CC78" i="27" s="1"/>
  <c r="CD81" i="27"/>
  <c r="CC81" i="27" s="1"/>
  <c r="CD87" i="27"/>
  <c r="CC87" i="27" s="1"/>
  <c r="CD101" i="27"/>
  <c r="CC101" i="27" s="1"/>
  <c r="CD107" i="27"/>
  <c r="CC107" i="27" s="1"/>
  <c r="CD110" i="27"/>
  <c r="CC110" i="27" s="1"/>
  <c r="CD113" i="27"/>
  <c r="CC113" i="27" s="1"/>
  <c r="CD119" i="27"/>
  <c r="CC119" i="27" s="1"/>
  <c r="CD133" i="27"/>
  <c r="CC133" i="27" s="1"/>
  <c r="CD139" i="27"/>
  <c r="CC139" i="27" s="1"/>
  <c r="CD143" i="27"/>
  <c r="CC143" i="27" s="1"/>
  <c r="CD149" i="27"/>
  <c r="CC149" i="27" s="1"/>
  <c r="CD155" i="27"/>
  <c r="CC155" i="27" s="1"/>
  <c r="CD159" i="27"/>
  <c r="CC159" i="27" s="1"/>
  <c r="CD165" i="27"/>
  <c r="CC165" i="27" s="1"/>
  <c r="CD171" i="27"/>
  <c r="CC171" i="27" s="1"/>
  <c r="CD175" i="27"/>
  <c r="CC175" i="27" s="1"/>
  <c r="CD181" i="27"/>
  <c r="CC181" i="27" s="1"/>
  <c r="CD187" i="27"/>
  <c r="CC187" i="27" s="1"/>
  <c r="CD191" i="27"/>
  <c r="CC191" i="27" s="1"/>
  <c r="CD197" i="27"/>
  <c r="CC197" i="27" s="1"/>
  <c r="CD203" i="27"/>
  <c r="CC203" i="27" s="1"/>
  <c r="CD211" i="27"/>
  <c r="CC211" i="27" s="1"/>
  <c r="T9" i="28"/>
  <c r="W9" i="28" s="1"/>
  <c r="V9" i="28" s="1"/>
  <c r="T4" i="28"/>
  <c r="W4" i="28" s="1"/>
  <c r="V4" i="28" s="1"/>
  <c r="W36" i="28"/>
  <c r="V36" i="28" s="1"/>
  <c r="Q15" i="30"/>
  <c r="P15" i="30" s="1"/>
  <c r="Q25" i="30"/>
  <c r="P25" i="30" s="1"/>
  <c r="S30" i="32"/>
  <c r="R30" i="32" s="1"/>
  <c r="S5" i="32"/>
  <c r="R5" i="32" s="1"/>
  <c r="S7" i="32"/>
  <c r="R7" i="32" s="1"/>
  <c r="S11" i="32"/>
  <c r="R11" i="32" s="1"/>
  <c r="S13" i="32"/>
  <c r="R13" i="32" s="1"/>
  <c r="S18" i="32"/>
  <c r="R18" i="32" s="1"/>
  <c r="S23" i="32"/>
  <c r="R23" i="32" s="1"/>
  <c r="S25" i="32"/>
  <c r="R25" i="32" s="1"/>
  <c r="Q26" i="34"/>
  <c r="P26" i="34" s="1"/>
  <c r="Q24" i="35"/>
  <c r="T24" i="35" s="1"/>
  <c r="S24" i="35" s="1"/>
  <c r="Q18" i="35"/>
  <c r="T18" i="35" s="1"/>
  <c r="S18" i="35" s="1"/>
  <c r="Q8" i="35"/>
  <c r="T8" i="35" s="1"/>
  <c r="S8" i="35" s="1"/>
  <c r="T12" i="35"/>
  <c r="S12" i="35" s="1"/>
  <c r="Q13" i="30"/>
  <c r="P13" i="30" s="1"/>
  <c r="N11" i="30"/>
  <c r="Q11" i="30" s="1"/>
  <c r="P11" i="30" s="1"/>
  <c r="S4" i="32"/>
  <c r="R4" i="32" s="1"/>
  <c r="S20" i="32"/>
  <c r="R20" i="32" s="1"/>
  <c r="T11" i="35"/>
  <c r="S11" i="35" s="1"/>
  <c r="CD10" i="27"/>
  <c r="CC10" i="27" s="1"/>
  <c r="CD18" i="27"/>
  <c r="CC18" i="27" s="1"/>
  <c r="CD26" i="27"/>
  <c r="CC26" i="27" s="1"/>
  <c r="CD34" i="27"/>
  <c r="CC34" i="27" s="1"/>
  <c r="CD42" i="27"/>
  <c r="CC42" i="27" s="1"/>
  <c r="CD53" i="27"/>
  <c r="CC53" i="27" s="1"/>
  <c r="CD59" i="27"/>
  <c r="CC59" i="27" s="1"/>
  <c r="CD62" i="27"/>
  <c r="CC62" i="27" s="1"/>
  <c r="CD65" i="27"/>
  <c r="CC65" i="27" s="1"/>
  <c r="CD71" i="27"/>
  <c r="CC71" i="27" s="1"/>
  <c r="CD85" i="27"/>
  <c r="CC85" i="27" s="1"/>
  <c r="CD91" i="27"/>
  <c r="CC91" i="27" s="1"/>
  <c r="CD94" i="27"/>
  <c r="CC94" i="27" s="1"/>
  <c r="CD97" i="27"/>
  <c r="CC97" i="27" s="1"/>
  <c r="CD103" i="27"/>
  <c r="CC103" i="27" s="1"/>
  <c r="CD117" i="27"/>
  <c r="CC117" i="27" s="1"/>
  <c r="CD123" i="27"/>
  <c r="CC123" i="27" s="1"/>
  <c r="CD126" i="27"/>
  <c r="CC126" i="27" s="1"/>
  <c r="CD129" i="27"/>
  <c r="CC129" i="27" s="1"/>
  <c r="CD135" i="27"/>
  <c r="CC135" i="27" s="1"/>
  <c r="CD141" i="27"/>
  <c r="CC141" i="27" s="1"/>
  <c r="CD147" i="27"/>
  <c r="CC147" i="27" s="1"/>
  <c r="CD151" i="27"/>
  <c r="CC151" i="27" s="1"/>
  <c r="CD157" i="27"/>
  <c r="CC157" i="27" s="1"/>
  <c r="CD163" i="27"/>
  <c r="CC163" i="27" s="1"/>
  <c r="CD167" i="27"/>
  <c r="CC167" i="27" s="1"/>
  <c r="CD173" i="27"/>
  <c r="CC173" i="27" s="1"/>
  <c r="CD179" i="27"/>
  <c r="CC179" i="27" s="1"/>
  <c r="CD183" i="27"/>
  <c r="CC183" i="27" s="1"/>
  <c r="CD189" i="27"/>
  <c r="CC189" i="27" s="1"/>
  <c r="CA190" i="27"/>
  <c r="CD190" i="27" s="1"/>
  <c r="CC190" i="27" s="1"/>
  <c r="CA193" i="27"/>
  <c r="CD193" i="27" s="1"/>
  <c r="CC193" i="27" s="1"/>
  <c r="CD195" i="27"/>
  <c r="CC195" i="27" s="1"/>
  <c r="CA196" i="27"/>
  <c r="CD196" i="27" s="1"/>
  <c r="CC196" i="27" s="1"/>
  <c r="CD199" i="27"/>
  <c r="CC199" i="27" s="1"/>
  <c r="CA205" i="27"/>
  <c r="CD205" i="27" s="1"/>
  <c r="CC205" i="27" s="1"/>
  <c r="CD207" i="27"/>
  <c r="CC207" i="27" s="1"/>
  <c r="CA213" i="27"/>
  <c r="CD213" i="27" s="1"/>
  <c r="CC213" i="27" s="1"/>
  <c r="CD215" i="27"/>
  <c r="CC215" i="27" s="1"/>
  <c r="CD220" i="27"/>
  <c r="CC220" i="27" s="1"/>
  <c r="Q24" i="31"/>
  <c r="P24" i="31" s="1"/>
  <c r="Q26" i="31"/>
  <c r="P26" i="31" s="1"/>
  <c r="P15" i="32"/>
  <c r="S15" i="32" s="1"/>
  <c r="R15" i="32" s="1"/>
  <c r="S6" i="32"/>
  <c r="R6" i="32" s="1"/>
  <c r="S12" i="32"/>
  <c r="R12" i="32" s="1"/>
  <c r="S17" i="32"/>
  <c r="R17" i="32" s="1"/>
  <c r="S19" i="32"/>
  <c r="R19" i="32" s="1"/>
  <c r="P24" i="32"/>
  <c r="S24" i="32" s="1"/>
  <c r="R24" i="32" s="1"/>
  <c r="Q24" i="34"/>
  <c r="P24" i="34" s="1"/>
  <c r="Q25" i="34"/>
  <c r="P25" i="34" s="1"/>
  <c r="Q10" i="35"/>
  <c r="T10" i="35" s="1"/>
  <c r="S10" i="35" s="1"/>
  <c r="Q6" i="35"/>
  <c r="T6" i="35" s="1"/>
  <c r="S6" i="35" s="1"/>
  <c r="CD150" i="27"/>
  <c r="CC150" i="27" s="1"/>
  <c r="CD153" i="27"/>
  <c r="CC153" i="27" s="1"/>
  <c r="CD156" i="27"/>
  <c r="CC156" i="27" s="1"/>
  <c r="CD166" i="27"/>
  <c r="CC166" i="27" s="1"/>
  <c r="CD169" i="27"/>
  <c r="CC169" i="27" s="1"/>
  <c r="CD172" i="27"/>
  <c r="CC172" i="27" s="1"/>
  <c r="CD182" i="27"/>
  <c r="CC182" i="27" s="1"/>
  <c r="CD185" i="27"/>
  <c r="CC185" i="27" s="1"/>
  <c r="CD188" i="27"/>
  <c r="CC188" i="27" s="1"/>
  <c r="CD198" i="27"/>
  <c r="CC198" i="27" s="1"/>
  <c r="CD201" i="27"/>
  <c r="CC201" i="27" s="1"/>
  <c r="CD209" i="27"/>
  <c r="CC209" i="27" s="1"/>
  <c r="Q17" i="30"/>
  <c r="P17" i="30" s="1"/>
  <c r="Q9" i="30"/>
  <c r="P9" i="30" s="1"/>
  <c r="P22" i="32"/>
  <c r="S22" i="32" s="1"/>
  <c r="R22" i="32" s="1"/>
  <c r="P10" i="32"/>
  <c r="S10" i="32" s="1"/>
  <c r="R10" i="32" s="1"/>
  <c r="S3" i="32"/>
  <c r="R3" i="32" s="1"/>
  <c r="S8" i="32"/>
  <c r="R8" i="32" s="1"/>
  <c r="S9" i="32"/>
  <c r="R9" i="32" s="1"/>
  <c r="S14" i="32"/>
  <c r="R14" i="32" s="1"/>
  <c r="S16" i="32"/>
  <c r="R16" i="32" s="1"/>
  <c r="S21" i="32"/>
  <c r="R21" i="32" s="1"/>
  <c r="P26" i="32"/>
  <c r="S26" i="32" s="1"/>
  <c r="R26" i="32" s="1"/>
  <c r="R29" i="23"/>
  <c r="Q29" i="23" s="1"/>
  <c r="R28" i="23"/>
  <c r="Q28" i="23" s="1"/>
  <c r="CA142" i="26"/>
  <c r="CD142" i="26" s="1"/>
  <c r="CC142" i="26" s="1"/>
  <c r="CA138" i="26"/>
  <c r="CD138" i="26" s="1"/>
  <c r="CC138" i="26" s="1"/>
  <c r="CA134" i="26"/>
  <c r="CD134" i="26" s="1"/>
  <c r="CC134" i="26" s="1"/>
  <c r="CA130" i="26"/>
  <c r="CD130" i="26" s="1"/>
  <c r="CC130" i="26" s="1"/>
  <c r="CA126" i="26"/>
  <c r="CD126" i="26" s="1"/>
  <c r="CC126" i="26" s="1"/>
  <c r="CA122" i="26"/>
  <c r="CD122" i="26" s="1"/>
  <c r="CC122" i="26" s="1"/>
  <c r="CA118" i="26"/>
  <c r="CD118" i="26" s="1"/>
  <c r="CC118" i="26" s="1"/>
  <c r="CA114" i="26"/>
  <c r="CD114" i="26" s="1"/>
  <c r="CC114" i="26" s="1"/>
  <c r="CA110" i="26"/>
  <c r="CD110" i="26" s="1"/>
  <c r="CC110" i="26" s="1"/>
  <c r="CA106" i="26"/>
  <c r="CD106" i="26" s="1"/>
  <c r="CC106" i="26" s="1"/>
  <c r="CA102" i="26"/>
  <c r="CD102" i="26" s="1"/>
  <c r="CC102" i="26" s="1"/>
  <c r="CA98" i="26"/>
  <c r="CD98" i="26" s="1"/>
  <c r="CC98" i="26" s="1"/>
  <c r="CA94" i="26"/>
  <c r="CD94" i="26" s="1"/>
  <c r="CC94" i="26" s="1"/>
  <c r="CA90" i="26"/>
  <c r="CD90" i="26" s="1"/>
  <c r="CC90" i="26" s="1"/>
  <c r="CA86" i="26"/>
  <c r="CD86" i="26" s="1"/>
  <c r="CC86" i="26" s="1"/>
  <c r="CA82" i="26"/>
  <c r="CD82" i="26" s="1"/>
  <c r="CC82" i="26" s="1"/>
  <c r="CA78" i="26"/>
  <c r="CD78" i="26" s="1"/>
  <c r="CC78" i="26" s="1"/>
  <c r="CA74" i="26"/>
  <c r="CD74" i="26" s="1"/>
  <c r="CC74" i="26" s="1"/>
  <c r="CA70" i="26"/>
  <c r="CD70" i="26" s="1"/>
  <c r="CC70" i="26" s="1"/>
  <c r="CA66" i="26"/>
  <c r="CD66" i="26" s="1"/>
  <c r="CC66" i="26" s="1"/>
  <c r="CA62" i="26"/>
  <c r="CD62" i="26" s="1"/>
  <c r="CC62" i="26" s="1"/>
  <c r="CA58" i="26"/>
  <c r="CD58" i="26" s="1"/>
  <c r="CC58" i="26" s="1"/>
  <c r="CA54" i="26"/>
  <c r="CD54" i="26" s="1"/>
  <c r="CC54" i="26" s="1"/>
  <c r="CA50" i="26"/>
  <c r="CD50" i="26" s="1"/>
  <c r="CC50" i="26" s="1"/>
  <c r="CA46" i="26"/>
  <c r="CD46" i="26" s="1"/>
  <c r="CC46" i="26" s="1"/>
  <c r="CA42" i="26"/>
  <c r="CD42" i="26" s="1"/>
  <c r="CC42" i="26" s="1"/>
  <c r="CA38" i="26"/>
  <c r="CD38" i="26" s="1"/>
  <c r="CC38" i="26" s="1"/>
  <c r="CA34" i="26"/>
  <c r="CD34" i="26" s="1"/>
  <c r="CC34" i="26" s="1"/>
  <c r="CA30" i="26"/>
  <c r="CD30" i="26" s="1"/>
  <c r="CC30" i="26" s="1"/>
  <c r="CA26" i="26"/>
  <c r="CD26" i="26" s="1"/>
  <c r="CC26" i="26" s="1"/>
  <c r="CA21" i="26"/>
  <c r="CD21" i="26" s="1"/>
  <c r="CC21" i="26" s="1"/>
  <c r="CA17" i="26"/>
  <c r="CD17" i="26" s="1"/>
  <c r="CC17" i="26" s="1"/>
  <c r="CA12" i="26"/>
  <c r="CD12" i="26" s="1"/>
  <c r="CC12" i="26" s="1"/>
  <c r="CA8" i="26"/>
  <c r="CD8" i="26" s="1"/>
  <c r="CC8" i="26" s="1"/>
  <c r="CA4" i="26"/>
  <c r="CD4" i="26" s="1"/>
  <c r="CC4" i="26" s="1"/>
  <c r="CA141" i="26"/>
  <c r="CD141" i="26" s="1"/>
  <c r="CC141" i="26" s="1"/>
  <c r="CA137" i="26"/>
  <c r="CD137" i="26" s="1"/>
  <c r="CC137" i="26" s="1"/>
  <c r="CA133" i="26"/>
  <c r="CD133" i="26" s="1"/>
  <c r="CC133" i="26" s="1"/>
  <c r="CA129" i="26"/>
  <c r="CD129" i="26" s="1"/>
  <c r="CC129" i="26" s="1"/>
  <c r="CA125" i="26"/>
  <c r="CD125" i="26" s="1"/>
  <c r="CC125" i="26" s="1"/>
  <c r="CA121" i="26"/>
  <c r="CD121" i="26" s="1"/>
  <c r="CC121" i="26" s="1"/>
  <c r="CA117" i="26"/>
  <c r="CD117" i="26" s="1"/>
  <c r="CC117" i="26" s="1"/>
  <c r="CA113" i="26"/>
  <c r="CD113" i="26" s="1"/>
  <c r="CC113" i="26" s="1"/>
  <c r="CA109" i="26"/>
  <c r="CD109" i="26" s="1"/>
  <c r="CC109" i="26" s="1"/>
  <c r="CA105" i="26"/>
  <c r="CD105" i="26" s="1"/>
  <c r="CC105" i="26" s="1"/>
  <c r="CA101" i="26"/>
  <c r="CD101" i="26" s="1"/>
  <c r="CC101" i="26" s="1"/>
  <c r="CA97" i="26"/>
  <c r="CD97" i="26" s="1"/>
  <c r="CC97" i="26" s="1"/>
  <c r="CA93" i="26"/>
  <c r="CD93" i="26" s="1"/>
  <c r="CC93" i="26" s="1"/>
  <c r="CA89" i="26"/>
  <c r="CD89" i="26" s="1"/>
  <c r="CC89" i="26" s="1"/>
  <c r="CA85" i="26"/>
  <c r="CD85" i="26" s="1"/>
  <c r="CC85" i="26" s="1"/>
  <c r="CA81" i="26"/>
  <c r="CD81" i="26" s="1"/>
  <c r="CC81" i="26" s="1"/>
  <c r="CA77" i="26"/>
  <c r="CD77" i="26" s="1"/>
  <c r="CC77" i="26" s="1"/>
  <c r="CA73" i="26"/>
  <c r="CD73" i="26" s="1"/>
  <c r="CC73" i="26" s="1"/>
  <c r="CA69" i="26"/>
  <c r="CD69" i="26" s="1"/>
  <c r="CC69" i="26" s="1"/>
  <c r="CA65" i="26"/>
  <c r="CD65" i="26" s="1"/>
  <c r="CC65" i="26" s="1"/>
  <c r="CA61" i="26"/>
  <c r="CD61" i="26" s="1"/>
  <c r="CC61" i="26" s="1"/>
  <c r="CA57" i="26"/>
  <c r="CD57" i="26" s="1"/>
  <c r="CC57" i="26" s="1"/>
  <c r="CA53" i="26"/>
  <c r="CD53" i="26" s="1"/>
  <c r="CC53" i="26" s="1"/>
  <c r="CA49" i="26"/>
  <c r="CD49" i="26" s="1"/>
  <c r="CC49" i="26" s="1"/>
  <c r="CA45" i="26"/>
  <c r="CD45" i="26" s="1"/>
  <c r="CC45" i="26" s="1"/>
  <c r="CA41" i="26"/>
  <c r="CD41" i="26" s="1"/>
  <c r="CC41" i="26" s="1"/>
  <c r="CA37" i="26"/>
  <c r="CD37" i="26" s="1"/>
  <c r="CC37" i="26" s="1"/>
  <c r="CA33" i="26"/>
  <c r="CD33" i="26" s="1"/>
  <c r="CC33" i="26" s="1"/>
  <c r="CA29" i="26"/>
  <c r="CD29" i="26" s="1"/>
  <c r="CC29" i="26" s="1"/>
  <c r="CA24" i="26"/>
  <c r="CD24" i="26" s="1"/>
  <c r="CC24" i="26" s="1"/>
  <c r="CA20" i="26"/>
  <c r="CD20" i="26" s="1"/>
  <c r="CC20" i="26" s="1"/>
  <c r="CA16" i="26"/>
  <c r="CD16" i="26" s="1"/>
  <c r="CC16" i="26" s="1"/>
  <c r="CA11" i="26"/>
  <c r="CD11" i="26" s="1"/>
  <c r="CC11" i="26" s="1"/>
  <c r="CA7" i="26"/>
  <c r="CD7" i="26" s="1"/>
  <c r="CC7" i="26" s="1"/>
  <c r="CA3" i="26"/>
  <c r="CD3" i="26" s="1"/>
  <c r="CC3" i="26" s="1"/>
  <c r="CA140" i="26"/>
  <c r="CD140" i="26" s="1"/>
  <c r="CC140" i="26" s="1"/>
  <c r="CA136" i="26"/>
  <c r="CD136" i="26" s="1"/>
  <c r="CC136" i="26" s="1"/>
  <c r="CA132" i="26"/>
  <c r="CD132" i="26" s="1"/>
  <c r="CC132" i="26" s="1"/>
  <c r="CA128" i="26"/>
  <c r="CD128" i="26" s="1"/>
  <c r="CC128" i="26" s="1"/>
  <c r="CA124" i="26"/>
  <c r="CD124" i="26" s="1"/>
  <c r="CC124" i="26" s="1"/>
  <c r="CA120" i="26"/>
  <c r="CD120" i="26" s="1"/>
  <c r="CC120" i="26" s="1"/>
  <c r="CA116" i="26"/>
  <c r="CD116" i="26" s="1"/>
  <c r="CC116" i="26" s="1"/>
  <c r="CA112" i="26"/>
  <c r="CD112" i="26" s="1"/>
  <c r="CC112" i="26" s="1"/>
  <c r="CA108" i="26"/>
  <c r="CD108" i="26" s="1"/>
  <c r="CC108" i="26" s="1"/>
  <c r="CA104" i="26"/>
  <c r="CD104" i="26" s="1"/>
  <c r="CC104" i="26" s="1"/>
  <c r="CA100" i="26"/>
  <c r="CD100" i="26" s="1"/>
  <c r="CC100" i="26" s="1"/>
  <c r="CA96" i="26"/>
  <c r="CD96" i="26" s="1"/>
  <c r="CC96" i="26" s="1"/>
  <c r="CA92" i="26"/>
  <c r="CD92" i="26" s="1"/>
  <c r="CC92" i="26" s="1"/>
  <c r="CA88" i="26"/>
  <c r="CD88" i="26" s="1"/>
  <c r="CC88" i="26" s="1"/>
  <c r="CA84" i="26"/>
  <c r="CD84" i="26" s="1"/>
  <c r="CC84" i="26" s="1"/>
  <c r="CA80" i="26"/>
  <c r="CD80" i="26" s="1"/>
  <c r="CC80" i="26" s="1"/>
  <c r="CA76" i="26"/>
  <c r="CD76" i="26" s="1"/>
  <c r="CC76" i="26" s="1"/>
  <c r="CA72" i="26"/>
  <c r="CD72" i="26" s="1"/>
  <c r="CC72" i="26" s="1"/>
  <c r="CA68" i="26"/>
  <c r="CD68" i="26" s="1"/>
  <c r="CC68" i="26" s="1"/>
  <c r="CA64" i="26"/>
  <c r="CD64" i="26" s="1"/>
  <c r="CC64" i="26" s="1"/>
  <c r="CA60" i="26"/>
  <c r="CD60" i="26" s="1"/>
  <c r="CC60" i="26" s="1"/>
  <c r="CA56" i="26"/>
  <c r="CD56" i="26" s="1"/>
  <c r="CC56" i="26" s="1"/>
  <c r="CA52" i="26"/>
  <c r="CD52" i="26" s="1"/>
  <c r="CC52" i="26" s="1"/>
  <c r="CA48" i="26"/>
  <c r="CD48" i="26" s="1"/>
  <c r="CC48" i="26" s="1"/>
  <c r="CA44" i="26"/>
  <c r="CD44" i="26" s="1"/>
  <c r="CC44" i="26" s="1"/>
  <c r="CA40" i="26"/>
  <c r="CD40" i="26" s="1"/>
  <c r="CC40" i="26" s="1"/>
  <c r="CA36" i="26"/>
  <c r="CD36" i="26" s="1"/>
  <c r="CC36" i="26" s="1"/>
  <c r="CA32" i="26"/>
  <c r="CD32" i="26" s="1"/>
  <c r="CC32" i="26" s="1"/>
  <c r="CA28" i="26"/>
  <c r="CD28" i="26" s="1"/>
  <c r="CC28" i="26" s="1"/>
  <c r="CA23" i="26"/>
  <c r="CD23" i="26" s="1"/>
  <c r="CC23" i="26" s="1"/>
  <c r="CA19" i="26"/>
  <c r="CD19" i="26" s="1"/>
  <c r="CC19" i="26" s="1"/>
  <c r="CA15" i="26"/>
  <c r="CD15" i="26" s="1"/>
  <c r="CC15" i="26" s="1"/>
  <c r="CA10" i="26"/>
  <c r="CD10" i="26" s="1"/>
  <c r="CC10" i="26" s="1"/>
  <c r="CA6" i="26"/>
  <c r="CD6" i="26" s="1"/>
  <c r="CC6" i="26" s="1"/>
  <c r="T33" i="28"/>
  <c r="W33" i="28" s="1"/>
  <c r="V33" i="28" s="1"/>
  <c r="T24" i="28"/>
  <c r="W24" i="28" s="1"/>
  <c r="V24" i="28" s="1"/>
  <c r="T22" i="35"/>
  <c r="S22" i="35" s="1"/>
  <c r="N3" i="34"/>
  <c r="Q3" i="34" s="1"/>
  <c r="P3" i="34" s="1"/>
  <c r="N5" i="34"/>
  <c r="Q5" i="34" s="1"/>
  <c r="P5" i="34" s="1"/>
  <c r="N7" i="34"/>
  <c r="Q7" i="34" s="1"/>
  <c r="P7" i="34" s="1"/>
  <c r="N9" i="34"/>
  <c r="Q9" i="34" s="1"/>
  <c r="P9" i="34" s="1"/>
  <c r="N11" i="34"/>
  <c r="Q11" i="34" s="1"/>
  <c r="P11" i="34" s="1"/>
  <c r="N13" i="34"/>
  <c r="Q13" i="34" s="1"/>
  <c r="P13" i="34" s="1"/>
  <c r="N15" i="34"/>
  <c r="Q15" i="34" s="1"/>
  <c r="P15" i="34" s="1"/>
  <c r="N17" i="34"/>
  <c r="Q17" i="34" s="1"/>
  <c r="P17" i="34" s="1"/>
  <c r="N19" i="34"/>
  <c r="Q19" i="34" s="1"/>
  <c r="P19" i="34" s="1"/>
  <c r="N3" i="33"/>
  <c r="Q3" i="33" s="1"/>
  <c r="P3" i="33" s="1"/>
  <c r="N5" i="33"/>
  <c r="Q5" i="33" s="1"/>
  <c r="P5" i="33" s="1"/>
  <c r="N7" i="33"/>
  <c r="Q7" i="33" s="1"/>
  <c r="P7" i="33" s="1"/>
  <c r="N9" i="33"/>
  <c r="Q9" i="33" s="1"/>
  <c r="P9" i="33" s="1"/>
  <c r="N11" i="33"/>
  <c r="Q11" i="33" s="1"/>
  <c r="P11" i="33" s="1"/>
  <c r="N13" i="33"/>
  <c r="Q13" i="33" s="1"/>
  <c r="P13" i="33" s="1"/>
  <c r="N15" i="33"/>
  <c r="Q15" i="33" s="1"/>
  <c r="P15" i="33" s="1"/>
  <c r="N17" i="33"/>
  <c r="Q17" i="33" s="1"/>
  <c r="P17" i="33" s="1"/>
  <c r="N19" i="33"/>
  <c r="Q19" i="33" s="1"/>
  <c r="P19" i="33" s="1"/>
  <c r="N3" i="31"/>
  <c r="Q3" i="31" s="1"/>
  <c r="P3" i="31" s="1"/>
  <c r="N5" i="31"/>
  <c r="Q5" i="31" s="1"/>
  <c r="P5" i="31" s="1"/>
  <c r="N7" i="31"/>
  <c r="Q7" i="31" s="1"/>
  <c r="P7" i="31" s="1"/>
  <c r="N9" i="31"/>
  <c r="Q9" i="31" s="1"/>
  <c r="P9" i="31" s="1"/>
  <c r="N11" i="31"/>
  <c r="Q11" i="31" s="1"/>
  <c r="P11" i="31" s="1"/>
  <c r="N13" i="31"/>
  <c r="Q13" i="31" s="1"/>
  <c r="P13" i="31" s="1"/>
  <c r="N15" i="31"/>
  <c r="Q15" i="31" s="1"/>
  <c r="P15" i="31" s="1"/>
  <c r="N17" i="31"/>
  <c r="Q17" i="31" s="1"/>
  <c r="P17" i="31" s="1"/>
  <c r="N19" i="31"/>
  <c r="Q19" i="31" s="1"/>
  <c r="P19" i="31" s="1"/>
  <c r="U45" i="29"/>
  <c r="X45" i="29" s="1"/>
  <c r="W45" i="29" s="1"/>
  <c r="U46" i="29"/>
  <c r="X46" i="29" s="1"/>
  <c r="W46" i="29" s="1"/>
  <c r="U38" i="29"/>
  <c r="X38" i="29" s="1"/>
  <c r="W38" i="29" s="1"/>
  <c r="U34" i="29"/>
  <c r="X34" i="29" s="1"/>
  <c r="W34" i="29" s="1"/>
  <c r="U30" i="29"/>
  <c r="X30" i="29" s="1"/>
  <c r="W30" i="29" s="1"/>
  <c r="U26" i="29"/>
  <c r="X26" i="29" s="1"/>
  <c r="W26" i="29" s="1"/>
  <c r="U22" i="29"/>
  <c r="X22" i="29" s="1"/>
  <c r="W22" i="29" s="1"/>
  <c r="U18" i="29"/>
  <c r="X18" i="29" s="1"/>
  <c r="W18" i="29" s="1"/>
  <c r="U14" i="29"/>
  <c r="X14" i="29" s="1"/>
  <c r="W14" i="29" s="1"/>
  <c r="U10" i="29"/>
  <c r="X10" i="29" s="1"/>
  <c r="W10" i="29" s="1"/>
  <c r="U6" i="29"/>
  <c r="X6" i="29" s="1"/>
  <c r="W6" i="29" s="1"/>
  <c r="U33" i="29"/>
  <c r="X33" i="29" s="1"/>
  <c r="W33" i="29" s="1"/>
  <c r="U21" i="29"/>
  <c r="X21" i="29" s="1"/>
  <c r="W21" i="29" s="1"/>
  <c r="U13" i="29"/>
  <c r="X13" i="29" s="1"/>
  <c r="W13" i="29" s="1"/>
  <c r="U9" i="29"/>
  <c r="X9" i="29" s="1"/>
  <c r="W9" i="29" s="1"/>
  <c r="X44" i="29"/>
  <c r="W44" i="29" s="1"/>
  <c r="U40" i="29"/>
  <c r="X40" i="29" s="1"/>
  <c r="W40" i="29" s="1"/>
  <c r="U36" i="29"/>
  <c r="X36" i="29" s="1"/>
  <c r="W36" i="29" s="1"/>
  <c r="U32" i="29"/>
  <c r="X32" i="29" s="1"/>
  <c r="W32" i="29" s="1"/>
  <c r="U28" i="29"/>
  <c r="X28" i="29" s="1"/>
  <c r="W28" i="29" s="1"/>
  <c r="U24" i="29"/>
  <c r="X24" i="29" s="1"/>
  <c r="W24" i="29" s="1"/>
  <c r="U20" i="29"/>
  <c r="X20" i="29" s="1"/>
  <c r="W20" i="29" s="1"/>
  <c r="U16" i="29"/>
  <c r="X16" i="29" s="1"/>
  <c r="W16" i="29" s="1"/>
  <c r="U12" i="29"/>
  <c r="X12" i="29" s="1"/>
  <c r="W12" i="29" s="1"/>
  <c r="U8" i="29"/>
  <c r="X8" i="29" s="1"/>
  <c r="W8" i="29" s="1"/>
  <c r="U4" i="29"/>
  <c r="X4" i="29" s="1"/>
  <c r="W4" i="29" s="1"/>
  <c r="U41" i="29"/>
  <c r="X41" i="29" s="1"/>
  <c r="W41" i="29" s="1"/>
  <c r="U29" i="29"/>
  <c r="X29" i="29" s="1"/>
  <c r="W29" i="29" s="1"/>
  <c r="U25" i="29"/>
  <c r="X25" i="29" s="1"/>
  <c r="W25" i="29" s="1"/>
  <c r="U17" i="29"/>
  <c r="X17" i="29" s="1"/>
  <c r="W17" i="29" s="1"/>
  <c r="U5" i="29"/>
  <c r="X5" i="29" s="1"/>
  <c r="W5" i="29" s="1"/>
  <c r="X42" i="29"/>
  <c r="W42" i="29" s="1"/>
  <c r="U47" i="29"/>
  <c r="X47" i="29" s="1"/>
  <c r="W47" i="29" s="1"/>
  <c r="X43" i="29"/>
  <c r="W43" i="29" s="1"/>
  <c r="U39" i="29"/>
  <c r="X39" i="29" s="1"/>
  <c r="W39" i="29" s="1"/>
  <c r="U35" i="29"/>
  <c r="X35" i="29" s="1"/>
  <c r="W35" i="29" s="1"/>
  <c r="U31" i="29"/>
  <c r="X31" i="29" s="1"/>
  <c r="W31" i="29" s="1"/>
  <c r="U27" i="29"/>
  <c r="X27" i="29" s="1"/>
  <c r="W27" i="29" s="1"/>
  <c r="U23" i="29"/>
  <c r="X23" i="29" s="1"/>
  <c r="W23" i="29" s="1"/>
  <c r="U19" i="29"/>
  <c r="X19" i="29" s="1"/>
  <c r="W19" i="29" s="1"/>
  <c r="U15" i="29"/>
  <c r="X15" i="29" s="1"/>
  <c r="W15" i="29" s="1"/>
  <c r="U11" i="29"/>
  <c r="X11" i="29" s="1"/>
  <c r="W11" i="29" s="1"/>
  <c r="U7" i="29"/>
  <c r="X7" i="29" s="1"/>
  <c r="W7" i="29" s="1"/>
  <c r="U3" i="29"/>
  <c r="X3" i="29" s="1"/>
  <c r="W3" i="29" s="1"/>
  <c r="U37" i="29"/>
  <c r="X37" i="29" s="1"/>
  <c r="W37" i="29" s="1"/>
  <c r="U2" i="29"/>
  <c r="X2" i="29" s="1"/>
  <c r="W2" i="29" s="1"/>
  <c r="T5" i="28"/>
  <c r="W5" i="28" s="1"/>
  <c r="V5" i="28" s="1"/>
  <c r="CA11" i="27"/>
  <c r="CD11" i="27" s="1"/>
  <c r="CC11" i="27" s="1"/>
  <c r="CA27" i="27"/>
  <c r="CD27" i="27" s="1"/>
  <c r="CC27" i="27" s="1"/>
  <c r="CA31" i="27"/>
  <c r="CD31" i="27" s="1"/>
  <c r="CC31" i="27" s="1"/>
  <c r="CA9" i="27"/>
  <c r="CD9" i="27" s="1"/>
  <c r="CC9" i="27" s="1"/>
  <c r="CA17" i="27"/>
  <c r="CD17" i="27" s="1"/>
  <c r="CC17" i="27" s="1"/>
  <c r="CA25" i="27"/>
  <c r="CD25" i="27" s="1"/>
  <c r="CC25" i="27" s="1"/>
  <c r="CA33" i="27"/>
  <c r="CD33" i="27" s="1"/>
  <c r="CC33" i="27" s="1"/>
  <c r="CA41" i="27"/>
  <c r="CD41" i="27" s="1"/>
  <c r="CC41" i="27" s="1"/>
  <c r="CA50" i="27"/>
  <c r="CD50" i="27" s="1"/>
  <c r="CC50" i="27" s="1"/>
  <c r="CA58" i="27"/>
  <c r="CD58" i="27" s="1"/>
  <c r="CC58" i="27" s="1"/>
  <c r="CA66" i="27"/>
  <c r="CD66" i="27" s="1"/>
  <c r="CC66" i="27" s="1"/>
  <c r="CA74" i="27"/>
  <c r="CD74" i="27" s="1"/>
  <c r="CC74" i="27" s="1"/>
  <c r="CA82" i="27"/>
  <c r="CD82" i="27" s="1"/>
  <c r="CC82" i="27" s="1"/>
  <c r="CA90" i="27"/>
  <c r="CD90" i="27" s="1"/>
  <c r="CC90" i="27" s="1"/>
  <c r="CA98" i="27"/>
  <c r="CD98" i="27" s="1"/>
  <c r="CC98" i="27" s="1"/>
  <c r="CA106" i="27"/>
  <c r="CD106" i="27" s="1"/>
  <c r="CC106" i="27" s="1"/>
  <c r="CA114" i="27"/>
  <c r="CD114" i="27" s="1"/>
  <c r="CC114" i="27" s="1"/>
  <c r="CA122" i="27"/>
  <c r="CD122" i="27" s="1"/>
  <c r="CC122" i="27" s="1"/>
  <c r="CA130" i="27"/>
  <c r="CD130" i="27" s="1"/>
  <c r="CC130" i="27" s="1"/>
  <c r="CA138" i="27"/>
  <c r="CD138" i="27" s="1"/>
  <c r="CC138" i="27" s="1"/>
  <c r="CA3" i="27"/>
  <c r="CD3" i="27" s="1"/>
  <c r="CC3" i="27" s="1"/>
  <c r="CA19" i="27"/>
  <c r="CD19" i="27" s="1"/>
  <c r="CC19" i="27" s="1"/>
  <c r="CA5" i="27"/>
  <c r="CD5" i="27" s="1"/>
  <c r="CC5" i="27" s="1"/>
  <c r="CA13" i="27"/>
  <c r="CD13" i="27" s="1"/>
  <c r="CC13" i="27" s="1"/>
  <c r="CA21" i="27"/>
  <c r="CD21" i="27" s="1"/>
  <c r="CC21" i="27" s="1"/>
  <c r="CA29" i="27"/>
  <c r="CD29" i="27" s="1"/>
  <c r="CC29" i="27" s="1"/>
  <c r="CA37" i="27"/>
  <c r="CD37" i="27" s="1"/>
  <c r="CC37" i="27" s="1"/>
  <c r="CA45" i="27"/>
  <c r="CD45" i="27" s="1"/>
  <c r="CC45" i="27" s="1"/>
  <c r="CA15" i="27"/>
  <c r="CD15" i="27" s="1"/>
  <c r="CC15" i="27" s="1"/>
  <c r="CA39" i="27"/>
  <c r="CD39" i="27" s="1"/>
  <c r="CC39" i="27" s="1"/>
  <c r="CA43" i="27"/>
  <c r="CD43" i="27" s="1"/>
  <c r="CC43" i="27" s="1"/>
  <c r="CA7" i="27"/>
  <c r="CD7" i="27" s="1"/>
  <c r="CC7" i="27" s="1"/>
  <c r="CA23" i="27"/>
  <c r="CD23" i="27" s="1"/>
  <c r="CC23" i="27" s="1"/>
  <c r="CA35" i="27"/>
  <c r="CD35" i="27" s="1"/>
  <c r="CC35" i="27" s="1"/>
  <c r="CA52" i="27"/>
  <c r="CD52" i="27" s="1"/>
  <c r="CC52" i="27" s="1"/>
  <c r="CA60" i="27"/>
  <c r="CD60" i="27" s="1"/>
  <c r="CC60" i="27" s="1"/>
  <c r="CA68" i="27"/>
  <c r="CD68" i="27" s="1"/>
  <c r="CC68" i="27" s="1"/>
  <c r="CA76" i="27"/>
  <c r="CD76" i="27" s="1"/>
  <c r="CC76" i="27" s="1"/>
  <c r="CA84" i="27"/>
  <c r="CD84" i="27" s="1"/>
  <c r="CC84" i="27" s="1"/>
  <c r="CA92" i="27"/>
  <c r="CD92" i="27" s="1"/>
  <c r="CC92" i="27" s="1"/>
  <c r="CA100" i="27"/>
  <c r="CD100" i="27" s="1"/>
  <c r="CC100" i="27" s="1"/>
  <c r="CA108" i="27"/>
  <c r="CD108" i="27" s="1"/>
  <c r="CC108" i="27" s="1"/>
  <c r="CA116" i="27"/>
  <c r="CD116" i="27" s="1"/>
  <c r="CC116" i="27" s="1"/>
  <c r="CA124" i="27"/>
  <c r="CD124" i="27" s="1"/>
  <c r="CC124" i="27" s="1"/>
  <c r="CA132" i="27"/>
  <c r="CD132" i="27" s="1"/>
  <c r="CC132" i="27" s="1"/>
  <c r="CA146" i="27"/>
  <c r="CD146" i="27" s="1"/>
  <c r="CC146" i="27" s="1"/>
  <c r="CA154" i="27"/>
  <c r="CD154" i="27" s="1"/>
  <c r="CC154" i="27" s="1"/>
  <c r="CA162" i="27"/>
  <c r="CD162" i="27" s="1"/>
  <c r="CC162" i="27" s="1"/>
  <c r="CA170" i="27"/>
  <c r="CD170" i="27" s="1"/>
  <c r="CC170" i="27" s="1"/>
  <c r="CA178" i="27"/>
  <c r="CD178" i="27" s="1"/>
  <c r="CC178" i="27" s="1"/>
  <c r="CA186" i="27"/>
  <c r="CD186" i="27" s="1"/>
  <c r="CC186" i="27" s="1"/>
  <c r="CA194" i="27"/>
  <c r="CD194" i="27" s="1"/>
  <c r="CC194" i="27" s="1"/>
  <c r="CA202" i="27"/>
  <c r="CD202" i="27" s="1"/>
  <c r="CC202" i="27" s="1"/>
  <c r="CA206" i="27"/>
  <c r="CD206" i="27" s="1"/>
  <c r="CC206" i="27" s="1"/>
  <c r="CA210" i="27"/>
  <c r="CD210" i="27" s="1"/>
  <c r="CC210" i="27" s="1"/>
  <c r="CA214" i="27"/>
  <c r="CD214" i="27" s="1"/>
  <c r="CC214" i="27" s="1"/>
  <c r="CA48" i="27"/>
  <c r="CD48" i="27" s="1"/>
  <c r="CC48" i="27" s="1"/>
  <c r="CA56" i="27"/>
  <c r="CD56" i="27" s="1"/>
  <c r="CC56" i="27" s="1"/>
  <c r="CA64" i="27"/>
  <c r="CD64" i="27" s="1"/>
  <c r="CC64" i="27" s="1"/>
  <c r="CA72" i="27"/>
  <c r="CD72" i="27" s="1"/>
  <c r="CC72" i="27" s="1"/>
  <c r="CA80" i="27"/>
  <c r="CD80" i="27" s="1"/>
  <c r="CC80" i="27" s="1"/>
  <c r="CA88" i="27"/>
  <c r="CD88" i="27" s="1"/>
  <c r="CC88" i="27" s="1"/>
  <c r="CA96" i="27"/>
  <c r="CD96" i="27" s="1"/>
  <c r="CC96" i="27" s="1"/>
  <c r="CA104" i="27"/>
  <c r="CD104" i="27" s="1"/>
  <c r="CC104" i="27" s="1"/>
  <c r="CA112" i="27"/>
  <c r="CD112" i="27" s="1"/>
  <c r="CC112" i="27" s="1"/>
  <c r="CA120" i="27"/>
  <c r="CD120" i="27" s="1"/>
  <c r="CC120" i="27" s="1"/>
  <c r="CA128" i="27"/>
  <c r="CD128" i="27" s="1"/>
  <c r="CC128" i="27" s="1"/>
  <c r="CA136" i="27"/>
  <c r="CD136" i="27" s="1"/>
  <c r="CC136" i="27" s="1"/>
  <c r="CA144" i="27"/>
  <c r="CD144" i="27" s="1"/>
  <c r="CC144" i="27" s="1"/>
  <c r="CA152" i="27"/>
  <c r="CD152" i="27" s="1"/>
  <c r="CC152" i="27" s="1"/>
  <c r="CA160" i="27"/>
  <c r="CD160" i="27" s="1"/>
  <c r="CC160" i="27" s="1"/>
  <c r="CA168" i="27"/>
  <c r="CD168" i="27" s="1"/>
  <c r="CC168" i="27" s="1"/>
  <c r="CA176" i="27"/>
  <c r="CD176" i="27" s="1"/>
  <c r="CC176" i="27" s="1"/>
  <c r="CA184" i="27"/>
  <c r="CD184" i="27" s="1"/>
  <c r="CC184" i="27" s="1"/>
  <c r="CA192" i="27"/>
  <c r="CD192" i="27" s="1"/>
  <c r="CC192" i="27" s="1"/>
  <c r="CA200" i="27"/>
  <c r="CD200" i="27" s="1"/>
  <c r="CC200" i="27" s="1"/>
  <c r="CA204" i="27"/>
  <c r="CD204" i="27" s="1"/>
  <c r="CC204" i="27" s="1"/>
  <c r="CA208" i="27"/>
  <c r="CD208" i="27" s="1"/>
  <c r="CC208" i="27" s="1"/>
  <c r="CA212" i="27"/>
  <c r="CD212" i="27" s="1"/>
  <c r="CC212" i="27" s="1"/>
  <c r="CA144" i="26"/>
  <c r="CD144" i="26" s="1"/>
  <c r="CC144" i="26" s="1"/>
  <c r="BZ5" i="24"/>
  <c r="CC5" i="24" s="1"/>
  <c r="CB5" i="24" s="1"/>
  <c r="BZ3" i="24"/>
  <c r="CC3" i="24" s="1"/>
  <c r="CB3" i="24" s="1"/>
  <c r="CR266" i="22"/>
  <c r="CU266" i="22" s="1"/>
  <c r="CR264" i="22"/>
  <c r="CU264" i="22" s="1"/>
  <c r="CR263" i="22"/>
  <c r="CK3" i="22"/>
  <c r="CL3" i="22"/>
  <c r="CM3" i="22"/>
  <c r="CN3" i="22"/>
  <c r="CO3" i="22"/>
  <c r="CP3" i="22"/>
  <c r="CQ3" i="22"/>
  <c r="CK4" i="22"/>
  <c r="CL4" i="22"/>
  <c r="CM4" i="22"/>
  <c r="CN4" i="22"/>
  <c r="CO4" i="22"/>
  <c r="CP4" i="22"/>
  <c r="CQ4" i="22"/>
  <c r="CK5" i="22"/>
  <c r="CL5" i="22"/>
  <c r="CM5" i="22"/>
  <c r="CN5" i="22"/>
  <c r="CO5" i="22"/>
  <c r="CP5" i="22"/>
  <c r="CQ5" i="22"/>
  <c r="CK6" i="22"/>
  <c r="CL6" i="22"/>
  <c r="CM6" i="22"/>
  <c r="CN6" i="22"/>
  <c r="CO6" i="22"/>
  <c r="CP6" i="22"/>
  <c r="CQ6" i="22"/>
  <c r="CK7" i="22"/>
  <c r="CL7" i="22"/>
  <c r="CM7" i="22"/>
  <c r="CN7" i="22"/>
  <c r="CO7" i="22"/>
  <c r="CP7" i="22"/>
  <c r="CQ7" i="22"/>
  <c r="CK8" i="22"/>
  <c r="CL8" i="22"/>
  <c r="CM8" i="22"/>
  <c r="CN8" i="22"/>
  <c r="CO8" i="22"/>
  <c r="CP8" i="22"/>
  <c r="CQ8" i="22"/>
  <c r="CK9" i="22"/>
  <c r="CL9" i="22"/>
  <c r="CM9" i="22"/>
  <c r="CN9" i="22"/>
  <c r="CO9" i="22"/>
  <c r="CP9" i="22"/>
  <c r="CQ9" i="22"/>
  <c r="CK10" i="22"/>
  <c r="CL10" i="22"/>
  <c r="CM10" i="22"/>
  <c r="CN10" i="22"/>
  <c r="CO10" i="22"/>
  <c r="CP10" i="22"/>
  <c r="CQ10" i="22"/>
  <c r="CK11" i="22"/>
  <c r="CL11" i="22"/>
  <c r="CM11" i="22"/>
  <c r="CN11" i="22"/>
  <c r="CO11" i="22"/>
  <c r="CP11" i="22"/>
  <c r="CQ11" i="22"/>
  <c r="CK12" i="22"/>
  <c r="CL12" i="22"/>
  <c r="CM12" i="22"/>
  <c r="CN12" i="22"/>
  <c r="CO12" i="22"/>
  <c r="CP12" i="22"/>
  <c r="CQ12" i="22"/>
  <c r="CK13" i="22"/>
  <c r="CL13" i="22"/>
  <c r="CM13" i="22"/>
  <c r="CN13" i="22"/>
  <c r="CO13" i="22"/>
  <c r="CP13" i="22"/>
  <c r="CQ13" i="22"/>
  <c r="CK14" i="22"/>
  <c r="CL14" i="22"/>
  <c r="CM14" i="22"/>
  <c r="CN14" i="22"/>
  <c r="CO14" i="22"/>
  <c r="CP14" i="22"/>
  <c r="CQ14" i="22"/>
  <c r="CK15" i="22"/>
  <c r="CL15" i="22"/>
  <c r="CM15" i="22"/>
  <c r="CN15" i="22"/>
  <c r="CO15" i="22"/>
  <c r="CP15" i="22"/>
  <c r="CQ15" i="22"/>
  <c r="CK16" i="22"/>
  <c r="CL16" i="22"/>
  <c r="CM16" i="22"/>
  <c r="CN16" i="22"/>
  <c r="CO16" i="22"/>
  <c r="CP16" i="22"/>
  <c r="CQ16" i="22"/>
  <c r="CK17" i="22"/>
  <c r="CL17" i="22"/>
  <c r="CM17" i="22"/>
  <c r="CN17" i="22"/>
  <c r="CO17" i="22"/>
  <c r="CP17" i="22"/>
  <c r="CQ17" i="22"/>
  <c r="CK18" i="22"/>
  <c r="CL18" i="22"/>
  <c r="CM18" i="22"/>
  <c r="CN18" i="22"/>
  <c r="CO18" i="22"/>
  <c r="CP18" i="22"/>
  <c r="CQ18" i="22"/>
  <c r="CK19" i="22"/>
  <c r="CL19" i="22"/>
  <c r="CM19" i="22"/>
  <c r="CN19" i="22"/>
  <c r="CO19" i="22"/>
  <c r="CP19" i="22"/>
  <c r="CQ19" i="22"/>
  <c r="CK20" i="22"/>
  <c r="CL20" i="22"/>
  <c r="CM20" i="22"/>
  <c r="CN20" i="22"/>
  <c r="CO20" i="22"/>
  <c r="CP20" i="22"/>
  <c r="CQ20" i="22"/>
  <c r="CK21" i="22"/>
  <c r="CL21" i="22"/>
  <c r="CM21" i="22"/>
  <c r="CN21" i="22"/>
  <c r="CO21" i="22"/>
  <c r="CP21" i="22"/>
  <c r="CQ21" i="22"/>
  <c r="CK22" i="22"/>
  <c r="CL22" i="22"/>
  <c r="CM22" i="22"/>
  <c r="CN22" i="22"/>
  <c r="CO22" i="22"/>
  <c r="CP22" i="22"/>
  <c r="CQ22" i="22"/>
  <c r="CK23" i="22"/>
  <c r="CL23" i="22"/>
  <c r="CM23" i="22"/>
  <c r="CN23" i="22"/>
  <c r="CO23" i="22"/>
  <c r="CP23" i="22"/>
  <c r="CQ23" i="22"/>
  <c r="CK24" i="22"/>
  <c r="CL24" i="22"/>
  <c r="CM24" i="22"/>
  <c r="CN24" i="22"/>
  <c r="CO24" i="22"/>
  <c r="CP24" i="22"/>
  <c r="CQ24" i="22"/>
  <c r="CK25" i="22"/>
  <c r="CL25" i="22"/>
  <c r="CM25" i="22"/>
  <c r="CN25" i="22"/>
  <c r="CO25" i="22"/>
  <c r="CP25" i="22"/>
  <c r="CQ25" i="22"/>
  <c r="CK26" i="22"/>
  <c r="CL26" i="22"/>
  <c r="CM26" i="22"/>
  <c r="CN26" i="22"/>
  <c r="CO26" i="22"/>
  <c r="CP26" i="22"/>
  <c r="CQ26" i="22"/>
  <c r="CK27" i="22"/>
  <c r="CL27" i="22"/>
  <c r="CM27" i="22"/>
  <c r="CN27" i="22"/>
  <c r="CO27" i="22"/>
  <c r="CP27" i="22"/>
  <c r="CQ27" i="22"/>
  <c r="CK28" i="22"/>
  <c r="CL28" i="22"/>
  <c r="CM28" i="22"/>
  <c r="CN28" i="22"/>
  <c r="CO28" i="22"/>
  <c r="CP28" i="22"/>
  <c r="CQ28" i="22"/>
  <c r="CK29" i="22"/>
  <c r="CL29" i="22"/>
  <c r="CM29" i="22"/>
  <c r="CN29" i="22"/>
  <c r="CO29" i="22"/>
  <c r="CP29" i="22"/>
  <c r="CQ29" i="22"/>
  <c r="CK30" i="22"/>
  <c r="CL30" i="22"/>
  <c r="CM30" i="22"/>
  <c r="CN30" i="22"/>
  <c r="CO30" i="22"/>
  <c r="CP30" i="22"/>
  <c r="CQ30" i="22"/>
  <c r="CK31" i="22"/>
  <c r="CL31" i="22"/>
  <c r="CM31" i="22"/>
  <c r="CN31" i="22"/>
  <c r="CO31" i="22"/>
  <c r="CP31" i="22"/>
  <c r="CQ31" i="22"/>
  <c r="CK32" i="22"/>
  <c r="CL32" i="22"/>
  <c r="CM32" i="22"/>
  <c r="CN32" i="22"/>
  <c r="CO32" i="22"/>
  <c r="CP32" i="22"/>
  <c r="CQ32" i="22"/>
  <c r="CK33" i="22"/>
  <c r="CL33" i="22"/>
  <c r="CM33" i="22"/>
  <c r="CN33" i="22"/>
  <c r="CO33" i="22"/>
  <c r="CP33" i="22"/>
  <c r="CQ33" i="22"/>
  <c r="CK34" i="22"/>
  <c r="CL34" i="22"/>
  <c r="CM34" i="22"/>
  <c r="CN34" i="22"/>
  <c r="CO34" i="22"/>
  <c r="CP34" i="22"/>
  <c r="CQ34" i="22"/>
  <c r="CK35" i="22"/>
  <c r="CL35" i="22"/>
  <c r="CM35" i="22"/>
  <c r="CN35" i="22"/>
  <c r="CO35" i="22"/>
  <c r="CP35" i="22"/>
  <c r="CQ35" i="22"/>
  <c r="CK36" i="22"/>
  <c r="CL36" i="22"/>
  <c r="CM36" i="22"/>
  <c r="CN36" i="22"/>
  <c r="CO36" i="22"/>
  <c r="CP36" i="22"/>
  <c r="CQ36" i="22"/>
  <c r="CK37" i="22"/>
  <c r="CL37" i="22"/>
  <c r="CM37" i="22"/>
  <c r="CN37" i="22"/>
  <c r="CO37" i="22"/>
  <c r="CP37" i="22"/>
  <c r="CQ37" i="22"/>
  <c r="CK38" i="22"/>
  <c r="CL38" i="22"/>
  <c r="CM38" i="22"/>
  <c r="CN38" i="22"/>
  <c r="CO38" i="22"/>
  <c r="CP38" i="22"/>
  <c r="CQ38" i="22"/>
  <c r="CK39" i="22"/>
  <c r="CL39" i="22"/>
  <c r="CM39" i="22"/>
  <c r="CN39" i="22"/>
  <c r="CO39" i="22"/>
  <c r="CP39" i="22"/>
  <c r="CQ39" i="22"/>
  <c r="CK40" i="22"/>
  <c r="CL40" i="22"/>
  <c r="CM40" i="22"/>
  <c r="CN40" i="22"/>
  <c r="CO40" i="22"/>
  <c r="CP40" i="22"/>
  <c r="CQ40" i="22"/>
  <c r="CK41" i="22"/>
  <c r="CL41" i="22"/>
  <c r="CM41" i="22"/>
  <c r="CN41" i="22"/>
  <c r="CO41" i="22"/>
  <c r="CP41" i="22"/>
  <c r="CQ41" i="22"/>
  <c r="CK42" i="22"/>
  <c r="CL42" i="22"/>
  <c r="CM42" i="22"/>
  <c r="CN42" i="22"/>
  <c r="CO42" i="22"/>
  <c r="CP42" i="22"/>
  <c r="CQ42" i="22"/>
  <c r="CK43" i="22"/>
  <c r="CL43" i="22"/>
  <c r="CM43" i="22"/>
  <c r="CN43" i="22"/>
  <c r="CO43" i="22"/>
  <c r="CP43" i="22"/>
  <c r="CQ43" i="22"/>
  <c r="CK44" i="22"/>
  <c r="CL44" i="22"/>
  <c r="CM44" i="22"/>
  <c r="CN44" i="22"/>
  <c r="CO44" i="22"/>
  <c r="CP44" i="22"/>
  <c r="CQ44" i="22"/>
  <c r="CK45" i="22"/>
  <c r="CL45" i="22"/>
  <c r="CM45" i="22"/>
  <c r="CN45" i="22"/>
  <c r="CO45" i="22"/>
  <c r="CP45" i="22"/>
  <c r="CQ45" i="22"/>
  <c r="CK46" i="22"/>
  <c r="CL46" i="22"/>
  <c r="CM46" i="22"/>
  <c r="CN46" i="22"/>
  <c r="CO46" i="22"/>
  <c r="CP46" i="22"/>
  <c r="CQ46" i="22"/>
  <c r="CK47" i="22"/>
  <c r="CL47" i="22"/>
  <c r="CM47" i="22"/>
  <c r="CN47" i="22"/>
  <c r="CO47" i="22"/>
  <c r="CP47" i="22"/>
  <c r="CQ47" i="22"/>
  <c r="CK48" i="22"/>
  <c r="CL48" i="22"/>
  <c r="CM48" i="22"/>
  <c r="CN48" i="22"/>
  <c r="CO48" i="22"/>
  <c r="CP48" i="22"/>
  <c r="CQ48" i="22"/>
  <c r="CK49" i="22"/>
  <c r="CL49" i="22"/>
  <c r="CM49" i="22"/>
  <c r="CN49" i="22"/>
  <c r="CO49" i="22"/>
  <c r="CP49" i="22"/>
  <c r="CQ49" i="22"/>
  <c r="CK50" i="22"/>
  <c r="CL50" i="22"/>
  <c r="CM50" i="22"/>
  <c r="CN50" i="22"/>
  <c r="CO50" i="22"/>
  <c r="CP50" i="22"/>
  <c r="CQ50" i="22"/>
  <c r="CK51" i="22"/>
  <c r="CL51" i="22"/>
  <c r="CM51" i="22"/>
  <c r="CN51" i="22"/>
  <c r="CO51" i="22"/>
  <c r="CP51" i="22"/>
  <c r="CQ51" i="22"/>
  <c r="CK52" i="22"/>
  <c r="CL52" i="22"/>
  <c r="CM52" i="22"/>
  <c r="CN52" i="22"/>
  <c r="CO52" i="22"/>
  <c r="CP52" i="22"/>
  <c r="CQ52" i="22"/>
  <c r="CK53" i="22"/>
  <c r="CL53" i="22"/>
  <c r="CM53" i="22"/>
  <c r="CN53" i="22"/>
  <c r="CO53" i="22"/>
  <c r="CP53" i="22"/>
  <c r="CQ53" i="22"/>
  <c r="CK54" i="22"/>
  <c r="CL54" i="22"/>
  <c r="CM54" i="22"/>
  <c r="CN54" i="22"/>
  <c r="CO54" i="22"/>
  <c r="CP54" i="22"/>
  <c r="CQ54" i="22"/>
  <c r="CK55" i="22"/>
  <c r="CL55" i="22"/>
  <c r="CM55" i="22"/>
  <c r="CN55" i="22"/>
  <c r="CO55" i="22"/>
  <c r="CP55" i="22"/>
  <c r="CQ55" i="22"/>
  <c r="CK56" i="22"/>
  <c r="CL56" i="22"/>
  <c r="CM56" i="22"/>
  <c r="CN56" i="22"/>
  <c r="CO56" i="22"/>
  <c r="CP56" i="22"/>
  <c r="CQ56" i="22"/>
  <c r="CK57" i="22"/>
  <c r="CL57" i="22"/>
  <c r="CM57" i="22"/>
  <c r="CN57" i="22"/>
  <c r="CO57" i="22"/>
  <c r="CP57" i="22"/>
  <c r="CQ57" i="22"/>
  <c r="CK58" i="22"/>
  <c r="CL58" i="22"/>
  <c r="CM58" i="22"/>
  <c r="CN58" i="22"/>
  <c r="CO58" i="22"/>
  <c r="CP58" i="22"/>
  <c r="CQ58" i="22"/>
  <c r="CK59" i="22"/>
  <c r="CL59" i="22"/>
  <c r="CM59" i="22"/>
  <c r="CN59" i="22"/>
  <c r="CO59" i="22"/>
  <c r="CP59" i="22"/>
  <c r="CQ59" i="22"/>
  <c r="CK2" i="22"/>
  <c r="CL2" i="22"/>
  <c r="CM2" i="22"/>
  <c r="CN2" i="22"/>
  <c r="CO2" i="22"/>
  <c r="CP2" i="22"/>
  <c r="CQ2" i="22"/>
  <c r="CR268" i="22"/>
  <c r="CU268" i="22" s="1"/>
  <c r="CR269" i="22"/>
  <c r="CU269" i="22" s="1"/>
  <c r="CR267" i="22"/>
  <c r="CU267" i="22" s="1"/>
  <c r="CS271" i="22"/>
  <c r="CS272" i="22"/>
  <c r="CS270" i="22"/>
  <c r="Z58" i="22"/>
  <c r="Z59" i="22"/>
  <c r="Z57" i="22"/>
  <c r="Y55" i="22"/>
  <c r="Y56" i="22"/>
  <c r="Y54" i="22"/>
  <c r="X52" i="22"/>
  <c r="X53" i="22"/>
  <c r="X51" i="22"/>
  <c r="W50" i="22"/>
  <c r="W48" i="22"/>
  <c r="F272" i="22"/>
  <c r="F271" i="22"/>
  <c r="F270" i="22"/>
  <c r="F269" i="22"/>
  <c r="F268" i="22"/>
  <c r="F267" i="22"/>
  <c r="F266" i="22"/>
  <c r="F265" i="22"/>
  <c r="F264" i="22"/>
  <c r="F263" i="22"/>
  <c r="F262" i="22"/>
  <c r="F261" i="22"/>
  <c r="F260" i="22"/>
  <c r="F259" i="22"/>
  <c r="F258" i="22"/>
  <c r="F257" i="22"/>
  <c r="F256" i="22"/>
  <c r="F255" i="22"/>
  <c r="F254" i="22"/>
  <c r="F253" i="22"/>
  <c r="F252" i="22"/>
  <c r="F251" i="22"/>
  <c r="F250" i="22"/>
  <c r="F249" i="22"/>
  <c r="F248" i="22"/>
  <c r="F247" i="22"/>
  <c r="F246" i="22"/>
  <c r="F245" i="22"/>
  <c r="F244" i="22"/>
  <c r="F243" i="22"/>
  <c r="F242" i="22"/>
  <c r="F241" i="22"/>
  <c r="F240" i="22"/>
  <c r="F239" i="22"/>
  <c r="F238" i="22"/>
  <c r="F237" i="22"/>
  <c r="F236" i="22"/>
  <c r="F235" i="22"/>
  <c r="F234" i="22"/>
  <c r="F233" i="22"/>
  <c r="F232" i="22"/>
  <c r="F231" i="22"/>
  <c r="F230" i="22"/>
  <c r="F229" i="22"/>
  <c r="F228" i="22"/>
  <c r="F227" i="22"/>
  <c r="F226" i="22"/>
  <c r="F225" i="22"/>
  <c r="F224" i="22"/>
  <c r="F223" i="22"/>
  <c r="F222" i="22"/>
  <c r="F221" i="22"/>
  <c r="F220" i="22"/>
  <c r="F219" i="22"/>
  <c r="F218" i="22"/>
  <c r="F217" i="22"/>
  <c r="F216" i="22"/>
  <c r="F215" i="22"/>
  <c r="F214" i="22"/>
  <c r="F213" i="22"/>
  <c r="F212" i="22"/>
  <c r="F211" i="22"/>
  <c r="F210" i="22"/>
  <c r="F209" i="22"/>
  <c r="F208" i="22"/>
  <c r="F207" i="22"/>
  <c r="F206" i="22"/>
  <c r="F205" i="22"/>
  <c r="F204" i="22"/>
  <c r="F203" i="22"/>
  <c r="F202" i="22"/>
  <c r="F201" i="22"/>
  <c r="F200" i="22"/>
  <c r="F199" i="22"/>
  <c r="F198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82" i="22"/>
  <c r="F181" i="22"/>
  <c r="F180" i="22"/>
  <c r="F179" i="22"/>
  <c r="F178" i="22"/>
  <c r="F177" i="22"/>
  <c r="F176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60" i="22"/>
  <c r="F159" i="22"/>
  <c r="F158" i="22"/>
  <c r="F157" i="22"/>
  <c r="F156" i="22"/>
  <c r="F155" i="22"/>
  <c r="F154" i="22"/>
  <c r="F153" i="22"/>
  <c r="F152" i="22"/>
  <c r="F151" i="22"/>
  <c r="F150" i="22"/>
  <c r="F149" i="22"/>
  <c r="F148" i="22"/>
  <c r="F147" i="22"/>
  <c r="F146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31" i="22"/>
  <c r="F130" i="22"/>
  <c r="F129" i="22"/>
  <c r="F128" i="22"/>
  <c r="F127" i="22"/>
  <c r="F126" i="22"/>
  <c r="F125" i="22"/>
  <c r="F124" i="22"/>
  <c r="F123" i="22"/>
  <c r="F122" i="22"/>
  <c r="F121" i="22"/>
  <c r="F120" i="22"/>
  <c r="F119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F106" i="22"/>
  <c r="F105" i="22"/>
  <c r="F104" i="22"/>
  <c r="F103" i="22"/>
  <c r="F102" i="22"/>
  <c r="F101" i="22"/>
  <c r="F100" i="22"/>
  <c r="F99" i="22"/>
  <c r="F98" i="22"/>
  <c r="F97" i="22"/>
  <c r="F96" i="22"/>
  <c r="F95" i="22"/>
  <c r="F94" i="22"/>
  <c r="F93" i="22"/>
  <c r="F92" i="22"/>
  <c r="F91" i="22"/>
  <c r="F90" i="22"/>
  <c r="F89" i="22"/>
  <c r="F88" i="22"/>
  <c r="F87" i="22"/>
  <c r="F86" i="22"/>
  <c r="F85" i="22"/>
  <c r="F84" i="22"/>
  <c r="F83" i="22"/>
  <c r="F82" i="22"/>
  <c r="F81" i="22"/>
  <c r="F80" i="22"/>
  <c r="F79" i="22"/>
  <c r="F78" i="22"/>
  <c r="F77" i="22"/>
  <c r="F76" i="22"/>
  <c r="F75" i="22"/>
  <c r="F74" i="22"/>
  <c r="F73" i="22"/>
  <c r="F72" i="22"/>
  <c r="F71" i="22"/>
  <c r="F70" i="22"/>
  <c r="F69" i="22"/>
  <c r="F68" i="22"/>
  <c r="F67" i="22"/>
  <c r="F66" i="22"/>
  <c r="F65" i="22"/>
  <c r="F64" i="22"/>
  <c r="F63" i="22"/>
  <c r="F62" i="22"/>
  <c r="F61" i="22"/>
  <c r="F60" i="22"/>
  <c r="F59" i="22"/>
  <c r="F58" i="22"/>
  <c r="F57" i="22"/>
  <c r="F56" i="22"/>
  <c r="F55" i="22"/>
  <c r="F54" i="22"/>
  <c r="F53" i="22"/>
  <c r="F52" i="22"/>
  <c r="F51" i="22"/>
  <c r="F50" i="22"/>
  <c r="F49" i="22"/>
  <c r="F48" i="22"/>
  <c r="F47" i="22"/>
  <c r="F46" i="22"/>
  <c r="F45" i="22"/>
  <c r="U44" i="22"/>
  <c r="F44" i="22"/>
  <c r="U43" i="22"/>
  <c r="F43" i="22"/>
  <c r="U42" i="22"/>
  <c r="F42" i="22"/>
  <c r="T41" i="22"/>
  <c r="F41" i="22"/>
  <c r="T40" i="22"/>
  <c r="F40" i="22"/>
  <c r="T39" i="22"/>
  <c r="F39" i="22"/>
  <c r="S38" i="22"/>
  <c r="F38" i="22"/>
  <c r="S37" i="22"/>
  <c r="F37" i="22"/>
  <c r="S36" i="22"/>
  <c r="F36" i="22"/>
  <c r="R35" i="22"/>
  <c r="F35" i="22"/>
  <c r="R34" i="22"/>
  <c r="F34" i="22"/>
  <c r="R33" i="22"/>
  <c r="F33" i="22"/>
  <c r="Q32" i="22"/>
  <c r="F32" i="22"/>
  <c r="Q31" i="22"/>
  <c r="F31" i="22"/>
  <c r="Q30" i="22"/>
  <c r="F30" i="22"/>
  <c r="P29" i="22"/>
  <c r="F29" i="22"/>
  <c r="P28" i="22"/>
  <c r="F28" i="22"/>
  <c r="P27" i="22"/>
  <c r="F27" i="22"/>
  <c r="O26" i="22"/>
  <c r="F26" i="22"/>
  <c r="O25" i="22"/>
  <c r="F25" i="22"/>
  <c r="O24" i="22"/>
  <c r="F24" i="22"/>
  <c r="N23" i="22"/>
  <c r="F23" i="22"/>
  <c r="N22" i="22"/>
  <c r="F22" i="22"/>
  <c r="N21" i="22"/>
  <c r="F21" i="22"/>
  <c r="M20" i="22"/>
  <c r="F20" i="22"/>
  <c r="M19" i="22"/>
  <c r="F19" i="22"/>
  <c r="M18" i="22"/>
  <c r="F18" i="22"/>
  <c r="L17" i="22"/>
  <c r="F17" i="22"/>
  <c r="L16" i="22"/>
  <c r="F16" i="22"/>
  <c r="L15" i="22"/>
  <c r="F15" i="22"/>
  <c r="K14" i="22"/>
  <c r="F14" i="22"/>
  <c r="K13" i="22"/>
  <c r="F13" i="22"/>
  <c r="K12" i="22"/>
  <c r="F12" i="22"/>
  <c r="J11" i="22"/>
  <c r="F11" i="22"/>
  <c r="J10" i="22"/>
  <c r="F10" i="22"/>
  <c r="J9" i="22"/>
  <c r="F9" i="22"/>
  <c r="I8" i="22"/>
  <c r="F8" i="22"/>
  <c r="I7" i="22"/>
  <c r="F7" i="22"/>
  <c r="I6" i="22"/>
  <c r="F6" i="22"/>
  <c r="H5" i="22"/>
  <c r="F5" i="22"/>
  <c r="H4" i="22"/>
  <c r="F4" i="22"/>
  <c r="H3" i="22"/>
  <c r="F3" i="22"/>
  <c r="CX2" i="22"/>
  <c r="F2" i="22"/>
  <c r="X53" i="21"/>
  <c r="W53" i="21"/>
  <c r="X52" i="21"/>
  <c r="W52" i="21"/>
  <c r="X51" i="21"/>
  <c r="W51" i="21"/>
  <c r="W50" i="21"/>
  <c r="Z50" i="21" s="1"/>
  <c r="Y50" i="21" s="1"/>
  <c r="W49" i="21"/>
  <c r="Z49" i="21" s="1"/>
  <c r="Y49" i="21" s="1"/>
  <c r="W48" i="21"/>
  <c r="Z48" i="21" s="1"/>
  <c r="Y48" i="21" s="1"/>
  <c r="W47" i="21"/>
  <c r="Z47" i="21" s="1"/>
  <c r="Y47" i="21" s="1"/>
  <c r="W46" i="21"/>
  <c r="Z46" i="21" s="1"/>
  <c r="Y46" i="21" s="1"/>
  <c r="W45" i="21"/>
  <c r="Z45" i="21" s="1"/>
  <c r="Y45" i="21" s="1"/>
  <c r="U44" i="21"/>
  <c r="U43" i="21"/>
  <c r="W43" i="21" s="1"/>
  <c r="U42" i="21"/>
  <c r="W42" i="21" s="1"/>
  <c r="Z42" i="21" s="1"/>
  <c r="Y42" i="21" s="1"/>
  <c r="T41" i="21"/>
  <c r="W41" i="21" s="1"/>
  <c r="Z41" i="21" s="1"/>
  <c r="Y41" i="21" s="1"/>
  <c r="T40" i="21"/>
  <c r="W39" i="21"/>
  <c r="T39" i="21"/>
  <c r="S38" i="21"/>
  <c r="W38" i="21" s="1"/>
  <c r="Z38" i="21" s="1"/>
  <c r="Y38" i="21" s="1"/>
  <c r="S37" i="21"/>
  <c r="W37" i="21" s="1"/>
  <c r="Z37" i="21" s="1"/>
  <c r="Y37" i="21" s="1"/>
  <c r="S36" i="21"/>
  <c r="R35" i="21"/>
  <c r="W35" i="21" s="1"/>
  <c r="R34" i="21"/>
  <c r="W34" i="21" s="1"/>
  <c r="Z34" i="21" s="1"/>
  <c r="Y34" i="21" s="1"/>
  <c r="R33" i="21"/>
  <c r="W33" i="21" s="1"/>
  <c r="Z33" i="21" s="1"/>
  <c r="Y33" i="21" s="1"/>
  <c r="Q32" i="21"/>
  <c r="Q31" i="21"/>
  <c r="W31" i="21" s="1"/>
  <c r="Q30" i="21"/>
  <c r="W30" i="21" s="1"/>
  <c r="Z30" i="21" s="1"/>
  <c r="Y30" i="21" s="1"/>
  <c r="P29" i="21"/>
  <c r="W29" i="21" s="1"/>
  <c r="Z29" i="21" s="1"/>
  <c r="Y29" i="21" s="1"/>
  <c r="P28" i="21"/>
  <c r="P27" i="21"/>
  <c r="W27" i="21" s="1"/>
  <c r="O26" i="21"/>
  <c r="W26" i="21" s="1"/>
  <c r="Z26" i="21" s="1"/>
  <c r="Y26" i="21" s="1"/>
  <c r="O25" i="21"/>
  <c r="W25" i="21" s="1"/>
  <c r="Z25" i="21" s="1"/>
  <c r="Y25" i="21" s="1"/>
  <c r="O24" i="21"/>
  <c r="N23" i="21"/>
  <c r="W23" i="21" s="1"/>
  <c r="N22" i="21"/>
  <c r="W22" i="21" s="1"/>
  <c r="Z22" i="21" s="1"/>
  <c r="Y22" i="21" s="1"/>
  <c r="N21" i="21"/>
  <c r="W21" i="21" s="1"/>
  <c r="Z21" i="21" s="1"/>
  <c r="Y21" i="21" s="1"/>
  <c r="M20" i="21"/>
  <c r="M19" i="21"/>
  <c r="W19" i="21" s="1"/>
  <c r="M18" i="21"/>
  <c r="W18" i="21" s="1"/>
  <c r="Z18" i="21" s="1"/>
  <c r="Y18" i="21" s="1"/>
  <c r="L17" i="21"/>
  <c r="W17" i="21" s="1"/>
  <c r="Z17" i="21" s="1"/>
  <c r="Y17" i="21" s="1"/>
  <c r="L16" i="21"/>
  <c r="W16" i="21" s="1"/>
  <c r="L15" i="21"/>
  <c r="W15" i="21" s="1"/>
  <c r="Z15" i="21" s="1"/>
  <c r="Y15" i="21" s="1"/>
  <c r="K14" i="21"/>
  <c r="W14" i="21" s="1"/>
  <c r="K13" i="21"/>
  <c r="W13" i="21" s="1"/>
  <c r="Z13" i="21" s="1"/>
  <c r="Y13" i="21" s="1"/>
  <c r="K12" i="21"/>
  <c r="W12" i="21" s="1"/>
  <c r="Z12" i="21" s="1"/>
  <c r="Y12" i="21" s="1"/>
  <c r="J11" i="21"/>
  <c r="J10" i="21"/>
  <c r="W10" i="21" s="1"/>
  <c r="J9" i="21"/>
  <c r="W9" i="21" s="1"/>
  <c r="Z9" i="21" s="1"/>
  <c r="Y9" i="21" s="1"/>
  <c r="I8" i="21"/>
  <c r="W8" i="21" s="1"/>
  <c r="Z8" i="21" s="1"/>
  <c r="Y8" i="21" s="1"/>
  <c r="I7" i="21"/>
  <c r="I6" i="21"/>
  <c r="H5" i="21"/>
  <c r="W5" i="21" s="1"/>
  <c r="Z5" i="21" s="1"/>
  <c r="Y5" i="21" s="1"/>
  <c r="H4" i="21"/>
  <c r="W4" i="21" s="1"/>
  <c r="Z4" i="21" s="1"/>
  <c r="Y4" i="21" s="1"/>
  <c r="H3" i="21"/>
  <c r="AC2" i="21"/>
  <c r="W2" i="21"/>
  <c r="Z2" i="21" s="1"/>
  <c r="Y2" i="21" s="1"/>
  <c r="Z52" i="21" l="1"/>
  <c r="Y52" i="21" s="1"/>
  <c r="Z51" i="21"/>
  <c r="Y51" i="21" s="1"/>
  <c r="Z53" i="21"/>
  <c r="Y53" i="21" s="1"/>
  <c r="CU263" i="22"/>
  <c r="CT263" i="22" s="1"/>
  <c r="CT264" i="22"/>
  <c r="CT266" i="22"/>
  <c r="CT267" i="22"/>
  <c r="CT268" i="22"/>
  <c r="CR262" i="22"/>
  <c r="CR270" i="22"/>
  <c r="CR271" i="22"/>
  <c r="CR272" i="22"/>
  <c r="CR261" i="22"/>
  <c r="CR265" i="22"/>
  <c r="CT269" i="22"/>
  <c r="CR260" i="22"/>
  <c r="CR258" i="22"/>
  <c r="CR251" i="22"/>
  <c r="CR257" i="22"/>
  <c r="CR256" i="22"/>
  <c r="CR259" i="22"/>
  <c r="CR8" i="22"/>
  <c r="CU8" i="22" s="1"/>
  <c r="CR253" i="22"/>
  <c r="CR252" i="22"/>
  <c r="CR255" i="22"/>
  <c r="CR72" i="22"/>
  <c r="CR64" i="22"/>
  <c r="CR56" i="22"/>
  <c r="CR48" i="22"/>
  <c r="CR40" i="22"/>
  <c r="CR32" i="22"/>
  <c r="CU32" i="22" s="1"/>
  <c r="CR24" i="22"/>
  <c r="CU24" i="22" s="1"/>
  <c r="CR16" i="22"/>
  <c r="CR250" i="22"/>
  <c r="CR249" i="22"/>
  <c r="CR254" i="22"/>
  <c r="CR120" i="22"/>
  <c r="CR200" i="22"/>
  <c r="CR184" i="22"/>
  <c r="CR136" i="22"/>
  <c r="CR104" i="22"/>
  <c r="CR88" i="22"/>
  <c r="CR80" i="22"/>
  <c r="CR248" i="22"/>
  <c r="CR246" i="22"/>
  <c r="CR243" i="22"/>
  <c r="CR239" i="22"/>
  <c r="CR235" i="22"/>
  <c r="CR234" i="22"/>
  <c r="CR232" i="22"/>
  <c r="CR231" i="22"/>
  <c r="CR227" i="22"/>
  <c r="CR225" i="22"/>
  <c r="CR223" i="22"/>
  <c r="CR219" i="22"/>
  <c r="CR216" i="22"/>
  <c r="CR215" i="22"/>
  <c r="CR211" i="22"/>
  <c r="CR207" i="22"/>
  <c r="CR203" i="22"/>
  <c r="CR199" i="22"/>
  <c r="CR196" i="22"/>
  <c r="CR195" i="22"/>
  <c r="CR191" i="22"/>
  <c r="CR187" i="22"/>
  <c r="CR183" i="22"/>
  <c r="CR168" i="22"/>
  <c r="CR152" i="22"/>
  <c r="CR236" i="22"/>
  <c r="CR226" i="22"/>
  <c r="CR242" i="22"/>
  <c r="CR241" i="22"/>
  <c r="CR240" i="22"/>
  <c r="CR228" i="22"/>
  <c r="CR204" i="22"/>
  <c r="CR192" i="22"/>
  <c r="CR36" i="22"/>
  <c r="CR28" i="22"/>
  <c r="CR20" i="22"/>
  <c r="CR12" i="22"/>
  <c r="CR4" i="22"/>
  <c r="CR247" i="22"/>
  <c r="CR224" i="22"/>
  <c r="CR214" i="22"/>
  <c r="CR212" i="22"/>
  <c r="CR208" i="22"/>
  <c r="CR245" i="22"/>
  <c r="CR244" i="22"/>
  <c r="CR233" i="22"/>
  <c r="CR221" i="22"/>
  <c r="CR220" i="22"/>
  <c r="CR188" i="22"/>
  <c r="CR180" i="22"/>
  <c r="CR179" i="22"/>
  <c r="CR176" i="22"/>
  <c r="CR175" i="22"/>
  <c r="CR172" i="22"/>
  <c r="CR171" i="22"/>
  <c r="CR167" i="22"/>
  <c r="CR164" i="22"/>
  <c r="CR163" i="22"/>
  <c r="CR160" i="22"/>
  <c r="CR159" i="22"/>
  <c r="CR156" i="22"/>
  <c r="CR155" i="22"/>
  <c r="CR151" i="22"/>
  <c r="CR148" i="22"/>
  <c r="CR147" i="22"/>
  <c r="CR144" i="22"/>
  <c r="CR143" i="22"/>
  <c r="CR140" i="22"/>
  <c r="CR139" i="22"/>
  <c r="CR135" i="22"/>
  <c r="CR132" i="22"/>
  <c r="CR131" i="22"/>
  <c r="CR128" i="22"/>
  <c r="CR127" i="22"/>
  <c r="CR124" i="22"/>
  <c r="CR123" i="22"/>
  <c r="CR119" i="22"/>
  <c r="CR116" i="22"/>
  <c r="CR115" i="22"/>
  <c r="CR112" i="22"/>
  <c r="CR111" i="22"/>
  <c r="CR108" i="22"/>
  <c r="CR107" i="22"/>
  <c r="CR103" i="22"/>
  <c r="CR100" i="22"/>
  <c r="CR99" i="22"/>
  <c r="CR96" i="22"/>
  <c r="CR95" i="22"/>
  <c r="CR92" i="22"/>
  <c r="CR91" i="22"/>
  <c r="CR87" i="22"/>
  <c r="CR84" i="22"/>
  <c r="CR83" i="22"/>
  <c r="CR79" i="22"/>
  <c r="CR76" i="22"/>
  <c r="CR75" i="22"/>
  <c r="CR71" i="22"/>
  <c r="CR68" i="22"/>
  <c r="CR67" i="22"/>
  <c r="CR63" i="22"/>
  <c r="CR60" i="22"/>
  <c r="CR52" i="22"/>
  <c r="CR44" i="22"/>
  <c r="CU44" i="22" s="1"/>
  <c r="CR238" i="22"/>
  <c r="CR237" i="22"/>
  <c r="CR230" i="22"/>
  <c r="CR229" i="22"/>
  <c r="CR222" i="22"/>
  <c r="CR206" i="22"/>
  <c r="CR205" i="22"/>
  <c r="CR194" i="22"/>
  <c r="CR193" i="22"/>
  <c r="CR182" i="22"/>
  <c r="CR181" i="22"/>
  <c r="CR170" i="22"/>
  <c r="CR169" i="22"/>
  <c r="CR158" i="22"/>
  <c r="CR157" i="22"/>
  <c r="CR146" i="22"/>
  <c r="CR145" i="22"/>
  <c r="CR134" i="22"/>
  <c r="CR133" i="22"/>
  <c r="CR122" i="22"/>
  <c r="CR121" i="22"/>
  <c r="CR110" i="22"/>
  <c r="CR109" i="22"/>
  <c r="CR98" i="22"/>
  <c r="CR97" i="22"/>
  <c r="CR213" i="22"/>
  <c r="CR202" i="22"/>
  <c r="CR201" i="22"/>
  <c r="CR190" i="22"/>
  <c r="CR189" i="22"/>
  <c r="CR178" i="22"/>
  <c r="CR177" i="22"/>
  <c r="CR166" i="22"/>
  <c r="CR165" i="22"/>
  <c r="CR154" i="22"/>
  <c r="CR153" i="22"/>
  <c r="CR142" i="22"/>
  <c r="CR141" i="22"/>
  <c r="CR130" i="22"/>
  <c r="CR129" i="22"/>
  <c r="CR118" i="22"/>
  <c r="CR117" i="22"/>
  <c r="CR106" i="22"/>
  <c r="CR105" i="22"/>
  <c r="CR218" i="22"/>
  <c r="CR217" i="22"/>
  <c r="CR210" i="22"/>
  <c r="CR209" i="22"/>
  <c r="CR198" i="22"/>
  <c r="CR197" i="22"/>
  <c r="CR186" i="22"/>
  <c r="CR185" i="22"/>
  <c r="CR174" i="22"/>
  <c r="CR173" i="22"/>
  <c r="CR162" i="22"/>
  <c r="CR161" i="22"/>
  <c r="CR150" i="22"/>
  <c r="CR149" i="22"/>
  <c r="CR138" i="22"/>
  <c r="CR137" i="22"/>
  <c r="CR126" i="22"/>
  <c r="CR125" i="22"/>
  <c r="CR114" i="22"/>
  <c r="CR113" i="22"/>
  <c r="CR102" i="22"/>
  <c r="CR101" i="22"/>
  <c r="CR94" i="22"/>
  <c r="CR93" i="22"/>
  <c r="CR90" i="22"/>
  <c r="CR89" i="22"/>
  <c r="CR86" i="22"/>
  <c r="CR85" i="22"/>
  <c r="CR82" i="22"/>
  <c r="CR81" i="22"/>
  <c r="CR78" i="22"/>
  <c r="CR77" i="22"/>
  <c r="CR74" i="22"/>
  <c r="CR73" i="22"/>
  <c r="CR70" i="22"/>
  <c r="CR69" i="22"/>
  <c r="CR66" i="22"/>
  <c r="CR65" i="22"/>
  <c r="CR59" i="22"/>
  <c r="CR57" i="22"/>
  <c r="CU57" i="22" s="1"/>
  <c r="CR55" i="22"/>
  <c r="CR54" i="22"/>
  <c r="CU54" i="22" s="1"/>
  <c r="CR53" i="22"/>
  <c r="CR51" i="22"/>
  <c r="CU51" i="22" s="1"/>
  <c r="CR50" i="22"/>
  <c r="CR49" i="22"/>
  <c r="CU49" i="22" s="1"/>
  <c r="CR47" i="22"/>
  <c r="CR46" i="22"/>
  <c r="CU46" i="22" s="1"/>
  <c r="CR45" i="22"/>
  <c r="CR43" i="22"/>
  <c r="CU43" i="22" s="1"/>
  <c r="CR42" i="22"/>
  <c r="CR41" i="22"/>
  <c r="CU41" i="22" s="1"/>
  <c r="CR39" i="22"/>
  <c r="CR38" i="22"/>
  <c r="CU38" i="22" s="1"/>
  <c r="CR37" i="22"/>
  <c r="CR35" i="22"/>
  <c r="CU35" i="22" s="1"/>
  <c r="CR34" i="22"/>
  <c r="CR33" i="22"/>
  <c r="CU33" i="22" s="1"/>
  <c r="CR31" i="22"/>
  <c r="CR30" i="22"/>
  <c r="CU30" i="22" s="1"/>
  <c r="CR29" i="22"/>
  <c r="CR27" i="22"/>
  <c r="CR26" i="22"/>
  <c r="CR25" i="22"/>
  <c r="CU25" i="22" s="1"/>
  <c r="CR23" i="22"/>
  <c r="CR22" i="22"/>
  <c r="CU22" i="22" s="1"/>
  <c r="CR21" i="22"/>
  <c r="CR19" i="22"/>
  <c r="CR18" i="22"/>
  <c r="CR17" i="22"/>
  <c r="CU17" i="22" s="1"/>
  <c r="CR15" i="22"/>
  <c r="CR14" i="22"/>
  <c r="CU14" i="22" s="1"/>
  <c r="CR13" i="22"/>
  <c r="CR11" i="22"/>
  <c r="CR10" i="22"/>
  <c r="CR9" i="22"/>
  <c r="CU9" i="22" s="1"/>
  <c r="CR7" i="22"/>
  <c r="CR6" i="22"/>
  <c r="CU6" i="22" s="1"/>
  <c r="CR5" i="22"/>
  <c r="CR3" i="22"/>
  <c r="CR62" i="22"/>
  <c r="CR61" i="22"/>
  <c r="CR58" i="22"/>
  <c r="CR2" i="22"/>
  <c r="Z10" i="21"/>
  <c r="Y10" i="21" s="1"/>
  <c r="Z16" i="21"/>
  <c r="Y16" i="21" s="1"/>
  <c r="Z19" i="21"/>
  <c r="Y19" i="21" s="1"/>
  <c r="Z27" i="21"/>
  <c r="Y27" i="21" s="1"/>
  <c r="Z35" i="21"/>
  <c r="Y35" i="21" s="1"/>
  <c r="Z43" i="21"/>
  <c r="Y43" i="21" s="1"/>
  <c r="W6" i="21"/>
  <c r="Z6" i="21" s="1"/>
  <c r="Y6" i="21" s="1"/>
  <c r="Z14" i="21"/>
  <c r="Y14" i="21" s="1"/>
  <c r="Z23" i="21"/>
  <c r="Y23" i="21" s="1"/>
  <c r="Z31" i="21"/>
  <c r="Y31" i="21" s="1"/>
  <c r="Z39" i="21"/>
  <c r="Y39" i="21" s="1"/>
  <c r="W3" i="21"/>
  <c r="Z3" i="21" s="1"/>
  <c r="Y3" i="21" s="1"/>
  <c r="W7" i="21"/>
  <c r="Z7" i="21" s="1"/>
  <c r="Y7" i="21" s="1"/>
  <c r="W11" i="21"/>
  <c r="Z11" i="21" s="1"/>
  <c r="Y11" i="21" s="1"/>
  <c r="W20" i="21"/>
  <c r="Z20" i="21" s="1"/>
  <c r="Y20" i="21" s="1"/>
  <c r="W24" i="21"/>
  <c r="Z24" i="21" s="1"/>
  <c r="Y24" i="21" s="1"/>
  <c r="W28" i="21"/>
  <c r="Z28" i="21" s="1"/>
  <c r="Y28" i="21" s="1"/>
  <c r="W32" i="21"/>
  <c r="Z32" i="21" s="1"/>
  <c r="Y32" i="21" s="1"/>
  <c r="W36" i="21"/>
  <c r="Z36" i="21" s="1"/>
  <c r="Y36" i="21" s="1"/>
  <c r="W40" i="21"/>
  <c r="Z40" i="21" s="1"/>
  <c r="Y40" i="21" s="1"/>
  <c r="W44" i="21"/>
  <c r="Z44" i="21" s="1"/>
  <c r="Y44" i="21" s="1"/>
  <c r="CU70" i="22" l="1"/>
  <c r="CT70" i="22" s="1"/>
  <c r="CU78" i="22"/>
  <c r="CT78" i="22" s="1"/>
  <c r="CU86" i="22"/>
  <c r="CT86" i="22" s="1"/>
  <c r="CU94" i="22"/>
  <c r="CT94" i="22" s="1"/>
  <c r="CU114" i="22"/>
  <c r="CT114" i="22" s="1"/>
  <c r="CU138" i="22"/>
  <c r="CT138" i="22" s="1"/>
  <c r="CU162" i="22"/>
  <c r="CT162" i="22" s="1"/>
  <c r="CU186" i="22"/>
  <c r="CT186" i="22" s="1"/>
  <c r="CU210" i="22"/>
  <c r="CT210" i="22" s="1"/>
  <c r="CU106" i="22"/>
  <c r="CT106" i="22" s="1"/>
  <c r="CU130" i="22"/>
  <c r="CT130" i="22" s="1"/>
  <c r="CU154" i="22"/>
  <c r="CT154" i="22" s="1"/>
  <c r="CU178" i="22"/>
  <c r="CT178" i="22" s="1"/>
  <c r="CU202" i="22"/>
  <c r="CT202" i="22" s="1"/>
  <c r="CU109" i="22"/>
  <c r="CT109" i="22" s="1"/>
  <c r="CU133" i="22"/>
  <c r="CT133" i="22" s="1"/>
  <c r="CU157" i="22"/>
  <c r="CT157" i="22" s="1"/>
  <c r="CU181" i="22"/>
  <c r="CT181" i="22" s="1"/>
  <c r="CU205" i="22"/>
  <c r="CT205" i="22" s="1"/>
  <c r="CU230" i="22"/>
  <c r="CT230" i="22" s="1"/>
  <c r="CU68" i="22"/>
  <c r="CT68" i="22" s="1"/>
  <c r="CU79" i="22"/>
  <c r="CT79" i="22" s="1"/>
  <c r="CU91" i="22"/>
  <c r="CT91" i="22" s="1"/>
  <c r="CU99" i="22"/>
  <c r="CT99" i="22" s="1"/>
  <c r="CU108" i="22"/>
  <c r="CT108" i="22" s="1"/>
  <c r="CU116" i="22"/>
  <c r="CT116" i="22" s="1"/>
  <c r="CU127" i="22"/>
  <c r="CT127" i="22" s="1"/>
  <c r="CU135" i="22"/>
  <c r="CT135" i="22" s="1"/>
  <c r="CU144" i="22"/>
  <c r="CT144" i="22" s="1"/>
  <c r="CU155" i="22"/>
  <c r="CT155" i="22" s="1"/>
  <c r="CU163" i="22"/>
  <c r="CT163" i="22" s="1"/>
  <c r="CU172" i="22"/>
  <c r="CT172" i="22" s="1"/>
  <c r="CU180" i="22"/>
  <c r="CT180" i="22" s="1"/>
  <c r="CU233" i="22"/>
  <c r="CT233" i="22" s="1"/>
  <c r="CU212" i="22"/>
  <c r="CT212" i="22" s="1"/>
  <c r="CU240" i="22"/>
  <c r="CT240" i="22" s="1"/>
  <c r="CU236" i="22"/>
  <c r="CT236" i="22" s="1"/>
  <c r="CU187" i="22"/>
  <c r="CT187" i="22" s="1"/>
  <c r="CU199" i="22"/>
  <c r="CT199" i="22" s="1"/>
  <c r="CU215" i="22"/>
  <c r="CT215" i="22" s="1"/>
  <c r="CU225" i="22"/>
  <c r="CT225" i="22" s="1"/>
  <c r="CU234" i="22"/>
  <c r="CT234" i="22" s="1"/>
  <c r="CU246" i="22"/>
  <c r="CT246" i="22" s="1"/>
  <c r="CU104" i="22"/>
  <c r="CT104" i="22" s="1"/>
  <c r="CU120" i="22"/>
  <c r="CT120" i="22" s="1"/>
  <c r="CU255" i="22"/>
  <c r="CT255" i="22" s="1"/>
  <c r="CU259" i="22"/>
  <c r="CT259" i="22" s="1"/>
  <c r="CU258" i="22"/>
  <c r="CT258" i="22" s="1"/>
  <c r="CU261" i="22"/>
  <c r="CT261" i="22" s="1"/>
  <c r="CU262" i="22"/>
  <c r="CT262" i="22" s="1"/>
  <c r="CU3" i="22"/>
  <c r="CT3" i="22" s="1"/>
  <c r="CU47" i="22"/>
  <c r="CT47" i="22" s="1"/>
  <c r="CU61" i="22"/>
  <c r="CT61" i="22" s="1"/>
  <c r="CT6" i="22"/>
  <c r="CT17" i="22"/>
  <c r="CT22" i="22"/>
  <c r="CT33" i="22"/>
  <c r="CT38" i="22"/>
  <c r="CT43" i="22"/>
  <c r="CT49" i="22"/>
  <c r="CT54" i="22"/>
  <c r="CU65" i="22"/>
  <c r="CT65" i="22" s="1"/>
  <c r="CU73" i="22"/>
  <c r="CT73" i="22" s="1"/>
  <c r="CU81" i="22"/>
  <c r="CT81" i="22" s="1"/>
  <c r="CU89" i="22"/>
  <c r="CT89" i="22" s="1"/>
  <c r="CU101" i="22"/>
  <c r="CT101" i="22" s="1"/>
  <c r="CU125" i="22"/>
  <c r="CT125" i="22" s="1"/>
  <c r="CU149" i="22"/>
  <c r="CT149" i="22" s="1"/>
  <c r="CU173" i="22"/>
  <c r="CT173" i="22" s="1"/>
  <c r="CU197" i="22"/>
  <c r="CT197" i="22" s="1"/>
  <c r="CU217" i="22"/>
  <c r="CT217" i="22" s="1"/>
  <c r="CU117" i="22"/>
  <c r="CT117" i="22" s="1"/>
  <c r="CU141" i="22"/>
  <c r="CT141" i="22" s="1"/>
  <c r="CU165" i="22"/>
  <c r="CT165" i="22" s="1"/>
  <c r="CU189" i="22"/>
  <c r="CT189" i="22" s="1"/>
  <c r="CU213" i="22"/>
  <c r="CT213" i="22" s="1"/>
  <c r="CU110" i="22"/>
  <c r="CT110" i="22" s="1"/>
  <c r="CU134" i="22"/>
  <c r="CT134" i="22" s="1"/>
  <c r="CU158" i="22"/>
  <c r="CT158" i="22" s="1"/>
  <c r="CU182" i="22"/>
  <c r="CT182" i="22" s="1"/>
  <c r="CU206" i="22"/>
  <c r="CT206" i="22" s="1"/>
  <c r="CU237" i="22"/>
  <c r="CT237" i="22" s="1"/>
  <c r="CU60" i="22"/>
  <c r="CT60" i="22" s="1"/>
  <c r="CU71" i="22"/>
  <c r="CT71" i="22" s="1"/>
  <c r="CU83" i="22"/>
  <c r="CT83" i="22" s="1"/>
  <c r="CU92" i="22"/>
  <c r="CT92" i="22" s="1"/>
  <c r="CU100" i="22"/>
  <c r="CT100" i="22" s="1"/>
  <c r="CU111" i="22"/>
  <c r="CT111" i="22" s="1"/>
  <c r="CU119" i="22"/>
  <c r="CT119" i="22" s="1"/>
  <c r="CU128" i="22"/>
  <c r="CT128" i="22" s="1"/>
  <c r="CU139" i="22"/>
  <c r="CT139" i="22" s="1"/>
  <c r="CU147" i="22"/>
  <c r="CT147" i="22" s="1"/>
  <c r="CU156" i="22"/>
  <c r="CT156" i="22" s="1"/>
  <c r="CU164" i="22"/>
  <c r="CT164" i="22" s="1"/>
  <c r="CU175" i="22"/>
  <c r="CT175" i="22" s="1"/>
  <c r="CU188" i="22"/>
  <c r="CT188" i="22" s="1"/>
  <c r="CU244" i="22"/>
  <c r="CT244" i="22" s="1"/>
  <c r="CU214" i="22"/>
  <c r="CT214" i="22" s="1"/>
  <c r="CU192" i="22"/>
  <c r="CT192" i="22" s="1"/>
  <c r="CU241" i="22"/>
  <c r="CT241" i="22" s="1"/>
  <c r="CU152" i="22"/>
  <c r="CT152" i="22" s="1"/>
  <c r="CU191" i="22"/>
  <c r="CT191" i="22" s="1"/>
  <c r="CU203" i="22"/>
  <c r="CT203" i="22" s="1"/>
  <c r="CU216" i="22"/>
  <c r="CT216" i="22" s="1"/>
  <c r="CU227" i="22"/>
  <c r="CT227" i="22" s="1"/>
  <c r="CU235" i="22"/>
  <c r="CT235" i="22" s="1"/>
  <c r="CU248" i="22"/>
  <c r="CT248" i="22" s="1"/>
  <c r="CU136" i="22"/>
  <c r="CT136" i="22" s="1"/>
  <c r="CU254" i="22"/>
  <c r="CT254" i="22" s="1"/>
  <c r="CT24" i="22"/>
  <c r="CU252" i="22"/>
  <c r="CT252" i="22" s="1"/>
  <c r="CU256" i="22"/>
  <c r="CT256" i="22" s="1"/>
  <c r="CU260" i="22"/>
  <c r="CT260" i="22" s="1"/>
  <c r="CU272" i="22"/>
  <c r="CT272" i="22" s="1"/>
  <c r="CU10" i="22"/>
  <c r="CT10" i="22" s="1"/>
  <c r="CU26" i="22"/>
  <c r="CT26" i="22" s="1"/>
  <c r="CU42" i="22"/>
  <c r="CT42" i="22" s="1"/>
  <c r="CU58" i="22"/>
  <c r="CT58" i="22" s="1"/>
  <c r="CU48" i="22"/>
  <c r="CT48" i="22" s="1"/>
  <c r="CU5" i="22"/>
  <c r="CT5" i="22" s="1"/>
  <c r="CU21" i="22"/>
  <c r="CT21" i="22" s="1"/>
  <c r="CU37" i="22"/>
  <c r="CT37" i="22" s="1"/>
  <c r="CU53" i="22"/>
  <c r="CT53" i="22" s="1"/>
  <c r="CU12" i="22"/>
  <c r="CT12" i="22" s="1"/>
  <c r="CU15" i="22"/>
  <c r="CT15" i="22" s="1"/>
  <c r="CU7" i="22"/>
  <c r="CT7" i="22" s="1"/>
  <c r="CU59" i="22"/>
  <c r="CT59" i="22" s="1"/>
  <c r="CU62" i="22"/>
  <c r="CT62" i="22" s="1"/>
  <c r="CU66" i="22"/>
  <c r="CT66" i="22" s="1"/>
  <c r="CU74" i="22"/>
  <c r="CT74" i="22" s="1"/>
  <c r="CU82" i="22"/>
  <c r="CT82" i="22" s="1"/>
  <c r="CU90" i="22"/>
  <c r="CT90" i="22" s="1"/>
  <c r="CU102" i="22"/>
  <c r="CT102" i="22" s="1"/>
  <c r="CU126" i="22"/>
  <c r="CT126" i="22" s="1"/>
  <c r="CU150" i="22"/>
  <c r="CT150" i="22" s="1"/>
  <c r="CU174" i="22"/>
  <c r="CT174" i="22" s="1"/>
  <c r="CU198" i="22"/>
  <c r="CT198" i="22" s="1"/>
  <c r="CU218" i="22"/>
  <c r="CT218" i="22" s="1"/>
  <c r="CU118" i="22"/>
  <c r="CT118" i="22" s="1"/>
  <c r="CU142" i="22"/>
  <c r="CT142" i="22" s="1"/>
  <c r="CU166" i="22"/>
  <c r="CT166" i="22" s="1"/>
  <c r="CU190" i="22"/>
  <c r="CT190" i="22" s="1"/>
  <c r="CU97" i="22"/>
  <c r="CT97" i="22" s="1"/>
  <c r="CU121" i="22"/>
  <c r="CT121" i="22" s="1"/>
  <c r="CU145" i="22"/>
  <c r="CT145" i="22" s="1"/>
  <c r="CU169" i="22"/>
  <c r="CT169" i="22" s="1"/>
  <c r="CU193" i="22"/>
  <c r="CT193" i="22" s="1"/>
  <c r="CU222" i="22"/>
  <c r="CT222" i="22" s="1"/>
  <c r="CU238" i="22"/>
  <c r="CT238" i="22" s="1"/>
  <c r="CU63" i="22"/>
  <c r="CT63" i="22" s="1"/>
  <c r="CU75" i="22"/>
  <c r="CT75" i="22" s="1"/>
  <c r="CU84" i="22"/>
  <c r="CT84" i="22" s="1"/>
  <c r="CU95" i="22"/>
  <c r="CT95" i="22" s="1"/>
  <c r="CU103" i="22"/>
  <c r="CT103" i="22" s="1"/>
  <c r="CU112" i="22"/>
  <c r="CT112" i="22" s="1"/>
  <c r="CU123" i="22"/>
  <c r="CT123" i="22" s="1"/>
  <c r="CU131" i="22"/>
  <c r="CT131" i="22" s="1"/>
  <c r="CU140" i="22"/>
  <c r="CT140" i="22" s="1"/>
  <c r="CU148" i="22"/>
  <c r="CT148" i="22" s="1"/>
  <c r="CU159" i="22"/>
  <c r="CT159" i="22" s="1"/>
  <c r="CU167" i="22"/>
  <c r="CT167" i="22" s="1"/>
  <c r="CU176" i="22"/>
  <c r="CT176" i="22" s="1"/>
  <c r="CU220" i="22"/>
  <c r="CT220" i="22" s="1"/>
  <c r="CU245" i="22"/>
  <c r="CT245" i="22" s="1"/>
  <c r="CU224" i="22"/>
  <c r="CT224" i="22" s="1"/>
  <c r="CU204" i="22"/>
  <c r="CT204" i="22" s="1"/>
  <c r="CU242" i="22"/>
  <c r="CT242" i="22" s="1"/>
  <c r="CU168" i="22"/>
  <c r="CT168" i="22" s="1"/>
  <c r="CU195" i="22"/>
  <c r="CT195" i="22" s="1"/>
  <c r="CU207" i="22"/>
  <c r="CT207" i="22" s="1"/>
  <c r="CU219" i="22"/>
  <c r="CT219" i="22" s="1"/>
  <c r="CU231" i="22"/>
  <c r="CT231" i="22" s="1"/>
  <c r="CU239" i="22"/>
  <c r="CT239" i="22" s="1"/>
  <c r="CU80" i="22"/>
  <c r="CT80" i="22" s="1"/>
  <c r="CU184" i="22"/>
  <c r="CT184" i="22" s="1"/>
  <c r="CU249" i="22"/>
  <c r="CT249" i="22" s="1"/>
  <c r="CT32" i="22"/>
  <c r="CU64" i="22"/>
  <c r="CT64" i="22" s="1"/>
  <c r="CU253" i="22"/>
  <c r="CT253" i="22" s="1"/>
  <c r="CU257" i="22"/>
  <c r="CT257" i="22" s="1"/>
  <c r="CU271" i="22"/>
  <c r="CT271" i="22" s="1"/>
  <c r="CU20" i="22"/>
  <c r="CT20" i="22" s="1"/>
  <c r="CU52" i="22"/>
  <c r="CT52" i="22" s="1"/>
  <c r="CU36" i="22"/>
  <c r="CT36" i="22" s="1"/>
  <c r="CU27" i="22"/>
  <c r="CT27" i="22" s="1"/>
  <c r="CU11" i="22"/>
  <c r="CT11" i="22" s="1"/>
  <c r="CU23" i="22"/>
  <c r="CT23" i="22" s="1"/>
  <c r="CT9" i="22"/>
  <c r="CT14" i="22"/>
  <c r="CT25" i="22"/>
  <c r="CT30" i="22"/>
  <c r="CT35" i="22"/>
  <c r="CT41" i="22"/>
  <c r="CT46" i="22"/>
  <c r="CT51" i="22"/>
  <c r="CT57" i="22"/>
  <c r="CU69" i="22"/>
  <c r="CT69" i="22" s="1"/>
  <c r="CU77" i="22"/>
  <c r="CT77" i="22" s="1"/>
  <c r="CU85" i="22"/>
  <c r="CT85" i="22" s="1"/>
  <c r="CU93" i="22"/>
  <c r="CT93" i="22" s="1"/>
  <c r="CU113" i="22"/>
  <c r="CT113" i="22" s="1"/>
  <c r="CU137" i="22"/>
  <c r="CT137" i="22" s="1"/>
  <c r="CU161" i="22"/>
  <c r="CT161" i="22" s="1"/>
  <c r="CU185" i="22"/>
  <c r="CT185" i="22" s="1"/>
  <c r="CU209" i="22"/>
  <c r="CT209" i="22" s="1"/>
  <c r="CU105" i="22"/>
  <c r="CT105" i="22" s="1"/>
  <c r="CU129" i="22"/>
  <c r="CT129" i="22" s="1"/>
  <c r="CU153" i="22"/>
  <c r="CT153" i="22" s="1"/>
  <c r="CU177" i="22"/>
  <c r="CT177" i="22" s="1"/>
  <c r="CU201" i="22"/>
  <c r="CT201" i="22" s="1"/>
  <c r="CU98" i="22"/>
  <c r="CT98" i="22" s="1"/>
  <c r="CU122" i="22"/>
  <c r="CT122" i="22" s="1"/>
  <c r="CU146" i="22"/>
  <c r="CT146" i="22" s="1"/>
  <c r="CU170" i="22"/>
  <c r="CT170" i="22" s="1"/>
  <c r="CU194" i="22"/>
  <c r="CT194" i="22" s="1"/>
  <c r="CU229" i="22"/>
  <c r="CT229" i="22" s="1"/>
  <c r="CT44" i="22"/>
  <c r="CU67" i="22"/>
  <c r="CT67" i="22" s="1"/>
  <c r="CU76" i="22"/>
  <c r="CT76" i="22" s="1"/>
  <c r="CU87" i="22"/>
  <c r="CT87" i="22" s="1"/>
  <c r="CU96" i="22"/>
  <c r="CT96" i="22" s="1"/>
  <c r="CU107" i="22"/>
  <c r="CT107" i="22" s="1"/>
  <c r="CU115" i="22"/>
  <c r="CT115" i="22" s="1"/>
  <c r="CU124" i="22"/>
  <c r="CT124" i="22" s="1"/>
  <c r="CU132" i="22"/>
  <c r="CT132" i="22" s="1"/>
  <c r="CU143" i="22"/>
  <c r="CT143" i="22" s="1"/>
  <c r="CU151" i="22"/>
  <c r="CT151" i="22" s="1"/>
  <c r="CU160" i="22"/>
  <c r="CT160" i="22" s="1"/>
  <c r="CU171" i="22"/>
  <c r="CT171" i="22" s="1"/>
  <c r="CU179" i="22"/>
  <c r="CT179" i="22" s="1"/>
  <c r="CU221" i="22"/>
  <c r="CT221" i="22" s="1"/>
  <c r="CU208" i="22"/>
  <c r="CT208" i="22" s="1"/>
  <c r="CU247" i="22"/>
  <c r="CT247" i="22" s="1"/>
  <c r="CU228" i="22"/>
  <c r="CT228" i="22" s="1"/>
  <c r="CU226" i="22"/>
  <c r="CT226" i="22" s="1"/>
  <c r="CU183" i="22"/>
  <c r="CT183" i="22" s="1"/>
  <c r="CU196" i="22"/>
  <c r="CT196" i="22" s="1"/>
  <c r="CU211" i="22"/>
  <c r="CT211" i="22" s="1"/>
  <c r="CU223" i="22"/>
  <c r="CT223" i="22" s="1"/>
  <c r="CU232" i="22"/>
  <c r="CT232" i="22" s="1"/>
  <c r="CU243" i="22"/>
  <c r="CT243" i="22" s="1"/>
  <c r="CU88" i="22"/>
  <c r="CT88" i="22" s="1"/>
  <c r="CU200" i="22"/>
  <c r="CT200" i="22" s="1"/>
  <c r="CU250" i="22"/>
  <c r="CT250" i="22" s="1"/>
  <c r="CU72" i="22"/>
  <c r="CT72" i="22" s="1"/>
  <c r="CT8" i="22"/>
  <c r="CU251" i="22"/>
  <c r="CT251" i="22" s="1"/>
  <c r="CU265" i="22"/>
  <c r="CT265" i="22" s="1"/>
  <c r="CU270" i="22"/>
  <c r="CT270" i="22" s="1"/>
  <c r="CU18" i="22"/>
  <c r="CT18" i="22" s="1"/>
  <c r="CU34" i="22"/>
  <c r="CT34" i="22" s="1"/>
  <c r="CU50" i="22"/>
  <c r="CT50" i="22" s="1"/>
  <c r="CU28" i="22"/>
  <c r="CT28" i="22" s="1"/>
  <c r="CU56" i="22"/>
  <c r="CT56" i="22" s="1"/>
  <c r="CU13" i="22"/>
  <c r="CT13" i="22" s="1"/>
  <c r="CU29" i="22"/>
  <c r="CT29" i="22" s="1"/>
  <c r="CU45" i="22"/>
  <c r="CT45" i="22" s="1"/>
  <c r="CU4" i="22"/>
  <c r="CT4" i="22" s="1"/>
  <c r="CU40" i="22"/>
  <c r="CT40" i="22" s="1"/>
  <c r="CU16" i="22"/>
  <c r="CT16" i="22" s="1"/>
  <c r="CU31" i="22"/>
  <c r="CT31" i="22" s="1"/>
  <c r="CU19" i="22"/>
  <c r="CT19" i="22" s="1"/>
  <c r="CU39" i="22"/>
  <c r="CT39" i="22" s="1"/>
  <c r="CU55" i="22"/>
  <c r="CT55" i="22" s="1"/>
  <c r="CU2" i="22"/>
  <c r="CT2" i="22" s="1"/>
  <c r="AT2" i="19"/>
  <c r="AV2" i="19" s="1"/>
  <c r="AT109" i="19"/>
  <c r="AT108" i="19"/>
  <c r="P29" i="19"/>
  <c r="AT29" i="19" s="1"/>
  <c r="P30" i="19"/>
  <c r="P28" i="19"/>
  <c r="AT28" i="19" s="1"/>
  <c r="Q31" i="19"/>
  <c r="Q32" i="19"/>
  <c r="AT32" i="19" s="1"/>
  <c r="Q36" i="19"/>
  <c r="Q35" i="19"/>
  <c r="AZ109" i="19"/>
  <c r="AY109" i="19"/>
  <c r="AU109" i="19"/>
  <c r="AZ108" i="19"/>
  <c r="AY108" i="19"/>
  <c r="AU108" i="19"/>
  <c r="AZ107" i="19"/>
  <c r="AY107" i="19"/>
  <c r="AT107" i="19"/>
  <c r="AV107" i="19" s="1"/>
  <c r="AZ106" i="19"/>
  <c r="AY106" i="19"/>
  <c r="AT106" i="19"/>
  <c r="AV106" i="19" s="1"/>
  <c r="AZ105" i="19"/>
  <c r="AY105" i="19"/>
  <c r="AS105" i="19"/>
  <c r="AT105" i="19" s="1"/>
  <c r="AZ104" i="19"/>
  <c r="AY104" i="19"/>
  <c r="AS104" i="19"/>
  <c r="AT104" i="19" s="1"/>
  <c r="AZ103" i="19"/>
  <c r="AY103" i="19"/>
  <c r="AS103" i="19"/>
  <c r="AZ102" i="19"/>
  <c r="AY102" i="19"/>
  <c r="AR102" i="19"/>
  <c r="AZ101" i="19"/>
  <c r="AY101" i="19"/>
  <c r="AR101" i="19"/>
  <c r="AT101" i="19" s="1"/>
  <c r="AZ100" i="19"/>
  <c r="AY100" i="19"/>
  <c r="AR100" i="19"/>
  <c r="AT100" i="19" s="1"/>
  <c r="AZ99" i="19"/>
  <c r="AY99" i="19"/>
  <c r="AQ99" i="19"/>
  <c r="AZ98" i="19"/>
  <c r="AY98" i="19"/>
  <c r="AQ98" i="19"/>
  <c r="AZ97" i="19"/>
  <c r="AY97" i="19"/>
  <c r="AQ97" i="19"/>
  <c r="AT97" i="19" s="1"/>
  <c r="AZ96" i="19"/>
  <c r="AY96" i="19"/>
  <c r="AP96" i="19"/>
  <c r="AT96" i="19" s="1"/>
  <c r="AZ95" i="19"/>
  <c r="AY95" i="19"/>
  <c r="AP95" i="19"/>
  <c r="AZ94" i="19"/>
  <c r="AY94" i="19"/>
  <c r="AP94" i="19"/>
  <c r="AZ93" i="19"/>
  <c r="AY93" i="19"/>
  <c r="AO93" i="19"/>
  <c r="AT93" i="19" s="1"/>
  <c r="AZ92" i="19"/>
  <c r="AY92" i="19"/>
  <c r="AO92" i="19"/>
  <c r="AT92" i="19" s="1"/>
  <c r="AZ91" i="19"/>
  <c r="AY91" i="19"/>
  <c r="AO91" i="19"/>
  <c r="AZ90" i="19"/>
  <c r="AY90" i="19"/>
  <c r="AN90" i="19"/>
  <c r="AZ89" i="19"/>
  <c r="AY89" i="19"/>
  <c r="AN89" i="19"/>
  <c r="AT89" i="19" s="1"/>
  <c r="AZ88" i="19"/>
  <c r="AY88" i="19"/>
  <c r="AN88" i="19"/>
  <c r="AT88" i="19" s="1"/>
  <c r="AZ87" i="19"/>
  <c r="AY87" i="19"/>
  <c r="AM87" i="19"/>
  <c r="AZ86" i="19"/>
  <c r="AY86" i="19"/>
  <c r="AM86" i="19"/>
  <c r="AZ85" i="19"/>
  <c r="AY85" i="19"/>
  <c r="AM85" i="19"/>
  <c r="AT85" i="19" s="1"/>
  <c r="AZ84" i="19"/>
  <c r="AY84" i="19"/>
  <c r="AL84" i="19"/>
  <c r="AT84" i="19" s="1"/>
  <c r="AZ83" i="19"/>
  <c r="AY83" i="19"/>
  <c r="AL83" i="19"/>
  <c r="AZ82" i="19"/>
  <c r="AY82" i="19"/>
  <c r="AL82" i="19"/>
  <c r="AZ81" i="19"/>
  <c r="AY81" i="19"/>
  <c r="AK81" i="19"/>
  <c r="AT81" i="19" s="1"/>
  <c r="AZ80" i="19"/>
  <c r="AY80" i="19"/>
  <c r="AK80" i="19"/>
  <c r="AT80" i="19" s="1"/>
  <c r="AZ79" i="19"/>
  <c r="AY79" i="19"/>
  <c r="AK79" i="19"/>
  <c r="AZ78" i="19"/>
  <c r="AY78" i="19"/>
  <c r="AJ78" i="19"/>
  <c r="AZ77" i="19"/>
  <c r="AY77" i="19"/>
  <c r="AJ77" i="19"/>
  <c r="AT77" i="19" s="1"/>
  <c r="AZ76" i="19"/>
  <c r="AY76" i="19"/>
  <c r="AJ76" i="19"/>
  <c r="AT76" i="19" s="1"/>
  <c r="AZ75" i="19"/>
  <c r="AY75" i="19"/>
  <c r="AI75" i="19"/>
  <c r="AZ74" i="19"/>
  <c r="AY74" i="19"/>
  <c r="AI74" i="19"/>
  <c r="AZ73" i="19"/>
  <c r="AY73" i="19"/>
  <c r="AI73" i="19"/>
  <c r="AT73" i="19" s="1"/>
  <c r="AZ72" i="19"/>
  <c r="AY72" i="19"/>
  <c r="AH72" i="19"/>
  <c r="AT72" i="19" s="1"/>
  <c r="AZ71" i="19"/>
  <c r="AY71" i="19"/>
  <c r="AH71" i="19"/>
  <c r="AZ70" i="19"/>
  <c r="AY70" i="19"/>
  <c r="AH70" i="19"/>
  <c r="AZ69" i="19"/>
  <c r="AY69" i="19"/>
  <c r="AG69" i="19"/>
  <c r="AT69" i="19" s="1"/>
  <c r="AZ68" i="19"/>
  <c r="AY68" i="19"/>
  <c r="AG68" i="19"/>
  <c r="AT68" i="19" s="1"/>
  <c r="AZ67" i="19"/>
  <c r="AY67" i="19"/>
  <c r="AG67" i="19"/>
  <c r="AZ66" i="19"/>
  <c r="AY66" i="19"/>
  <c r="AF66" i="19"/>
  <c r="AZ65" i="19"/>
  <c r="AY65" i="19"/>
  <c r="AF65" i="19"/>
  <c r="AT65" i="19" s="1"/>
  <c r="AZ64" i="19"/>
  <c r="AY64" i="19"/>
  <c r="AF64" i="19"/>
  <c r="AT64" i="19" s="1"/>
  <c r="AZ63" i="19"/>
  <c r="AY63" i="19"/>
  <c r="AE63" i="19"/>
  <c r="AZ62" i="19"/>
  <c r="AY62" i="19"/>
  <c r="AE62" i="19"/>
  <c r="AZ61" i="19"/>
  <c r="AY61" i="19"/>
  <c r="AE61" i="19"/>
  <c r="AT61" i="19" s="1"/>
  <c r="AZ60" i="19"/>
  <c r="AY60" i="19"/>
  <c r="AD60" i="19"/>
  <c r="AT60" i="19" s="1"/>
  <c r="AZ59" i="19"/>
  <c r="AY59" i="19"/>
  <c r="AD59" i="19"/>
  <c r="AZ58" i="19"/>
  <c r="AY58" i="19"/>
  <c r="AD58" i="19"/>
  <c r="AZ57" i="19"/>
  <c r="AY57" i="19"/>
  <c r="AC57" i="19"/>
  <c r="AT57" i="19" s="1"/>
  <c r="AZ56" i="19"/>
  <c r="AY56" i="19"/>
  <c r="AC56" i="19"/>
  <c r="AT56" i="19" s="1"/>
  <c r="AZ55" i="19"/>
  <c r="AY55" i="19"/>
  <c r="AC55" i="19"/>
  <c r="AZ54" i="19"/>
  <c r="AY54" i="19"/>
  <c r="AB54" i="19"/>
  <c r="AZ53" i="19"/>
  <c r="AY53" i="19"/>
  <c r="AB53" i="19"/>
  <c r="AT53" i="19" s="1"/>
  <c r="AZ52" i="19"/>
  <c r="AY52" i="19"/>
  <c r="AA52" i="19"/>
  <c r="AT52" i="19" s="1"/>
  <c r="AZ51" i="19"/>
  <c r="AY51" i="19"/>
  <c r="AA51" i="19"/>
  <c r="AZ50" i="19"/>
  <c r="AY50" i="19"/>
  <c r="Z50" i="19"/>
  <c r="AZ49" i="19"/>
  <c r="AY49" i="19"/>
  <c r="Z49" i="19"/>
  <c r="AT49" i="19" s="1"/>
  <c r="AZ48" i="19"/>
  <c r="AY48" i="19"/>
  <c r="Y48" i="19"/>
  <c r="AT48" i="19" s="1"/>
  <c r="AZ47" i="19"/>
  <c r="AY47" i="19"/>
  <c r="Y47" i="19"/>
  <c r="AZ46" i="19"/>
  <c r="AY46" i="19"/>
  <c r="X46" i="19"/>
  <c r="AZ45" i="19"/>
  <c r="AY45" i="19"/>
  <c r="X45" i="19"/>
  <c r="AT45" i="19" s="1"/>
  <c r="AZ44" i="19"/>
  <c r="AY44" i="19"/>
  <c r="W44" i="19"/>
  <c r="AT44" i="19" s="1"/>
  <c r="AZ43" i="19"/>
  <c r="AY43" i="19"/>
  <c r="W43" i="19"/>
  <c r="AZ42" i="19"/>
  <c r="AY42" i="19"/>
  <c r="V42" i="19"/>
  <c r="AZ41" i="19"/>
  <c r="AY41" i="19"/>
  <c r="V41" i="19"/>
  <c r="AT41" i="19" s="1"/>
  <c r="AZ40" i="19"/>
  <c r="AY40" i="19"/>
  <c r="U40" i="19"/>
  <c r="AT40" i="19" s="1"/>
  <c r="AZ39" i="19"/>
  <c r="AY39" i="19"/>
  <c r="U39" i="19"/>
  <c r="AZ38" i="19"/>
  <c r="AY38" i="19"/>
  <c r="T38" i="19"/>
  <c r="AZ37" i="19"/>
  <c r="AY37" i="19"/>
  <c r="T37" i="19"/>
  <c r="AT37" i="19" s="1"/>
  <c r="AZ36" i="19"/>
  <c r="AY36" i="19"/>
  <c r="S36" i="19"/>
  <c r="AZ35" i="19"/>
  <c r="AY35" i="19"/>
  <c r="S35" i="19"/>
  <c r="AZ34" i="19"/>
  <c r="AY34" i="19"/>
  <c r="R34" i="19"/>
  <c r="AZ33" i="19"/>
  <c r="AY33" i="19"/>
  <c r="R33" i="19"/>
  <c r="AT33" i="19" s="1"/>
  <c r="AZ32" i="19"/>
  <c r="AY32" i="19"/>
  <c r="AZ31" i="19"/>
  <c r="AY31" i="19"/>
  <c r="AZ30" i="19"/>
  <c r="AY30" i="19"/>
  <c r="AZ29" i="19"/>
  <c r="AY29" i="19"/>
  <c r="AZ28" i="19"/>
  <c r="AY28" i="19"/>
  <c r="AZ27" i="19"/>
  <c r="AY27" i="19"/>
  <c r="O27" i="19"/>
  <c r="AZ26" i="19"/>
  <c r="AY26" i="19"/>
  <c r="O26" i="19"/>
  <c r="AZ25" i="19"/>
  <c r="AY25" i="19"/>
  <c r="N25" i="19"/>
  <c r="AT25" i="19" s="1"/>
  <c r="AZ24" i="19"/>
  <c r="AY24" i="19"/>
  <c r="N24" i="19"/>
  <c r="AT24" i="19" s="1"/>
  <c r="AZ23" i="19"/>
  <c r="AY23" i="19"/>
  <c r="N23" i="19"/>
  <c r="AZ22" i="19"/>
  <c r="AY22" i="19"/>
  <c r="M22" i="19"/>
  <c r="AZ21" i="19"/>
  <c r="AY21" i="19"/>
  <c r="M21" i="19"/>
  <c r="AT21" i="19" s="1"/>
  <c r="AZ20" i="19"/>
  <c r="AY20" i="19"/>
  <c r="M20" i="19"/>
  <c r="AT20" i="19" s="1"/>
  <c r="AZ19" i="19"/>
  <c r="AY19" i="19"/>
  <c r="L19" i="19"/>
  <c r="AZ18" i="19"/>
  <c r="AY18" i="19"/>
  <c r="L18" i="19"/>
  <c r="AZ17" i="19"/>
  <c r="AY17" i="19"/>
  <c r="L17" i="19"/>
  <c r="AT17" i="19" s="1"/>
  <c r="AZ16" i="19"/>
  <c r="AY16" i="19"/>
  <c r="L16" i="19"/>
  <c r="AZ15" i="19"/>
  <c r="AY15" i="19"/>
  <c r="K15" i="19"/>
  <c r="AZ14" i="19"/>
  <c r="AY14" i="19"/>
  <c r="K14" i="19"/>
  <c r="AZ13" i="19"/>
  <c r="AY13" i="19"/>
  <c r="K13" i="19"/>
  <c r="AT13" i="19" s="1"/>
  <c r="AZ12" i="19"/>
  <c r="AY12" i="19"/>
  <c r="J12" i="19"/>
  <c r="AZ11" i="19"/>
  <c r="AY11" i="19"/>
  <c r="J11" i="19"/>
  <c r="AZ10" i="19"/>
  <c r="AY10" i="19"/>
  <c r="J10" i="19"/>
  <c r="AZ9" i="19"/>
  <c r="AY9" i="19"/>
  <c r="J9" i="19"/>
  <c r="AT9" i="19" s="1"/>
  <c r="AZ8" i="19"/>
  <c r="AY8" i="19"/>
  <c r="I8" i="19"/>
  <c r="AZ7" i="19"/>
  <c r="AY7" i="19"/>
  <c r="I7" i="19"/>
  <c r="AZ6" i="19"/>
  <c r="AY6" i="19"/>
  <c r="H6" i="19"/>
  <c r="AZ5" i="19"/>
  <c r="AY5" i="19"/>
  <c r="H5" i="19"/>
  <c r="AT5" i="19" s="1"/>
  <c r="AZ4" i="19"/>
  <c r="AY4" i="19"/>
  <c r="H4" i="19"/>
  <c r="G4" i="19"/>
  <c r="AZ3" i="19"/>
  <c r="AY3" i="19"/>
  <c r="G3" i="19"/>
  <c r="AZ2" i="19"/>
  <c r="AY2" i="19"/>
  <c r="AZ109" i="18"/>
  <c r="AY109" i="18"/>
  <c r="AU109" i="18"/>
  <c r="AT109" i="18"/>
  <c r="AZ108" i="18"/>
  <c r="AY108" i="18"/>
  <c r="AU108" i="18"/>
  <c r="AT108" i="18"/>
  <c r="AZ107" i="18"/>
  <c r="AY107" i="18"/>
  <c r="AT107" i="18"/>
  <c r="AV107" i="18" s="1"/>
  <c r="AZ106" i="18"/>
  <c r="AY106" i="18"/>
  <c r="AT106" i="18"/>
  <c r="AV106" i="18" s="1"/>
  <c r="AZ105" i="18"/>
  <c r="AY105" i="18"/>
  <c r="AS105" i="18"/>
  <c r="AZ104" i="18"/>
  <c r="AY104" i="18"/>
  <c r="AS104" i="18"/>
  <c r="AT104" i="18" s="1"/>
  <c r="AV104" i="18" s="1"/>
  <c r="AZ103" i="18"/>
  <c r="AY103" i="18"/>
  <c r="AS103" i="18"/>
  <c r="AT103" i="18" s="1"/>
  <c r="AV103" i="18" s="1"/>
  <c r="AZ102" i="18"/>
  <c r="AY102" i="18"/>
  <c r="AR102" i="18"/>
  <c r="AT102" i="18" s="1"/>
  <c r="AZ101" i="18"/>
  <c r="AY101" i="18"/>
  <c r="AT101" i="18"/>
  <c r="AR101" i="18"/>
  <c r="AZ100" i="18"/>
  <c r="AY100" i="18"/>
  <c r="AR100" i="18"/>
  <c r="AZ99" i="18"/>
  <c r="AY99" i="18"/>
  <c r="AQ99" i="18"/>
  <c r="AZ98" i="18"/>
  <c r="AY98" i="18"/>
  <c r="AQ98" i="18"/>
  <c r="AT98" i="18" s="1"/>
  <c r="AV98" i="18" s="1"/>
  <c r="AZ97" i="18"/>
  <c r="AY97" i="18"/>
  <c r="AQ97" i="18"/>
  <c r="AZ96" i="18"/>
  <c r="AY96" i="18"/>
  <c r="AT96" i="18"/>
  <c r="AV96" i="18" s="1"/>
  <c r="AP96" i="18"/>
  <c r="AZ95" i="18"/>
  <c r="AY95" i="18"/>
  <c r="AP95" i="18"/>
  <c r="AT95" i="18" s="1"/>
  <c r="AV95" i="18" s="1"/>
  <c r="AZ94" i="18"/>
  <c r="AY94" i="18"/>
  <c r="AP94" i="18"/>
  <c r="AT94" i="18" s="1"/>
  <c r="AZ93" i="18"/>
  <c r="AY93" i="18"/>
  <c r="AO93" i="18"/>
  <c r="AT93" i="18" s="1"/>
  <c r="AV93" i="18" s="1"/>
  <c r="AZ92" i="18"/>
  <c r="AY92" i="18"/>
  <c r="AO92" i="18"/>
  <c r="AZ91" i="18"/>
  <c r="AY91" i="18"/>
  <c r="AO91" i="18"/>
  <c r="AZ90" i="18"/>
  <c r="AY90" i="18"/>
  <c r="AN90" i="18"/>
  <c r="AT90" i="18" s="1"/>
  <c r="AV90" i="18" s="1"/>
  <c r="AZ89" i="18"/>
  <c r="AY89" i="18"/>
  <c r="AN89" i="18"/>
  <c r="AT89" i="18" s="1"/>
  <c r="AV89" i="18" s="1"/>
  <c r="AZ88" i="18"/>
  <c r="AY88" i="18"/>
  <c r="AN88" i="18"/>
  <c r="AT88" i="18" s="1"/>
  <c r="AV88" i="18" s="1"/>
  <c r="AZ87" i="18"/>
  <c r="AY87" i="18"/>
  <c r="AM87" i="18"/>
  <c r="AT87" i="18" s="1"/>
  <c r="AV87" i="18" s="1"/>
  <c r="AZ86" i="18"/>
  <c r="AY86" i="18"/>
  <c r="AM86" i="18"/>
  <c r="AT86" i="18" s="1"/>
  <c r="AZ85" i="18"/>
  <c r="AY85" i="18"/>
  <c r="AT85" i="18"/>
  <c r="AV85" i="18" s="1"/>
  <c r="AM85" i="18"/>
  <c r="AZ84" i="18"/>
  <c r="AY84" i="18"/>
  <c r="AL84" i="18"/>
  <c r="AZ83" i="18"/>
  <c r="AY83" i="18"/>
  <c r="AL83" i="18"/>
  <c r="AZ82" i="18"/>
  <c r="AY82" i="18"/>
  <c r="AL82" i="18"/>
  <c r="AT82" i="18" s="1"/>
  <c r="AV82" i="18" s="1"/>
  <c r="AZ81" i="18"/>
  <c r="AY81" i="18"/>
  <c r="AK81" i="18"/>
  <c r="AT81" i="18" s="1"/>
  <c r="AV81" i="18" s="1"/>
  <c r="AZ80" i="18"/>
  <c r="AY80" i="18"/>
  <c r="AK80" i="18"/>
  <c r="AZ79" i="18"/>
  <c r="AY79" i="18"/>
  <c r="AK79" i="18"/>
  <c r="AT79" i="18" s="1"/>
  <c r="AV79" i="18" s="1"/>
  <c r="AZ78" i="18"/>
  <c r="AY78" i="18"/>
  <c r="AJ78" i="18"/>
  <c r="AT78" i="18" s="1"/>
  <c r="AZ77" i="18"/>
  <c r="AY77" i="18"/>
  <c r="AJ77" i="18"/>
  <c r="AT77" i="18" s="1"/>
  <c r="AV77" i="18" s="1"/>
  <c r="AZ76" i="18"/>
  <c r="AY76" i="18"/>
  <c r="AJ76" i="18"/>
  <c r="AZ75" i="18"/>
  <c r="AY75" i="18"/>
  <c r="AI75" i="18"/>
  <c r="AZ74" i="18"/>
  <c r="AY74" i="18"/>
  <c r="AI74" i="18"/>
  <c r="AT74" i="18" s="1"/>
  <c r="AV74" i="18" s="1"/>
  <c r="AZ73" i="18"/>
  <c r="AY73" i="18"/>
  <c r="AI73" i="18"/>
  <c r="AT73" i="18" s="1"/>
  <c r="AV73" i="18" s="1"/>
  <c r="AZ72" i="18"/>
  <c r="AY72" i="18"/>
  <c r="AH72" i="18"/>
  <c r="AT72" i="18" s="1"/>
  <c r="AV72" i="18" s="1"/>
  <c r="AZ71" i="18"/>
  <c r="AY71" i="18"/>
  <c r="AH71" i="18"/>
  <c r="AT71" i="18" s="1"/>
  <c r="AV71" i="18" s="1"/>
  <c r="AZ70" i="18"/>
  <c r="AY70" i="18"/>
  <c r="AH70" i="18"/>
  <c r="AZ69" i="18"/>
  <c r="AY69" i="18"/>
  <c r="AG69" i="18"/>
  <c r="AT69" i="18" s="1"/>
  <c r="AV69" i="18" s="1"/>
  <c r="AZ68" i="18"/>
  <c r="AY68" i="18"/>
  <c r="AG68" i="18"/>
  <c r="AZ67" i="18"/>
  <c r="AY67" i="18"/>
  <c r="AG67" i="18"/>
  <c r="AZ66" i="18"/>
  <c r="AY66" i="18"/>
  <c r="AF66" i="18"/>
  <c r="AT66" i="18" s="1"/>
  <c r="AV66" i="18" s="1"/>
  <c r="AZ65" i="18"/>
  <c r="AY65" i="18"/>
  <c r="AF65" i="18"/>
  <c r="AT65" i="18" s="1"/>
  <c r="AV65" i="18" s="1"/>
  <c r="AZ64" i="18"/>
  <c r="AY64" i="18"/>
  <c r="AF64" i="18"/>
  <c r="AT64" i="18" s="1"/>
  <c r="AV64" i="18" s="1"/>
  <c r="AZ63" i="18"/>
  <c r="AY63" i="18"/>
  <c r="AE63" i="18"/>
  <c r="AT63" i="18" s="1"/>
  <c r="AV63" i="18" s="1"/>
  <c r="AZ62" i="18"/>
  <c r="AY62" i="18"/>
  <c r="AE62" i="18"/>
  <c r="AT62" i="18" s="1"/>
  <c r="AZ61" i="18"/>
  <c r="AY61" i="18"/>
  <c r="AE61" i="18"/>
  <c r="AT61" i="18" s="1"/>
  <c r="AV61" i="18" s="1"/>
  <c r="AZ60" i="18"/>
  <c r="AY60" i="18"/>
  <c r="AD60" i="18"/>
  <c r="AZ59" i="18"/>
  <c r="AY59" i="18"/>
  <c r="AD59" i="18"/>
  <c r="AZ58" i="18"/>
  <c r="AY58" i="18"/>
  <c r="AD58" i="18"/>
  <c r="AT58" i="18" s="1"/>
  <c r="AV58" i="18" s="1"/>
  <c r="AZ57" i="18"/>
  <c r="AY57" i="18"/>
  <c r="AC57" i="18"/>
  <c r="AT57" i="18" s="1"/>
  <c r="AV57" i="18" s="1"/>
  <c r="AZ56" i="18"/>
  <c r="AY56" i="18"/>
  <c r="AC56" i="18"/>
  <c r="AT56" i="18" s="1"/>
  <c r="AV56" i="18" s="1"/>
  <c r="AZ55" i="18"/>
  <c r="AY55" i="18"/>
  <c r="AC55" i="18"/>
  <c r="AT55" i="18" s="1"/>
  <c r="AV55" i="18" s="1"/>
  <c r="AZ54" i="18"/>
  <c r="AY54" i="18"/>
  <c r="AB54" i="18"/>
  <c r="AT54" i="18" s="1"/>
  <c r="AV54" i="18" s="1"/>
  <c r="AZ53" i="18"/>
  <c r="AY53" i="18"/>
  <c r="AB53" i="18"/>
  <c r="AZ52" i="18"/>
  <c r="AY52" i="18"/>
  <c r="AA52" i="18"/>
  <c r="AZ51" i="18"/>
  <c r="AY51" i="18"/>
  <c r="AA51" i="18"/>
  <c r="AT51" i="18" s="1"/>
  <c r="AV51" i="18" s="1"/>
  <c r="AZ50" i="18"/>
  <c r="AY50" i="18"/>
  <c r="Z50" i="18"/>
  <c r="AT50" i="18" s="1"/>
  <c r="AV50" i="18" s="1"/>
  <c r="AZ49" i="18"/>
  <c r="AY49" i="18"/>
  <c r="Z49" i="18"/>
  <c r="AT49" i="18" s="1"/>
  <c r="AV49" i="18" s="1"/>
  <c r="AZ48" i="18"/>
  <c r="AY48" i="18"/>
  <c r="Y48" i="18"/>
  <c r="AT48" i="18" s="1"/>
  <c r="AV48" i="18" s="1"/>
  <c r="AZ47" i="18"/>
  <c r="AY47" i="18"/>
  <c r="Y47" i="18"/>
  <c r="AT47" i="18" s="1"/>
  <c r="AV47" i="18" s="1"/>
  <c r="AZ46" i="18"/>
  <c r="AY46" i="18"/>
  <c r="X46" i="18"/>
  <c r="AT46" i="18" s="1"/>
  <c r="AV46" i="18" s="1"/>
  <c r="AZ45" i="18"/>
  <c r="AY45" i="18"/>
  <c r="X45" i="18"/>
  <c r="AZ44" i="18"/>
  <c r="AY44" i="18"/>
  <c r="AT44" i="18"/>
  <c r="AV44" i="18" s="1"/>
  <c r="W44" i="18"/>
  <c r="AZ43" i="18"/>
  <c r="AY43" i="18"/>
  <c r="AT43" i="18"/>
  <c r="AV43" i="18" s="1"/>
  <c r="W43" i="18"/>
  <c r="AZ42" i="18"/>
  <c r="AY42" i="18"/>
  <c r="V42" i="18"/>
  <c r="AT42" i="18" s="1"/>
  <c r="AV42" i="18" s="1"/>
  <c r="AZ41" i="18"/>
  <c r="AY41" i="18"/>
  <c r="V41" i="18"/>
  <c r="AT41" i="18" s="1"/>
  <c r="AV41" i="18" s="1"/>
  <c r="AZ40" i="18"/>
  <c r="AY40" i="18"/>
  <c r="U40" i="18"/>
  <c r="AT40" i="18" s="1"/>
  <c r="AV40" i="18" s="1"/>
  <c r="AZ39" i="18"/>
  <c r="AY39" i="18"/>
  <c r="U39" i="18"/>
  <c r="AT39" i="18" s="1"/>
  <c r="AV39" i="18" s="1"/>
  <c r="AZ38" i="18"/>
  <c r="AY38" i="18"/>
  <c r="T38" i="18"/>
  <c r="AT38" i="18" s="1"/>
  <c r="AV38" i="18" s="1"/>
  <c r="AZ37" i="18"/>
  <c r="AY37" i="18"/>
  <c r="T37" i="18"/>
  <c r="AZ36" i="18"/>
  <c r="AY36" i="18"/>
  <c r="S36" i="18"/>
  <c r="AZ35" i="18"/>
  <c r="AY35" i="18"/>
  <c r="S35" i="18"/>
  <c r="AT35" i="18" s="1"/>
  <c r="AV35" i="18" s="1"/>
  <c r="AZ34" i="18"/>
  <c r="AY34" i="18"/>
  <c r="R34" i="18"/>
  <c r="AT34" i="18" s="1"/>
  <c r="AV34" i="18" s="1"/>
  <c r="AZ33" i="18"/>
  <c r="AY33" i="18"/>
  <c r="R33" i="18"/>
  <c r="AT33" i="18" s="1"/>
  <c r="AV33" i="18" s="1"/>
  <c r="AZ32" i="18"/>
  <c r="AY32" i="18"/>
  <c r="Q32" i="18"/>
  <c r="AT32" i="18" s="1"/>
  <c r="AV32" i="18" s="1"/>
  <c r="AZ31" i="18"/>
  <c r="AY31" i="18"/>
  <c r="Q31" i="18"/>
  <c r="AT31" i="18" s="1"/>
  <c r="AV31" i="18" s="1"/>
  <c r="AZ30" i="18"/>
  <c r="AY30" i="18"/>
  <c r="P30" i="18"/>
  <c r="AT30" i="18" s="1"/>
  <c r="AZ29" i="18"/>
  <c r="AY29" i="18"/>
  <c r="P29" i="18"/>
  <c r="AZ28" i="18"/>
  <c r="AY28" i="18"/>
  <c r="P28" i="18"/>
  <c r="AZ27" i="18"/>
  <c r="AY27" i="18"/>
  <c r="O27" i="18"/>
  <c r="AT27" i="18" s="1"/>
  <c r="AV27" i="18" s="1"/>
  <c r="AZ26" i="18"/>
  <c r="AY26" i="18"/>
  <c r="O26" i="18"/>
  <c r="AT26" i="18" s="1"/>
  <c r="AV26" i="18" s="1"/>
  <c r="AZ25" i="18"/>
  <c r="AY25" i="18"/>
  <c r="N25" i="18"/>
  <c r="AT25" i="18" s="1"/>
  <c r="AV25" i="18" s="1"/>
  <c r="AZ24" i="18"/>
  <c r="AY24" i="18"/>
  <c r="N24" i="18"/>
  <c r="AT24" i="18" s="1"/>
  <c r="AV24" i="18" s="1"/>
  <c r="AZ23" i="18"/>
  <c r="AY23" i="18"/>
  <c r="N23" i="18"/>
  <c r="AT23" i="18" s="1"/>
  <c r="AV23" i="18" s="1"/>
  <c r="AZ22" i="18"/>
  <c r="AY22" i="18"/>
  <c r="M22" i="18"/>
  <c r="AZ21" i="18"/>
  <c r="AY21" i="18"/>
  <c r="M21" i="18"/>
  <c r="AZ20" i="18"/>
  <c r="AY20" i="18"/>
  <c r="M20" i="18"/>
  <c r="AZ19" i="18"/>
  <c r="AY19" i="18"/>
  <c r="L19" i="18"/>
  <c r="AT19" i="18" s="1"/>
  <c r="AV19" i="18" s="1"/>
  <c r="AZ18" i="18"/>
  <c r="AY18" i="18"/>
  <c r="L18" i="18"/>
  <c r="AT18" i="18" s="1"/>
  <c r="AV18" i="18" s="1"/>
  <c r="AZ17" i="18"/>
  <c r="AY17" i="18"/>
  <c r="L17" i="18"/>
  <c r="AT17" i="18" s="1"/>
  <c r="AV17" i="18" s="1"/>
  <c r="AZ16" i="18"/>
  <c r="AY16" i="18"/>
  <c r="L16" i="18"/>
  <c r="AT16" i="18" s="1"/>
  <c r="AV16" i="18" s="1"/>
  <c r="AZ15" i="18"/>
  <c r="AY15" i="18"/>
  <c r="K15" i="18"/>
  <c r="AT15" i="18" s="1"/>
  <c r="AV15" i="18" s="1"/>
  <c r="AZ14" i="18"/>
  <c r="AY14" i="18"/>
  <c r="K14" i="18"/>
  <c r="AT14" i="18" s="1"/>
  <c r="AZ13" i="18"/>
  <c r="AY13" i="18"/>
  <c r="K13" i="18"/>
  <c r="AZ12" i="18"/>
  <c r="AY12" i="18"/>
  <c r="J12" i="18"/>
  <c r="AZ11" i="18"/>
  <c r="AY11" i="18"/>
  <c r="J11" i="18"/>
  <c r="AT11" i="18" s="1"/>
  <c r="AV11" i="18" s="1"/>
  <c r="AZ10" i="18"/>
  <c r="AY10" i="18"/>
  <c r="J10" i="18"/>
  <c r="AT10" i="18" s="1"/>
  <c r="AV10" i="18" s="1"/>
  <c r="AZ9" i="18"/>
  <c r="AY9" i="18"/>
  <c r="J9" i="18"/>
  <c r="AT9" i="18" s="1"/>
  <c r="AV9" i="18" s="1"/>
  <c r="AZ8" i="18"/>
  <c r="AY8" i="18"/>
  <c r="I8" i="18"/>
  <c r="AT8" i="18" s="1"/>
  <c r="AV8" i="18" s="1"/>
  <c r="AZ7" i="18"/>
  <c r="AY7" i="18"/>
  <c r="I7" i="18"/>
  <c r="AT7" i="18" s="1"/>
  <c r="AV7" i="18" s="1"/>
  <c r="AZ6" i="18"/>
  <c r="AY6" i="18"/>
  <c r="H6" i="18"/>
  <c r="AT6" i="18" s="1"/>
  <c r="AZ5" i="18"/>
  <c r="AY5" i="18"/>
  <c r="H5" i="18"/>
  <c r="AZ4" i="18"/>
  <c r="AY4" i="18"/>
  <c r="H4" i="18"/>
  <c r="G4" i="18"/>
  <c r="AZ3" i="18"/>
  <c r="AY3" i="18"/>
  <c r="G3" i="18"/>
  <c r="AT3" i="18" s="1"/>
  <c r="AV3" i="18" s="1"/>
  <c r="AZ2" i="18"/>
  <c r="AY2" i="18"/>
  <c r="AT2" i="18"/>
  <c r="AV2" i="18" s="1"/>
  <c r="AZ110" i="17"/>
  <c r="AY110" i="17"/>
  <c r="AU110" i="17"/>
  <c r="AT110" i="17"/>
  <c r="AZ109" i="17"/>
  <c r="AY109" i="17"/>
  <c r="AU109" i="17"/>
  <c r="AT109" i="17"/>
  <c r="AZ108" i="17"/>
  <c r="AY108" i="17"/>
  <c r="AT108" i="17"/>
  <c r="AV108" i="17" s="1"/>
  <c r="AZ107" i="17"/>
  <c r="AY107" i="17"/>
  <c r="AT107" i="17"/>
  <c r="AV107" i="17" s="1"/>
  <c r="AZ106" i="17"/>
  <c r="AY106" i="17"/>
  <c r="AS106" i="17"/>
  <c r="AZ105" i="17"/>
  <c r="AY105" i="17"/>
  <c r="AS105" i="17"/>
  <c r="AT105" i="17" s="1"/>
  <c r="AZ104" i="17"/>
  <c r="AY104" i="17"/>
  <c r="AS104" i="17"/>
  <c r="AZ103" i="17"/>
  <c r="AY103" i="17"/>
  <c r="AR103" i="17"/>
  <c r="AZ102" i="17"/>
  <c r="AY102" i="17"/>
  <c r="AR102" i="17"/>
  <c r="AZ101" i="17"/>
  <c r="AY101" i="17"/>
  <c r="AR101" i="17"/>
  <c r="AT101" i="17" s="1"/>
  <c r="AV101" i="17" s="1"/>
  <c r="AZ100" i="17"/>
  <c r="AY100" i="17"/>
  <c r="AQ100" i="17"/>
  <c r="AZ99" i="17"/>
  <c r="AY99" i="17"/>
  <c r="AQ99" i="17"/>
  <c r="AT99" i="17" s="1"/>
  <c r="AV99" i="17" s="1"/>
  <c r="AZ98" i="17"/>
  <c r="AY98" i="17"/>
  <c r="AQ98" i="17"/>
  <c r="AZ97" i="17"/>
  <c r="AY97" i="17"/>
  <c r="AP97" i="17"/>
  <c r="AZ96" i="17"/>
  <c r="AY96" i="17"/>
  <c r="AP96" i="17"/>
  <c r="AT96" i="17" s="1"/>
  <c r="AV96" i="17" s="1"/>
  <c r="AZ95" i="17"/>
  <c r="AY95" i="17"/>
  <c r="AP95" i="17"/>
  <c r="AZ94" i="17"/>
  <c r="AY94" i="17"/>
  <c r="AO94" i="17"/>
  <c r="AZ93" i="17"/>
  <c r="AY93" i="17"/>
  <c r="AO93" i="17"/>
  <c r="AT93" i="17" s="1"/>
  <c r="AV93" i="17" s="1"/>
  <c r="AZ92" i="17"/>
  <c r="AY92" i="17"/>
  <c r="AO92" i="17"/>
  <c r="AZ91" i="17"/>
  <c r="AY91" i="17"/>
  <c r="AN91" i="17"/>
  <c r="AT91" i="17" s="1"/>
  <c r="AV91" i="17" s="1"/>
  <c r="AZ90" i="17"/>
  <c r="AY90" i="17"/>
  <c r="AN90" i="17"/>
  <c r="AZ89" i="17"/>
  <c r="AY89" i="17"/>
  <c r="AN89" i="17"/>
  <c r="AZ88" i="17"/>
  <c r="AY88" i="17"/>
  <c r="AM88" i="17"/>
  <c r="AT88" i="17" s="1"/>
  <c r="AV88" i="17" s="1"/>
  <c r="AZ87" i="17"/>
  <c r="AY87" i="17"/>
  <c r="AM87" i="17"/>
  <c r="AZ86" i="17"/>
  <c r="AY86" i="17"/>
  <c r="AM86" i="17"/>
  <c r="AZ85" i="17"/>
  <c r="AY85" i="17"/>
  <c r="AL85" i="17"/>
  <c r="AT85" i="17" s="1"/>
  <c r="AV85" i="17" s="1"/>
  <c r="AZ84" i="17"/>
  <c r="AY84" i="17"/>
  <c r="AL84" i="17"/>
  <c r="AZ83" i="17"/>
  <c r="AY83" i="17"/>
  <c r="AL83" i="17"/>
  <c r="AT83" i="17" s="1"/>
  <c r="AV83" i="17" s="1"/>
  <c r="AZ82" i="17"/>
  <c r="AY82" i="17"/>
  <c r="AK82" i="17"/>
  <c r="AZ81" i="17"/>
  <c r="AY81" i="17"/>
  <c r="AK81" i="17"/>
  <c r="AZ80" i="17"/>
  <c r="AY80" i="17"/>
  <c r="AK80" i="17"/>
  <c r="AZ79" i="17"/>
  <c r="AY79" i="17"/>
  <c r="AJ79" i="17"/>
  <c r="AZ78" i="17"/>
  <c r="AY78" i="17"/>
  <c r="AJ78" i="17"/>
  <c r="AT78" i="17" s="1"/>
  <c r="AZ77" i="17"/>
  <c r="AY77" i="17"/>
  <c r="AJ77" i="17"/>
  <c r="AT77" i="17" s="1"/>
  <c r="AV77" i="17" s="1"/>
  <c r="AZ76" i="17"/>
  <c r="AY76" i="17"/>
  <c r="AI76" i="17"/>
  <c r="AZ75" i="17"/>
  <c r="AY75" i="17"/>
  <c r="AI75" i="17"/>
  <c r="AT75" i="17" s="1"/>
  <c r="AV75" i="17" s="1"/>
  <c r="AZ74" i="17"/>
  <c r="AY74" i="17"/>
  <c r="AI74" i="17"/>
  <c r="AZ73" i="17"/>
  <c r="AY73" i="17"/>
  <c r="AH73" i="17"/>
  <c r="AZ72" i="17"/>
  <c r="AY72" i="17"/>
  <c r="AH72" i="17"/>
  <c r="AT72" i="17" s="1"/>
  <c r="AV72" i="17" s="1"/>
  <c r="AZ71" i="17"/>
  <c r="AY71" i="17"/>
  <c r="AH71" i="17"/>
  <c r="AZ70" i="17"/>
  <c r="AY70" i="17"/>
  <c r="AG70" i="17"/>
  <c r="AT70" i="17" s="1"/>
  <c r="AZ69" i="17"/>
  <c r="AY69" i="17"/>
  <c r="AG69" i="17"/>
  <c r="AT69" i="17" s="1"/>
  <c r="AV69" i="17" s="1"/>
  <c r="AZ68" i="17"/>
  <c r="AY68" i="17"/>
  <c r="AG68" i="17"/>
  <c r="AZ67" i="17"/>
  <c r="AY67" i="17"/>
  <c r="AF67" i="17"/>
  <c r="AT67" i="17" s="1"/>
  <c r="AV67" i="17" s="1"/>
  <c r="AZ66" i="17"/>
  <c r="AY66" i="17"/>
  <c r="AF66" i="17"/>
  <c r="AZ65" i="17"/>
  <c r="AY65" i="17"/>
  <c r="AF65" i="17"/>
  <c r="AZ64" i="17"/>
  <c r="AY64" i="17"/>
  <c r="AE64" i="17"/>
  <c r="AT64" i="17" s="1"/>
  <c r="AV64" i="17" s="1"/>
  <c r="AZ63" i="17"/>
  <c r="AY63" i="17"/>
  <c r="AE63" i="17"/>
  <c r="AZ62" i="17"/>
  <c r="AY62" i="17"/>
  <c r="AE62" i="17"/>
  <c r="AT62" i="17" s="1"/>
  <c r="AZ61" i="17"/>
  <c r="AY61" i="17"/>
  <c r="AD61" i="17"/>
  <c r="AT61" i="17" s="1"/>
  <c r="AV61" i="17" s="1"/>
  <c r="AZ60" i="17"/>
  <c r="AY60" i="17"/>
  <c r="AD60" i="17"/>
  <c r="AZ59" i="17"/>
  <c r="AY59" i="17"/>
  <c r="AD59" i="17"/>
  <c r="AT59" i="17" s="1"/>
  <c r="AV59" i="17" s="1"/>
  <c r="AZ58" i="17"/>
  <c r="AY58" i="17"/>
  <c r="AC58" i="17"/>
  <c r="AZ57" i="17"/>
  <c r="AY57" i="17"/>
  <c r="AC57" i="17"/>
  <c r="AZ56" i="17"/>
  <c r="AY56" i="17"/>
  <c r="AC56" i="17"/>
  <c r="AT56" i="17" s="1"/>
  <c r="AV56" i="17" s="1"/>
  <c r="AZ55" i="17"/>
  <c r="AY55" i="17"/>
  <c r="AB55" i="17"/>
  <c r="AZ54" i="17"/>
  <c r="AY54" i="17"/>
  <c r="AB54" i="17"/>
  <c r="AT54" i="17" s="1"/>
  <c r="AZ53" i="17"/>
  <c r="AY53" i="17"/>
  <c r="AB53" i="17"/>
  <c r="AT53" i="17" s="1"/>
  <c r="AV53" i="17" s="1"/>
  <c r="AZ52" i="17"/>
  <c r="AY52" i="17"/>
  <c r="AA52" i="17"/>
  <c r="AZ51" i="17"/>
  <c r="AY51" i="17"/>
  <c r="AA51" i="17"/>
  <c r="AT51" i="17" s="1"/>
  <c r="AV51" i="17" s="1"/>
  <c r="AZ50" i="17"/>
  <c r="AY50" i="17"/>
  <c r="Z50" i="17"/>
  <c r="AZ49" i="17"/>
  <c r="AY49" i="17"/>
  <c r="Z49" i="17"/>
  <c r="AZ48" i="17"/>
  <c r="AY48" i="17"/>
  <c r="AT48" i="17"/>
  <c r="AV48" i="17" s="1"/>
  <c r="Y48" i="17"/>
  <c r="AZ47" i="17"/>
  <c r="AY47" i="17"/>
  <c r="Y47" i="17"/>
  <c r="AZ46" i="17"/>
  <c r="AY46" i="17"/>
  <c r="X46" i="17"/>
  <c r="AT46" i="17" s="1"/>
  <c r="AZ45" i="17"/>
  <c r="AY45" i="17"/>
  <c r="X45" i="17"/>
  <c r="AT45" i="17" s="1"/>
  <c r="AZ44" i="17"/>
  <c r="AY44" i="17"/>
  <c r="AT44" i="17"/>
  <c r="AV44" i="17" s="1"/>
  <c r="W44" i="17"/>
  <c r="AZ43" i="17"/>
  <c r="AY43" i="17"/>
  <c r="AT43" i="17"/>
  <c r="AV43" i="17" s="1"/>
  <c r="W43" i="17"/>
  <c r="AZ42" i="17"/>
  <c r="AY42" i="17"/>
  <c r="V42" i="17"/>
  <c r="AZ41" i="17"/>
  <c r="AY41" i="17"/>
  <c r="V41" i="17"/>
  <c r="AZ40" i="17"/>
  <c r="AY40" i="17"/>
  <c r="U40" i="17"/>
  <c r="AT40" i="17" s="1"/>
  <c r="AV40" i="17" s="1"/>
  <c r="AZ39" i="17"/>
  <c r="AY39" i="17"/>
  <c r="U39" i="17"/>
  <c r="AZ38" i="17"/>
  <c r="AY38" i="17"/>
  <c r="T38" i="17"/>
  <c r="AT38" i="17" s="1"/>
  <c r="AZ37" i="17"/>
  <c r="AY37" i="17"/>
  <c r="T37" i="17"/>
  <c r="AZ36" i="17"/>
  <c r="AY36" i="17"/>
  <c r="S36" i="17"/>
  <c r="AZ35" i="17"/>
  <c r="AY35" i="17"/>
  <c r="S35" i="17"/>
  <c r="AT35" i="17" s="1"/>
  <c r="AV35" i="17" s="1"/>
  <c r="AZ34" i="17"/>
  <c r="AY34" i="17"/>
  <c r="R34" i="17"/>
  <c r="AZ33" i="17"/>
  <c r="AY33" i="17"/>
  <c r="R33" i="17"/>
  <c r="AZ32" i="17"/>
  <c r="AY32" i="17"/>
  <c r="Q32" i="17"/>
  <c r="AT32" i="17" s="1"/>
  <c r="AV32" i="17" s="1"/>
  <c r="AZ31" i="17"/>
  <c r="AY31" i="17"/>
  <c r="Q31" i="17"/>
  <c r="AZ30" i="17"/>
  <c r="AY30" i="17"/>
  <c r="P30" i="17"/>
  <c r="AT30" i="17" s="1"/>
  <c r="AZ29" i="17"/>
  <c r="AY29" i="17"/>
  <c r="P29" i="17"/>
  <c r="AT29" i="17" s="1"/>
  <c r="AZ28" i="17"/>
  <c r="AY28" i="17"/>
  <c r="P28" i="17"/>
  <c r="AZ27" i="17"/>
  <c r="AY27" i="17"/>
  <c r="O27" i="17"/>
  <c r="AT27" i="17" s="1"/>
  <c r="AV27" i="17" s="1"/>
  <c r="AZ26" i="17"/>
  <c r="AY26" i="17"/>
  <c r="O26" i="17"/>
  <c r="AZ25" i="17"/>
  <c r="AY25" i="17"/>
  <c r="N25" i="17"/>
  <c r="AT25" i="17" s="1"/>
  <c r="AV25" i="17" s="1"/>
  <c r="AZ24" i="17"/>
  <c r="AY24" i="17"/>
  <c r="N24" i="17"/>
  <c r="AT24" i="17" s="1"/>
  <c r="AV24" i="17" s="1"/>
  <c r="AZ23" i="17"/>
  <c r="AY23" i="17"/>
  <c r="N23" i="17"/>
  <c r="AZ22" i="17"/>
  <c r="AY22" i="17"/>
  <c r="M22" i="17"/>
  <c r="AT22" i="17" s="1"/>
  <c r="AZ21" i="17"/>
  <c r="AY21" i="17"/>
  <c r="M21" i="17"/>
  <c r="AT21" i="17" s="1"/>
  <c r="AZ20" i="17"/>
  <c r="AY20" i="17"/>
  <c r="M20" i="17"/>
  <c r="AZ19" i="17"/>
  <c r="AY19" i="17"/>
  <c r="L19" i="17"/>
  <c r="AT19" i="17" s="1"/>
  <c r="AV19" i="17" s="1"/>
  <c r="AZ18" i="17"/>
  <c r="AY18" i="17"/>
  <c r="L18" i="17"/>
  <c r="AZ17" i="17"/>
  <c r="AY17" i="17"/>
  <c r="L17" i="17"/>
  <c r="AT17" i="17" s="1"/>
  <c r="AV17" i="17" s="1"/>
  <c r="AZ16" i="17"/>
  <c r="AY16" i="17"/>
  <c r="L16" i="17"/>
  <c r="AT16" i="17" s="1"/>
  <c r="AV16" i="17" s="1"/>
  <c r="AZ15" i="17"/>
  <c r="AY15" i="17"/>
  <c r="K15" i="17"/>
  <c r="AZ14" i="17"/>
  <c r="AY14" i="17"/>
  <c r="K14" i="17"/>
  <c r="AT14" i="17" s="1"/>
  <c r="AZ13" i="17"/>
  <c r="AY13" i="17"/>
  <c r="K13" i="17"/>
  <c r="AT13" i="17" s="1"/>
  <c r="AZ12" i="17"/>
  <c r="AY12" i="17"/>
  <c r="J12" i="17"/>
  <c r="AZ11" i="17"/>
  <c r="AY11" i="17"/>
  <c r="J11" i="17"/>
  <c r="AT11" i="17" s="1"/>
  <c r="AV11" i="17" s="1"/>
  <c r="AZ10" i="17"/>
  <c r="AY10" i="17"/>
  <c r="J10" i="17"/>
  <c r="AZ9" i="17"/>
  <c r="AY9" i="17"/>
  <c r="J9" i="17"/>
  <c r="AT9" i="17" s="1"/>
  <c r="AV9" i="17" s="1"/>
  <c r="AZ8" i="17"/>
  <c r="AY8" i="17"/>
  <c r="I8" i="17"/>
  <c r="AT8" i="17" s="1"/>
  <c r="AV8" i="17" s="1"/>
  <c r="AZ7" i="17"/>
  <c r="AY7" i="17"/>
  <c r="I7" i="17"/>
  <c r="AZ6" i="17"/>
  <c r="AY6" i="17"/>
  <c r="H6" i="17"/>
  <c r="AZ5" i="17"/>
  <c r="AY5" i="17"/>
  <c r="H5" i="17"/>
  <c r="AZ4" i="17"/>
  <c r="AY4" i="17"/>
  <c r="H4" i="17"/>
  <c r="G4" i="17"/>
  <c r="AZ3" i="17"/>
  <c r="AY3" i="17"/>
  <c r="G3" i="17"/>
  <c r="AT3" i="17" s="1"/>
  <c r="AV3" i="17" s="1"/>
  <c r="AZ2" i="17"/>
  <c r="AY2" i="17"/>
  <c r="AT2" i="17"/>
  <c r="AV2" i="17" s="1"/>
  <c r="AZ110" i="16"/>
  <c r="AY110" i="16"/>
  <c r="AU110" i="16"/>
  <c r="AZ109" i="16"/>
  <c r="AY109" i="16"/>
  <c r="AU109" i="16"/>
  <c r="AZ108" i="16"/>
  <c r="AY108" i="16"/>
  <c r="AT108" i="16"/>
  <c r="AZ107" i="16"/>
  <c r="AY107" i="16"/>
  <c r="AT107" i="16"/>
  <c r="AZ106" i="16"/>
  <c r="AY106" i="16"/>
  <c r="AS106" i="16"/>
  <c r="AZ105" i="16"/>
  <c r="AY105" i="16"/>
  <c r="AS105" i="16"/>
  <c r="AZ104" i="16"/>
  <c r="AY104" i="16"/>
  <c r="AS104" i="16"/>
  <c r="AZ103" i="16"/>
  <c r="AY103" i="16"/>
  <c r="AR103" i="16"/>
  <c r="AZ102" i="16"/>
  <c r="AY102" i="16"/>
  <c r="AR102" i="16"/>
  <c r="AZ101" i="16"/>
  <c r="AY101" i="16"/>
  <c r="AR101" i="16"/>
  <c r="AZ100" i="16"/>
  <c r="AY100" i="16"/>
  <c r="AQ100" i="16"/>
  <c r="AZ99" i="16"/>
  <c r="AY99" i="16"/>
  <c r="AQ99" i="16"/>
  <c r="AZ98" i="16"/>
  <c r="AY98" i="16"/>
  <c r="AQ98" i="16"/>
  <c r="AZ97" i="16"/>
  <c r="AY97" i="16"/>
  <c r="AP97" i="16"/>
  <c r="AZ96" i="16"/>
  <c r="AY96" i="16"/>
  <c r="AP96" i="16"/>
  <c r="AZ95" i="16"/>
  <c r="AY95" i="16"/>
  <c r="AP95" i="16"/>
  <c r="AZ94" i="16"/>
  <c r="AY94" i="16"/>
  <c r="AO94" i="16"/>
  <c r="AZ93" i="16"/>
  <c r="AY93" i="16"/>
  <c r="AO93" i="16"/>
  <c r="AZ92" i="16"/>
  <c r="AY92" i="16"/>
  <c r="AO92" i="16"/>
  <c r="AZ91" i="16"/>
  <c r="AY91" i="16"/>
  <c r="AN91" i="16"/>
  <c r="AZ90" i="16"/>
  <c r="AY90" i="16"/>
  <c r="AN90" i="16"/>
  <c r="AZ89" i="16"/>
  <c r="AY89" i="16"/>
  <c r="AN89" i="16"/>
  <c r="AZ88" i="16"/>
  <c r="AY88" i="16"/>
  <c r="AM88" i="16"/>
  <c r="AZ87" i="16"/>
  <c r="AY87" i="16"/>
  <c r="AM87" i="16"/>
  <c r="AZ86" i="16"/>
  <c r="AY86" i="16"/>
  <c r="AM86" i="16"/>
  <c r="AZ85" i="16"/>
  <c r="AY85" i="16"/>
  <c r="AL85" i="16"/>
  <c r="AZ84" i="16"/>
  <c r="AY84" i="16"/>
  <c r="AL84" i="16"/>
  <c r="AZ83" i="16"/>
  <c r="AY83" i="16"/>
  <c r="AL83" i="16"/>
  <c r="AZ82" i="16"/>
  <c r="AY82" i="16"/>
  <c r="AK82" i="16"/>
  <c r="AZ81" i="16"/>
  <c r="AY81" i="16"/>
  <c r="AK81" i="16"/>
  <c r="AZ80" i="16"/>
  <c r="AY80" i="16"/>
  <c r="AK80" i="16"/>
  <c r="AZ79" i="16"/>
  <c r="AY79" i="16"/>
  <c r="AJ79" i="16"/>
  <c r="AZ78" i="16"/>
  <c r="AY78" i="16"/>
  <c r="AJ78" i="16"/>
  <c r="AZ77" i="16"/>
  <c r="AY77" i="16"/>
  <c r="AJ77" i="16"/>
  <c r="AZ76" i="16"/>
  <c r="AY76" i="16"/>
  <c r="AI76" i="16"/>
  <c r="AZ75" i="16"/>
  <c r="AY75" i="16"/>
  <c r="AI75" i="16"/>
  <c r="AZ74" i="16"/>
  <c r="AY74" i="16"/>
  <c r="AI74" i="16"/>
  <c r="AZ73" i="16"/>
  <c r="AY73" i="16"/>
  <c r="AH73" i="16"/>
  <c r="AZ72" i="16"/>
  <c r="AY72" i="16"/>
  <c r="AH72" i="16"/>
  <c r="AZ71" i="16"/>
  <c r="AY71" i="16"/>
  <c r="AH71" i="16"/>
  <c r="AZ70" i="16"/>
  <c r="AY70" i="16"/>
  <c r="AG70" i="16"/>
  <c r="AZ69" i="16"/>
  <c r="AY69" i="16"/>
  <c r="AG69" i="16"/>
  <c r="AZ68" i="16"/>
  <c r="AY68" i="16"/>
  <c r="AG68" i="16"/>
  <c r="AZ67" i="16"/>
  <c r="AY67" i="16"/>
  <c r="AF67" i="16"/>
  <c r="AZ66" i="16"/>
  <c r="AY66" i="16"/>
  <c r="AF66" i="16"/>
  <c r="AZ65" i="16"/>
  <c r="AY65" i="16"/>
  <c r="AF65" i="16"/>
  <c r="AZ64" i="16"/>
  <c r="AY64" i="16"/>
  <c r="AE64" i="16"/>
  <c r="AZ63" i="16"/>
  <c r="AY63" i="16"/>
  <c r="AE63" i="16"/>
  <c r="AZ62" i="16"/>
  <c r="AY62" i="16"/>
  <c r="AE62" i="16"/>
  <c r="AZ61" i="16"/>
  <c r="AY61" i="16"/>
  <c r="AD61" i="16"/>
  <c r="AZ60" i="16"/>
  <c r="AY60" i="16"/>
  <c r="AD60" i="16"/>
  <c r="AZ59" i="16"/>
  <c r="AY59" i="16"/>
  <c r="AD59" i="16"/>
  <c r="AZ58" i="16"/>
  <c r="AY58" i="16"/>
  <c r="AC58" i="16"/>
  <c r="AZ57" i="16"/>
  <c r="AY57" i="16"/>
  <c r="AC57" i="16"/>
  <c r="AZ56" i="16"/>
  <c r="AY56" i="16"/>
  <c r="AC56" i="16"/>
  <c r="AZ55" i="16"/>
  <c r="AY55" i="16"/>
  <c r="AB55" i="16"/>
  <c r="AZ54" i="16"/>
  <c r="AY54" i="16"/>
  <c r="AB54" i="16"/>
  <c r="AZ53" i="16"/>
  <c r="AY53" i="16"/>
  <c r="AB53" i="16"/>
  <c r="AZ52" i="16"/>
  <c r="AY52" i="16"/>
  <c r="AA52" i="16"/>
  <c r="AZ51" i="16"/>
  <c r="AY51" i="16"/>
  <c r="AA51" i="16"/>
  <c r="AZ50" i="16"/>
  <c r="AY50" i="16"/>
  <c r="Z50" i="16"/>
  <c r="AZ49" i="16"/>
  <c r="AY49" i="16"/>
  <c r="Z49" i="16"/>
  <c r="AZ48" i="16"/>
  <c r="AY48" i="16"/>
  <c r="Y48" i="16"/>
  <c r="AZ47" i="16"/>
  <c r="AY47" i="16"/>
  <c r="Y47" i="16"/>
  <c r="AZ46" i="16"/>
  <c r="AY46" i="16"/>
  <c r="X46" i="16"/>
  <c r="AZ45" i="16"/>
  <c r="AY45" i="16"/>
  <c r="X45" i="16"/>
  <c r="AZ44" i="16"/>
  <c r="AY44" i="16"/>
  <c r="W44" i="16"/>
  <c r="AZ43" i="16"/>
  <c r="AY43" i="16"/>
  <c r="W43" i="16"/>
  <c r="AZ42" i="16"/>
  <c r="AY42" i="16"/>
  <c r="V42" i="16"/>
  <c r="AZ41" i="16"/>
  <c r="AY41" i="16"/>
  <c r="V41" i="16"/>
  <c r="AZ40" i="16"/>
  <c r="AY40" i="16"/>
  <c r="U40" i="16"/>
  <c r="AZ39" i="16"/>
  <c r="AY39" i="16"/>
  <c r="U39" i="16"/>
  <c r="AZ38" i="16"/>
  <c r="AY38" i="16"/>
  <c r="T38" i="16"/>
  <c r="AZ37" i="16"/>
  <c r="AY37" i="16"/>
  <c r="T37" i="16"/>
  <c r="AZ36" i="16"/>
  <c r="AY36" i="16"/>
  <c r="S36" i="16"/>
  <c r="AZ35" i="16"/>
  <c r="AY35" i="16"/>
  <c r="S35" i="16"/>
  <c r="AZ34" i="16"/>
  <c r="AY34" i="16"/>
  <c r="R34" i="16"/>
  <c r="AZ33" i="16"/>
  <c r="AY33" i="16"/>
  <c r="R33" i="16"/>
  <c r="AZ32" i="16"/>
  <c r="AY32" i="16"/>
  <c r="Q32" i="16"/>
  <c r="AZ31" i="16"/>
  <c r="AY31" i="16"/>
  <c r="Q31" i="16"/>
  <c r="AZ30" i="16"/>
  <c r="AY30" i="16"/>
  <c r="P30" i="16"/>
  <c r="AZ29" i="16"/>
  <c r="AY29" i="16"/>
  <c r="P29" i="16"/>
  <c r="AZ28" i="16"/>
  <c r="AY28" i="16"/>
  <c r="P28" i="16"/>
  <c r="AZ27" i="16"/>
  <c r="AY27" i="16"/>
  <c r="O27" i="16"/>
  <c r="AZ26" i="16"/>
  <c r="AY26" i="16"/>
  <c r="O26" i="16"/>
  <c r="AZ25" i="16"/>
  <c r="AY25" i="16"/>
  <c r="N25" i="16"/>
  <c r="AZ24" i="16"/>
  <c r="AY24" i="16"/>
  <c r="N24" i="16"/>
  <c r="AZ23" i="16"/>
  <c r="AY23" i="16"/>
  <c r="N23" i="16"/>
  <c r="AZ22" i="16"/>
  <c r="AY22" i="16"/>
  <c r="M22" i="16"/>
  <c r="AZ21" i="16"/>
  <c r="AY21" i="16"/>
  <c r="M21" i="16"/>
  <c r="AZ20" i="16"/>
  <c r="AY20" i="16"/>
  <c r="M20" i="16"/>
  <c r="AZ19" i="16"/>
  <c r="AY19" i="16"/>
  <c r="L19" i="16"/>
  <c r="AZ18" i="16"/>
  <c r="AY18" i="16"/>
  <c r="L18" i="16"/>
  <c r="AZ17" i="16"/>
  <c r="AY17" i="16"/>
  <c r="L17" i="16"/>
  <c r="AZ16" i="16"/>
  <c r="AY16" i="16"/>
  <c r="L16" i="16"/>
  <c r="AZ15" i="16"/>
  <c r="AY15" i="16"/>
  <c r="K15" i="16"/>
  <c r="AZ14" i="16"/>
  <c r="AY14" i="16"/>
  <c r="K14" i="16"/>
  <c r="AZ13" i="16"/>
  <c r="AY13" i="16"/>
  <c r="K13" i="16"/>
  <c r="AZ12" i="16"/>
  <c r="AY12" i="16"/>
  <c r="J12" i="16"/>
  <c r="AZ11" i="16"/>
  <c r="AY11" i="16"/>
  <c r="J11" i="16"/>
  <c r="AZ10" i="16"/>
  <c r="AY10" i="16"/>
  <c r="J10" i="16"/>
  <c r="AZ9" i="16"/>
  <c r="AY9" i="16"/>
  <c r="J9" i="16"/>
  <c r="AZ8" i="16"/>
  <c r="AY8" i="16"/>
  <c r="I8" i="16"/>
  <c r="AZ7" i="16"/>
  <c r="AY7" i="16"/>
  <c r="I7" i="16"/>
  <c r="AZ6" i="16"/>
  <c r="AY6" i="16"/>
  <c r="H6" i="16"/>
  <c r="AZ5" i="16"/>
  <c r="AY5" i="16"/>
  <c r="H5" i="16"/>
  <c r="AZ4" i="16"/>
  <c r="AY4" i="16"/>
  <c r="H4" i="16"/>
  <c r="G4" i="16"/>
  <c r="AZ3" i="16"/>
  <c r="AY3" i="16"/>
  <c r="G3" i="16"/>
  <c r="AZ2" i="16"/>
  <c r="AY2" i="16"/>
  <c r="Q2" i="11"/>
  <c r="R2" i="11"/>
  <c r="S2" i="11"/>
  <c r="Q3" i="11"/>
  <c r="R3" i="11"/>
  <c r="S3" i="11"/>
  <c r="Q4" i="11"/>
  <c r="R4" i="11"/>
  <c r="S4" i="11"/>
  <c r="Q5" i="11"/>
  <c r="R5" i="11"/>
  <c r="S5" i="11"/>
  <c r="Q6" i="11"/>
  <c r="R6" i="11"/>
  <c r="S6" i="11"/>
  <c r="Q7" i="11"/>
  <c r="R7" i="11"/>
  <c r="S7" i="11"/>
  <c r="Q8" i="11"/>
  <c r="R8" i="11"/>
  <c r="S8" i="11"/>
  <c r="Q9" i="11"/>
  <c r="R9" i="11"/>
  <c r="S9" i="11"/>
  <c r="Q10" i="11"/>
  <c r="R10" i="11"/>
  <c r="S10" i="11"/>
  <c r="Q11" i="11"/>
  <c r="R11" i="11"/>
  <c r="S11" i="11"/>
  <c r="Q12" i="11"/>
  <c r="R12" i="11"/>
  <c r="S12" i="11"/>
  <c r="Q13" i="11"/>
  <c r="R13" i="11"/>
  <c r="S13" i="11"/>
  <c r="Q14" i="11"/>
  <c r="R14" i="11"/>
  <c r="S14" i="11"/>
  <c r="Q15" i="11"/>
  <c r="R15" i="11"/>
  <c r="S15" i="11"/>
  <c r="Q16" i="11"/>
  <c r="R16" i="11"/>
  <c r="S16" i="11"/>
  <c r="Q17" i="11"/>
  <c r="R17" i="11"/>
  <c r="S17" i="11"/>
  <c r="Q18" i="11"/>
  <c r="R18" i="11"/>
  <c r="S18" i="11"/>
  <c r="Q19" i="11"/>
  <c r="R19" i="11"/>
  <c r="S19" i="11"/>
  <c r="Q20" i="11"/>
  <c r="R20" i="11"/>
  <c r="S20" i="11"/>
  <c r="Q21" i="11"/>
  <c r="R21" i="11"/>
  <c r="S21" i="11"/>
  <c r="Q22" i="11"/>
  <c r="R22" i="11"/>
  <c r="S22" i="11"/>
  <c r="Q23" i="11"/>
  <c r="R23" i="11"/>
  <c r="S23" i="11"/>
  <c r="Q24" i="11"/>
  <c r="R24" i="11"/>
  <c r="S24" i="11"/>
  <c r="Q25" i="11"/>
  <c r="R25" i="11"/>
  <c r="S25" i="11"/>
  <c r="Q26" i="11"/>
  <c r="R26" i="11"/>
  <c r="S26" i="11"/>
  <c r="Q27" i="11"/>
  <c r="R27" i="11"/>
  <c r="S27" i="11"/>
  <c r="Q28" i="11"/>
  <c r="R28" i="11"/>
  <c r="S28" i="11"/>
  <c r="Q29" i="11"/>
  <c r="R29" i="11"/>
  <c r="S29" i="11"/>
  <c r="Q30" i="11"/>
  <c r="R30" i="11"/>
  <c r="S30" i="11"/>
  <c r="R31" i="11"/>
  <c r="S31" i="11"/>
  <c r="R32" i="11"/>
  <c r="S32" i="11"/>
  <c r="R33" i="11"/>
  <c r="S33" i="11"/>
  <c r="Q31" i="11"/>
  <c r="S34" i="11"/>
  <c r="S35" i="11"/>
  <c r="S36" i="11"/>
  <c r="R34" i="11"/>
  <c r="Q35" i="11"/>
  <c r="Q36" i="11"/>
  <c r="Q37" i="11"/>
  <c r="S37" i="11"/>
  <c r="Q38" i="11"/>
  <c r="R38" i="11"/>
  <c r="Q39" i="11"/>
  <c r="R39" i="11"/>
  <c r="Q40" i="11"/>
  <c r="R40" i="11"/>
  <c r="Q41" i="11"/>
  <c r="R41" i="11"/>
  <c r="S41" i="11"/>
  <c r="Q42" i="11"/>
  <c r="R42" i="11"/>
  <c r="S42" i="11"/>
  <c r="Q43" i="11"/>
  <c r="R43" i="11"/>
  <c r="S43" i="11"/>
  <c r="Q44" i="11"/>
  <c r="R44" i="11"/>
  <c r="S44" i="11"/>
  <c r="Q45" i="11"/>
  <c r="R45" i="11"/>
  <c r="S45" i="11"/>
  <c r="Q46" i="11"/>
  <c r="R46" i="11"/>
  <c r="S46" i="11"/>
  <c r="Q47" i="11"/>
  <c r="R47" i="11"/>
  <c r="S47" i="11"/>
  <c r="Q48" i="11"/>
  <c r="R48" i="11"/>
  <c r="S48" i="11"/>
  <c r="Q49" i="11"/>
  <c r="R49" i="11"/>
  <c r="S49" i="11"/>
  <c r="Q50" i="11"/>
  <c r="R50" i="11"/>
  <c r="S50" i="11"/>
  <c r="Q51" i="11"/>
  <c r="R51" i="11"/>
  <c r="S51" i="11"/>
  <c r="Q52" i="11"/>
  <c r="R52" i="11"/>
  <c r="S52" i="11"/>
  <c r="Q53" i="11"/>
  <c r="R53" i="11"/>
  <c r="S53" i="11"/>
  <c r="Q54" i="11"/>
  <c r="R54" i="11"/>
  <c r="S54" i="11"/>
  <c r="Q55" i="11"/>
  <c r="R55" i="11"/>
  <c r="S55" i="11"/>
  <c r="Q56" i="11"/>
  <c r="R56" i="11"/>
  <c r="S56" i="11"/>
  <c r="Q57" i="11"/>
  <c r="R57" i="11"/>
  <c r="S57" i="11"/>
  <c r="Q58" i="11"/>
  <c r="R58" i="11"/>
  <c r="S58" i="11"/>
  <c r="Q59" i="11"/>
  <c r="R59" i="11"/>
  <c r="S59" i="11"/>
  <c r="Q60" i="11"/>
  <c r="R60" i="11"/>
  <c r="S60" i="11"/>
  <c r="Q61" i="11"/>
  <c r="R61" i="11"/>
  <c r="S61" i="11"/>
  <c r="Q62" i="11"/>
  <c r="R62" i="11"/>
  <c r="S62" i="11"/>
  <c r="Q63" i="11"/>
  <c r="R63" i="11"/>
  <c r="S63" i="11"/>
  <c r="Q64" i="11"/>
  <c r="R64" i="11"/>
  <c r="S64" i="11"/>
  <c r="Q65" i="11"/>
  <c r="R65" i="11"/>
  <c r="S65" i="11"/>
  <c r="Q66" i="11"/>
  <c r="R66" i="11"/>
  <c r="S66" i="11"/>
  <c r="Q67" i="11"/>
  <c r="R67" i="11"/>
  <c r="S67" i="11"/>
  <c r="Q68" i="11"/>
  <c r="R68" i="11"/>
  <c r="S68" i="11"/>
  <c r="Q69" i="11"/>
  <c r="R69" i="11"/>
  <c r="S69" i="11"/>
  <c r="Q70" i="11"/>
  <c r="R70" i="11"/>
  <c r="S70" i="11"/>
  <c r="Q71" i="11"/>
  <c r="R71" i="11"/>
  <c r="S71" i="11"/>
  <c r="Q72" i="11"/>
  <c r="R72" i="11"/>
  <c r="S72" i="11"/>
  <c r="Q73" i="11"/>
  <c r="R73" i="11"/>
  <c r="S73" i="11"/>
  <c r="Q74" i="11"/>
  <c r="R74" i="11"/>
  <c r="S74" i="11"/>
  <c r="Q75" i="11"/>
  <c r="R75" i="11"/>
  <c r="S75" i="11"/>
  <c r="Q77" i="11"/>
  <c r="R77" i="11"/>
  <c r="S77" i="11"/>
  <c r="Q78" i="11"/>
  <c r="R78" i="11"/>
  <c r="S78" i="11"/>
  <c r="Q79" i="11"/>
  <c r="R79" i="11"/>
  <c r="S79" i="11"/>
  <c r="Q80" i="11"/>
  <c r="R80" i="11"/>
  <c r="S80" i="11"/>
  <c r="Q81" i="11"/>
  <c r="R81" i="11"/>
  <c r="S81" i="11"/>
  <c r="Q82" i="11"/>
  <c r="R82" i="11"/>
  <c r="S82" i="11"/>
  <c r="Q83" i="11"/>
  <c r="R83" i="11"/>
  <c r="S83" i="11"/>
  <c r="Q84" i="11"/>
  <c r="R84" i="11"/>
  <c r="S84" i="11"/>
  <c r="Q85" i="11"/>
  <c r="R85" i="11"/>
  <c r="S85" i="11"/>
  <c r="Q86" i="11"/>
  <c r="R86" i="11"/>
  <c r="S86" i="11"/>
  <c r="Q87" i="11"/>
  <c r="R87" i="11"/>
  <c r="S87" i="11"/>
  <c r="Q88" i="11"/>
  <c r="R88" i="11"/>
  <c r="S88" i="11"/>
  <c r="Q89" i="11"/>
  <c r="R89" i="11"/>
  <c r="S89" i="11"/>
  <c r="Q90" i="11"/>
  <c r="R90" i="11"/>
  <c r="S90" i="11"/>
  <c r="Q91" i="11"/>
  <c r="R91" i="11"/>
  <c r="S91" i="11"/>
  <c r="Q92" i="11"/>
  <c r="R92" i="11"/>
  <c r="S92" i="11"/>
  <c r="Q93" i="11"/>
  <c r="R93" i="11"/>
  <c r="S93" i="11"/>
  <c r="Q94" i="11"/>
  <c r="R94" i="11"/>
  <c r="S94" i="11"/>
  <c r="Q95" i="11"/>
  <c r="R95" i="11"/>
  <c r="S95" i="11"/>
  <c r="Q96" i="11"/>
  <c r="R96" i="11"/>
  <c r="S96" i="11"/>
  <c r="Q97" i="11"/>
  <c r="R97" i="11"/>
  <c r="S97" i="11"/>
  <c r="Q98" i="11"/>
  <c r="R98" i="11"/>
  <c r="S98" i="11"/>
  <c r="Q99" i="11"/>
  <c r="R99" i="11"/>
  <c r="S99" i="11"/>
  <c r="Q100" i="11"/>
  <c r="R100" i="11"/>
  <c r="S100" i="11"/>
  <c r="Q101" i="11"/>
  <c r="R101" i="11"/>
  <c r="S101" i="11"/>
  <c r="Q102" i="11"/>
  <c r="R102" i="11"/>
  <c r="S102" i="11"/>
  <c r="Q103" i="11"/>
  <c r="R103" i="11"/>
  <c r="S103" i="11"/>
  <c r="Q104" i="11"/>
  <c r="R104" i="11"/>
  <c r="S104" i="11"/>
  <c r="Q105" i="11"/>
  <c r="R105" i="11"/>
  <c r="S105" i="11"/>
  <c r="Q106" i="11"/>
  <c r="R106" i="11"/>
  <c r="S106" i="11"/>
  <c r="Q107" i="11"/>
  <c r="R107" i="11"/>
  <c r="S107" i="11"/>
  <c r="Q108" i="11"/>
  <c r="R108" i="11"/>
  <c r="S108" i="11"/>
  <c r="Q109" i="11"/>
  <c r="R109" i="11"/>
  <c r="S109" i="11"/>
  <c r="Q110" i="11"/>
  <c r="R110" i="11"/>
  <c r="S110" i="11"/>
  <c r="Q111" i="11"/>
  <c r="R111" i="11"/>
  <c r="S111" i="11"/>
  <c r="Q112" i="11"/>
  <c r="R112" i="11"/>
  <c r="S112" i="11"/>
  <c r="Q113" i="11"/>
  <c r="R113" i="11"/>
  <c r="S113" i="11"/>
  <c r="Q114" i="11"/>
  <c r="R114" i="11"/>
  <c r="S114" i="11"/>
  <c r="Q115" i="11"/>
  <c r="R115" i="11"/>
  <c r="S115" i="11"/>
  <c r="Q116" i="11"/>
  <c r="R116" i="11"/>
  <c r="S116" i="11"/>
  <c r="Q117" i="11"/>
  <c r="R117" i="11"/>
  <c r="S117" i="11"/>
  <c r="Q118" i="11"/>
  <c r="R118" i="11"/>
  <c r="S118" i="11"/>
  <c r="Q119" i="11"/>
  <c r="R119" i="11"/>
  <c r="S119" i="11"/>
  <c r="Q120" i="11"/>
  <c r="R120" i="11"/>
  <c r="S120" i="11"/>
  <c r="S76" i="11"/>
  <c r="R76" i="11"/>
  <c r="Q76" i="11"/>
  <c r="Q42" i="10"/>
  <c r="R42" i="10"/>
  <c r="S42" i="10"/>
  <c r="Q43" i="10"/>
  <c r="R43" i="10"/>
  <c r="S43" i="10"/>
  <c r="Q44" i="10"/>
  <c r="R44" i="10"/>
  <c r="S44" i="10"/>
  <c r="Q45" i="10"/>
  <c r="R45" i="10"/>
  <c r="S45" i="10"/>
  <c r="Q46" i="10"/>
  <c r="R46" i="10"/>
  <c r="S46" i="10"/>
  <c r="Q47" i="10"/>
  <c r="R47" i="10"/>
  <c r="S47" i="10"/>
  <c r="Q48" i="10"/>
  <c r="R48" i="10"/>
  <c r="S48" i="10"/>
  <c r="Q49" i="10"/>
  <c r="R49" i="10"/>
  <c r="S49" i="10"/>
  <c r="Q50" i="10"/>
  <c r="R50" i="10"/>
  <c r="S50" i="10"/>
  <c r="Q51" i="10"/>
  <c r="R51" i="10"/>
  <c r="S51" i="10"/>
  <c r="Q52" i="10"/>
  <c r="R52" i="10"/>
  <c r="S52" i="10"/>
  <c r="Q53" i="10"/>
  <c r="R53" i="10"/>
  <c r="S53" i="10"/>
  <c r="Q54" i="10"/>
  <c r="R54" i="10"/>
  <c r="S54" i="10"/>
  <c r="Q55" i="10"/>
  <c r="R55" i="10"/>
  <c r="S55" i="10"/>
  <c r="Q56" i="10"/>
  <c r="R56" i="10"/>
  <c r="S56" i="10"/>
  <c r="Q57" i="10"/>
  <c r="R57" i="10"/>
  <c r="S57" i="10"/>
  <c r="Q58" i="10"/>
  <c r="R58" i="10"/>
  <c r="S58" i="10"/>
  <c r="Q59" i="10"/>
  <c r="R59" i="10"/>
  <c r="S59" i="10"/>
  <c r="Q60" i="10"/>
  <c r="R60" i="10"/>
  <c r="S60" i="10"/>
  <c r="Q61" i="10"/>
  <c r="R61" i="10"/>
  <c r="S61" i="10"/>
  <c r="Q62" i="10"/>
  <c r="R62" i="10"/>
  <c r="S62" i="10"/>
  <c r="Q63" i="10"/>
  <c r="R63" i="10"/>
  <c r="S63" i="10"/>
  <c r="Q64" i="10"/>
  <c r="R64" i="10"/>
  <c r="S64" i="10"/>
  <c r="Q65" i="10"/>
  <c r="R65" i="10"/>
  <c r="S65" i="10"/>
  <c r="Q66" i="10"/>
  <c r="R66" i="10"/>
  <c r="S66" i="10"/>
  <c r="Q67" i="10"/>
  <c r="R67" i="10"/>
  <c r="S67" i="10"/>
  <c r="Q68" i="10"/>
  <c r="R68" i="10"/>
  <c r="S68" i="10"/>
  <c r="Q69" i="10"/>
  <c r="R69" i="10"/>
  <c r="S69" i="10"/>
  <c r="Q70" i="10"/>
  <c r="R70" i="10"/>
  <c r="S70" i="10"/>
  <c r="Q71" i="10"/>
  <c r="R71" i="10"/>
  <c r="S71" i="10"/>
  <c r="Q72" i="10"/>
  <c r="R72" i="10"/>
  <c r="S72" i="10"/>
  <c r="Q73" i="10"/>
  <c r="R73" i="10"/>
  <c r="S73" i="10"/>
  <c r="Q74" i="10"/>
  <c r="R74" i="10"/>
  <c r="S74" i="10"/>
  <c r="Q75" i="10"/>
  <c r="R75" i="10"/>
  <c r="S75" i="10"/>
  <c r="Q76" i="10"/>
  <c r="R76" i="10"/>
  <c r="S76" i="10"/>
  <c r="Q77" i="10"/>
  <c r="R77" i="10"/>
  <c r="S77" i="10"/>
  <c r="Q78" i="10"/>
  <c r="R78" i="10"/>
  <c r="S78" i="10"/>
  <c r="Q79" i="10"/>
  <c r="R79" i="10"/>
  <c r="S79" i="10"/>
  <c r="Q80" i="10"/>
  <c r="R80" i="10"/>
  <c r="S80" i="10"/>
  <c r="Q81" i="10"/>
  <c r="R81" i="10"/>
  <c r="S81" i="10"/>
  <c r="Q82" i="10"/>
  <c r="R82" i="10"/>
  <c r="S82" i="10"/>
  <c r="Q83" i="10"/>
  <c r="R83" i="10"/>
  <c r="S83" i="10"/>
  <c r="Q84" i="10"/>
  <c r="R84" i="10"/>
  <c r="S84" i="10"/>
  <c r="Q85" i="10"/>
  <c r="R85" i="10"/>
  <c r="S85" i="10"/>
  <c r="Q86" i="10"/>
  <c r="R86" i="10"/>
  <c r="S86" i="10"/>
  <c r="Q87" i="10"/>
  <c r="R87" i="10"/>
  <c r="S87" i="10"/>
  <c r="Q88" i="10"/>
  <c r="R88" i="10"/>
  <c r="S88" i="10"/>
  <c r="Q89" i="10"/>
  <c r="R89" i="10"/>
  <c r="S89" i="10"/>
  <c r="Q90" i="10"/>
  <c r="R90" i="10"/>
  <c r="S90" i="10"/>
  <c r="Q91" i="10"/>
  <c r="R91" i="10"/>
  <c r="S91" i="10"/>
  <c r="Q92" i="10"/>
  <c r="R92" i="10"/>
  <c r="S92" i="10"/>
  <c r="Q93" i="10"/>
  <c r="R93" i="10"/>
  <c r="S93" i="10"/>
  <c r="Q94" i="10"/>
  <c r="R94" i="10"/>
  <c r="S94" i="10"/>
  <c r="Q95" i="10"/>
  <c r="R95" i="10"/>
  <c r="S95" i="10"/>
  <c r="Q96" i="10"/>
  <c r="R96" i="10"/>
  <c r="S96" i="10"/>
  <c r="Q97" i="10"/>
  <c r="R97" i="10"/>
  <c r="S97" i="10"/>
  <c r="Q98" i="10"/>
  <c r="R98" i="10"/>
  <c r="S98" i="10"/>
  <c r="Q99" i="10"/>
  <c r="R99" i="10"/>
  <c r="S99" i="10"/>
  <c r="Q100" i="10"/>
  <c r="R100" i="10"/>
  <c r="S100" i="10"/>
  <c r="Q101" i="10"/>
  <c r="R101" i="10"/>
  <c r="S101" i="10"/>
  <c r="Q102" i="10"/>
  <c r="R102" i="10"/>
  <c r="S102" i="10"/>
  <c r="Q103" i="10"/>
  <c r="R103" i="10"/>
  <c r="S103" i="10"/>
  <c r="Q104" i="10"/>
  <c r="R104" i="10"/>
  <c r="S104" i="10"/>
  <c r="Q105" i="10"/>
  <c r="R105" i="10"/>
  <c r="S105" i="10"/>
  <c r="Q106" i="10"/>
  <c r="R106" i="10"/>
  <c r="S106" i="10"/>
  <c r="Q107" i="10"/>
  <c r="R107" i="10"/>
  <c r="S107" i="10"/>
  <c r="Q108" i="10"/>
  <c r="R108" i="10"/>
  <c r="S108" i="10"/>
  <c r="Q109" i="10"/>
  <c r="R109" i="10"/>
  <c r="S109" i="10"/>
  <c r="Q110" i="10"/>
  <c r="R110" i="10"/>
  <c r="S110" i="10"/>
  <c r="Q111" i="10"/>
  <c r="R111" i="10"/>
  <c r="S111" i="10"/>
  <c r="Q112" i="10"/>
  <c r="R112" i="10"/>
  <c r="S112" i="10"/>
  <c r="Q113" i="10"/>
  <c r="R113" i="10"/>
  <c r="S113" i="10"/>
  <c r="Q114" i="10"/>
  <c r="R114" i="10"/>
  <c r="S114" i="10"/>
  <c r="Q115" i="10"/>
  <c r="R115" i="10"/>
  <c r="S115" i="10"/>
  <c r="Q116" i="10"/>
  <c r="R116" i="10"/>
  <c r="S116" i="10"/>
  <c r="Q117" i="10"/>
  <c r="R117" i="10"/>
  <c r="S117" i="10"/>
  <c r="Q118" i="10"/>
  <c r="R118" i="10"/>
  <c r="S118" i="10"/>
  <c r="Q119" i="10"/>
  <c r="R119" i="10"/>
  <c r="S119" i="10"/>
  <c r="Q120" i="10"/>
  <c r="R120" i="10"/>
  <c r="S120" i="10"/>
  <c r="Q39" i="10"/>
  <c r="R39" i="10"/>
  <c r="Q40" i="10"/>
  <c r="R40" i="10"/>
  <c r="Q41" i="10"/>
  <c r="R41" i="10"/>
  <c r="S41" i="10"/>
  <c r="Q36" i="10"/>
  <c r="Q37" i="10"/>
  <c r="Q38" i="10"/>
  <c r="Q35" i="10"/>
  <c r="R38" i="10"/>
  <c r="S35" i="10"/>
  <c r="S36" i="10"/>
  <c r="S37" i="10"/>
  <c r="R32" i="10"/>
  <c r="S32" i="10"/>
  <c r="R33" i="10"/>
  <c r="S33" i="10"/>
  <c r="R34" i="10"/>
  <c r="S34" i="10"/>
  <c r="Q3" i="10"/>
  <c r="R3" i="10"/>
  <c r="S3" i="10"/>
  <c r="Q4" i="10"/>
  <c r="R4" i="10"/>
  <c r="S4" i="10"/>
  <c r="Q5" i="10"/>
  <c r="R5" i="10"/>
  <c r="S5" i="10"/>
  <c r="Q6" i="10"/>
  <c r="R6" i="10"/>
  <c r="S6" i="10"/>
  <c r="Q7" i="10"/>
  <c r="R7" i="10"/>
  <c r="S7" i="10"/>
  <c r="Q8" i="10"/>
  <c r="R8" i="10"/>
  <c r="S8" i="10"/>
  <c r="Q9" i="10"/>
  <c r="R9" i="10"/>
  <c r="S9" i="10"/>
  <c r="Q10" i="10"/>
  <c r="R10" i="10"/>
  <c r="S10" i="10"/>
  <c r="Q11" i="10"/>
  <c r="R11" i="10"/>
  <c r="S11" i="10"/>
  <c r="Q12" i="10"/>
  <c r="R12" i="10"/>
  <c r="S12" i="10"/>
  <c r="Q13" i="10"/>
  <c r="R13" i="10"/>
  <c r="S13" i="10"/>
  <c r="Q14" i="10"/>
  <c r="R14" i="10"/>
  <c r="S14" i="10"/>
  <c r="Q15" i="10"/>
  <c r="R15" i="10"/>
  <c r="S15" i="10"/>
  <c r="Q16" i="10"/>
  <c r="R16" i="10"/>
  <c r="S16" i="10"/>
  <c r="Q17" i="10"/>
  <c r="R17" i="10"/>
  <c r="S17" i="10"/>
  <c r="Q18" i="10"/>
  <c r="R18" i="10"/>
  <c r="S18" i="10"/>
  <c r="Q19" i="10"/>
  <c r="R19" i="10"/>
  <c r="S19" i="10"/>
  <c r="Q20" i="10"/>
  <c r="R20" i="10"/>
  <c r="S20" i="10"/>
  <c r="Q21" i="10"/>
  <c r="R21" i="10"/>
  <c r="S21" i="10"/>
  <c r="Q22" i="10"/>
  <c r="R22" i="10"/>
  <c r="S22" i="10"/>
  <c r="Q23" i="10"/>
  <c r="R23" i="10"/>
  <c r="S23" i="10"/>
  <c r="Q24" i="10"/>
  <c r="R24" i="10"/>
  <c r="S24" i="10"/>
  <c r="Q25" i="10"/>
  <c r="R25" i="10"/>
  <c r="S25" i="10"/>
  <c r="Q26" i="10"/>
  <c r="R26" i="10"/>
  <c r="S26" i="10"/>
  <c r="Q27" i="10"/>
  <c r="R27" i="10"/>
  <c r="S27" i="10"/>
  <c r="Q28" i="10"/>
  <c r="R28" i="10"/>
  <c r="S28" i="10"/>
  <c r="Q29" i="10"/>
  <c r="R29" i="10"/>
  <c r="S29" i="10"/>
  <c r="Q30" i="10"/>
  <c r="R30" i="10"/>
  <c r="S30" i="10"/>
  <c r="Q31" i="10"/>
  <c r="R31" i="10"/>
  <c r="S31" i="10"/>
  <c r="S2" i="10"/>
  <c r="R2" i="10"/>
  <c r="Q2" i="10"/>
  <c r="Q2" i="9"/>
  <c r="R2" i="9"/>
  <c r="S2" i="9"/>
  <c r="Q3" i="9"/>
  <c r="R3" i="9"/>
  <c r="S3" i="9"/>
  <c r="Q4" i="9"/>
  <c r="R4" i="9"/>
  <c r="S4" i="9"/>
  <c r="Q5" i="9"/>
  <c r="R5" i="9"/>
  <c r="S5" i="9"/>
  <c r="Q6" i="9"/>
  <c r="R6" i="9"/>
  <c r="S6" i="9"/>
  <c r="Q7" i="9"/>
  <c r="R7" i="9"/>
  <c r="S7" i="9"/>
  <c r="Q8" i="9"/>
  <c r="R8" i="9"/>
  <c r="S8" i="9"/>
  <c r="Q9" i="9"/>
  <c r="R9" i="9"/>
  <c r="S9" i="9"/>
  <c r="Q10" i="9"/>
  <c r="R10" i="9"/>
  <c r="S10" i="9"/>
  <c r="Q11" i="9"/>
  <c r="R11" i="9"/>
  <c r="S11" i="9"/>
  <c r="Q12" i="9"/>
  <c r="R12" i="9"/>
  <c r="S12" i="9"/>
  <c r="Q13" i="9"/>
  <c r="R13" i="9"/>
  <c r="S13" i="9"/>
  <c r="Q14" i="9"/>
  <c r="R14" i="9"/>
  <c r="S14" i="9"/>
  <c r="Q15" i="9"/>
  <c r="R15" i="9"/>
  <c r="S15" i="9"/>
  <c r="Q16" i="9"/>
  <c r="R16" i="9"/>
  <c r="S16" i="9"/>
  <c r="Q17" i="9"/>
  <c r="R17" i="9"/>
  <c r="S17" i="9"/>
  <c r="Q18" i="9"/>
  <c r="R18" i="9"/>
  <c r="S18" i="9"/>
  <c r="Q19" i="9"/>
  <c r="R19" i="9"/>
  <c r="S19" i="9"/>
  <c r="Q20" i="9"/>
  <c r="R20" i="9"/>
  <c r="S20" i="9"/>
  <c r="Q21" i="9"/>
  <c r="R21" i="9"/>
  <c r="S21" i="9"/>
  <c r="Q22" i="9"/>
  <c r="R22" i="9"/>
  <c r="S22" i="9"/>
  <c r="Q23" i="9"/>
  <c r="R23" i="9"/>
  <c r="S23" i="9"/>
  <c r="Q24" i="9"/>
  <c r="R24" i="9"/>
  <c r="S24" i="9"/>
  <c r="Q25" i="9"/>
  <c r="R25" i="9"/>
  <c r="S25" i="9"/>
  <c r="Q26" i="9"/>
  <c r="R26" i="9"/>
  <c r="S26" i="9"/>
  <c r="Q27" i="9"/>
  <c r="R27" i="9"/>
  <c r="S27" i="9"/>
  <c r="Q28" i="9"/>
  <c r="R28" i="9"/>
  <c r="S28" i="9"/>
  <c r="Q29" i="9"/>
  <c r="R29" i="9"/>
  <c r="S29" i="9"/>
  <c r="Q30" i="9"/>
  <c r="R30" i="9"/>
  <c r="S30" i="9"/>
  <c r="R31" i="9"/>
  <c r="S31" i="9"/>
  <c r="R32" i="9"/>
  <c r="S32" i="9"/>
  <c r="R33" i="9"/>
  <c r="S33" i="9"/>
  <c r="Q31" i="9"/>
  <c r="S34" i="9"/>
  <c r="S35" i="9"/>
  <c r="S36" i="9"/>
  <c r="R34" i="9"/>
  <c r="Q35" i="9"/>
  <c r="Q36" i="9"/>
  <c r="Q37" i="9"/>
  <c r="S37" i="9"/>
  <c r="Q38" i="9"/>
  <c r="R38" i="9"/>
  <c r="Q39" i="9"/>
  <c r="R39" i="9"/>
  <c r="Q40" i="9"/>
  <c r="R40" i="9"/>
  <c r="Q41" i="9"/>
  <c r="R41" i="9"/>
  <c r="S41" i="9"/>
  <c r="Q42" i="9"/>
  <c r="R42" i="9"/>
  <c r="S42" i="9"/>
  <c r="Q43" i="9"/>
  <c r="R43" i="9"/>
  <c r="S43" i="9"/>
  <c r="Q44" i="9"/>
  <c r="R44" i="9"/>
  <c r="S44" i="9"/>
  <c r="Q45" i="9"/>
  <c r="R45" i="9"/>
  <c r="S45" i="9"/>
  <c r="Q46" i="9"/>
  <c r="R46" i="9"/>
  <c r="S46" i="9"/>
  <c r="Q47" i="9"/>
  <c r="R47" i="9"/>
  <c r="S47" i="9"/>
  <c r="Q48" i="9"/>
  <c r="R48" i="9"/>
  <c r="S48" i="9"/>
  <c r="Q49" i="9"/>
  <c r="R49" i="9"/>
  <c r="S49" i="9"/>
  <c r="Q50" i="9"/>
  <c r="R50" i="9"/>
  <c r="S50" i="9"/>
  <c r="Q51" i="9"/>
  <c r="R51" i="9"/>
  <c r="S51" i="9"/>
  <c r="Q52" i="9"/>
  <c r="R52" i="9"/>
  <c r="S52" i="9"/>
  <c r="Q53" i="9"/>
  <c r="R53" i="9"/>
  <c r="S53" i="9"/>
  <c r="Q54" i="9"/>
  <c r="R54" i="9"/>
  <c r="S54" i="9"/>
  <c r="Q55" i="9"/>
  <c r="R55" i="9"/>
  <c r="S55" i="9"/>
  <c r="Q56" i="9"/>
  <c r="R56" i="9"/>
  <c r="S56" i="9"/>
  <c r="Q57" i="9"/>
  <c r="R57" i="9"/>
  <c r="S57" i="9"/>
  <c r="Q58" i="9"/>
  <c r="R58" i="9"/>
  <c r="S58" i="9"/>
  <c r="Q59" i="9"/>
  <c r="R59" i="9"/>
  <c r="S59" i="9"/>
  <c r="Q60" i="9"/>
  <c r="R60" i="9"/>
  <c r="S60" i="9"/>
  <c r="Q61" i="9"/>
  <c r="R61" i="9"/>
  <c r="S61" i="9"/>
  <c r="Q62" i="9"/>
  <c r="R62" i="9"/>
  <c r="S62" i="9"/>
  <c r="Q63" i="9"/>
  <c r="R63" i="9"/>
  <c r="S63" i="9"/>
  <c r="Q64" i="9"/>
  <c r="R64" i="9"/>
  <c r="S64" i="9"/>
  <c r="Q65" i="9"/>
  <c r="R65" i="9"/>
  <c r="S65" i="9"/>
  <c r="Q66" i="9"/>
  <c r="R66" i="9"/>
  <c r="S66" i="9"/>
  <c r="Q67" i="9"/>
  <c r="R67" i="9"/>
  <c r="S67" i="9"/>
  <c r="Q68" i="9"/>
  <c r="R68" i="9"/>
  <c r="S68" i="9"/>
  <c r="Q69" i="9"/>
  <c r="R69" i="9"/>
  <c r="S69" i="9"/>
  <c r="Q71" i="9"/>
  <c r="R71" i="9"/>
  <c r="S71" i="9"/>
  <c r="Q72" i="9"/>
  <c r="R72" i="9"/>
  <c r="S72" i="9"/>
  <c r="Q73" i="9"/>
  <c r="R73" i="9"/>
  <c r="S73" i="9"/>
  <c r="Q74" i="9"/>
  <c r="R74" i="9"/>
  <c r="S74" i="9"/>
  <c r="Q75" i="9"/>
  <c r="R75" i="9"/>
  <c r="S75" i="9"/>
  <c r="Q76" i="9"/>
  <c r="R76" i="9"/>
  <c r="S76" i="9"/>
  <c r="Q77" i="9"/>
  <c r="R77" i="9"/>
  <c r="S77" i="9"/>
  <c r="Q78" i="9"/>
  <c r="R78" i="9"/>
  <c r="S78" i="9"/>
  <c r="Q79" i="9"/>
  <c r="R79" i="9"/>
  <c r="S79" i="9"/>
  <c r="Q80" i="9"/>
  <c r="R80" i="9"/>
  <c r="S80" i="9"/>
  <c r="Q81" i="9"/>
  <c r="R81" i="9"/>
  <c r="S81" i="9"/>
  <c r="Q82" i="9"/>
  <c r="R82" i="9"/>
  <c r="S82" i="9"/>
  <c r="Q83" i="9"/>
  <c r="R83" i="9"/>
  <c r="S83" i="9"/>
  <c r="Q84" i="9"/>
  <c r="R84" i="9"/>
  <c r="S84" i="9"/>
  <c r="Q85" i="9"/>
  <c r="R85" i="9"/>
  <c r="S85" i="9"/>
  <c r="Q86" i="9"/>
  <c r="R86" i="9"/>
  <c r="S86" i="9"/>
  <c r="Q87" i="9"/>
  <c r="R87" i="9"/>
  <c r="S87" i="9"/>
  <c r="Q88" i="9"/>
  <c r="R88" i="9"/>
  <c r="S88" i="9"/>
  <c r="Q89" i="9"/>
  <c r="R89" i="9"/>
  <c r="S89" i="9"/>
  <c r="Q90" i="9"/>
  <c r="R90" i="9"/>
  <c r="S90" i="9"/>
  <c r="Q91" i="9"/>
  <c r="R91" i="9"/>
  <c r="S91" i="9"/>
  <c r="Q92" i="9"/>
  <c r="R92" i="9"/>
  <c r="S92" i="9"/>
  <c r="Q93" i="9"/>
  <c r="R93" i="9"/>
  <c r="S93" i="9"/>
  <c r="Q94" i="9"/>
  <c r="R94" i="9"/>
  <c r="S94" i="9"/>
  <c r="Q95" i="9"/>
  <c r="R95" i="9"/>
  <c r="S95" i="9"/>
  <c r="Q96" i="9"/>
  <c r="R96" i="9"/>
  <c r="S96" i="9"/>
  <c r="Q97" i="9"/>
  <c r="R97" i="9"/>
  <c r="S97" i="9"/>
  <c r="Q98" i="9"/>
  <c r="R98" i="9"/>
  <c r="S98" i="9"/>
  <c r="Q99" i="9"/>
  <c r="R99" i="9"/>
  <c r="S99" i="9"/>
  <c r="Q100" i="9"/>
  <c r="R100" i="9"/>
  <c r="S100" i="9"/>
  <c r="Q101" i="9"/>
  <c r="R101" i="9"/>
  <c r="S101" i="9"/>
  <c r="Q102" i="9"/>
  <c r="R102" i="9"/>
  <c r="S102" i="9"/>
  <c r="Q103" i="9"/>
  <c r="R103" i="9"/>
  <c r="S103" i="9"/>
  <c r="Q104" i="9"/>
  <c r="R104" i="9"/>
  <c r="S104" i="9"/>
  <c r="Q105" i="9"/>
  <c r="R105" i="9"/>
  <c r="S105" i="9"/>
  <c r="Q106" i="9"/>
  <c r="R106" i="9"/>
  <c r="S106" i="9"/>
  <c r="Q107" i="9"/>
  <c r="R107" i="9"/>
  <c r="S107" i="9"/>
  <c r="Q108" i="9"/>
  <c r="R108" i="9"/>
  <c r="S108" i="9"/>
  <c r="Q109" i="9"/>
  <c r="R109" i="9"/>
  <c r="S109" i="9"/>
  <c r="Q110" i="9"/>
  <c r="R110" i="9"/>
  <c r="S110" i="9"/>
  <c r="Q111" i="9"/>
  <c r="R111" i="9"/>
  <c r="S111" i="9"/>
  <c r="Q112" i="9"/>
  <c r="R112" i="9"/>
  <c r="S112" i="9"/>
  <c r="Q113" i="9"/>
  <c r="R113" i="9"/>
  <c r="S113" i="9"/>
  <c r="Q114" i="9"/>
  <c r="R114" i="9"/>
  <c r="S114" i="9"/>
  <c r="Q115" i="9"/>
  <c r="R115" i="9"/>
  <c r="S115" i="9"/>
  <c r="Q116" i="9"/>
  <c r="R116" i="9"/>
  <c r="S116" i="9"/>
  <c r="Q117" i="9"/>
  <c r="R117" i="9"/>
  <c r="S117" i="9"/>
  <c r="Q118" i="9"/>
  <c r="R118" i="9"/>
  <c r="S118" i="9"/>
  <c r="Q119" i="9"/>
  <c r="R119" i="9"/>
  <c r="S119" i="9"/>
  <c r="Q120" i="9"/>
  <c r="R120" i="9"/>
  <c r="S120" i="9"/>
  <c r="S70" i="9"/>
  <c r="R70" i="9"/>
  <c r="Q70" i="9"/>
  <c r="Q42" i="12"/>
  <c r="R42" i="12"/>
  <c r="S42" i="12"/>
  <c r="Q43" i="12"/>
  <c r="R43" i="12"/>
  <c r="S43" i="12"/>
  <c r="Q44" i="12"/>
  <c r="R44" i="12"/>
  <c r="S44" i="12"/>
  <c r="Q45" i="12"/>
  <c r="R45" i="12"/>
  <c r="S45" i="12"/>
  <c r="Q46" i="12"/>
  <c r="R46" i="12"/>
  <c r="S46" i="12"/>
  <c r="Q47" i="12"/>
  <c r="R47" i="12"/>
  <c r="S47" i="12"/>
  <c r="Q48" i="12"/>
  <c r="R48" i="12"/>
  <c r="S48" i="12"/>
  <c r="Q49" i="12"/>
  <c r="R49" i="12"/>
  <c r="S49" i="12"/>
  <c r="Q50" i="12"/>
  <c r="R50" i="12"/>
  <c r="S50" i="12"/>
  <c r="Q51" i="12"/>
  <c r="R51" i="12"/>
  <c r="S51" i="12"/>
  <c r="Q52" i="12"/>
  <c r="R52" i="12"/>
  <c r="S52" i="12"/>
  <c r="Q53" i="12"/>
  <c r="R53" i="12"/>
  <c r="S53" i="12"/>
  <c r="Q54" i="12"/>
  <c r="R54" i="12"/>
  <c r="S54" i="12"/>
  <c r="Q55" i="12"/>
  <c r="R55" i="12"/>
  <c r="S55" i="12"/>
  <c r="Q56" i="12"/>
  <c r="R56" i="12"/>
  <c r="S56" i="12"/>
  <c r="Q57" i="12"/>
  <c r="R57" i="12"/>
  <c r="S57" i="12"/>
  <c r="Q58" i="12"/>
  <c r="R58" i="12"/>
  <c r="S58" i="12"/>
  <c r="Q59" i="12"/>
  <c r="R59" i="12"/>
  <c r="S59" i="12"/>
  <c r="Q60" i="12"/>
  <c r="R60" i="12"/>
  <c r="S60" i="12"/>
  <c r="Q61" i="12"/>
  <c r="R61" i="12"/>
  <c r="S61" i="12"/>
  <c r="Q62" i="12"/>
  <c r="R62" i="12"/>
  <c r="S62" i="12"/>
  <c r="Q63" i="12"/>
  <c r="R63" i="12"/>
  <c r="S63" i="12"/>
  <c r="Q64" i="12"/>
  <c r="R64" i="12"/>
  <c r="S64" i="12"/>
  <c r="Q65" i="12"/>
  <c r="R65" i="12"/>
  <c r="S65" i="12"/>
  <c r="Q66" i="12"/>
  <c r="R66" i="12"/>
  <c r="S66" i="12"/>
  <c r="Q67" i="12"/>
  <c r="R67" i="12"/>
  <c r="S67" i="12"/>
  <c r="Q68" i="12"/>
  <c r="R68" i="12"/>
  <c r="S68" i="12"/>
  <c r="Q69" i="12"/>
  <c r="R69" i="12"/>
  <c r="S69" i="12"/>
  <c r="Q70" i="12"/>
  <c r="R70" i="12"/>
  <c r="S70" i="12"/>
  <c r="Q71" i="12"/>
  <c r="R71" i="12"/>
  <c r="S71" i="12"/>
  <c r="Q72" i="12"/>
  <c r="R72" i="12"/>
  <c r="S72" i="12"/>
  <c r="Q73" i="12"/>
  <c r="R73" i="12"/>
  <c r="S73" i="12"/>
  <c r="Q74" i="12"/>
  <c r="R74" i="12"/>
  <c r="S74" i="12"/>
  <c r="Q75" i="12"/>
  <c r="R75" i="12"/>
  <c r="S75" i="12"/>
  <c r="Q76" i="12"/>
  <c r="R76" i="12"/>
  <c r="S76" i="12"/>
  <c r="Q77" i="12"/>
  <c r="R77" i="12"/>
  <c r="S77" i="12"/>
  <c r="Q78" i="12"/>
  <c r="R78" i="12"/>
  <c r="S78" i="12"/>
  <c r="Q79" i="12"/>
  <c r="R79" i="12"/>
  <c r="S79" i="12"/>
  <c r="Q80" i="12"/>
  <c r="R80" i="12"/>
  <c r="S80" i="12"/>
  <c r="Q81" i="12"/>
  <c r="R81" i="12"/>
  <c r="S81" i="12"/>
  <c r="Q82" i="12"/>
  <c r="R82" i="12"/>
  <c r="S82" i="12"/>
  <c r="Q83" i="12"/>
  <c r="R83" i="12"/>
  <c r="S83" i="12"/>
  <c r="Q84" i="12"/>
  <c r="R84" i="12"/>
  <c r="S84" i="12"/>
  <c r="Q85" i="12"/>
  <c r="R85" i="12"/>
  <c r="S85" i="12"/>
  <c r="Q86" i="12"/>
  <c r="R86" i="12"/>
  <c r="S86" i="12"/>
  <c r="Q87" i="12"/>
  <c r="R87" i="12"/>
  <c r="S87" i="12"/>
  <c r="Q88" i="12"/>
  <c r="R88" i="12"/>
  <c r="S88" i="12"/>
  <c r="Q89" i="12"/>
  <c r="R89" i="12"/>
  <c r="S89" i="12"/>
  <c r="Q90" i="12"/>
  <c r="R90" i="12"/>
  <c r="S90" i="12"/>
  <c r="Q91" i="12"/>
  <c r="R91" i="12"/>
  <c r="S91" i="12"/>
  <c r="Q92" i="12"/>
  <c r="R92" i="12"/>
  <c r="S92" i="12"/>
  <c r="Q93" i="12"/>
  <c r="R93" i="12"/>
  <c r="S93" i="12"/>
  <c r="Q94" i="12"/>
  <c r="R94" i="12"/>
  <c r="S94" i="12"/>
  <c r="Q95" i="12"/>
  <c r="R95" i="12"/>
  <c r="S95" i="12"/>
  <c r="Q96" i="12"/>
  <c r="R96" i="12"/>
  <c r="S96" i="12"/>
  <c r="Q97" i="12"/>
  <c r="R97" i="12"/>
  <c r="S97" i="12"/>
  <c r="Q98" i="12"/>
  <c r="R98" i="12"/>
  <c r="S98" i="12"/>
  <c r="Q99" i="12"/>
  <c r="R99" i="12"/>
  <c r="S99" i="12"/>
  <c r="Q100" i="12"/>
  <c r="R100" i="12"/>
  <c r="S100" i="12"/>
  <c r="Q101" i="12"/>
  <c r="R101" i="12"/>
  <c r="S101" i="12"/>
  <c r="Q102" i="12"/>
  <c r="R102" i="12"/>
  <c r="S102" i="12"/>
  <c r="Q103" i="12"/>
  <c r="R103" i="12"/>
  <c r="S103" i="12"/>
  <c r="Q104" i="12"/>
  <c r="R104" i="12"/>
  <c r="S104" i="12"/>
  <c r="Q105" i="12"/>
  <c r="R105" i="12"/>
  <c r="S105" i="12"/>
  <c r="Q106" i="12"/>
  <c r="R106" i="12"/>
  <c r="S106" i="12"/>
  <c r="Q107" i="12"/>
  <c r="R107" i="12"/>
  <c r="S107" i="12"/>
  <c r="Q108" i="12"/>
  <c r="R108" i="12"/>
  <c r="S108" i="12"/>
  <c r="Q109" i="12"/>
  <c r="R109" i="12"/>
  <c r="S109" i="12"/>
  <c r="Q110" i="12"/>
  <c r="R110" i="12"/>
  <c r="S110" i="12"/>
  <c r="Q111" i="12"/>
  <c r="R111" i="12"/>
  <c r="S111" i="12"/>
  <c r="Q112" i="12"/>
  <c r="R112" i="12"/>
  <c r="S112" i="12"/>
  <c r="Q113" i="12"/>
  <c r="R113" i="12"/>
  <c r="S113" i="12"/>
  <c r="Q114" i="12"/>
  <c r="R114" i="12"/>
  <c r="S114" i="12"/>
  <c r="Q115" i="12"/>
  <c r="R115" i="12"/>
  <c r="S115" i="12"/>
  <c r="Q116" i="12"/>
  <c r="R116" i="12"/>
  <c r="S116" i="12"/>
  <c r="Q117" i="12"/>
  <c r="R117" i="12"/>
  <c r="S117" i="12"/>
  <c r="Q118" i="12"/>
  <c r="R118" i="12"/>
  <c r="S118" i="12"/>
  <c r="Q119" i="12"/>
  <c r="R119" i="12"/>
  <c r="S119" i="12"/>
  <c r="Q39" i="12"/>
  <c r="R39" i="12"/>
  <c r="Q40" i="12"/>
  <c r="R40" i="12"/>
  <c r="Q41" i="12"/>
  <c r="R41" i="12"/>
  <c r="S41" i="12"/>
  <c r="Q36" i="12"/>
  <c r="Q37" i="12"/>
  <c r="Q38" i="12"/>
  <c r="Q35" i="12"/>
  <c r="S35" i="12"/>
  <c r="S36" i="12"/>
  <c r="S37" i="12"/>
  <c r="R38" i="12"/>
  <c r="R32" i="12"/>
  <c r="S32" i="12"/>
  <c r="R33" i="12"/>
  <c r="S33" i="12"/>
  <c r="R34" i="12"/>
  <c r="S34" i="12"/>
  <c r="Q3" i="12"/>
  <c r="R3" i="12"/>
  <c r="S3" i="12"/>
  <c r="Q4" i="12"/>
  <c r="R4" i="12"/>
  <c r="S4" i="12"/>
  <c r="Q5" i="12"/>
  <c r="R5" i="12"/>
  <c r="S5" i="12"/>
  <c r="Q6" i="12"/>
  <c r="R6" i="12"/>
  <c r="S6" i="12"/>
  <c r="Q7" i="12"/>
  <c r="R7" i="12"/>
  <c r="S7" i="12"/>
  <c r="Q8" i="12"/>
  <c r="R8" i="12"/>
  <c r="S8" i="12"/>
  <c r="Q9" i="12"/>
  <c r="R9" i="12"/>
  <c r="S9" i="12"/>
  <c r="Q10" i="12"/>
  <c r="R10" i="12"/>
  <c r="S10" i="12"/>
  <c r="Q11" i="12"/>
  <c r="R11" i="12"/>
  <c r="S11" i="12"/>
  <c r="Q12" i="12"/>
  <c r="R12" i="12"/>
  <c r="S12" i="12"/>
  <c r="Q13" i="12"/>
  <c r="R13" i="12"/>
  <c r="S13" i="12"/>
  <c r="Q14" i="12"/>
  <c r="R14" i="12"/>
  <c r="S14" i="12"/>
  <c r="Q15" i="12"/>
  <c r="R15" i="12"/>
  <c r="S15" i="12"/>
  <c r="Q16" i="12"/>
  <c r="R16" i="12"/>
  <c r="S16" i="12"/>
  <c r="Q17" i="12"/>
  <c r="R17" i="12"/>
  <c r="S17" i="12"/>
  <c r="Q18" i="12"/>
  <c r="R18" i="12"/>
  <c r="S18" i="12"/>
  <c r="Q19" i="12"/>
  <c r="R19" i="12"/>
  <c r="S19" i="12"/>
  <c r="Q20" i="12"/>
  <c r="R20" i="12"/>
  <c r="S20" i="12"/>
  <c r="Q21" i="12"/>
  <c r="R21" i="12"/>
  <c r="S21" i="12"/>
  <c r="Q22" i="12"/>
  <c r="R22" i="12"/>
  <c r="S22" i="12"/>
  <c r="Q23" i="12"/>
  <c r="R23" i="12"/>
  <c r="S23" i="12"/>
  <c r="Q24" i="12"/>
  <c r="R24" i="12"/>
  <c r="S24" i="12"/>
  <c r="Q25" i="12"/>
  <c r="R25" i="12"/>
  <c r="S25" i="12"/>
  <c r="Q26" i="12"/>
  <c r="R26" i="12"/>
  <c r="S26" i="12"/>
  <c r="Q27" i="12"/>
  <c r="R27" i="12"/>
  <c r="S27" i="12"/>
  <c r="Q28" i="12"/>
  <c r="R28" i="12"/>
  <c r="S28" i="12"/>
  <c r="Q29" i="12"/>
  <c r="R29" i="12"/>
  <c r="S29" i="12"/>
  <c r="Q30" i="12"/>
  <c r="R30" i="12"/>
  <c r="S30" i="12"/>
  <c r="Q31" i="12"/>
  <c r="R31" i="12"/>
  <c r="S31" i="12"/>
  <c r="S2" i="12"/>
  <c r="R2" i="12"/>
  <c r="Q2" i="12"/>
  <c r="Q42" i="7"/>
  <c r="R42" i="7"/>
  <c r="S42" i="7"/>
  <c r="Q43" i="7"/>
  <c r="R43" i="7"/>
  <c r="S43" i="7"/>
  <c r="Q44" i="7"/>
  <c r="R44" i="7"/>
  <c r="S44" i="7"/>
  <c r="Q45" i="7"/>
  <c r="R45" i="7"/>
  <c r="S45" i="7"/>
  <c r="Q46" i="7"/>
  <c r="R46" i="7"/>
  <c r="S46" i="7"/>
  <c r="Q47" i="7"/>
  <c r="R47" i="7"/>
  <c r="S47" i="7"/>
  <c r="Q48" i="7"/>
  <c r="R48" i="7"/>
  <c r="S48" i="7"/>
  <c r="Q49" i="7"/>
  <c r="R49" i="7"/>
  <c r="S49" i="7"/>
  <c r="Q50" i="7"/>
  <c r="R50" i="7"/>
  <c r="S50" i="7"/>
  <c r="Q51" i="7"/>
  <c r="R51" i="7"/>
  <c r="S51" i="7"/>
  <c r="Q52" i="7"/>
  <c r="R52" i="7"/>
  <c r="S52" i="7"/>
  <c r="Q53" i="7"/>
  <c r="R53" i="7"/>
  <c r="S53" i="7"/>
  <c r="Q54" i="7"/>
  <c r="R54" i="7"/>
  <c r="S54" i="7"/>
  <c r="Q55" i="7"/>
  <c r="R55" i="7"/>
  <c r="S55" i="7"/>
  <c r="Q56" i="7"/>
  <c r="R56" i="7"/>
  <c r="S56" i="7"/>
  <c r="Q57" i="7"/>
  <c r="R57" i="7"/>
  <c r="S57" i="7"/>
  <c r="Q58" i="7"/>
  <c r="R58" i="7"/>
  <c r="S58" i="7"/>
  <c r="Q59" i="7"/>
  <c r="R59" i="7"/>
  <c r="S59" i="7"/>
  <c r="Q60" i="7"/>
  <c r="R60" i="7"/>
  <c r="S60" i="7"/>
  <c r="Q61" i="7"/>
  <c r="R61" i="7"/>
  <c r="S61" i="7"/>
  <c r="Q62" i="7"/>
  <c r="R62" i="7"/>
  <c r="S62" i="7"/>
  <c r="Q63" i="7"/>
  <c r="R63" i="7"/>
  <c r="S63" i="7"/>
  <c r="Q64" i="7"/>
  <c r="R64" i="7"/>
  <c r="S64" i="7"/>
  <c r="Q65" i="7"/>
  <c r="R65" i="7"/>
  <c r="S65" i="7"/>
  <c r="Q66" i="7"/>
  <c r="R66" i="7"/>
  <c r="S66" i="7"/>
  <c r="Q67" i="7"/>
  <c r="R67" i="7"/>
  <c r="S67" i="7"/>
  <c r="Q68" i="7"/>
  <c r="R68" i="7"/>
  <c r="S68" i="7"/>
  <c r="Q69" i="7"/>
  <c r="R69" i="7"/>
  <c r="S69" i="7"/>
  <c r="Q70" i="7"/>
  <c r="R70" i="7"/>
  <c r="S70" i="7"/>
  <c r="Q71" i="7"/>
  <c r="R71" i="7"/>
  <c r="S71" i="7"/>
  <c r="Q72" i="7"/>
  <c r="R72" i="7"/>
  <c r="S72" i="7"/>
  <c r="Q73" i="7"/>
  <c r="R73" i="7"/>
  <c r="S73" i="7"/>
  <c r="Q74" i="7"/>
  <c r="R74" i="7"/>
  <c r="S74" i="7"/>
  <c r="Q75" i="7"/>
  <c r="R75" i="7"/>
  <c r="S75" i="7"/>
  <c r="Q76" i="7"/>
  <c r="R76" i="7"/>
  <c r="S76" i="7"/>
  <c r="Q77" i="7"/>
  <c r="R77" i="7"/>
  <c r="S77" i="7"/>
  <c r="Q78" i="7"/>
  <c r="R78" i="7"/>
  <c r="S78" i="7"/>
  <c r="Q79" i="7"/>
  <c r="R79" i="7"/>
  <c r="S79" i="7"/>
  <c r="Q80" i="7"/>
  <c r="R80" i="7"/>
  <c r="S80" i="7"/>
  <c r="Q81" i="7"/>
  <c r="R81" i="7"/>
  <c r="S81" i="7"/>
  <c r="Q82" i="7"/>
  <c r="R82" i="7"/>
  <c r="S82" i="7"/>
  <c r="Q83" i="7"/>
  <c r="R83" i="7"/>
  <c r="S83" i="7"/>
  <c r="Q84" i="7"/>
  <c r="R84" i="7"/>
  <c r="S84" i="7"/>
  <c r="Q85" i="7"/>
  <c r="R85" i="7"/>
  <c r="S85" i="7"/>
  <c r="Q86" i="7"/>
  <c r="R86" i="7"/>
  <c r="S86" i="7"/>
  <c r="Q87" i="7"/>
  <c r="R87" i="7"/>
  <c r="S87" i="7"/>
  <c r="Q88" i="7"/>
  <c r="R88" i="7"/>
  <c r="S88" i="7"/>
  <c r="Q89" i="7"/>
  <c r="R89" i="7"/>
  <c r="S89" i="7"/>
  <c r="Q90" i="7"/>
  <c r="R90" i="7"/>
  <c r="S90" i="7"/>
  <c r="Q91" i="7"/>
  <c r="R91" i="7"/>
  <c r="S91" i="7"/>
  <c r="Q92" i="7"/>
  <c r="R92" i="7"/>
  <c r="S92" i="7"/>
  <c r="Q93" i="7"/>
  <c r="R93" i="7"/>
  <c r="S93" i="7"/>
  <c r="Q94" i="7"/>
  <c r="R94" i="7"/>
  <c r="S94" i="7"/>
  <c r="Q95" i="7"/>
  <c r="R95" i="7"/>
  <c r="S95" i="7"/>
  <c r="Q96" i="7"/>
  <c r="R96" i="7"/>
  <c r="S96" i="7"/>
  <c r="Q97" i="7"/>
  <c r="R97" i="7"/>
  <c r="S97" i="7"/>
  <c r="Q98" i="7"/>
  <c r="R98" i="7"/>
  <c r="S98" i="7"/>
  <c r="Q99" i="7"/>
  <c r="R99" i="7"/>
  <c r="S99" i="7"/>
  <c r="Q100" i="7"/>
  <c r="R100" i="7"/>
  <c r="S100" i="7"/>
  <c r="Q101" i="7"/>
  <c r="R101" i="7"/>
  <c r="S101" i="7"/>
  <c r="Q102" i="7"/>
  <c r="R102" i="7"/>
  <c r="S102" i="7"/>
  <c r="Q103" i="7"/>
  <c r="R103" i="7"/>
  <c r="S103" i="7"/>
  <c r="Q104" i="7"/>
  <c r="R104" i="7"/>
  <c r="S104" i="7"/>
  <c r="Q105" i="7"/>
  <c r="R105" i="7"/>
  <c r="S105" i="7"/>
  <c r="Q106" i="7"/>
  <c r="R106" i="7"/>
  <c r="S106" i="7"/>
  <c r="Q107" i="7"/>
  <c r="R107" i="7"/>
  <c r="S107" i="7"/>
  <c r="Q108" i="7"/>
  <c r="R108" i="7"/>
  <c r="S108" i="7"/>
  <c r="Q109" i="7"/>
  <c r="R109" i="7"/>
  <c r="S109" i="7"/>
  <c r="Q110" i="7"/>
  <c r="R110" i="7"/>
  <c r="S110" i="7"/>
  <c r="Q111" i="7"/>
  <c r="R111" i="7"/>
  <c r="S111" i="7"/>
  <c r="Q112" i="7"/>
  <c r="R112" i="7"/>
  <c r="S112" i="7"/>
  <c r="Q113" i="7"/>
  <c r="R113" i="7"/>
  <c r="S113" i="7"/>
  <c r="Q114" i="7"/>
  <c r="R114" i="7"/>
  <c r="S114" i="7"/>
  <c r="Q115" i="7"/>
  <c r="R115" i="7"/>
  <c r="S115" i="7"/>
  <c r="Q116" i="7"/>
  <c r="R116" i="7"/>
  <c r="S116" i="7"/>
  <c r="Q117" i="7"/>
  <c r="R117" i="7"/>
  <c r="S117" i="7"/>
  <c r="Q118" i="7"/>
  <c r="R118" i="7"/>
  <c r="S118" i="7"/>
  <c r="Q119" i="7"/>
  <c r="R119" i="7"/>
  <c r="S119" i="7"/>
  <c r="Q120" i="7"/>
  <c r="R120" i="7"/>
  <c r="S120" i="7"/>
  <c r="Q39" i="7"/>
  <c r="R39" i="7"/>
  <c r="Q40" i="7"/>
  <c r="R40" i="7"/>
  <c r="Q41" i="7"/>
  <c r="R41" i="7"/>
  <c r="S41" i="7"/>
  <c r="Q36" i="7"/>
  <c r="Q37" i="7"/>
  <c r="Q38" i="7"/>
  <c r="Q35" i="7"/>
  <c r="R38" i="7"/>
  <c r="S35" i="7"/>
  <c r="S36" i="7"/>
  <c r="S37" i="7"/>
  <c r="R32" i="7"/>
  <c r="S32" i="7"/>
  <c r="R33" i="7"/>
  <c r="S33" i="7"/>
  <c r="R34" i="7"/>
  <c r="S34" i="7"/>
  <c r="Q18" i="7"/>
  <c r="R18" i="7"/>
  <c r="S18" i="7"/>
  <c r="Q19" i="7"/>
  <c r="R19" i="7"/>
  <c r="S19" i="7"/>
  <c r="Q20" i="7"/>
  <c r="R20" i="7"/>
  <c r="S20" i="7"/>
  <c r="Q21" i="7"/>
  <c r="R21" i="7"/>
  <c r="S21" i="7"/>
  <c r="Q22" i="7"/>
  <c r="R22" i="7"/>
  <c r="S22" i="7"/>
  <c r="Q23" i="7"/>
  <c r="R23" i="7"/>
  <c r="S23" i="7"/>
  <c r="Q24" i="7"/>
  <c r="R24" i="7"/>
  <c r="S24" i="7"/>
  <c r="Q25" i="7"/>
  <c r="R25" i="7"/>
  <c r="S25" i="7"/>
  <c r="Q26" i="7"/>
  <c r="R26" i="7"/>
  <c r="S26" i="7"/>
  <c r="Q27" i="7"/>
  <c r="R27" i="7"/>
  <c r="S27" i="7"/>
  <c r="Q28" i="7"/>
  <c r="R28" i="7"/>
  <c r="S28" i="7"/>
  <c r="Q29" i="7"/>
  <c r="R29" i="7"/>
  <c r="S29" i="7"/>
  <c r="Q30" i="7"/>
  <c r="R30" i="7"/>
  <c r="S30" i="7"/>
  <c r="Q31" i="7"/>
  <c r="R31" i="7"/>
  <c r="S31" i="7"/>
  <c r="S17" i="7"/>
  <c r="R17" i="7"/>
  <c r="Q17" i="7"/>
  <c r="Q2" i="6"/>
  <c r="R2" i="6"/>
  <c r="S2" i="6"/>
  <c r="Q3" i="6"/>
  <c r="R3" i="6"/>
  <c r="S3" i="6"/>
  <c r="Q4" i="6"/>
  <c r="R4" i="6"/>
  <c r="S4" i="6"/>
  <c r="Q5" i="6"/>
  <c r="R5" i="6"/>
  <c r="S5" i="6"/>
  <c r="Q6" i="6"/>
  <c r="R6" i="6"/>
  <c r="S6" i="6"/>
  <c r="Q7" i="6"/>
  <c r="R7" i="6"/>
  <c r="S7" i="6"/>
  <c r="Q8" i="6"/>
  <c r="R8" i="6"/>
  <c r="S8" i="6"/>
  <c r="Q9" i="6"/>
  <c r="R9" i="6"/>
  <c r="S9" i="6"/>
  <c r="Q10" i="6"/>
  <c r="R10" i="6"/>
  <c r="S10" i="6"/>
  <c r="Q11" i="6"/>
  <c r="R11" i="6"/>
  <c r="S11" i="6"/>
  <c r="Q12" i="6"/>
  <c r="R12" i="6"/>
  <c r="S12" i="6"/>
  <c r="Q13" i="6"/>
  <c r="R13" i="6"/>
  <c r="S13" i="6"/>
  <c r="Q14" i="6"/>
  <c r="R14" i="6"/>
  <c r="S14" i="6"/>
  <c r="Q15" i="6"/>
  <c r="R15" i="6"/>
  <c r="S15" i="6"/>
  <c r="Q16" i="6"/>
  <c r="R16" i="6"/>
  <c r="S16" i="6"/>
  <c r="Q17" i="6"/>
  <c r="R17" i="6"/>
  <c r="S17" i="6"/>
  <c r="Q18" i="6"/>
  <c r="R18" i="6"/>
  <c r="S18" i="6"/>
  <c r="Q19" i="6"/>
  <c r="R19" i="6"/>
  <c r="S19" i="6"/>
  <c r="Q20" i="6"/>
  <c r="R20" i="6"/>
  <c r="S20" i="6"/>
  <c r="Q21" i="6"/>
  <c r="R21" i="6"/>
  <c r="S21" i="6"/>
  <c r="Q22" i="6"/>
  <c r="R22" i="6"/>
  <c r="S22" i="6"/>
  <c r="Q23" i="6"/>
  <c r="R23" i="6"/>
  <c r="S23" i="6"/>
  <c r="Q24" i="6"/>
  <c r="R24" i="6"/>
  <c r="S24" i="6"/>
  <c r="Q25" i="6"/>
  <c r="R25" i="6"/>
  <c r="S25" i="6"/>
  <c r="Q26" i="6"/>
  <c r="R26" i="6"/>
  <c r="S26" i="6"/>
  <c r="Q27" i="6"/>
  <c r="R27" i="6"/>
  <c r="S27" i="6"/>
  <c r="Q28" i="6"/>
  <c r="R28" i="6"/>
  <c r="S28" i="6"/>
  <c r="Q29" i="6"/>
  <c r="R29" i="6"/>
  <c r="S29" i="6"/>
  <c r="Q30" i="6"/>
  <c r="R30" i="6"/>
  <c r="S30" i="6"/>
  <c r="R31" i="6"/>
  <c r="S31" i="6"/>
  <c r="Q31" i="6"/>
  <c r="R32" i="6"/>
  <c r="S32" i="6"/>
  <c r="R33" i="6"/>
  <c r="S33" i="6"/>
  <c r="S34" i="6"/>
  <c r="S35" i="6"/>
  <c r="S36" i="6"/>
  <c r="R34" i="6"/>
  <c r="Q35" i="6"/>
  <c r="Q36" i="6"/>
  <c r="Q37" i="6"/>
  <c r="S37" i="6"/>
  <c r="Q38" i="6"/>
  <c r="R38" i="6"/>
  <c r="Q39" i="6"/>
  <c r="R39" i="6"/>
  <c r="Q40" i="6"/>
  <c r="R40" i="6"/>
  <c r="Q41" i="6"/>
  <c r="R41" i="6"/>
  <c r="S41" i="6"/>
  <c r="Q42" i="6"/>
  <c r="R42" i="6"/>
  <c r="S42" i="6"/>
  <c r="Q43" i="6"/>
  <c r="R43" i="6"/>
  <c r="S43" i="6"/>
  <c r="Q44" i="6"/>
  <c r="R44" i="6"/>
  <c r="S44" i="6"/>
  <c r="Q45" i="6"/>
  <c r="R45" i="6"/>
  <c r="S45" i="6"/>
  <c r="Q46" i="6"/>
  <c r="R46" i="6"/>
  <c r="S46" i="6"/>
  <c r="Q47" i="6"/>
  <c r="R47" i="6"/>
  <c r="S47" i="6"/>
  <c r="Q48" i="6"/>
  <c r="R48" i="6"/>
  <c r="S48" i="6"/>
  <c r="Q49" i="6"/>
  <c r="R49" i="6"/>
  <c r="S49" i="6"/>
  <c r="Q50" i="6"/>
  <c r="R50" i="6"/>
  <c r="S50" i="6"/>
  <c r="Q51" i="6"/>
  <c r="R51" i="6"/>
  <c r="S51" i="6"/>
  <c r="Q52" i="6"/>
  <c r="R52" i="6"/>
  <c r="S52" i="6"/>
  <c r="Q53" i="6"/>
  <c r="R53" i="6"/>
  <c r="S53" i="6"/>
  <c r="Q54" i="6"/>
  <c r="R54" i="6"/>
  <c r="S54" i="6"/>
  <c r="Q55" i="6"/>
  <c r="R55" i="6"/>
  <c r="S55" i="6"/>
  <c r="Q56" i="6"/>
  <c r="R56" i="6"/>
  <c r="S56" i="6"/>
  <c r="Q57" i="6"/>
  <c r="R57" i="6"/>
  <c r="S57" i="6"/>
  <c r="Q58" i="6"/>
  <c r="R58" i="6"/>
  <c r="S58" i="6"/>
  <c r="Q59" i="6"/>
  <c r="R59" i="6"/>
  <c r="S59" i="6"/>
  <c r="Q60" i="6"/>
  <c r="R60" i="6"/>
  <c r="S60" i="6"/>
  <c r="Q62" i="6"/>
  <c r="R62" i="6"/>
  <c r="S62" i="6"/>
  <c r="Q63" i="6"/>
  <c r="R63" i="6"/>
  <c r="S63" i="6"/>
  <c r="Q64" i="6"/>
  <c r="R64" i="6"/>
  <c r="S64" i="6"/>
  <c r="Q65" i="6"/>
  <c r="R65" i="6"/>
  <c r="S65" i="6"/>
  <c r="Q66" i="6"/>
  <c r="R66" i="6"/>
  <c r="S66" i="6"/>
  <c r="Q67" i="6"/>
  <c r="R67" i="6"/>
  <c r="S67" i="6"/>
  <c r="Q68" i="6"/>
  <c r="R68" i="6"/>
  <c r="S68" i="6"/>
  <c r="Q69" i="6"/>
  <c r="R69" i="6"/>
  <c r="S69" i="6"/>
  <c r="Q70" i="6"/>
  <c r="R70" i="6"/>
  <c r="S70" i="6"/>
  <c r="Q71" i="6"/>
  <c r="R71" i="6"/>
  <c r="S71" i="6"/>
  <c r="Q72" i="6"/>
  <c r="R72" i="6"/>
  <c r="S72" i="6"/>
  <c r="Q73" i="6"/>
  <c r="R73" i="6"/>
  <c r="S73" i="6"/>
  <c r="Q74" i="6"/>
  <c r="R74" i="6"/>
  <c r="S74" i="6"/>
  <c r="Q75" i="6"/>
  <c r="R75" i="6"/>
  <c r="S75" i="6"/>
  <c r="Q76" i="6"/>
  <c r="R76" i="6"/>
  <c r="S76" i="6"/>
  <c r="Q77" i="6"/>
  <c r="R77" i="6"/>
  <c r="S77" i="6"/>
  <c r="Q78" i="6"/>
  <c r="R78" i="6"/>
  <c r="S78" i="6"/>
  <c r="Q79" i="6"/>
  <c r="R79" i="6"/>
  <c r="S79" i="6"/>
  <c r="Q80" i="6"/>
  <c r="R80" i="6"/>
  <c r="S80" i="6"/>
  <c r="Q81" i="6"/>
  <c r="R81" i="6"/>
  <c r="S81" i="6"/>
  <c r="Q82" i="6"/>
  <c r="R82" i="6"/>
  <c r="S82" i="6"/>
  <c r="Q83" i="6"/>
  <c r="R83" i="6"/>
  <c r="S83" i="6"/>
  <c r="Q84" i="6"/>
  <c r="R84" i="6"/>
  <c r="S84" i="6"/>
  <c r="Q85" i="6"/>
  <c r="R85" i="6"/>
  <c r="S85" i="6"/>
  <c r="Q86" i="6"/>
  <c r="R86" i="6"/>
  <c r="S86" i="6"/>
  <c r="Q87" i="6"/>
  <c r="R87" i="6"/>
  <c r="S87" i="6"/>
  <c r="Q88" i="6"/>
  <c r="R88" i="6"/>
  <c r="S88" i="6"/>
  <c r="Q89" i="6"/>
  <c r="R89" i="6"/>
  <c r="S89" i="6"/>
  <c r="Q90" i="6"/>
  <c r="R90" i="6"/>
  <c r="S90" i="6"/>
  <c r="Q91" i="6"/>
  <c r="R91" i="6"/>
  <c r="S91" i="6"/>
  <c r="Q92" i="6"/>
  <c r="R92" i="6"/>
  <c r="S92" i="6"/>
  <c r="Q93" i="6"/>
  <c r="R93" i="6"/>
  <c r="S93" i="6"/>
  <c r="Q94" i="6"/>
  <c r="R94" i="6"/>
  <c r="S94" i="6"/>
  <c r="Q95" i="6"/>
  <c r="R95" i="6"/>
  <c r="S95" i="6"/>
  <c r="Q96" i="6"/>
  <c r="R96" i="6"/>
  <c r="S96" i="6"/>
  <c r="Q97" i="6"/>
  <c r="R97" i="6"/>
  <c r="S97" i="6"/>
  <c r="Q98" i="6"/>
  <c r="R98" i="6"/>
  <c r="S98" i="6"/>
  <c r="Q99" i="6"/>
  <c r="R99" i="6"/>
  <c r="S99" i="6"/>
  <c r="Q100" i="6"/>
  <c r="R100" i="6"/>
  <c r="S100" i="6"/>
  <c r="Q101" i="6"/>
  <c r="R101" i="6"/>
  <c r="S101" i="6"/>
  <c r="Q102" i="6"/>
  <c r="R102" i="6"/>
  <c r="S102" i="6"/>
  <c r="Q103" i="6"/>
  <c r="R103" i="6"/>
  <c r="S103" i="6"/>
  <c r="Q104" i="6"/>
  <c r="R104" i="6"/>
  <c r="S104" i="6"/>
  <c r="Q105" i="6"/>
  <c r="R105" i="6"/>
  <c r="S105" i="6"/>
  <c r="Q106" i="6"/>
  <c r="R106" i="6"/>
  <c r="S106" i="6"/>
  <c r="Q107" i="6"/>
  <c r="R107" i="6"/>
  <c r="S107" i="6"/>
  <c r="Q108" i="6"/>
  <c r="R108" i="6"/>
  <c r="S108" i="6"/>
  <c r="Q109" i="6"/>
  <c r="R109" i="6"/>
  <c r="S109" i="6"/>
  <c r="Q110" i="6"/>
  <c r="R110" i="6"/>
  <c r="S110" i="6"/>
  <c r="Q111" i="6"/>
  <c r="R111" i="6"/>
  <c r="S111" i="6"/>
  <c r="Q112" i="6"/>
  <c r="R112" i="6"/>
  <c r="S112" i="6"/>
  <c r="Q113" i="6"/>
  <c r="R113" i="6"/>
  <c r="S113" i="6"/>
  <c r="Q114" i="6"/>
  <c r="R114" i="6"/>
  <c r="S114" i="6"/>
  <c r="Q115" i="6"/>
  <c r="R115" i="6"/>
  <c r="S115" i="6"/>
  <c r="Q116" i="6"/>
  <c r="R116" i="6"/>
  <c r="S116" i="6"/>
  <c r="Q117" i="6"/>
  <c r="R117" i="6"/>
  <c r="S117" i="6"/>
  <c r="Q118" i="6"/>
  <c r="R118" i="6"/>
  <c r="S118" i="6"/>
  <c r="S61" i="6"/>
  <c r="R61" i="6"/>
  <c r="Q61" i="6"/>
  <c r="Q42" i="4"/>
  <c r="R42" i="4"/>
  <c r="S42" i="4"/>
  <c r="Q43" i="4"/>
  <c r="R43" i="4"/>
  <c r="S43" i="4"/>
  <c r="Q44" i="4"/>
  <c r="R44" i="4"/>
  <c r="S44" i="4"/>
  <c r="Q45" i="4"/>
  <c r="R45" i="4"/>
  <c r="S45" i="4"/>
  <c r="Q46" i="4"/>
  <c r="R46" i="4"/>
  <c r="S46" i="4"/>
  <c r="Q47" i="4"/>
  <c r="R47" i="4"/>
  <c r="S47" i="4"/>
  <c r="Q48" i="4"/>
  <c r="R48" i="4"/>
  <c r="S48" i="4"/>
  <c r="Q49" i="4"/>
  <c r="R49" i="4"/>
  <c r="S49" i="4"/>
  <c r="Q50" i="4"/>
  <c r="R50" i="4"/>
  <c r="S50" i="4"/>
  <c r="Q51" i="4"/>
  <c r="R51" i="4"/>
  <c r="S51" i="4"/>
  <c r="Q52" i="4"/>
  <c r="R52" i="4"/>
  <c r="S52" i="4"/>
  <c r="Q53" i="4"/>
  <c r="R53" i="4"/>
  <c r="S53" i="4"/>
  <c r="Q54" i="4"/>
  <c r="R54" i="4"/>
  <c r="S54" i="4"/>
  <c r="Q55" i="4"/>
  <c r="R55" i="4"/>
  <c r="S55" i="4"/>
  <c r="Q56" i="4"/>
  <c r="R56" i="4"/>
  <c r="S56" i="4"/>
  <c r="Q57" i="4"/>
  <c r="R57" i="4"/>
  <c r="S57" i="4"/>
  <c r="Q58" i="4"/>
  <c r="R58" i="4"/>
  <c r="S58" i="4"/>
  <c r="Q59" i="4"/>
  <c r="R59" i="4"/>
  <c r="S59" i="4"/>
  <c r="Q60" i="4"/>
  <c r="R60" i="4"/>
  <c r="S60" i="4"/>
  <c r="Q61" i="4"/>
  <c r="R61" i="4"/>
  <c r="S61" i="4"/>
  <c r="Q62" i="4"/>
  <c r="R62" i="4"/>
  <c r="S62" i="4"/>
  <c r="Q63" i="4"/>
  <c r="R63" i="4"/>
  <c r="S63" i="4"/>
  <c r="Q64" i="4"/>
  <c r="R64" i="4"/>
  <c r="S64" i="4"/>
  <c r="Q65" i="4"/>
  <c r="R65" i="4"/>
  <c r="S65" i="4"/>
  <c r="Q66" i="4"/>
  <c r="R66" i="4"/>
  <c r="S66" i="4"/>
  <c r="Q67" i="4"/>
  <c r="R67" i="4"/>
  <c r="S67" i="4"/>
  <c r="Q68" i="4"/>
  <c r="R68" i="4"/>
  <c r="S68" i="4"/>
  <c r="Q87" i="4"/>
  <c r="R87" i="4"/>
  <c r="S87" i="4"/>
  <c r="Q88" i="4"/>
  <c r="R88" i="4"/>
  <c r="S88" i="4"/>
  <c r="Q89" i="4"/>
  <c r="R89" i="4"/>
  <c r="S89" i="4"/>
  <c r="Q90" i="4"/>
  <c r="R90" i="4"/>
  <c r="S90" i="4"/>
  <c r="Q91" i="4"/>
  <c r="R91" i="4"/>
  <c r="S91" i="4"/>
  <c r="Q92" i="4"/>
  <c r="R92" i="4"/>
  <c r="S92" i="4"/>
  <c r="Q93" i="4"/>
  <c r="R93" i="4"/>
  <c r="S93" i="4"/>
  <c r="Q94" i="4"/>
  <c r="R94" i="4"/>
  <c r="S94" i="4"/>
  <c r="Q95" i="4"/>
  <c r="R95" i="4"/>
  <c r="S95" i="4"/>
  <c r="Q96" i="4"/>
  <c r="R96" i="4"/>
  <c r="S96" i="4"/>
  <c r="Q97" i="4"/>
  <c r="R97" i="4"/>
  <c r="S97" i="4"/>
  <c r="Q98" i="4"/>
  <c r="R98" i="4"/>
  <c r="S98" i="4"/>
  <c r="Q99" i="4"/>
  <c r="R99" i="4"/>
  <c r="S99" i="4"/>
  <c r="Q100" i="4"/>
  <c r="R100" i="4"/>
  <c r="S100" i="4"/>
  <c r="Q101" i="4"/>
  <c r="R101" i="4"/>
  <c r="S101" i="4"/>
  <c r="Q102" i="4"/>
  <c r="R102" i="4"/>
  <c r="S102" i="4"/>
  <c r="Q103" i="4"/>
  <c r="R103" i="4"/>
  <c r="S103" i="4"/>
  <c r="Q104" i="4"/>
  <c r="R104" i="4"/>
  <c r="S104" i="4"/>
  <c r="Q105" i="4"/>
  <c r="R105" i="4"/>
  <c r="S105" i="4"/>
  <c r="Q106" i="4"/>
  <c r="R106" i="4"/>
  <c r="S106" i="4"/>
  <c r="Q107" i="4"/>
  <c r="R107" i="4"/>
  <c r="S107" i="4"/>
  <c r="Q108" i="4"/>
  <c r="R108" i="4"/>
  <c r="S108" i="4"/>
  <c r="Q109" i="4"/>
  <c r="R109" i="4"/>
  <c r="S109" i="4"/>
  <c r="Q110" i="4"/>
  <c r="R110" i="4"/>
  <c r="S110" i="4"/>
  <c r="Q111" i="4"/>
  <c r="R111" i="4"/>
  <c r="S111" i="4"/>
  <c r="Q112" i="4"/>
  <c r="R112" i="4"/>
  <c r="S112" i="4"/>
  <c r="Q113" i="4"/>
  <c r="R113" i="4"/>
  <c r="S113" i="4"/>
  <c r="Q114" i="4"/>
  <c r="R114" i="4"/>
  <c r="S114" i="4"/>
  <c r="Q115" i="4"/>
  <c r="R115" i="4"/>
  <c r="S115" i="4"/>
  <c r="Q116" i="4"/>
  <c r="R116" i="4"/>
  <c r="S116" i="4"/>
  <c r="Q117" i="4"/>
  <c r="R117" i="4"/>
  <c r="S117" i="4"/>
  <c r="Q118" i="4"/>
  <c r="R118" i="4"/>
  <c r="S118" i="4"/>
  <c r="Q119" i="4"/>
  <c r="R119" i="4"/>
  <c r="S119" i="4"/>
  <c r="Q120" i="4"/>
  <c r="R120" i="4"/>
  <c r="S120" i="4"/>
  <c r="Q121" i="4"/>
  <c r="R121" i="4"/>
  <c r="S121" i="4"/>
  <c r="Q122" i="4"/>
  <c r="R122" i="4"/>
  <c r="S122" i="4"/>
  <c r="Q123" i="4"/>
  <c r="R123" i="4"/>
  <c r="S123" i="4"/>
  <c r="Q124" i="4"/>
  <c r="R124" i="4"/>
  <c r="S124" i="4"/>
  <c r="Q125" i="4"/>
  <c r="R125" i="4"/>
  <c r="S125" i="4"/>
  <c r="Q126" i="4"/>
  <c r="R126" i="4"/>
  <c r="S126" i="4"/>
  <c r="Q127" i="4"/>
  <c r="R127" i="4"/>
  <c r="S127" i="4"/>
  <c r="Q128" i="4"/>
  <c r="R128" i="4"/>
  <c r="S128" i="4"/>
  <c r="Q129" i="4"/>
  <c r="R129" i="4"/>
  <c r="S129" i="4"/>
  <c r="Q130" i="4"/>
  <c r="R130" i="4"/>
  <c r="S130" i="4"/>
  <c r="Q131" i="4"/>
  <c r="R131" i="4"/>
  <c r="S131" i="4"/>
  <c r="Q132" i="4"/>
  <c r="R132" i="4"/>
  <c r="S132" i="4"/>
  <c r="Q133" i="4"/>
  <c r="R133" i="4"/>
  <c r="S133" i="4"/>
  <c r="Q134" i="4"/>
  <c r="R134" i="4"/>
  <c r="S134" i="4"/>
  <c r="Q135" i="4"/>
  <c r="R135" i="4"/>
  <c r="S135" i="4"/>
  <c r="Q136" i="4"/>
  <c r="R136" i="4"/>
  <c r="S136" i="4"/>
  <c r="Q137" i="4"/>
  <c r="R137" i="4"/>
  <c r="S137" i="4"/>
  <c r="Q138" i="4"/>
  <c r="R138" i="4"/>
  <c r="S138" i="4"/>
  <c r="Q39" i="4"/>
  <c r="R39" i="4"/>
  <c r="Q40" i="4"/>
  <c r="R40" i="4"/>
  <c r="Q41" i="4"/>
  <c r="R41" i="4"/>
  <c r="Q36" i="4"/>
  <c r="Q37" i="4"/>
  <c r="Q38" i="4"/>
  <c r="Q35" i="4"/>
  <c r="R38" i="4"/>
  <c r="S35" i="4"/>
  <c r="S36" i="4"/>
  <c r="S37" i="4"/>
  <c r="R34" i="4"/>
  <c r="S34" i="4"/>
  <c r="R32" i="4"/>
  <c r="S32" i="4"/>
  <c r="R33" i="4"/>
  <c r="S33" i="4"/>
  <c r="Q3" i="4"/>
  <c r="R3" i="4"/>
  <c r="S3" i="4"/>
  <c r="Q4" i="4"/>
  <c r="R4" i="4"/>
  <c r="S4" i="4"/>
  <c r="Q5" i="4"/>
  <c r="R5" i="4"/>
  <c r="S5" i="4"/>
  <c r="Q6" i="4"/>
  <c r="R6" i="4"/>
  <c r="S6" i="4"/>
  <c r="Q7" i="4"/>
  <c r="R7" i="4"/>
  <c r="S7" i="4"/>
  <c r="Q8" i="4"/>
  <c r="R8" i="4"/>
  <c r="S8" i="4"/>
  <c r="Q9" i="4"/>
  <c r="R9" i="4"/>
  <c r="S9" i="4"/>
  <c r="Q10" i="4"/>
  <c r="R10" i="4"/>
  <c r="S10" i="4"/>
  <c r="Q11" i="4"/>
  <c r="R11" i="4"/>
  <c r="S11" i="4"/>
  <c r="Q12" i="4"/>
  <c r="R12" i="4"/>
  <c r="S12" i="4"/>
  <c r="Q13" i="4"/>
  <c r="R13" i="4"/>
  <c r="S13" i="4"/>
  <c r="Q14" i="4"/>
  <c r="R14" i="4"/>
  <c r="S14" i="4"/>
  <c r="Q15" i="4"/>
  <c r="R15" i="4"/>
  <c r="S15" i="4"/>
  <c r="Q16" i="4"/>
  <c r="R16" i="4"/>
  <c r="S16" i="4"/>
  <c r="Q17" i="4"/>
  <c r="R17" i="4"/>
  <c r="S17" i="4"/>
  <c r="Q18" i="4"/>
  <c r="R18" i="4"/>
  <c r="S18" i="4"/>
  <c r="Q19" i="4"/>
  <c r="R19" i="4"/>
  <c r="S19" i="4"/>
  <c r="Q20" i="4"/>
  <c r="R20" i="4"/>
  <c r="S20" i="4"/>
  <c r="Q21" i="4"/>
  <c r="R21" i="4"/>
  <c r="S21" i="4"/>
  <c r="Q22" i="4"/>
  <c r="R22" i="4"/>
  <c r="S22" i="4"/>
  <c r="Q23" i="4"/>
  <c r="R23" i="4"/>
  <c r="S23" i="4"/>
  <c r="Q24" i="4"/>
  <c r="R24" i="4"/>
  <c r="S24" i="4"/>
  <c r="Q25" i="4"/>
  <c r="R25" i="4"/>
  <c r="S25" i="4"/>
  <c r="Q26" i="4"/>
  <c r="R26" i="4"/>
  <c r="S26" i="4"/>
  <c r="Q27" i="4"/>
  <c r="R27" i="4"/>
  <c r="S27" i="4"/>
  <c r="Q28" i="4"/>
  <c r="R28" i="4"/>
  <c r="S28" i="4"/>
  <c r="Q29" i="4"/>
  <c r="R29" i="4"/>
  <c r="S29" i="4"/>
  <c r="Q30" i="4"/>
  <c r="R30" i="4"/>
  <c r="S30" i="4"/>
  <c r="Q31" i="4"/>
  <c r="R31" i="4"/>
  <c r="S31" i="4"/>
  <c r="S2" i="4"/>
  <c r="R2" i="4"/>
  <c r="Q2" i="4"/>
  <c r="U53" i="5"/>
  <c r="V53" i="5"/>
  <c r="W53" i="5"/>
  <c r="U54" i="5"/>
  <c r="V54" i="5"/>
  <c r="W54" i="5"/>
  <c r="U55" i="5"/>
  <c r="V55" i="5"/>
  <c r="W55" i="5"/>
  <c r="U56" i="5"/>
  <c r="V56" i="5"/>
  <c r="W56" i="5"/>
  <c r="U57" i="5"/>
  <c r="V57" i="5"/>
  <c r="W57" i="5"/>
  <c r="U58" i="5"/>
  <c r="V58" i="5"/>
  <c r="W58" i="5"/>
  <c r="U59" i="5"/>
  <c r="V59" i="5"/>
  <c r="W59" i="5"/>
  <c r="U60" i="5"/>
  <c r="V60" i="5"/>
  <c r="W60" i="5"/>
  <c r="U61" i="5"/>
  <c r="V61" i="5"/>
  <c r="W61" i="5"/>
  <c r="U62" i="5"/>
  <c r="V62" i="5"/>
  <c r="W62" i="5"/>
  <c r="U63" i="5"/>
  <c r="V63" i="5"/>
  <c r="W63" i="5"/>
  <c r="U64" i="5"/>
  <c r="V64" i="5"/>
  <c r="W64" i="5"/>
  <c r="U65" i="5"/>
  <c r="V65" i="5"/>
  <c r="W65" i="5"/>
  <c r="U66" i="5"/>
  <c r="V66" i="5"/>
  <c r="W66" i="5"/>
  <c r="U67" i="5"/>
  <c r="V67" i="5"/>
  <c r="W67" i="5"/>
  <c r="U68" i="5"/>
  <c r="V68" i="5"/>
  <c r="W68" i="5"/>
  <c r="U69" i="5"/>
  <c r="V69" i="5"/>
  <c r="W69" i="5"/>
  <c r="U70" i="5"/>
  <c r="V70" i="5"/>
  <c r="W70" i="5"/>
  <c r="U71" i="5"/>
  <c r="V71" i="5"/>
  <c r="W71" i="5"/>
  <c r="U72" i="5"/>
  <c r="V72" i="5"/>
  <c r="W72" i="5"/>
  <c r="U73" i="5"/>
  <c r="V73" i="5"/>
  <c r="W73" i="5"/>
  <c r="U74" i="5"/>
  <c r="V74" i="5"/>
  <c r="W74" i="5"/>
  <c r="U75" i="5"/>
  <c r="V75" i="5"/>
  <c r="W75" i="5"/>
  <c r="U76" i="5"/>
  <c r="V76" i="5"/>
  <c r="W76" i="5"/>
  <c r="U77" i="5"/>
  <c r="V77" i="5"/>
  <c r="W77" i="5"/>
  <c r="U78" i="5"/>
  <c r="V78" i="5"/>
  <c r="W78" i="5"/>
  <c r="U79" i="5"/>
  <c r="V79" i="5"/>
  <c r="W79" i="5"/>
  <c r="U80" i="5"/>
  <c r="V80" i="5"/>
  <c r="W80" i="5"/>
  <c r="U81" i="5"/>
  <c r="V81" i="5"/>
  <c r="W81" i="5"/>
  <c r="U82" i="5"/>
  <c r="V82" i="5"/>
  <c r="W82" i="5"/>
  <c r="U83" i="5"/>
  <c r="V83" i="5"/>
  <c r="W83" i="5"/>
  <c r="U84" i="5"/>
  <c r="V84" i="5"/>
  <c r="W84" i="5"/>
  <c r="U85" i="5"/>
  <c r="V85" i="5"/>
  <c r="W85" i="5"/>
  <c r="U86" i="5"/>
  <c r="V86" i="5"/>
  <c r="W86" i="5"/>
  <c r="U87" i="5"/>
  <c r="V87" i="5"/>
  <c r="W87" i="5"/>
  <c r="U88" i="5"/>
  <c r="V88" i="5"/>
  <c r="W88" i="5"/>
  <c r="U89" i="5"/>
  <c r="V89" i="5"/>
  <c r="W89" i="5"/>
  <c r="U90" i="5"/>
  <c r="V90" i="5"/>
  <c r="W90" i="5"/>
  <c r="U91" i="5"/>
  <c r="V91" i="5"/>
  <c r="W91" i="5"/>
  <c r="U92" i="5"/>
  <c r="V92" i="5"/>
  <c r="W92" i="5"/>
  <c r="U93" i="5"/>
  <c r="V93" i="5"/>
  <c r="W93" i="5"/>
  <c r="U94" i="5"/>
  <c r="V94" i="5"/>
  <c r="W94" i="5"/>
  <c r="U95" i="5"/>
  <c r="V95" i="5"/>
  <c r="W95" i="5"/>
  <c r="U96" i="5"/>
  <c r="V96" i="5"/>
  <c r="W96" i="5"/>
  <c r="U97" i="5"/>
  <c r="V97" i="5"/>
  <c r="W97" i="5"/>
  <c r="U98" i="5"/>
  <c r="V98" i="5"/>
  <c r="W98" i="5"/>
  <c r="U99" i="5"/>
  <c r="V99" i="5"/>
  <c r="W99" i="5"/>
  <c r="U100" i="5"/>
  <c r="V100" i="5"/>
  <c r="W100" i="5"/>
  <c r="U101" i="5"/>
  <c r="V101" i="5"/>
  <c r="W101" i="5"/>
  <c r="U102" i="5"/>
  <c r="V102" i="5"/>
  <c r="W102" i="5"/>
  <c r="U103" i="5"/>
  <c r="V103" i="5"/>
  <c r="W103" i="5"/>
  <c r="U104" i="5"/>
  <c r="V104" i="5"/>
  <c r="W104" i="5"/>
  <c r="U105" i="5"/>
  <c r="V105" i="5"/>
  <c r="W105" i="5"/>
  <c r="U106" i="5"/>
  <c r="V106" i="5"/>
  <c r="W106" i="5"/>
  <c r="U107" i="5"/>
  <c r="V107" i="5"/>
  <c r="W107" i="5"/>
  <c r="U108" i="5"/>
  <c r="V108" i="5"/>
  <c r="W108" i="5"/>
  <c r="U109" i="5"/>
  <c r="V109" i="5"/>
  <c r="W109" i="5"/>
  <c r="U110" i="5"/>
  <c r="V110" i="5"/>
  <c r="W110" i="5"/>
  <c r="U111" i="5"/>
  <c r="V111" i="5"/>
  <c r="W111" i="5"/>
  <c r="U112" i="5"/>
  <c r="V112" i="5"/>
  <c r="W112" i="5"/>
  <c r="U113" i="5"/>
  <c r="V113" i="5"/>
  <c r="W113" i="5"/>
  <c r="U114" i="5"/>
  <c r="V114" i="5"/>
  <c r="W114" i="5"/>
  <c r="U115" i="5"/>
  <c r="V115" i="5"/>
  <c r="W115" i="5"/>
  <c r="U116" i="5"/>
  <c r="V116" i="5"/>
  <c r="W116" i="5"/>
  <c r="U117" i="5"/>
  <c r="V117" i="5"/>
  <c r="W117" i="5"/>
  <c r="U118" i="5"/>
  <c r="V118" i="5"/>
  <c r="W118" i="5"/>
  <c r="U119" i="5"/>
  <c r="V119" i="5"/>
  <c r="W119" i="5"/>
  <c r="U120" i="5"/>
  <c r="V120" i="5"/>
  <c r="W120" i="5"/>
  <c r="U121" i="5"/>
  <c r="V121" i="5"/>
  <c r="W121" i="5"/>
  <c r="U122" i="5"/>
  <c r="V122" i="5"/>
  <c r="W122" i="5"/>
  <c r="U123" i="5"/>
  <c r="V123" i="5"/>
  <c r="W123" i="5"/>
  <c r="U124" i="5"/>
  <c r="V124" i="5"/>
  <c r="W124" i="5"/>
  <c r="U47" i="5"/>
  <c r="U48" i="5"/>
  <c r="U49" i="5"/>
  <c r="U50" i="5"/>
  <c r="U51" i="5"/>
  <c r="U52" i="5"/>
  <c r="U46" i="5"/>
  <c r="W52" i="5"/>
  <c r="X52" i="5"/>
  <c r="V50" i="5"/>
  <c r="V51" i="5"/>
  <c r="V52" i="5"/>
  <c r="V49" i="5"/>
  <c r="W46" i="5"/>
  <c r="W47" i="5"/>
  <c r="W48" i="5"/>
  <c r="V43" i="5"/>
  <c r="W43" i="5"/>
  <c r="V44" i="5"/>
  <c r="W44" i="5"/>
  <c r="V45" i="5"/>
  <c r="W45" i="5"/>
  <c r="U32" i="5"/>
  <c r="V32" i="5"/>
  <c r="W32" i="5"/>
  <c r="U33" i="5"/>
  <c r="V33" i="5"/>
  <c r="W33" i="5"/>
  <c r="U34" i="5"/>
  <c r="V34" i="5"/>
  <c r="W34" i="5"/>
  <c r="U35" i="5"/>
  <c r="V35" i="5"/>
  <c r="W35" i="5"/>
  <c r="U36" i="5"/>
  <c r="V36" i="5"/>
  <c r="W36" i="5"/>
  <c r="U37" i="5"/>
  <c r="V37" i="5"/>
  <c r="W37" i="5"/>
  <c r="U38" i="5"/>
  <c r="V38" i="5"/>
  <c r="W38" i="5"/>
  <c r="U39" i="5"/>
  <c r="V39" i="5"/>
  <c r="W39" i="5"/>
  <c r="U40" i="5"/>
  <c r="V40" i="5"/>
  <c r="W40" i="5"/>
  <c r="U41" i="5"/>
  <c r="V41" i="5"/>
  <c r="W41" i="5"/>
  <c r="U42" i="5"/>
  <c r="V42" i="5"/>
  <c r="W42" i="5"/>
  <c r="Q42" i="5"/>
  <c r="R42" i="5"/>
  <c r="S42" i="5"/>
  <c r="Q43" i="5"/>
  <c r="R43" i="5"/>
  <c r="S43" i="5"/>
  <c r="Q44" i="5"/>
  <c r="R44" i="5"/>
  <c r="S44" i="5"/>
  <c r="Q45" i="5"/>
  <c r="R45" i="5"/>
  <c r="S45" i="5"/>
  <c r="Q46" i="5"/>
  <c r="R46" i="5"/>
  <c r="S46" i="5"/>
  <c r="Q47" i="5"/>
  <c r="R47" i="5"/>
  <c r="S47" i="5"/>
  <c r="Q48" i="5"/>
  <c r="R48" i="5"/>
  <c r="S48" i="5"/>
  <c r="Q49" i="5"/>
  <c r="R49" i="5"/>
  <c r="S49" i="5"/>
  <c r="Q50" i="5"/>
  <c r="R50" i="5"/>
  <c r="S50" i="5"/>
  <c r="Q51" i="5"/>
  <c r="R51" i="5"/>
  <c r="S51" i="5"/>
  <c r="Q52" i="5"/>
  <c r="R52" i="5"/>
  <c r="S52" i="5"/>
  <c r="Q53" i="5"/>
  <c r="R53" i="5"/>
  <c r="S53" i="5"/>
  <c r="Q54" i="5"/>
  <c r="R54" i="5"/>
  <c r="S54" i="5"/>
  <c r="Q55" i="5"/>
  <c r="R55" i="5"/>
  <c r="S55" i="5"/>
  <c r="Q56" i="5"/>
  <c r="R56" i="5"/>
  <c r="S56" i="5"/>
  <c r="Q57" i="5"/>
  <c r="R57" i="5"/>
  <c r="S57" i="5"/>
  <c r="Q58" i="5"/>
  <c r="R58" i="5"/>
  <c r="S58" i="5"/>
  <c r="Q59" i="5"/>
  <c r="R59" i="5"/>
  <c r="S59" i="5"/>
  <c r="Q60" i="5"/>
  <c r="R60" i="5"/>
  <c r="S60" i="5"/>
  <c r="Q61" i="5"/>
  <c r="R61" i="5"/>
  <c r="S61" i="5"/>
  <c r="Q62" i="5"/>
  <c r="R62" i="5"/>
  <c r="S62" i="5"/>
  <c r="Q63" i="5"/>
  <c r="R63" i="5"/>
  <c r="S63" i="5"/>
  <c r="Q64" i="5"/>
  <c r="R64" i="5"/>
  <c r="S64" i="5"/>
  <c r="Q65" i="5"/>
  <c r="R65" i="5"/>
  <c r="S65" i="5"/>
  <c r="Q66" i="5"/>
  <c r="R66" i="5"/>
  <c r="S66" i="5"/>
  <c r="Q67" i="5"/>
  <c r="R67" i="5"/>
  <c r="S67" i="5"/>
  <c r="Q68" i="5"/>
  <c r="R68" i="5"/>
  <c r="S68" i="5"/>
  <c r="Q69" i="5"/>
  <c r="R69" i="5"/>
  <c r="S69" i="5"/>
  <c r="Q70" i="5"/>
  <c r="R70" i="5"/>
  <c r="S70" i="5"/>
  <c r="Q71" i="5"/>
  <c r="R71" i="5"/>
  <c r="S71" i="5"/>
  <c r="Q72" i="5"/>
  <c r="R72" i="5"/>
  <c r="S72" i="5"/>
  <c r="Q73" i="5"/>
  <c r="R73" i="5"/>
  <c r="S73" i="5"/>
  <c r="Q74" i="5"/>
  <c r="R74" i="5"/>
  <c r="S74" i="5"/>
  <c r="Q75" i="5"/>
  <c r="R75" i="5"/>
  <c r="S75" i="5"/>
  <c r="Q76" i="5"/>
  <c r="R76" i="5"/>
  <c r="S76" i="5"/>
  <c r="Q77" i="5"/>
  <c r="R77" i="5"/>
  <c r="S77" i="5"/>
  <c r="Q78" i="5"/>
  <c r="R78" i="5"/>
  <c r="S78" i="5"/>
  <c r="Q79" i="5"/>
  <c r="R79" i="5"/>
  <c r="S79" i="5"/>
  <c r="Q80" i="5"/>
  <c r="R80" i="5"/>
  <c r="S80" i="5"/>
  <c r="Q81" i="5"/>
  <c r="R81" i="5"/>
  <c r="S81" i="5"/>
  <c r="Q82" i="5"/>
  <c r="R82" i="5"/>
  <c r="S82" i="5"/>
  <c r="Q83" i="5"/>
  <c r="R83" i="5"/>
  <c r="S83" i="5"/>
  <c r="Q84" i="5"/>
  <c r="R84" i="5"/>
  <c r="S84" i="5"/>
  <c r="Q85" i="5"/>
  <c r="R85" i="5"/>
  <c r="S85" i="5"/>
  <c r="Q86" i="5"/>
  <c r="R86" i="5"/>
  <c r="S86" i="5"/>
  <c r="Q87" i="5"/>
  <c r="R87" i="5"/>
  <c r="S87" i="5"/>
  <c r="Q88" i="5"/>
  <c r="R88" i="5"/>
  <c r="S88" i="5"/>
  <c r="Q89" i="5"/>
  <c r="R89" i="5"/>
  <c r="S89" i="5"/>
  <c r="Q90" i="5"/>
  <c r="R90" i="5"/>
  <c r="S90" i="5"/>
  <c r="Q91" i="5"/>
  <c r="R91" i="5"/>
  <c r="S91" i="5"/>
  <c r="Q92" i="5"/>
  <c r="R92" i="5"/>
  <c r="S92" i="5"/>
  <c r="Q93" i="5"/>
  <c r="R93" i="5"/>
  <c r="S93" i="5"/>
  <c r="Q94" i="5"/>
  <c r="R94" i="5"/>
  <c r="S94" i="5"/>
  <c r="Q95" i="5"/>
  <c r="R95" i="5"/>
  <c r="S95" i="5"/>
  <c r="Q96" i="5"/>
  <c r="R96" i="5"/>
  <c r="S96" i="5"/>
  <c r="Q97" i="5"/>
  <c r="R97" i="5"/>
  <c r="S97" i="5"/>
  <c r="Q98" i="5"/>
  <c r="R98" i="5"/>
  <c r="S98" i="5"/>
  <c r="Q99" i="5"/>
  <c r="R99" i="5"/>
  <c r="S99" i="5"/>
  <c r="Q100" i="5"/>
  <c r="R100" i="5"/>
  <c r="S100" i="5"/>
  <c r="Q101" i="5"/>
  <c r="R101" i="5"/>
  <c r="S101" i="5"/>
  <c r="Q102" i="5"/>
  <c r="R102" i="5"/>
  <c r="S102" i="5"/>
  <c r="Q103" i="5"/>
  <c r="R103" i="5"/>
  <c r="S103" i="5"/>
  <c r="Q104" i="5"/>
  <c r="R104" i="5"/>
  <c r="S104" i="5"/>
  <c r="Q105" i="5"/>
  <c r="R105" i="5"/>
  <c r="S105" i="5"/>
  <c r="Q106" i="5"/>
  <c r="R106" i="5"/>
  <c r="S106" i="5"/>
  <c r="Q107" i="5"/>
  <c r="R107" i="5"/>
  <c r="S107" i="5"/>
  <c r="Q108" i="5"/>
  <c r="R108" i="5"/>
  <c r="S108" i="5"/>
  <c r="Q109" i="5"/>
  <c r="R109" i="5"/>
  <c r="S109" i="5"/>
  <c r="Q110" i="5"/>
  <c r="R110" i="5"/>
  <c r="S110" i="5"/>
  <c r="Q111" i="5"/>
  <c r="R111" i="5"/>
  <c r="S111" i="5"/>
  <c r="Q112" i="5"/>
  <c r="R112" i="5"/>
  <c r="S112" i="5"/>
  <c r="Q113" i="5"/>
  <c r="R113" i="5"/>
  <c r="S113" i="5"/>
  <c r="Q114" i="5"/>
  <c r="R114" i="5"/>
  <c r="S114" i="5"/>
  <c r="Q115" i="5"/>
  <c r="R115" i="5"/>
  <c r="S115" i="5"/>
  <c r="Q116" i="5"/>
  <c r="R116" i="5"/>
  <c r="S116" i="5"/>
  <c r="Q117" i="5"/>
  <c r="R117" i="5"/>
  <c r="S117" i="5"/>
  <c r="Q118" i="5"/>
  <c r="R118" i="5"/>
  <c r="S118" i="5"/>
  <c r="Q119" i="5"/>
  <c r="R119" i="5"/>
  <c r="S119" i="5"/>
  <c r="Q120" i="5"/>
  <c r="R120" i="5"/>
  <c r="S120" i="5"/>
  <c r="Q121" i="5"/>
  <c r="R121" i="5"/>
  <c r="S121" i="5"/>
  <c r="Q122" i="5"/>
  <c r="R122" i="5"/>
  <c r="S122" i="5"/>
  <c r="Q123" i="5"/>
  <c r="R123" i="5"/>
  <c r="S123" i="5"/>
  <c r="Q124" i="5"/>
  <c r="R124" i="5"/>
  <c r="S124" i="5"/>
  <c r="S41" i="5"/>
  <c r="R39" i="5"/>
  <c r="R40" i="5"/>
  <c r="R41" i="5"/>
  <c r="R38" i="5"/>
  <c r="Q36" i="5"/>
  <c r="Q37" i="5"/>
  <c r="Q38" i="5"/>
  <c r="Q39" i="5"/>
  <c r="Q40" i="5"/>
  <c r="Q41" i="5"/>
  <c r="Q35" i="5"/>
  <c r="S32" i="5"/>
  <c r="S33" i="5"/>
  <c r="S34" i="5"/>
  <c r="S35" i="5"/>
  <c r="S36" i="5"/>
  <c r="S37" i="5"/>
  <c r="R34" i="5"/>
  <c r="R32" i="5"/>
  <c r="R33" i="5"/>
  <c r="Q3" i="5"/>
  <c r="R3" i="5"/>
  <c r="S3" i="5"/>
  <c r="U3" i="5"/>
  <c r="V3" i="5"/>
  <c r="W3" i="5"/>
  <c r="Q4" i="5"/>
  <c r="R4" i="5"/>
  <c r="S4" i="5"/>
  <c r="U4" i="5"/>
  <c r="V4" i="5"/>
  <c r="W4" i="5"/>
  <c r="Q5" i="5"/>
  <c r="R5" i="5"/>
  <c r="S5" i="5"/>
  <c r="U5" i="5"/>
  <c r="V5" i="5"/>
  <c r="W5" i="5"/>
  <c r="Q6" i="5"/>
  <c r="R6" i="5"/>
  <c r="S6" i="5"/>
  <c r="U6" i="5"/>
  <c r="V6" i="5"/>
  <c r="W6" i="5"/>
  <c r="Q7" i="5"/>
  <c r="R7" i="5"/>
  <c r="S7" i="5"/>
  <c r="U7" i="5"/>
  <c r="V7" i="5"/>
  <c r="W7" i="5"/>
  <c r="Q8" i="5"/>
  <c r="R8" i="5"/>
  <c r="S8" i="5"/>
  <c r="U8" i="5"/>
  <c r="V8" i="5"/>
  <c r="W8" i="5"/>
  <c r="Q9" i="5"/>
  <c r="R9" i="5"/>
  <c r="S9" i="5"/>
  <c r="U9" i="5"/>
  <c r="V9" i="5"/>
  <c r="W9" i="5"/>
  <c r="Q10" i="5"/>
  <c r="R10" i="5"/>
  <c r="S10" i="5"/>
  <c r="U10" i="5"/>
  <c r="V10" i="5"/>
  <c r="W10" i="5"/>
  <c r="Q11" i="5"/>
  <c r="R11" i="5"/>
  <c r="S11" i="5"/>
  <c r="U11" i="5"/>
  <c r="V11" i="5"/>
  <c r="W11" i="5"/>
  <c r="Q12" i="5"/>
  <c r="R12" i="5"/>
  <c r="S12" i="5"/>
  <c r="U12" i="5"/>
  <c r="V12" i="5"/>
  <c r="W12" i="5"/>
  <c r="Q13" i="5"/>
  <c r="R13" i="5"/>
  <c r="S13" i="5"/>
  <c r="U13" i="5"/>
  <c r="V13" i="5"/>
  <c r="W13" i="5"/>
  <c r="Q14" i="5"/>
  <c r="R14" i="5"/>
  <c r="S14" i="5"/>
  <c r="U14" i="5"/>
  <c r="V14" i="5"/>
  <c r="W14" i="5"/>
  <c r="Q15" i="5"/>
  <c r="R15" i="5"/>
  <c r="S15" i="5"/>
  <c r="U15" i="5"/>
  <c r="V15" i="5"/>
  <c r="W15" i="5"/>
  <c r="Q16" i="5"/>
  <c r="R16" i="5"/>
  <c r="S16" i="5"/>
  <c r="U16" i="5"/>
  <c r="V16" i="5"/>
  <c r="W16" i="5"/>
  <c r="Q17" i="5"/>
  <c r="R17" i="5"/>
  <c r="S17" i="5"/>
  <c r="U17" i="5"/>
  <c r="V17" i="5"/>
  <c r="W17" i="5"/>
  <c r="Q18" i="5"/>
  <c r="R18" i="5"/>
  <c r="S18" i="5"/>
  <c r="U18" i="5"/>
  <c r="V18" i="5"/>
  <c r="W18" i="5"/>
  <c r="Q19" i="5"/>
  <c r="R19" i="5"/>
  <c r="S19" i="5"/>
  <c r="U19" i="5"/>
  <c r="V19" i="5"/>
  <c r="W19" i="5"/>
  <c r="Q20" i="5"/>
  <c r="R20" i="5"/>
  <c r="S20" i="5"/>
  <c r="U20" i="5"/>
  <c r="V20" i="5"/>
  <c r="W20" i="5"/>
  <c r="Q21" i="5"/>
  <c r="R21" i="5"/>
  <c r="S21" i="5"/>
  <c r="U21" i="5"/>
  <c r="V21" i="5"/>
  <c r="W21" i="5"/>
  <c r="Q22" i="5"/>
  <c r="R22" i="5"/>
  <c r="S22" i="5"/>
  <c r="U22" i="5"/>
  <c r="V22" i="5"/>
  <c r="W22" i="5"/>
  <c r="Q23" i="5"/>
  <c r="R23" i="5"/>
  <c r="S23" i="5"/>
  <c r="U23" i="5"/>
  <c r="V23" i="5"/>
  <c r="W23" i="5"/>
  <c r="Q24" i="5"/>
  <c r="R24" i="5"/>
  <c r="S24" i="5"/>
  <c r="U24" i="5"/>
  <c r="V24" i="5"/>
  <c r="W24" i="5"/>
  <c r="Q25" i="5"/>
  <c r="R25" i="5"/>
  <c r="S25" i="5"/>
  <c r="U25" i="5"/>
  <c r="V25" i="5"/>
  <c r="W25" i="5"/>
  <c r="Q26" i="5"/>
  <c r="R26" i="5"/>
  <c r="S26" i="5"/>
  <c r="U26" i="5"/>
  <c r="V26" i="5"/>
  <c r="W26" i="5"/>
  <c r="Q27" i="5"/>
  <c r="R27" i="5"/>
  <c r="S27" i="5"/>
  <c r="U27" i="5"/>
  <c r="V27" i="5"/>
  <c r="W27" i="5"/>
  <c r="Q28" i="5"/>
  <c r="R28" i="5"/>
  <c r="S28" i="5"/>
  <c r="U28" i="5"/>
  <c r="V28" i="5"/>
  <c r="W28" i="5"/>
  <c r="Q29" i="5"/>
  <c r="R29" i="5"/>
  <c r="S29" i="5"/>
  <c r="U29" i="5"/>
  <c r="V29" i="5"/>
  <c r="W29" i="5"/>
  <c r="Q30" i="5"/>
  <c r="R30" i="5"/>
  <c r="S30" i="5"/>
  <c r="U30" i="5"/>
  <c r="V30" i="5"/>
  <c r="W30" i="5"/>
  <c r="Q31" i="5"/>
  <c r="R31" i="5"/>
  <c r="S31" i="5"/>
  <c r="U31" i="5"/>
  <c r="V31" i="5"/>
  <c r="W31" i="5"/>
  <c r="W2" i="5"/>
  <c r="V2" i="5"/>
  <c r="U2" i="5"/>
  <c r="S2" i="5"/>
  <c r="R2" i="5"/>
  <c r="Q2" i="5"/>
  <c r="Q32" i="5"/>
  <c r="Q33" i="5"/>
  <c r="Q34" i="5"/>
  <c r="R35" i="5"/>
  <c r="R36" i="5"/>
  <c r="R37" i="5"/>
  <c r="S38" i="5"/>
  <c r="S39" i="5"/>
  <c r="S40" i="5"/>
  <c r="U43" i="5"/>
  <c r="U44" i="5"/>
  <c r="U45" i="5"/>
  <c r="V46" i="5"/>
  <c r="V47" i="5"/>
  <c r="V48" i="5"/>
  <c r="W49" i="5"/>
  <c r="W50" i="5"/>
  <c r="W51" i="5"/>
  <c r="Q2" i="15"/>
  <c r="S41" i="4"/>
  <c r="S2" i="15"/>
  <c r="R2" i="15"/>
  <c r="T44" i="15"/>
  <c r="U44" i="15"/>
  <c r="V44" i="15"/>
  <c r="T45" i="15"/>
  <c r="U45" i="15"/>
  <c r="V45" i="15"/>
  <c r="T46" i="15"/>
  <c r="U46" i="15"/>
  <c r="V46" i="15"/>
  <c r="T47" i="15"/>
  <c r="U47" i="15"/>
  <c r="V47" i="15"/>
  <c r="T48" i="15"/>
  <c r="U48" i="15"/>
  <c r="V48" i="15"/>
  <c r="T49" i="15"/>
  <c r="U49" i="15"/>
  <c r="V49" i="15"/>
  <c r="T50" i="15"/>
  <c r="U50" i="15"/>
  <c r="V50" i="15"/>
  <c r="T51" i="15"/>
  <c r="U51" i="15"/>
  <c r="V51" i="15"/>
  <c r="T52" i="15"/>
  <c r="U52" i="15"/>
  <c r="V52" i="15"/>
  <c r="T53" i="15"/>
  <c r="U53" i="15"/>
  <c r="V53" i="15"/>
  <c r="T54" i="15"/>
  <c r="U54" i="15"/>
  <c r="V54" i="15"/>
  <c r="T55" i="15"/>
  <c r="U55" i="15"/>
  <c r="V55" i="15"/>
  <c r="T56" i="15"/>
  <c r="U56" i="15"/>
  <c r="V56" i="15"/>
  <c r="T57" i="15"/>
  <c r="U57" i="15"/>
  <c r="V57" i="15"/>
  <c r="T58" i="15"/>
  <c r="U58" i="15"/>
  <c r="V58" i="15"/>
  <c r="T59" i="15"/>
  <c r="U59" i="15"/>
  <c r="V59" i="15"/>
  <c r="T60" i="15"/>
  <c r="U60" i="15"/>
  <c r="V60" i="15"/>
  <c r="T61" i="15"/>
  <c r="U61" i="15"/>
  <c r="V61" i="15"/>
  <c r="T62" i="15"/>
  <c r="U62" i="15"/>
  <c r="V62" i="15"/>
  <c r="T63" i="15"/>
  <c r="U63" i="15"/>
  <c r="V63" i="15"/>
  <c r="T64" i="15"/>
  <c r="U64" i="15"/>
  <c r="V64" i="15"/>
  <c r="T65" i="15"/>
  <c r="U65" i="15"/>
  <c r="V65" i="15"/>
  <c r="T66" i="15"/>
  <c r="U66" i="15"/>
  <c r="V66" i="15"/>
  <c r="T67" i="15"/>
  <c r="U67" i="15"/>
  <c r="V67" i="15"/>
  <c r="T68" i="15"/>
  <c r="U68" i="15"/>
  <c r="V68" i="15"/>
  <c r="T69" i="15"/>
  <c r="U69" i="15"/>
  <c r="V69" i="15"/>
  <c r="T70" i="15"/>
  <c r="U70" i="15"/>
  <c r="V70" i="15"/>
  <c r="T71" i="15"/>
  <c r="U71" i="15"/>
  <c r="V71" i="15"/>
  <c r="T72" i="15"/>
  <c r="U72" i="15"/>
  <c r="V72" i="15"/>
  <c r="T73" i="15"/>
  <c r="U73" i="15"/>
  <c r="V73" i="15"/>
  <c r="T74" i="15"/>
  <c r="U74" i="15"/>
  <c r="V74" i="15"/>
  <c r="T75" i="15"/>
  <c r="U75" i="15"/>
  <c r="V75" i="15"/>
  <c r="T76" i="15"/>
  <c r="U76" i="15"/>
  <c r="V76" i="15"/>
  <c r="T77" i="15"/>
  <c r="U77" i="15"/>
  <c r="V77" i="15"/>
  <c r="T78" i="15"/>
  <c r="U78" i="15"/>
  <c r="V78" i="15"/>
  <c r="T79" i="15"/>
  <c r="U79" i="15"/>
  <c r="V79" i="15"/>
  <c r="T80" i="15"/>
  <c r="U80" i="15"/>
  <c r="V80" i="15"/>
  <c r="T81" i="15"/>
  <c r="U81" i="15"/>
  <c r="V81" i="15"/>
  <c r="T82" i="15"/>
  <c r="U82" i="15"/>
  <c r="V82" i="15"/>
  <c r="T83" i="15"/>
  <c r="U83" i="15"/>
  <c r="V83" i="15"/>
  <c r="T84" i="15"/>
  <c r="U84" i="15"/>
  <c r="V84" i="15"/>
  <c r="T85" i="15"/>
  <c r="U85" i="15"/>
  <c r="V85" i="15"/>
  <c r="T86" i="15"/>
  <c r="U86" i="15"/>
  <c r="V86" i="15"/>
  <c r="T87" i="15"/>
  <c r="U87" i="15"/>
  <c r="V87" i="15"/>
  <c r="T88" i="15"/>
  <c r="U88" i="15"/>
  <c r="V88" i="15"/>
  <c r="T89" i="15"/>
  <c r="U89" i="15"/>
  <c r="V89" i="15"/>
  <c r="T90" i="15"/>
  <c r="U90" i="15"/>
  <c r="V90" i="15"/>
  <c r="T91" i="15"/>
  <c r="U91" i="15"/>
  <c r="V91" i="15"/>
  <c r="T92" i="15"/>
  <c r="U92" i="15"/>
  <c r="V92" i="15"/>
  <c r="T93" i="15"/>
  <c r="U93" i="15"/>
  <c r="V93" i="15"/>
  <c r="T94" i="15"/>
  <c r="U94" i="15"/>
  <c r="V94" i="15"/>
  <c r="T95" i="15"/>
  <c r="U95" i="15"/>
  <c r="V95" i="15"/>
  <c r="T96" i="15"/>
  <c r="U96" i="15"/>
  <c r="V96" i="15"/>
  <c r="T97" i="15"/>
  <c r="U97" i="15"/>
  <c r="V97" i="15"/>
  <c r="T98" i="15"/>
  <c r="U98" i="15"/>
  <c r="V98" i="15"/>
  <c r="T99" i="15"/>
  <c r="U99" i="15"/>
  <c r="V99" i="15"/>
  <c r="T100" i="15"/>
  <c r="U100" i="15"/>
  <c r="V100" i="15"/>
  <c r="T101" i="15"/>
  <c r="U101" i="15"/>
  <c r="V101" i="15"/>
  <c r="T102" i="15"/>
  <c r="U102" i="15"/>
  <c r="V102" i="15"/>
  <c r="T103" i="15"/>
  <c r="U103" i="15"/>
  <c r="V103" i="15"/>
  <c r="T104" i="15"/>
  <c r="U104" i="15"/>
  <c r="V104" i="15"/>
  <c r="T105" i="15"/>
  <c r="U105" i="15"/>
  <c r="V105" i="15"/>
  <c r="T106" i="15"/>
  <c r="U106" i="15"/>
  <c r="V106" i="15"/>
  <c r="T107" i="15"/>
  <c r="U107" i="15"/>
  <c r="V107" i="15"/>
  <c r="T108" i="15"/>
  <c r="U108" i="15"/>
  <c r="V108" i="15"/>
  <c r="T109" i="15"/>
  <c r="U109" i="15"/>
  <c r="V109" i="15"/>
  <c r="T110" i="15"/>
  <c r="U110" i="15"/>
  <c r="V110" i="15"/>
  <c r="V43" i="15"/>
  <c r="U42" i="15"/>
  <c r="U43" i="15"/>
  <c r="T40" i="15"/>
  <c r="T41" i="15"/>
  <c r="T42" i="15"/>
  <c r="T43" i="15"/>
  <c r="U41" i="15"/>
  <c r="T39" i="15"/>
  <c r="V39" i="15"/>
  <c r="V40" i="15"/>
  <c r="U37" i="15"/>
  <c r="V37" i="15"/>
  <c r="U38" i="15"/>
  <c r="V38" i="15"/>
  <c r="T6" i="15"/>
  <c r="U6" i="15"/>
  <c r="V6" i="15"/>
  <c r="T7" i="15"/>
  <c r="U7" i="15"/>
  <c r="V7" i="15"/>
  <c r="T8" i="15"/>
  <c r="U8" i="15"/>
  <c r="V8" i="15"/>
  <c r="T9" i="15"/>
  <c r="U9" i="15"/>
  <c r="V9" i="15"/>
  <c r="T10" i="15"/>
  <c r="U10" i="15"/>
  <c r="V10" i="15"/>
  <c r="T11" i="15"/>
  <c r="U11" i="15"/>
  <c r="V11" i="15"/>
  <c r="T12" i="15"/>
  <c r="U12" i="15"/>
  <c r="V12" i="15"/>
  <c r="T13" i="15"/>
  <c r="U13" i="15"/>
  <c r="V13" i="15"/>
  <c r="T14" i="15"/>
  <c r="U14" i="15"/>
  <c r="V14" i="15"/>
  <c r="T15" i="15"/>
  <c r="U15" i="15"/>
  <c r="V15" i="15"/>
  <c r="T16" i="15"/>
  <c r="U16" i="15"/>
  <c r="V16" i="15"/>
  <c r="T17" i="15"/>
  <c r="U17" i="15"/>
  <c r="V17" i="15"/>
  <c r="T18" i="15"/>
  <c r="U18" i="15"/>
  <c r="V18" i="15"/>
  <c r="T19" i="15"/>
  <c r="U19" i="15"/>
  <c r="V19" i="15"/>
  <c r="T20" i="15"/>
  <c r="U20" i="15"/>
  <c r="V20" i="15"/>
  <c r="T21" i="15"/>
  <c r="U21" i="15"/>
  <c r="V21" i="15"/>
  <c r="T22" i="15"/>
  <c r="U22" i="15"/>
  <c r="V22" i="15"/>
  <c r="T23" i="15"/>
  <c r="U23" i="15"/>
  <c r="V23" i="15"/>
  <c r="T24" i="15"/>
  <c r="U24" i="15"/>
  <c r="V24" i="15"/>
  <c r="T25" i="15"/>
  <c r="U25" i="15"/>
  <c r="V25" i="15"/>
  <c r="T26" i="15"/>
  <c r="U26" i="15"/>
  <c r="V26" i="15"/>
  <c r="T27" i="15"/>
  <c r="U27" i="15"/>
  <c r="V27" i="15"/>
  <c r="T28" i="15"/>
  <c r="U28" i="15"/>
  <c r="V28" i="15"/>
  <c r="T29" i="15"/>
  <c r="U29" i="15"/>
  <c r="V29" i="15"/>
  <c r="T30" i="15"/>
  <c r="U30" i="15"/>
  <c r="V30" i="15"/>
  <c r="T31" i="15"/>
  <c r="U31" i="15"/>
  <c r="V31" i="15"/>
  <c r="T32" i="15"/>
  <c r="U32" i="15"/>
  <c r="V32" i="15"/>
  <c r="T33" i="15"/>
  <c r="U33" i="15"/>
  <c r="V33" i="15"/>
  <c r="T34" i="15"/>
  <c r="U34" i="15"/>
  <c r="V34" i="15"/>
  <c r="T35" i="15"/>
  <c r="U35" i="15"/>
  <c r="V35" i="15"/>
  <c r="T36" i="15"/>
  <c r="U36" i="15"/>
  <c r="V36" i="15"/>
  <c r="T3" i="15"/>
  <c r="U3" i="15"/>
  <c r="V3" i="15"/>
  <c r="T4" i="15"/>
  <c r="U4" i="15"/>
  <c r="V4" i="15"/>
  <c r="T5" i="15"/>
  <c r="U5" i="15"/>
  <c r="V5" i="15"/>
  <c r="V2" i="15"/>
  <c r="U2" i="15"/>
  <c r="T2" i="15"/>
  <c r="Q38" i="15"/>
  <c r="R38" i="15"/>
  <c r="S38" i="15"/>
  <c r="Q39" i="15"/>
  <c r="R39" i="15"/>
  <c r="S39" i="15"/>
  <c r="Q40" i="15"/>
  <c r="R40" i="15"/>
  <c r="S40" i="15"/>
  <c r="Q41" i="15"/>
  <c r="R41" i="15"/>
  <c r="S41" i="15"/>
  <c r="Q42" i="15"/>
  <c r="R42" i="15"/>
  <c r="S42" i="15"/>
  <c r="Q43" i="15"/>
  <c r="R43" i="15"/>
  <c r="S43" i="15"/>
  <c r="Q44" i="15"/>
  <c r="R44" i="15"/>
  <c r="S44" i="15"/>
  <c r="Q45" i="15"/>
  <c r="R45" i="15"/>
  <c r="S45" i="15"/>
  <c r="Q46" i="15"/>
  <c r="R46" i="15"/>
  <c r="S46" i="15"/>
  <c r="Q47" i="15"/>
  <c r="R47" i="15"/>
  <c r="S47" i="15"/>
  <c r="Q48" i="15"/>
  <c r="R48" i="15"/>
  <c r="S48" i="15"/>
  <c r="Q49" i="15"/>
  <c r="R49" i="15"/>
  <c r="S49" i="15"/>
  <c r="Q50" i="15"/>
  <c r="R50" i="15"/>
  <c r="S50" i="15"/>
  <c r="Q51" i="15"/>
  <c r="R51" i="15"/>
  <c r="S51" i="15"/>
  <c r="Q52" i="15"/>
  <c r="R52" i="15"/>
  <c r="S52" i="15"/>
  <c r="Q53" i="15"/>
  <c r="R53" i="15"/>
  <c r="S53" i="15"/>
  <c r="Q54" i="15"/>
  <c r="R54" i="15"/>
  <c r="S54" i="15"/>
  <c r="Q55" i="15"/>
  <c r="R55" i="15"/>
  <c r="S55" i="15"/>
  <c r="Q56" i="15"/>
  <c r="R56" i="15"/>
  <c r="S56" i="15"/>
  <c r="Q57" i="15"/>
  <c r="R57" i="15"/>
  <c r="S57" i="15"/>
  <c r="Q58" i="15"/>
  <c r="R58" i="15"/>
  <c r="S58" i="15"/>
  <c r="Q59" i="15"/>
  <c r="R59" i="15"/>
  <c r="S59" i="15"/>
  <c r="Q60" i="15"/>
  <c r="R60" i="15"/>
  <c r="S60" i="15"/>
  <c r="Q61" i="15"/>
  <c r="R61" i="15"/>
  <c r="S61" i="15"/>
  <c r="Q62" i="15"/>
  <c r="R62" i="15"/>
  <c r="S62" i="15"/>
  <c r="Q63" i="15"/>
  <c r="R63" i="15"/>
  <c r="S63" i="15"/>
  <c r="Q64" i="15"/>
  <c r="R64" i="15"/>
  <c r="S64" i="15"/>
  <c r="Q65" i="15"/>
  <c r="R65" i="15"/>
  <c r="S65" i="15"/>
  <c r="Q66" i="15"/>
  <c r="R66" i="15"/>
  <c r="S66" i="15"/>
  <c r="Q67" i="15"/>
  <c r="R67" i="15"/>
  <c r="S67" i="15"/>
  <c r="Q68" i="15"/>
  <c r="R68" i="15"/>
  <c r="S68" i="15"/>
  <c r="Q69" i="15"/>
  <c r="R69" i="15"/>
  <c r="S69" i="15"/>
  <c r="Q70" i="15"/>
  <c r="R70" i="15"/>
  <c r="S70" i="15"/>
  <c r="Q71" i="15"/>
  <c r="R71" i="15"/>
  <c r="S71" i="15"/>
  <c r="Q72" i="15"/>
  <c r="R72" i="15"/>
  <c r="S72" i="15"/>
  <c r="Q73" i="15"/>
  <c r="R73" i="15"/>
  <c r="S73" i="15"/>
  <c r="Q74" i="15"/>
  <c r="R74" i="15"/>
  <c r="S74" i="15"/>
  <c r="Q75" i="15"/>
  <c r="R75" i="15"/>
  <c r="S75" i="15"/>
  <c r="Q76" i="15"/>
  <c r="R76" i="15"/>
  <c r="S76" i="15"/>
  <c r="Q77" i="15"/>
  <c r="R77" i="15"/>
  <c r="S77" i="15"/>
  <c r="Q78" i="15"/>
  <c r="R78" i="15"/>
  <c r="S78" i="15"/>
  <c r="Q79" i="15"/>
  <c r="R79" i="15"/>
  <c r="S79" i="15"/>
  <c r="Q80" i="15"/>
  <c r="R80" i="15"/>
  <c r="S80" i="15"/>
  <c r="Q81" i="15"/>
  <c r="R81" i="15"/>
  <c r="S81" i="15"/>
  <c r="Q82" i="15"/>
  <c r="R82" i="15"/>
  <c r="S82" i="15"/>
  <c r="Q83" i="15"/>
  <c r="R83" i="15"/>
  <c r="S83" i="15"/>
  <c r="Q84" i="15"/>
  <c r="R84" i="15"/>
  <c r="S84" i="15"/>
  <c r="Q85" i="15"/>
  <c r="R85" i="15"/>
  <c r="S85" i="15"/>
  <c r="Q86" i="15"/>
  <c r="R86" i="15"/>
  <c r="S86" i="15"/>
  <c r="Q87" i="15"/>
  <c r="R87" i="15"/>
  <c r="S87" i="15"/>
  <c r="Q88" i="15"/>
  <c r="R88" i="15"/>
  <c r="S88" i="15"/>
  <c r="Q89" i="15"/>
  <c r="R89" i="15"/>
  <c r="S89" i="15"/>
  <c r="Q90" i="15"/>
  <c r="R90" i="15"/>
  <c r="S90" i="15"/>
  <c r="Q91" i="15"/>
  <c r="R91" i="15"/>
  <c r="S91" i="15"/>
  <c r="Q92" i="15"/>
  <c r="R92" i="15"/>
  <c r="S92" i="15"/>
  <c r="Q93" i="15"/>
  <c r="R93" i="15"/>
  <c r="S93" i="15"/>
  <c r="Q94" i="15"/>
  <c r="R94" i="15"/>
  <c r="S94" i="15"/>
  <c r="Q95" i="15"/>
  <c r="R95" i="15"/>
  <c r="S95" i="15"/>
  <c r="Q96" i="15"/>
  <c r="R96" i="15"/>
  <c r="S96" i="15"/>
  <c r="Q97" i="15"/>
  <c r="R97" i="15"/>
  <c r="S97" i="15"/>
  <c r="Q98" i="15"/>
  <c r="R98" i="15"/>
  <c r="S98" i="15"/>
  <c r="Q99" i="15"/>
  <c r="R99" i="15"/>
  <c r="S99" i="15"/>
  <c r="Q100" i="15"/>
  <c r="R100" i="15"/>
  <c r="S100" i="15"/>
  <c r="Q101" i="15"/>
  <c r="R101" i="15"/>
  <c r="S101" i="15"/>
  <c r="Q102" i="15"/>
  <c r="R102" i="15"/>
  <c r="S102" i="15"/>
  <c r="Q103" i="15"/>
  <c r="R103" i="15"/>
  <c r="S103" i="15"/>
  <c r="Q104" i="15"/>
  <c r="R104" i="15"/>
  <c r="S104" i="15"/>
  <c r="Q105" i="15"/>
  <c r="R105" i="15"/>
  <c r="S105" i="15"/>
  <c r="Q106" i="15"/>
  <c r="R106" i="15"/>
  <c r="S106" i="15"/>
  <c r="Q107" i="15"/>
  <c r="R107" i="15"/>
  <c r="S107" i="15"/>
  <c r="Q108" i="15"/>
  <c r="R108" i="15"/>
  <c r="S108" i="15"/>
  <c r="Q109" i="15"/>
  <c r="R109" i="15"/>
  <c r="S109" i="15"/>
  <c r="Q110" i="15"/>
  <c r="R110" i="15"/>
  <c r="S110" i="15"/>
  <c r="S37" i="15"/>
  <c r="Q37" i="15"/>
  <c r="R36" i="15"/>
  <c r="R37" i="15"/>
  <c r="R35" i="15"/>
  <c r="S33" i="15"/>
  <c r="S34" i="15"/>
  <c r="Q34" i="15"/>
  <c r="Q35" i="15"/>
  <c r="Q36" i="15"/>
  <c r="Q33" i="15"/>
  <c r="R31" i="15"/>
  <c r="S31" i="15"/>
  <c r="R32" i="15"/>
  <c r="S32" i="15"/>
  <c r="Q3" i="15"/>
  <c r="R3" i="15"/>
  <c r="S3" i="15"/>
  <c r="Q4" i="15"/>
  <c r="R4" i="15"/>
  <c r="S4" i="15"/>
  <c r="Q5" i="15"/>
  <c r="R5" i="15"/>
  <c r="S5" i="15"/>
  <c r="Q6" i="15"/>
  <c r="R6" i="15"/>
  <c r="S6" i="15"/>
  <c r="Q7" i="15"/>
  <c r="R7" i="15"/>
  <c r="S7" i="15"/>
  <c r="Q8" i="15"/>
  <c r="R8" i="15"/>
  <c r="S8" i="15"/>
  <c r="Q9" i="15"/>
  <c r="R9" i="15"/>
  <c r="S9" i="15"/>
  <c r="Q10" i="15"/>
  <c r="R10" i="15"/>
  <c r="S10" i="15"/>
  <c r="Q11" i="15"/>
  <c r="R11" i="15"/>
  <c r="S11" i="15"/>
  <c r="Q12" i="15"/>
  <c r="R12" i="15"/>
  <c r="S12" i="15"/>
  <c r="Q13" i="15"/>
  <c r="R13" i="15"/>
  <c r="S13" i="15"/>
  <c r="Q14" i="15"/>
  <c r="R14" i="15"/>
  <c r="S14" i="15"/>
  <c r="Q15" i="15"/>
  <c r="R15" i="15"/>
  <c r="S15" i="15"/>
  <c r="Q16" i="15"/>
  <c r="R16" i="15"/>
  <c r="S16" i="15"/>
  <c r="Q17" i="15"/>
  <c r="R17" i="15"/>
  <c r="S17" i="15"/>
  <c r="Q18" i="15"/>
  <c r="R18" i="15"/>
  <c r="S18" i="15"/>
  <c r="Q19" i="15"/>
  <c r="R19" i="15"/>
  <c r="S19" i="15"/>
  <c r="Q20" i="15"/>
  <c r="R20" i="15"/>
  <c r="S20" i="15"/>
  <c r="Q21" i="15"/>
  <c r="R21" i="15"/>
  <c r="S21" i="15"/>
  <c r="Q22" i="15"/>
  <c r="R22" i="15"/>
  <c r="S22" i="15"/>
  <c r="Q23" i="15"/>
  <c r="R23" i="15"/>
  <c r="S23" i="15"/>
  <c r="Q24" i="15"/>
  <c r="R24" i="15"/>
  <c r="S24" i="15"/>
  <c r="Q25" i="15"/>
  <c r="R25" i="15"/>
  <c r="S25" i="15"/>
  <c r="Q26" i="15"/>
  <c r="R26" i="15"/>
  <c r="S26" i="15"/>
  <c r="Q27" i="15"/>
  <c r="R27" i="15"/>
  <c r="S27" i="15"/>
  <c r="Q28" i="15"/>
  <c r="R28" i="15"/>
  <c r="S28" i="15"/>
  <c r="Q29" i="15"/>
  <c r="R29" i="15"/>
  <c r="S29" i="15"/>
  <c r="Q30" i="15"/>
  <c r="R30" i="15"/>
  <c r="S30" i="15"/>
  <c r="AZ110" i="15"/>
  <c r="AY110" i="15"/>
  <c r="AU110" i="15"/>
  <c r="AZ109" i="15"/>
  <c r="AY109" i="15"/>
  <c r="AU109" i="15"/>
  <c r="AZ108" i="15"/>
  <c r="AY108" i="15"/>
  <c r="AT108" i="15"/>
  <c r="AZ107" i="15"/>
  <c r="AY107" i="15"/>
  <c r="AT107" i="15"/>
  <c r="AZ106" i="15"/>
  <c r="AY106" i="15"/>
  <c r="AS106" i="15"/>
  <c r="AZ105" i="15"/>
  <c r="AY105" i="15"/>
  <c r="AS105" i="15"/>
  <c r="AZ104" i="15"/>
  <c r="AY104" i="15"/>
  <c r="AS104" i="15"/>
  <c r="AZ103" i="15"/>
  <c r="AY103" i="15"/>
  <c r="AR103" i="15"/>
  <c r="AZ102" i="15"/>
  <c r="AY102" i="15"/>
  <c r="AR102" i="15"/>
  <c r="AZ101" i="15"/>
  <c r="AY101" i="15"/>
  <c r="AR101" i="15"/>
  <c r="AZ100" i="15"/>
  <c r="AY100" i="15"/>
  <c r="AQ100" i="15"/>
  <c r="AZ99" i="15"/>
  <c r="AY99" i="15"/>
  <c r="AQ99" i="15"/>
  <c r="AZ98" i="15"/>
  <c r="AY98" i="15"/>
  <c r="AQ98" i="15"/>
  <c r="AZ97" i="15"/>
  <c r="AY97" i="15"/>
  <c r="AP97" i="15"/>
  <c r="AZ96" i="15"/>
  <c r="AY96" i="15"/>
  <c r="AP96" i="15"/>
  <c r="AZ95" i="15"/>
  <c r="AY95" i="15"/>
  <c r="AP95" i="15"/>
  <c r="AZ94" i="15"/>
  <c r="AY94" i="15"/>
  <c r="AO94" i="15"/>
  <c r="AZ93" i="15"/>
  <c r="AY93" i="15"/>
  <c r="AO93" i="15"/>
  <c r="AZ92" i="15"/>
  <c r="AY92" i="15"/>
  <c r="AO92" i="15"/>
  <c r="AZ91" i="15"/>
  <c r="AY91" i="15"/>
  <c r="AN91" i="15"/>
  <c r="AZ90" i="15"/>
  <c r="AY90" i="15"/>
  <c r="AN90" i="15"/>
  <c r="AZ89" i="15"/>
  <c r="AY89" i="15"/>
  <c r="AN89" i="15"/>
  <c r="AZ88" i="15"/>
  <c r="AY88" i="15"/>
  <c r="AM88" i="15"/>
  <c r="AZ87" i="15"/>
  <c r="AY87" i="15"/>
  <c r="AM87" i="15"/>
  <c r="AZ86" i="15"/>
  <c r="AY86" i="15"/>
  <c r="AM86" i="15"/>
  <c r="AZ85" i="15"/>
  <c r="AY85" i="15"/>
  <c r="AL85" i="15"/>
  <c r="AZ84" i="15"/>
  <c r="AY84" i="15"/>
  <c r="AL84" i="15"/>
  <c r="AZ83" i="15"/>
  <c r="AY83" i="15"/>
  <c r="AL83" i="15"/>
  <c r="AZ82" i="15"/>
  <c r="AY82" i="15"/>
  <c r="AK82" i="15"/>
  <c r="AZ81" i="15"/>
  <c r="AY81" i="15"/>
  <c r="AK81" i="15"/>
  <c r="AZ80" i="15"/>
  <c r="AY80" i="15"/>
  <c r="AK80" i="15"/>
  <c r="AZ79" i="15"/>
  <c r="AY79" i="15"/>
  <c r="AJ79" i="15"/>
  <c r="AZ78" i="15"/>
  <c r="AY78" i="15"/>
  <c r="AJ78" i="15"/>
  <c r="AZ77" i="15"/>
  <c r="AY77" i="15"/>
  <c r="AJ77" i="15"/>
  <c r="AZ76" i="15"/>
  <c r="AY76" i="15"/>
  <c r="AI76" i="15"/>
  <c r="AZ75" i="15"/>
  <c r="AY75" i="15"/>
  <c r="AI75" i="15"/>
  <c r="AZ74" i="15"/>
  <c r="AY74" i="15"/>
  <c r="AI74" i="15"/>
  <c r="AZ73" i="15"/>
  <c r="AY73" i="15"/>
  <c r="AH73" i="15"/>
  <c r="AZ72" i="15"/>
  <c r="AY72" i="15"/>
  <c r="AH72" i="15"/>
  <c r="AZ71" i="15"/>
  <c r="AY71" i="15"/>
  <c r="AH71" i="15"/>
  <c r="AZ70" i="15"/>
  <c r="AY70" i="15"/>
  <c r="AG70" i="15"/>
  <c r="AZ69" i="15"/>
  <c r="AY69" i="15"/>
  <c r="AG69" i="15"/>
  <c r="AZ68" i="15"/>
  <c r="AY68" i="15"/>
  <c r="AG68" i="15"/>
  <c r="AZ67" i="15"/>
  <c r="AY67" i="15"/>
  <c r="AF67" i="15"/>
  <c r="AZ66" i="15"/>
  <c r="AY66" i="15"/>
  <c r="AF66" i="15"/>
  <c r="AZ65" i="15"/>
  <c r="AY65" i="15"/>
  <c r="AF65" i="15"/>
  <c r="AZ64" i="15"/>
  <c r="AY64" i="15"/>
  <c r="AE64" i="15"/>
  <c r="AZ63" i="15"/>
  <c r="AY63" i="15"/>
  <c r="AE63" i="15"/>
  <c r="AZ62" i="15"/>
  <c r="AY62" i="15"/>
  <c r="AE62" i="15"/>
  <c r="AZ61" i="15"/>
  <c r="AY61" i="15"/>
  <c r="AD61" i="15"/>
  <c r="AZ60" i="15"/>
  <c r="AY60" i="15"/>
  <c r="AD60" i="15"/>
  <c r="AZ59" i="15"/>
  <c r="AY59" i="15"/>
  <c r="AD59" i="15"/>
  <c r="AZ58" i="15"/>
  <c r="AY58" i="15"/>
  <c r="AC58" i="15"/>
  <c r="AZ57" i="15"/>
  <c r="AY57" i="15"/>
  <c r="AC57" i="15"/>
  <c r="AZ56" i="15"/>
  <c r="AY56" i="15"/>
  <c r="AC56" i="15"/>
  <c r="AZ55" i="15"/>
  <c r="AY55" i="15"/>
  <c r="AB55" i="15"/>
  <c r="AZ54" i="15"/>
  <c r="AY54" i="15"/>
  <c r="AB54" i="15"/>
  <c r="AZ53" i="15"/>
  <c r="AY53" i="15"/>
  <c r="AB53" i="15"/>
  <c r="AZ52" i="15"/>
  <c r="AY52" i="15"/>
  <c r="AA52" i="15"/>
  <c r="AZ51" i="15"/>
  <c r="AY51" i="15"/>
  <c r="AA51" i="15"/>
  <c r="AZ50" i="15"/>
  <c r="AY50" i="15"/>
  <c r="Z50" i="15"/>
  <c r="AZ49" i="15"/>
  <c r="AY49" i="15"/>
  <c r="Z49" i="15"/>
  <c r="AZ48" i="15"/>
  <c r="AY48" i="15"/>
  <c r="Y48" i="15"/>
  <c r="AZ47" i="15"/>
  <c r="AY47" i="15"/>
  <c r="Y47" i="15"/>
  <c r="AZ46" i="15"/>
  <c r="AY46" i="15"/>
  <c r="X46" i="15"/>
  <c r="AZ45" i="15"/>
  <c r="AY45" i="15"/>
  <c r="X45" i="15"/>
  <c r="AZ44" i="15"/>
  <c r="AY44" i="15"/>
  <c r="W44" i="15"/>
  <c r="AZ43" i="15"/>
  <c r="AY43" i="15"/>
  <c r="W43" i="15"/>
  <c r="AZ42" i="15"/>
  <c r="AY42" i="15"/>
  <c r="V42" i="15"/>
  <c r="AZ41" i="15"/>
  <c r="AY41" i="15"/>
  <c r="V41" i="15"/>
  <c r="AZ40" i="15"/>
  <c r="AY40" i="15"/>
  <c r="U40" i="15"/>
  <c r="AZ39" i="15"/>
  <c r="AY39" i="15"/>
  <c r="U39" i="15"/>
  <c r="AZ38" i="15"/>
  <c r="AY38" i="15"/>
  <c r="T38" i="15"/>
  <c r="AZ37" i="15"/>
  <c r="AY37" i="15"/>
  <c r="T37" i="15"/>
  <c r="AZ36" i="15"/>
  <c r="AY36" i="15"/>
  <c r="S36" i="15"/>
  <c r="AZ35" i="15"/>
  <c r="AY35" i="15"/>
  <c r="S35" i="15"/>
  <c r="AZ34" i="15"/>
  <c r="AY34" i="15"/>
  <c r="R34" i="15"/>
  <c r="AZ33" i="15"/>
  <c r="AY33" i="15"/>
  <c r="R33" i="15"/>
  <c r="AZ32" i="15"/>
  <c r="AY32" i="15"/>
  <c r="Q32" i="15"/>
  <c r="AZ31" i="15"/>
  <c r="AY31" i="15"/>
  <c r="Q31" i="15"/>
  <c r="AZ30" i="15"/>
  <c r="AY30" i="15"/>
  <c r="P30" i="15"/>
  <c r="AZ29" i="15"/>
  <c r="AY29" i="15"/>
  <c r="P29" i="15"/>
  <c r="AZ28" i="15"/>
  <c r="AY28" i="15"/>
  <c r="P28" i="15"/>
  <c r="AZ27" i="15"/>
  <c r="AY27" i="15"/>
  <c r="O27" i="15"/>
  <c r="AZ26" i="15"/>
  <c r="AY26" i="15"/>
  <c r="O26" i="15"/>
  <c r="AZ25" i="15"/>
  <c r="AY25" i="15"/>
  <c r="N25" i="15"/>
  <c r="AZ24" i="15"/>
  <c r="AY24" i="15"/>
  <c r="N24" i="15"/>
  <c r="AZ23" i="15"/>
  <c r="AY23" i="15"/>
  <c r="N23" i="15"/>
  <c r="AZ22" i="15"/>
  <c r="AY22" i="15"/>
  <c r="M22" i="15"/>
  <c r="AZ21" i="15"/>
  <c r="AY21" i="15"/>
  <c r="M21" i="15"/>
  <c r="AZ20" i="15"/>
  <c r="AY20" i="15"/>
  <c r="M20" i="15"/>
  <c r="AZ19" i="15"/>
  <c r="AY19" i="15"/>
  <c r="L19" i="15"/>
  <c r="AZ18" i="15"/>
  <c r="AY18" i="15"/>
  <c r="L18" i="15"/>
  <c r="AZ17" i="15"/>
  <c r="AY17" i="15"/>
  <c r="L17" i="15"/>
  <c r="AZ16" i="15"/>
  <c r="AY16" i="15"/>
  <c r="L16" i="15"/>
  <c r="AZ15" i="15"/>
  <c r="AY15" i="15"/>
  <c r="K15" i="15"/>
  <c r="AZ14" i="15"/>
  <c r="AY14" i="15"/>
  <c r="K14" i="15"/>
  <c r="AZ13" i="15"/>
  <c r="AY13" i="15"/>
  <c r="K13" i="15"/>
  <c r="AZ12" i="15"/>
  <c r="AY12" i="15"/>
  <c r="J12" i="15"/>
  <c r="AZ11" i="15"/>
  <c r="AY11" i="15"/>
  <c r="J11" i="15"/>
  <c r="AZ10" i="15"/>
  <c r="AY10" i="15"/>
  <c r="J10" i="15"/>
  <c r="AZ9" i="15"/>
  <c r="AY9" i="15"/>
  <c r="J9" i="15"/>
  <c r="AZ8" i="15"/>
  <c r="AY8" i="15"/>
  <c r="I8" i="15"/>
  <c r="AZ7" i="15"/>
  <c r="AY7" i="15"/>
  <c r="I7" i="15"/>
  <c r="AZ6" i="15"/>
  <c r="AY6" i="15"/>
  <c r="H6" i="15"/>
  <c r="AZ5" i="15"/>
  <c r="AY5" i="15"/>
  <c r="H5" i="15"/>
  <c r="AZ4" i="15"/>
  <c r="AY4" i="15"/>
  <c r="H4" i="15"/>
  <c r="G4" i="15"/>
  <c r="AZ3" i="15"/>
  <c r="AY3" i="15"/>
  <c r="G3" i="15"/>
  <c r="AZ2" i="15"/>
  <c r="AY2" i="15"/>
  <c r="AZ110" i="14"/>
  <c r="AY110" i="14"/>
  <c r="AU110" i="14"/>
  <c r="AT110" i="14"/>
  <c r="AZ109" i="14"/>
  <c r="AY109" i="14"/>
  <c r="AU109" i="14"/>
  <c r="AT109" i="14"/>
  <c r="AZ108" i="14"/>
  <c r="AY108" i="14"/>
  <c r="AT108" i="14"/>
  <c r="AV108" i="14" s="1"/>
  <c r="AZ107" i="14"/>
  <c r="AY107" i="14"/>
  <c r="AT107" i="14"/>
  <c r="AV107" i="14" s="1"/>
  <c r="AZ106" i="14"/>
  <c r="AY106" i="14"/>
  <c r="AS106" i="14"/>
  <c r="AT106" i="14" s="1"/>
  <c r="AV106" i="14" s="1"/>
  <c r="AZ105" i="14"/>
  <c r="AY105" i="14"/>
  <c r="AS105" i="14"/>
  <c r="AT105" i="14" s="1"/>
  <c r="AV105" i="14" s="1"/>
  <c r="AZ104" i="14"/>
  <c r="AY104" i="14"/>
  <c r="AS104" i="14"/>
  <c r="AZ103" i="14"/>
  <c r="AY103" i="14"/>
  <c r="AR103" i="14"/>
  <c r="AT103" i="14" s="1"/>
  <c r="AZ102" i="14"/>
  <c r="AY102" i="14"/>
  <c r="AR102" i="14"/>
  <c r="AZ101" i="14"/>
  <c r="AY101" i="14"/>
  <c r="AR101" i="14"/>
  <c r="AZ100" i="14"/>
  <c r="AY100" i="14"/>
  <c r="AQ100" i="14"/>
  <c r="AZ99" i="14"/>
  <c r="AY99" i="14"/>
  <c r="AQ99" i="14"/>
  <c r="AT99" i="14" s="1"/>
  <c r="AV99" i="14" s="1"/>
  <c r="AZ98" i="14"/>
  <c r="AY98" i="14"/>
  <c r="AQ98" i="14"/>
  <c r="AT98" i="14" s="1"/>
  <c r="AV98" i="14" s="1"/>
  <c r="AZ97" i="14"/>
  <c r="AY97" i="14"/>
  <c r="AP97" i="14"/>
  <c r="AT97" i="14" s="1"/>
  <c r="AV97" i="14" s="1"/>
  <c r="AZ96" i="14"/>
  <c r="AY96" i="14"/>
  <c r="AP96" i="14"/>
  <c r="AT96" i="14" s="1"/>
  <c r="AZ95" i="14"/>
  <c r="AY95" i="14"/>
  <c r="AP95" i="14"/>
  <c r="AT95" i="14" s="1"/>
  <c r="AZ94" i="14"/>
  <c r="AY94" i="14"/>
  <c r="AO94" i="14"/>
  <c r="AZ93" i="14"/>
  <c r="AY93" i="14"/>
  <c r="AO93" i="14"/>
  <c r="AZ92" i="14"/>
  <c r="AY92" i="14"/>
  <c r="AO92" i="14"/>
  <c r="AZ91" i="14"/>
  <c r="AY91" i="14"/>
  <c r="AN91" i="14"/>
  <c r="AT91" i="14" s="1"/>
  <c r="AV91" i="14" s="1"/>
  <c r="AZ90" i="14"/>
  <c r="AY90" i="14"/>
  <c r="AN90" i="14"/>
  <c r="AZ89" i="14"/>
  <c r="AY89" i="14"/>
  <c r="AN89" i="14"/>
  <c r="AT89" i="14" s="1"/>
  <c r="AV89" i="14" s="1"/>
  <c r="AZ88" i="14"/>
  <c r="AY88" i="14"/>
  <c r="AM88" i="14"/>
  <c r="AT88" i="14" s="1"/>
  <c r="AZ87" i="14"/>
  <c r="AY87" i="14"/>
  <c r="AM87" i="14"/>
  <c r="AT87" i="14" s="1"/>
  <c r="AZ86" i="14"/>
  <c r="AY86" i="14"/>
  <c r="AM86" i="14"/>
  <c r="AT86" i="14" s="1"/>
  <c r="AZ85" i="14"/>
  <c r="AY85" i="14"/>
  <c r="AL85" i="14"/>
  <c r="AZ84" i="14"/>
  <c r="AY84" i="14"/>
  <c r="AL84" i="14"/>
  <c r="AZ83" i="14"/>
  <c r="AY83" i="14"/>
  <c r="AL83" i="14"/>
  <c r="AT83" i="14" s="1"/>
  <c r="AV83" i="14" s="1"/>
  <c r="AZ82" i="14"/>
  <c r="AY82" i="14"/>
  <c r="AK82" i="14"/>
  <c r="AT82" i="14" s="1"/>
  <c r="AV82" i="14" s="1"/>
  <c r="AZ81" i="14"/>
  <c r="AY81" i="14"/>
  <c r="AK81" i="14"/>
  <c r="AT81" i="14" s="1"/>
  <c r="AV81" i="14" s="1"/>
  <c r="AZ80" i="14"/>
  <c r="AY80" i="14"/>
  <c r="AK80" i="14"/>
  <c r="AT80" i="14" s="1"/>
  <c r="AZ79" i="14"/>
  <c r="AY79" i="14"/>
  <c r="AJ79" i="14"/>
  <c r="AT79" i="14" s="1"/>
  <c r="AZ78" i="14"/>
  <c r="AY78" i="14"/>
  <c r="AJ78" i="14"/>
  <c r="AT78" i="14" s="1"/>
  <c r="AZ77" i="14"/>
  <c r="AY77" i="14"/>
  <c r="AJ77" i="14"/>
  <c r="AZ76" i="14"/>
  <c r="AY76" i="14"/>
  <c r="AI76" i="14"/>
  <c r="AZ75" i="14"/>
  <c r="AY75" i="14"/>
  <c r="AI75" i="14"/>
  <c r="AT75" i="14" s="1"/>
  <c r="AV75" i="14" s="1"/>
  <c r="AZ74" i="14"/>
  <c r="AY74" i="14"/>
  <c r="AI74" i="14"/>
  <c r="AT74" i="14" s="1"/>
  <c r="AZ73" i="14"/>
  <c r="AY73" i="14"/>
  <c r="AH73" i="14"/>
  <c r="AT73" i="14" s="1"/>
  <c r="AV73" i="14" s="1"/>
  <c r="AZ72" i="14"/>
  <c r="AY72" i="14"/>
  <c r="AH72" i="14"/>
  <c r="AT72" i="14" s="1"/>
  <c r="AZ71" i="14"/>
  <c r="AY71" i="14"/>
  <c r="AH71" i="14"/>
  <c r="AZ70" i="14"/>
  <c r="AY70" i="14"/>
  <c r="AG70" i="14"/>
  <c r="AT70" i="14" s="1"/>
  <c r="AZ69" i="14"/>
  <c r="AY69" i="14"/>
  <c r="AG69" i="14"/>
  <c r="AZ68" i="14"/>
  <c r="AY68" i="14"/>
  <c r="AG68" i="14"/>
  <c r="AZ67" i="14"/>
  <c r="AY67" i="14"/>
  <c r="AF67" i="14"/>
  <c r="AT67" i="14" s="1"/>
  <c r="AV67" i="14" s="1"/>
  <c r="AZ66" i="14"/>
  <c r="AY66" i="14"/>
  <c r="AF66" i="14"/>
  <c r="AT66" i="14" s="1"/>
  <c r="AV66" i="14" s="1"/>
  <c r="AZ65" i="14"/>
  <c r="AY65" i="14"/>
  <c r="AF65" i="14"/>
  <c r="AT65" i="14" s="1"/>
  <c r="AV65" i="14" s="1"/>
  <c r="AZ64" i="14"/>
  <c r="AY64" i="14"/>
  <c r="AE64" i="14"/>
  <c r="AZ63" i="14"/>
  <c r="AY63" i="14"/>
  <c r="AE63" i="14"/>
  <c r="AT63" i="14" s="1"/>
  <c r="AZ62" i="14"/>
  <c r="AY62" i="14"/>
  <c r="AE62" i="14"/>
  <c r="AZ61" i="14"/>
  <c r="AY61" i="14"/>
  <c r="AD61" i="14"/>
  <c r="AZ60" i="14"/>
  <c r="AY60" i="14"/>
  <c r="AD60" i="14"/>
  <c r="AZ59" i="14"/>
  <c r="AY59" i="14"/>
  <c r="AD59" i="14"/>
  <c r="AT59" i="14" s="1"/>
  <c r="AV59" i="14" s="1"/>
  <c r="AZ58" i="14"/>
  <c r="AY58" i="14"/>
  <c r="AC58" i="14"/>
  <c r="AT58" i="14" s="1"/>
  <c r="AV58" i="14" s="1"/>
  <c r="AZ57" i="14"/>
  <c r="AY57" i="14"/>
  <c r="AC57" i="14"/>
  <c r="AT57" i="14" s="1"/>
  <c r="AV57" i="14" s="1"/>
  <c r="AZ56" i="14"/>
  <c r="AY56" i="14"/>
  <c r="AC56" i="14"/>
  <c r="AZ55" i="14"/>
  <c r="AY55" i="14"/>
  <c r="AB55" i="14"/>
  <c r="AT55" i="14" s="1"/>
  <c r="AZ54" i="14"/>
  <c r="AY54" i="14"/>
  <c r="AB54" i="14"/>
  <c r="AZ53" i="14"/>
  <c r="AY53" i="14"/>
  <c r="AB53" i="14"/>
  <c r="AZ52" i="14"/>
  <c r="AY52" i="14"/>
  <c r="AA52" i="14"/>
  <c r="AT52" i="14" s="1"/>
  <c r="AV52" i="14" s="1"/>
  <c r="AZ51" i="14"/>
  <c r="AY51" i="14"/>
  <c r="AA51" i="14"/>
  <c r="AT51" i="14" s="1"/>
  <c r="AV51" i="14" s="1"/>
  <c r="AZ50" i="14"/>
  <c r="AY50" i="14"/>
  <c r="Z50" i="14"/>
  <c r="AT50" i="14" s="1"/>
  <c r="AZ49" i="14"/>
  <c r="AY49" i="14"/>
  <c r="Z49" i="14"/>
  <c r="AT49" i="14" s="1"/>
  <c r="AZ48" i="14"/>
  <c r="AY48" i="14"/>
  <c r="Y48" i="14"/>
  <c r="AZ47" i="14"/>
  <c r="AY47" i="14"/>
  <c r="Y47" i="14"/>
  <c r="AZ46" i="14"/>
  <c r="AY46" i="14"/>
  <c r="X46" i="14"/>
  <c r="AT46" i="14" s="1"/>
  <c r="AV46" i="14" s="1"/>
  <c r="AZ45" i="14"/>
  <c r="AY45" i="14"/>
  <c r="X45" i="14"/>
  <c r="AT45" i="14" s="1"/>
  <c r="AV45" i="14" s="1"/>
  <c r="AZ44" i="14"/>
  <c r="AY44" i="14"/>
  <c r="AT44" i="14"/>
  <c r="AV44" i="14" s="1"/>
  <c r="W44" i="14"/>
  <c r="AZ43" i="14"/>
  <c r="AY43" i="14"/>
  <c r="AT43" i="14"/>
  <c r="AV43" i="14" s="1"/>
  <c r="W43" i="14"/>
  <c r="AZ42" i="14"/>
  <c r="AY42" i="14"/>
  <c r="V42" i="14"/>
  <c r="AZ41" i="14"/>
  <c r="AY41" i="14"/>
  <c r="V41" i="14"/>
  <c r="AZ40" i="14"/>
  <c r="AY40" i="14"/>
  <c r="U40" i="14"/>
  <c r="AT40" i="14" s="1"/>
  <c r="AZ39" i="14"/>
  <c r="AY39" i="14"/>
  <c r="U39" i="14"/>
  <c r="AT39" i="14" s="1"/>
  <c r="AZ38" i="14"/>
  <c r="AY38" i="14"/>
  <c r="T38" i="14"/>
  <c r="AT38" i="14" s="1"/>
  <c r="AV38" i="14" s="1"/>
  <c r="AZ37" i="14"/>
  <c r="AY37" i="14"/>
  <c r="T37" i="14"/>
  <c r="AT37" i="14" s="1"/>
  <c r="AZ36" i="14"/>
  <c r="AY36" i="14"/>
  <c r="S36" i="14"/>
  <c r="AZ35" i="14"/>
  <c r="AY35" i="14"/>
  <c r="S35" i="14"/>
  <c r="AT35" i="14" s="1"/>
  <c r="AZ34" i="14"/>
  <c r="AY34" i="14"/>
  <c r="R34" i="14"/>
  <c r="AZ33" i="14"/>
  <c r="AY33" i="14"/>
  <c r="R33" i="14"/>
  <c r="AZ32" i="14"/>
  <c r="AY32" i="14"/>
  <c r="Q32" i="14"/>
  <c r="AT32" i="14" s="1"/>
  <c r="AZ31" i="14"/>
  <c r="AY31" i="14"/>
  <c r="Q31" i="14"/>
  <c r="AT31" i="14" s="1"/>
  <c r="AV31" i="14" s="1"/>
  <c r="AZ30" i="14"/>
  <c r="AY30" i="14"/>
  <c r="P30" i="14"/>
  <c r="AT30" i="14" s="1"/>
  <c r="AZ29" i="14"/>
  <c r="AY29" i="14"/>
  <c r="P29" i="14"/>
  <c r="AT29" i="14" s="1"/>
  <c r="AZ28" i="14"/>
  <c r="AY28" i="14"/>
  <c r="P28" i="14"/>
  <c r="AT28" i="14" s="1"/>
  <c r="AZ27" i="14"/>
  <c r="AY27" i="14"/>
  <c r="O27" i="14"/>
  <c r="AZ26" i="14"/>
  <c r="AY26" i="14"/>
  <c r="O26" i="14"/>
  <c r="AZ25" i="14"/>
  <c r="AY25" i="14"/>
  <c r="N25" i="14"/>
  <c r="AT25" i="14" s="1"/>
  <c r="AZ24" i="14"/>
  <c r="AY24" i="14"/>
  <c r="N24" i="14"/>
  <c r="AT24" i="14" s="1"/>
  <c r="AV24" i="14" s="1"/>
  <c r="AZ23" i="14"/>
  <c r="AY23" i="14"/>
  <c r="N23" i="14"/>
  <c r="AT23" i="14" s="1"/>
  <c r="AV23" i="14" s="1"/>
  <c r="AZ22" i="14"/>
  <c r="AY22" i="14"/>
  <c r="M22" i="14"/>
  <c r="AZ21" i="14"/>
  <c r="AY21" i="14"/>
  <c r="M21" i="14"/>
  <c r="AT21" i="14" s="1"/>
  <c r="AZ20" i="14"/>
  <c r="AY20" i="14"/>
  <c r="M20" i="14"/>
  <c r="AZ19" i="14"/>
  <c r="AY19" i="14"/>
  <c r="L19" i="14"/>
  <c r="AZ18" i="14"/>
  <c r="AY18" i="14"/>
  <c r="L18" i="14"/>
  <c r="AZ17" i="14"/>
  <c r="AY17" i="14"/>
  <c r="L17" i="14"/>
  <c r="AT17" i="14" s="1"/>
  <c r="AZ16" i="14"/>
  <c r="AY16" i="14"/>
  <c r="L16" i="14"/>
  <c r="AZ15" i="14"/>
  <c r="AY15" i="14"/>
  <c r="K15" i="14"/>
  <c r="AT15" i="14" s="1"/>
  <c r="AV15" i="14" s="1"/>
  <c r="AZ14" i="14"/>
  <c r="AY14" i="14"/>
  <c r="K14" i="14"/>
  <c r="AT14" i="14" s="1"/>
  <c r="AZ13" i="14"/>
  <c r="AY13" i="14"/>
  <c r="K13" i="14"/>
  <c r="AT13" i="14" s="1"/>
  <c r="AZ12" i="14"/>
  <c r="AY12" i="14"/>
  <c r="J12" i="14"/>
  <c r="AZ11" i="14"/>
  <c r="AY11" i="14"/>
  <c r="J11" i="14"/>
  <c r="AZ10" i="14"/>
  <c r="AY10" i="14"/>
  <c r="J10" i="14"/>
  <c r="AZ9" i="14"/>
  <c r="AY9" i="14"/>
  <c r="J9" i="14"/>
  <c r="AT9" i="14" s="1"/>
  <c r="AZ8" i="14"/>
  <c r="AY8" i="14"/>
  <c r="I8" i="14"/>
  <c r="AT8" i="14" s="1"/>
  <c r="AV8" i="14" s="1"/>
  <c r="AZ7" i="14"/>
  <c r="AY7" i="14"/>
  <c r="I7" i="14"/>
  <c r="AT7" i="14" s="1"/>
  <c r="AV7" i="14" s="1"/>
  <c r="AZ6" i="14"/>
  <c r="AY6" i="14"/>
  <c r="H6" i="14"/>
  <c r="AT6" i="14" s="1"/>
  <c r="AZ5" i="14"/>
  <c r="AY5" i="14"/>
  <c r="H5" i="14"/>
  <c r="AT5" i="14" s="1"/>
  <c r="AZ4" i="14"/>
  <c r="AY4" i="14"/>
  <c r="H4" i="14"/>
  <c r="G4" i="14"/>
  <c r="AZ3" i="14"/>
  <c r="AY3" i="14"/>
  <c r="G3" i="14"/>
  <c r="AT3" i="14" s="1"/>
  <c r="AZ2" i="14"/>
  <c r="AY2" i="14"/>
  <c r="AT2" i="14"/>
  <c r="AV2" i="14" s="1"/>
  <c r="AZ116" i="13"/>
  <c r="AY116" i="13"/>
  <c r="AU116" i="13"/>
  <c r="AT116" i="13"/>
  <c r="AZ115" i="13"/>
  <c r="AY115" i="13"/>
  <c r="AU115" i="13"/>
  <c r="AT115" i="13"/>
  <c r="AZ114" i="13"/>
  <c r="AY114" i="13"/>
  <c r="AT114" i="13"/>
  <c r="AV114" i="13" s="1"/>
  <c r="AZ113" i="13"/>
  <c r="AY113" i="13"/>
  <c r="AT113" i="13"/>
  <c r="AV113" i="13" s="1"/>
  <c r="AZ112" i="13"/>
  <c r="AY112" i="13"/>
  <c r="AT112" i="13"/>
  <c r="AS112" i="13"/>
  <c r="AZ111" i="13"/>
  <c r="AY111" i="13"/>
  <c r="AS111" i="13"/>
  <c r="AZ110" i="13"/>
  <c r="AY110" i="13"/>
  <c r="AS110" i="13"/>
  <c r="AZ109" i="13"/>
  <c r="AY109" i="13"/>
  <c r="AR109" i="13"/>
  <c r="AZ108" i="13"/>
  <c r="AY108" i="13"/>
  <c r="AR108" i="13"/>
  <c r="AZ107" i="13"/>
  <c r="AY107" i="13"/>
  <c r="AR107" i="13"/>
  <c r="AZ106" i="13"/>
  <c r="AY106" i="13"/>
  <c r="AQ106" i="13"/>
  <c r="AT106" i="13" s="1"/>
  <c r="AZ105" i="13"/>
  <c r="AY105" i="13"/>
  <c r="AQ105" i="13"/>
  <c r="AT105" i="13" s="1"/>
  <c r="AV105" i="13" s="1"/>
  <c r="AZ104" i="13"/>
  <c r="AY104" i="13"/>
  <c r="AQ104" i="13"/>
  <c r="AT104" i="13" s="1"/>
  <c r="AZ103" i="13"/>
  <c r="AY103" i="13"/>
  <c r="AP103" i="13"/>
  <c r="AZ102" i="13"/>
  <c r="AY102" i="13"/>
  <c r="AP102" i="13"/>
  <c r="AZ101" i="13"/>
  <c r="AY101" i="13"/>
  <c r="AP101" i="13"/>
  <c r="AT101" i="13" s="1"/>
  <c r="AV101" i="13" s="1"/>
  <c r="AZ100" i="13"/>
  <c r="AY100" i="13"/>
  <c r="AO100" i="13"/>
  <c r="AT100" i="13" s="1"/>
  <c r="AZ99" i="13"/>
  <c r="AY99" i="13"/>
  <c r="AO99" i="13"/>
  <c r="AZ98" i="13"/>
  <c r="AY98" i="13"/>
  <c r="AO98" i="13"/>
  <c r="AT98" i="13" s="1"/>
  <c r="AZ97" i="13"/>
  <c r="AY97" i="13"/>
  <c r="AN97" i="13"/>
  <c r="AT97" i="13" s="1"/>
  <c r="AV97" i="13" s="1"/>
  <c r="AZ96" i="13"/>
  <c r="AY96" i="13"/>
  <c r="AN96" i="13"/>
  <c r="AZ95" i="13"/>
  <c r="AY95" i="13"/>
  <c r="AN95" i="13"/>
  <c r="AZ94" i="13"/>
  <c r="AY94" i="13"/>
  <c r="AM94" i="13"/>
  <c r="AT94" i="13" s="1"/>
  <c r="AZ93" i="13"/>
  <c r="AY93" i="13"/>
  <c r="AM93" i="13"/>
  <c r="AT93" i="13" s="1"/>
  <c r="AV93" i="13" s="1"/>
  <c r="AZ92" i="13"/>
  <c r="AY92" i="13"/>
  <c r="AM92" i="13"/>
  <c r="AZ91" i="13"/>
  <c r="AY91" i="13"/>
  <c r="AL91" i="13"/>
  <c r="AZ90" i="13"/>
  <c r="AY90" i="13"/>
  <c r="AL90" i="13"/>
  <c r="AT90" i="13" s="1"/>
  <c r="AZ89" i="13"/>
  <c r="AY89" i="13"/>
  <c r="AL89" i="13"/>
  <c r="AT89" i="13" s="1"/>
  <c r="AV89" i="13" s="1"/>
  <c r="AZ88" i="13"/>
  <c r="AY88" i="13"/>
  <c r="AK88" i="13"/>
  <c r="AT88" i="13" s="1"/>
  <c r="AZ87" i="13"/>
  <c r="AY87" i="13"/>
  <c r="AK87" i="13"/>
  <c r="AZ86" i="13"/>
  <c r="AY86" i="13"/>
  <c r="AK86" i="13"/>
  <c r="AZ85" i="13"/>
  <c r="AY85" i="13"/>
  <c r="AJ85" i="13"/>
  <c r="AT85" i="13" s="1"/>
  <c r="AV85" i="13" s="1"/>
  <c r="AZ84" i="13"/>
  <c r="AY84" i="13"/>
  <c r="AJ84" i="13"/>
  <c r="AT84" i="13" s="1"/>
  <c r="AZ83" i="13"/>
  <c r="AY83" i="13"/>
  <c r="AJ83" i="13"/>
  <c r="AZ82" i="13"/>
  <c r="AY82" i="13"/>
  <c r="AI82" i="13"/>
  <c r="AT82" i="13" s="1"/>
  <c r="AZ81" i="13"/>
  <c r="AY81" i="13"/>
  <c r="AI81" i="13"/>
  <c r="AT81" i="13" s="1"/>
  <c r="AV81" i="13" s="1"/>
  <c r="AZ80" i="13"/>
  <c r="AY80" i="13"/>
  <c r="AI80" i="13"/>
  <c r="AZ79" i="13"/>
  <c r="AY79" i="13"/>
  <c r="AH79" i="13"/>
  <c r="AZ78" i="13"/>
  <c r="AY78" i="13"/>
  <c r="AH78" i="13"/>
  <c r="AT78" i="13" s="1"/>
  <c r="AV78" i="13" s="1"/>
  <c r="AZ77" i="13"/>
  <c r="AY77" i="13"/>
  <c r="AH77" i="13"/>
  <c r="AT77" i="13" s="1"/>
  <c r="AV77" i="13" s="1"/>
  <c r="AZ76" i="13"/>
  <c r="AY76" i="13"/>
  <c r="AG76" i="13"/>
  <c r="AZ75" i="13"/>
  <c r="AY75" i="13"/>
  <c r="AG75" i="13"/>
  <c r="AZ74" i="13"/>
  <c r="AY74" i="13"/>
  <c r="AG74" i="13"/>
  <c r="AT74" i="13" s="1"/>
  <c r="AZ73" i="13"/>
  <c r="AY73" i="13"/>
  <c r="AF73" i="13"/>
  <c r="AT73" i="13" s="1"/>
  <c r="AV73" i="13" s="1"/>
  <c r="AZ72" i="13"/>
  <c r="AY72" i="13"/>
  <c r="AF72" i="13"/>
  <c r="AT72" i="13" s="1"/>
  <c r="AZ71" i="13"/>
  <c r="AY71" i="13"/>
  <c r="AF71" i="13"/>
  <c r="AZ70" i="13"/>
  <c r="AY70" i="13"/>
  <c r="AE70" i="13"/>
  <c r="AT70" i="13" s="1"/>
  <c r="AV70" i="13" s="1"/>
  <c r="AZ69" i="13"/>
  <c r="AY69" i="13"/>
  <c r="AE69" i="13"/>
  <c r="AT69" i="13" s="1"/>
  <c r="AV69" i="13" s="1"/>
  <c r="AZ68" i="13"/>
  <c r="AY68" i="13"/>
  <c r="AE68" i="13"/>
  <c r="AT68" i="13" s="1"/>
  <c r="AZ67" i="13"/>
  <c r="AY67" i="13"/>
  <c r="AD67" i="13"/>
  <c r="AZ66" i="13"/>
  <c r="AY66" i="13"/>
  <c r="AD66" i="13"/>
  <c r="AT66" i="13" s="1"/>
  <c r="AZ65" i="13"/>
  <c r="AY65" i="13"/>
  <c r="AD65" i="13"/>
  <c r="AT65" i="13" s="1"/>
  <c r="AV65" i="13" s="1"/>
  <c r="AZ64" i="13"/>
  <c r="AY64" i="13"/>
  <c r="AC64" i="13"/>
  <c r="AZ63" i="13"/>
  <c r="AY63" i="13"/>
  <c r="AC63" i="13"/>
  <c r="AZ62" i="13"/>
  <c r="AY62" i="13"/>
  <c r="AC62" i="13"/>
  <c r="AT62" i="13" s="1"/>
  <c r="AZ61" i="13"/>
  <c r="AY61" i="13"/>
  <c r="AB61" i="13"/>
  <c r="AT61" i="13" s="1"/>
  <c r="AV61" i="13" s="1"/>
  <c r="AZ60" i="13"/>
  <c r="AY60" i="13"/>
  <c r="AB60" i="13"/>
  <c r="AZ59" i="13"/>
  <c r="AY59" i="13"/>
  <c r="AB59" i="13"/>
  <c r="AZ58" i="13"/>
  <c r="AY58" i="13"/>
  <c r="AA58" i="13"/>
  <c r="AT58" i="13" s="1"/>
  <c r="AZ57" i="13"/>
  <c r="AY57" i="13"/>
  <c r="AA57" i="13"/>
  <c r="AT57" i="13" s="1"/>
  <c r="AV57" i="13" s="1"/>
  <c r="AZ56" i="13"/>
  <c r="AY56" i="13"/>
  <c r="AA56" i="13"/>
  <c r="AT56" i="13" s="1"/>
  <c r="AZ55" i="13"/>
  <c r="AY55" i="13"/>
  <c r="Z55" i="13"/>
  <c r="AZ54" i="13"/>
  <c r="AY54" i="13"/>
  <c r="Z54" i="13"/>
  <c r="AZ53" i="13"/>
  <c r="AY53" i="13"/>
  <c r="Z53" i="13"/>
  <c r="AT53" i="13" s="1"/>
  <c r="AV53" i="13" s="1"/>
  <c r="AZ52" i="13"/>
  <c r="AY52" i="13"/>
  <c r="Y52" i="13"/>
  <c r="AT52" i="13" s="1"/>
  <c r="AZ51" i="13"/>
  <c r="AY51" i="13"/>
  <c r="Y51" i="13"/>
  <c r="AZ50" i="13"/>
  <c r="AY50" i="13"/>
  <c r="Y50" i="13"/>
  <c r="AT50" i="13" s="1"/>
  <c r="AZ49" i="13"/>
  <c r="AY49" i="13"/>
  <c r="X49" i="13"/>
  <c r="AT49" i="13" s="1"/>
  <c r="AV49" i="13" s="1"/>
  <c r="AZ48" i="13"/>
  <c r="AY48" i="13"/>
  <c r="X48" i="13"/>
  <c r="AZ47" i="13"/>
  <c r="AY47" i="13"/>
  <c r="X47" i="13"/>
  <c r="AZ46" i="13"/>
  <c r="AY46" i="13"/>
  <c r="AT46" i="13"/>
  <c r="AV46" i="13" s="1"/>
  <c r="W46" i="13"/>
  <c r="AZ45" i="13"/>
  <c r="AY45" i="13"/>
  <c r="AT45" i="13"/>
  <c r="AV45" i="13" s="1"/>
  <c r="W45" i="13"/>
  <c r="AZ44" i="13"/>
  <c r="AY44" i="13"/>
  <c r="AT44" i="13"/>
  <c r="AV44" i="13" s="1"/>
  <c r="W44" i="13"/>
  <c r="AZ43" i="13"/>
  <c r="AY43" i="13"/>
  <c r="V43" i="13"/>
  <c r="AT43" i="13" s="1"/>
  <c r="AZ42" i="13"/>
  <c r="AY42" i="13"/>
  <c r="V42" i="13"/>
  <c r="AT42" i="13" s="1"/>
  <c r="AV42" i="13" s="1"/>
  <c r="AZ41" i="13"/>
  <c r="AY41" i="13"/>
  <c r="U41" i="13"/>
  <c r="AZ40" i="13"/>
  <c r="AY40" i="13"/>
  <c r="U40" i="13"/>
  <c r="AT40" i="13" s="1"/>
  <c r="AZ39" i="13"/>
  <c r="AY39" i="13"/>
  <c r="T39" i="13"/>
  <c r="AZ38" i="13"/>
  <c r="AY38" i="13"/>
  <c r="T38" i="13"/>
  <c r="AZ37" i="13"/>
  <c r="AY37" i="13"/>
  <c r="S37" i="13"/>
  <c r="AT37" i="13" s="1"/>
  <c r="AV37" i="13" s="1"/>
  <c r="AZ36" i="13"/>
  <c r="AY36" i="13"/>
  <c r="S36" i="13"/>
  <c r="AT36" i="13" s="1"/>
  <c r="AV36" i="13" s="1"/>
  <c r="AZ35" i="13"/>
  <c r="AY35" i="13"/>
  <c r="AT35" i="13"/>
  <c r="R35" i="13"/>
  <c r="AZ34" i="13"/>
  <c r="AY34" i="13"/>
  <c r="R34" i="13"/>
  <c r="AT34" i="13" s="1"/>
  <c r="AV34" i="13" s="1"/>
  <c r="AZ33" i="13"/>
  <c r="AY33" i="13"/>
  <c r="Q33" i="13"/>
  <c r="AZ32" i="13"/>
  <c r="AY32" i="13"/>
  <c r="Q32" i="13"/>
  <c r="AT32" i="13" s="1"/>
  <c r="AZ31" i="13"/>
  <c r="AY31" i="13"/>
  <c r="P31" i="13"/>
  <c r="AT31" i="13" s="1"/>
  <c r="AV31" i="13" s="1"/>
  <c r="AZ30" i="13"/>
  <c r="AY30" i="13"/>
  <c r="P30" i="13"/>
  <c r="AT30" i="13" s="1"/>
  <c r="AV30" i="13" s="1"/>
  <c r="AZ29" i="13"/>
  <c r="AY29" i="13"/>
  <c r="P29" i="13"/>
  <c r="AZ28" i="13"/>
  <c r="AY28" i="13"/>
  <c r="O28" i="13"/>
  <c r="AT28" i="13" s="1"/>
  <c r="AZ27" i="13"/>
  <c r="AY27" i="13"/>
  <c r="O27" i="13"/>
  <c r="AT27" i="13" s="1"/>
  <c r="AV27" i="13" s="1"/>
  <c r="AZ26" i="13"/>
  <c r="AY26" i="13"/>
  <c r="O26" i="13"/>
  <c r="AZ25" i="13"/>
  <c r="AY25" i="13"/>
  <c r="N25" i="13"/>
  <c r="AZ24" i="13"/>
  <c r="AY24" i="13"/>
  <c r="N24" i="13"/>
  <c r="AT24" i="13" s="1"/>
  <c r="AZ23" i="13"/>
  <c r="AY23" i="13"/>
  <c r="N23" i="13"/>
  <c r="AT23" i="13" s="1"/>
  <c r="AV23" i="13" s="1"/>
  <c r="AZ22" i="13"/>
  <c r="AY22" i="13"/>
  <c r="M22" i="13"/>
  <c r="AT22" i="13" s="1"/>
  <c r="AV22" i="13" s="1"/>
  <c r="AZ21" i="13"/>
  <c r="AY21" i="13"/>
  <c r="M21" i="13"/>
  <c r="AZ20" i="13"/>
  <c r="AY20" i="13"/>
  <c r="M20" i="13"/>
  <c r="AT20" i="13" s="1"/>
  <c r="AZ19" i="13"/>
  <c r="AY19" i="13"/>
  <c r="L19" i="13"/>
  <c r="AT19" i="13" s="1"/>
  <c r="AV19" i="13" s="1"/>
  <c r="AZ18" i="13"/>
  <c r="AY18" i="13"/>
  <c r="L18" i="13"/>
  <c r="AT18" i="13" s="1"/>
  <c r="AZ17" i="13"/>
  <c r="AY17" i="13"/>
  <c r="L17" i="13"/>
  <c r="AZ16" i="13"/>
  <c r="AY16" i="13"/>
  <c r="L16" i="13"/>
  <c r="AT16" i="13" s="1"/>
  <c r="AZ15" i="13"/>
  <c r="AY15" i="13"/>
  <c r="K15" i="13"/>
  <c r="AT15" i="13" s="1"/>
  <c r="AV15" i="13" s="1"/>
  <c r="AZ14" i="13"/>
  <c r="AY14" i="13"/>
  <c r="K14" i="13"/>
  <c r="AT14" i="13" s="1"/>
  <c r="AV14" i="13" s="1"/>
  <c r="AZ13" i="13"/>
  <c r="AY13" i="13"/>
  <c r="K13" i="13"/>
  <c r="AZ12" i="13"/>
  <c r="AY12" i="13"/>
  <c r="J12" i="13"/>
  <c r="AT12" i="13" s="1"/>
  <c r="AZ11" i="13"/>
  <c r="AY11" i="13"/>
  <c r="J11" i="13"/>
  <c r="AT11" i="13" s="1"/>
  <c r="AV11" i="13" s="1"/>
  <c r="AZ10" i="13"/>
  <c r="AY10" i="13"/>
  <c r="J10" i="13"/>
  <c r="AZ9" i="13"/>
  <c r="AY9" i="13"/>
  <c r="J9" i="13"/>
  <c r="AZ8" i="13"/>
  <c r="AY8" i="13"/>
  <c r="I8" i="13"/>
  <c r="AT8" i="13" s="1"/>
  <c r="AZ7" i="13"/>
  <c r="AY7" i="13"/>
  <c r="I7" i="13"/>
  <c r="AT7" i="13" s="1"/>
  <c r="AV7" i="13" s="1"/>
  <c r="AZ6" i="13"/>
  <c r="AY6" i="13"/>
  <c r="H6" i="13"/>
  <c r="AT6" i="13" s="1"/>
  <c r="AV6" i="13" s="1"/>
  <c r="AZ5" i="13"/>
  <c r="AY5" i="13"/>
  <c r="H5" i="13"/>
  <c r="AZ4" i="13"/>
  <c r="AY4" i="13"/>
  <c r="H4" i="13"/>
  <c r="G4" i="13"/>
  <c r="AZ3" i="13"/>
  <c r="AY3" i="13"/>
  <c r="G3" i="13"/>
  <c r="AT3" i="13" s="1"/>
  <c r="AV3" i="13" s="1"/>
  <c r="AZ2" i="13"/>
  <c r="AY2" i="13"/>
  <c r="AT2" i="13"/>
  <c r="AV2" i="13" s="1"/>
  <c r="AZ119" i="12"/>
  <c r="AY119" i="12"/>
  <c r="AU119" i="12"/>
  <c r="AZ118" i="12"/>
  <c r="AY118" i="12"/>
  <c r="AU118" i="12"/>
  <c r="AZ117" i="12"/>
  <c r="AY117" i="12"/>
  <c r="AT117" i="12"/>
  <c r="AZ116" i="12"/>
  <c r="AY116" i="12"/>
  <c r="AT116" i="12"/>
  <c r="AZ115" i="12"/>
  <c r="AY115" i="12"/>
  <c r="AS115" i="12"/>
  <c r="AZ114" i="12"/>
  <c r="AY114" i="12"/>
  <c r="AS114" i="12"/>
  <c r="AZ113" i="12"/>
  <c r="AY113" i="12"/>
  <c r="AS113" i="12"/>
  <c r="AZ112" i="12"/>
  <c r="AY112" i="12"/>
  <c r="AR112" i="12"/>
  <c r="AZ111" i="12"/>
  <c r="AY111" i="12"/>
  <c r="AR111" i="12"/>
  <c r="AZ110" i="12"/>
  <c r="AY110" i="12"/>
  <c r="AR110" i="12"/>
  <c r="AZ109" i="12"/>
  <c r="AY109" i="12"/>
  <c r="AQ109" i="12"/>
  <c r="AZ108" i="12"/>
  <c r="AY108" i="12"/>
  <c r="AQ108" i="12"/>
  <c r="AZ107" i="12"/>
  <c r="AY107" i="12"/>
  <c r="AQ107" i="12"/>
  <c r="AZ106" i="12"/>
  <c r="AY106" i="12"/>
  <c r="AP106" i="12"/>
  <c r="AZ105" i="12"/>
  <c r="AY105" i="12"/>
  <c r="AP105" i="12"/>
  <c r="AZ104" i="12"/>
  <c r="AY104" i="12"/>
  <c r="AP104" i="12"/>
  <c r="AZ103" i="12"/>
  <c r="AY103" i="12"/>
  <c r="AO103" i="12"/>
  <c r="AZ102" i="12"/>
  <c r="AY102" i="12"/>
  <c r="AO102" i="12"/>
  <c r="AZ101" i="12"/>
  <c r="AY101" i="12"/>
  <c r="AO101" i="12"/>
  <c r="AZ100" i="12"/>
  <c r="AY100" i="12"/>
  <c r="AN100" i="12"/>
  <c r="AZ99" i="12"/>
  <c r="AY99" i="12"/>
  <c r="AN99" i="12"/>
  <c r="AZ98" i="12"/>
  <c r="AY98" i="12"/>
  <c r="AN98" i="12"/>
  <c r="AZ97" i="12"/>
  <c r="AY97" i="12"/>
  <c r="AM97" i="12"/>
  <c r="AZ96" i="12"/>
  <c r="AY96" i="12"/>
  <c r="AM96" i="12"/>
  <c r="AZ95" i="12"/>
  <c r="AY95" i="12"/>
  <c r="AM95" i="12"/>
  <c r="AZ94" i="12"/>
  <c r="AY94" i="12"/>
  <c r="AL94" i="12"/>
  <c r="AZ93" i="12"/>
  <c r="AY93" i="12"/>
  <c r="AL93" i="12"/>
  <c r="AZ92" i="12"/>
  <c r="AY92" i="12"/>
  <c r="AL92" i="12"/>
  <c r="AZ91" i="12"/>
  <c r="AY91" i="12"/>
  <c r="AK91" i="12"/>
  <c r="AZ90" i="12"/>
  <c r="AY90" i="12"/>
  <c r="AK90" i="12"/>
  <c r="AZ89" i="12"/>
  <c r="AY89" i="12"/>
  <c r="AK89" i="12"/>
  <c r="AZ88" i="12"/>
  <c r="AY88" i="12"/>
  <c r="AJ88" i="12"/>
  <c r="AZ87" i="12"/>
  <c r="AY87" i="12"/>
  <c r="AJ87" i="12"/>
  <c r="AZ86" i="12"/>
  <c r="AY86" i="12"/>
  <c r="AJ86" i="12"/>
  <c r="AZ85" i="12"/>
  <c r="AY85" i="12"/>
  <c r="AI85" i="12"/>
  <c r="AZ84" i="12"/>
  <c r="AY84" i="12"/>
  <c r="AI84" i="12"/>
  <c r="AZ83" i="12"/>
  <c r="AY83" i="12"/>
  <c r="AI83" i="12"/>
  <c r="AZ82" i="12"/>
  <c r="AY82" i="12"/>
  <c r="AH82" i="12"/>
  <c r="AZ81" i="12"/>
  <c r="AY81" i="12"/>
  <c r="AH81" i="12"/>
  <c r="AZ80" i="12"/>
  <c r="AY80" i="12"/>
  <c r="AH80" i="12"/>
  <c r="AZ79" i="12"/>
  <c r="AY79" i="12"/>
  <c r="AG79" i="12"/>
  <c r="AZ78" i="12"/>
  <c r="AY78" i="12"/>
  <c r="AG78" i="12"/>
  <c r="AZ77" i="12"/>
  <c r="AY77" i="12"/>
  <c r="AG77" i="12"/>
  <c r="AZ76" i="12"/>
  <c r="AY76" i="12"/>
  <c r="AF76" i="12"/>
  <c r="AZ75" i="12"/>
  <c r="AY75" i="12"/>
  <c r="AF75" i="12"/>
  <c r="AZ74" i="12"/>
  <c r="AY74" i="12"/>
  <c r="AF74" i="12"/>
  <c r="AZ73" i="12"/>
  <c r="AY73" i="12"/>
  <c r="AE73" i="12"/>
  <c r="AZ72" i="12"/>
  <c r="AY72" i="12"/>
  <c r="AE72" i="12"/>
  <c r="AZ71" i="12"/>
  <c r="AY71" i="12"/>
  <c r="AE71" i="12"/>
  <c r="AZ70" i="12"/>
  <c r="AY70" i="12"/>
  <c r="AD70" i="12"/>
  <c r="AZ69" i="12"/>
  <c r="AY69" i="12"/>
  <c r="AD69" i="12"/>
  <c r="AZ68" i="12"/>
  <c r="AY68" i="12"/>
  <c r="AD68" i="12"/>
  <c r="AZ67" i="12"/>
  <c r="AY67" i="12"/>
  <c r="AC67" i="12"/>
  <c r="AZ66" i="12"/>
  <c r="AY66" i="12"/>
  <c r="AC66" i="12"/>
  <c r="AZ65" i="12"/>
  <c r="AY65" i="12"/>
  <c r="AC65" i="12"/>
  <c r="AZ64" i="12"/>
  <c r="AY64" i="12"/>
  <c r="AB64" i="12"/>
  <c r="AZ63" i="12"/>
  <c r="AY63" i="12"/>
  <c r="AB63" i="12"/>
  <c r="AZ62" i="12"/>
  <c r="AY62" i="12"/>
  <c r="AA62" i="12"/>
  <c r="AZ61" i="12"/>
  <c r="AY61" i="12"/>
  <c r="AA61" i="12"/>
  <c r="AZ60" i="12"/>
  <c r="AY60" i="12"/>
  <c r="AA60" i="12"/>
  <c r="AZ59" i="12"/>
  <c r="AY59" i="12"/>
  <c r="Z59" i="12"/>
  <c r="AZ58" i="12"/>
  <c r="AY58" i="12"/>
  <c r="Z58" i="12"/>
  <c r="AZ57" i="12"/>
  <c r="AY57" i="12"/>
  <c r="Z57" i="12"/>
  <c r="AZ56" i="12"/>
  <c r="AY56" i="12"/>
  <c r="Y56" i="12"/>
  <c r="AZ55" i="12"/>
  <c r="AY55" i="12"/>
  <c r="Y55" i="12"/>
  <c r="AZ54" i="12"/>
  <c r="AY54" i="12"/>
  <c r="Y54" i="12"/>
  <c r="AZ53" i="12"/>
  <c r="AY53" i="12"/>
  <c r="X53" i="12"/>
  <c r="AZ52" i="12"/>
  <c r="AY52" i="12"/>
  <c r="X52" i="12"/>
  <c r="AZ51" i="12"/>
  <c r="AY51" i="12"/>
  <c r="X51" i="12"/>
  <c r="AZ50" i="12"/>
  <c r="AY50" i="12"/>
  <c r="W50" i="12"/>
  <c r="AZ49" i="12"/>
  <c r="AY49" i="12"/>
  <c r="W49" i="12"/>
  <c r="AZ48" i="12"/>
  <c r="AY48" i="12"/>
  <c r="W48" i="12"/>
  <c r="AZ47" i="12"/>
  <c r="AY47" i="12"/>
  <c r="V47" i="12"/>
  <c r="AZ46" i="12"/>
  <c r="AY46" i="12"/>
  <c r="V46" i="12"/>
  <c r="AZ45" i="12"/>
  <c r="AY45" i="12"/>
  <c r="U45" i="12"/>
  <c r="AZ44" i="12"/>
  <c r="AY44" i="12"/>
  <c r="U44" i="12"/>
  <c r="AZ43" i="12"/>
  <c r="AY43" i="12"/>
  <c r="U43" i="12"/>
  <c r="AZ42" i="12"/>
  <c r="AY42" i="12"/>
  <c r="T42" i="12"/>
  <c r="AZ41" i="12"/>
  <c r="AY41" i="12"/>
  <c r="T41" i="12"/>
  <c r="AZ40" i="12"/>
  <c r="AY40" i="12"/>
  <c r="S40" i="12"/>
  <c r="AZ39" i="12"/>
  <c r="AY39" i="12"/>
  <c r="S39" i="12"/>
  <c r="AZ38" i="12"/>
  <c r="AY38" i="12"/>
  <c r="S38" i="12"/>
  <c r="AZ37" i="12"/>
  <c r="AY37" i="12"/>
  <c r="R37" i="12"/>
  <c r="AZ36" i="12"/>
  <c r="AY36" i="12"/>
  <c r="R36" i="12"/>
  <c r="AZ35" i="12"/>
  <c r="AY35" i="12"/>
  <c r="R35" i="12"/>
  <c r="AZ34" i="12"/>
  <c r="AY34" i="12"/>
  <c r="Q34" i="12"/>
  <c r="AZ33" i="12"/>
  <c r="AY33" i="12"/>
  <c r="Q33" i="12"/>
  <c r="AZ32" i="12"/>
  <c r="AY32" i="12"/>
  <c r="Q32" i="12"/>
  <c r="AZ31" i="12"/>
  <c r="AY31" i="12"/>
  <c r="P31" i="12"/>
  <c r="AZ30" i="12"/>
  <c r="AY30" i="12"/>
  <c r="P30" i="12"/>
  <c r="AZ29" i="12"/>
  <c r="AY29" i="12"/>
  <c r="P29" i="12"/>
  <c r="AZ28" i="12"/>
  <c r="AY28" i="12"/>
  <c r="O28" i="12"/>
  <c r="AZ27" i="12"/>
  <c r="AY27" i="12"/>
  <c r="O27" i="12"/>
  <c r="AZ26" i="12"/>
  <c r="AY26" i="12"/>
  <c r="O26" i="12"/>
  <c r="AZ25" i="12"/>
  <c r="AY25" i="12"/>
  <c r="N25" i="12"/>
  <c r="AZ24" i="12"/>
  <c r="AY24" i="12"/>
  <c r="N24" i="12"/>
  <c r="AZ23" i="12"/>
  <c r="AY23" i="12"/>
  <c r="N23" i="12"/>
  <c r="AZ22" i="12"/>
  <c r="AY22" i="12"/>
  <c r="M22" i="12"/>
  <c r="AZ21" i="12"/>
  <c r="AY21" i="12"/>
  <c r="M21" i="12"/>
  <c r="AZ20" i="12"/>
  <c r="AY20" i="12"/>
  <c r="M20" i="12"/>
  <c r="AZ19" i="12"/>
  <c r="AY19" i="12"/>
  <c r="L19" i="12"/>
  <c r="AZ18" i="12"/>
  <c r="AY18" i="12"/>
  <c r="L18" i="12"/>
  <c r="AZ17" i="12"/>
  <c r="AY17" i="12"/>
  <c r="L17" i="12"/>
  <c r="AZ16" i="12"/>
  <c r="AY16" i="12"/>
  <c r="L16" i="12"/>
  <c r="AZ15" i="12"/>
  <c r="AY15" i="12"/>
  <c r="K15" i="12"/>
  <c r="AZ14" i="12"/>
  <c r="AY14" i="12"/>
  <c r="K14" i="12"/>
  <c r="AZ13" i="12"/>
  <c r="AY13" i="12"/>
  <c r="K13" i="12"/>
  <c r="AZ12" i="12"/>
  <c r="AY12" i="12"/>
  <c r="J12" i="12"/>
  <c r="AZ11" i="12"/>
  <c r="AY11" i="12"/>
  <c r="J11" i="12"/>
  <c r="AZ10" i="12"/>
  <c r="AY10" i="12"/>
  <c r="J10" i="12"/>
  <c r="AZ9" i="12"/>
  <c r="AY9" i="12"/>
  <c r="J9" i="12"/>
  <c r="AZ8" i="12"/>
  <c r="AY8" i="12"/>
  <c r="I8" i="12"/>
  <c r="AZ7" i="12"/>
  <c r="AY7" i="12"/>
  <c r="I7" i="12"/>
  <c r="AZ6" i="12"/>
  <c r="AY6" i="12"/>
  <c r="H6" i="12"/>
  <c r="AZ5" i="12"/>
  <c r="AY5" i="12"/>
  <c r="H5" i="12"/>
  <c r="AZ4" i="12"/>
  <c r="AY4" i="12"/>
  <c r="G4" i="12"/>
  <c r="AZ3" i="12"/>
  <c r="AY3" i="12"/>
  <c r="G3" i="12"/>
  <c r="AZ2" i="12"/>
  <c r="AY2" i="12"/>
  <c r="AZ120" i="11"/>
  <c r="AY120" i="11"/>
  <c r="AU120" i="11"/>
  <c r="AZ119" i="11"/>
  <c r="AY119" i="11"/>
  <c r="AU119" i="11"/>
  <c r="AZ118" i="11"/>
  <c r="AY118" i="11"/>
  <c r="AT118" i="11"/>
  <c r="AZ117" i="11"/>
  <c r="AY117" i="11"/>
  <c r="AT117" i="11"/>
  <c r="AZ116" i="11"/>
  <c r="AY116" i="11"/>
  <c r="AS116" i="11"/>
  <c r="AZ115" i="11"/>
  <c r="AY115" i="11"/>
  <c r="AS115" i="11"/>
  <c r="AZ114" i="11"/>
  <c r="AY114" i="11"/>
  <c r="AS114" i="11"/>
  <c r="AZ113" i="11"/>
  <c r="AY113" i="11"/>
  <c r="AR113" i="11"/>
  <c r="AZ112" i="11"/>
  <c r="AY112" i="11"/>
  <c r="AR112" i="11"/>
  <c r="AZ111" i="11"/>
  <c r="AY111" i="11"/>
  <c r="AR111" i="11"/>
  <c r="AZ110" i="11"/>
  <c r="AY110" i="11"/>
  <c r="AQ110" i="11"/>
  <c r="AZ109" i="11"/>
  <c r="AY109" i="11"/>
  <c r="AQ109" i="11"/>
  <c r="AZ108" i="11"/>
  <c r="AY108" i="11"/>
  <c r="AQ108" i="11"/>
  <c r="AZ107" i="11"/>
  <c r="AY107" i="11"/>
  <c r="AP107" i="11"/>
  <c r="AZ106" i="11"/>
  <c r="AY106" i="11"/>
  <c r="AP106" i="11"/>
  <c r="AZ105" i="11"/>
  <c r="AY105" i="11"/>
  <c r="AP105" i="11"/>
  <c r="AZ104" i="11"/>
  <c r="AY104" i="11"/>
  <c r="AO104" i="11"/>
  <c r="AZ103" i="11"/>
  <c r="AY103" i="11"/>
  <c r="AO103" i="11"/>
  <c r="AZ102" i="11"/>
  <c r="AY102" i="11"/>
  <c r="AO102" i="11"/>
  <c r="AZ101" i="11"/>
  <c r="AY101" i="11"/>
  <c r="AN101" i="11"/>
  <c r="AZ100" i="11"/>
  <c r="AY100" i="11"/>
  <c r="AN100" i="11"/>
  <c r="AZ99" i="11"/>
  <c r="AY99" i="11"/>
  <c r="AN99" i="11"/>
  <c r="AZ98" i="11"/>
  <c r="AY98" i="11"/>
  <c r="AM98" i="11"/>
  <c r="AZ97" i="11"/>
  <c r="AY97" i="11"/>
  <c r="AM97" i="11"/>
  <c r="AZ96" i="11"/>
  <c r="AY96" i="11"/>
  <c r="AM96" i="11"/>
  <c r="AZ95" i="11"/>
  <c r="AY95" i="11"/>
  <c r="AL95" i="11"/>
  <c r="AZ94" i="11"/>
  <c r="AY94" i="11"/>
  <c r="AL94" i="11"/>
  <c r="AZ93" i="11"/>
  <c r="AY93" i="11"/>
  <c r="AL93" i="11"/>
  <c r="AZ92" i="11"/>
  <c r="AY92" i="11"/>
  <c r="AK92" i="11"/>
  <c r="AZ91" i="11"/>
  <c r="AY91" i="11"/>
  <c r="AK91" i="11"/>
  <c r="AZ90" i="11"/>
  <c r="AY90" i="11"/>
  <c r="AK90" i="11"/>
  <c r="AZ89" i="11"/>
  <c r="AY89" i="11"/>
  <c r="AJ89" i="11"/>
  <c r="AZ88" i="11"/>
  <c r="AY88" i="11"/>
  <c r="AJ88" i="11"/>
  <c r="AZ87" i="11"/>
  <c r="AY87" i="11"/>
  <c r="AJ87" i="11"/>
  <c r="AZ86" i="11"/>
  <c r="AY86" i="11"/>
  <c r="AI86" i="11"/>
  <c r="AZ85" i="11"/>
  <c r="AY85" i="11"/>
  <c r="AI85" i="11"/>
  <c r="AZ84" i="11"/>
  <c r="AY84" i="11"/>
  <c r="AI84" i="11"/>
  <c r="AZ83" i="11"/>
  <c r="AY83" i="11"/>
  <c r="AH83" i="11"/>
  <c r="AZ82" i="11"/>
  <c r="AY82" i="11"/>
  <c r="AH82" i="11"/>
  <c r="AZ81" i="11"/>
  <c r="AY81" i="11"/>
  <c r="AH81" i="11"/>
  <c r="AZ80" i="11"/>
  <c r="AY80" i="11"/>
  <c r="AG80" i="11"/>
  <c r="AZ79" i="11"/>
  <c r="AY79" i="11"/>
  <c r="AG79" i="11"/>
  <c r="AZ78" i="11"/>
  <c r="AY78" i="11"/>
  <c r="AG78" i="11"/>
  <c r="AZ77" i="11"/>
  <c r="AY77" i="11"/>
  <c r="AF77" i="11"/>
  <c r="AZ76" i="11"/>
  <c r="AY76" i="11"/>
  <c r="AF76" i="11"/>
  <c r="AZ75" i="11"/>
  <c r="AY75" i="11"/>
  <c r="AF75" i="11"/>
  <c r="AZ74" i="11"/>
  <c r="AY74" i="11"/>
  <c r="AE74" i="11"/>
  <c r="AZ73" i="11"/>
  <c r="AY73" i="11"/>
  <c r="AE73" i="11"/>
  <c r="AZ72" i="11"/>
  <c r="AY72" i="11"/>
  <c r="AE72" i="11"/>
  <c r="AZ71" i="11"/>
  <c r="AY71" i="11"/>
  <c r="AD71" i="11"/>
  <c r="AZ70" i="11"/>
  <c r="AY70" i="11"/>
  <c r="AD70" i="11"/>
  <c r="AZ69" i="11"/>
  <c r="AY69" i="11"/>
  <c r="AD69" i="11"/>
  <c r="AZ68" i="11"/>
  <c r="AY68" i="11"/>
  <c r="AC68" i="11"/>
  <c r="AZ67" i="11"/>
  <c r="AY67" i="11"/>
  <c r="AC67" i="11"/>
  <c r="AZ66" i="11"/>
  <c r="AY66" i="11"/>
  <c r="AC66" i="11"/>
  <c r="AZ65" i="11"/>
  <c r="AY65" i="11"/>
  <c r="AB65" i="11"/>
  <c r="AZ64" i="11"/>
  <c r="AY64" i="11"/>
  <c r="AB64" i="11"/>
  <c r="AZ63" i="11"/>
  <c r="AY63" i="11"/>
  <c r="AA63" i="11"/>
  <c r="AZ62" i="11"/>
  <c r="AY62" i="11"/>
  <c r="AA62" i="11"/>
  <c r="AZ61" i="11"/>
  <c r="AY61" i="11"/>
  <c r="AA61" i="11"/>
  <c r="AZ60" i="11"/>
  <c r="AY60" i="11"/>
  <c r="Z60" i="11"/>
  <c r="AZ59" i="11"/>
  <c r="AY59" i="11"/>
  <c r="Z59" i="11"/>
  <c r="AZ58" i="11"/>
  <c r="AY58" i="11"/>
  <c r="Z58" i="11"/>
  <c r="AZ57" i="11"/>
  <c r="AY57" i="11"/>
  <c r="Y57" i="11"/>
  <c r="AZ56" i="11"/>
  <c r="AY56" i="11"/>
  <c r="Y56" i="11"/>
  <c r="AZ55" i="11"/>
  <c r="AY55" i="11"/>
  <c r="Y55" i="11"/>
  <c r="AZ54" i="11"/>
  <c r="AY54" i="11"/>
  <c r="X54" i="11"/>
  <c r="AZ53" i="11"/>
  <c r="AY53" i="11"/>
  <c r="X53" i="11"/>
  <c r="AZ52" i="11"/>
  <c r="AY52" i="11"/>
  <c r="X52" i="11"/>
  <c r="AZ51" i="11"/>
  <c r="AY51" i="11"/>
  <c r="W51" i="11"/>
  <c r="AZ50" i="11"/>
  <c r="AY50" i="11"/>
  <c r="W50" i="11"/>
  <c r="AZ49" i="11"/>
  <c r="AY49" i="11"/>
  <c r="W49" i="11"/>
  <c r="AZ48" i="11"/>
  <c r="AY48" i="11"/>
  <c r="V48" i="11"/>
  <c r="AZ47" i="11"/>
  <c r="AY47" i="11"/>
  <c r="V47" i="11"/>
  <c r="AZ46" i="11"/>
  <c r="AY46" i="11"/>
  <c r="V46" i="11"/>
  <c r="AZ45" i="11"/>
  <c r="AY45" i="11"/>
  <c r="U45" i="11"/>
  <c r="AZ44" i="11"/>
  <c r="AY44" i="11"/>
  <c r="U44" i="11"/>
  <c r="AZ43" i="11"/>
  <c r="AY43" i="11"/>
  <c r="U43" i="11"/>
  <c r="AZ42" i="11"/>
  <c r="AY42" i="11"/>
  <c r="T42" i="11"/>
  <c r="AZ41" i="11"/>
  <c r="AY41" i="11"/>
  <c r="T41" i="11"/>
  <c r="AZ40" i="11"/>
  <c r="AY40" i="11"/>
  <c r="S40" i="11"/>
  <c r="AZ39" i="11"/>
  <c r="AY39" i="11"/>
  <c r="S39" i="11"/>
  <c r="AZ38" i="11"/>
  <c r="AY38" i="11"/>
  <c r="S38" i="11"/>
  <c r="AZ37" i="11"/>
  <c r="AY37" i="11"/>
  <c r="R37" i="11"/>
  <c r="AZ36" i="11"/>
  <c r="AY36" i="11"/>
  <c r="R36" i="11"/>
  <c r="AZ35" i="11"/>
  <c r="AY35" i="11"/>
  <c r="R35" i="11"/>
  <c r="AZ34" i="11"/>
  <c r="AY34" i="11"/>
  <c r="Q34" i="11"/>
  <c r="AZ33" i="11"/>
  <c r="AY33" i="11"/>
  <c r="Q33" i="11"/>
  <c r="AZ32" i="11"/>
  <c r="AY32" i="11"/>
  <c r="Q32" i="11"/>
  <c r="AZ31" i="11"/>
  <c r="AY31" i="11"/>
  <c r="P31" i="11"/>
  <c r="AZ30" i="11"/>
  <c r="AY30" i="11"/>
  <c r="P30" i="11"/>
  <c r="AZ29" i="11"/>
  <c r="AY29" i="11"/>
  <c r="P29" i="11"/>
  <c r="AZ28" i="11"/>
  <c r="AY28" i="11"/>
  <c r="O28" i="11"/>
  <c r="AZ27" i="11"/>
  <c r="AY27" i="11"/>
  <c r="O27" i="11"/>
  <c r="AZ26" i="11"/>
  <c r="AY26" i="11"/>
  <c r="O26" i="11"/>
  <c r="AZ25" i="11"/>
  <c r="AY25" i="11"/>
  <c r="N25" i="11"/>
  <c r="AZ24" i="11"/>
  <c r="AY24" i="11"/>
  <c r="N24" i="11"/>
  <c r="AZ23" i="11"/>
  <c r="AY23" i="11"/>
  <c r="N23" i="11"/>
  <c r="AZ22" i="11"/>
  <c r="AY22" i="11"/>
  <c r="M22" i="11"/>
  <c r="AZ21" i="11"/>
  <c r="AY21" i="11"/>
  <c r="M21" i="11"/>
  <c r="AZ20" i="11"/>
  <c r="AY20" i="11"/>
  <c r="M20" i="11"/>
  <c r="AZ19" i="11"/>
  <c r="AY19" i="11"/>
  <c r="L19" i="11"/>
  <c r="AZ18" i="11"/>
  <c r="AY18" i="11"/>
  <c r="L18" i="11"/>
  <c r="AZ17" i="11"/>
  <c r="AY17" i="11"/>
  <c r="L17" i="11"/>
  <c r="AZ16" i="11"/>
  <c r="AY16" i="11"/>
  <c r="L16" i="11"/>
  <c r="AZ15" i="11"/>
  <c r="AY15" i="11"/>
  <c r="K15" i="11"/>
  <c r="AZ14" i="11"/>
  <c r="AY14" i="11"/>
  <c r="K14" i="11"/>
  <c r="AZ13" i="11"/>
  <c r="AY13" i="11"/>
  <c r="K13" i="11"/>
  <c r="AZ12" i="11"/>
  <c r="AY12" i="11"/>
  <c r="J12" i="11"/>
  <c r="AZ11" i="11"/>
  <c r="AY11" i="11"/>
  <c r="J11" i="11"/>
  <c r="AZ10" i="11"/>
  <c r="AY10" i="11"/>
  <c r="J10" i="11"/>
  <c r="AZ9" i="11"/>
  <c r="AY9" i="11"/>
  <c r="J9" i="11"/>
  <c r="AZ8" i="11"/>
  <c r="AY8" i="11"/>
  <c r="I8" i="11"/>
  <c r="AZ7" i="11"/>
  <c r="AY7" i="11"/>
  <c r="I7" i="11"/>
  <c r="AZ6" i="11"/>
  <c r="AY6" i="11"/>
  <c r="H6" i="11"/>
  <c r="AZ5" i="11"/>
  <c r="AY5" i="11"/>
  <c r="H5" i="11"/>
  <c r="AZ4" i="11"/>
  <c r="AY4" i="11"/>
  <c r="G4" i="11"/>
  <c r="AZ3" i="11"/>
  <c r="AY3" i="11"/>
  <c r="G3" i="11"/>
  <c r="AZ2" i="11"/>
  <c r="AY2" i="11"/>
  <c r="AZ120" i="10"/>
  <c r="AY120" i="10"/>
  <c r="AU120" i="10"/>
  <c r="AZ119" i="10"/>
  <c r="AY119" i="10"/>
  <c r="AU119" i="10"/>
  <c r="AZ118" i="10"/>
  <c r="AY118" i="10"/>
  <c r="AT118" i="10"/>
  <c r="AZ117" i="10"/>
  <c r="AY117" i="10"/>
  <c r="AT117" i="10"/>
  <c r="AZ116" i="10"/>
  <c r="AY116" i="10"/>
  <c r="AS116" i="10"/>
  <c r="AZ115" i="10"/>
  <c r="AY115" i="10"/>
  <c r="AS115" i="10"/>
  <c r="AZ114" i="10"/>
  <c r="AY114" i="10"/>
  <c r="AS114" i="10"/>
  <c r="AZ113" i="10"/>
  <c r="AY113" i="10"/>
  <c r="AR113" i="10"/>
  <c r="AZ112" i="10"/>
  <c r="AY112" i="10"/>
  <c r="AR112" i="10"/>
  <c r="AZ111" i="10"/>
  <c r="AY111" i="10"/>
  <c r="AR111" i="10"/>
  <c r="AZ110" i="10"/>
  <c r="AY110" i="10"/>
  <c r="AQ110" i="10"/>
  <c r="AZ109" i="10"/>
  <c r="AY109" i="10"/>
  <c r="AQ109" i="10"/>
  <c r="AZ108" i="10"/>
  <c r="AY108" i="10"/>
  <c r="AQ108" i="10"/>
  <c r="AZ107" i="10"/>
  <c r="AY107" i="10"/>
  <c r="AP107" i="10"/>
  <c r="AZ106" i="10"/>
  <c r="AY106" i="10"/>
  <c r="AP106" i="10"/>
  <c r="AZ105" i="10"/>
  <c r="AY105" i="10"/>
  <c r="AP105" i="10"/>
  <c r="AZ104" i="10"/>
  <c r="AY104" i="10"/>
  <c r="AO104" i="10"/>
  <c r="AZ103" i="10"/>
  <c r="AY103" i="10"/>
  <c r="AO103" i="10"/>
  <c r="AZ102" i="10"/>
  <c r="AY102" i="10"/>
  <c r="AO102" i="10"/>
  <c r="AZ101" i="10"/>
  <c r="AY101" i="10"/>
  <c r="AN101" i="10"/>
  <c r="AZ100" i="10"/>
  <c r="AY100" i="10"/>
  <c r="AN100" i="10"/>
  <c r="AZ99" i="10"/>
  <c r="AY99" i="10"/>
  <c r="AN99" i="10"/>
  <c r="AZ98" i="10"/>
  <c r="AY98" i="10"/>
  <c r="AM98" i="10"/>
  <c r="AZ97" i="10"/>
  <c r="AY97" i="10"/>
  <c r="AM97" i="10"/>
  <c r="AZ96" i="10"/>
  <c r="AY96" i="10"/>
  <c r="AM96" i="10"/>
  <c r="AZ95" i="10"/>
  <c r="AY95" i="10"/>
  <c r="AL95" i="10"/>
  <c r="AZ94" i="10"/>
  <c r="AY94" i="10"/>
  <c r="AL94" i="10"/>
  <c r="AZ93" i="10"/>
  <c r="AY93" i="10"/>
  <c r="AL93" i="10"/>
  <c r="AZ92" i="10"/>
  <c r="AY92" i="10"/>
  <c r="AK92" i="10"/>
  <c r="AZ91" i="10"/>
  <c r="AY91" i="10"/>
  <c r="AK91" i="10"/>
  <c r="AZ90" i="10"/>
  <c r="AY90" i="10"/>
  <c r="AK90" i="10"/>
  <c r="AZ89" i="10"/>
  <c r="AY89" i="10"/>
  <c r="AJ89" i="10"/>
  <c r="AZ88" i="10"/>
  <c r="AY88" i="10"/>
  <c r="AJ88" i="10"/>
  <c r="AZ87" i="10"/>
  <c r="AY87" i="10"/>
  <c r="AJ87" i="10"/>
  <c r="AZ86" i="10"/>
  <c r="AY86" i="10"/>
  <c r="AI86" i="10"/>
  <c r="AZ85" i="10"/>
  <c r="AY85" i="10"/>
  <c r="AI85" i="10"/>
  <c r="AZ84" i="10"/>
  <c r="AY84" i="10"/>
  <c r="AI84" i="10"/>
  <c r="AZ83" i="10"/>
  <c r="AY83" i="10"/>
  <c r="AH83" i="10"/>
  <c r="AZ82" i="10"/>
  <c r="AY82" i="10"/>
  <c r="AH82" i="10"/>
  <c r="AZ81" i="10"/>
  <c r="AY81" i="10"/>
  <c r="AH81" i="10"/>
  <c r="AZ80" i="10"/>
  <c r="AY80" i="10"/>
  <c r="AG80" i="10"/>
  <c r="AZ79" i="10"/>
  <c r="AY79" i="10"/>
  <c r="AG79" i="10"/>
  <c r="AZ78" i="10"/>
  <c r="AY78" i="10"/>
  <c r="AG78" i="10"/>
  <c r="AZ77" i="10"/>
  <c r="AY77" i="10"/>
  <c r="AF77" i="10"/>
  <c r="AZ76" i="10"/>
  <c r="AY76" i="10"/>
  <c r="AF76" i="10"/>
  <c r="AZ75" i="10"/>
  <c r="AY75" i="10"/>
  <c r="AF75" i="10"/>
  <c r="AZ74" i="10"/>
  <c r="AY74" i="10"/>
  <c r="AE74" i="10"/>
  <c r="AZ73" i="10"/>
  <c r="AY73" i="10"/>
  <c r="AE73" i="10"/>
  <c r="AZ72" i="10"/>
  <c r="AY72" i="10"/>
  <c r="AE72" i="10"/>
  <c r="AZ71" i="10"/>
  <c r="AY71" i="10"/>
  <c r="AD71" i="10"/>
  <c r="AZ70" i="10"/>
  <c r="AY70" i="10"/>
  <c r="AD70" i="10"/>
  <c r="AZ69" i="10"/>
  <c r="AY69" i="10"/>
  <c r="AD69" i="10"/>
  <c r="AZ68" i="10"/>
  <c r="AY68" i="10"/>
  <c r="AC68" i="10"/>
  <c r="AZ67" i="10"/>
  <c r="AY67" i="10"/>
  <c r="AC67" i="10"/>
  <c r="AZ66" i="10"/>
  <c r="AY66" i="10"/>
  <c r="AC66" i="10"/>
  <c r="AZ65" i="10"/>
  <c r="AY65" i="10"/>
  <c r="AB65" i="10"/>
  <c r="AZ64" i="10"/>
  <c r="AY64" i="10"/>
  <c r="AB64" i="10"/>
  <c r="AZ63" i="10"/>
  <c r="AY63" i="10"/>
  <c r="AA63" i="10"/>
  <c r="AZ62" i="10"/>
  <c r="AY62" i="10"/>
  <c r="AA62" i="10"/>
  <c r="AZ61" i="10"/>
  <c r="AY61" i="10"/>
  <c r="AA61" i="10"/>
  <c r="AZ60" i="10"/>
  <c r="AY60" i="10"/>
  <c r="Z60" i="10"/>
  <c r="AZ59" i="10"/>
  <c r="AY59" i="10"/>
  <c r="Z59" i="10"/>
  <c r="AZ58" i="10"/>
  <c r="AY58" i="10"/>
  <c r="Z58" i="10"/>
  <c r="AZ57" i="10"/>
  <c r="AY57" i="10"/>
  <c r="Y57" i="10"/>
  <c r="AZ56" i="10"/>
  <c r="AY56" i="10"/>
  <c r="Y56" i="10"/>
  <c r="AZ55" i="10"/>
  <c r="AY55" i="10"/>
  <c r="Y55" i="10"/>
  <c r="AZ54" i="10"/>
  <c r="AY54" i="10"/>
  <c r="X54" i="10"/>
  <c r="AZ53" i="10"/>
  <c r="AY53" i="10"/>
  <c r="X53" i="10"/>
  <c r="AZ52" i="10"/>
  <c r="AY52" i="10"/>
  <c r="X52" i="10"/>
  <c r="AZ51" i="10"/>
  <c r="AY51" i="10"/>
  <c r="W51" i="10"/>
  <c r="AZ50" i="10"/>
  <c r="AY50" i="10"/>
  <c r="W50" i="10"/>
  <c r="AZ49" i="10"/>
  <c r="AY49" i="10"/>
  <c r="W49" i="10"/>
  <c r="AZ48" i="10"/>
  <c r="AY48" i="10"/>
  <c r="V48" i="10"/>
  <c r="AZ47" i="10"/>
  <c r="AY47" i="10"/>
  <c r="V47" i="10"/>
  <c r="AZ46" i="10"/>
  <c r="AY46" i="10"/>
  <c r="V46" i="10"/>
  <c r="AZ45" i="10"/>
  <c r="AY45" i="10"/>
  <c r="U45" i="10"/>
  <c r="AZ44" i="10"/>
  <c r="AY44" i="10"/>
  <c r="U44" i="10"/>
  <c r="AZ43" i="10"/>
  <c r="AY43" i="10"/>
  <c r="U43" i="10"/>
  <c r="AZ42" i="10"/>
  <c r="AY42" i="10"/>
  <c r="T42" i="10"/>
  <c r="AZ41" i="10"/>
  <c r="AY41" i="10"/>
  <c r="T41" i="10"/>
  <c r="AZ40" i="10"/>
  <c r="AY40" i="10"/>
  <c r="S40" i="10"/>
  <c r="AZ39" i="10"/>
  <c r="AY39" i="10"/>
  <c r="S39" i="10"/>
  <c r="AZ38" i="10"/>
  <c r="AY38" i="10"/>
  <c r="S38" i="10"/>
  <c r="AZ37" i="10"/>
  <c r="AY37" i="10"/>
  <c r="R37" i="10"/>
  <c r="AZ36" i="10"/>
  <c r="AY36" i="10"/>
  <c r="R36" i="10"/>
  <c r="AZ35" i="10"/>
  <c r="AY35" i="10"/>
  <c r="R35" i="10"/>
  <c r="AZ34" i="10"/>
  <c r="AY34" i="10"/>
  <c r="Q34" i="10"/>
  <c r="AZ33" i="10"/>
  <c r="AY33" i="10"/>
  <c r="Q33" i="10"/>
  <c r="AZ32" i="10"/>
  <c r="AY32" i="10"/>
  <c r="Q32" i="10"/>
  <c r="AZ31" i="10"/>
  <c r="AY31" i="10"/>
  <c r="P31" i="10"/>
  <c r="AZ30" i="10"/>
  <c r="AY30" i="10"/>
  <c r="P30" i="10"/>
  <c r="AZ29" i="10"/>
  <c r="AY29" i="10"/>
  <c r="P29" i="10"/>
  <c r="AZ28" i="10"/>
  <c r="AY28" i="10"/>
  <c r="O28" i="10"/>
  <c r="AZ27" i="10"/>
  <c r="AY27" i="10"/>
  <c r="O27" i="10"/>
  <c r="AZ26" i="10"/>
  <c r="AY26" i="10"/>
  <c r="O26" i="10"/>
  <c r="AZ25" i="10"/>
  <c r="AY25" i="10"/>
  <c r="N25" i="10"/>
  <c r="AZ24" i="10"/>
  <c r="AY24" i="10"/>
  <c r="N24" i="10"/>
  <c r="AZ23" i="10"/>
  <c r="AY23" i="10"/>
  <c r="N23" i="10"/>
  <c r="AZ22" i="10"/>
  <c r="AY22" i="10"/>
  <c r="M22" i="10"/>
  <c r="AZ21" i="10"/>
  <c r="AY21" i="10"/>
  <c r="M21" i="10"/>
  <c r="AZ20" i="10"/>
  <c r="AY20" i="10"/>
  <c r="M20" i="10"/>
  <c r="AZ19" i="10"/>
  <c r="AY19" i="10"/>
  <c r="L19" i="10"/>
  <c r="AZ18" i="10"/>
  <c r="AY18" i="10"/>
  <c r="L18" i="10"/>
  <c r="AZ17" i="10"/>
  <c r="AY17" i="10"/>
  <c r="L17" i="10"/>
  <c r="AZ16" i="10"/>
  <c r="AY16" i="10"/>
  <c r="L16" i="10"/>
  <c r="AZ15" i="10"/>
  <c r="AY15" i="10"/>
  <c r="K15" i="10"/>
  <c r="AZ14" i="10"/>
  <c r="AY14" i="10"/>
  <c r="K14" i="10"/>
  <c r="AZ13" i="10"/>
  <c r="AY13" i="10"/>
  <c r="K13" i="10"/>
  <c r="AZ12" i="10"/>
  <c r="AY12" i="10"/>
  <c r="J12" i="10"/>
  <c r="AZ11" i="10"/>
  <c r="AY11" i="10"/>
  <c r="J11" i="10"/>
  <c r="AZ10" i="10"/>
  <c r="AY10" i="10"/>
  <c r="J10" i="10"/>
  <c r="AZ9" i="10"/>
  <c r="AY9" i="10"/>
  <c r="J9" i="10"/>
  <c r="AZ8" i="10"/>
  <c r="AY8" i="10"/>
  <c r="I8" i="10"/>
  <c r="AZ7" i="10"/>
  <c r="AY7" i="10"/>
  <c r="I7" i="10"/>
  <c r="AZ6" i="10"/>
  <c r="AY6" i="10"/>
  <c r="H6" i="10"/>
  <c r="AZ5" i="10"/>
  <c r="AY5" i="10"/>
  <c r="H5" i="10"/>
  <c r="AZ4" i="10"/>
  <c r="AY4" i="10"/>
  <c r="H4" i="10"/>
  <c r="G4" i="10"/>
  <c r="AZ3" i="10"/>
  <c r="AY3" i="10"/>
  <c r="G3" i="10"/>
  <c r="AZ2" i="10"/>
  <c r="AY2" i="10"/>
  <c r="AZ120" i="9"/>
  <c r="AY120" i="9"/>
  <c r="AU120" i="9"/>
  <c r="AZ119" i="9"/>
  <c r="AY119" i="9"/>
  <c r="AU119" i="9"/>
  <c r="AZ118" i="9"/>
  <c r="AY118" i="9"/>
  <c r="AT118" i="9"/>
  <c r="AZ117" i="9"/>
  <c r="AY117" i="9"/>
  <c r="AT117" i="9"/>
  <c r="AZ116" i="9"/>
  <c r="AY116" i="9"/>
  <c r="AS116" i="9"/>
  <c r="AZ115" i="9"/>
  <c r="AY115" i="9"/>
  <c r="AS115" i="9"/>
  <c r="AZ114" i="9"/>
  <c r="AY114" i="9"/>
  <c r="AS114" i="9"/>
  <c r="AZ113" i="9"/>
  <c r="AY113" i="9"/>
  <c r="AR113" i="9"/>
  <c r="AZ112" i="9"/>
  <c r="AY112" i="9"/>
  <c r="AR112" i="9"/>
  <c r="AZ111" i="9"/>
  <c r="AY111" i="9"/>
  <c r="AR111" i="9"/>
  <c r="AZ110" i="9"/>
  <c r="AY110" i="9"/>
  <c r="AQ110" i="9"/>
  <c r="AZ109" i="9"/>
  <c r="AY109" i="9"/>
  <c r="AQ109" i="9"/>
  <c r="AZ108" i="9"/>
  <c r="AY108" i="9"/>
  <c r="AQ108" i="9"/>
  <c r="AZ107" i="9"/>
  <c r="AY107" i="9"/>
  <c r="AP107" i="9"/>
  <c r="AZ106" i="9"/>
  <c r="AY106" i="9"/>
  <c r="AP106" i="9"/>
  <c r="AZ105" i="9"/>
  <c r="AY105" i="9"/>
  <c r="AP105" i="9"/>
  <c r="AZ104" i="9"/>
  <c r="AY104" i="9"/>
  <c r="AO104" i="9"/>
  <c r="AZ103" i="9"/>
  <c r="AY103" i="9"/>
  <c r="AO103" i="9"/>
  <c r="AZ102" i="9"/>
  <c r="AY102" i="9"/>
  <c r="AO102" i="9"/>
  <c r="AZ101" i="9"/>
  <c r="AY101" i="9"/>
  <c r="AN101" i="9"/>
  <c r="AZ100" i="9"/>
  <c r="AY100" i="9"/>
  <c r="AN100" i="9"/>
  <c r="AZ99" i="9"/>
  <c r="AY99" i="9"/>
  <c r="AN99" i="9"/>
  <c r="AZ98" i="9"/>
  <c r="AY98" i="9"/>
  <c r="AM98" i="9"/>
  <c r="AZ97" i="9"/>
  <c r="AY97" i="9"/>
  <c r="AM97" i="9"/>
  <c r="AZ96" i="9"/>
  <c r="AY96" i="9"/>
  <c r="AM96" i="9"/>
  <c r="AZ95" i="9"/>
  <c r="AY95" i="9"/>
  <c r="AL95" i="9"/>
  <c r="AZ94" i="9"/>
  <c r="AY94" i="9"/>
  <c r="AL94" i="9"/>
  <c r="AZ93" i="9"/>
  <c r="AY93" i="9"/>
  <c r="AL93" i="9"/>
  <c r="AZ92" i="9"/>
  <c r="AY92" i="9"/>
  <c r="AK92" i="9"/>
  <c r="AZ91" i="9"/>
  <c r="AY91" i="9"/>
  <c r="AK91" i="9"/>
  <c r="AZ90" i="9"/>
  <c r="AY90" i="9"/>
  <c r="AK90" i="9"/>
  <c r="AZ89" i="9"/>
  <c r="AY89" i="9"/>
  <c r="AJ89" i="9"/>
  <c r="AZ88" i="9"/>
  <c r="AY88" i="9"/>
  <c r="AJ88" i="9"/>
  <c r="AZ87" i="9"/>
  <c r="AY87" i="9"/>
  <c r="AJ87" i="9"/>
  <c r="AZ86" i="9"/>
  <c r="AY86" i="9"/>
  <c r="AI86" i="9"/>
  <c r="AZ85" i="9"/>
  <c r="AY85" i="9"/>
  <c r="AI85" i="9"/>
  <c r="AZ84" i="9"/>
  <c r="AY84" i="9"/>
  <c r="AI84" i="9"/>
  <c r="AZ83" i="9"/>
  <c r="AY83" i="9"/>
  <c r="AH83" i="9"/>
  <c r="AZ82" i="9"/>
  <c r="AY82" i="9"/>
  <c r="AH82" i="9"/>
  <c r="AZ81" i="9"/>
  <c r="AY81" i="9"/>
  <c r="AH81" i="9"/>
  <c r="AZ80" i="9"/>
  <c r="AY80" i="9"/>
  <c r="AG80" i="9"/>
  <c r="AZ79" i="9"/>
  <c r="AY79" i="9"/>
  <c r="AG79" i="9"/>
  <c r="AZ78" i="9"/>
  <c r="AY78" i="9"/>
  <c r="AG78" i="9"/>
  <c r="AZ77" i="9"/>
  <c r="AY77" i="9"/>
  <c r="AF77" i="9"/>
  <c r="AZ76" i="9"/>
  <c r="AY76" i="9"/>
  <c r="AF76" i="9"/>
  <c r="AZ75" i="9"/>
  <c r="AY75" i="9"/>
  <c r="AF75" i="9"/>
  <c r="AZ74" i="9"/>
  <c r="AY74" i="9"/>
  <c r="AE74" i="9"/>
  <c r="AZ73" i="9"/>
  <c r="AY73" i="9"/>
  <c r="AE73" i="9"/>
  <c r="AZ72" i="9"/>
  <c r="AY72" i="9"/>
  <c r="AE72" i="9"/>
  <c r="AZ71" i="9"/>
  <c r="AY71" i="9"/>
  <c r="AD71" i="9"/>
  <c r="AZ70" i="9"/>
  <c r="AY70" i="9"/>
  <c r="AD70" i="9"/>
  <c r="AZ69" i="9"/>
  <c r="AY69" i="9"/>
  <c r="AD69" i="9"/>
  <c r="AZ68" i="9"/>
  <c r="AY68" i="9"/>
  <c r="AC68" i="9"/>
  <c r="AZ67" i="9"/>
  <c r="AY67" i="9"/>
  <c r="AC67" i="9"/>
  <c r="AZ66" i="9"/>
  <c r="AY66" i="9"/>
  <c r="AC66" i="9"/>
  <c r="AZ65" i="9"/>
  <c r="AY65" i="9"/>
  <c r="AB65" i="9"/>
  <c r="AZ64" i="9"/>
  <c r="AY64" i="9"/>
  <c r="AB64" i="9"/>
  <c r="AZ63" i="9"/>
  <c r="AY63" i="9"/>
  <c r="AA63" i="9"/>
  <c r="AZ62" i="9"/>
  <c r="AY62" i="9"/>
  <c r="AA62" i="9"/>
  <c r="AZ61" i="9"/>
  <c r="AY61" i="9"/>
  <c r="AA61" i="9"/>
  <c r="AZ60" i="9"/>
  <c r="AY60" i="9"/>
  <c r="Z60" i="9"/>
  <c r="AZ59" i="9"/>
  <c r="AY59" i="9"/>
  <c r="Z59" i="9"/>
  <c r="AZ58" i="9"/>
  <c r="AY58" i="9"/>
  <c r="Z58" i="9"/>
  <c r="AZ57" i="9"/>
  <c r="AY57" i="9"/>
  <c r="Y57" i="9"/>
  <c r="AZ56" i="9"/>
  <c r="AY56" i="9"/>
  <c r="Y56" i="9"/>
  <c r="AZ55" i="9"/>
  <c r="AY55" i="9"/>
  <c r="Y55" i="9"/>
  <c r="AZ54" i="9"/>
  <c r="AY54" i="9"/>
  <c r="X54" i="9"/>
  <c r="AZ53" i="9"/>
  <c r="AY53" i="9"/>
  <c r="X53" i="9"/>
  <c r="AZ52" i="9"/>
  <c r="AY52" i="9"/>
  <c r="X52" i="9"/>
  <c r="AZ51" i="9"/>
  <c r="AY51" i="9"/>
  <c r="W51" i="9"/>
  <c r="AZ50" i="9"/>
  <c r="AY50" i="9"/>
  <c r="W50" i="9"/>
  <c r="AZ49" i="9"/>
  <c r="AY49" i="9"/>
  <c r="W49" i="9"/>
  <c r="AZ48" i="9"/>
  <c r="AY48" i="9"/>
  <c r="V48" i="9"/>
  <c r="AZ47" i="9"/>
  <c r="AY47" i="9"/>
  <c r="V47" i="9"/>
  <c r="AZ46" i="9"/>
  <c r="AY46" i="9"/>
  <c r="V46" i="9"/>
  <c r="AZ45" i="9"/>
  <c r="AY45" i="9"/>
  <c r="U45" i="9"/>
  <c r="AZ44" i="9"/>
  <c r="AY44" i="9"/>
  <c r="U44" i="9"/>
  <c r="AZ43" i="9"/>
  <c r="AY43" i="9"/>
  <c r="U43" i="9"/>
  <c r="AZ42" i="9"/>
  <c r="AY42" i="9"/>
  <c r="T42" i="9"/>
  <c r="AZ41" i="9"/>
  <c r="AY41" i="9"/>
  <c r="T41" i="9"/>
  <c r="AZ40" i="9"/>
  <c r="AY40" i="9"/>
  <c r="S40" i="9"/>
  <c r="AZ39" i="9"/>
  <c r="AY39" i="9"/>
  <c r="S39" i="9"/>
  <c r="AZ38" i="9"/>
  <c r="AY38" i="9"/>
  <c r="S38" i="9"/>
  <c r="AZ37" i="9"/>
  <c r="AY37" i="9"/>
  <c r="R37" i="9"/>
  <c r="AZ36" i="9"/>
  <c r="AY36" i="9"/>
  <c r="R36" i="9"/>
  <c r="AZ35" i="9"/>
  <c r="AY35" i="9"/>
  <c r="R35" i="9"/>
  <c r="AZ34" i="9"/>
  <c r="AY34" i="9"/>
  <c r="Q34" i="9"/>
  <c r="AZ33" i="9"/>
  <c r="AY33" i="9"/>
  <c r="Q33" i="9"/>
  <c r="AZ32" i="9"/>
  <c r="AY32" i="9"/>
  <c r="Q32" i="9"/>
  <c r="AZ31" i="9"/>
  <c r="AY31" i="9"/>
  <c r="P31" i="9"/>
  <c r="AZ30" i="9"/>
  <c r="AY30" i="9"/>
  <c r="P30" i="9"/>
  <c r="AZ29" i="9"/>
  <c r="AY29" i="9"/>
  <c r="P29" i="9"/>
  <c r="AZ28" i="9"/>
  <c r="AY28" i="9"/>
  <c r="O28" i="9"/>
  <c r="AZ27" i="9"/>
  <c r="AY27" i="9"/>
  <c r="O27" i="9"/>
  <c r="AZ26" i="9"/>
  <c r="AY26" i="9"/>
  <c r="O26" i="9"/>
  <c r="AZ25" i="9"/>
  <c r="AY25" i="9"/>
  <c r="N25" i="9"/>
  <c r="AZ24" i="9"/>
  <c r="AY24" i="9"/>
  <c r="N24" i="9"/>
  <c r="AZ23" i="9"/>
  <c r="AY23" i="9"/>
  <c r="N23" i="9"/>
  <c r="AZ22" i="9"/>
  <c r="AY22" i="9"/>
  <c r="M22" i="9"/>
  <c r="AZ21" i="9"/>
  <c r="AY21" i="9"/>
  <c r="M21" i="9"/>
  <c r="AZ20" i="9"/>
  <c r="AY20" i="9"/>
  <c r="M20" i="9"/>
  <c r="AZ19" i="9"/>
  <c r="AY19" i="9"/>
  <c r="L19" i="9"/>
  <c r="AZ18" i="9"/>
  <c r="AY18" i="9"/>
  <c r="L18" i="9"/>
  <c r="AZ17" i="9"/>
  <c r="AY17" i="9"/>
  <c r="L17" i="9"/>
  <c r="AZ16" i="9"/>
  <c r="AY16" i="9"/>
  <c r="L16" i="9"/>
  <c r="AZ15" i="9"/>
  <c r="AY15" i="9"/>
  <c r="K15" i="9"/>
  <c r="AZ14" i="9"/>
  <c r="AY14" i="9"/>
  <c r="K14" i="9"/>
  <c r="AZ13" i="9"/>
  <c r="AY13" i="9"/>
  <c r="K13" i="9"/>
  <c r="AZ12" i="9"/>
  <c r="AY12" i="9"/>
  <c r="J12" i="9"/>
  <c r="AZ11" i="9"/>
  <c r="AY11" i="9"/>
  <c r="J11" i="9"/>
  <c r="AZ10" i="9"/>
  <c r="AY10" i="9"/>
  <c r="J10" i="9"/>
  <c r="AZ9" i="9"/>
  <c r="AY9" i="9"/>
  <c r="J9" i="9"/>
  <c r="AZ8" i="9"/>
  <c r="AY8" i="9"/>
  <c r="I8" i="9"/>
  <c r="AZ7" i="9"/>
  <c r="AY7" i="9"/>
  <c r="I7" i="9"/>
  <c r="AZ6" i="9"/>
  <c r="AY6" i="9"/>
  <c r="H6" i="9"/>
  <c r="AZ5" i="9"/>
  <c r="AY5" i="9"/>
  <c r="H5" i="9"/>
  <c r="AZ4" i="9"/>
  <c r="AY4" i="9"/>
  <c r="G4" i="9"/>
  <c r="AZ3" i="9"/>
  <c r="AY3" i="9"/>
  <c r="G3" i="9"/>
  <c r="AZ2" i="9"/>
  <c r="AY2" i="9"/>
  <c r="AB3" i="8"/>
  <c r="AC3" i="8"/>
  <c r="AB4" i="8"/>
  <c r="AC4" i="8"/>
  <c r="AB5" i="8"/>
  <c r="AC5" i="8"/>
  <c r="AB6" i="8"/>
  <c r="AC6" i="8"/>
  <c r="AB7" i="8"/>
  <c r="AC7" i="8"/>
  <c r="AB8" i="8"/>
  <c r="AC8" i="8"/>
  <c r="AB9" i="8"/>
  <c r="AC9" i="8"/>
  <c r="AB10" i="8"/>
  <c r="AC10" i="8"/>
  <c r="AB11" i="8"/>
  <c r="AC11" i="8"/>
  <c r="AB12" i="8"/>
  <c r="AC12" i="8"/>
  <c r="AB13" i="8"/>
  <c r="AC13" i="8"/>
  <c r="AB14" i="8"/>
  <c r="AC14" i="8"/>
  <c r="AB15" i="8"/>
  <c r="AC15" i="8"/>
  <c r="AB16" i="8"/>
  <c r="AC16" i="8"/>
  <c r="AB17" i="8"/>
  <c r="AC17" i="8"/>
  <c r="AB18" i="8"/>
  <c r="AC18" i="8"/>
  <c r="AB19" i="8"/>
  <c r="AC19" i="8"/>
  <c r="AB20" i="8"/>
  <c r="AC20" i="8"/>
  <c r="AB21" i="8"/>
  <c r="AC21" i="8"/>
  <c r="AB22" i="8"/>
  <c r="AC22" i="8"/>
  <c r="AB23" i="8"/>
  <c r="AC23" i="8"/>
  <c r="AB24" i="8"/>
  <c r="AC24" i="8"/>
  <c r="AB25" i="8"/>
  <c r="AC25" i="8"/>
  <c r="AB26" i="8"/>
  <c r="AC26" i="8"/>
  <c r="AB27" i="8"/>
  <c r="AC27" i="8"/>
  <c r="AB28" i="8"/>
  <c r="AC28" i="8"/>
  <c r="AB29" i="8"/>
  <c r="AC29" i="8"/>
  <c r="AB30" i="8"/>
  <c r="AC30" i="8"/>
  <c r="AB31" i="8"/>
  <c r="AC31" i="8"/>
  <c r="AB32" i="8"/>
  <c r="AC32" i="8"/>
  <c r="AB33" i="8"/>
  <c r="AC33" i="8"/>
  <c r="AB34" i="8"/>
  <c r="AC34" i="8"/>
  <c r="AB35" i="8"/>
  <c r="AC35" i="8"/>
  <c r="AB36" i="8"/>
  <c r="AC36" i="8"/>
  <c r="AB37" i="8"/>
  <c r="AC37" i="8"/>
  <c r="AB38" i="8"/>
  <c r="AC38" i="8"/>
  <c r="AB39" i="8"/>
  <c r="AC39" i="8"/>
  <c r="AB40" i="8"/>
  <c r="AC40" i="8"/>
  <c r="AB41" i="8"/>
  <c r="AC41" i="8"/>
  <c r="AB42" i="8"/>
  <c r="AC42" i="8"/>
  <c r="AB43" i="8"/>
  <c r="AC43" i="8"/>
  <c r="AB44" i="8"/>
  <c r="AC44" i="8"/>
  <c r="AB45" i="8"/>
  <c r="AC45" i="8"/>
  <c r="AB46" i="8"/>
  <c r="AC46" i="8"/>
  <c r="AB47" i="8"/>
  <c r="AC47" i="8"/>
  <c r="AB48" i="8"/>
  <c r="AC48" i="8"/>
  <c r="AB49" i="8"/>
  <c r="AC49" i="8"/>
  <c r="AB50" i="8"/>
  <c r="AC50" i="8"/>
  <c r="AB51" i="8"/>
  <c r="AC51" i="8"/>
  <c r="AB52" i="8"/>
  <c r="AC52" i="8"/>
  <c r="AB53" i="8"/>
  <c r="AC53" i="8"/>
  <c r="AB54" i="8"/>
  <c r="AC54" i="8"/>
  <c r="AB55" i="8"/>
  <c r="AC55" i="8"/>
  <c r="AB56" i="8"/>
  <c r="AC56" i="8"/>
  <c r="AB57" i="8"/>
  <c r="AC57" i="8"/>
  <c r="AB58" i="8"/>
  <c r="AC58" i="8"/>
  <c r="AB59" i="8"/>
  <c r="AC59" i="8"/>
  <c r="AB60" i="8"/>
  <c r="AC60" i="8"/>
  <c r="AB61" i="8"/>
  <c r="AC61" i="8"/>
  <c r="AB62" i="8"/>
  <c r="AC62" i="8"/>
  <c r="AB63" i="8"/>
  <c r="AC63" i="8"/>
  <c r="AB64" i="8"/>
  <c r="AC64" i="8"/>
  <c r="AB65" i="8"/>
  <c r="AC65" i="8"/>
  <c r="AB66" i="8"/>
  <c r="AC66" i="8"/>
  <c r="AB67" i="8"/>
  <c r="AC67" i="8"/>
  <c r="AB68" i="8"/>
  <c r="AC68" i="8"/>
  <c r="AB69" i="8"/>
  <c r="AC69" i="8"/>
  <c r="AB70" i="8"/>
  <c r="AC70" i="8"/>
  <c r="AB71" i="8"/>
  <c r="AC71" i="8"/>
  <c r="AB72" i="8"/>
  <c r="AC72" i="8"/>
  <c r="AB73" i="8"/>
  <c r="AC73" i="8"/>
  <c r="AB74" i="8"/>
  <c r="AC74" i="8"/>
  <c r="AB75" i="8"/>
  <c r="AC75" i="8"/>
  <c r="AB76" i="8"/>
  <c r="AC76" i="8"/>
  <c r="AB77" i="8"/>
  <c r="AC77" i="8"/>
  <c r="AB78" i="8"/>
  <c r="AC78" i="8"/>
  <c r="AB79" i="8"/>
  <c r="AC79" i="8"/>
  <c r="AB80" i="8"/>
  <c r="AC80" i="8"/>
  <c r="AB81" i="8"/>
  <c r="AC81" i="8"/>
  <c r="AB82" i="8"/>
  <c r="AC82" i="8"/>
  <c r="AB83" i="8"/>
  <c r="AC83" i="8"/>
  <c r="AB84" i="8"/>
  <c r="AC84" i="8"/>
  <c r="AB85" i="8"/>
  <c r="AC85" i="8"/>
  <c r="AB86" i="8"/>
  <c r="AC86" i="8"/>
  <c r="AB87" i="8"/>
  <c r="AC87" i="8"/>
  <c r="AB88" i="8"/>
  <c r="AC88" i="8"/>
  <c r="AB89" i="8"/>
  <c r="AC89" i="8"/>
  <c r="AB90" i="8"/>
  <c r="AC90" i="8"/>
  <c r="AB91" i="8"/>
  <c r="AC91" i="8"/>
  <c r="AB92" i="8"/>
  <c r="AC92" i="8"/>
  <c r="AB93" i="8"/>
  <c r="AC93" i="8"/>
  <c r="AB94" i="8"/>
  <c r="AC94" i="8"/>
  <c r="AB95" i="8"/>
  <c r="AC95" i="8"/>
  <c r="AB96" i="8"/>
  <c r="AC96" i="8"/>
  <c r="AB97" i="8"/>
  <c r="AC97" i="8"/>
  <c r="AB98" i="8"/>
  <c r="AC98" i="8"/>
  <c r="AB99" i="8"/>
  <c r="AC99" i="8"/>
  <c r="AB100" i="8"/>
  <c r="AC100" i="8"/>
  <c r="AB101" i="8"/>
  <c r="AC101" i="8"/>
  <c r="AB102" i="8"/>
  <c r="AC102" i="8"/>
  <c r="AB103" i="8"/>
  <c r="AC103" i="8"/>
  <c r="AB104" i="8"/>
  <c r="AC104" i="8"/>
  <c r="AB105" i="8"/>
  <c r="AC105" i="8"/>
  <c r="AB106" i="8"/>
  <c r="AC106" i="8"/>
  <c r="AB107" i="8"/>
  <c r="AC107" i="8"/>
  <c r="AB108" i="8"/>
  <c r="AC108" i="8"/>
  <c r="AB109" i="8"/>
  <c r="AC109" i="8"/>
  <c r="AB110" i="8"/>
  <c r="AC110" i="8"/>
  <c r="AB111" i="8"/>
  <c r="AC111" i="8"/>
  <c r="AB112" i="8"/>
  <c r="AC112" i="8"/>
  <c r="AB113" i="8"/>
  <c r="AC113" i="8"/>
  <c r="AB114" i="8"/>
  <c r="AC114" i="8"/>
  <c r="AB115" i="8"/>
  <c r="AC115" i="8"/>
  <c r="AB116" i="8"/>
  <c r="AC116" i="8"/>
  <c r="AB117" i="8"/>
  <c r="AC117" i="8"/>
  <c r="AB118" i="8"/>
  <c r="AC118" i="8"/>
  <c r="AB119" i="8"/>
  <c r="AC119" i="8"/>
  <c r="AB120" i="8"/>
  <c r="AC120" i="8"/>
  <c r="AB121" i="8"/>
  <c r="AC121" i="8"/>
  <c r="AB122" i="8"/>
  <c r="AC122" i="8"/>
  <c r="AC2" i="8"/>
  <c r="AB2" i="8"/>
  <c r="Y87" i="8"/>
  <c r="W122" i="8"/>
  <c r="W121" i="8"/>
  <c r="W20" i="8"/>
  <c r="Y20" i="8" s="1"/>
  <c r="W21" i="8"/>
  <c r="Y21" i="8" s="1"/>
  <c r="W22" i="8"/>
  <c r="Y22" i="8" s="1"/>
  <c r="W23" i="8"/>
  <c r="Y23" i="8" s="1"/>
  <c r="W24" i="8"/>
  <c r="Y24" i="8" s="1"/>
  <c r="W25" i="8"/>
  <c r="Y25" i="8" s="1"/>
  <c r="W26" i="8"/>
  <c r="Y26" i="8" s="1"/>
  <c r="W27" i="8"/>
  <c r="Y27" i="8" s="1"/>
  <c r="W28" i="8"/>
  <c r="Y28" i="8" s="1"/>
  <c r="W29" i="8"/>
  <c r="Y29" i="8" s="1"/>
  <c r="W30" i="8"/>
  <c r="Y30" i="8" s="1"/>
  <c r="W31" i="8"/>
  <c r="Y31" i="8" s="1"/>
  <c r="W32" i="8"/>
  <c r="Y32" i="8" s="1"/>
  <c r="W33" i="8"/>
  <c r="Y33" i="8" s="1"/>
  <c r="W34" i="8"/>
  <c r="Y34" i="8" s="1"/>
  <c r="W35" i="8"/>
  <c r="Y35" i="8" s="1"/>
  <c r="W36" i="8"/>
  <c r="Y36" i="8" s="1"/>
  <c r="W37" i="8"/>
  <c r="Y37" i="8" s="1"/>
  <c r="W38" i="8"/>
  <c r="Y38" i="8" s="1"/>
  <c r="W39" i="8"/>
  <c r="Y39" i="8" s="1"/>
  <c r="W40" i="8"/>
  <c r="Y40" i="8" s="1"/>
  <c r="W41" i="8"/>
  <c r="Y41" i="8" s="1"/>
  <c r="W42" i="8"/>
  <c r="Y42" i="8" s="1"/>
  <c r="W43" i="8"/>
  <c r="Y43" i="8" s="1"/>
  <c r="W44" i="8"/>
  <c r="Y44" i="8" s="1"/>
  <c r="W45" i="8"/>
  <c r="Y45" i="8" s="1"/>
  <c r="W46" i="8"/>
  <c r="Y46" i="8" s="1"/>
  <c r="W47" i="8"/>
  <c r="Y47" i="8" s="1"/>
  <c r="W48" i="8"/>
  <c r="Y48" i="8" s="1"/>
  <c r="W49" i="8"/>
  <c r="Y49" i="8" s="1"/>
  <c r="W50" i="8"/>
  <c r="Y50" i="8" s="1"/>
  <c r="W51" i="8"/>
  <c r="Y51" i="8" s="1"/>
  <c r="W52" i="8"/>
  <c r="Y52" i="8" s="1"/>
  <c r="W53" i="8"/>
  <c r="Y53" i="8" s="1"/>
  <c r="W54" i="8"/>
  <c r="Y54" i="8" s="1"/>
  <c r="W55" i="8"/>
  <c r="Y55" i="8" s="1"/>
  <c r="W56" i="8"/>
  <c r="Y56" i="8" s="1"/>
  <c r="W57" i="8"/>
  <c r="Y57" i="8" s="1"/>
  <c r="W58" i="8"/>
  <c r="Y58" i="8" s="1"/>
  <c r="W59" i="8"/>
  <c r="Y59" i="8" s="1"/>
  <c r="W60" i="8"/>
  <c r="Y60" i="8" s="1"/>
  <c r="W61" i="8"/>
  <c r="Y61" i="8" s="1"/>
  <c r="W62" i="8"/>
  <c r="Y62" i="8" s="1"/>
  <c r="W63" i="8"/>
  <c r="Y63" i="8" s="1"/>
  <c r="W64" i="8"/>
  <c r="Y64" i="8" s="1"/>
  <c r="W65" i="8"/>
  <c r="Y65" i="8" s="1"/>
  <c r="W66" i="8"/>
  <c r="Y66" i="8" s="1"/>
  <c r="W67" i="8"/>
  <c r="Y67" i="8" s="1"/>
  <c r="W68" i="8"/>
  <c r="Y68" i="8" s="1"/>
  <c r="W69" i="8"/>
  <c r="Y69" i="8" s="1"/>
  <c r="W70" i="8"/>
  <c r="Y70" i="8" s="1"/>
  <c r="W71" i="8"/>
  <c r="Y71" i="8" s="1"/>
  <c r="W72" i="8"/>
  <c r="Y72" i="8" s="1"/>
  <c r="W73" i="8"/>
  <c r="Y73" i="8" s="1"/>
  <c r="W74" i="8"/>
  <c r="Y74" i="8" s="1"/>
  <c r="W75" i="8"/>
  <c r="Y75" i="8" s="1"/>
  <c r="W76" i="8"/>
  <c r="Y76" i="8" s="1"/>
  <c r="W77" i="8"/>
  <c r="Y77" i="8" s="1"/>
  <c r="W78" i="8"/>
  <c r="Y78" i="8" s="1"/>
  <c r="W79" i="8"/>
  <c r="Y79" i="8" s="1"/>
  <c r="W80" i="8"/>
  <c r="Y80" i="8" s="1"/>
  <c r="W81" i="8"/>
  <c r="Y81" i="8" s="1"/>
  <c r="W82" i="8"/>
  <c r="Y82" i="8" s="1"/>
  <c r="W83" i="8"/>
  <c r="Y83" i="8" s="1"/>
  <c r="W84" i="8"/>
  <c r="Y84" i="8" s="1"/>
  <c r="W85" i="8"/>
  <c r="Y85" i="8" s="1"/>
  <c r="W86" i="8"/>
  <c r="Y86" i="8" s="1"/>
  <c r="W87" i="8"/>
  <c r="W88" i="8"/>
  <c r="Y88" i="8" s="1"/>
  <c r="W116" i="8"/>
  <c r="W2" i="8"/>
  <c r="Y2" i="8" s="1"/>
  <c r="K13" i="8"/>
  <c r="X122" i="8"/>
  <c r="X121" i="8"/>
  <c r="W120" i="8"/>
  <c r="Y120" i="8" s="1"/>
  <c r="W119" i="8"/>
  <c r="Y119" i="8" s="1"/>
  <c r="V118" i="8"/>
  <c r="W118" i="8" s="1"/>
  <c r="Y118" i="8" s="1"/>
  <c r="V117" i="8"/>
  <c r="W117" i="8" s="1"/>
  <c r="V116" i="8"/>
  <c r="U115" i="8"/>
  <c r="W115" i="8" s="1"/>
  <c r="U114" i="8"/>
  <c r="W114" i="8" s="1"/>
  <c r="Y114" i="8" s="1"/>
  <c r="U113" i="8"/>
  <c r="W113" i="8" s="1"/>
  <c r="T112" i="8"/>
  <c r="T111" i="8"/>
  <c r="W111" i="8" s="1"/>
  <c r="T110" i="8"/>
  <c r="W110" i="8" s="1"/>
  <c r="Y110" i="8" s="1"/>
  <c r="S109" i="8"/>
  <c r="W109" i="8" s="1"/>
  <c r="S108" i="8"/>
  <c r="W108" i="8" s="1"/>
  <c r="S107" i="8"/>
  <c r="W107" i="8" s="1"/>
  <c r="R106" i="8"/>
  <c r="W106" i="8" s="1"/>
  <c r="Y106" i="8" s="1"/>
  <c r="R105" i="8"/>
  <c r="W105" i="8" s="1"/>
  <c r="R104" i="8"/>
  <c r="Q103" i="8"/>
  <c r="W103" i="8" s="1"/>
  <c r="Q102" i="8"/>
  <c r="W102" i="8" s="1"/>
  <c r="Y102" i="8" s="1"/>
  <c r="Q101" i="8"/>
  <c r="W101" i="8" s="1"/>
  <c r="P100" i="8"/>
  <c r="W100" i="8" s="1"/>
  <c r="P99" i="8"/>
  <c r="W99" i="8" s="1"/>
  <c r="P98" i="8"/>
  <c r="W98" i="8" s="1"/>
  <c r="Y98" i="8" s="1"/>
  <c r="O97" i="8"/>
  <c r="W97" i="8" s="1"/>
  <c r="O96" i="8"/>
  <c r="O95" i="8"/>
  <c r="W95" i="8" s="1"/>
  <c r="N94" i="8"/>
  <c r="W94" i="8" s="1"/>
  <c r="Y94" i="8" s="1"/>
  <c r="N93" i="8"/>
  <c r="W93" i="8" s="1"/>
  <c r="N92" i="8"/>
  <c r="W92" i="8" s="1"/>
  <c r="M91" i="8"/>
  <c r="W91" i="8" s="1"/>
  <c r="M90" i="8"/>
  <c r="W90" i="8" s="1"/>
  <c r="Y90" i="8" s="1"/>
  <c r="M89" i="8"/>
  <c r="W89" i="8" s="1"/>
  <c r="L19" i="8"/>
  <c r="L18" i="8"/>
  <c r="L17" i="8"/>
  <c r="W17" i="8" s="1"/>
  <c r="Y17" i="8" s="1"/>
  <c r="L16" i="8"/>
  <c r="K15" i="8"/>
  <c r="K14" i="8"/>
  <c r="J12" i="8"/>
  <c r="W12" i="8" s="1"/>
  <c r="Y12" i="8" s="1"/>
  <c r="J11" i="8"/>
  <c r="J10" i="8"/>
  <c r="W10" i="8" s="1"/>
  <c r="Y10" i="8" s="1"/>
  <c r="J9" i="8"/>
  <c r="I8" i="8"/>
  <c r="W8" i="8" s="1"/>
  <c r="Y8" i="8" s="1"/>
  <c r="I7" i="8"/>
  <c r="H6" i="8"/>
  <c r="H5" i="8"/>
  <c r="W5" i="8" s="1"/>
  <c r="H4" i="8"/>
  <c r="G4" i="8"/>
  <c r="G3" i="8"/>
  <c r="AZ120" i="7"/>
  <c r="AY120" i="7"/>
  <c r="AU120" i="7"/>
  <c r="AZ119" i="7"/>
  <c r="AY119" i="7"/>
  <c r="AU119" i="7"/>
  <c r="AZ118" i="7"/>
  <c r="AY118" i="7"/>
  <c r="AT118" i="7"/>
  <c r="AZ117" i="7"/>
  <c r="AY117" i="7"/>
  <c r="AT117" i="7"/>
  <c r="AZ116" i="7"/>
  <c r="AY116" i="7"/>
  <c r="AS116" i="7"/>
  <c r="AZ115" i="7"/>
  <c r="AY115" i="7"/>
  <c r="AS115" i="7"/>
  <c r="AZ114" i="7"/>
  <c r="AY114" i="7"/>
  <c r="AS114" i="7"/>
  <c r="AZ113" i="7"/>
  <c r="AY113" i="7"/>
  <c r="AR113" i="7"/>
  <c r="AZ112" i="7"/>
  <c r="AY112" i="7"/>
  <c r="AR112" i="7"/>
  <c r="AZ111" i="7"/>
  <c r="AY111" i="7"/>
  <c r="AR111" i="7"/>
  <c r="AZ110" i="7"/>
  <c r="AY110" i="7"/>
  <c r="AQ110" i="7"/>
  <c r="AZ109" i="7"/>
  <c r="AY109" i="7"/>
  <c r="AQ109" i="7"/>
  <c r="AZ108" i="7"/>
  <c r="AY108" i="7"/>
  <c r="AQ108" i="7"/>
  <c r="AZ107" i="7"/>
  <c r="AY107" i="7"/>
  <c r="AP107" i="7"/>
  <c r="AZ106" i="7"/>
  <c r="AY106" i="7"/>
  <c r="AP106" i="7"/>
  <c r="AZ105" i="7"/>
  <c r="AY105" i="7"/>
  <c r="AP105" i="7"/>
  <c r="AZ104" i="7"/>
  <c r="AY104" i="7"/>
  <c r="AO104" i="7"/>
  <c r="AZ103" i="7"/>
  <c r="AY103" i="7"/>
  <c r="AO103" i="7"/>
  <c r="AZ102" i="7"/>
  <c r="AY102" i="7"/>
  <c r="AO102" i="7"/>
  <c r="AZ101" i="7"/>
  <c r="AY101" i="7"/>
  <c r="AN101" i="7"/>
  <c r="AZ100" i="7"/>
  <c r="AY100" i="7"/>
  <c r="AN100" i="7"/>
  <c r="AZ99" i="7"/>
  <c r="AY99" i="7"/>
  <c r="AN99" i="7"/>
  <c r="AZ98" i="7"/>
  <c r="AY98" i="7"/>
  <c r="AM98" i="7"/>
  <c r="AZ97" i="7"/>
  <c r="AY97" i="7"/>
  <c r="AM97" i="7"/>
  <c r="AZ96" i="7"/>
  <c r="AY96" i="7"/>
  <c r="AM96" i="7"/>
  <c r="AZ95" i="7"/>
  <c r="AY95" i="7"/>
  <c r="AL95" i="7"/>
  <c r="AZ94" i="7"/>
  <c r="AY94" i="7"/>
  <c r="AL94" i="7"/>
  <c r="AZ93" i="7"/>
  <c r="AY93" i="7"/>
  <c r="AL93" i="7"/>
  <c r="AZ92" i="7"/>
  <c r="AY92" i="7"/>
  <c r="AK92" i="7"/>
  <c r="AZ91" i="7"/>
  <c r="AY91" i="7"/>
  <c r="AK91" i="7"/>
  <c r="AZ90" i="7"/>
  <c r="AY90" i="7"/>
  <c r="AK90" i="7"/>
  <c r="AZ89" i="7"/>
  <c r="AY89" i="7"/>
  <c r="AJ89" i="7"/>
  <c r="AZ88" i="7"/>
  <c r="AY88" i="7"/>
  <c r="AJ88" i="7"/>
  <c r="AZ87" i="7"/>
  <c r="AY87" i="7"/>
  <c r="AJ87" i="7"/>
  <c r="AZ86" i="7"/>
  <c r="AY86" i="7"/>
  <c r="AI86" i="7"/>
  <c r="AZ85" i="7"/>
  <c r="AY85" i="7"/>
  <c r="AI85" i="7"/>
  <c r="AZ84" i="7"/>
  <c r="AY84" i="7"/>
  <c r="AI84" i="7"/>
  <c r="AZ83" i="7"/>
  <c r="AY83" i="7"/>
  <c r="AH83" i="7"/>
  <c r="AZ82" i="7"/>
  <c r="AY82" i="7"/>
  <c r="AH82" i="7"/>
  <c r="AZ81" i="7"/>
  <c r="AY81" i="7"/>
  <c r="AH81" i="7"/>
  <c r="AZ80" i="7"/>
  <c r="AY80" i="7"/>
  <c r="AG80" i="7"/>
  <c r="AZ79" i="7"/>
  <c r="AY79" i="7"/>
  <c r="AG79" i="7"/>
  <c r="AZ78" i="7"/>
  <c r="AY78" i="7"/>
  <c r="AG78" i="7"/>
  <c r="AZ77" i="7"/>
  <c r="AY77" i="7"/>
  <c r="AF77" i="7"/>
  <c r="AZ76" i="7"/>
  <c r="AY76" i="7"/>
  <c r="AF76" i="7"/>
  <c r="AZ75" i="7"/>
  <c r="AY75" i="7"/>
  <c r="AF75" i="7"/>
  <c r="AZ74" i="7"/>
  <c r="AY74" i="7"/>
  <c r="AE74" i="7"/>
  <c r="AZ73" i="7"/>
  <c r="AY73" i="7"/>
  <c r="AE73" i="7"/>
  <c r="AZ72" i="7"/>
  <c r="AY72" i="7"/>
  <c r="AE72" i="7"/>
  <c r="AZ71" i="7"/>
  <c r="AY71" i="7"/>
  <c r="AD71" i="7"/>
  <c r="AZ70" i="7"/>
  <c r="AY70" i="7"/>
  <c r="AD70" i="7"/>
  <c r="AZ69" i="7"/>
  <c r="AY69" i="7"/>
  <c r="AD69" i="7"/>
  <c r="AZ68" i="7"/>
  <c r="AY68" i="7"/>
  <c r="AC68" i="7"/>
  <c r="AZ67" i="7"/>
  <c r="AY67" i="7"/>
  <c r="AC67" i="7"/>
  <c r="AZ66" i="7"/>
  <c r="AY66" i="7"/>
  <c r="AC66" i="7"/>
  <c r="AZ65" i="7"/>
  <c r="AY65" i="7"/>
  <c r="AB65" i="7"/>
  <c r="AZ64" i="7"/>
  <c r="AY64" i="7"/>
  <c r="AB64" i="7"/>
  <c r="AZ63" i="7"/>
  <c r="AY63" i="7"/>
  <c r="AB63" i="7"/>
  <c r="AZ62" i="7"/>
  <c r="AY62" i="7"/>
  <c r="AA62" i="7"/>
  <c r="AZ61" i="7"/>
  <c r="AY61" i="7"/>
  <c r="AA61" i="7"/>
  <c r="AZ60" i="7"/>
  <c r="AY60" i="7"/>
  <c r="AA60" i="7"/>
  <c r="AZ59" i="7"/>
  <c r="AY59" i="7"/>
  <c r="Z59" i="7"/>
  <c r="AZ58" i="7"/>
  <c r="AY58" i="7"/>
  <c r="Z58" i="7"/>
  <c r="AZ57" i="7"/>
  <c r="AY57" i="7"/>
  <c r="Z57" i="7"/>
  <c r="AZ56" i="7"/>
  <c r="AY56" i="7"/>
  <c r="Y56" i="7"/>
  <c r="AZ55" i="7"/>
  <c r="AY55" i="7"/>
  <c r="Y55" i="7"/>
  <c r="AZ54" i="7"/>
  <c r="AY54" i="7"/>
  <c r="Y54" i="7"/>
  <c r="AZ53" i="7"/>
  <c r="AY53" i="7"/>
  <c r="X53" i="7"/>
  <c r="AZ52" i="7"/>
  <c r="AY52" i="7"/>
  <c r="X52" i="7"/>
  <c r="AZ51" i="7"/>
  <c r="AY51" i="7"/>
  <c r="X51" i="7"/>
  <c r="AZ50" i="7"/>
  <c r="AY50" i="7"/>
  <c r="W50" i="7"/>
  <c r="AZ49" i="7"/>
  <c r="AY49" i="7"/>
  <c r="W49" i="7"/>
  <c r="AZ48" i="7"/>
  <c r="AY48" i="7"/>
  <c r="W48" i="7"/>
  <c r="AZ47" i="7"/>
  <c r="AY47" i="7"/>
  <c r="V47" i="7"/>
  <c r="AZ46" i="7"/>
  <c r="AY46" i="7"/>
  <c r="V46" i="7"/>
  <c r="AZ45" i="7"/>
  <c r="AY45" i="7"/>
  <c r="U45" i="7"/>
  <c r="AZ44" i="7"/>
  <c r="AY44" i="7"/>
  <c r="U44" i="7"/>
  <c r="AZ43" i="7"/>
  <c r="AY43" i="7"/>
  <c r="U43" i="7"/>
  <c r="AZ42" i="7"/>
  <c r="AY42" i="7"/>
  <c r="T42" i="7"/>
  <c r="AZ41" i="7"/>
  <c r="AY41" i="7"/>
  <c r="T41" i="7"/>
  <c r="AZ40" i="7"/>
  <c r="AY40" i="7"/>
  <c r="S40" i="7"/>
  <c r="AZ39" i="7"/>
  <c r="AY39" i="7"/>
  <c r="S39" i="7"/>
  <c r="AZ38" i="7"/>
  <c r="AY38" i="7"/>
  <c r="S38" i="7"/>
  <c r="AZ37" i="7"/>
  <c r="AY37" i="7"/>
  <c r="R37" i="7"/>
  <c r="AZ36" i="7"/>
  <c r="AY36" i="7"/>
  <c r="R36" i="7"/>
  <c r="AZ35" i="7"/>
  <c r="AY35" i="7"/>
  <c r="R35" i="7"/>
  <c r="AZ34" i="7"/>
  <c r="AY34" i="7"/>
  <c r="Q34" i="7"/>
  <c r="AZ33" i="7"/>
  <c r="AY33" i="7"/>
  <c r="Q33" i="7"/>
  <c r="AZ32" i="7"/>
  <c r="AY32" i="7"/>
  <c r="Q32" i="7"/>
  <c r="AZ31" i="7"/>
  <c r="AY31" i="7"/>
  <c r="P31" i="7"/>
  <c r="AZ30" i="7"/>
  <c r="AY30" i="7"/>
  <c r="P30" i="7"/>
  <c r="AZ29" i="7"/>
  <c r="AY29" i="7"/>
  <c r="P29" i="7"/>
  <c r="AZ28" i="7"/>
  <c r="AY28" i="7"/>
  <c r="O28" i="7"/>
  <c r="AZ27" i="7"/>
  <c r="AY27" i="7"/>
  <c r="O27" i="7"/>
  <c r="AZ26" i="7"/>
  <c r="AY26" i="7"/>
  <c r="O26" i="7"/>
  <c r="AZ25" i="7"/>
  <c r="AY25" i="7"/>
  <c r="N25" i="7"/>
  <c r="AZ24" i="7"/>
  <c r="AY24" i="7"/>
  <c r="N24" i="7"/>
  <c r="AZ23" i="7"/>
  <c r="AY23" i="7"/>
  <c r="N23" i="7"/>
  <c r="AZ22" i="7"/>
  <c r="AY22" i="7"/>
  <c r="M22" i="7"/>
  <c r="AZ21" i="7"/>
  <c r="AY21" i="7"/>
  <c r="M21" i="7"/>
  <c r="AZ20" i="7"/>
  <c r="AY20" i="7"/>
  <c r="M20" i="7"/>
  <c r="AZ19" i="7"/>
  <c r="AY19" i="7"/>
  <c r="L19" i="7"/>
  <c r="AZ18" i="7"/>
  <c r="AY18" i="7"/>
  <c r="L18" i="7"/>
  <c r="AZ17" i="7"/>
  <c r="AY17" i="7"/>
  <c r="L17" i="7"/>
  <c r="AZ16" i="7"/>
  <c r="AY16" i="7"/>
  <c r="L16" i="7"/>
  <c r="AZ15" i="7"/>
  <c r="AY15" i="7"/>
  <c r="K15" i="7"/>
  <c r="AT15" i="7" s="1"/>
  <c r="AV15" i="7" s="1"/>
  <c r="AZ14" i="7"/>
  <c r="AY14" i="7"/>
  <c r="K14" i="7"/>
  <c r="AT14" i="7" s="1"/>
  <c r="AV14" i="7" s="1"/>
  <c r="AZ13" i="7"/>
  <c r="AY13" i="7"/>
  <c r="K13" i="7"/>
  <c r="AT13" i="7" s="1"/>
  <c r="AV13" i="7" s="1"/>
  <c r="AZ12" i="7"/>
  <c r="AY12" i="7"/>
  <c r="J12" i="7"/>
  <c r="AT12" i="7" s="1"/>
  <c r="AZ11" i="7"/>
  <c r="AY11" i="7"/>
  <c r="J11" i="7"/>
  <c r="AT11" i="7" s="1"/>
  <c r="AZ10" i="7"/>
  <c r="AY10" i="7"/>
  <c r="J10" i="7"/>
  <c r="AT10" i="7" s="1"/>
  <c r="AV10" i="7" s="1"/>
  <c r="AZ9" i="7"/>
  <c r="AY9" i="7"/>
  <c r="J9" i="7"/>
  <c r="AZ8" i="7"/>
  <c r="AY8" i="7"/>
  <c r="I8" i="7"/>
  <c r="AZ7" i="7"/>
  <c r="AY7" i="7"/>
  <c r="I7" i="7"/>
  <c r="AT7" i="7" s="1"/>
  <c r="AZ6" i="7"/>
  <c r="AY6" i="7"/>
  <c r="H6" i="7"/>
  <c r="AT6" i="7" s="1"/>
  <c r="AV6" i="7" s="1"/>
  <c r="AZ5" i="7"/>
  <c r="AY5" i="7"/>
  <c r="H5" i="7"/>
  <c r="AT5" i="7" s="1"/>
  <c r="AV5" i="7" s="1"/>
  <c r="AZ4" i="7"/>
  <c r="AY4" i="7"/>
  <c r="G4" i="7"/>
  <c r="AZ3" i="7"/>
  <c r="AY3" i="7"/>
  <c r="G3" i="7"/>
  <c r="AT3" i="7" s="1"/>
  <c r="AV3" i="7" s="1"/>
  <c r="AZ2" i="7"/>
  <c r="AY2" i="7"/>
  <c r="AT2" i="7"/>
  <c r="AV2" i="7" s="1"/>
  <c r="AZ118" i="6"/>
  <c r="AY118" i="6"/>
  <c r="AU118" i="6"/>
  <c r="AZ117" i="6"/>
  <c r="AY117" i="6"/>
  <c r="AU117" i="6"/>
  <c r="AZ116" i="6"/>
  <c r="AY116" i="6"/>
  <c r="AT116" i="6"/>
  <c r="AZ115" i="6"/>
  <c r="AY115" i="6"/>
  <c r="AT115" i="6"/>
  <c r="AZ114" i="6"/>
  <c r="AY114" i="6"/>
  <c r="AS114" i="6"/>
  <c r="AZ113" i="6"/>
  <c r="AY113" i="6"/>
  <c r="AS113" i="6"/>
  <c r="AZ112" i="6"/>
  <c r="AY112" i="6"/>
  <c r="AS112" i="6"/>
  <c r="AZ111" i="6"/>
  <c r="AY111" i="6"/>
  <c r="AR111" i="6"/>
  <c r="AZ110" i="6"/>
  <c r="AY110" i="6"/>
  <c r="AR110" i="6"/>
  <c r="AZ109" i="6"/>
  <c r="AY109" i="6"/>
  <c r="AR109" i="6"/>
  <c r="AZ108" i="6"/>
  <c r="AY108" i="6"/>
  <c r="AQ108" i="6"/>
  <c r="AZ107" i="6"/>
  <c r="AY107" i="6"/>
  <c r="AQ107" i="6"/>
  <c r="AZ106" i="6"/>
  <c r="AY106" i="6"/>
  <c r="AQ106" i="6"/>
  <c r="AZ105" i="6"/>
  <c r="AY105" i="6"/>
  <c r="AP105" i="6"/>
  <c r="AZ104" i="6"/>
  <c r="AY104" i="6"/>
  <c r="AP104" i="6"/>
  <c r="AZ103" i="6"/>
  <c r="AY103" i="6"/>
  <c r="AP103" i="6"/>
  <c r="AZ102" i="6"/>
  <c r="AY102" i="6"/>
  <c r="AO102" i="6"/>
  <c r="AZ101" i="6"/>
  <c r="AY101" i="6"/>
  <c r="AO101" i="6"/>
  <c r="AZ100" i="6"/>
  <c r="AY100" i="6"/>
  <c r="AO100" i="6"/>
  <c r="AZ99" i="6"/>
  <c r="AY99" i="6"/>
  <c r="AN99" i="6"/>
  <c r="AZ98" i="6"/>
  <c r="AY98" i="6"/>
  <c r="AN98" i="6"/>
  <c r="AZ97" i="6"/>
  <c r="AY97" i="6"/>
  <c r="AN97" i="6"/>
  <c r="AZ96" i="6"/>
  <c r="AY96" i="6"/>
  <c r="AM96" i="6"/>
  <c r="AZ95" i="6"/>
  <c r="AY95" i="6"/>
  <c r="AM95" i="6"/>
  <c r="AZ94" i="6"/>
  <c r="AY94" i="6"/>
  <c r="AM94" i="6"/>
  <c r="AZ93" i="6"/>
  <c r="AY93" i="6"/>
  <c r="AL93" i="6"/>
  <c r="AZ92" i="6"/>
  <c r="AY92" i="6"/>
  <c r="AL92" i="6"/>
  <c r="AZ91" i="6"/>
  <c r="AY91" i="6"/>
  <c r="AL91" i="6"/>
  <c r="AZ90" i="6"/>
  <c r="AY90" i="6"/>
  <c r="AK90" i="6"/>
  <c r="AZ89" i="6"/>
  <c r="AY89" i="6"/>
  <c r="AK89" i="6"/>
  <c r="AZ88" i="6"/>
  <c r="AY88" i="6"/>
  <c r="AK88" i="6"/>
  <c r="AZ87" i="6"/>
  <c r="AY87" i="6"/>
  <c r="AJ87" i="6"/>
  <c r="AZ86" i="6"/>
  <c r="AY86" i="6"/>
  <c r="AJ86" i="6"/>
  <c r="AZ85" i="6"/>
  <c r="AY85" i="6"/>
  <c r="AJ85" i="6"/>
  <c r="AZ84" i="6"/>
  <c r="AY84" i="6"/>
  <c r="AI84" i="6"/>
  <c r="AZ83" i="6"/>
  <c r="AY83" i="6"/>
  <c r="AI83" i="6"/>
  <c r="AZ82" i="6"/>
  <c r="AY82" i="6"/>
  <c r="AI82" i="6"/>
  <c r="AZ81" i="6"/>
  <c r="AY81" i="6"/>
  <c r="AH81" i="6"/>
  <c r="AZ80" i="6"/>
  <c r="AY80" i="6"/>
  <c r="AH80" i="6"/>
  <c r="AZ79" i="6"/>
  <c r="AY79" i="6"/>
  <c r="AH79" i="6"/>
  <c r="AZ78" i="6"/>
  <c r="AY78" i="6"/>
  <c r="AG78" i="6"/>
  <c r="AZ77" i="6"/>
  <c r="AY77" i="6"/>
  <c r="AG77" i="6"/>
  <c r="AZ76" i="6"/>
  <c r="AY76" i="6"/>
  <c r="AG76" i="6"/>
  <c r="AZ75" i="6"/>
  <c r="AY75" i="6"/>
  <c r="AF75" i="6"/>
  <c r="AZ74" i="6"/>
  <c r="AY74" i="6"/>
  <c r="AF74" i="6"/>
  <c r="AZ73" i="6"/>
  <c r="AY73" i="6"/>
  <c r="AF73" i="6"/>
  <c r="AZ72" i="6"/>
  <c r="AY72" i="6"/>
  <c r="AE72" i="6"/>
  <c r="AZ71" i="6"/>
  <c r="AY71" i="6"/>
  <c r="AE71" i="6"/>
  <c r="AZ70" i="6"/>
  <c r="AY70" i="6"/>
  <c r="AE70" i="6"/>
  <c r="AZ69" i="6"/>
  <c r="AY69" i="6"/>
  <c r="AD69" i="6"/>
  <c r="AZ68" i="6"/>
  <c r="AY68" i="6"/>
  <c r="AD68" i="6"/>
  <c r="AZ67" i="6"/>
  <c r="AY67" i="6"/>
  <c r="AD67" i="6"/>
  <c r="AZ66" i="6"/>
  <c r="AY66" i="6"/>
  <c r="AC66" i="6"/>
  <c r="AZ65" i="6"/>
  <c r="AY65" i="6"/>
  <c r="AC65" i="6"/>
  <c r="AZ64" i="6"/>
  <c r="AY64" i="6"/>
  <c r="AC64" i="6"/>
  <c r="AZ63" i="6"/>
  <c r="AY63" i="6"/>
  <c r="AB63" i="6"/>
  <c r="AZ62" i="6"/>
  <c r="AY62" i="6"/>
  <c r="AB62" i="6"/>
  <c r="AZ61" i="6"/>
  <c r="AY61" i="6"/>
  <c r="AA61" i="6"/>
  <c r="AZ60" i="6"/>
  <c r="AY60" i="6"/>
  <c r="AA60" i="6"/>
  <c r="AZ59" i="6"/>
  <c r="AY59" i="6"/>
  <c r="AA59" i="6"/>
  <c r="AZ58" i="6"/>
  <c r="AY58" i="6"/>
  <c r="Z58" i="6"/>
  <c r="AZ57" i="6"/>
  <c r="AY57" i="6"/>
  <c r="Z57" i="6"/>
  <c r="AZ56" i="6"/>
  <c r="AY56" i="6"/>
  <c r="Z56" i="6"/>
  <c r="AZ55" i="6"/>
  <c r="AY55" i="6"/>
  <c r="Y55" i="6"/>
  <c r="AZ54" i="6"/>
  <c r="AY54" i="6"/>
  <c r="Y54" i="6"/>
  <c r="AZ53" i="6"/>
  <c r="AY53" i="6"/>
  <c r="Y53" i="6"/>
  <c r="AZ52" i="6"/>
  <c r="AY52" i="6"/>
  <c r="X52" i="6"/>
  <c r="AZ51" i="6"/>
  <c r="AY51" i="6"/>
  <c r="X51" i="6"/>
  <c r="AZ50" i="6"/>
  <c r="AY50" i="6"/>
  <c r="X50" i="6"/>
  <c r="AZ49" i="6"/>
  <c r="AY49" i="6"/>
  <c r="W49" i="6"/>
  <c r="AZ48" i="6"/>
  <c r="AY48" i="6"/>
  <c r="W48" i="6"/>
  <c r="AZ47" i="6"/>
  <c r="AY47" i="6"/>
  <c r="W47" i="6"/>
  <c r="AZ46" i="6"/>
  <c r="AY46" i="6"/>
  <c r="V46" i="6"/>
  <c r="AZ45" i="6"/>
  <c r="AY45" i="6"/>
  <c r="V45" i="6"/>
  <c r="AZ44" i="6"/>
  <c r="AY44" i="6"/>
  <c r="U44" i="6"/>
  <c r="AZ43" i="6"/>
  <c r="AY43" i="6"/>
  <c r="U43" i="6"/>
  <c r="AZ42" i="6"/>
  <c r="AY42" i="6"/>
  <c r="T42" i="6"/>
  <c r="AZ41" i="6"/>
  <c r="AY41" i="6"/>
  <c r="T41" i="6"/>
  <c r="AZ40" i="6"/>
  <c r="AY40" i="6"/>
  <c r="S40" i="6"/>
  <c r="AZ39" i="6"/>
  <c r="AY39" i="6"/>
  <c r="S39" i="6"/>
  <c r="AZ38" i="6"/>
  <c r="AY38" i="6"/>
  <c r="S38" i="6"/>
  <c r="AZ37" i="6"/>
  <c r="AY37" i="6"/>
  <c r="R37" i="6"/>
  <c r="AZ36" i="6"/>
  <c r="AY36" i="6"/>
  <c r="R36" i="6"/>
  <c r="AZ35" i="6"/>
  <c r="AY35" i="6"/>
  <c r="R35" i="6"/>
  <c r="AZ34" i="6"/>
  <c r="AY34" i="6"/>
  <c r="Q34" i="6"/>
  <c r="AZ33" i="6"/>
  <c r="AY33" i="6"/>
  <c r="Q33" i="6"/>
  <c r="AZ32" i="6"/>
  <c r="AY32" i="6"/>
  <c r="Q32" i="6"/>
  <c r="AZ31" i="6"/>
  <c r="AY31" i="6"/>
  <c r="P31" i="6"/>
  <c r="AZ30" i="6"/>
  <c r="AY30" i="6"/>
  <c r="P30" i="6"/>
  <c r="AZ29" i="6"/>
  <c r="AY29" i="6"/>
  <c r="P29" i="6"/>
  <c r="AZ28" i="6"/>
  <c r="AY28" i="6"/>
  <c r="O28" i="6"/>
  <c r="AZ27" i="6"/>
  <c r="AY27" i="6"/>
  <c r="O27" i="6"/>
  <c r="AZ26" i="6"/>
  <c r="AY26" i="6"/>
  <c r="O26" i="6"/>
  <c r="AZ25" i="6"/>
  <c r="AY25" i="6"/>
  <c r="N25" i="6"/>
  <c r="AZ24" i="6"/>
  <c r="AY24" i="6"/>
  <c r="N24" i="6"/>
  <c r="AZ23" i="6"/>
  <c r="AY23" i="6"/>
  <c r="N23" i="6"/>
  <c r="AZ22" i="6"/>
  <c r="AY22" i="6"/>
  <c r="M22" i="6"/>
  <c r="AZ21" i="6"/>
  <c r="AY21" i="6"/>
  <c r="M21" i="6"/>
  <c r="AZ20" i="6"/>
  <c r="AY20" i="6"/>
  <c r="M20" i="6"/>
  <c r="AZ19" i="6"/>
  <c r="AY19" i="6"/>
  <c r="L19" i="6"/>
  <c r="AZ18" i="6"/>
  <c r="AY18" i="6"/>
  <c r="L18" i="6"/>
  <c r="AZ17" i="6"/>
  <c r="AY17" i="6"/>
  <c r="L17" i="6"/>
  <c r="AZ16" i="6"/>
  <c r="AY16" i="6"/>
  <c r="L16" i="6"/>
  <c r="AZ15" i="6"/>
  <c r="AY15" i="6"/>
  <c r="K15" i="6"/>
  <c r="AZ14" i="6"/>
  <c r="AY14" i="6"/>
  <c r="K14" i="6"/>
  <c r="AZ13" i="6"/>
  <c r="AY13" i="6"/>
  <c r="K13" i="6"/>
  <c r="AZ12" i="6"/>
  <c r="AY12" i="6"/>
  <c r="J12" i="6"/>
  <c r="AZ11" i="6"/>
  <c r="AY11" i="6"/>
  <c r="J11" i="6"/>
  <c r="AZ10" i="6"/>
  <c r="AY10" i="6"/>
  <c r="J10" i="6"/>
  <c r="AZ9" i="6"/>
  <c r="AY9" i="6"/>
  <c r="J9" i="6"/>
  <c r="AZ8" i="6"/>
  <c r="AY8" i="6"/>
  <c r="I8" i="6"/>
  <c r="AZ7" i="6"/>
  <c r="AY7" i="6"/>
  <c r="I7" i="6"/>
  <c r="AZ6" i="6"/>
  <c r="AY6" i="6"/>
  <c r="H6" i="6"/>
  <c r="AZ5" i="6"/>
  <c r="AY5" i="6"/>
  <c r="H5" i="6"/>
  <c r="AZ4" i="6"/>
  <c r="AY4" i="6"/>
  <c r="G4" i="6"/>
  <c r="AZ3" i="6"/>
  <c r="AY3" i="6"/>
  <c r="G3" i="6"/>
  <c r="AZ2" i="6"/>
  <c r="AY2" i="6"/>
  <c r="BA51" i="5"/>
  <c r="AZ51" i="5"/>
  <c r="BA50" i="5"/>
  <c r="AZ50" i="5"/>
  <c r="BA49" i="5"/>
  <c r="AZ49" i="5"/>
  <c r="BA48" i="5"/>
  <c r="AZ48" i="5"/>
  <c r="BA47" i="5"/>
  <c r="AZ47" i="5"/>
  <c r="BA46" i="5"/>
  <c r="AZ46" i="5"/>
  <c r="BA124" i="5"/>
  <c r="AZ124" i="5"/>
  <c r="AV124" i="5"/>
  <c r="BA123" i="5"/>
  <c r="AZ123" i="5"/>
  <c r="AV123" i="5"/>
  <c r="BA122" i="5"/>
  <c r="AZ122" i="5"/>
  <c r="AU122" i="5"/>
  <c r="BA121" i="5"/>
  <c r="AZ121" i="5"/>
  <c r="AU121" i="5"/>
  <c r="BA120" i="5"/>
  <c r="AZ120" i="5"/>
  <c r="AT120" i="5"/>
  <c r="BA119" i="5"/>
  <c r="AZ119" i="5"/>
  <c r="AT119" i="5"/>
  <c r="BA118" i="5"/>
  <c r="AZ118" i="5"/>
  <c r="AT118" i="5"/>
  <c r="BA117" i="5"/>
  <c r="AZ117" i="5"/>
  <c r="AS117" i="5"/>
  <c r="BA116" i="5"/>
  <c r="AZ116" i="5"/>
  <c r="AS116" i="5"/>
  <c r="BA115" i="5"/>
  <c r="AZ115" i="5"/>
  <c r="AS115" i="5"/>
  <c r="BA114" i="5"/>
  <c r="AZ114" i="5"/>
  <c r="AR114" i="5"/>
  <c r="BA113" i="5"/>
  <c r="AZ113" i="5"/>
  <c r="AR113" i="5"/>
  <c r="BA112" i="5"/>
  <c r="AZ112" i="5"/>
  <c r="AR112" i="5"/>
  <c r="BA111" i="5"/>
  <c r="AZ111" i="5"/>
  <c r="AQ111" i="5"/>
  <c r="BA110" i="5"/>
  <c r="AZ110" i="5"/>
  <c r="AQ110" i="5"/>
  <c r="BA109" i="5"/>
  <c r="AZ109" i="5"/>
  <c r="AQ109" i="5"/>
  <c r="BA108" i="5"/>
  <c r="AZ108" i="5"/>
  <c r="AP108" i="5"/>
  <c r="BA107" i="5"/>
  <c r="AZ107" i="5"/>
  <c r="AP107" i="5"/>
  <c r="BA106" i="5"/>
  <c r="AZ106" i="5"/>
  <c r="AP106" i="5"/>
  <c r="BA105" i="5"/>
  <c r="AZ105" i="5"/>
  <c r="AO105" i="5"/>
  <c r="BA104" i="5"/>
  <c r="AZ104" i="5"/>
  <c r="AO104" i="5"/>
  <c r="BA103" i="5"/>
  <c r="AZ103" i="5"/>
  <c r="AO103" i="5"/>
  <c r="BA102" i="5"/>
  <c r="AZ102" i="5"/>
  <c r="AN102" i="5"/>
  <c r="BA101" i="5"/>
  <c r="AZ101" i="5"/>
  <c r="AN101" i="5"/>
  <c r="BA100" i="5"/>
  <c r="AZ100" i="5"/>
  <c r="AN100" i="5"/>
  <c r="BA99" i="5"/>
  <c r="AZ99" i="5"/>
  <c r="AM99" i="5"/>
  <c r="BA98" i="5"/>
  <c r="AZ98" i="5"/>
  <c r="AM98" i="5"/>
  <c r="BA97" i="5"/>
  <c r="AZ97" i="5"/>
  <c r="AM97" i="5"/>
  <c r="BA96" i="5"/>
  <c r="AZ96" i="5"/>
  <c r="AL96" i="5"/>
  <c r="BA95" i="5"/>
  <c r="AZ95" i="5"/>
  <c r="AL95" i="5"/>
  <c r="BA94" i="5"/>
  <c r="AZ94" i="5"/>
  <c r="AL94" i="5"/>
  <c r="BA93" i="5"/>
  <c r="AZ93" i="5"/>
  <c r="AK93" i="5"/>
  <c r="BA92" i="5"/>
  <c r="AZ92" i="5"/>
  <c r="AK92" i="5"/>
  <c r="BA91" i="5"/>
  <c r="AZ91" i="5"/>
  <c r="AK91" i="5"/>
  <c r="BA90" i="5"/>
  <c r="AZ90" i="5"/>
  <c r="AJ90" i="5"/>
  <c r="BA89" i="5"/>
  <c r="AZ89" i="5"/>
  <c r="AJ89" i="5"/>
  <c r="BA88" i="5"/>
  <c r="AZ88" i="5"/>
  <c r="AJ88" i="5"/>
  <c r="BA87" i="5"/>
  <c r="AZ87" i="5"/>
  <c r="AI87" i="5"/>
  <c r="BA86" i="5"/>
  <c r="AZ86" i="5"/>
  <c r="AI86" i="5"/>
  <c r="BA85" i="5"/>
  <c r="AZ85" i="5"/>
  <c r="AI85" i="5"/>
  <c r="BA84" i="5"/>
  <c r="AZ84" i="5"/>
  <c r="AH84" i="5"/>
  <c r="BA83" i="5"/>
  <c r="AZ83" i="5"/>
  <c r="AH83" i="5"/>
  <c r="BA82" i="5"/>
  <c r="AZ82" i="5"/>
  <c r="AH82" i="5"/>
  <c r="BA81" i="5"/>
  <c r="AZ81" i="5"/>
  <c r="AG81" i="5"/>
  <c r="BA80" i="5"/>
  <c r="AZ80" i="5"/>
  <c r="AG80" i="5"/>
  <c r="BA79" i="5"/>
  <c r="AZ79" i="5"/>
  <c r="AG79" i="5"/>
  <c r="BA78" i="5"/>
  <c r="AZ78" i="5"/>
  <c r="AF78" i="5"/>
  <c r="BA77" i="5"/>
  <c r="AZ77" i="5"/>
  <c r="AF77" i="5"/>
  <c r="BA76" i="5"/>
  <c r="AZ76" i="5"/>
  <c r="AF76" i="5"/>
  <c r="BA75" i="5"/>
  <c r="AZ75" i="5"/>
  <c r="AE75" i="5"/>
  <c r="BA74" i="5"/>
  <c r="AZ74" i="5"/>
  <c r="AE74" i="5"/>
  <c r="BA73" i="5"/>
  <c r="AZ73" i="5"/>
  <c r="AE73" i="5"/>
  <c r="BA72" i="5"/>
  <c r="AZ72" i="5"/>
  <c r="AD72" i="5"/>
  <c r="BA71" i="5"/>
  <c r="AZ71" i="5"/>
  <c r="AD71" i="5"/>
  <c r="BA70" i="5"/>
  <c r="AZ70" i="5"/>
  <c r="AD70" i="5"/>
  <c r="BA69" i="5"/>
  <c r="AZ69" i="5"/>
  <c r="AC69" i="5"/>
  <c r="BA68" i="5"/>
  <c r="AZ68" i="5"/>
  <c r="AC68" i="5"/>
  <c r="BA67" i="5"/>
  <c r="AZ67" i="5"/>
  <c r="AC67" i="5"/>
  <c r="BA66" i="5"/>
  <c r="AZ66" i="5"/>
  <c r="AB66" i="5"/>
  <c r="BA65" i="5"/>
  <c r="AZ65" i="5"/>
  <c r="AB65" i="5"/>
  <c r="BA64" i="5"/>
  <c r="AZ64" i="5"/>
  <c r="AB64" i="5"/>
  <c r="BA63" i="5"/>
  <c r="AZ63" i="5"/>
  <c r="AA63" i="5"/>
  <c r="BA62" i="5"/>
  <c r="AZ62" i="5"/>
  <c r="AA62" i="5"/>
  <c r="BA61" i="5"/>
  <c r="AZ61" i="5"/>
  <c r="AA61" i="5"/>
  <c r="BA60" i="5"/>
  <c r="AZ60" i="5"/>
  <c r="Z60" i="5"/>
  <c r="BA59" i="5"/>
  <c r="AZ59" i="5"/>
  <c r="Z59" i="5"/>
  <c r="BA58" i="5"/>
  <c r="AZ58" i="5"/>
  <c r="Z58" i="5"/>
  <c r="BA57" i="5"/>
  <c r="AZ57" i="5"/>
  <c r="Y57" i="5"/>
  <c r="BA56" i="5"/>
  <c r="AZ56" i="5"/>
  <c r="Y56" i="5"/>
  <c r="BA55" i="5"/>
  <c r="AZ55" i="5"/>
  <c r="Y55" i="5"/>
  <c r="BA54" i="5"/>
  <c r="AZ54" i="5"/>
  <c r="X54" i="5"/>
  <c r="BA53" i="5"/>
  <c r="AZ53" i="5"/>
  <c r="X53" i="5"/>
  <c r="BA52" i="5"/>
  <c r="AZ52" i="5"/>
  <c r="BA45" i="5"/>
  <c r="AZ45" i="5"/>
  <c r="BA44" i="5"/>
  <c r="AZ44" i="5"/>
  <c r="BA43" i="5"/>
  <c r="AZ43" i="5"/>
  <c r="BA42" i="5"/>
  <c r="AZ42" i="5"/>
  <c r="T42" i="5"/>
  <c r="BA41" i="5"/>
  <c r="AZ41" i="5"/>
  <c r="T41" i="5"/>
  <c r="BA40" i="5"/>
  <c r="AZ40" i="5"/>
  <c r="BA39" i="5"/>
  <c r="AZ39" i="5"/>
  <c r="BA38" i="5"/>
  <c r="AZ38" i="5"/>
  <c r="BA37" i="5"/>
  <c r="AZ37" i="5"/>
  <c r="BA36" i="5"/>
  <c r="AZ36" i="5"/>
  <c r="BA35" i="5"/>
  <c r="AZ35" i="5"/>
  <c r="BA34" i="5"/>
  <c r="AZ34" i="5"/>
  <c r="BA33" i="5"/>
  <c r="AZ33" i="5"/>
  <c r="BA32" i="5"/>
  <c r="AZ32" i="5"/>
  <c r="BA31" i="5"/>
  <c r="AZ31" i="5"/>
  <c r="P31" i="5"/>
  <c r="BA30" i="5"/>
  <c r="AZ30" i="5"/>
  <c r="P30" i="5"/>
  <c r="BA29" i="5"/>
  <c r="AZ29" i="5"/>
  <c r="P29" i="5"/>
  <c r="BA28" i="5"/>
  <c r="AZ28" i="5"/>
  <c r="O28" i="5"/>
  <c r="BA27" i="5"/>
  <c r="AZ27" i="5"/>
  <c r="O27" i="5"/>
  <c r="BA26" i="5"/>
  <c r="AZ26" i="5"/>
  <c r="O26" i="5"/>
  <c r="BA25" i="5"/>
  <c r="AZ25" i="5"/>
  <c r="N25" i="5"/>
  <c r="BA24" i="5"/>
  <c r="AZ24" i="5"/>
  <c r="N24" i="5"/>
  <c r="BA23" i="5"/>
  <c r="AZ23" i="5"/>
  <c r="N23" i="5"/>
  <c r="BA22" i="5"/>
  <c r="AZ22" i="5"/>
  <c r="M22" i="5"/>
  <c r="BA21" i="5"/>
  <c r="AZ21" i="5"/>
  <c r="M21" i="5"/>
  <c r="BA20" i="5"/>
  <c r="AZ20" i="5"/>
  <c r="M20" i="5"/>
  <c r="BA19" i="5"/>
  <c r="AZ19" i="5"/>
  <c r="L19" i="5"/>
  <c r="BA18" i="5"/>
  <c r="AZ18" i="5"/>
  <c r="L18" i="5"/>
  <c r="BA17" i="5"/>
  <c r="AZ17" i="5"/>
  <c r="L17" i="5"/>
  <c r="BA16" i="5"/>
  <c r="AZ16" i="5"/>
  <c r="L16" i="5"/>
  <c r="BA15" i="5"/>
  <c r="AZ15" i="5"/>
  <c r="K15" i="5"/>
  <c r="BA14" i="5"/>
  <c r="AZ14" i="5"/>
  <c r="K14" i="5"/>
  <c r="BA13" i="5"/>
  <c r="AZ13" i="5"/>
  <c r="K13" i="5"/>
  <c r="BA12" i="5"/>
  <c r="AZ12" i="5"/>
  <c r="J12" i="5"/>
  <c r="BA11" i="5"/>
  <c r="AZ11" i="5"/>
  <c r="J11" i="5"/>
  <c r="BA10" i="5"/>
  <c r="AZ10" i="5"/>
  <c r="J10" i="5"/>
  <c r="BA9" i="5"/>
  <c r="AZ9" i="5"/>
  <c r="J9" i="5"/>
  <c r="BA8" i="5"/>
  <c r="AZ8" i="5"/>
  <c r="I8" i="5"/>
  <c r="BA7" i="5"/>
  <c r="AZ7" i="5"/>
  <c r="I7" i="5"/>
  <c r="BA6" i="5"/>
  <c r="AZ6" i="5"/>
  <c r="H6" i="5"/>
  <c r="BA5" i="5"/>
  <c r="AZ5" i="5"/>
  <c r="H5" i="5"/>
  <c r="BA4" i="5"/>
  <c r="AZ4" i="5"/>
  <c r="H4" i="5"/>
  <c r="G4" i="5"/>
  <c r="BA3" i="5"/>
  <c r="AZ3" i="5"/>
  <c r="G3" i="5"/>
  <c r="BA2" i="5"/>
  <c r="AZ2" i="5"/>
  <c r="BB135" i="4" l="1"/>
  <c r="BB136" i="4"/>
  <c r="Y122" i="8"/>
  <c r="AV108" i="19"/>
  <c r="AV108" i="18"/>
  <c r="AV109" i="19"/>
  <c r="W4" i="8"/>
  <c r="Y121" i="8"/>
  <c r="Y92" i="8"/>
  <c r="Y100" i="8"/>
  <c r="Y108" i="8"/>
  <c r="Y116" i="8"/>
  <c r="W112" i="8"/>
  <c r="Y112" i="8" s="1"/>
  <c r="W104" i="8"/>
  <c r="Y104" i="8" s="1"/>
  <c r="W96" i="8"/>
  <c r="Y96" i="8" s="1"/>
  <c r="AV109" i="17"/>
  <c r="AV110" i="17"/>
  <c r="Y4" i="8"/>
  <c r="W16" i="8"/>
  <c r="Y16" i="8" s="1"/>
  <c r="W6" i="8"/>
  <c r="Y6" i="8" s="1"/>
  <c r="AT36" i="19"/>
  <c r="AT103" i="19"/>
  <c r="AV103" i="19" s="1"/>
  <c r="AT45" i="11"/>
  <c r="AV45" i="11" s="1"/>
  <c r="AT39" i="11"/>
  <c r="AV39" i="11" s="1"/>
  <c r="AT21" i="11"/>
  <c r="AV21" i="11" s="1"/>
  <c r="AT29" i="11"/>
  <c r="AV29" i="11" s="1"/>
  <c r="AT7" i="11"/>
  <c r="AV7" i="11" s="1"/>
  <c r="AT15" i="11"/>
  <c r="AV15" i="11" s="1"/>
  <c r="AT36" i="11"/>
  <c r="AV36" i="11" s="1"/>
  <c r="AT33" i="9"/>
  <c r="AV33" i="9" s="1"/>
  <c r="AT39" i="9"/>
  <c r="AV39" i="9" s="1"/>
  <c r="AT2" i="11"/>
  <c r="AV2" i="11" s="1"/>
  <c r="AT40" i="9"/>
  <c r="AV40" i="9" s="1"/>
  <c r="AT51" i="11"/>
  <c r="AV51" i="11" s="1"/>
  <c r="AT52" i="10"/>
  <c r="AV52" i="10" s="1"/>
  <c r="AT45" i="9"/>
  <c r="AV45" i="9" s="1"/>
  <c r="W18" i="8"/>
  <c r="Y18" i="8" s="1"/>
  <c r="W14" i="8"/>
  <c r="Y14" i="8" s="1"/>
  <c r="Y117" i="8"/>
  <c r="Y113" i="8"/>
  <c r="Y109" i="8"/>
  <c r="Y105" i="8"/>
  <c r="Y101" i="8"/>
  <c r="Y97" i="8"/>
  <c r="Y93" i="8"/>
  <c r="Y89" i="8"/>
  <c r="Y5" i="8"/>
  <c r="W13" i="8"/>
  <c r="Y13" i="8" s="1"/>
  <c r="W9" i="8"/>
  <c r="Y9" i="8" s="1"/>
  <c r="Y115" i="8"/>
  <c r="Y111" i="8"/>
  <c r="Y107" i="8"/>
  <c r="Y103" i="8"/>
  <c r="Y99" i="8"/>
  <c r="Y95" i="8"/>
  <c r="Y91" i="8"/>
  <c r="W19" i="8"/>
  <c r="Y19" i="8" s="1"/>
  <c r="W15" i="8"/>
  <c r="Y15" i="8" s="1"/>
  <c r="W11" i="8"/>
  <c r="Y11" i="8" s="1"/>
  <c r="W7" i="8"/>
  <c r="Y7" i="8" s="1"/>
  <c r="W3" i="8"/>
  <c r="Y3" i="8" s="1"/>
  <c r="AV13" i="17"/>
  <c r="AT99" i="19"/>
  <c r="AV99" i="19" s="1"/>
  <c r="AT95" i="19"/>
  <c r="AV95" i="19" s="1"/>
  <c r="AT91" i="19"/>
  <c r="AV91" i="19" s="1"/>
  <c r="AT87" i="19"/>
  <c r="AV87" i="19" s="1"/>
  <c r="AT83" i="19"/>
  <c r="AV83" i="19" s="1"/>
  <c r="AT79" i="19"/>
  <c r="AV79" i="19" s="1"/>
  <c r="AT75" i="19"/>
  <c r="AV75" i="19" s="1"/>
  <c r="AT71" i="19"/>
  <c r="AV71" i="19" s="1"/>
  <c r="AT67" i="19"/>
  <c r="AV67" i="19" s="1"/>
  <c r="AT63" i="19"/>
  <c r="AV63" i="19" s="1"/>
  <c r="AT59" i="19"/>
  <c r="AV59" i="19" s="1"/>
  <c r="AT55" i="19"/>
  <c r="AV55" i="19" s="1"/>
  <c r="AT51" i="19"/>
  <c r="AV51" i="19" s="1"/>
  <c r="AT47" i="19"/>
  <c r="AV47" i="19" s="1"/>
  <c r="AT43" i="19"/>
  <c r="AV43" i="19" s="1"/>
  <c r="AT39" i="19"/>
  <c r="AV39" i="19" s="1"/>
  <c r="AT35" i="19"/>
  <c r="AV35" i="19" s="1"/>
  <c r="AT31" i="19"/>
  <c r="AV31" i="19" s="1"/>
  <c r="AT27" i="19"/>
  <c r="AV27" i="19" s="1"/>
  <c r="AT23" i="19"/>
  <c r="AV23" i="19" s="1"/>
  <c r="AT19" i="19"/>
  <c r="AV19" i="19" s="1"/>
  <c r="AT16" i="19"/>
  <c r="AV16" i="19" s="1"/>
  <c r="AT12" i="19"/>
  <c r="AV12" i="19" s="1"/>
  <c r="AT8" i="19"/>
  <c r="AV8" i="19" s="1"/>
  <c r="AT4" i="19"/>
  <c r="AV4" i="19" s="1"/>
  <c r="AV105" i="19"/>
  <c r="AV101" i="19"/>
  <c r="AV97" i="19"/>
  <c r="AV93" i="19"/>
  <c r="AV89" i="19"/>
  <c r="AV85" i="19"/>
  <c r="AV81" i="19"/>
  <c r="AV77" i="19"/>
  <c r="AV73" i="19"/>
  <c r="AV69" i="19"/>
  <c r="AV65" i="19"/>
  <c r="AV61" i="19"/>
  <c r="AV57" i="19"/>
  <c r="AV53" i="19"/>
  <c r="AV49" i="19"/>
  <c r="AV45" i="19"/>
  <c r="AV41" i="19"/>
  <c r="AV37" i="19"/>
  <c r="AV33" i="19"/>
  <c r="AV29" i="19"/>
  <c r="AV25" i="19"/>
  <c r="AV21" i="19"/>
  <c r="AV17" i="19"/>
  <c r="AV13" i="19"/>
  <c r="AV9" i="19"/>
  <c r="AV5" i="19"/>
  <c r="AT102" i="19"/>
  <c r="AV102" i="19" s="1"/>
  <c r="AT98" i="19"/>
  <c r="AV98" i="19" s="1"/>
  <c r="AT94" i="19"/>
  <c r="AV94" i="19" s="1"/>
  <c r="AT90" i="19"/>
  <c r="AV90" i="19" s="1"/>
  <c r="AT86" i="19"/>
  <c r="AV86" i="19" s="1"/>
  <c r="AT82" i="19"/>
  <c r="AV82" i="19" s="1"/>
  <c r="AT78" i="19"/>
  <c r="AV78" i="19" s="1"/>
  <c r="AT74" i="19"/>
  <c r="AV74" i="19" s="1"/>
  <c r="AT70" i="19"/>
  <c r="AV70" i="19" s="1"/>
  <c r="AT66" i="19"/>
  <c r="AV66" i="19" s="1"/>
  <c r="AT62" i="19"/>
  <c r="AV62" i="19" s="1"/>
  <c r="AT58" i="19"/>
  <c r="AV58" i="19" s="1"/>
  <c r="AT54" i="19"/>
  <c r="AV54" i="19" s="1"/>
  <c r="AT50" i="19"/>
  <c r="AV50" i="19" s="1"/>
  <c r="AT46" i="19"/>
  <c r="AV46" i="19" s="1"/>
  <c r="AT42" i="19"/>
  <c r="AV42" i="19" s="1"/>
  <c r="AT38" i="19"/>
  <c r="AV38" i="19" s="1"/>
  <c r="AT34" i="19"/>
  <c r="AV34" i="19" s="1"/>
  <c r="AT30" i="19"/>
  <c r="AV30" i="19" s="1"/>
  <c r="AT26" i="19"/>
  <c r="AV26" i="19" s="1"/>
  <c r="AT22" i="19"/>
  <c r="AV22" i="19" s="1"/>
  <c r="AT18" i="19"/>
  <c r="AV18" i="19" s="1"/>
  <c r="AT15" i="19"/>
  <c r="AV15" i="19" s="1"/>
  <c r="AT11" i="19"/>
  <c r="AV11" i="19" s="1"/>
  <c r="AT7" i="19"/>
  <c r="AV7" i="19" s="1"/>
  <c r="AT3" i="19"/>
  <c r="AV3" i="19" s="1"/>
  <c r="AV104" i="19"/>
  <c r="AV100" i="19"/>
  <c r="AV96" i="19"/>
  <c r="AV92" i="19"/>
  <c r="AV88" i="19"/>
  <c r="AV84" i="19"/>
  <c r="AV80" i="19"/>
  <c r="AV76" i="19"/>
  <c r="AV72" i="19"/>
  <c r="AV68" i="19"/>
  <c r="AV64" i="19"/>
  <c r="AV60" i="19"/>
  <c r="AV56" i="19"/>
  <c r="AV52" i="19"/>
  <c r="AV48" i="19"/>
  <c r="AV44" i="19"/>
  <c r="AV40" i="19"/>
  <c r="AV36" i="19"/>
  <c r="AV32" i="19"/>
  <c r="AV28" i="19"/>
  <c r="AV24" i="19"/>
  <c r="AV20" i="19"/>
  <c r="AV116" i="13"/>
  <c r="AT5" i="17"/>
  <c r="AV5" i="17" s="1"/>
  <c r="AT6" i="17"/>
  <c r="AV6" i="17" s="1"/>
  <c r="AT37" i="17"/>
  <c r="AV37" i="17" s="1"/>
  <c r="AT80" i="17"/>
  <c r="AV80" i="17" s="1"/>
  <c r="AT104" i="17"/>
  <c r="AV104" i="17" s="1"/>
  <c r="AT70" i="18"/>
  <c r="AV70" i="18" s="1"/>
  <c r="AT14" i="19"/>
  <c r="AV14" i="19" s="1"/>
  <c r="AT10" i="19"/>
  <c r="AV10" i="19" s="1"/>
  <c r="AT6" i="19"/>
  <c r="AV6" i="19" s="1"/>
  <c r="AV21" i="17"/>
  <c r="AV22" i="17"/>
  <c r="AV109" i="18"/>
  <c r="AV30" i="17"/>
  <c r="AT5" i="11"/>
  <c r="AV5" i="11" s="1"/>
  <c r="AT64" i="11"/>
  <c r="AV64" i="11" s="1"/>
  <c r="AT22" i="18"/>
  <c r="AV22" i="18" s="1"/>
  <c r="AT9" i="10"/>
  <c r="AV9" i="10" s="1"/>
  <c r="AT80" i="18"/>
  <c r="AV80" i="18" s="1"/>
  <c r="AT71" i="10"/>
  <c r="AV71" i="10" s="1"/>
  <c r="AT79" i="10"/>
  <c r="AV79" i="10" s="1"/>
  <c r="AT11" i="11"/>
  <c r="AV11" i="11" s="1"/>
  <c r="AV86" i="18"/>
  <c r="AV78" i="18"/>
  <c r="AV101" i="18"/>
  <c r="AV30" i="18"/>
  <c r="AV102" i="18"/>
  <c r="AV94" i="18"/>
  <c r="AV62" i="18"/>
  <c r="AV14" i="18"/>
  <c r="AV6" i="18"/>
  <c r="AT5" i="18"/>
  <c r="AV5" i="18" s="1"/>
  <c r="AT13" i="18"/>
  <c r="AV13" i="18" s="1"/>
  <c r="AT21" i="18"/>
  <c r="AV21" i="18" s="1"/>
  <c r="AT29" i="18"/>
  <c r="AV29" i="18" s="1"/>
  <c r="AT37" i="18"/>
  <c r="AV37" i="18" s="1"/>
  <c r="AT45" i="18"/>
  <c r="AV45" i="18" s="1"/>
  <c r="AT53" i="18"/>
  <c r="AV53" i="18" s="1"/>
  <c r="AT60" i="18"/>
  <c r="AV60" i="18" s="1"/>
  <c r="AT68" i="18"/>
  <c r="AV68" i="18" s="1"/>
  <c r="AT76" i="18"/>
  <c r="AV76" i="18" s="1"/>
  <c r="AT84" i="18"/>
  <c r="AV84" i="18" s="1"/>
  <c r="AT92" i="18"/>
  <c r="AV92" i="18" s="1"/>
  <c r="AT100" i="18"/>
  <c r="AV100" i="18" s="1"/>
  <c r="AT97" i="18"/>
  <c r="AV97" i="18" s="1"/>
  <c r="AT105" i="18"/>
  <c r="AV105" i="18" s="1"/>
  <c r="AT4" i="18"/>
  <c r="AV4" i="18" s="1"/>
  <c r="AT12" i="18"/>
  <c r="AV12" i="18" s="1"/>
  <c r="AT20" i="18"/>
  <c r="AV20" i="18" s="1"/>
  <c r="AT28" i="18"/>
  <c r="AV28" i="18" s="1"/>
  <c r="AT36" i="18"/>
  <c r="AV36" i="18" s="1"/>
  <c r="AT52" i="18"/>
  <c r="AV52" i="18" s="1"/>
  <c r="AT59" i="18"/>
  <c r="AV59" i="18" s="1"/>
  <c r="AT67" i="18"/>
  <c r="AV67" i="18" s="1"/>
  <c r="AT75" i="18"/>
  <c r="AV75" i="18" s="1"/>
  <c r="AT83" i="18"/>
  <c r="AV83" i="18" s="1"/>
  <c r="AT91" i="18"/>
  <c r="AV91" i="18" s="1"/>
  <c r="AT99" i="18"/>
  <c r="AV99" i="18" s="1"/>
  <c r="AT38" i="7"/>
  <c r="AV38" i="7" s="1"/>
  <c r="AT36" i="9"/>
  <c r="AV36" i="9" s="1"/>
  <c r="AV45" i="17"/>
  <c r="AV54" i="17"/>
  <c r="AV70" i="17"/>
  <c r="AV105" i="17"/>
  <c r="AV46" i="17"/>
  <c r="AV62" i="17"/>
  <c r="AV78" i="17"/>
  <c r="AV29" i="17"/>
  <c r="AV38" i="17"/>
  <c r="AV14" i="17"/>
  <c r="AT36" i="7"/>
  <c r="AV36" i="7" s="1"/>
  <c r="AT75" i="9"/>
  <c r="AV75" i="9" s="1"/>
  <c r="AT66" i="9"/>
  <c r="AV66" i="9" s="1"/>
  <c r="AT50" i="9"/>
  <c r="AV50" i="9" s="1"/>
  <c r="AT115" i="10"/>
  <c r="AV115" i="10" s="1"/>
  <c r="AT99" i="10"/>
  <c r="AV99" i="10" s="1"/>
  <c r="AT67" i="10"/>
  <c r="AV67" i="10" s="1"/>
  <c r="AT59" i="10"/>
  <c r="AV59" i="10" s="1"/>
  <c r="AT51" i="10"/>
  <c r="AV51" i="10" s="1"/>
  <c r="AT74" i="11"/>
  <c r="AV74" i="11" s="1"/>
  <c r="AT58" i="11"/>
  <c r="AV58" i="11" s="1"/>
  <c r="AT50" i="11"/>
  <c r="AV50" i="11" s="1"/>
  <c r="AT23" i="11"/>
  <c r="AV23" i="11" s="1"/>
  <c r="AT83" i="11"/>
  <c r="AV83" i="11" s="1"/>
  <c r="AT91" i="11"/>
  <c r="AV91" i="11" s="1"/>
  <c r="AT99" i="11"/>
  <c r="AV99" i="11" s="1"/>
  <c r="AT107" i="11"/>
  <c r="AV107" i="11" s="1"/>
  <c r="AT115" i="11"/>
  <c r="AV115" i="11" s="1"/>
  <c r="AT83" i="9"/>
  <c r="AV83" i="9" s="1"/>
  <c r="AT91" i="9"/>
  <c r="AV91" i="9" s="1"/>
  <c r="AT99" i="9"/>
  <c r="AV99" i="9" s="1"/>
  <c r="AT15" i="9"/>
  <c r="AV15" i="9" s="1"/>
  <c r="AT75" i="10"/>
  <c r="AV75" i="10" s="1"/>
  <c r="AT83" i="10"/>
  <c r="AV83" i="10" s="1"/>
  <c r="AT91" i="10"/>
  <c r="AV91" i="10" s="1"/>
  <c r="AT7" i="9"/>
  <c r="AV7" i="9" s="1"/>
  <c r="AT23" i="9"/>
  <c r="AV23" i="9" s="1"/>
  <c r="AT66" i="11"/>
  <c r="AV66" i="11" s="1"/>
  <c r="AT48" i="7"/>
  <c r="AV48" i="7" s="1"/>
  <c r="AT10" i="17"/>
  <c r="AV10" i="17" s="1"/>
  <c r="AT18" i="17"/>
  <c r="AV18" i="17" s="1"/>
  <c r="AT26" i="17"/>
  <c r="AV26" i="17" s="1"/>
  <c r="AT34" i="17"/>
  <c r="AV34" i="17" s="1"/>
  <c r="AT42" i="17"/>
  <c r="AV42" i="17" s="1"/>
  <c r="AT50" i="17"/>
  <c r="AV50" i="17" s="1"/>
  <c r="AT58" i="17"/>
  <c r="AV58" i="17" s="1"/>
  <c r="AT66" i="17"/>
  <c r="AV66" i="17" s="1"/>
  <c r="AT74" i="17"/>
  <c r="AV74" i="17" s="1"/>
  <c r="AT82" i="17"/>
  <c r="AV82" i="17" s="1"/>
  <c r="AT90" i="17"/>
  <c r="AV90" i="17" s="1"/>
  <c r="AT98" i="17"/>
  <c r="AV98" i="17" s="1"/>
  <c r="AT106" i="17"/>
  <c r="AV106" i="17" s="1"/>
  <c r="AT7" i="17"/>
  <c r="AV7" i="17" s="1"/>
  <c r="AT15" i="17"/>
  <c r="AV15" i="17" s="1"/>
  <c r="AT23" i="17"/>
  <c r="AV23" i="17" s="1"/>
  <c r="AT31" i="17"/>
  <c r="AV31" i="17" s="1"/>
  <c r="AT39" i="17"/>
  <c r="AV39" i="17" s="1"/>
  <c r="AT47" i="17"/>
  <c r="AV47" i="17" s="1"/>
  <c r="AT55" i="17"/>
  <c r="AV55" i="17" s="1"/>
  <c r="AT63" i="17"/>
  <c r="AV63" i="17" s="1"/>
  <c r="AT71" i="17"/>
  <c r="AV71" i="17" s="1"/>
  <c r="AT79" i="17"/>
  <c r="AV79" i="17" s="1"/>
  <c r="AT87" i="17"/>
  <c r="AV87" i="17" s="1"/>
  <c r="AT95" i="17"/>
  <c r="AV95" i="17" s="1"/>
  <c r="AT103" i="17"/>
  <c r="AV103" i="17" s="1"/>
  <c r="AT4" i="17"/>
  <c r="AV4" i="17" s="1"/>
  <c r="AT12" i="17"/>
  <c r="AV12" i="17" s="1"/>
  <c r="AT20" i="17"/>
  <c r="AV20" i="17" s="1"/>
  <c r="AT28" i="17"/>
  <c r="AV28" i="17" s="1"/>
  <c r="AT36" i="17"/>
  <c r="AV36" i="17" s="1"/>
  <c r="AT52" i="17"/>
  <c r="AV52" i="17" s="1"/>
  <c r="AT60" i="17"/>
  <c r="AV60" i="17" s="1"/>
  <c r="AT68" i="17"/>
  <c r="AV68" i="17" s="1"/>
  <c r="AT76" i="17"/>
  <c r="AV76" i="17" s="1"/>
  <c r="AT84" i="17"/>
  <c r="AV84" i="17" s="1"/>
  <c r="AT92" i="17"/>
  <c r="AV92" i="17" s="1"/>
  <c r="AT100" i="17"/>
  <c r="AV100" i="17" s="1"/>
  <c r="AT33" i="17"/>
  <c r="AV33" i="17" s="1"/>
  <c r="AT41" i="17"/>
  <c r="AV41" i="17" s="1"/>
  <c r="AT49" i="17"/>
  <c r="AV49" i="17" s="1"/>
  <c r="AT57" i="17"/>
  <c r="AV57" i="17" s="1"/>
  <c r="AT65" i="17"/>
  <c r="AV65" i="17" s="1"/>
  <c r="AT73" i="17"/>
  <c r="AV73" i="17" s="1"/>
  <c r="AT81" i="17"/>
  <c r="AV81" i="17" s="1"/>
  <c r="AT89" i="17"/>
  <c r="AV89" i="17" s="1"/>
  <c r="AT97" i="17"/>
  <c r="AV97" i="17" s="1"/>
  <c r="AT86" i="17"/>
  <c r="AV86" i="17" s="1"/>
  <c r="AT94" i="17"/>
  <c r="AV94" i="17" s="1"/>
  <c r="AT102" i="17"/>
  <c r="AV102" i="17" s="1"/>
  <c r="AT56" i="7"/>
  <c r="AV56" i="7" s="1"/>
  <c r="AT64" i="7"/>
  <c r="AV64" i="7" s="1"/>
  <c r="AT72" i="7"/>
  <c r="AV72" i="7" s="1"/>
  <c r="AT80" i="7"/>
  <c r="AV80" i="7" s="1"/>
  <c r="AT88" i="7"/>
  <c r="AV88" i="7" s="1"/>
  <c r="AT115" i="9"/>
  <c r="AV115" i="9" s="1"/>
  <c r="AT35" i="12"/>
  <c r="AV35" i="12" s="1"/>
  <c r="AT43" i="12"/>
  <c r="AV43" i="12" s="1"/>
  <c r="AT61" i="9"/>
  <c r="AV61" i="9" s="1"/>
  <c r="AT2" i="9"/>
  <c r="AV2" i="9" s="1"/>
  <c r="AT56" i="9"/>
  <c r="AV56" i="9" s="1"/>
  <c r="AT51" i="9"/>
  <c r="AV51" i="9" s="1"/>
  <c r="AT48" i="9"/>
  <c r="AV48" i="9" s="1"/>
  <c r="AT21" i="9"/>
  <c r="AV21" i="9" s="1"/>
  <c r="AT89" i="10"/>
  <c r="AV89" i="10" s="1"/>
  <c r="AT49" i="10"/>
  <c r="AV49" i="10" s="1"/>
  <c r="AT113" i="11"/>
  <c r="AV113" i="11" s="1"/>
  <c r="AT81" i="11"/>
  <c r="AV81" i="11" s="1"/>
  <c r="AT13" i="11"/>
  <c r="AV13" i="11" s="1"/>
  <c r="AT70" i="9"/>
  <c r="AV70" i="9" s="1"/>
  <c r="AT12" i="10"/>
  <c r="AV12" i="10" s="1"/>
  <c r="AT28" i="10"/>
  <c r="AV28" i="10" s="1"/>
  <c r="AT59" i="11"/>
  <c r="AV59" i="11" s="1"/>
  <c r="AT67" i="11"/>
  <c r="AV67" i="11" s="1"/>
  <c r="AV118" i="7"/>
  <c r="AT78" i="9"/>
  <c r="AV78" i="9" s="1"/>
  <c r="AT86" i="9"/>
  <c r="AV86" i="9" s="1"/>
  <c r="AT7" i="10"/>
  <c r="AV7" i="10" s="1"/>
  <c r="AT75" i="11"/>
  <c r="AV75" i="11" s="1"/>
  <c r="AV118" i="9"/>
  <c r="AT15" i="10"/>
  <c r="AV15" i="10" s="1"/>
  <c r="AT23" i="10"/>
  <c r="AV23" i="10" s="1"/>
  <c r="AT31" i="10"/>
  <c r="AV31" i="10" s="1"/>
  <c r="AT39" i="10"/>
  <c r="AV39" i="10" s="1"/>
  <c r="AT54" i="10"/>
  <c r="AV54" i="10" s="1"/>
  <c r="AT53" i="9"/>
  <c r="AV53" i="9" s="1"/>
  <c r="AT62" i="10"/>
  <c r="AV62" i="10" s="1"/>
  <c r="AT81" i="10"/>
  <c r="AV81" i="10" s="1"/>
  <c r="AT48" i="11"/>
  <c r="AV48" i="11" s="1"/>
  <c r="AT76" i="11"/>
  <c r="AV76" i="11" s="1"/>
  <c r="AT89" i="11"/>
  <c r="AV89" i="11" s="1"/>
  <c r="AT97" i="11"/>
  <c r="AV97" i="11" s="1"/>
  <c r="AT105" i="11"/>
  <c r="AV105" i="11" s="1"/>
  <c r="AV118" i="11"/>
  <c r="AT5" i="9"/>
  <c r="AV5" i="9" s="1"/>
  <c r="AT92" i="11"/>
  <c r="AV92" i="11" s="1"/>
  <c r="AT108" i="11"/>
  <c r="AV108" i="11" s="1"/>
  <c r="AT8" i="9"/>
  <c r="AV8" i="9" s="1"/>
  <c r="AT16" i="9"/>
  <c r="AV16" i="9" s="1"/>
  <c r="AT29" i="9"/>
  <c r="AV29" i="9" s="1"/>
  <c r="AT64" i="9"/>
  <c r="AV64" i="9" s="1"/>
  <c r="AT69" i="9"/>
  <c r="AV69" i="9" s="1"/>
  <c r="AT35" i="11"/>
  <c r="AV35" i="11" s="1"/>
  <c r="AT43" i="11"/>
  <c r="AV43" i="11" s="1"/>
  <c r="AT53" i="11"/>
  <c r="AV53" i="11" s="1"/>
  <c r="AT84" i="11"/>
  <c r="AV84" i="11" s="1"/>
  <c r="AT100" i="11"/>
  <c r="AV100" i="11" s="1"/>
  <c r="AT24" i="9"/>
  <c r="AV24" i="9" s="1"/>
  <c r="AT32" i="9"/>
  <c r="AV32" i="9" s="1"/>
  <c r="AT46" i="10"/>
  <c r="AV46" i="10" s="1"/>
  <c r="AV118" i="10"/>
  <c r="AT61" i="11"/>
  <c r="AV61" i="11" s="1"/>
  <c r="AT69" i="11"/>
  <c r="AV69" i="11" s="1"/>
  <c r="AT116" i="11"/>
  <c r="AV116" i="11" s="1"/>
  <c r="AT113" i="12"/>
  <c r="AV113" i="12" s="1"/>
  <c r="AT68" i="9"/>
  <c r="AV68" i="9" s="1"/>
  <c r="AT49" i="9"/>
  <c r="AV49" i="9" s="1"/>
  <c r="AT6" i="9"/>
  <c r="AV6" i="9" s="1"/>
  <c r="AT19" i="10"/>
  <c r="AV19" i="10" s="1"/>
  <c r="AT11" i="10"/>
  <c r="AV11" i="10" s="1"/>
  <c r="AT120" i="11"/>
  <c r="AV120" i="11" s="1"/>
  <c r="AT38" i="9"/>
  <c r="AV38" i="9" s="1"/>
  <c r="AT27" i="10"/>
  <c r="AV27" i="10" s="1"/>
  <c r="AT12" i="11"/>
  <c r="AV12" i="11" s="1"/>
  <c r="AT38" i="11"/>
  <c r="AV38" i="11" s="1"/>
  <c r="AT63" i="9"/>
  <c r="AV63" i="9" s="1"/>
  <c r="AT20" i="11"/>
  <c r="AV20" i="11" s="1"/>
  <c r="AT36" i="10"/>
  <c r="AV36" i="10" s="1"/>
  <c r="AT28" i="11"/>
  <c r="AV28" i="11" s="1"/>
  <c r="AT52" i="11"/>
  <c r="AV52" i="11" s="1"/>
  <c r="AT59" i="6"/>
  <c r="AV59" i="6" s="1"/>
  <c r="AT47" i="9"/>
  <c r="AV47" i="9" s="1"/>
  <c r="AT75" i="6"/>
  <c r="AV75" i="6" s="1"/>
  <c r="AT119" i="9"/>
  <c r="AV119" i="9" s="1"/>
  <c r="AT119" i="10"/>
  <c r="AV119" i="10" s="1"/>
  <c r="AT111" i="10"/>
  <c r="AV111" i="10" s="1"/>
  <c r="AT52" i="9"/>
  <c r="AV52" i="9" s="1"/>
  <c r="AT17" i="9"/>
  <c r="AV17" i="9" s="1"/>
  <c r="AT14" i="9"/>
  <c r="AV14" i="9" s="1"/>
  <c r="AT106" i="10"/>
  <c r="AV106" i="10" s="1"/>
  <c r="AT50" i="10"/>
  <c r="AV50" i="10" s="1"/>
  <c r="AT119" i="11"/>
  <c r="AV119" i="11" s="1"/>
  <c r="AT106" i="11"/>
  <c r="AV106" i="11" s="1"/>
  <c r="AT103" i="11"/>
  <c r="AV103" i="11" s="1"/>
  <c r="AT90" i="11"/>
  <c r="AV90" i="11" s="1"/>
  <c r="AT87" i="11"/>
  <c r="AV87" i="11" s="1"/>
  <c r="AT27" i="11"/>
  <c r="AV27" i="11" s="1"/>
  <c r="AT83" i="6"/>
  <c r="AV83" i="6" s="1"/>
  <c r="AT22" i="7"/>
  <c r="AV22" i="7" s="1"/>
  <c r="AT30" i="7"/>
  <c r="AV30" i="7" s="1"/>
  <c r="AT58" i="10"/>
  <c r="AV58" i="10" s="1"/>
  <c r="AT3" i="11"/>
  <c r="AV3" i="11" s="1"/>
  <c r="AT31" i="11"/>
  <c r="AV31" i="11" s="1"/>
  <c r="AT62" i="11"/>
  <c r="AV62" i="11" s="1"/>
  <c r="AT98" i="11"/>
  <c r="AV98" i="11" s="1"/>
  <c r="AT9" i="9"/>
  <c r="AV9" i="9" s="1"/>
  <c r="AT37" i="9"/>
  <c r="AV37" i="9" s="1"/>
  <c r="AT95" i="10"/>
  <c r="AV95" i="10" s="1"/>
  <c r="AT6" i="11"/>
  <c r="AV6" i="11" s="1"/>
  <c r="AT19" i="11"/>
  <c r="AV19" i="11" s="1"/>
  <c r="AT37" i="11"/>
  <c r="AV37" i="11" s="1"/>
  <c r="AT7" i="6"/>
  <c r="AV7" i="6" s="1"/>
  <c r="AT15" i="6"/>
  <c r="AV15" i="6" s="1"/>
  <c r="AT23" i="6"/>
  <c r="AV23" i="6" s="1"/>
  <c r="AT31" i="6"/>
  <c r="AV31" i="6" s="1"/>
  <c r="AT39" i="6"/>
  <c r="AV39" i="6" s="1"/>
  <c r="AT44" i="7"/>
  <c r="AV44" i="7" s="1"/>
  <c r="AT77" i="10"/>
  <c r="AV77" i="10" s="1"/>
  <c r="AT85" i="10"/>
  <c r="AV85" i="10" s="1"/>
  <c r="AT90" i="10"/>
  <c r="AV90" i="10" s="1"/>
  <c r="AT98" i="10"/>
  <c r="AV98" i="10" s="1"/>
  <c r="AT34" i="7"/>
  <c r="AV34" i="7" s="1"/>
  <c r="AT60" i="7"/>
  <c r="AV60" i="7" s="1"/>
  <c r="AT68" i="7"/>
  <c r="AV68" i="7" s="1"/>
  <c r="AV117" i="11"/>
  <c r="AT42" i="7"/>
  <c r="AV42" i="7" s="1"/>
  <c r="AT101" i="10"/>
  <c r="AV101" i="10" s="1"/>
  <c r="AT30" i="11"/>
  <c r="AV30" i="11" s="1"/>
  <c r="AT46" i="11"/>
  <c r="AV46" i="11" s="1"/>
  <c r="AT22" i="11"/>
  <c r="AV22" i="11" s="1"/>
  <c r="AT109" i="10"/>
  <c r="AV109" i="10" s="1"/>
  <c r="AT41" i="11"/>
  <c r="AV41" i="11" s="1"/>
  <c r="AT77" i="11"/>
  <c r="AV77" i="11" s="1"/>
  <c r="AT82" i="11"/>
  <c r="AV82" i="11" s="1"/>
  <c r="AT16" i="16"/>
  <c r="AV16" i="16" s="1"/>
  <c r="AT24" i="16"/>
  <c r="AV24" i="16" s="1"/>
  <c r="AT91" i="6"/>
  <c r="AV91" i="6" s="1"/>
  <c r="AT31" i="9"/>
  <c r="AV31" i="9" s="1"/>
  <c r="AT44" i="9"/>
  <c r="AV44" i="9" s="1"/>
  <c r="AT35" i="10"/>
  <c r="AV35" i="10" s="1"/>
  <c r="AT54" i="11"/>
  <c r="AV54" i="11" s="1"/>
  <c r="AT95" i="11"/>
  <c r="AV95" i="11" s="1"/>
  <c r="AT70" i="6"/>
  <c r="AV70" i="6" s="1"/>
  <c r="AT56" i="6"/>
  <c r="AV56" i="6" s="1"/>
  <c r="AT48" i="6"/>
  <c r="AV48" i="6" s="1"/>
  <c r="AT2" i="6"/>
  <c r="AV2" i="6" s="1"/>
  <c r="AT20" i="7"/>
  <c r="AV20" i="7" s="1"/>
  <c r="AT119" i="7"/>
  <c r="AV119" i="7" s="1"/>
  <c r="AT114" i="7"/>
  <c r="AV114" i="7" s="1"/>
  <c r="AT58" i="7"/>
  <c r="AV58" i="7" s="1"/>
  <c r="AT50" i="7"/>
  <c r="AV50" i="7" s="1"/>
  <c r="AT109" i="12"/>
  <c r="AV109" i="12" s="1"/>
  <c r="AT45" i="12"/>
  <c r="AV45" i="12" s="1"/>
  <c r="AT28" i="9"/>
  <c r="AV28" i="9" s="1"/>
  <c r="AT2" i="10"/>
  <c r="AV2" i="10" s="1"/>
  <c r="AT120" i="10"/>
  <c r="AV120" i="10" s="1"/>
  <c r="AT74" i="10"/>
  <c r="AV74" i="10" s="1"/>
  <c r="AT49" i="11"/>
  <c r="AV49" i="11" s="1"/>
  <c r="AT60" i="16"/>
  <c r="AV60" i="16" s="1"/>
  <c r="AT71" i="11"/>
  <c r="AV71" i="11" s="1"/>
  <c r="AT41" i="16"/>
  <c r="AV41" i="16" s="1"/>
  <c r="AT84" i="16"/>
  <c r="AV84" i="16" s="1"/>
  <c r="AT92" i="16"/>
  <c r="AV92" i="16" s="1"/>
  <c r="AT109" i="16"/>
  <c r="AV109" i="16" s="1"/>
  <c r="AT97" i="16"/>
  <c r="AV97" i="16" s="1"/>
  <c r="AT52" i="16"/>
  <c r="AV52" i="16" s="1"/>
  <c r="AT8" i="16"/>
  <c r="AV8" i="16" s="1"/>
  <c r="AT44" i="16"/>
  <c r="AV44" i="16" s="1"/>
  <c r="AT68" i="16"/>
  <c r="AV68" i="16" s="1"/>
  <c r="AT100" i="16"/>
  <c r="AV100" i="16" s="1"/>
  <c r="AT3" i="16"/>
  <c r="AV3" i="16" s="1"/>
  <c r="AT46" i="16"/>
  <c r="AV46" i="16" s="1"/>
  <c r="AT50" i="16"/>
  <c r="AV50" i="16" s="1"/>
  <c r="AT6" i="16"/>
  <c r="AV6" i="16" s="1"/>
  <c r="AT54" i="16"/>
  <c r="AV54" i="16" s="1"/>
  <c r="AT58" i="16"/>
  <c r="AV58" i="16" s="1"/>
  <c r="AT105" i="16"/>
  <c r="AV105" i="16" s="1"/>
  <c r="AT10" i="16"/>
  <c r="AV10" i="16" s="1"/>
  <c r="AT14" i="16"/>
  <c r="AV14" i="16" s="1"/>
  <c r="AT49" i="16"/>
  <c r="AV49" i="16" s="1"/>
  <c r="AT62" i="16"/>
  <c r="AV62" i="16" s="1"/>
  <c r="AT66" i="16"/>
  <c r="AV66" i="16" s="1"/>
  <c r="AT110" i="16"/>
  <c r="AV110" i="16" s="1"/>
  <c r="AT5" i="16"/>
  <c r="AV5" i="16" s="1"/>
  <c r="AT18" i="16"/>
  <c r="AV18" i="16" s="1"/>
  <c r="AT22" i="16"/>
  <c r="AV22" i="16" s="1"/>
  <c r="AT57" i="16"/>
  <c r="AV57" i="16" s="1"/>
  <c r="AT70" i="16"/>
  <c r="AV70" i="16" s="1"/>
  <c r="AT74" i="16"/>
  <c r="AV74" i="16" s="1"/>
  <c r="AV107" i="16"/>
  <c r="AT12" i="16"/>
  <c r="AV12" i="16" s="1"/>
  <c r="AT13" i="16"/>
  <c r="AV13" i="16" s="1"/>
  <c r="AT26" i="16"/>
  <c r="AV26" i="16" s="1"/>
  <c r="AT30" i="16"/>
  <c r="AV30" i="16" s="1"/>
  <c r="AT65" i="16"/>
  <c r="AV65" i="16" s="1"/>
  <c r="AT78" i="16"/>
  <c r="AV78" i="16" s="1"/>
  <c r="AT82" i="16"/>
  <c r="AV82" i="16" s="1"/>
  <c r="AV108" i="16"/>
  <c r="AT20" i="16"/>
  <c r="AV20" i="16" s="1"/>
  <c r="AT21" i="16"/>
  <c r="AV21" i="16" s="1"/>
  <c r="AT34" i="16"/>
  <c r="AV34" i="16" s="1"/>
  <c r="AT73" i="16"/>
  <c r="AV73" i="16" s="1"/>
  <c r="AT86" i="16"/>
  <c r="AV86" i="16" s="1"/>
  <c r="AT90" i="16"/>
  <c r="AV90" i="16" s="1"/>
  <c r="AT28" i="16"/>
  <c r="AV28" i="16" s="1"/>
  <c r="AT29" i="16"/>
  <c r="AV29" i="16" s="1"/>
  <c r="AT33" i="16"/>
  <c r="AV33" i="16" s="1"/>
  <c r="AT38" i="16"/>
  <c r="AV38" i="16" s="1"/>
  <c r="AT81" i="16"/>
  <c r="AV81" i="16" s="1"/>
  <c r="AT94" i="16"/>
  <c r="AV94" i="16" s="1"/>
  <c r="AT98" i="16"/>
  <c r="AV98" i="16" s="1"/>
  <c r="AT37" i="16"/>
  <c r="AV37" i="16" s="1"/>
  <c r="AT42" i="16"/>
  <c r="AV42" i="16" s="1"/>
  <c r="AT76" i="16"/>
  <c r="AV76" i="16" s="1"/>
  <c r="AT89" i="16"/>
  <c r="AV89" i="16" s="1"/>
  <c r="AT106" i="16"/>
  <c r="AV106" i="16" s="1"/>
  <c r="AT109" i="11"/>
  <c r="AV109" i="11" s="1"/>
  <c r="AT114" i="11"/>
  <c r="AV114" i="11" s="1"/>
  <c r="AT11" i="16"/>
  <c r="AV11" i="16" s="1"/>
  <c r="AT19" i="16"/>
  <c r="AV19" i="16" s="1"/>
  <c r="AT27" i="16"/>
  <c r="AV27" i="16" s="1"/>
  <c r="AT47" i="16"/>
  <c r="AV47" i="16" s="1"/>
  <c r="AT55" i="16"/>
  <c r="AV55" i="16" s="1"/>
  <c r="AT63" i="16"/>
  <c r="AV63" i="16" s="1"/>
  <c r="AT71" i="16"/>
  <c r="AV71" i="16" s="1"/>
  <c r="AT79" i="16"/>
  <c r="AV79" i="16" s="1"/>
  <c r="AT87" i="16"/>
  <c r="AV87" i="16" s="1"/>
  <c r="AT95" i="16"/>
  <c r="AV95" i="16" s="1"/>
  <c r="AT103" i="16"/>
  <c r="AV103" i="16" s="1"/>
  <c r="AT53" i="12"/>
  <c r="AV53" i="12" s="1"/>
  <c r="AT61" i="12"/>
  <c r="AV61" i="12" s="1"/>
  <c r="AT93" i="12"/>
  <c r="AV93" i="12" s="1"/>
  <c r="AT45" i="7"/>
  <c r="AV45" i="7" s="1"/>
  <c r="AT12" i="9"/>
  <c r="AV12" i="9" s="1"/>
  <c r="AT66" i="10"/>
  <c r="AV66" i="10" s="1"/>
  <c r="AV117" i="10"/>
  <c r="AT44" i="11"/>
  <c r="AV44" i="11" s="1"/>
  <c r="AT56" i="12"/>
  <c r="AV56" i="12" s="1"/>
  <c r="AT64" i="12"/>
  <c r="AV64" i="12" s="1"/>
  <c r="AT72" i="12"/>
  <c r="AV72" i="12" s="1"/>
  <c r="AV117" i="12"/>
  <c r="AT9" i="16"/>
  <c r="AV9" i="16" s="1"/>
  <c r="AT17" i="16"/>
  <c r="AV17" i="16" s="1"/>
  <c r="AT25" i="16"/>
  <c r="AV25" i="16" s="1"/>
  <c r="AT45" i="16"/>
  <c r="AV45" i="16" s="1"/>
  <c r="AT53" i="16"/>
  <c r="AV53" i="16" s="1"/>
  <c r="AT61" i="16"/>
  <c r="AV61" i="16" s="1"/>
  <c r="AT69" i="16"/>
  <c r="AV69" i="16" s="1"/>
  <c r="AT77" i="16"/>
  <c r="AV77" i="16" s="1"/>
  <c r="AT85" i="16"/>
  <c r="AV85" i="16" s="1"/>
  <c r="AT93" i="16"/>
  <c r="AV93" i="16" s="1"/>
  <c r="AT101" i="16"/>
  <c r="AV101" i="16" s="1"/>
  <c r="AT4" i="16"/>
  <c r="AV4" i="16" s="1"/>
  <c r="AT31" i="16"/>
  <c r="AV31" i="16" s="1"/>
  <c r="AT35" i="16"/>
  <c r="AV35" i="16" s="1"/>
  <c r="AT39" i="16"/>
  <c r="AV39" i="16" s="1"/>
  <c r="AT48" i="16"/>
  <c r="AV48" i="16" s="1"/>
  <c r="AT56" i="16"/>
  <c r="AV56" i="16" s="1"/>
  <c r="AT64" i="16"/>
  <c r="AV64" i="16" s="1"/>
  <c r="AT72" i="16"/>
  <c r="AV72" i="16" s="1"/>
  <c r="AT80" i="16"/>
  <c r="AV80" i="16" s="1"/>
  <c r="AT88" i="16"/>
  <c r="AV88" i="16" s="1"/>
  <c r="AT96" i="16"/>
  <c r="AV96" i="16" s="1"/>
  <c r="AT104" i="16"/>
  <c r="AV104" i="16" s="1"/>
  <c r="AT61" i="7"/>
  <c r="AV61" i="7" s="1"/>
  <c r="AT69" i="7"/>
  <c r="AV69" i="7" s="1"/>
  <c r="AT77" i="7"/>
  <c r="AV77" i="7" s="1"/>
  <c r="AT85" i="7"/>
  <c r="AV85" i="7" s="1"/>
  <c r="AT93" i="7"/>
  <c r="AV93" i="7" s="1"/>
  <c r="AT101" i="7"/>
  <c r="AV101" i="7" s="1"/>
  <c r="AT109" i="7"/>
  <c r="AV109" i="7" s="1"/>
  <c r="AT20" i="9"/>
  <c r="AV20" i="9" s="1"/>
  <c r="AT25" i="9"/>
  <c r="AV25" i="9" s="1"/>
  <c r="AT114" i="9"/>
  <c r="AV114" i="9" s="1"/>
  <c r="AT69" i="10"/>
  <c r="AV69" i="10" s="1"/>
  <c r="AT82" i="10"/>
  <c r="AV82" i="10" s="1"/>
  <c r="AT85" i="11"/>
  <c r="AV85" i="11" s="1"/>
  <c r="AT2" i="16"/>
  <c r="AV2" i="16" s="1"/>
  <c r="AT7" i="16"/>
  <c r="AV7" i="16" s="1"/>
  <c r="AT15" i="16"/>
  <c r="AV15" i="16" s="1"/>
  <c r="AT23" i="16"/>
  <c r="AV23" i="16" s="1"/>
  <c r="AT43" i="16"/>
  <c r="AV43" i="16" s="1"/>
  <c r="AT51" i="16"/>
  <c r="AV51" i="16" s="1"/>
  <c r="AT59" i="16"/>
  <c r="AV59" i="16" s="1"/>
  <c r="AT67" i="16"/>
  <c r="AV67" i="16" s="1"/>
  <c r="AT75" i="16"/>
  <c r="AV75" i="16" s="1"/>
  <c r="AT83" i="16"/>
  <c r="AV83" i="16" s="1"/>
  <c r="AT91" i="16"/>
  <c r="AV91" i="16" s="1"/>
  <c r="AT99" i="16"/>
  <c r="AV99" i="16" s="1"/>
  <c r="AT5" i="6"/>
  <c r="AV5" i="6" s="1"/>
  <c r="AT13" i="6"/>
  <c r="AV13" i="6" s="1"/>
  <c r="AT21" i="6"/>
  <c r="AV21" i="6" s="1"/>
  <c r="AT29" i="6"/>
  <c r="AV29" i="6" s="1"/>
  <c r="AT77" i="9"/>
  <c r="AV77" i="9" s="1"/>
  <c r="AT85" i="9"/>
  <c r="AV85" i="9" s="1"/>
  <c r="AT93" i="9"/>
  <c r="AV93" i="9" s="1"/>
  <c r="AT101" i="9"/>
  <c r="AV101" i="9" s="1"/>
  <c r="AT109" i="9"/>
  <c r="AV109" i="9" s="1"/>
  <c r="AT28" i="12"/>
  <c r="AV28" i="12" s="1"/>
  <c r="AT32" i="16"/>
  <c r="AV32" i="16" s="1"/>
  <c r="AT36" i="16"/>
  <c r="AV36" i="16" s="1"/>
  <c r="AT40" i="16"/>
  <c r="AV40" i="16" s="1"/>
  <c r="AT102" i="16"/>
  <c r="AV102" i="16" s="1"/>
  <c r="AT53" i="7"/>
  <c r="AV53" i="7" s="1"/>
  <c r="AT35" i="6"/>
  <c r="AV35" i="6" s="1"/>
  <c r="AV117" i="9"/>
  <c r="AT41" i="9"/>
  <c r="AV41" i="9" s="1"/>
  <c r="AT55" i="9"/>
  <c r="AV55" i="9" s="1"/>
  <c r="AT60" i="9"/>
  <c r="AV60" i="9" s="1"/>
  <c r="AT93" i="10"/>
  <c r="AV93" i="10" s="1"/>
  <c r="AT14" i="11"/>
  <c r="AV14" i="11" s="1"/>
  <c r="AT60" i="11"/>
  <c r="AV60" i="11" s="1"/>
  <c r="AT68" i="11"/>
  <c r="AV68" i="11" s="1"/>
  <c r="AT73" i="11"/>
  <c r="AV73" i="11" s="1"/>
  <c r="AT93" i="11"/>
  <c r="AV93" i="11" s="1"/>
  <c r="AT101" i="11"/>
  <c r="AV101" i="11" s="1"/>
  <c r="AT39" i="12"/>
  <c r="AV39" i="12" s="1"/>
  <c r="AT37" i="12"/>
  <c r="AV37" i="12" s="1"/>
  <c r="AT4" i="11"/>
  <c r="AV4" i="11" s="1"/>
  <c r="AT49" i="12"/>
  <c r="AV49" i="12" s="1"/>
  <c r="AT7" i="12"/>
  <c r="AV7" i="12" s="1"/>
  <c r="AT15" i="12"/>
  <c r="AV15" i="12" s="1"/>
  <c r="AT23" i="12"/>
  <c r="AV23" i="12" s="1"/>
  <c r="AT31" i="12"/>
  <c r="AV31" i="12" s="1"/>
  <c r="AT57" i="12"/>
  <c r="AV57" i="12" s="1"/>
  <c r="AT65" i="12"/>
  <c r="AV65" i="12" s="1"/>
  <c r="AT73" i="12"/>
  <c r="AV73" i="12" s="1"/>
  <c r="AT81" i="12"/>
  <c r="AV81" i="12" s="1"/>
  <c r="AT89" i="12"/>
  <c r="AV89" i="12" s="1"/>
  <c r="AT97" i="12"/>
  <c r="AV97" i="12" s="1"/>
  <c r="AT105" i="12"/>
  <c r="AV105" i="12" s="1"/>
  <c r="AT46" i="12"/>
  <c r="AV46" i="12" s="1"/>
  <c r="AT51" i="12"/>
  <c r="AV51" i="12" s="1"/>
  <c r="AT99" i="6"/>
  <c r="AV99" i="6" s="1"/>
  <c r="AT116" i="9"/>
  <c r="AT108" i="9"/>
  <c r="AV108" i="9" s="1"/>
  <c r="AT118" i="6"/>
  <c r="AV118" i="6" s="1"/>
  <c r="AT110" i="6"/>
  <c r="AV110" i="6" s="1"/>
  <c r="AT92" i="7"/>
  <c r="AV92" i="7" s="1"/>
  <c r="AT76" i="7"/>
  <c r="AV76" i="7" s="1"/>
  <c r="AT22" i="12"/>
  <c r="AV22" i="12" s="1"/>
  <c r="AT3" i="12"/>
  <c r="AV3" i="12" s="1"/>
  <c r="AT119" i="12"/>
  <c r="AV119" i="12" s="1"/>
  <c r="AT79" i="12"/>
  <c r="AV79" i="12" s="1"/>
  <c r="AT58" i="12"/>
  <c r="AV58" i="12" s="1"/>
  <c r="AT50" i="12"/>
  <c r="AV50" i="12" s="1"/>
  <c r="AT111" i="9"/>
  <c r="AV111" i="9" s="1"/>
  <c r="AT100" i="9"/>
  <c r="AV100" i="9" s="1"/>
  <c r="AT98" i="9"/>
  <c r="AV98" i="9" s="1"/>
  <c r="AT84" i="9"/>
  <c r="AV84" i="9" s="1"/>
  <c r="AT59" i="9"/>
  <c r="AV59" i="9" s="1"/>
  <c r="AT43" i="9"/>
  <c r="AV43" i="9" s="1"/>
  <c r="AT30" i="9"/>
  <c r="AV30" i="9" s="1"/>
  <c r="AU42" i="5"/>
  <c r="AW42" i="5" s="1"/>
  <c r="AT10" i="6"/>
  <c r="AV10" i="6" s="1"/>
  <c r="AT18" i="6"/>
  <c r="AV18" i="6" s="1"/>
  <c r="AT78" i="6"/>
  <c r="AV78" i="6" s="1"/>
  <c r="AT86" i="6"/>
  <c r="AV86" i="6" s="1"/>
  <c r="AT94" i="6"/>
  <c r="AV94" i="6" s="1"/>
  <c r="AT107" i="6"/>
  <c r="AV107" i="6" s="1"/>
  <c r="AT3" i="9"/>
  <c r="AV3" i="9" s="1"/>
  <c r="AT54" i="9"/>
  <c r="AV54" i="9" s="1"/>
  <c r="AT71" i="9"/>
  <c r="AV71" i="9" s="1"/>
  <c r="AT76" i="9"/>
  <c r="AV76" i="9" s="1"/>
  <c r="AT42" i="12"/>
  <c r="AV42" i="12" s="1"/>
  <c r="AT45" i="6"/>
  <c r="AV45" i="6" s="1"/>
  <c r="AT50" i="6"/>
  <c r="AV50" i="6" s="1"/>
  <c r="AT102" i="6"/>
  <c r="AV102" i="6" s="1"/>
  <c r="AV115" i="6"/>
  <c r="AT52" i="7"/>
  <c r="AV52" i="7" s="1"/>
  <c r="AT74" i="9"/>
  <c r="AV74" i="9" s="1"/>
  <c r="AT79" i="9"/>
  <c r="AV79" i="9" s="1"/>
  <c r="AT92" i="9"/>
  <c r="AV92" i="9" s="1"/>
  <c r="AT52" i="12"/>
  <c r="AV52" i="12" s="1"/>
  <c r="AT58" i="6"/>
  <c r="AV58" i="6" s="1"/>
  <c r="AT82" i="9"/>
  <c r="AV82" i="9" s="1"/>
  <c r="AT87" i="9"/>
  <c r="AV87" i="9" s="1"/>
  <c r="AT95" i="9"/>
  <c r="AV95" i="9" s="1"/>
  <c r="AT11" i="12"/>
  <c r="AV11" i="12" s="1"/>
  <c r="AT19" i="12"/>
  <c r="AV19" i="12" s="1"/>
  <c r="AT60" i="12"/>
  <c r="AV60" i="12" s="1"/>
  <c r="AT68" i="12"/>
  <c r="AV68" i="12" s="1"/>
  <c r="AT76" i="12"/>
  <c r="AV76" i="12" s="1"/>
  <c r="AT84" i="7"/>
  <c r="AV84" i="7" s="1"/>
  <c r="AT105" i="7"/>
  <c r="AV105" i="7" s="1"/>
  <c r="AT46" i="9"/>
  <c r="AV46" i="9" s="1"/>
  <c r="AT62" i="9"/>
  <c r="AV62" i="9" s="1"/>
  <c r="AT90" i="9"/>
  <c r="AV90" i="9" s="1"/>
  <c r="AT14" i="12"/>
  <c r="AV14" i="12" s="1"/>
  <c r="AT27" i="12"/>
  <c r="AV27" i="12" s="1"/>
  <c r="AT84" i="12"/>
  <c r="AV84" i="12" s="1"/>
  <c r="AT92" i="12"/>
  <c r="AV92" i="12" s="1"/>
  <c r="AT100" i="12"/>
  <c r="AV100" i="12" s="1"/>
  <c r="AT108" i="12"/>
  <c r="AV108" i="12" s="1"/>
  <c r="AT100" i="7"/>
  <c r="AV100" i="7" s="1"/>
  <c r="AT108" i="7"/>
  <c r="AV108" i="7" s="1"/>
  <c r="AT103" i="9"/>
  <c r="AV103" i="9" s="1"/>
  <c r="AT30" i="12"/>
  <c r="AV30" i="12" s="1"/>
  <c r="AT38" i="12"/>
  <c r="AV38" i="12" s="1"/>
  <c r="AT66" i="12"/>
  <c r="AV66" i="12" s="1"/>
  <c r="AT74" i="12"/>
  <c r="AV74" i="12" s="1"/>
  <c r="AT87" i="12"/>
  <c r="AV87" i="12" s="1"/>
  <c r="AT95" i="12"/>
  <c r="AV95" i="12" s="1"/>
  <c r="AT103" i="12"/>
  <c r="AV103" i="12" s="1"/>
  <c r="AV116" i="12"/>
  <c r="AT67" i="6"/>
  <c r="AV67" i="6" s="1"/>
  <c r="AT106" i="9"/>
  <c r="AV106" i="9" s="1"/>
  <c r="AT111" i="12"/>
  <c r="AV111" i="12" s="1"/>
  <c r="AT44" i="12"/>
  <c r="AV44" i="12" s="1"/>
  <c r="AT4" i="9"/>
  <c r="AV4" i="9" s="1"/>
  <c r="AT120" i="7"/>
  <c r="AV120" i="7" s="1"/>
  <c r="AT118" i="12"/>
  <c r="AV118" i="12" s="1"/>
  <c r="AT104" i="12"/>
  <c r="AV104" i="12" s="1"/>
  <c r="AT48" i="12"/>
  <c r="AV48" i="12" s="1"/>
  <c r="AT120" i="9"/>
  <c r="AV120" i="9" s="1"/>
  <c r="AT12" i="12"/>
  <c r="AV12" i="12" s="1"/>
  <c r="AT20" i="12"/>
  <c r="AV20" i="12" s="1"/>
  <c r="AT96" i="7"/>
  <c r="AV96" i="7" s="1"/>
  <c r="AT112" i="7"/>
  <c r="AV112" i="7" s="1"/>
  <c r="AV117" i="7"/>
  <c r="AT59" i="12"/>
  <c r="AV59" i="12" s="1"/>
  <c r="AT75" i="12"/>
  <c r="AV75" i="12" s="1"/>
  <c r="AT80" i="12"/>
  <c r="AV80" i="12" s="1"/>
  <c r="AT88" i="12"/>
  <c r="AV88" i="12" s="1"/>
  <c r="AT96" i="12"/>
  <c r="AV96" i="12" s="1"/>
  <c r="AT83" i="12"/>
  <c r="AV83" i="12" s="1"/>
  <c r="AT91" i="12"/>
  <c r="AV91" i="12" s="1"/>
  <c r="AT99" i="12"/>
  <c r="AV99" i="12" s="1"/>
  <c r="AT107" i="12"/>
  <c r="AV107" i="12" s="1"/>
  <c r="AT112" i="12"/>
  <c r="AV112" i="12" s="1"/>
  <c r="AV116" i="9"/>
  <c r="AT13" i="12"/>
  <c r="AV13" i="12" s="1"/>
  <c r="AT21" i="12"/>
  <c r="AV21" i="12" s="1"/>
  <c r="AT80" i="6"/>
  <c r="AV80" i="6" s="1"/>
  <c r="AT96" i="6"/>
  <c r="AV96" i="6" s="1"/>
  <c r="AT117" i="6"/>
  <c r="AV117" i="6" s="1"/>
  <c r="AT47" i="6"/>
  <c r="AV47" i="6" s="1"/>
  <c r="AT27" i="7"/>
  <c r="AV27" i="7" s="1"/>
  <c r="AT49" i="7"/>
  <c r="AV49" i="7" s="1"/>
  <c r="AT2" i="12"/>
  <c r="AV2" i="12" s="1"/>
  <c r="AT26" i="12"/>
  <c r="AV26" i="12" s="1"/>
  <c r="AT10" i="12"/>
  <c r="AV10" i="12" s="1"/>
  <c r="AT12" i="6"/>
  <c r="AV12" i="6" s="1"/>
  <c r="AT20" i="6"/>
  <c r="AV20" i="6" s="1"/>
  <c r="AT44" i="6"/>
  <c r="AV44" i="6" s="1"/>
  <c r="AT72" i="6"/>
  <c r="AV72" i="6" s="1"/>
  <c r="AT106" i="6"/>
  <c r="AV106" i="6" s="1"/>
  <c r="AT110" i="7"/>
  <c r="AV110" i="7" s="1"/>
  <c r="AT115" i="7"/>
  <c r="AV115" i="7" s="1"/>
  <c r="AT18" i="12"/>
  <c r="AV18" i="12" s="1"/>
  <c r="AT52" i="6"/>
  <c r="AV52" i="6" s="1"/>
  <c r="AT104" i="6"/>
  <c r="AV104" i="6" s="1"/>
  <c r="AT46" i="7"/>
  <c r="AV46" i="7" s="1"/>
  <c r="AT34" i="12"/>
  <c r="AV34" i="12" s="1"/>
  <c r="AT29" i="12"/>
  <c r="AV29" i="12" s="1"/>
  <c r="AT55" i="6"/>
  <c r="AV55" i="6" s="1"/>
  <c r="AT51" i="7"/>
  <c r="AV51" i="7" s="1"/>
  <c r="AT39" i="7"/>
  <c r="AV39" i="7" s="1"/>
  <c r="AT59" i="7"/>
  <c r="AV59" i="7" s="1"/>
  <c r="AT67" i="7"/>
  <c r="AV67" i="7" s="1"/>
  <c r="AT75" i="7"/>
  <c r="AV75" i="7" s="1"/>
  <c r="AT60" i="6"/>
  <c r="AV60" i="6" s="1"/>
  <c r="AT112" i="6"/>
  <c r="AV112" i="6" s="1"/>
  <c r="AT38" i="6"/>
  <c r="AV38" i="6" s="1"/>
  <c r="AT29" i="7"/>
  <c r="AV29" i="7" s="1"/>
  <c r="AT83" i="7"/>
  <c r="AV83" i="7" s="1"/>
  <c r="AT91" i="7"/>
  <c r="AV91" i="7" s="1"/>
  <c r="AT99" i="7"/>
  <c r="AV99" i="7" s="1"/>
  <c r="AT5" i="12"/>
  <c r="AV5" i="12" s="1"/>
  <c r="AU48" i="5"/>
  <c r="AW48" i="5" s="1"/>
  <c r="AT49" i="6"/>
  <c r="AV49" i="6" s="1"/>
  <c r="AT37" i="6"/>
  <c r="AV37" i="6" s="1"/>
  <c r="AT31" i="7"/>
  <c r="AV31" i="7" s="1"/>
  <c r="AT51" i="6"/>
  <c r="AV51" i="6" s="1"/>
  <c r="AT82" i="6"/>
  <c r="AV82" i="6" s="1"/>
  <c r="AT90" i="6"/>
  <c r="AV90" i="6" s="1"/>
  <c r="AT98" i="6"/>
  <c r="AV98" i="6" s="1"/>
  <c r="AT103" i="6"/>
  <c r="AV103" i="6" s="1"/>
  <c r="AV116" i="6"/>
  <c r="AT21" i="7"/>
  <c r="AV21" i="7" s="1"/>
  <c r="AT114" i="6"/>
  <c r="AV114" i="6" s="1"/>
  <c r="AT37" i="7"/>
  <c r="AV37" i="7" s="1"/>
  <c r="AT3" i="6"/>
  <c r="AV3" i="6" s="1"/>
  <c r="AT19" i="6"/>
  <c r="AV19" i="6" s="1"/>
  <c r="AT27" i="6"/>
  <c r="AV27" i="6" s="1"/>
  <c r="AT63" i="6"/>
  <c r="AV63" i="6" s="1"/>
  <c r="AT6" i="6"/>
  <c r="AV6" i="6" s="1"/>
  <c r="AT14" i="6"/>
  <c r="AV14" i="6" s="1"/>
  <c r="AT22" i="6"/>
  <c r="AV22" i="6" s="1"/>
  <c r="AT30" i="6"/>
  <c r="AV30" i="6" s="1"/>
  <c r="AT66" i="6"/>
  <c r="AV66" i="6" s="1"/>
  <c r="AT71" i="6"/>
  <c r="AV71" i="6" s="1"/>
  <c r="AT18" i="7"/>
  <c r="AV18" i="7" s="1"/>
  <c r="AT23" i="7"/>
  <c r="AV23" i="7" s="1"/>
  <c r="AT74" i="6"/>
  <c r="AV74" i="6" s="1"/>
  <c r="AT79" i="6"/>
  <c r="AV79" i="6" s="1"/>
  <c r="AT87" i="6"/>
  <c r="AV87" i="6" s="1"/>
  <c r="AT95" i="6"/>
  <c r="AV95" i="6" s="1"/>
  <c r="AT26" i="7"/>
  <c r="AV26" i="7" s="1"/>
  <c r="AU37" i="5"/>
  <c r="AW37" i="5" s="1"/>
  <c r="AU32" i="5"/>
  <c r="AW32" i="5" s="1"/>
  <c r="AU123" i="5"/>
  <c r="AW123" i="5" s="1"/>
  <c r="AU56" i="5"/>
  <c r="AW56" i="5" s="1"/>
  <c r="AU51" i="5"/>
  <c r="AW51" i="5" s="1"/>
  <c r="AU43" i="5"/>
  <c r="AW43" i="5" s="1"/>
  <c r="AU13" i="5"/>
  <c r="AW13" i="5" s="1"/>
  <c r="AU67" i="5"/>
  <c r="AW67" i="5" s="1"/>
  <c r="AU83" i="5"/>
  <c r="AW83" i="5" s="1"/>
  <c r="AU107" i="5"/>
  <c r="AW107" i="5" s="1"/>
  <c r="AU9" i="5"/>
  <c r="AW9" i="5" s="1"/>
  <c r="AU25" i="5"/>
  <c r="AW25" i="5" s="1"/>
  <c r="AU62" i="5"/>
  <c r="AW62" i="5" s="1"/>
  <c r="AU70" i="5"/>
  <c r="AW70" i="5" s="1"/>
  <c r="AU86" i="5"/>
  <c r="AW86" i="5" s="1"/>
  <c r="AU21" i="5"/>
  <c r="AW21" i="5" s="1"/>
  <c r="AU29" i="5"/>
  <c r="AW29" i="5" s="1"/>
  <c r="AU64" i="5"/>
  <c r="AW64" i="5" s="1"/>
  <c r="AU72" i="5"/>
  <c r="AW72" i="5" s="1"/>
  <c r="AU80" i="5"/>
  <c r="AW80" i="5" s="1"/>
  <c r="AU88" i="5"/>
  <c r="AW88" i="5" s="1"/>
  <c r="AU96" i="5"/>
  <c r="AW96" i="5" s="1"/>
  <c r="AU104" i="5"/>
  <c r="AW104" i="5" s="1"/>
  <c r="AU112" i="5"/>
  <c r="AW112" i="5" s="1"/>
  <c r="AU41" i="5"/>
  <c r="AW41" i="5" s="1"/>
  <c r="AU75" i="5"/>
  <c r="AW75" i="5" s="1"/>
  <c r="AU99" i="5"/>
  <c r="AW99" i="5" s="1"/>
  <c r="AU59" i="5"/>
  <c r="AW59" i="5" s="1"/>
  <c r="AU91" i="5"/>
  <c r="AW91" i="5" s="1"/>
  <c r="AU115" i="5"/>
  <c r="AW115" i="5" s="1"/>
  <c r="AU17" i="5"/>
  <c r="AW17" i="5" s="1"/>
  <c r="AU54" i="5"/>
  <c r="AW54" i="5" s="1"/>
  <c r="AU78" i="5"/>
  <c r="AW78" i="5" s="1"/>
  <c r="AU57" i="5"/>
  <c r="AW57" i="5" s="1"/>
  <c r="AU49" i="5"/>
  <c r="AW49" i="5" s="1"/>
  <c r="AU46" i="5"/>
  <c r="AW46" i="5" s="1"/>
  <c r="AU94" i="5"/>
  <c r="AW94" i="5" s="1"/>
  <c r="AU102" i="5"/>
  <c r="AW102" i="5" s="1"/>
  <c r="AU110" i="5"/>
  <c r="AW110" i="5" s="1"/>
  <c r="AU118" i="5"/>
  <c r="AW118" i="5" s="1"/>
  <c r="AU12" i="5"/>
  <c r="AW12" i="5" s="1"/>
  <c r="AU20" i="5"/>
  <c r="AW20" i="5" s="1"/>
  <c r="AU28" i="5"/>
  <c r="AW28" i="5" s="1"/>
  <c r="AU65" i="5"/>
  <c r="AW65" i="5" s="1"/>
  <c r="AU73" i="5"/>
  <c r="AW73" i="5" s="1"/>
  <c r="AU81" i="5"/>
  <c r="AW81" i="5" s="1"/>
  <c r="AU89" i="5"/>
  <c r="AW89" i="5" s="1"/>
  <c r="AU97" i="5"/>
  <c r="AW97" i="5" s="1"/>
  <c r="AU105" i="5"/>
  <c r="AW105" i="5" s="1"/>
  <c r="AU113" i="5"/>
  <c r="AW113" i="5" s="1"/>
  <c r="AW121" i="5"/>
  <c r="AU44" i="5"/>
  <c r="AW44" i="5" s="1"/>
  <c r="AU8" i="5"/>
  <c r="AW8" i="5" s="1"/>
  <c r="AU16" i="5"/>
  <c r="AW16" i="5" s="1"/>
  <c r="AU24" i="5"/>
  <c r="AW24" i="5" s="1"/>
  <c r="AU53" i="5"/>
  <c r="AW53" i="5" s="1"/>
  <c r="AU61" i="5"/>
  <c r="AW61" i="5" s="1"/>
  <c r="AU69" i="5"/>
  <c r="AW69" i="5" s="1"/>
  <c r="AU77" i="5"/>
  <c r="AW77" i="5" s="1"/>
  <c r="AU85" i="5"/>
  <c r="AW85" i="5" s="1"/>
  <c r="AU40" i="5"/>
  <c r="AW40" i="5" s="1"/>
  <c r="AU55" i="5"/>
  <c r="AW55" i="5" s="1"/>
  <c r="AU47" i="5"/>
  <c r="AW47" i="5" s="1"/>
  <c r="AU124" i="5"/>
  <c r="AW124" i="5" s="1"/>
  <c r="AU52" i="5"/>
  <c r="AW52" i="5" s="1"/>
  <c r="AU50" i="5"/>
  <c r="AW50" i="5" s="1"/>
  <c r="AU45" i="5"/>
  <c r="AW45" i="5" s="1"/>
  <c r="AU71" i="5"/>
  <c r="AW71" i="5" s="1"/>
  <c r="AU63" i="5"/>
  <c r="AW63" i="5" s="1"/>
  <c r="AU79" i="5"/>
  <c r="AW79" i="5" s="1"/>
  <c r="AU87" i="5"/>
  <c r="AW87" i="5" s="1"/>
  <c r="AU95" i="5"/>
  <c r="AW95" i="5" s="1"/>
  <c r="AU103" i="5"/>
  <c r="AW103" i="5" s="1"/>
  <c r="AU111" i="5"/>
  <c r="AW111" i="5" s="1"/>
  <c r="AU6" i="5"/>
  <c r="AW6" i="5" s="1"/>
  <c r="AU14" i="5"/>
  <c r="AW14" i="5" s="1"/>
  <c r="AU58" i="5"/>
  <c r="AW58" i="5" s="1"/>
  <c r="AU66" i="5"/>
  <c r="AW66" i="5" s="1"/>
  <c r="AU60" i="5"/>
  <c r="AW60" i="5" s="1"/>
  <c r="AU68" i="5"/>
  <c r="AW68" i="5" s="1"/>
  <c r="AU76" i="5"/>
  <c r="AW76" i="5" s="1"/>
  <c r="AU84" i="5"/>
  <c r="AW84" i="5" s="1"/>
  <c r="AU92" i="5"/>
  <c r="AW92" i="5" s="1"/>
  <c r="AU100" i="5"/>
  <c r="AW100" i="5" s="1"/>
  <c r="AU108" i="5"/>
  <c r="AW108" i="5" s="1"/>
  <c r="AU116" i="5"/>
  <c r="AW116" i="5" s="1"/>
  <c r="AU82" i="5"/>
  <c r="AW82" i="5" s="1"/>
  <c r="AU90" i="5"/>
  <c r="AW90" i="5" s="1"/>
  <c r="AU98" i="5"/>
  <c r="AW98" i="5" s="1"/>
  <c r="AU106" i="5"/>
  <c r="AW106" i="5" s="1"/>
  <c r="AU33" i="5"/>
  <c r="AW33" i="5" s="1"/>
  <c r="AU93" i="5"/>
  <c r="AW93" i="5" s="1"/>
  <c r="AU101" i="5"/>
  <c r="AW101" i="5" s="1"/>
  <c r="AU109" i="5"/>
  <c r="AW109" i="5" s="1"/>
  <c r="AU117" i="5"/>
  <c r="AW117" i="5" s="1"/>
  <c r="AU39" i="5"/>
  <c r="AW39" i="5" s="1"/>
  <c r="AW122" i="5"/>
  <c r="AU119" i="5"/>
  <c r="AW119" i="5" s="1"/>
  <c r="AU34" i="5"/>
  <c r="AW34" i="5" s="1"/>
  <c r="AU2" i="5"/>
  <c r="AW2" i="5" s="1"/>
  <c r="AU35" i="5"/>
  <c r="AW35" i="5" s="1"/>
  <c r="AU38" i="5"/>
  <c r="AW38" i="5" s="1"/>
  <c r="AU22" i="5"/>
  <c r="AW22" i="5" s="1"/>
  <c r="AU30" i="5"/>
  <c r="AW30" i="5" s="1"/>
  <c r="AU15" i="5"/>
  <c r="AW15" i="5" s="1"/>
  <c r="AU23" i="5"/>
  <c r="AW23" i="5" s="1"/>
  <c r="AU31" i="5"/>
  <c r="AW31" i="5" s="1"/>
  <c r="AU10" i="5"/>
  <c r="AW10" i="5" s="1"/>
  <c r="AU26" i="5"/>
  <c r="AW26" i="5" s="1"/>
  <c r="AU36" i="5"/>
  <c r="AW36" i="5" s="1"/>
  <c r="AU11" i="5"/>
  <c r="AW11" i="5" s="1"/>
  <c r="AU27" i="5"/>
  <c r="AW27" i="5" s="1"/>
  <c r="AU4" i="5"/>
  <c r="AW4" i="5" s="1"/>
  <c r="AU19" i="5"/>
  <c r="AW19" i="5" s="1"/>
  <c r="AU3" i="5"/>
  <c r="AW3" i="5" s="1"/>
  <c r="AU114" i="5"/>
  <c r="AW114" i="5" s="1"/>
  <c r="AU74" i="5"/>
  <c r="AW74" i="5" s="1"/>
  <c r="AU18" i="5"/>
  <c r="AW18" i="5" s="1"/>
  <c r="AU120" i="5"/>
  <c r="AW120" i="5" s="1"/>
  <c r="AU7" i="5"/>
  <c r="AW7" i="5" s="1"/>
  <c r="AU5" i="5"/>
  <c r="AW5" i="5" s="1"/>
  <c r="AT105" i="15"/>
  <c r="AV105" i="15" s="1"/>
  <c r="AT43" i="15"/>
  <c r="AV43" i="15" s="1"/>
  <c r="AT70" i="15"/>
  <c r="AV70" i="15" s="1"/>
  <c r="AT46" i="15"/>
  <c r="AV46" i="15" s="1"/>
  <c r="AT41" i="15"/>
  <c r="AV41" i="15" s="1"/>
  <c r="AT34" i="15"/>
  <c r="AV34" i="15" s="1"/>
  <c r="AT97" i="15"/>
  <c r="AV97" i="15" s="1"/>
  <c r="AT89" i="15"/>
  <c r="AV89" i="15" s="1"/>
  <c r="AT81" i="15"/>
  <c r="AV81" i="15" s="1"/>
  <c r="AT73" i="15"/>
  <c r="AV73" i="15" s="1"/>
  <c r="AT49" i="15"/>
  <c r="AV49" i="15" s="1"/>
  <c r="AT57" i="15"/>
  <c r="AV57" i="15" s="1"/>
  <c r="AT65" i="15"/>
  <c r="AV65" i="15" s="1"/>
  <c r="AT110" i="15"/>
  <c r="AV110" i="15" s="1"/>
  <c r="AT102" i="15"/>
  <c r="AV102" i="15" s="1"/>
  <c r="AT94" i="15"/>
  <c r="AV94" i="15" s="1"/>
  <c r="AT86" i="15"/>
  <c r="AV86" i="15" s="1"/>
  <c r="AT80" i="15"/>
  <c r="AV80" i="15" s="1"/>
  <c r="AT78" i="15"/>
  <c r="AV78" i="15" s="1"/>
  <c r="AT64" i="15"/>
  <c r="AV64" i="15" s="1"/>
  <c r="AT62" i="15"/>
  <c r="AV62" i="15" s="1"/>
  <c r="AT54" i="15"/>
  <c r="AV54" i="15" s="1"/>
  <c r="AT56" i="15"/>
  <c r="AV56" i="15" s="1"/>
  <c r="AT48" i="15"/>
  <c r="AV48" i="15" s="1"/>
  <c r="AT40" i="15"/>
  <c r="AV40" i="15" s="1"/>
  <c r="AT38" i="15"/>
  <c r="AV38" i="15" s="1"/>
  <c r="AV108" i="15"/>
  <c r="AT103" i="15"/>
  <c r="AV103" i="15" s="1"/>
  <c r="AT98" i="15"/>
  <c r="AV98" i="15" s="1"/>
  <c r="AT95" i="15"/>
  <c r="AV95" i="15" s="1"/>
  <c r="AT90" i="15"/>
  <c r="AV90" i="15" s="1"/>
  <c r="AT87" i="15"/>
  <c r="AV87" i="15" s="1"/>
  <c r="AT82" i="15"/>
  <c r="AV82" i="15" s="1"/>
  <c r="AT79" i="15"/>
  <c r="AV79" i="15" s="1"/>
  <c r="AT33" i="15"/>
  <c r="AV33" i="15" s="1"/>
  <c r="AT74" i="15"/>
  <c r="AV74" i="15" s="1"/>
  <c r="AT71" i="15"/>
  <c r="AV71" i="15" s="1"/>
  <c r="AT66" i="15"/>
  <c r="AV66" i="15" s="1"/>
  <c r="AT63" i="15"/>
  <c r="AV63" i="15" s="1"/>
  <c r="AT58" i="15"/>
  <c r="AV58" i="15" s="1"/>
  <c r="AT55" i="15"/>
  <c r="AV55" i="15" s="1"/>
  <c r="AT47" i="15"/>
  <c r="AV47" i="15" s="1"/>
  <c r="AT44" i="15"/>
  <c r="AV44" i="15" s="1"/>
  <c r="AT42" i="15"/>
  <c r="AV42" i="15" s="1"/>
  <c r="AT39" i="15"/>
  <c r="AV39" i="15" s="1"/>
  <c r="AT106" i="15"/>
  <c r="AV106" i="15" s="1"/>
  <c r="AT50" i="15"/>
  <c r="AV50" i="15" s="1"/>
  <c r="AT104" i="15"/>
  <c r="AV104" i="15" s="1"/>
  <c r="AT96" i="15"/>
  <c r="AV96" i="15" s="1"/>
  <c r="AT32" i="15"/>
  <c r="AV32" i="15" s="1"/>
  <c r="AT88" i="15"/>
  <c r="AV88" i="15" s="1"/>
  <c r="AT72" i="15"/>
  <c r="AV72" i="15" s="1"/>
  <c r="AT91" i="15"/>
  <c r="AV91" i="15" s="1"/>
  <c r="AT59" i="15"/>
  <c r="AV59" i="15" s="1"/>
  <c r="AT109" i="15"/>
  <c r="AV109" i="15" s="1"/>
  <c r="AT83" i="15"/>
  <c r="AV83" i="15" s="1"/>
  <c r="AV107" i="15"/>
  <c r="AT14" i="15"/>
  <c r="AV14" i="15" s="1"/>
  <c r="AT51" i="15"/>
  <c r="AV51" i="15" s="1"/>
  <c r="AT75" i="15"/>
  <c r="AV75" i="15" s="1"/>
  <c r="AT67" i="15"/>
  <c r="AV67" i="15" s="1"/>
  <c r="AT99" i="15"/>
  <c r="AV99" i="15" s="1"/>
  <c r="AT35" i="15"/>
  <c r="AV35" i="15" s="1"/>
  <c r="AT7" i="15"/>
  <c r="AV7" i="15" s="1"/>
  <c r="AT3" i="15"/>
  <c r="AV3" i="15" s="1"/>
  <c r="AT23" i="15"/>
  <c r="AV23" i="15" s="1"/>
  <c r="AT15" i="15"/>
  <c r="AV15" i="15" s="1"/>
  <c r="AT31" i="15"/>
  <c r="AV31" i="15" s="1"/>
  <c r="AT27" i="15"/>
  <c r="AV27" i="15" s="1"/>
  <c r="AT10" i="15"/>
  <c r="AV10" i="15" s="1"/>
  <c r="AT26" i="15"/>
  <c r="AV26" i="15" s="1"/>
  <c r="AT24" i="15"/>
  <c r="AV24" i="15" s="1"/>
  <c r="AT16" i="15"/>
  <c r="AV16" i="15" s="1"/>
  <c r="AT8" i="15"/>
  <c r="AV8" i="15" s="1"/>
  <c r="AT19" i="15"/>
  <c r="AV19" i="15" s="1"/>
  <c r="AT11" i="15"/>
  <c r="AV11" i="15" s="1"/>
  <c r="AT30" i="15"/>
  <c r="AV30" i="15" s="1"/>
  <c r="AT22" i="15"/>
  <c r="AV22" i="15" s="1"/>
  <c r="AT6" i="15"/>
  <c r="AV6" i="15" s="1"/>
  <c r="AT17" i="15"/>
  <c r="AV17" i="15" s="1"/>
  <c r="AT25" i="15"/>
  <c r="AV25" i="15" s="1"/>
  <c r="AT4" i="15"/>
  <c r="AV4" i="15" s="1"/>
  <c r="AT9" i="15"/>
  <c r="AV9" i="15" s="1"/>
  <c r="AT18" i="15"/>
  <c r="AV18" i="15" s="1"/>
  <c r="AT5" i="15"/>
  <c r="AV5" i="15" s="1"/>
  <c r="AT13" i="15"/>
  <c r="AV13" i="15" s="1"/>
  <c r="AT21" i="15"/>
  <c r="AV21" i="15" s="1"/>
  <c r="AT29" i="15"/>
  <c r="AV29" i="15" s="1"/>
  <c r="AT37" i="15"/>
  <c r="AV37" i="15" s="1"/>
  <c r="AT45" i="15"/>
  <c r="AV45" i="15" s="1"/>
  <c r="AT53" i="15"/>
  <c r="AV53" i="15" s="1"/>
  <c r="AT61" i="15"/>
  <c r="AV61" i="15" s="1"/>
  <c r="AT69" i="15"/>
  <c r="AV69" i="15" s="1"/>
  <c r="AT77" i="15"/>
  <c r="AV77" i="15" s="1"/>
  <c r="AT85" i="15"/>
  <c r="AV85" i="15" s="1"/>
  <c r="AT93" i="15"/>
  <c r="AV93" i="15" s="1"/>
  <c r="AT101" i="15"/>
  <c r="AV101" i="15" s="1"/>
  <c r="AT12" i="15"/>
  <c r="AV12" i="15" s="1"/>
  <c r="AT20" i="15"/>
  <c r="AV20" i="15" s="1"/>
  <c r="AT28" i="15"/>
  <c r="AV28" i="15" s="1"/>
  <c r="AT36" i="15"/>
  <c r="AV36" i="15" s="1"/>
  <c r="AT52" i="15"/>
  <c r="AV52" i="15" s="1"/>
  <c r="AT60" i="15"/>
  <c r="AV60" i="15" s="1"/>
  <c r="AT68" i="15"/>
  <c r="AV68" i="15" s="1"/>
  <c r="AT76" i="15"/>
  <c r="AV76" i="15" s="1"/>
  <c r="AT84" i="15"/>
  <c r="AV84" i="15" s="1"/>
  <c r="AT92" i="15"/>
  <c r="AV92" i="15" s="1"/>
  <c r="AT100" i="15"/>
  <c r="AV100" i="15" s="1"/>
  <c r="AV109" i="14"/>
  <c r="AT4" i="14"/>
  <c r="AV4" i="14" s="1"/>
  <c r="AV30" i="14"/>
  <c r="AV110" i="14"/>
  <c r="AV74" i="14"/>
  <c r="AV96" i="14"/>
  <c r="AV39" i="14"/>
  <c r="AT12" i="14"/>
  <c r="AV12" i="14" s="1"/>
  <c r="AT16" i="14"/>
  <c r="AV16" i="14" s="1"/>
  <c r="AT54" i="14"/>
  <c r="AV54" i="14" s="1"/>
  <c r="AT56" i="14"/>
  <c r="AV56" i="14" s="1"/>
  <c r="AT71" i="14"/>
  <c r="AV71" i="14" s="1"/>
  <c r="AT90" i="14"/>
  <c r="AV90" i="14" s="1"/>
  <c r="AV14" i="14"/>
  <c r="AV29" i="14"/>
  <c r="AV21" i="14"/>
  <c r="AV63" i="14"/>
  <c r="AV95" i="14"/>
  <c r="AV87" i="14"/>
  <c r="AV28" i="14"/>
  <c r="AT36" i="14"/>
  <c r="AV36" i="14" s="1"/>
  <c r="AV55" i="14"/>
  <c r="AV3" i="14"/>
  <c r="AT102" i="14"/>
  <c r="AV102" i="14" s="1"/>
  <c r="AT104" i="14"/>
  <c r="AV104" i="14" s="1"/>
  <c r="AT20" i="14"/>
  <c r="AV20" i="14" s="1"/>
  <c r="AT22" i="14"/>
  <c r="AV22" i="14" s="1"/>
  <c r="AV35" i="14"/>
  <c r="AV37" i="14"/>
  <c r="AT62" i="14"/>
  <c r="AV62" i="14" s="1"/>
  <c r="AT64" i="14"/>
  <c r="AV64" i="14" s="1"/>
  <c r="AV86" i="14"/>
  <c r="AV88" i="14"/>
  <c r="AT94" i="14"/>
  <c r="AV94" i="14" s="1"/>
  <c r="AV6" i="14"/>
  <c r="AV13" i="14"/>
  <c r="AV70" i="14"/>
  <c r="AV72" i="14"/>
  <c r="AV103" i="14"/>
  <c r="AV50" i="14"/>
  <c r="AV79" i="14"/>
  <c r="AV49" i="14"/>
  <c r="AV78" i="14"/>
  <c r="AV80" i="14"/>
  <c r="AV5" i="14"/>
  <c r="AV17" i="14"/>
  <c r="AV32" i="14"/>
  <c r="AV25" i="14"/>
  <c r="AV40" i="14"/>
  <c r="AT11" i="14"/>
  <c r="AV11" i="14" s="1"/>
  <c r="AT19" i="14"/>
  <c r="AV19" i="14" s="1"/>
  <c r="AT27" i="14"/>
  <c r="AV27" i="14" s="1"/>
  <c r="AT34" i="14"/>
  <c r="AV34" i="14" s="1"/>
  <c r="AT42" i="14"/>
  <c r="AV42" i="14" s="1"/>
  <c r="AT48" i="14"/>
  <c r="AV48" i="14" s="1"/>
  <c r="AT53" i="14"/>
  <c r="AV53" i="14" s="1"/>
  <c r="AT61" i="14"/>
  <c r="AV61" i="14" s="1"/>
  <c r="AT69" i="14"/>
  <c r="AV69" i="14" s="1"/>
  <c r="AT77" i="14"/>
  <c r="AV77" i="14" s="1"/>
  <c r="AT85" i="14"/>
  <c r="AV85" i="14" s="1"/>
  <c r="AT93" i="14"/>
  <c r="AV93" i="14" s="1"/>
  <c r="AT101" i="14"/>
  <c r="AV101" i="14" s="1"/>
  <c r="AV9" i="14"/>
  <c r="AT10" i="14"/>
  <c r="AV10" i="14" s="1"/>
  <c r="AT18" i="14"/>
  <c r="AV18" i="14" s="1"/>
  <c r="AT26" i="14"/>
  <c r="AV26" i="14" s="1"/>
  <c r="AT33" i="14"/>
  <c r="AV33" i="14" s="1"/>
  <c r="AT41" i="14"/>
  <c r="AV41" i="14" s="1"/>
  <c r="AT47" i="14"/>
  <c r="AV47" i="14" s="1"/>
  <c r="AT60" i="14"/>
  <c r="AV60" i="14" s="1"/>
  <c r="AT68" i="14"/>
  <c r="AV68" i="14" s="1"/>
  <c r="AT76" i="14"/>
  <c r="AV76" i="14" s="1"/>
  <c r="AT84" i="14"/>
  <c r="AV84" i="14" s="1"/>
  <c r="AT92" i="14"/>
  <c r="AV92" i="14" s="1"/>
  <c r="AT100" i="14"/>
  <c r="AV100" i="14" s="1"/>
  <c r="AT4" i="6"/>
  <c r="AV4" i="6" s="1"/>
  <c r="AT11" i="6"/>
  <c r="AV11" i="6" s="1"/>
  <c r="AT34" i="6"/>
  <c r="AV34" i="6" s="1"/>
  <c r="AT88" i="6"/>
  <c r="AV88" i="6" s="1"/>
  <c r="AT111" i="6"/>
  <c r="AV111" i="6" s="1"/>
  <c r="AT113" i="6"/>
  <c r="AV113" i="6" s="1"/>
  <c r="AT26" i="6"/>
  <c r="AV26" i="6" s="1"/>
  <c r="AT42" i="6"/>
  <c r="AV42" i="6" s="1"/>
  <c r="AT4" i="7"/>
  <c r="AV4" i="7" s="1"/>
  <c r="AT65" i="7"/>
  <c r="AV65" i="7" s="1"/>
  <c r="AT74" i="7"/>
  <c r="AV74" i="7" s="1"/>
  <c r="AT81" i="7"/>
  <c r="AV81" i="7" s="1"/>
  <c r="AT90" i="7"/>
  <c r="AV90" i="7" s="1"/>
  <c r="AT97" i="7"/>
  <c r="AV97" i="7" s="1"/>
  <c r="AT104" i="7"/>
  <c r="AV104" i="7" s="1"/>
  <c r="AT106" i="7"/>
  <c r="AV106" i="7" s="1"/>
  <c r="AV12" i="7"/>
  <c r="AT28" i="7"/>
  <c r="AV28" i="7" s="1"/>
  <c r="AT35" i="7"/>
  <c r="AV35" i="7" s="1"/>
  <c r="AT43" i="7"/>
  <c r="AV43" i="7" s="1"/>
  <c r="AT113" i="7"/>
  <c r="AV113" i="7" s="1"/>
  <c r="AT57" i="7"/>
  <c r="AV57" i="7" s="1"/>
  <c r="AT66" i="7"/>
  <c r="AV66" i="7" s="1"/>
  <c r="AT73" i="7"/>
  <c r="AV73" i="7" s="1"/>
  <c r="AT82" i="7"/>
  <c r="AV82" i="7" s="1"/>
  <c r="AT89" i="7"/>
  <c r="AV89" i="7" s="1"/>
  <c r="AT98" i="7"/>
  <c r="AV98" i="7" s="1"/>
  <c r="AT56" i="11"/>
  <c r="AV56" i="11" s="1"/>
  <c r="AT79" i="11"/>
  <c r="AV79" i="11" s="1"/>
  <c r="AT111" i="11"/>
  <c r="AV111" i="11" s="1"/>
  <c r="AT87" i="10"/>
  <c r="AV87" i="10" s="1"/>
  <c r="AT105" i="10"/>
  <c r="AV105" i="10" s="1"/>
  <c r="AT4" i="10"/>
  <c r="AV4" i="10" s="1"/>
  <c r="AT33" i="10"/>
  <c r="AV33" i="10" s="1"/>
  <c r="AT37" i="10"/>
  <c r="AV37" i="10" s="1"/>
  <c r="AT43" i="10"/>
  <c r="AV43" i="10" s="1"/>
  <c r="AT56" i="10"/>
  <c r="AV56" i="10" s="1"/>
  <c r="AT60" i="10"/>
  <c r="AV60" i="10" s="1"/>
  <c r="AT103" i="10"/>
  <c r="AV103" i="10" s="1"/>
  <c r="AT107" i="10"/>
  <c r="AV107" i="10" s="1"/>
  <c r="AT114" i="10"/>
  <c r="AV114" i="10" s="1"/>
  <c r="AT17" i="10"/>
  <c r="AV17" i="10" s="1"/>
  <c r="AT13" i="10"/>
  <c r="AV13" i="10" s="1"/>
  <c r="AT20" i="10"/>
  <c r="AV20" i="10" s="1"/>
  <c r="AT48" i="10"/>
  <c r="AV48" i="10" s="1"/>
  <c r="AT97" i="10"/>
  <c r="AV97" i="10" s="1"/>
  <c r="AT25" i="10"/>
  <c r="AV25" i="10" s="1"/>
  <c r="AT29" i="10"/>
  <c r="AV29" i="10" s="1"/>
  <c r="AT113" i="10"/>
  <c r="AV113" i="10" s="1"/>
  <c r="AT5" i="10"/>
  <c r="AV5" i="10" s="1"/>
  <c r="AT41" i="10"/>
  <c r="AV41" i="10" s="1"/>
  <c r="AT44" i="10"/>
  <c r="AV44" i="10" s="1"/>
  <c r="AT64" i="10"/>
  <c r="AV64" i="10" s="1"/>
  <c r="AT73" i="10"/>
  <c r="AV73" i="10" s="1"/>
  <c r="AT13" i="9"/>
  <c r="AV13" i="9" s="1"/>
  <c r="AT22" i="9"/>
  <c r="AV22" i="9" s="1"/>
  <c r="AT107" i="9"/>
  <c r="AV107" i="9" s="1"/>
  <c r="AT67" i="9"/>
  <c r="AV67" i="9" s="1"/>
  <c r="AT4" i="12"/>
  <c r="AV4" i="12" s="1"/>
  <c r="AT67" i="12"/>
  <c r="AV67" i="12" s="1"/>
  <c r="AT85" i="12"/>
  <c r="AV85" i="12" s="1"/>
  <c r="AT6" i="12"/>
  <c r="AV6" i="12" s="1"/>
  <c r="AT71" i="12"/>
  <c r="AV71" i="12" s="1"/>
  <c r="AT101" i="12"/>
  <c r="AV101" i="12" s="1"/>
  <c r="AT36" i="12"/>
  <c r="AV36" i="12" s="1"/>
  <c r="AV115" i="13"/>
  <c r="AT4" i="13"/>
  <c r="AV4" i="13" s="1"/>
  <c r="AT108" i="13"/>
  <c r="AV108" i="13" s="1"/>
  <c r="AV112" i="13"/>
  <c r="AT54" i="13"/>
  <c r="AV54" i="13" s="1"/>
  <c r="AT86" i="13"/>
  <c r="AV86" i="13" s="1"/>
  <c r="AT102" i="13"/>
  <c r="AV102" i="13" s="1"/>
  <c r="AT111" i="13"/>
  <c r="AV111" i="13" s="1"/>
  <c r="AV18" i="13"/>
  <c r="AT10" i="13"/>
  <c r="AV10" i="13" s="1"/>
  <c r="AT26" i="13"/>
  <c r="AV26" i="13" s="1"/>
  <c r="AT39" i="13"/>
  <c r="AV39" i="13" s="1"/>
  <c r="AT48" i="13"/>
  <c r="AV48" i="13" s="1"/>
  <c r="AT64" i="13"/>
  <c r="AV64" i="13" s="1"/>
  <c r="AT80" i="13"/>
  <c r="AV80" i="13" s="1"/>
  <c r="AT96" i="13"/>
  <c r="AV96" i="13" s="1"/>
  <c r="AT110" i="13"/>
  <c r="AV110" i="13" s="1"/>
  <c r="AV20" i="13"/>
  <c r="AV35" i="13"/>
  <c r="AT60" i="13"/>
  <c r="AV60" i="13" s="1"/>
  <c r="AT76" i="13"/>
  <c r="AV76" i="13" s="1"/>
  <c r="AT92" i="13"/>
  <c r="AV92" i="13" s="1"/>
  <c r="AV56" i="13"/>
  <c r="AV72" i="13"/>
  <c r="AV88" i="13"/>
  <c r="AV104" i="13"/>
  <c r="AV50" i="13"/>
  <c r="AV66" i="13"/>
  <c r="AV82" i="13"/>
  <c r="AV98" i="13"/>
  <c r="AV24" i="13"/>
  <c r="AV16" i="13"/>
  <c r="AV52" i="13"/>
  <c r="AV68" i="13"/>
  <c r="AV84" i="13"/>
  <c r="AV100" i="13"/>
  <c r="AV32" i="13"/>
  <c r="AV43" i="13"/>
  <c r="AV62" i="13"/>
  <c r="AV94" i="13"/>
  <c r="AV28" i="13"/>
  <c r="AV40" i="13"/>
  <c r="AV58" i="13"/>
  <c r="AV74" i="13"/>
  <c r="AV90" i="13"/>
  <c r="AV106" i="13"/>
  <c r="AV8" i="13"/>
  <c r="AV12" i="13"/>
  <c r="AT9" i="13"/>
  <c r="AV9" i="13" s="1"/>
  <c r="AT17" i="13"/>
  <c r="AV17" i="13" s="1"/>
  <c r="AT25" i="13"/>
  <c r="AV25" i="13" s="1"/>
  <c r="AT33" i="13"/>
  <c r="AV33" i="13" s="1"/>
  <c r="AT38" i="13"/>
  <c r="AV38" i="13" s="1"/>
  <c r="AT51" i="13"/>
  <c r="AV51" i="13" s="1"/>
  <c r="AT59" i="13"/>
  <c r="AV59" i="13" s="1"/>
  <c r="AT67" i="13"/>
  <c r="AV67" i="13" s="1"/>
  <c r="AT75" i="13"/>
  <c r="AV75" i="13" s="1"/>
  <c r="AT83" i="13"/>
  <c r="AV83" i="13" s="1"/>
  <c r="AT91" i="13"/>
  <c r="AV91" i="13" s="1"/>
  <c r="AT99" i="13"/>
  <c r="AV99" i="13" s="1"/>
  <c r="AT107" i="13"/>
  <c r="AV107" i="13" s="1"/>
  <c r="AT109" i="13"/>
  <c r="AV109" i="13" s="1"/>
  <c r="AT5" i="13"/>
  <c r="AV5" i="13" s="1"/>
  <c r="AT13" i="13"/>
  <c r="AV13" i="13" s="1"/>
  <c r="AT21" i="13"/>
  <c r="AV21" i="13" s="1"/>
  <c r="AT29" i="13"/>
  <c r="AV29" i="13" s="1"/>
  <c r="AT41" i="13"/>
  <c r="AV41" i="13" s="1"/>
  <c r="AT47" i="13"/>
  <c r="AV47" i="13" s="1"/>
  <c r="AT55" i="13"/>
  <c r="AV55" i="13" s="1"/>
  <c r="AT63" i="13"/>
  <c r="AV63" i="13" s="1"/>
  <c r="AT71" i="13"/>
  <c r="AV71" i="13" s="1"/>
  <c r="AT79" i="13"/>
  <c r="AV79" i="13" s="1"/>
  <c r="AT87" i="13"/>
  <c r="AV87" i="13" s="1"/>
  <c r="AT95" i="13"/>
  <c r="AV95" i="13" s="1"/>
  <c r="AT103" i="13"/>
  <c r="AV103" i="13" s="1"/>
  <c r="AT9" i="12"/>
  <c r="AV9" i="12" s="1"/>
  <c r="AT17" i="12"/>
  <c r="AV17" i="12" s="1"/>
  <c r="AT25" i="12"/>
  <c r="AV25" i="12" s="1"/>
  <c r="AT33" i="12"/>
  <c r="AV33" i="12" s="1"/>
  <c r="AT41" i="12"/>
  <c r="AV41" i="12" s="1"/>
  <c r="AT55" i="12"/>
  <c r="AV55" i="12" s="1"/>
  <c r="AT63" i="12"/>
  <c r="AV63" i="12" s="1"/>
  <c r="AT70" i="12"/>
  <c r="AV70" i="12" s="1"/>
  <c r="AT78" i="12"/>
  <c r="AV78" i="12" s="1"/>
  <c r="AT86" i="12"/>
  <c r="AV86" i="12" s="1"/>
  <c r="AT94" i="12"/>
  <c r="AV94" i="12" s="1"/>
  <c r="AT102" i="12"/>
  <c r="AV102" i="12" s="1"/>
  <c r="AT110" i="12"/>
  <c r="AV110" i="12" s="1"/>
  <c r="AT115" i="12"/>
  <c r="AV115" i="12" s="1"/>
  <c r="AT8" i="12"/>
  <c r="AV8" i="12" s="1"/>
  <c r="AT16" i="12"/>
  <c r="AV16" i="12" s="1"/>
  <c r="AT24" i="12"/>
  <c r="AV24" i="12" s="1"/>
  <c r="AT32" i="12"/>
  <c r="AV32" i="12" s="1"/>
  <c r="AT40" i="12"/>
  <c r="AV40" i="12" s="1"/>
  <c r="AT47" i="12"/>
  <c r="AV47" i="12" s="1"/>
  <c r="AT54" i="12"/>
  <c r="AV54" i="12" s="1"/>
  <c r="AT62" i="12"/>
  <c r="AV62" i="12" s="1"/>
  <c r="AT69" i="12"/>
  <c r="AV69" i="12" s="1"/>
  <c r="AT77" i="12"/>
  <c r="AV77" i="12" s="1"/>
  <c r="AT82" i="12"/>
  <c r="AV82" i="12" s="1"/>
  <c r="AT90" i="12"/>
  <c r="AV90" i="12" s="1"/>
  <c r="AT98" i="12"/>
  <c r="AV98" i="12" s="1"/>
  <c r="AT106" i="12"/>
  <c r="AV106" i="12" s="1"/>
  <c r="AT114" i="12"/>
  <c r="AV114" i="12" s="1"/>
  <c r="AT9" i="11"/>
  <c r="AV9" i="11" s="1"/>
  <c r="AT17" i="11"/>
  <c r="AV17" i="11" s="1"/>
  <c r="AT25" i="11"/>
  <c r="AV25" i="11" s="1"/>
  <c r="AT33" i="11"/>
  <c r="AV33" i="11" s="1"/>
  <c r="AT8" i="11"/>
  <c r="AV8" i="11" s="1"/>
  <c r="AT16" i="11"/>
  <c r="AV16" i="11" s="1"/>
  <c r="AT24" i="11"/>
  <c r="AV24" i="11" s="1"/>
  <c r="AT32" i="11"/>
  <c r="AV32" i="11" s="1"/>
  <c r="AT40" i="11"/>
  <c r="AV40" i="11" s="1"/>
  <c r="AT47" i="11"/>
  <c r="AV47" i="11" s="1"/>
  <c r="AT55" i="11"/>
  <c r="AV55" i="11" s="1"/>
  <c r="AT63" i="11"/>
  <c r="AV63" i="11" s="1"/>
  <c r="AT70" i="11"/>
  <c r="AV70" i="11" s="1"/>
  <c r="AT78" i="11"/>
  <c r="AV78" i="11" s="1"/>
  <c r="AT86" i="11"/>
  <c r="AV86" i="11" s="1"/>
  <c r="AT94" i="11"/>
  <c r="AV94" i="11" s="1"/>
  <c r="AT102" i="11"/>
  <c r="AV102" i="11" s="1"/>
  <c r="AT110" i="11"/>
  <c r="AV110" i="11" s="1"/>
  <c r="AT10" i="11"/>
  <c r="AV10" i="11" s="1"/>
  <c r="AT18" i="11"/>
  <c r="AV18" i="11" s="1"/>
  <c r="AT26" i="11"/>
  <c r="AV26" i="11" s="1"/>
  <c r="AT34" i="11"/>
  <c r="AV34" i="11" s="1"/>
  <c r="AT42" i="11"/>
  <c r="AV42" i="11" s="1"/>
  <c r="AT57" i="11"/>
  <c r="AV57" i="11" s="1"/>
  <c r="AT65" i="11"/>
  <c r="AV65" i="11" s="1"/>
  <c r="AT72" i="11"/>
  <c r="AV72" i="11" s="1"/>
  <c r="AT80" i="11"/>
  <c r="AV80" i="11" s="1"/>
  <c r="AT88" i="11"/>
  <c r="AV88" i="11" s="1"/>
  <c r="AT96" i="11"/>
  <c r="AV96" i="11" s="1"/>
  <c r="AT104" i="11"/>
  <c r="AV104" i="11" s="1"/>
  <c r="AT112" i="11"/>
  <c r="AV112" i="11" s="1"/>
  <c r="AT21" i="10"/>
  <c r="AV21" i="10" s="1"/>
  <c r="AT3" i="10"/>
  <c r="AV3" i="10" s="1"/>
  <c r="AT6" i="10"/>
  <c r="AV6" i="10" s="1"/>
  <c r="AT14" i="10"/>
  <c r="AV14" i="10" s="1"/>
  <c r="AT22" i="10"/>
  <c r="AV22" i="10" s="1"/>
  <c r="AT30" i="10"/>
  <c r="AV30" i="10" s="1"/>
  <c r="AT38" i="10"/>
  <c r="AV38" i="10" s="1"/>
  <c r="AT45" i="10"/>
  <c r="AV45" i="10" s="1"/>
  <c r="AT53" i="10"/>
  <c r="AV53" i="10" s="1"/>
  <c r="AT61" i="10"/>
  <c r="AV61" i="10" s="1"/>
  <c r="AT68" i="10"/>
  <c r="AV68" i="10" s="1"/>
  <c r="AT76" i="10"/>
  <c r="AV76" i="10" s="1"/>
  <c r="AT84" i="10"/>
  <c r="AV84" i="10" s="1"/>
  <c r="AT92" i="10"/>
  <c r="AV92" i="10" s="1"/>
  <c r="AT100" i="10"/>
  <c r="AV100" i="10" s="1"/>
  <c r="AT108" i="10"/>
  <c r="AV108" i="10" s="1"/>
  <c r="AT116" i="10"/>
  <c r="AV116" i="10" s="1"/>
  <c r="AT8" i="10"/>
  <c r="AV8" i="10" s="1"/>
  <c r="AT16" i="10"/>
  <c r="AV16" i="10" s="1"/>
  <c r="AT24" i="10"/>
  <c r="AV24" i="10" s="1"/>
  <c r="AT32" i="10"/>
  <c r="AV32" i="10" s="1"/>
  <c r="AT40" i="10"/>
  <c r="AV40" i="10" s="1"/>
  <c r="AT47" i="10"/>
  <c r="AV47" i="10" s="1"/>
  <c r="AT55" i="10"/>
  <c r="AV55" i="10" s="1"/>
  <c r="AT63" i="10"/>
  <c r="AV63" i="10" s="1"/>
  <c r="AT70" i="10"/>
  <c r="AV70" i="10" s="1"/>
  <c r="AT78" i="10"/>
  <c r="AV78" i="10" s="1"/>
  <c r="AT86" i="10"/>
  <c r="AV86" i="10" s="1"/>
  <c r="AT94" i="10"/>
  <c r="AV94" i="10" s="1"/>
  <c r="AT102" i="10"/>
  <c r="AV102" i="10" s="1"/>
  <c r="AT110" i="10"/>
  <c r="AV110" i="10" s="1"/>
  <c r="AT10" i="10"/>
  <c r="AV10" i="10" s="1"/>
  <c r="AT18" i="10"/>
  <c r="AV18" i="10" s="1"/>
  <c r="AT26" i="10"/>
  <c r="AV26" i="10" s="1"/>
  <c r="AT34" i="10"/>
  <c r="AV34" i="10" s="1"/>
  <c r="AT42" i="10"/>
  <c r="AV42" i="10" s="1"/>
  <c r="AT57" i="10"/>
  <c r="AV57" i="10" s="1"/>
  <c r="AT65" i="10"/>
  <c r="AV65" i="10" s="1"/>
  <c r="AT72" i="10"/>
  <c r="AV72" i="10" s="1"/>
  <c r="AT80" i="10"/>
  <c r="AV80" i="10" s="1"/>
  <c r="AT88" i="10"/>
  <c r="AV88" i="10" s="1"/>
  <c r="AT96" i="10"/>
  <c r="AV96" i="10" s="1"/>
  <c r="AT104" i="10"/>
  <c r="AV104" i="10" s="1"/>
  <c r="AT112" i="10"/>
  <c r="AV112" i="10" s="1"/>
  <c r="AT11" i="9"/>
  <c r="AV11" i="9" s="1"/>
  <c r="AT19" i="9"/>
  <c r="AV19" i="9" s="1"/>
  <c r="AT27" i="9"/>
  <c r="AV27" i="9" s="1"/>
  <c r="AT35" i="9"/>
  <c r="AV35" i="9" s="1"/>
  <c r="AT58" i="9"/>
  <c r="AV58" i="9" s="1"/>
  <c r="AT73" i="9"/>
  <c r="AV73" i="9" s="1"/>
  <c r="AT81" i="9"/>
  <c r="AV81" i="9" s="1"/>
  <c r="AT89" i="9"/>
  <c r="AV89" i="9" s="1"/>
  <c r="AT97" i="9"/>
  <c r="AV97" i="9" s="1"/>
  <c r="AT105" i="9"/>
  <c r="AV105" i="9" s="1"/>
  <c r="AT113" i="9"/>
  <c r="AV113" i="9" s="1"/>
  <c r="AT94" i="9"/>
  <c r="AV94" i="9" s="1"/>
  <c r="AT102" i="9"/>
  <c r="AV102" i="9" s="1"/>
  <c r="AT110" i="9"/>
  <c r="AV110" i="9" s="1"/>
  <c r="AT10" i="9"/>
  <c r="AV10" i="9" s="1"/>
  <c r="AT18" i="9"/>
  <c r="AV18" i="9" s="1"/>
  <c r="AT26" i="9"/>
  <c r="AV26" i="9" s="1"/>
  <c r="AT34" i="9"/>
  <c r="AV34" i="9" s="1"/>
  <c r="AT42" i="9"/>
  <c r="AV42" i="9" s="1"/>
  <c r="AT57" i="9"/>
  <c r="AV57" i="9" s="1"/>
  <c r="AT65" i="9"/>
  <c r="AV65" i="9" s="1"/>
  <c r="AT72" i="9"/>
  <c r="AV72" i="9" s="1"/>
  <c r="AT80" i="9"/>
  <c r="AV80" i="9" s="1"/>
  <c r="AT88" i="9"/>
  <c r="AV88" i="9" s="1"/>
  <c r="AT96" i="9"/>
  <c r="AV96" i="9" s="1"/>
  <c r="AT104" i="9"/>
  <c r="AV104" i="9" s="1"/>
  <c r="AT112" i="9"/>
  <c r="AV112" i="9" s="1"/>
  <c r="AT9" i="7"/>
  <c r="AV9" i="7" s="1"/>
  <c r="AT17" i="7"/>
  <c r="AV17" i="7" s="1"/>
  <c r="AT25" i="7"/>
  <c r="AV25" i="7" s="1"/>
  <c r="AT33" i="7"/>
  <c r="AV33" i="7" s="1"/>
  <c r="AT41" i="7"/>
  <c r="AV41" i="7" s="1"/>
  <c r="AT55" i="7"/>
  <c r="AV55" i="7" s="1"/>
  <c r="AT63" i="7"/>
  <c r="AV63" i="7" s="1"/>
  <c r="AT71" i="7"/>
  <c r="AV71" i="7" s="1"/>
  <c r="AT79" i="7"/>
  <c r="AV79" i="7" s="1"/>
  <c r="AT87" i="7"/>
  <c r="AV87" i="7" s="1"/>
  <c r="AT95" i="7"/>
  <c r="AV95" i="7" s="1"/>
  <c r="AT103" i="7"/>
  <c r="AV103" i="7" s="1"/>
  <c r="AT111" i="7"/>
  <c r="AV111" i="7" s="1"/>
  <c r="AT116" i="7"/>
  <c r="AV116" i="7" s="1"/>
  <c r="AV7" i="7"/>
  <c r="AT19" i="7"/>
  <c r="AV19" i="7" s="1"/>
  <c r="AT8" i="7"/>
  <c r="AV8" i="7" s="1"/>
  <c r="AV11" i="7"/>
  <c r="AT16" i="7"/>
  <c r="AV16" i="7" s="1"/>
  <c r="AT24" i="7"/>
  <c r="AV24" i="7" s="1"/>
  <c r="AT32" i="7"/>
  <c r="AV32" i="7" s="1"/>
  <c r="AT40" i="7"/>
  <c r="AV40" i="7" s="1"/>
  <c r="AT47" i="7"/>
  <c r="AV47" i="7" s="1"/>
  <c r="AT54" i="7"/>
  <c r="AV54" i="7" s="1"/>
  <c r="AT62" i="7"/>
  <c r="AV62" i="7" s="1"/>
  <c r="AT70" i="7"/>
  <c r="AV70" i="7" s="1"/>
  <c r="AT78" i="7"/>
  <c r="AV78" i="7" s="1"/>
  <c r="AT86" i="7"/>
  <c r="AV86" i="7" s="1"/>
  <c r="AT94" i="7"/>
  <c r="AV94" i="7" s="1"/>
  <c r="AT102" i="7"/>
  <c r="AV102" i="7" s="1"/>
  <c r="AT107" i="7"/>
  <c r="AV107" i="7" s="1"/>
  <c r="AT36" i="6"/>
  <c r="AV36" i="6" s="1"/>
  <c r="AT57" i="6"/>
  <c r="AV57" i="6" s="1"/>
  <c r="AT64" i="6"/>
  <c r="AV64" i="6" s="1"/>
  <c r="AT28" i="6"/>
  <c r="AV28" i="6" s="1"/>
  <c r="AT43" i="6"/>
  <c r="AV43" i="6" s="1"/>
  <c r="AT9" i="6"/>
  <c r="AV9" i="6" s="1"/>
  <c r="AT17" i="6"/>
  <c r="AV17" i="6" s="1"/>
  <c r="AT25" i="6"/>
  <c r="AV25" i="6" s="1"/>
  <c r="AT33" i="6"/>
  <c r="AV33" i="6" s="1"/>
  <c r="AT41" i="6"/>
  <c r="AV41" i="6" s="1"/>
  <c r="AT54" i="6"/>
  <c r="AV54" i="6" s="1"/>
  <c r="AT62" i="6"/>
  <c r="AV62" i="6" s="1"/>
  <c r="AT69" i="6"/>
  <c r="AV69" i="6" s="1"/>
  <c r="AT77" i="6"/>
  <c r="AV77" i="6" s="1"/>
  <c r="AT85" i="6"/>
  <c r="AV85" i="6" s="1"/>
  <c r="AT93" i="6"/>
  <c r="AV93" i="6" s="1"/>
  <c r="AT101" i="6"/>
  <c r="AV101" i="6" s="1"/>
  <c r="AT109" i="6"/>
  <c r="AV109" i="6" s="1"/>
  <c r="AT8" i="6"/>
  <c r="AV8" i="6" s="1"/>
  <c r="AT16" i="6"/>
  <c r="AV16" i="6" s="1"/>
  <c r="AT24" i="6"/>
  <c r="AV24" i="6" s="1"/>
  <c r="AT32" i="6"/>
  <c r="AV32" i="6" s="1"/>
  <c r="AT40" i="6"/>
  <c r="AV40" i="6" s="1"/>
  <c r="AT46" i="6"/>
  <c r="AV46" i="6" s="1"/>
  <c r="AT53" i="6"/>
  <c r="AV53" i="6" s="1"/>
  <c r="AT61" i="6"/>
  <c r="AV61" i="6" s="1"/>
  <c r="AT68" i="6"/>
  <c r="AV68" i="6" s="1"/>
  <c r="AT76" i="6"/>
  <c r="AV76" i="6" s="1"/>
  <c r="AT84" i="6"/>
  <c r="AV84" i="6" s="1"/>
  <c r="AT92" i="6"/>
  <c r="AV92" i="6" s="1"/>
  <c r="AT100" i="6"/>
  <c r="AV100" i="6" s="1"/>
  <c r="AT108" i="6"/>
  <c r="AV108" i="6" s="1"/>
  <c r="AT65" i="6"/>
  <c r="AV65" i="6" s="1"/>
  <c r="AT73" i="6"/>
  <c r="AV73" i="6" s="1"/>
  <c r="AT81" i="6"/>
  <c r="AV81" i="6" s="1"/>
  <c r="AT89" i="6"/>
  <c r="AV89" i="6" s="1"/>
  <c r="AT97" i="6"/>
  <c r="AV97" i="6" s="1"/>
  <c r="AT105" i="6"/>
  <c r="AV105" i="6" s="1"/>
  <c r="BF3" i="4"/>
  <c r="BF4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F107" i="4"/>
  <c r="BF108" i="4"/>
  <c r="BF109" i="4"/>
  <c r="BF110" i="4"/>
  <c r="BF111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39" i="4"/>
  <c r="BE40" i="4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87" i="4"/>
  <c r="BE88" i="4"/>
  <c r="BE89" i="4"/>
  <c r="BE90" i="4"/>
  <c r="BE91" i="4"/>
  <c r="BE92" i="4"/>
  <c r="BE93" i="4"/>
  <c r="BE94" i="4"/>
  <c r="BE95" i="4"/>
  <c r="BE96" i="4"/>
  <c r="BE97" i="4"/>
  <c r="BE98" i="4"/>
  <c r="BE99" i="4"/>
  <c r="BE100" i="4"/>
  <c r="BE101" i="4"/>
  <c r="BE102" i="4"/>
  <c r="BE103" i="4"/>
  <c r="BE104" i="4"/>
  <c r="BE105" i="4"/>
  <c r="BE106" i="4"/>
  <c r="BE107" i="4"/>
  <c r="BE108" i="4"/>
  <c r="BE109" i="4"/>
  <c r="BE110" i="4"/>
  <c r="BE111" i="4"/>
  <c r="BE112" i="4"/>
  <c r="BE113" i="4"/>
  <c r="BE114" i="4"/>
  <c r="BE115" i="4"/>
  <c r="BE116" i="4"/>
  <c r="BE117" i="4"/>
  <c r="BE118" i="4"/>
  <c r="BE119" i="4"/>
  <c r="BE120" i="4"/>
  <c r="BE121" i="4"/>
  <c r="BE122" i="4"/>
  <c r="BE123" i="4"/>
  <c r="BE124" i="4"/>
  <c r="BE125" i="4"/>
  <c r="BE126" i="4"/>
  <c r="BE127" i="4"/>
  <c r="BE128" i="4"/>
  <c r="BE129" i="4"/>
  <c r="BE130" i="4"/>
  <c r="BE131" i="4"/>
  <c r="BE132" i="4"/>
  <c r="BE133" i="4"/>
  <c r="BE134" i="4"/>
  <c r="BE135" i="4"/>
  <c r="BE136" i="4"/>
  <c r="BE137" i="4"/>
  <c r="BE138" i="4"/>
  <c r="AZ138" i="4"/>
  <c r="BB138" i="4" s="1"/>
  <c r="AZ137" i="4"/>
  <c r="BB137" i="4" s="1"/>
  <c r="AZ48" i="4"/>
  <c r="BB48" i="4" s="1"/>
  <c r="AZ49" i="4"/>
  <c r="BB49" i="4" s="1"/>
  <c r="AZ50" i="4"/>
  <c r="BB50" i="4" s="1"/>
  <c r="AZ2" i="4"/>
  <c r="BB2" i="4" s="1"/>
  <c r="AP106" i="4"/>
  <c r="AP107" i="4"/>
  <c r="AZ107" i="4" s="1"/>
  <c r="BB107" i="4" s="1"/>
  <c r="AP105" i="4"/>
  <c r="AZ105" i="4" s="1"/>
  <c r="BB105" i="4" s="1"/>
  <c r="AQ109" i="4"/>
  <c r="AZ109" i="4" s="1"/>
  <c r="BB109" i="4" s="1"/>
  <c r="AQ110" i="4"/>
  <c r="AQ108" i="4"/>
  <c r="AR112" i="4"/>
  <c r="AR113" i="4"/>
  <c r="AZ113" i="4" s="1"/>
  <c r="BB113" i="4" s="1"/>
  <c r="AR111" i="4"/>
  <c r="AS115" i="4"/>
  <c r="AZ115" i="4" s="1"/>
  <c r="BB115" i="4" s="1"/>
  <c r="AS116" i="4"/>
  <c r="AS114" i="4"/>
  <c r="AT118" i="4"/>
  <c r="AT119" i="4"/>
  <c r="AZ119" i="4" s="1"/>
  <c r="BB119" i="4" s="1"/>
  <c r="AT117" i="4"/>
  <c r="AU121" i="4"/>
  <c r="AU122" i="4"/>
  <c r="AU120" i="4"/>
  <c r="AV124" i="4"/>
  <c r="AZ124" i="4" s="1"/>
  <c r="BB124" i="4" s="1"/>
  <c r="AV125" i="4"/>
  <c r="AV123" i="4"/>
  <c r="AW127" i="4"/>
  <c r="AZ127" i="4" s="1"/>
  <c r="BB127" i="4" s="1"/>
  <c r="AW128" i="4"/>
  <c r="AZ128" i="4" s="1"/>
  <c r="BB128" i="4" s="1"/>
  <c r="AW126" i="4"/>
  <c r="AZ126" i="4" s="1"/>
  <c r="BB126" i="4" s="1"/>
  <c r="AX130" i="4"/>
  <c r="AX131" i="4"/>
  <c r="AZ131" i="4" s="1"/>
  <c r="BB131" i="4" s="1"/>
  <c r="AX129" i="4"/>
  <c r="AZ129" i="4" s="1"/>
  <c r="BB129" i="4" s="1"/>
  <c r="AY133" i="4"/>
  <c r="AZ133" i="4" s="1"/>
  <c r="BB133" i="4" s="1"/>
  <c r="AY134" i="4"/>
  <c r="AZ134" i="4" s="1"/>
  <c r="BB134" i="4" s="1"/>
  <c r="AY132" i="4"/>
  <c r="AZ103" i="4"/>
  <c r="BB103" i="4" s="1"/>
  <c r="AZ99" i="4"/>
  <c r="BB99" i="4" s="1"/>
  <c r="AZ97" i="4"/>
  <c r="BB97" i="4" s="1"/>
  <c r="AZ95" i="4"/>
  <c r="BB95" i="4" s="1"/>
  <c r="AZ93" i="4"/>
  <c r="BB93" i="4" s="1"/>
  <c r="AZ91" i="4"/>
  <c r="BB91" i="4" s="1"/>
  <c r="AZ87" i="4"/>
  <c r="BB87" i="4" s="1"/>
  <c r="AZ67" i="4"/>
  <c r="BB67" i="4" s="1"/>
  <c r="AZ68" i="4"/>
  <c r="BB68" i="4" s="1"/>
  <c r="AB64" i="4"/>
  <c r="AB65" i="4"/>
  <c r="AB63" i="4"/>
  <c r="AZ63" i="4" s="1"/>
  <c r="BB63" i="4" s="1"/>
  <c r="AA61" i="4"/>
  <c r="AZ61" i="4" s="1"/>
  <c r="BB61" i="4" s="1"/>
  <c r="AA62" i="4"/>
  <c r="AA60" i="4"/>
  <c r="Z58" i="4"/>
  <c r="Z59" i="4"/>
  <c r="AZ59" i="4" s="1"/>
  <c r="BB59" i="4" s="1"/>
  <c r="Z57" i="4"/>
  <c r="AZ57" i="4" s="1"/>
  <c r="BB57" i="4" s="1"/>
  <c r="Y55" i="4"/>
  <c r="AZ55" i="4" s="1"/>
  <c r="BB55" i="4" s="1"/>
  <c r="Y56" i="4"/>
  <c r="Y54" i="4"/>
  <c r="X51" i="4"/>
  <c r="AZ51" i="4" s="1"/>
  <c r="BB51" i="4" s="1"/>
  <c r="W49" i="4"/>
  <c r="W50" i="4"/>
  <c r="W48" i="4"/>
  <c r="V46" i="4"/>
  <c r="V47" i="4"/>
  <c r="AZ47" i="4" s="1"/>
  <c r="BB47" i="4" s="1"/>
  <c r="V45" i="4"/>
  <c r="AZ45" i="4" s="1"/>
  <c r="BB45" i="4" s="1"/>
  <c r="U44" i="4"/>
  <c r="AZ44" i="4" s="1"/>
  <c r="BB44" i="4" s="1"/>
  <c r="U43" i="4"/>
  <c r="T42" i="4"/>
  <c r="AZ42" i="4" s="1"/>
  <c r="BB42" i="4" s="1"/>
  <c r="T41" i="4"/>
  <c r="AZ41" i="4" s="1"/>
  <c r="BB41" i="4" s="1"/>
  <c r="S39" i="4"/>
  <c r="S40" i="4"/>
  <c r="S38" i="4"/>
  <c r="R36" i="4"/>
  <c r="R37" i="4"/>
  <c r="AZ37" i="4" s="1"/>
  <c r="BB37" i="4" s="1"/>
  <c r="R35" i="4"/>
  <c r="AZ35" i="4" s="1"/>
  <c r="BB35" i="4" s="1"/>
  <c r="Q33" i="4"/>
  <c r="AZ33" i="4" s="1"/>
  <c r="BB33" i="4" s="1"/>
  <c r="Q34" i="4"/>
  <c r="Q32" i="4"/>
  <c r="P30" i="4"/>
  <c r="P31" i="4"/>
  <c r="O27" i="4"/>
  <c r="O28" i="4"/>
  <c r="O26" i="4"/>
  <c r="AZ26" i="4" s="1"/>
  <c r="BB26" i="4" s="1"/>
  <c r="N24" i="4"/>
  <c r="N25" i="4"/>
  <c r="AZ25" i="4" s="1"/>
  <c r="BB25" i="4" s="1"/>
  <c r="N23" i="4"/>
  <c r="M21" i="4"/>
  <c r="AZ21" i="4" s="1"/>
  <c r="BB21" i="4" s="1"/>
  <c r="M22" i="4"/>
  <c r="M20" i="4"/>
  <c r="L16" i="4"/>
  <c r="L18" i="4"/>
  <c r="L19" i="4"/>
  <c r="AZ19" i="4" s="1"/>
  <c r="BB19" i="4" s="1"/>
  <c r="L17" i="4"/>
  <c r="AZ17" i="4" s="1"/>
  <c r="BB17" i="4" s="1"/>
  <c r="X53" i="4"/>
  <c r="X52" i="4"/>
  <c r="AZ135" i="4"/>
  <c r="AZ136" i="4"/>
  <c r="P29" i="4"/>
  <c r="J10" i="4"/>
  <c r="J11" i="4"/>
  <c r="K14" i="4"/>
  <c r="BA138" i="4"/>
  <c r="BA137" i="4"/>
  <c r="K15" i="4"/>
  <c r="K13" i="4"/>
  <c r="AZ13" i="4" s="1"/>
  <c r="BB13" i="4" s="1"/>
  <c r="J12" i="4"/>
  <c r="J9" i="4"/>
  <c r="AZ9" i="4" s="1"/>
  <c r="BB9" i="4" s="1"/>
  <c r="I8" i="4"/>
  <c r="I7" i="4"/>
  <c r="H6" i="4"/>
  <c r="H5" i="4"/>
  <c r="AZ5" i="4" s="1"/>
  <c r="BB5" i="4" s="1"/>
  <c r="H4" i="4"/>
  <c r="G4" i="4"/>
  <c r="G3" i="4"/>
  <c r="BE2" i="4" l="1"/>
  <c r="AT2" i="15"/>
  <c r="AV2" i="15" s="1"/>
  <c r="AZ65" i="4"/>
  <c r="BB65" i="4" s="1"/>
  <c r="AZ29" i="4"/>
  <c r="BB29" i="4" s="1"/>
  <c r="AZ27" i="4"/>
  <c r="BB27" i="4" s="1"/>
  <c r="AZ120" i="4"/>
  <c r="BB120" i="4" s="1"/>
  <c r="AZ53" i="4"/>
  <c r="BB53" i="4" s="1"/>
  <c r="AZ18" i="4"/>
  <c r="BB18" i="4" s="1"/>
  <c r="AZ114" i="4"/>
  <c r="BB114" i="4" s="1"/>
  <c r="AZ11" i="4"/>
  <c r="BB11" i="4" s="1"/>
  <c r="AZ89" i="4"/>
  <c r="BB89" i="4" s="1"/>
  <c r="AZ112" i="4"/>
  <c r="BB112" i="4" s="1"/>
  <c r="AZ104" i="4"/>
  <c r="BB104" i="4" s="1"/>
  <c r="AZ96" i="4"/>
  <c r="BB96" i="4" s="1"/>
  <c r="AZ88" i="4"/>
  <c r="BB88" i="4" s="1"/>
  <c r="AZ62" i="4"/>
  <c r="BB62" i="4" s="1"/>
  <c r="AZ54" i="4"/>
  <c r="BB54" i="4" s="1"/>
  <c r="AZ46" i="4"/>
  <c r="BB46" i="4" s="1"/>
  <c r="AZ40" i="4"/>
  <c r="BB40" i="4" s="1"/>
  <c r="AZ32" i="4"/>
  <c r="BB32" i="4" s="1"/>
  <c r="AZ24" i="4"/>
  <c r="BB24" i="4" s="1"/>
  <c r="AZ16" i="4"/>
  <c r="BB16" i="4" s="1"/>
  <c r="AZ8" i="4"/>
  <c r="BB8" i="4" s="1"/>
  <c r="AZ111" i="4"/>
  <c r="BB111" i="4" s="1"/>
  <c r="AZ39" i="4"/>
  <c r="BB39" i="4" s="1"/>
  <c r="AZ31" i="4"/>
  <c r="BB31" i="4" s="1"/>
  <c r="AZ23" i="4"/>
  <c r="BB23" i="4" s="1"/>
  <c r="AZ15" i="4"/>
  <c r="BB15" i="4" s="1"/>
  <c r="AZ7" i="4"/>
  <c r="BB7" i="4" s="1"/>
  <c r="AZ110" i="4"/>
  <c r="BB110" i="4" s="1"/>
  <c r="AZ102" i="4"/>
  <c r="BB102" i="4" s="1"/>
  <c r="AZ94" i="4"/>
  <c r="BB94" i="4" s="1"/>
  <c r="AZ60" i="4"/>
  <c r="BB60" i="4" s="1"/>
  <c r="AZ52" i="4"/>
  <c r="BB52" i="4" s="1"/>
  <c r="AZ38" i="4"/>
  <c r="BB38" i="4" s="1"/>
  <c r="AZ30" i="4"/>
  <c r="BB30" i="4" s="1"/>
  <c r="AZ22" i="4"/>
  <c r="BB22" i="4" s="1"/>
  <c r="AZ14" i="4"/>
  <c r="BB14" i="4" s="1"/>
  <c r="AZ6" i="4"/>
  <c r="BB6" i="4" s="1"/>
  <c r="AZ118" i="4"/>
  <c r="BB118" i="4" s="1"/>
  <c r="AZ101" i="4"/>
  <c r="BB101" i="4" s="1"/>
  <c r="AZ116" i="4"/>
  <c r="BB116" i="4" s="1"/>
  <c r="AZ108" i="4"/>
  <c r="BB108" i="4" s="1"/>
  <c r="AZ100" i="4"/>
  <c r="BB100" i="4" s="1"/>
  <c r="AZ92" i="4"/>
  <c r="BB92" i="4" s="1"/>
  <c r="AZ66" i="4"/>
  <c r="BB66" i="4" s="1"/>
  <c r="AZ58" i="4"/>
  <c r="BB58" i="4" s="1"/>
  <c r="AZ43" i="4"/>
  <c r="BB43" i="4" s="1"/>
  <c r="AZ36" i="4"/>
  <c r="BB36" i="4" s="1"/>
  <c r="AZ28" i="4"/>
  <c r="BB28" i="4" s="1"/>
  <c r="AZ20" i="4"/>
  <c r="BB20" i="4" s="1"/>
  <c r="AZ12" i="4"/>
  <c r="BB12" i="4" s="1"/>
  <c r="AZ4" i="4"/>
  <c r="BB4" i="4" s="1"/>
  <c r="AZ106" i="4"/>
  <c r="BB106" i="4" s="1"/>
  <c r="AZ98" i="4"/>
  <c r="BB98" i="4" s="1"/>
  <c r="AZ90" i="4"/>
  <c r="BB90" i="4" s="1"/>
  <c r="AZ64" i="4"/>
  <c r="BB64" i="4" s="1"/>
  <c r="AZ56" i="4"/>
  <c r="BB56" i="4" s="1"/>
  <c r="AZ34" i="4"/>
  <c r="BB34" i="4" s="1"/>
  <c r="AZ10" i="4"/>
  <c r="BB10" i="4" s="1"/>
  <c r="AZ3" i="4"/>
  <c r="BB3" i="4" s="1"/>
  <c r="AZ125" i="4"/>
  <c r="BB125" i="4" s="1"/>
  <c r="AZ132" i="4"/>
  <c r="BB132" i="4" s="1"/>
  <c r="AZ117" i="4"/>
  <c r="BB117" i="4" s="1"/>
  <c r="AZ130" i="4"/>
  <c r="BB130" i="4" s="1"/>
  <c r="AZ122" i="4"/>
  <c r="BB122" i="4" s="1"/>
  <c r="AZ123" i="4"/>
  <c r="BB123" i="4" s="1"/>
  <c r="AZ121" i="4"/>
  <c r="BB121" i="4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2" i="1"/>
  <c r="M16" i="1"/>
  <c r="O16" i="1" s="1"/>
  <c r="M15" i="1"/>
  <c r="O15" i="1" s="1"/>
  <c r="L14" i="1"/>
  <c r="M14" i="1" s="1"/>
  <c r="L13" i="1"/>
  <c r="M13" i="1" s="1"/>
  <c r="K12" i="1"/>
  <c r="K11" i="1"/>
  <c r="I8" i="1"/>
  <c r="M8" i="1" s="1"/>
  <c r="I7" i="1"/>
  <c r="M7" i="1" s="1"/>
  <c r="H6" i="1"/>
  <c r="H5" i="1"/>
  <c r="G4" i="1"/>
  <c r="G3" i="1"/>
  <c r="J10" i="1"/>
  <c r="J9" i="1"/>
  <c r="M9" i="1" s="1"/>
  <c r="M17" i="1"/>
  <c r="M18" i="1"/>
  <c r="M2" i="1"/>
  <c r="O2" i="1" s="1"/>
  <c r="N18" i="1"/>
  <c r="N17" i="1"/>
  <c r="BF2" i="4" l="1"/>
  <c r="M12" i="1"/>
  <c r="O12" i="1" s="1"/>
  <c r="O18" i="1"/>
  <c r="O17" i="1"/>
  <c r="M4" i="1"/>
  <c r="O4" i="1" s="1"/>
  <c r="O14" i="1"/>
  <c r="O7" i="1"/>
  <c r="M10" i="1"/>
  <c r="O10" i="1" s="1"/>
  <c r="M5" i="1"/>
  <c r="O5" i="1" s="1"/>
  <c r="O13" i="1"/>
  <c r="M11" i="1"/>
  <c r="O11" i="1" s="1"/>
  <c r="O9" i="1"/>
  <c r="O8" i="1"/>
  <c r="M6" i="1"/>
  <c r="O6" i="1" s="1"/>
  <c r="M3" i="1"/>
  <c r="O3" i="1" s="1"/>
</calcChain>
</file>

<file path=xl/sharedStrings.xml><?xml version="1.0" encoding="utf-8"?>
<sst xmlns="http://schemas.openxmlformats.org/spreadsheetml/2006/main" count="27927" uniqueCount="822">
  <si>
    <t>0x7B</t>
    <phoneticPr fontId="1" type="noConversion"/>
  </si>
  <si>
    <t>0x08</t>
    <phoneticPr fontId="1" type="noConversion"/>
  </si>
  <si>
    <t>0x7D</t>
    <phoneticPr fontId="1" type="noConversion"/>
  </si>
  <si>
    <t>DTC Address</t>
    <phoneticPr fontId="1" type="noConversion"/>
  </si>
  <si>
    <t>Encoder Address</t>
    <phoneticPr fontId="1" type="noConversion"/>
  </si>
  <si>
    <t>송신 패킷 각 바이트별 데이터를 확인</t>
    <phoneticPr fontId="1" type="noConversion"/>
  </si>
  <si>
    <t>STX</t>
    <phoneticPr fontId="1" type="noConversion"/>
  </si>
  <si>
    <t>Send Packet Length</t>
    <phoneticPr fontId="1" type="noConversion"/>
  </si>
  <si>
    <t>Command</t>
    <phoneticPr fontId="1" type="noConversion"/>
  </si>
  <si>
    <t>0xD9</t>
    <phoneticPr fontId="1" type="noConversion"/>
  </si>
  <si>
    <t>Sub</t>
    <phoneticPr fontId="1" type="noConversion"/>
  </si>
  <si>
    <t>CheckSum</t>
    <phoneticPr fontId="1" type="noConversion"/>
  </si>
  <si>
    <t>ETX</t>
    <phoneticPr fontId="1" type="noConversion"/>
  </si>
  <si>
    <t>0x01</t>
    <phoneticPr fontId="1" type="noConversion"/>
  </si>
  <si>
    <t>단순 리턴</t>
    <phoneticPr fontId="1" type="noConversion"/>
  </si>
  <si>
    <t>Seq</t>
    <phoneticPr fontId="1" type="noConversion"/>
  </si>
  <si>
    <t>송신 패킷 전달시 엔코더 LCD 화면에 "Encoder On" 표시 확인.</t>
    <phoneticPr fontId="1" type="noConversion"/>
  </si>
  <si>
    <t>수신 패킷</t>
    <phoneticPr fontId="1" type="noConversion"/>
  </si>
  <si>
    <t>7B</t>
    <phoneticPr fontId="1" type="noConversion"/>
  </si>
  <si>
    <t>D9</t>
    <phoneticPr fontId="1" type="noConversion"/>
  </si>
  <si>
    <t>CK</t>
    <phoneticPr fontId="1" type="noConversion"/>
  </si>
  <si>
    <t>송신 전체패킷</t>
    <phoneticPr fontId="1" type="noConversion"/>
  </si>
  <si>
    <t>FF</t>
    <phoneticPr fontId="1" type="noConversion"/>
  </si>
  <si>
    <t>C9</t>
    <phoneticPr fontId="1" type="noConversion"/>
  </si>
  <si>
    <t>ETX</t>
    <phoneticPr fontId="1" type="noConversion"/>
  </si>
  <si>
    <t>7D</t>
    <phoneticPr fontId="1" type="noConversion"/>
  </si>
  <si>
    <t>DTC</t>
    <phoneticPr fontId="1" type="noConversion"/>
  </si>
  <si>
    <t>Len</t>
    <phoneticPr fontId="1" type="noConversion"/>
  </si>
  <si>
    <t>Enc</t>
    <phoneticPr fontId="1" type="noConversion"/>
  </si>
  <si>
    <t>Cmd</t>
    <phoneticPr fontId="1" type="noConversion"/>
  </si>
  <si>
    <t>Sub</t>
    <phoneticPr fontId="1" type="noConversion"/>
  </si>
  <si>
    <t>BITAND(x,85)</t>
    <phoneticPr fontId="1" type="noConversion"/>
  </si>
  <si>
    <t>비고 (특이사항)</t>
    <phoneticPr fontId="1" type="noConversion"/>
  </si>
  <si>
    <t>테스트
값</t>
    <phoneticPr fontId="1" type="noConversion"/>
  </si>
  <si>
    <t>결과</t>
    <phoneticPr fontId="1" type="noConversion"/>
  </si>
  <si>
    <t>Result</t>
    <phoneticPr fontId="1" type="noConversion"/>
  </si>
  <si>
    <t>△</t>
  </si>
  <si>
    <t>△</t>
    <phoneticPr fontId="1" type="noConversion"/>
  </si>
  <si>
    <t>ⅹ</t>
  </si>
  <si>
    <t>ⅹ</t>
    <phoneticPr fontId="1" type="noConversion"/>
  </si>
  <si>
    <t>⊙</t>
  </si>
  <si>
    <t>Bypass</t>
    <phoneticPr fontId="1" type="noConversion"/>
  </si>
  <si>
    <t>잘못된 Length에 대한 응답</t>
    <phoneticPr fontId="1" type="noConversion"/>
  </si>
  <si>
    <t>잘못된 Length에 대한 응답, 2회 송신시 응답</t>
    <phoneticPr fontId="1" type="noConversion"/>
  </si>
  <si>
    <t>잘못된 Command에 대한 응답</t>
    <phoneticPr fontId="1" type="noConversion"/>
  </si>
  <si>
    <t>FF으로 Bypass 되어야 하나 01로 응답</t>
    <phoneticPr fontId="1" type="noConversion"/>
  </si>
  <si>
    <t>00으로 Bypass 되어야 하나 01로 응답</t>
    <phoneticPr fontId="1" type="noConversion"/>
  </si>
  <si>
    <t>현재는 송신 CK 체크 안하나, 향후 체크 예정</t>
    <phoneticPr fontId="1" type="noConversion"/>
  </si>
  <si>
    <t>일반적으로 무응답이나, 마지막 항목 패킷 송신(5회 이내) 후, 해당패킷 송신 시 응답 발생</t>
    <phoneticPr fontId="1" type="noConversion"/>
  </si>
  <si>
    <t>OnLine Check (0xD9)</t>
    <phoneticPr fontId="1" type="noConversion"/>
  </si>
  <si>
    <t>Encoder
FW Command</t>
    <phoneticPr fontId="1" type="noConversion"/>
  </si>
  <si>
    <t>Seq</t>
    <phoneticPr fontId="1" type="noConversion"/>
  </si>
  <si>
    <t>패킷 구성</t>
    <phoneticPr fontId="1" type="noConversion"/>
  </si>
  <si>
    <t>표준 패킷 =&gt;</t>
    <phoneticPr fontId="1" type="noConversion"/>
  </si>
  <si>
    <t>표준 값</t>
    <phoneticPr fontId="1" type="noConversion"/>
  </si>
  <si>
    <t>No.</t>
    <phoneticPr fontId="1" type="noConversion"/>
  </si>
  <si>
    <t>상세 내용</t>
    <phoneticPr fontId="1" type="noConversion"/>
  </si>
  <si>
    <t>관련 FW</t>
    <phoneticPr fontId="1" type="noConversion"/>
  </si>
  <si>
    <t>관련 Command</t>
    <phoneticPr fontId="1" type="noConversion"/>
  </si>
  <si>
    <t xml:space="preserve"> 관련 SW</t>
    <phoneticPr fontId="1" type="noConversion"/>
  </si>
  <si>
    <t>비고</t>
    <phoneticPr fontId="1" type="noConversion"/>
  </si>
  <si>
    <t>Issue</t>
    <phoneticPr fontId="1" type="noConversion"/>
  </si>
  <si>
    <t>Delete</t>
    <phoneticPr fontId="1" type="noConversion"/>
  </si>
  <si>
    <t>0x3C</t>
    <phoneticPr fontId="1" type="noConversion"/>
  </si>
  <si>
    <t>0xC8</t>
    <phoneticPr fontId="1" type="noConversion"/>
  </si>
  <si>
    <t>Card Type</t>
    <phoneticPr fontId="1" type="noConversion"/>
  </si>
  <si>
    <t>0x00</t>
    <phoneticPr fontId="1" type="noConversion"/>
  </si>
  <si>
    <t>Hotel Code</t>
    <phoneticPr fontId="1" type="noConversion"/>
  </si>
  <si>
    <t>C8</t>
    <phoneticPr fontId="1" type="noConversion"/>
  </si>
  <si>
    <t>3C</t>
    <phoneticPr fontId="1" type="noConversion"/>
  </si>
  <si>
    <t>Cty</t>
    <phoneticPr fontId="1" type="noConversion"/>
  </si>
  <si>
    <t>Hcd</t>
    <phoneticPr fontId="1" type="noConversion"/>
  </si>
  <si>
    <t>FFFF</t>
    <phoneticPr fontId="1" type="noConversion"/>
  </si>
  <si>
    <t>Room No</t>
    <phoneticPr fontId="1" type="noConversion"/>
  </si>
  <si>
    <t>Security No</t>
    <phoneticPr fontId="1" type="noConversion"/>
  </si>
  <si>
    <t>Index No</t>
    <phoneticPr fontId="1" type="noConversion"/>
  </si>
  <si>
    <t>Validity(YY)</t>
    <phoneticPr fontId="1" type="noConversion"/>
  </si>
  <si>
    <t>Validity(MM)</t>
    <phoneticPr fontId="1" type="noConversion"/>
  </si>
  <si>
    <t>Validity(DD)</t>
    <phoneticPr fontId="1" type="noConversion"/>
  </si>
  <si>
    <t>Null</t>
    <phoneticPr fontId="1" type="noConversion"/>
  </si>
  <si>
    <t>Suit Area</t>
    <phoneticPr fontId="1" type="noConversion"/>
  </si>
  <si>
    <t>Special Area (1)</t>
    <phoneticPr fontId="1" type="noConversion"/>
  </si>
  <si>
    <t>Special Area (2)</t>
    <phoneticPr fontId="1" type="noConversion"/>
  </si>
  <si>
    <t>Special Area (3)</t>
    <phoneticPr fontId="1" type="noConversion"/>
  </si>
  <si>
    <t>Special Area (4)</t>
    <phoneticPr fontId="1" type="noConversion"/>
  </si>
  <si>
    <t>Special Area (5)</t>
    <phoneticPr fontId="1" type="noConversion"/>
  </si>
  <si>
    <t>Checkout Time</t>
    <phoneticPr fontId="1" type="noConversion"/>
  </si>
  <si>
    <t>Data 나머지 부분 (1)</t>
    <phoneticPr fontId="1" type="noConversion"/>
  </si>
  <si>
    <t>Data 나머지 부분 (2)</t>
    <phoneticPr fontId="1" type="noConversion"/>
  </si>
  <si>
    <t>Data 나머지 부분 (3)</t>
    <phoneticPr fontId="1" type="noConversion"/>
  </si>
  <si>
    <t>Data 나머지 부분 (4)</t>
    <phoneticPr fontId="1" type="noConversion"/>
  </si>
  <si>
    <t>Data 나머지 부분 (5)</t>
    <phoneticPr fontId="1" type="noConversion"/>
  </si>
  <si>
    <t>WSID (1)</t>
    <phoneticPr fontId="1" type="noConversion"/>
  </si>
  <si>
    <t>WSID (2)</t>
    <phoneticPr fontId="1" type="noConversion"/>
  </si>
  <si>
    <t>WSID (3)</t>
    <phoneticPr fontId="1" type="noConversion"/>
  </si>
  <si>
    <t>WSID (4)</t>
    <phoneticPr fontId="1" type="noConversion"/>
  </si>
  <si>
    <t>WSID (5)</t>
    <phoneticPr fontId="1" type="noConversion"/>
  </si>
  <si>
    <t>WSID (6)</t>
    <phoneticPr fontId="1" type="noConversion"/>
  </si>
  <si>
    <t>WSID (7)</t>
    <phoneticPr fontId="1" type="noConversion"/>
  </si>
  <si>
    <t>WSID (8)</t>
    <phoneticPr fontId="1" type="noConversion"/>
  </si>
  <si>
    <t>WSID (9)</t>
    <phoneticPr fontId="1" type="noConversion"/>
  </si>
  <si>
    <t>WSID (10)</t>
    <phoneticPr fontId="1" type="noConversion"/>
  </si>
  <si>
    <t>Data 나머지 부분 (6)</t>
    <phoneticPr fontId="1" type="noConversion"/>
  </si>
  <si>
    <t>Data 나머지 부분 (7)</t>
    <phoneticPr fontId="1" type="noConversion"/>
  </si>
  <si>
    <t>Rno</t>
    <phoneticPr fontId="1" type="noConversion"/>
  </si>
  <si>
    <t>Sno</t>
    <phoneticPr fontId="1" type="noConversion"/>
  </si>
  <si>
    <t>Vyy</t>
    <phoneticPr fontId="1" type="noConversion"/>
  </si>
  <si>
    <t>Vmm</t>
    <phoneticPr fontId="1" type="noConversion"/>
  </si>
  <si>
    <t>Vdd</t>
    <phoneticPr fontId="1" type="noConversion"/>
  </si>
  <si>
    <t>Idx</t>
    <phoneticPr fontId="1" type="noConversion"/>
  </si>
  <si>
    <t>Sui</t>
    <phoneticPr fontId="1" type="noConversion"/>
  </si>
  <si>
    <t>Sp1</t>
    <phoneticPr fontId="1" type="noConversion"/>
  </si>
  <si>
    <t>Sp2</t>
  </si>
  <si>
    <t>Sp3</t>
  </si>
  <si>
    <t>Sp4</t>
  </si>
  <si>
    <t>Sp5</t>
  </si>
  <si>
    <t>Cko</t>
    <phoneticPr fontId="1" type="noConversion"/>
  </si>
  <si>
    <t>Nul</t>
    <phoneticPr fontId="1" type="noConversion"/>
  </si>
  <si>
    <t>Re1</t>
    <phoneticPr fontId="1" type="noConversion"/>
  </si>
  <si>
    <t>Re2</t>
  </si>
  <si>
    <t>Re3</t>
  </si>
  <si>
    <t>Re4</t>
  </si>
  <si>
    <t>Re5</t>
  </si>
  <si>
    <t>Re6</t>
  </si>
  <si>
    <t>Re7</t>
    <phoneticPr fontId="1" type="noConversion"/>
  </si>
  <si>
    <t>WS1</t>
    <phoneticPr fontId="1" type="noConversion"/>
  </si>
  <si>
    <t>WS2</t>
  </si>
  <si>
    <t>WS3</t>
  </si>
  <si>
    <t>WS4</t>
  </si>
  <si>
    <t>WS5</t>
  </si>
  <si>
    <t>WS6</t>
  </si>
  <si>
    <t>WS7</t>
  </si>
  <si>
    <t>WS8</t>
  </si>
  <si>
    <t>WS9</t>
  </si>
  <si>
    <t>WS10</t>
    <phoneticPr fontId="1" type="noConversion"/>
  </si>
  <si>
    <t>CK
(48)</t>
    <phoneticPr fontId="1" type="noConversion"/>
  </si>
  <si>
    <t>CK
(68)</t>
    <phoneticPr fontId="1" type="noConversion"/>
  </si>
  <si>
    <t>0x00~0x63</t>
    <phoneticPr fontId="1" type="noConversion"/>
  </si>
  <si>
    <t>0x01~0x0C</t>
    <phoneticPr fontId="1" type="noConversion"/>
  </si>
  <si>
    <t>0x01~0x1F</t>
    <phoneticPr fontId="1" type="noConversion"/>
  </si>
  <si>
    <t>0D</t>
    <phoneticPr fontId="1" type="noConversion"/>
  </si>
  <si>
    <t>Write Card (0xC8) : Checkin</t>
    <phoneticPr fontId="1" type="noConversion"/>
  </si>
  <si>
    <t>Write Card (0xC8) : Pre-Checkin</t>
    <phoneticPr fontId="1" type="noConversion"/>
  </si>
  <si>
    <t>Checkin Date(YY)</t>
    <phoneticPr fontId="1" type="noConversion"/>
  </si>
  <si>
    <t>Checkin Date(MM)</t>
    <phoneticPr fontId="1" type="noConversion"/>
  </si>
  <si>
    <t>Checkin Date(DD)</t>
    <phoneticPr fontId="1" type="noConversion"/>
  </si>
  <si>
    <t>Cki
(yy)</t>
    <phoneticPr fontId="1" type="noConversion"/>
  </si>
  <si>
    <t>Cki
(mm)</t>
    <phoneticPr fontId="1" type="noConversion"/>
  </si>
  <si>
    <t>Cki
(dd)</t>
    <phoneticPr fontId="1" type="noConversion"/>
  </si>
  <si>
    <t>Write Card (0xC8) : Standby</t>
    <phoneticPr fontId="1" type="noConversion"/>
  </si>
  <si>
    <t>Write Card (0xC8) : OneTime</t>
    <phoneticPr fontId="1" type="noConversion"/>
  </si>
  <si>
    <t>Read Card (0xC9)</t>
    <phoneticPr fontId="1" type="noConversion"/>
  </si>
  <si>
    <t>1C</t>
    <phoneticPr fontId="1" type="noConversion"/>
  </si>
  <si>
    <t>수신 패킷 (No Card)</t>
    <phoneticPr fontId="1" type="noConversion"/>
  </si>
  <si>
    <t>수신 패킷 (정상)</t>
    <phoneticPr fontId="1" type="noConversion"/>
  </si>
  <si>
    <t>CK
(9)</t>
    <phoneticPr fontId="1" type="noConversion"/>
  </si>
  <si>
    <t>CK
(29)</t>
    <phoneticPr fontId="1" type="noConversion"/>
  </si>
  <si>
    <t>CK
(44)</t>
    <phoneticPr fontId="1" type="noConversion"/>
  </si>
  <si>
    <t>CK
(64)</t>
    <phoneticPr fontId="1" type="noConversion"/>
  </si>
  <si>
    <t>Stf
no</t>
    <phoneticPr fontId="1" type="noConversion"/>
  </si>
  <si>
    <t>Tm
Cd</t>
    <phoneticPr fontId="1" type="noConversion"/>
  </si>
  <si>
    <t>Stf
Area</t>
    <phoneticPr fontId="1" type="noConversion"/>
  </si>
  <si>
    <t>Staff No</t>
    <phoneticPr fontId="1" type="noConversion"/>
  </si>
  <si>
    <t>Time Code</t>
    <phoneticPr fontId="1" type="noConversion"/>
  </si>
  <si>
    <t>Staff Area</t>
    <phoneticPr fontId="1" type="noConversion"/>
  </si>
  <si>
    <t>Write Card (0xC8) : Master</t>
    <phoneticPr fontId="1" type="noConversion"/>
  </si>
  <si>
    <t>02F4</t>
    <phoneticPr fontId="1" type="noConversion"/>
  </si>
  <si>
    <t>Write Card (0xC8) : Maid</t>
    <phoneticPr fontId="1" type="noConversion"/>
  </si>
  <si>
    <t>Write Card (0xC8) : Minibar</t>
    <phoneticPr fontId="1" type="noConversion"/>
  </si>
  <si>
    <t>Write Card (0xC8) : Grand Master</t>
    <phoneticPr fontId="1" type="noConversion"/>
  </si>
  <si>
    <t>Write Card (0xC8) : Emergency</t>
    <phoneticPr fontId="1" type="noConversion"/>
  </si>
  <si>
    <t>Write Card (0xC8) : Reset</t>
    <phoneticPr fontId="1" type="noConversion"/>
  </si>
  <si>
    <t>0F</t>
    <phoneticPr fontId="1" type="noConversion"/>
  </si>
  <si>
    <t>Write Card (0xC8) : Time</t>
    <phoneticPr fontId="1" type="noConversion"/>
  </si>
  <si>
    <t>YY</t>
    <phoneticPr fontId="1" type="noConversion"/>
  </si>
  <si>
    <t>MM</t>
    <phoneticPr fontId="1" type="noConversion"/>
  </si>
  <si>
    <t>DD</t>
    <phoneticPr fontId="1" type="noConversion"/>
  </si>
  <si>
    <t>HH</t>
    <phoneticPr fontId="1" type="noConversion"/>
  </si>
  <si>
    <t>MI</t>
    <phoneticPr fontId="1" type="noConversion"/>
  </si>
  <si>
    <t>SS</t>
    <phoneticPr fontId="1" type="noConversion"/>
  </si>
  <si>
    <t>Date/Time(YY)</t>
    <phoneticPr fontId="1" type="noConversion"/>
  </si>
  <si>
    <t>Date/Time(MM)</t>
    <phoneticPr fontId="1" type="noConversion"/>
  </si>
  <si>
    <t>Date/Time(DD)</t>
    <phoneticPr fontId="1" type="noConversion"/>
  </si>
  <si>
    <t>Date/Time(HH)</t>
    <phoneticPr fontId="1" type="noConversion"/>
  </si>
  <si>
    <t>Date/Time(MI)</t>
    <phoneticPr fontId="1" type="noConversion"/>
  </si>
  <si>
    <t>Date/Time(SS)</t>
    <phoneticPr fontId="1" type="noConversion"/>
  </si>
  <si>
    <t>Rdr
no</t>
    <phoneticPr fontId="1" type="noConversion"/>
  </si>
  <si>
    <t>tyR</t>
    <phoneticPr fontId="1" type="noConversion"/>
  </si>
  <si>
    <t>Mas</t>
    <phoneticPr fontId="1" type="noConversion"/>
  </si>
  <si>
    <t>Mai</t>
    <phoneticPr fontId="1" type="noConversion"/>
  </si>
  <si>
    <t>Mini</t>
    <phoneticPr fontId="1" type="noConversion"/>
  </si>
  <si>
    <t>Spc</t>
    <phoneticPr fontId="1" type="noConversion"/>
  </si>
  <si>
    <t>Loc
Adr</t>
    <phoneticPr fontId="1" type="noConversion"/>
  </si>
  <si>
    <t>Reader No</t>
    <phoneticPr fontId="1" type="noConversion"/>
  </si>
  <si>
    <t>Type of Reader</t>
    <phoneticPr fontId="1" type="noConversion"/>
  </si>
  <si>
    <t>Master Area</t>
    <phoneticPr fontId="1" type="noConversion"/>
  </si>
  <si>
    <t>Maid Area</t>
    <phoneticPr fontId="1" type="noConversion"/>
  </si>
  <si>
    <t>Minibar Area</t>
    <phoneticPr fontId="1" type="noConversion"/>
  </si>
  <si>
    <t>Local Address</t>
    <phoneticPr fontId="1" type="noConversion"/>
  </si>
  <si>
    <t>Special Area</t>
    <phoneticPr fontId="1" type="noConversion"/>
  </si>
  <si>
    <t>Write Card (0xC8) : Init</t>
    <phoneticPr fontId="1" type="noConversion"/>
  </si>
  <si>
    <t>0x11</t>
    <phoneticPr fontId="1" type="noConversion"/>
  </si>
  <si>
    <t>0x0000
~
0xFFFF</t>
    <phoneticPr fontId="1" type="noConversion"/>
  </si>
  <si>
    <t>0x01~0x40</t>
    <phoneticPr fontId="1" type="noConversion"/>
  </si>
  <si>
    <t>0x00~0xFF</t>
    <phoneticPr fontId="1" type="noConversion"/>
  </si>
  <si>
    <t>Write Card (0xC8) : Parameter</t>
    <phoneticPr fontId="1" type="noConversion"/>
  </si>
  <si>
    <t>GLED</t>
    <phoneticPr fontId="1" type="noConversion"/>
  </si>
  <si>
    <t>RLED</t>
    <phoneticPr fontId="1" type="noConversion"/>
  </si>
  <si>
    <t>G
LED</t>
    <phoneticPr fontId="1" type="noConversion"/>
  </si>
  <si>
    <t>R
LED</t>
    <phoneticPr fontId="1" type="noConversion"/>
  </si>
  <si>
    <t>OS
LA</t>
    <phoneticPr fontId="1" type="noConversion"/>
  </si>
  <si>
    <t>typ
lock</t>
    <phoneticPr fontId="1" type="noConversion"/>
  </si>
  <si>
    <t>0A</t>
    <phoneticPr fontId="1" type="noConversion"/>
  </si>
  <si>
    <t>Office
Staff DND
Locking List
Area Access</t>
    <phoneticPr fontId="1" type="noConversion"/>
  </si>
  <si>
    <t>Type of Lock</t>
    <phoneticPr fontId="1" type="noConversion"/>
  </si>
  <si>
    <t>Write Card (0xC8) : Set Address</t>
    <phoneticPr fontId="1" type="noConversion"/>
  </si>
  <si>
    <t>Adr</t>
    <phoneticPr fontId="1" type="noConversion"/>
  </si>
  <si>
    <t>Address</t>
    <phoneticPr fontId="1" type="noConversion"/>
  </si>
  <si>
    <t>Write Card (0xC8) : HandHeld</t>
    <phoneticPr fontId="1" type="noConversion"/>
  </si>
  <si>
    <t>Time</t>
    <phoneticPr fontId="1" type="noConversion"/>
  </si>
  <si>
    <t>유효시간(초)</t>
    <phoneticPr fontId="1" type="noConversion"/>
  </si>
  <si>
    <t>0x01~0xFF</t>
    <phoneticPr fontId="1" type="noConversion"/>
  </si>
  <si>
    <t>02FF</t>
    <phoneticPr fontId="1" type="noConversion"/>
  </si>
  <si>
    <t>0XFFFF
Free Pass</t>
    <phoneticPr fontId="1" type="noConversion"/>
  </si>
  <si>
    <t>0x200~0xFFFE
인증불가범위</t>
    <phoneticPr fontId="1" type="noConversion"/>
  </si>
  <si>
    <t>0x0000~0x01FF
인증사용범위</t>
    <phoneticPr fontId="1" type="noConversion"/>
  </si>
  <si>
    <t>기본 1로,
발급장수대로
표현</t>
    <phoneticPr fontId="1" type="noConversion"/>
  </si>
  <si>
    <t>02FF</t>
    <phoneticPr fontId="1" type="noConversion"/>
  </si>
  <si>
    <t>0x0000~0x00FE
인증사용범위</t>
    <phoneticPr fontId="1" type="noConversion"/>
  </si>
  <si>
    <t>0X00FF
Free Pass</t>
    <phoneticPr fontId="1" type="noConversion"/>
  </si>
  <si>
    <t>0x0100~0xFFFF
인증불가범위</t>
    <phoneticPr fontId="1" type="noConversion"/>
  </si>
  <si>
    <t>00FF</t>
    <phoneticPr fontId="1" type="noConversion"/>
  </si>
  <si>
    <t>Door Lock
FW Command</t>
    <phoneticPr fontId="1" type="noConversion"/>
  </si>
  <si>
    <t>DL</t>
    <phoneticPr fontId="1" type="noConversion"/>
  </si>
  <si>
    <t>DDO</t>
    <phoneticPr fontId="1" type="noConversion"/>
  </si>
  <si>
    <t>OM</t>
    <phoneticPr fontId="1" type="noConversion"/>
  </si>
  <si>
    <t>Str</t>
    <phoneticPr fontId="1" type="noConversion"/>
  </si>
  <si>
    <t>End</t>
    <phoneticPr fontId="1" type="noConversion"/>
  </si>
  <si>
    <t>Sta1</t>
    <phoneticPr fontId="1" type="noConversion"/>
  </si>
  <si>
    <t>Sta2</t>
    <phoneticPr fontId="1" type="noConversion"/>
  </si>
  <si>
    <t>Gled</t>
    <phoneticPr fontId="1" type="noConversion"/>
  </si>
  <si>
    <t>Rled</t>
    <phoneticPr fontId="1" type="noConversion"/>
  </si>
  <si>
    <t>ledB</t>
    <phoneticPr fontId="1" type="noConversion"/>
  </si>
  <si>
    <t>수신
길이</t>
    <phoneticPr fontId="1" type="noConversion"/>
  </si>
  <si>
    <t>(0xA1) Set Parameter</t>
    <phoneticPr fontId="1" type="noConversion"/>
  </si>
  <si>
    <t>A1</t>
    <phoneticPr fontId="1" type="noConversion"/>
  </si>
  <si>
    <t>7F</t>
    <phoneticPr fontId="1" type="noConversion"/>
  </si>
  <si>
    <t>Door Address</t>
    <phoneticPr fontId="1" type="noConversion"/>
  </si>
  <si>
    <t>Length</t>
    <phoneticPr fontId="1" type="noConversion"/>
  </si>
  <si>
    <t>0xA1</t>
    <phoneticPr fontId="1" type="noConversion"/>
  </si>
  <si>
    <t>Duration Door Open</t>
    <phoneticPr fontId="1" type="noConversion"/>
  </si>
  <si>
    <t>Opening Mode</t>
    <phoneticPr fontId="1" type="noConversion"/>
  </si>
  <si>
    <t>Start</t>
    <phoneticPr fontId="1" type="noConversion"/>
  </si>
  <si>
    <t>Status 1</t>
    <phoneticPr fontId="1" type="noConversion"/>
  </si>
  <si>
    <t>Status 2</t>
    <phoneticPr fontId="1" type="noConversion"/>
  </si>
  <si>
    <t>Green LED</t>
    <phoneticPr fontId="1" type="noConversion"/>
  </si>
  <si>
    <t>Red LED</t>
    <phoneticPr fontId="1" type="noConversion"/>
  </si>
  <si>
    <t>LED BLINK</t>
    <phoneticPr fontId="1" type="noConversion"/>
  </si>
  <si>
    <t>Checksum</t>
    <phoneticPr fontId="1" type="noConversion"/>
  </si>
  <si>
    <t>10진수</t>
    <phoneticPr fontId="1" type="noConversion"/>
  </si>
  <si>
    <t>16진수</t>
    <phoneticPr fontId="1" type="noConversion"/>
  </si>
  <si>
    <t>SpA</t>
    <phoneticPr fontId="1" type="noConversion"/>
  </si>
  <si>
    <t>MaA</t>
    <phoneticPr fontId="1" type="noConversion"/>
  </si>
  <si>
    <t>SuA</t>
    <phoneticPr fontId="1" type="noConversion"/>
  </si>
  <si>
    <t>M A</t>
    <phoneticPr fontId="1" type="noConversion"/>
  </si>
  <si>
    <t>MiA</t>
    <phoneticPr fontId="1" type="noConversion"/>
  </si>
  <si>
    <t>G S</t>
    <phoneticPr fontId="1" type="noConversion"/>
  </si>
  <si>
    <t>StS</t>
    <phoneticPr fontId="1" type="noConversion"/>
  </si>
  <si>
    <t>OnS</t>
    <phoneticPr fontId="1" type="noConversion"/>
  </si>
  <si>
    <t>PrS</t>
    <phoneticPr fontId="1" type="noConversion"/>
  </si>
  <si>
    <t>E S</t>
    <phoneticPr fontId="1" type="noConversion"/>
  </si>
  <si>
    <t>TyRe</t>
    <phoneticPr fontId="1" type="noConversion"/>
  </si>
  <si>
    <t>Ho1</t>
    <phoneticPr fontId="1" type="noConversion"/>
  </si>
  <si>
    <t>Mi1</t>
    <phoneticPr fontId="1" type="noConversion"/>
  </si>
  <si>
    <t>Ho2</t>
    <phoneticPr fontId="1" type="noConversion"/>
  </si>
  <si>
    <t>Mi2</t>
    <phoneticPr fontId="1" type="noConversion"/>
  </si>
  <si>
    <t>Ho3</t>
    <phoneticPr fontId="1" type="noConversion"/>
  </si>
  <si>
    <t>Mi3</t>
    <phoneticPr fontId="1" type="noConversion"/>
  </si>
  <si>
    <t>Ho4</t>
    <phoneticPr fontId="1" type="noConversion"/>
  </si>
  <si>
    <t>Mi4</t>
    <phoneticPr fontId="1" type="noConversion"/>
  </si>
  <si>
    <t>Ho5</t>
    <phoneticPr fontId="1" type="noConversion"/>
  </si>
  <si>
    <t>Mi5</t>
    <phoneticPr fontId="1" type="noConversion"/>
  </si>
  <si>
    <t>Ho6</t>
    <phoneticPr fontId="1" type="noConversion"/>
  </si>
  <si>
    <t>Mi6</t>
    <phoneticPr fontId="1" type="noConversion"/>
  </si>
  <si>
    <t>Ho7</t>
    <phoneticPr fontId="1" type="noConversion"/>
  </si>
  <si>
    <t>Mi7</t>
    <phoneticPr fontId="1" type="noConversion"/>
  </si>
  <si>
    <t>Ho8</t>
    <phoneticPr fontId="1" type="noConversion"/>
  </si>
  <si>
    <t>Mi8</t>
    <phoneticPr fontId="1" type="noConversion"/>
  </si>
  <si>
    <t>Ho9</t>
  </si>
  <si>
    <t>Mi9</t>
  </si>
  <si>
    <t>Ho10</t>
  </si>
  <si>
    <t>Mi10</t>
  </si>
  <si>
    <t>Ho11</t>
  </si>
  <si>
    <t>Mi11</t>
  </si>
  <si>
    <t>Ho12</t>
  </si>
  <si>
    <t>Mi12</t>
  </si>
  <si>
    <t>Ho13</t>
  </si>
  <si>
    <t>Mi13</t>
  </si>
  <si>
    <t>Ho14</t>
  </si>
  <si>
    <t>Mi14</t>
  </si>
  <si>
    <t>Ho15</t>
  </si>
  <si>
    <t>Mi15</t>
  </si>
  <si>
    <t>Ho16</t>
  </si>
  <si>
    <t>Mi16</t>
  </si>
  <si>
    <t>Ho17</t>
  </si>
  <si>
    <t>Mi17</t>
  </si>
  <si>
    <t>Ho18</t>
  </si>
  <si>
    <t>Mi18</t>
  </si>
  <si>
    <t>Ho19</t>
  </si>
  <si>
    <t>Mi19</t>
  </si>
  <si>
    <t>Ho20</t>
  </si>
  <si>
    <t>Mi20</t>
  </si>
  <si>
    <t>Ho21</t>
  </si>
  <si>
    <t>Mi21</t>
  </si>
  <si>
    <t>Ho22</t>
  </si>
  <si>
    <t>Mi22</t>
  </si>
  <si>
    <t>Ho23</t>
  </si>
  <si>
    <t>Mi23</t>
  </si>
  <si>
    <t>Ho24</t>
  </si>
  <si>
    <t>Mi24</t>
  </si>
  <si>
    <t>Ho25</t>
  </si>
  <si>
    <t>Mi25</t>
  </si>
  <si>
    <t>Ho26</t>
  </si>
  <si>
    <t>Mi26</t>
  </si>
  <si>
    <t>Ho27</t>
  </si>
  <si>
    <t>Mi27</t>
  </si>
  <si>
    <t>Ho28</t>
  </si>
  <si>
    <t>Mi28</t>
  </si>
  <si>
    <t>Ho29</t>
  </si>
  <si>
    <t>Mi29</t>
  </si>
  <si>
    <t>Ho30</t>
  </si>
  <si>
    <t>Mi30</t>
  </si>
  <si>
    <t>Ho31</t>
  </si>
  <si>
    <t>Mi31</t>
  </si>
  <si>
    <t>Ho32</t>
  </si>
  <si>
    <t>Mi32</t>
  </si>
  <si>
    <t>Week</t>
    <phoneticPr fontId="1" type="noConversion"/>
  </si>
  <si>
    <t>hh</t>
    <phoneticPr fontId="1" type="noConversion"/>
  </si>
  <si>
    <t>mm</t>
    <phoneticPr fontId="1" type="noConversion"/>
  </si>
  <si>
    <t>ss</t>
    <phoneticPr fontId="1" type="noConversion"/>
  </si>
  <si>
    <t>(0xA5) Set Initializing</t>
    <phoneticPr fontId="1" type="noConversion"/>
  </si>
  <si>
    <t>시작점 마커</t>
    <phoneticPr fontId="1" type="noConversion"/>
  </si>
  <si>
    <t>DTC 어드레스</t>
    <phoneticPr fontId="1" type="noConversion"/>
  </si>
  <si>
    <t>도어락 어드레스</t>
    <phoneticPr fontId="1" type="noConversion"/>
  </si>
  <si>
    <t>0x5F</t>
    <phoneticPr fontId="1" type="noConversion"/>
  </si>
  <si>
    <t>패킷 총 길이</t>
    <phoneticPr fontId="1" type="noConversion"/>
  </si>
  <si>
    <t>0xA5</t>
    <phoneticPr fontId="1" type="noConversion"/>
  </si>
  <si>
    <t>명령어</t>
    <phoneticPr fontId="1" type="noConversion"/>
  </si>
  <si>
    <t>보조 명령어</t>
    <phoneticPr fontId="1" type="noConversion"/>
  </si>
  <si>
    <t>스페셜 에어리어</t>
    <phoneticPr fontId="1" type="noConversion"/>
  </si>
  <si>
    <t>메이드 에어리어</t>
    <phoneticPr fontId="1" type="noConversion"/>
  </si>
  <si>
    <t>Suite Area</t>
    <phoneticPr fontId="1" type="noConversion"/>
  </si>
  <si>
    <t>스위트 에어리어</t>
    <phoneticPr fontId="1" type="noConversion"/>
  </si>
  <si>
    <t>마스터 에어리어</t>
    <phoneticPr fontId="1" type="noConversion"/>
  </si>
  <si>
    <t>Minbar Area</t>
    <phoneticPr fontId="1" type="noConversion"/>
  </si>
  <si>
    <t>미니바 에어리어</t>
    <phoneticPr fontId="1" type="noConversion"/>
  </si>
  <si>
    <t>Guest Security</t>
    <phoneticPr fontId="1" type="noConversion"/>
  </si>
  <si>
    <t>체크인 시큐리티</t>
    <phoneticPr fontId="1" type="noConversion"/>
  </si>
  <si>
    <t>0xFFFF : 프리패스</t>
    <phoneticPr fontId="1" type="noConversion"/>
  </si>
  <si>
    <t>Standby Security</t>
    <phoneticPr fontId="1" type="noConversion"/>
  </si>
  <si>
    <t>스탠바이 시큐리티</t>
    <phoneticPr fontId="1" type="noConversion"/>
  </si>
  <si>
    <t>Onetime Security</t>
    <phoneticPr fontId="1" type="noConversion"/>
  </si>
  <si>
    <t>원타임 시큐리티</t>
    <phoneticPr fontId="1" type="noConversion"/>
  </si>
  <si>
    <t>Pre-Checkin Security</t>
    <phoneticPr fontId="1" type="noConversion"/>
  </si>
  <si>
    <t>프리-체크인 시큐리티</t>
    <phoneticPr fontId="1" type="noConversion"/>
  </si>
  <si>
    <t>Emergency Security</t>
    <phoneticPr fontId="1" type="noConversion"/>
  </si>
  <si>
    <t>이머전시 시큐리티</t>
    <phoneticPr fontId="1" type="noConversion"/>
  </si>
  <si>
    <t>Hour</t>
    <phoneticPr fontId="1" type="noConversion"/>
  </si>
  <si>
    <t>0C</t>
    <phoneticPr fontId="1" type="noConversion"/>
  </si>
  <si>
    <t>Minute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</si>
  <si>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</si>
  <si>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</si>
  <si>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</si>
  <si>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Second</t>
    <phoneticPr fontId="1" type="noConversion"/>
  </si>
  <si>
    <t>[코드1] 체크아웃 분</t>
    <phoneticPr fontId="1" type="noConversion"/>
  </si>
  <si>
    <t>[코드1] 체크아웃 시</t>
    <phoneticPr fontId="1" type="noConversion"/>
  </si>
  <si>
    <t>현재 요일</t>
    <phoneticPr fontId="1" type="noConversion"/>
  </si>
  <si>
    <t>현재 년</t>
    <phoneticPr fontId="1" type="noConversion"/>
  </si>
  <si>
    <t>현재 월</t>
    <phoneticPr fontId="1" type="noConversion"/>
  </si>
  <si>
    <t>현재 일</t>
    <phoneticPr fontId="1" type="noConversion"/>
  </si>
  <si>
    <t>현재 시</t>
    <phoneticPr fontId="1" type="noConversion"/>
  </si>
  <si>
    <t>현재 분</t>
    <phoneticPr fontId="1" type="noConversion"/>
  </si>
  <si>
    <t>현재 초</t>
    <phoneticPr fontId="1" type="noConversion"/>
  </si>
  <si>
    <t>종료점 마커</t>
    <phoneticPr fontId="1" type="noConversion"/>
  </si>
  <si>
    <t>리더 타입</t>
    <phoneticPr fontId="1" type="noConversion"/>
  </si>
  <si>
    <t>0x00, 0x01, 0x08</t>
    <phoneticPr fontId="1" type="noConversion"/>
  </si>
  <si>
    <t>[코드2] 체크아웃 시</t>
    <phoneticPr fontId="1" type="noConversion"/>
  </si>
  <si>
    <t>[코드2] 체크아웃 분</t>
    <phoneticPr fontId="1" type="noConversion"/>
  </si>
  <si>
    <t>[코드3] 체크아웃 분</t>
    <phoneticPr fontId="1" type="noConversion"/>
  </si>
  <si>
    <t>[코드4] 체크아웃 시</t>
    <phoneticPr fontId="1" type="noConversion"/>
  </si>
  <si>
    <t>[코드3] 체크아웃 시</t>
    <phoneticPr fontId="1" type="noConversion"/>
  </si>
  <si>
    <t>[코드4] 체크아웃 분</t>
    <phoneticPr fontId="1" type="noConversion"/>
  </si>
  <si>
    <t>[코드5] 체크아웃 시</t>
    <phoneticPr fontId="1" type="noConversion"/>
  </si>
  <si>
    <t>[코드5] 체크아웃 분</t>
    <phoneticPr fontId="1" type="noConversion"/>
  </si>
  <si>
    <t>[코드6] 체크아웃 시</t>
    <phoneticPr fontId="1" type="noConversion"/>
  </si>
  <si>
    <t>[코드6] 체크아웃 분</t>
    <phoneticPr fontId="1" type="noConversion"/>
  </si>
  <si>
    <t>[코드7] 체크아웃 시</t>
    <phoneticPr fontId="1" type="noConversion"/>
  </si>
  <si>
    <t>[코드7] 체크아웃 분</t>
    <phoneticPr fontId="1" type="noConversion"/>
  </si>
  <si>
    <t>[코드8] 체크아웃 시</t>
    <phoneticPr fontId="1" type="noConversion"/>
  </si>
  <si>
    <t>[코드8] 체크아웃 분</t>
    <phoneticPr fontId="1" type="noConversion"/>
  </si>
  <si>
    <t>[코드9] 체크아웃 시</t>
    <phoneticPr fontId="1" type="noConversion"/>
  </si>
  <si>
    <t>[코드9] 체크아웃 분</t>
    <phoneticPr fontId="1" type="noConversion"/>
  </si>
  <si>
    <t>[코드10] 체크아웃 시</t>
    <phoneticPr fontId="1" type="noConversion"/>
  </si>
  <si>
    <t>[코드10] 체크아웃 분</t>
    <phoneticPr fontId="1" type="noConversion"/>
  </si>
  <si>
    <t>[코드11] 체크아웃 시</t>
    <phoneticPr fontId="1" type="noConversion"/>
  </si>
  <si>
    <t>[코드11] 체크아웃 분</t>
    <phoneticPr fontId="1" type="noConversion"/>
  </si>
  <si>
    <t>[코드12] 체크아웃 시</t>
    <phoneticPr fontId="1" type="noConversion"/>
  </si>
  <si>
    <t>[코드12] 체크아웃 분</t>
    <phoneticPr fontId="1" type="noConversion"/>
  </si>
  <si>
    <t>[코드13] 체크아웃 시</t>
    <phoneticPr fontId="1" type="noConversion"/>
  </si>
  <si>
    <t>[코드13] 체크아웃 분</t>
    <phoneticPr fontId="1" type="noConversion"/>
  </si>
  <si>
    <t>[코드14] 체크아웃 시</t>
    <phoneticPr fontId="1" type="noConversion"/>
  </si>
  <si>
    <t>[코드14] 체크아웃 분</t>
    <phoneticPr fontId="1" type="noConversion"/>
  </si>
  <si>
    <t>[코드15] 체크아웃 시</t>
    <phoneticPr fontId="1" type="noConversion"/>
  </si>
  <si>
    <t>[코드15] 체크아웃 분</t>
    <phoneticPr fontId="1" type="noConversion"/>
  </si>
  <si>
    <t>[코드16] 체크아웃 시</t>
    <phoneticPr fontId="1" type="noConversion"/>
  </si>
  <si>
    <t>[코드16] 체크아웃 분</t>
    <phoneticPr fontId="1" type="noConversion"/>
  </si>
  <si>
    <t>[코드17] 체크아웃 시</t>
    <phoneticPr fontId="1" type="noConversion"/>
  </si>
  <si>
    <t>[코드17] 체크아웃 분</t>
    <phoneticPr fontId="1" type="noConversion"/>
  </si>
  <si>
    <t>[코드18] 체크아웃 시</t>
    <phoneticPr fontId="1" type="noConversion"/>
  </si>
  <si>
    <t>[코드18] 체크아웃 분</t>
    <phoneticPr fontId="1" type="noConversion"/>
  </si>
  <si>
    <t>[코드19] 체크아웃 시</t>
    <phoneticPr fontId="1" type="noConversion"/>
  </si>
  <si>
    <t>[코드19] 체크아웃 분</t>
    <phoneticPr fontId="1" type="noConversion"/>
  </si>
  <si>
    <t>[코드20] 체크아웃 시</t>
    <phoneticPr fontId="1" type="noConversion"/>
  </si>
  <si>
    <t>[코드20] 체크아웃 분</t>
    <phoneticPr fontId="1" type="noConversion"/>
  </si>
  <si>
    <t>[코드21] 체크아웃 시</t>
    <phoneticPr fontId="1" type="noConversion"/>
  </si>
  <si>
    <t>[코드21] 체크아웃 분</t>
    <phoneticPr fontId="1" type="noConversion"/>
  </si>
  <si>
    <t>[코드22] 체크아웃 시</t>
    <phoneticPr fontId="1" type="noConversion"/>
  </si>
  <si>
    <t>[코드22] 체크아웃 분</t>
    <phoneticPr fontId="1" type="noConversion"/>
  </si>
  <si>
    <t>[코드23] 체크아웃 시</t>
    <phoneticPr fontId="1" type="noConversion"/>
  </si>
  <si>
    <t>[코드23] 체크아웃 분</t>
    <phoneticPr fontId="1" type="noConversion"/>
  </si>
  <si>
    <t>[코드24] 체크아웃 시</t>
    <phoneticPr fontId="1" type="noConversion"/>
  </si>
  <si>
    <t>[코드24] 체크아웃 분</t>
    <phoneticPr fontId="1" type="noConversion"/>
  </si>
  <si>
    <t>[코드25] 체크아웃 시</t>
    <phoneticPr fontId="1" type="noConversion"/>
  </si>
  <si>
    <t>[코드25] 체크아웃 분</t>
    <phoneticPr fontId="1" type="noConversion"/>
  </si>
  <si>
    <t>[코드26] 체크아웃 시</t>
    <phoneticPr fontId="1" type="noConversion"/>
  </si>
  <si>
    <t>[코드26] 체크아웃 분</t>
    <phoneticPr fontId="1" type="noConversion"/>
  </si>
  <si>
    <t>[코드27] 체크아웃 시</t>
    <phoneticPr fontId="1" type="noConversion"/>
  </si>
  <si>
    <t>[코드27] 체크아웃 분</t>
    <phoneticPr fontId="1" type="noConversion"/>
  </si>
  <si>
    <t>[코드28] 체크아웃 시</t>
    <phoneticPr fontId="1" type="noConversion"/>
  </si>
  <si>
    <t>[코드28] 체크아웃 분</t>
    <phoneticPr fontId="1" type="noConversion"/>
  </si>
  <si>
    <t>[코드29] 체크아웃 시</t>
    <phoneticPr fontId="1" type="noConversion"/>
  </si>
  <si>
    <t>[코드29] 체크아웃 분</t>
    <phoneticPr fontId="1" type="noConversion"/>
  </si>
  <si>
    <t>[코드30] 체크아웃 시</t>
    <phoneticPr fontId="1" type="noConversion"/>
  </si>
  <si>
    <t>[코드30] 체크아웃 분</t>
    <phoneticPr fontId="1" type="noConversion"/>
  </si>
  <si>
    <t>[코드31] 체크아웃 시</t>
    <phoneticPr fontId="1" type="noConversion"/>
  </si>
  <si>
    <t>[코드31] 체크아웃 분</t>
    <phoneticPr fontId="1" type="noConversion"/>
  </si>
  <si>
    <t>[코드32] 체크아웃 시</t>
    <phoneticPr fontId="1" type="noConversion"/>
  </si>
  <si>
    <t>[코드32] 체크아웃 분</t>
    <phoneticPr fontId="1" type="noConversion"/>
  </si>
  <si>
    <t>5F</t>
    <phoneticPr fontId="1" type="noConversion"/>
  </si>
  <si>
    <t>A5</t>
    <phoneticPr fontId="1" type="noConversion"/>
  </si>
  <si>
    <t>(0xA6) SpecialArea</t>
    <phoneticPr fontId="1" type="noConversion"/>
  </si>
  <si>
    <t>0x09</t>
    <phoneticPr fontId="1" type="noConversion"/>
  </si>
  <si>
    <t>0xA6</t>
    <phoneticPr fontId="1" type="noConversion"/>
  </si>
  <si>
    <t>A6</t>
    <phoneticPr fontId="1" type="noConversion"/>
  </si>
  <si>
    <t>(0xA8) Set Guest Time Slot</t>
    <phoneticPr fontId="1" type="noConversion"/>
  </si>
  <si>
    <t>0x48</t>
    <phoneticPr fontId="1" type="noConversion"/>
  </si>
  <si>
    <t>0xA8</t>
    <phoneticPr fontId="1" type="noConversion"/>
  </si>
  <si>
    <t>A8</t>
    <phoneticPr fontId="1" type="noConversion"/>
  </si>
  <si>
    <t>(0xAA) Set Group Room</t>
    <phoneticPr fontId="1" type="noConversion"/>
  </si>
  <si>
    <t>0x89</t>
    <phoneticPr fontId="1" type="noConversion"/>
  </si>
  <si>
    <t>0xAA</t>
    <phoneticPr fontId="1" type="noConversion"/>
  </si>
  <si>
    <t>Total Room No</t>
    <phoneticPr fontId="1" type="noConversion"/>
  </si>
  <si>
    <t>Room Number</t>
    <phoneticPr fontId="1" type="noConversion"/>
  </si>
  <si>
    <t>[룸 1] 룸 넘버</t>
    <phoneticPr fontId="1" type="noConversion"/>
  </si>
  <si>
    <t>[룸 2] 룸 넘버</t>
    <phoneticPr fontId="1" type="noConversion"/>
  </si>
  <si>
    <t>[룸 40] 룸 넘버</t>
    <phoneticPr fontId="1" type="noConversion"/>
  </si>
  <si>
    <t>[룸 39] 룸 넘버</t>
    <phoneticPr fontId="1" type="noConversion"/>
  </si>
  <si>
    <t>[룸 38] 룸 넘버</t>
    <phoneticPr fontId="1" type="noConversion"/>
  </si>
  <si>
    <t>[룸 37] 룸 넘버</t>
    <phoneticPr fontId="1" type="noConversion"/>
  </si>
  <si>
    <t>[룸 36] 룸 넘버</t>
    <phoneticPr fontId="1" type="noConversion"/>
  </si>
  <si>
    <t>[룸 35] 룸 넘버</t>
    <phoneticPr fontId="1" type="noConversion"/>
  </si>
  <si>
    <t>[룸 34] 룸 넘버</t>
    <phoneticPr fontId="1" type="noConversion"/>
  </si>
  <si>
    <t>[룸 33] 룸 넘버</t>
    <phoneticPr fontId="1" type="noConversion"/>
  </si>
  <si>
    <t>[룸 32] 룸 넘버</t>
    <phoneticPr fontId="1" type="noConversion"/>
  </si>
  <si>
    <t>[룸 31] 룸 넘버</t>
    <phoneticPr fontId="1" type="noConversion"/>
  </si>
  <si>
    <t>[룸 30] 룸 넘버</t>
    <phoneticPr fontId="1" type="noConversion"/>
  </si>
  <si>
    <t>[룸 29] 룸 넘버</t>
    <phoneticPr fontId="1" type="noConversion"/>
  </si>
  <si>
    <t>[룸 28] 룸 넘버</t>
    <phoneticPr fontId="1" type="noConversion"/>
  </si>
  <si>
    <t>[룸 27] 룸 넘버</t>
    <phoneticPr fontId="1" type="noConversion"/>
  </si>
  <si>
    <t>[룸 26] 룸 넘버</t>
    <phoneticPr fontId="1" type="noConversion"/>
  </si>
  <si>
    <t>[룸 25] 룸 넘버</t>
    <phoneticPr fontId="1" type="noConversion"/>
  </si>
  <si>
    <t>[룸 24] 룸 넘버</t>
    <phoneticPr fontId="1" type="noConversion"/>
  </si>
  <si>
    <t>[룸 23] 룸 넘버</t>
    <phoneticPr fontId="1" type="noConversion"/>
  </si>
  <si>
    <t>[룸 22] 룸 넘버</t>
    <phoneticPr fontId="1" type="noConversion"/>
  </si>
  <si>
    <t>[룸 21] 룸 넘버</t>
    <phoneticPr fontId="1" type="noConversion"/>
  </si>
  <si>
    <t>[룸 20] 룸 넘버</t>
    <phoneticPr fontId="1" type="noConversion"/>
  </si>
  <si>
    <t>[룸 19] 룸 넘버</t>
    <phoneticPr fontId="1" type="noConversion"/>
  </si>
  <si>
    <t>[룸 18] 룸 넘버</t>
    <phoneticPr fontId="1" type="noConversion"/>
  </si>
  <si>
    <t>[룸 17] 룸 넘버</t>
    <phoneticPr fontId="1" type="noConversion"/>
  </si>
  <si>
    <t>[룸 16] 룸 넘버</t>
    <phoneticPr fontId="1" type="noConversion"/>
  </si>
  <si>
    <t>[룸 15] 룸 넘버</t>
    <phoneticPr fontId="1" type="noConversion"/>
  </si>
  <si>
    <t>[룸 14] 룸 넘버</t>
    <phoneticPr fontId="1" type="noConversion"/>
  </si>
  <si>
    <t>[룸 3] 룸 넘버</t>
    <phoneticPr fontId="1" type="noConversion"/>
  </si>
  <si>
    <t>[룸 13] 룸 넘버</t>
    <phoneticPr fontId="1" type="noConversion"/>
  </si>
  <si>
    <t>[룸 12] 룸 넘버</t>
    <phoneticPr fontId="1" type="noConversion"/>
  </si>
  <si>
    <t>[룸 11] 룸 넘버</t>
    <phoneticPr fontId="1" type="noConversion"/>
  </si>
  <si>
    <t>[룸 10] 룸 넘버</t>
    <phoneticPr fontId="1" type="noConversion"/>
  </si>
  <si>
    <t>[룸 9] 룸 넘버</t>
    <phoneticPr fontId="1" type="noConversion"/>
  </si>
  <si>
    <t>[룸 8] 룸 넘버</t>
    <phoneticPr fontId="1" type="noConversion"/>
  </si>
  <si>
    <t>[룸 7] 룸 넘버</t>
    <phoneticPr fontId="1" type="noConversion"/>
  </si>
  <si>
    <t>[룸 6] 룸 넘버</t>
    <phoneticPr fontId="1" type="noConversion"/>
  </si>
  <si>
    <t>[룸 5] 룸 넘버</t>
    <phoneticPr fontId="1" type="noConversion"/>
  </si>
  <si>
    <t>[룸 4] 룸 넘버</t>
    <phoneticPr fontId="1" type="noConversion"/>
  </si>
  <si>
    <t>설정할 총 룸 개수</t>
    <phoneticPr fontId="1" type="noConversion"/>
  </si>
  <si>
    <t>Total</t>
    <phoneticPr fontId="1" type="noConversion"/>
  </si>
  <si>
    <t>AA</t>
    <phoneticPr fontId="1" type="noConversion"/>
  </si>
  <si>
    <t>0x00 ~ 0x28</t>
    <phoneticPr fontId="1" type="noConversion"/>
  </si>
  <si>
    <t>006A</t>
    <phoneticPr fontId="1" type="noConversion"/>
  </si>
  <si>
    <t>006B</t>
    <phoneticPr fontId="1" type="noConversion"/>
  </si>
  <si>
    <t>006C</t>
    <phoneticPr fontId="1" type="noConversion"/>
  </si>
  <si>
    <t>006D</t>
    <phoneticPr fontId="1" type="noConversion"/>
  </si>
  <si>
    <t>006E</t>
    <phoneticPr fontId="1" type="noConversion"/>
  </si>
  <si>
    <t>00C9</t>
    <phoneticPr fontId="1" type="noConversion"/>
  </si>
  <si>
    <t>00CA</t>
    <phoneticPr fontId="1" type="noConversion"/>
  </si>
  <si>
    <t>00CB</t>
    <phoneticPr fontId="1" type="noConversion"/>
  </si>
  <si>
    <t>00CC</t>
    <phoneticPr fontId="1" type="noConversion"/>
  </si>
  <si>
    <t>00CD</t>
    <phoneticPr fontId="1" type="noConversion"/>
  </si>
  <si>
    <t>00CE</t>
    <phoneticPr fontId="1" type="noConversion"/>
  </si>
  <si>
    <t>00CF</t>
    <phoneticPr fontId="1" type="noConversion"/>
  </si>
  <si>
    <t>00D0</t>
    <phoneticPr fontId="1" type="noConversion"/>
  </si>
  <si>
    <t>00D1</t>
    <phoneticPr fontId="1" type="noConversion"/>
  </si>
  <si>
    <t>00D2</t>
    <phoneticPr fontId="1" type="noConversion"/>
  </si>
  <si>
    <t>012D</t>
    <phoneticPr fontId="1" type="noConversion"/>
  </si>
  <si>
    <t>012E</t>
    <phoneticPr fontId="1" type="noConversion"/>
  </si>
  <si>
    <t>012F</t>
    <phoneticPr fontId="1" type="noConversion"/>
  </si>
  <si>
    <t>019A</t>
    <phoneticPr fontId="1" type="noConversion"/>
  </si>
  <si>
    <t>007F</t>
    <phoneticPr fontId="1" type="noConversion"/>
  </si>
  <si>
    <t>05EC</t>
    <phoneticPr fontId="1" type="noConversion"/>
  </si>
  <si>
    <t>(0xAB) Set Group Security</t>
    <phoneticPr fontId="1" type="noConversion"/>
  </si>
  <si>
    <t>0xAB</t>
    <phoneticPr fontId="1" type="noConversion"/>
  </si>
  <si>
    <t>AB</t>
    <phoneticPr fontId="1" type="noConversion"/>
  </si>
  <si>
    <t>Room Security No</t>
    <phoneticPr fontId="1" type="noConversion"/>
  </si>
  <si>
    <t>[룸 1] 시큐리티 넘버</t>
    <phoneticPr fontId="1" type="noConversion"/>
  </si>
  <si>
    <t>R1 S</t>
    <phoneticPr fontId="1" type="noConversion"/>
  </si>
  <si>
    <t>R2 S</t>
  </si>
  <si>
    <t>R3 S</t>
  </si>
  <si>
    <t>R4 S</t>
  </si>
  <si>
    <t>R5 S</t>
  </si>
  <si>
    <t>R6 S</t>
  </si>
  <si>
    <t>R7 S</t>
  </si>
  <si>
    <t>R8 S</t>
  </si>
  <si>
    <t>R9 S</t>
  </si>
  <si>
    <t>R10 S</t>
  </si>
  <si>
    <t>R11 S</t>
  </si>
  <si>
    <t>R12 S</t>
  </si>
  <si>
    <t>R13 S</t>
  </si>
  <si>
    <t>R14 S</t>
  </si>
  <si>
    <t>R15 S</t>
  </si>
  <si>
    <t>R16 S</t>
  </si>
  <si>
    <t>R17 S</t>
  </si>
  <si>
    <t>R18 S</t>
  </si>
  <si>
    <t>R19 S</t>
  </si>
  <si>
    <t>R20 S</t>
  </si>
  <si>
    <t>R21 S</t>
  </si>
  <si>
    <t>R22 S</t>
  </si>
  <si>
    <t>R23 S</t>
  </si>
  <si>
    <t>R24 S</t>
  </si>
  <si>
    <t>R25 S</t>
  </si>
  <si>
    <t>R26 S</t>
  </si>
  <si>
    <t>R27 S</t>
  </si>
  <si>
    <t>R28 S</t>
  </si>
  <si>
    <t>R29 S</t>
  </si>
  <si>
    <t>R30 S</t>
  </si>
  <si>
    <t>R31 S</t>
  </si>
  <si>
    <t>R32 S</t>
  </si>
  <si>
    <t>R33 S</t>
  </si>
  <si>
    <t>R34 S</t>
  </si>
  <si>
    <t>R35 S</t>
  </si>
  <si>
    <t>R36 S</t>
  </si>
  <si>
    <t>R37 S</t>
  </si>
  <si>
    <t>R38 S</t>
  </si>
  <si>
    <t>R39 S</t>
  </si>
  <si>
    <t>R40 S</t>
  </si>
  <si>
    <t>[룸 40] 시큐리티 넘버</t>
    <phoneticPr fontId="1" type="noConversion"/>
  </si>
  <si>
    <t>[룸 39] 시큐리티 넘버</t>
    <phoneticPr fontId="1" type="noConversion"/>
  </si>
  <si>
    <t>[룸 2] 시큐리티 넘버</t>
    <phoneticPr fontId="1" type="noConversion"/>
  </si>
  <si>
    <t>[룸 3] 시큐리티 넘버</t>
    <phoneticPr fontId="1" type="noConversion"/>
  </si>
  <si>
    <t>[룸 4] 시큐리티 넘버</t>
    <phoneticPr fontId="1" type="noConversion"/>
  </si>
  <si>
    <t>[룸 5] 시큐리티 넘버</t>
    <phoneticPr fontId="1" type="noConversion"/>
  </si>
  <si>
    <t>[룸 6] 시큐리티 넘버</t>
    <phoneticPr fontId="1" type="noConversion"/>
  </si>
  <si>
    <t>[룸 7] 시큐리티 넘버</t>
    <phoneticPr fontId="1" type="noConversion"/>
  </si>
  <si>
    <t>[룸 8] 시큐리티 넘버</t>
    <phoneticPr fontId="1" type="noConversion"/>
  </si>
  <si>
    <t>[룸 9] 시큐리티 넘버</t>
    <phoneticPr fontId="1" type="noConversion"/>
  </si>
  <si>
    <t>[룸 10] 시큐리티 넘버</t>
    <phoneticPr fontId="1" type="noConversion"/>
  </si>
  <si>
    <t>[룸 11] 시큐리티 넘버</t>
    <phoneticPr fontId="1" type="noConversion"/>
  </si>
  <si>
    <t>[룸 12] 시큐리티 넘버</t>
    <phoneticPr fontId="1" type="noConversion"/>
  </si>
  <si>
    <t>[룸 13] 시큐리티 넘버</t>
    <phoneticPr fontId="1" type="noConversion"/>
  </si>
  <si>
    <t>[룸 14] 시큐리티 넘버</t>
    <phoneticPr fontId="1" type="noConversion"/>
  </si>
  <si>
    <t>[룸 16] 시큐리티 넘버</t>
    <phoneticPr fontId="1" type="noConversion"/>
  </si>
  <si>
    <t>[룸 15] 시큐리티 넘버</t>
    <phoneticPr fontId="1" type="noConversion"/>
  </si>
  <si>
    <t>[룸 17] 시큐리티 넘버</t>
    <phoneticPr fontId="1" type="noConversion"/>
  </si>
  <si>
    <t>[룸 18] 시큐리티 넘버</t>
    <phoneticPr fontId="1" type="noConversion"/>
  </si>
  <si>
    <t>[룸 19] 시큐리티 넘버</t>
    <phoneticPr fontId="1" type="noConversion"/>
  </si>
  <si>
    <t>[룸 20] 시큐리티 넘버</t>
    <phoneticPr fontId="1" type="noConversion"/>
  </si>
  <si>
    <t>[룸 21] 시큐리티 넘버</t>
    <phoneticPr fontId="1" type="noConversion"/>
  </si>
  <si>
    <t>[룸 22] 시큐리티 넘버</t>
    <phoneticPr fontId="1" type="noConversion"/>
  </si>
  <si>
    <t>[룸 23] 시큐리티 넘버</t>
    <phoneticPr fontId="1" type="noConversion"/>
  </si>
  <si>
    <t>[룸 24] 시큐리티 넘버</t>
    <phoneticPr fontId="1" type="noConversion"/>
  </si>
  <si>
    <t>[룸 25] 시큐리티 넘버</t>
    <phoneticPr fontId="1" type="noConversion"/>
  </si>
  <si>
    <t>[룸 26] 시큐리티 넘버</t>
    <phoneticPr fontId="1" type="noConversion"/>
  </si>
  <si>
    <t>[룸 27] 시큐리티 넘버</t>
    <phoneticPr fontId="1" type="noConversion"/>
  </si>
  <si>
    <t>[룸 28] 시큐리티 넘버</t>
    <phoneticPr fontId="1" type="noConversion"/>
  </si>
  <si>
    <t>[룸 29] 시큐리티 넘버</t>
    <phoneticPr fontId="1" type="noConversion"/>
  </si>
  <si>
    <t>[룸 30] 시큐리티 넘버</t>
    <phoneticPr fontId="1" type="noConversion"/>
  </si>
  <si>
    <t>[룸 31] 시큐리티 넘버</t>
    <phoneticPr fontId="1" type="noConversion"/>
  </si>
  <si>
    <t>[룸 32] 시큐리티 넘버</t>
    <phoneticPr fontId="1" type="noConversion"/>
  </si>
  <si>
    <t>[룸 33] 시큐리티 넘버</t>
    <phoneticPr fontId="1" type="noConversion"/>
  </si>
  <si>
    <t>[룸 34] 시큐리티 넘버</t>
    <phoneticPr fontId="1" type="noConversion"/>
  </si>
  <si>
    <t>[룸 35] 시큐리티 넘버</t>
    <phoneticPr fontId="1" type="noConversion"/>
  </si>
  <si>
    <t>[룸 36] 시큐리티 넘버</t>
    <phoneticPr fontId="1" type="noConversion"/>
  </si>
  <si>
    <t>[룸 37] 시큐리티 넘버</t>
    <phoneticPr fontId="1" type="noConversion"/>
  </si>
  <si>
    <t>[룸 38] 시큐리티 넘버</t>
    <phoneticPr fontId="1" type="noConversion"/>
  </si>
  <si>
    <t>(0xAC) Extend Check-Out Date</t>
    <phoneticPr fontId="1" type="noConversion"/>
  </si>
  <si>
    <t>Current Validity</t>
    <phoneticPr fontId="1" type="noConversion"/>
  </si>
  <si>
    <t>체크인카드의
체크아웃 년</t>
    <phoneticPr fontId="1" type="noConversion"/>
  </si>
  <si>
    <t>체크인카드의
체크아웃 월</t>
    <phoneticPr fontId="1" type="noConversion"/>
  </si>
  <si>
    <t>체크인카드의
체크아웃 일</t>
    <phoneticPr fontId="1" type="noConversion"/>
  </si>
  <si>
    <t>New Validity</t>
    <phoneticPr fontId="1" type="noConversion"/>
  </si>
  <si>
    <t>연장할 체크인카드의
체크아웃 년</t>
    <phoneticPr fontId="1" type="noConversion"/>
  </si>
  <si>
    <t>0x0E</t>
    <phoneticPr fontId="1" type="noConversion"/>
  </si>
  <si>
    <t>0xAC</t>
    <phoneticPr fontId="1" type="noConversion"/>
  </si>
  <si>
    <t>C
yy</t>
    <phoneticPr fontId="1" type="noConversion"/>
  </si>
  <si>
    <t>C
mm</t>
    <phoneticPr fontId="1" type="noConversion"/>
  </si>
  <si>
    <t>C
dd</t>
    <phoneticPr fontId="1" type="noConversion"/>
  </si>
  <si>
    <t>N
yy</t>
    <phoneticPr fontId="1" type="noConversion"/>
  </si>
  <si>
    <t>N
mm</t>
    <phoneticPr fontId="1" type="noConversion"/>
  </si>
  <si>
    <t>N
dd</t>
    <phoneticPr fontId="1" type="noConversion"/>
  </si>
  <si>
    <t>0E</t>
    <phoneticPr fontId="1" type="noConversion"/>
  </si>
  <si>
    <t>AC</t>
    <phoneticPr fontId="1" type="noConversion"/>
  </si>
  <si>
    <t>(0xB3) Set Current Time</t>
    <phoneticPr fontId="1" type="noConversion"/>
  </si>
  <si>
    <t>0x0F</t>
    <phoneticPr fontId="1" type="noConversion"/>
  </si>
  <si>
    <t>0xB3</t>
    <phoneticPr fontId="1" type="noConversion"/>
  </si>
  <si>
    <t>Day Of Week</t>
    <phoneticPr fontId="1" type="noConversion"/>
  </si>
  <si>
    <t>요일</t>
    <phoneticPr fontId="1" type="noConversion"/>
  </si>
  <si>
    <t>년</t>
    <phoneticPr fontId="1" type="noConversion"/>
  </si>
  <si>
    <t>월</t>
    <phoneticPr fontId="1" type="noConversion"/>
  </si>
  <si>
    <t>일</t>
    <phoneticPr fontId="1" type="noConversion"/>
  </si>
  <si>
    <t>시</t>
    <phoneticPr fontId="1" type="noConversion"/>
  </si>
  <si>
    <t>분</t>
    <phoneticPr fontId="1" type="noConversion"/>
  </si>
  <si>
    <t>초</t>
    <phoneticPr fontId="1" type="noConversion"/>
  </si>
  <si>
    <t>0x01 ~ 0x07</t>
    <phoneticPr fontId="1" type="noConversion"/>
  </si>
  <si>
    <t>B3</t>
    <phoneticPr fontId="1" type="noConversion"/>
  </si>
  <si>
    <t>(0xC0) On-Line Check</t>
    <phoneticPr fontId="1" type="noConversion"/>
  </si>
  <si>
    <t>0xC0</t>
    <phoneticPr fontId="1" type="noConversion"/>
  </si>
  <si>
    <t>C0</t>
    <phoneticPr fontId="1" type="noConversion"/>
  </si>
  <si>
    <t>(0xC1) Reader Information</t>
    <phoneticPr fontId="1" type="noConversion"/>
  </si>
  <si>
    <t>0xC1</t>
    <phoneticPr fontId="1" type="noConversion"/>
  </si>
  <si>
    <t>C1</t>
    <phoneticPr fontId="1" type="noConversion"/>
  </si>
  <si>
    <t>Event Number Start</t>
    <phoneticPr fontId="1" type="noConversion"/>
  </si>
  <si>
    <t>Event Number End</t>
    <phoneticPr fontId="1" type="noConversion"/>
  </si>
  <si>
    <t>호출할 이벤트번호 시작
1 ~400</t>
    <phoneticPr fontId="1" type="noConversion"/>
  </si>
  <si>
    <t>호출할 이벤트번호 끝
1 ~ 400</t>
    <phoneticPr fontId="1" type="noConversion"/>
  </si>
  <si>
    <t>0xC3</t>
    <phoneticPr fontId="1" type="noConversion"/>
  </si>
  <si>
    <t>0x0C</t>
    <phoneticPr fontId="1" type="noConversion"/>
  </si>
  <si>
    <t>C3</t>
    <phoneticPr fontId="1" type="noConversion"/>
  </si>
  <si>
    <t>Eve S</t>
    <phoneticPr fontId="1" type="noConversion"/>
  </si>
  <si>
    <t>Eve E</t>
    <phoneticPr fontId="1" type="noConversion"/>
  </si>
  <si>
    <t>(0xC4) Request Current Time</t>
    <phoneticPr fontId="1" type="noConversion"/>
  </si>
  <si>
    <t>0xC4</t>
    <phoneticPr fontId="1" type="noConversion"/>
  </si>
  <si>
    <t>C4</t>
    <phoneticPr fontId="1" type="noConversion"/>
  </si>
  <si>
    <t>(0xC5) Request Parameter</t>
    <phoneticPr fontId="1" type="noConversion"/>
  </si>
  <si>
    <t>0xC5</t>
    <phoneticPr fontId="1" type="noConversion"/>
  </si>
  <si>
    <t>C5</t>
    <phoneticPr fontId="1" type="noConversion"/>
  </si>
  <si>
    <t>(0xC3) ReaderEvent</t>
    <phoneticPr fontId="1" type="noConversion"/>
  </si>
  <si>
    <t>(0xC6) Set Security Number</t>
    <phoneticPr fontId="1" type="noConversion"/>
  </si>
  <si>
    <t>0xC6</t>
    <phoneticPr fontId="1" type="noConversion"/>
  </si>
  <si>
    <t>0x0D</t>
    <phoneticPr fontId="1" type="noConversion"/>
  </si>
  <si>
    <t>카드 타입</t>
    <phoneticPr fontId="1" type="noConversion"/>
  </si>
  <si>
    <t>Staff Number</t>
    <phoneticPr fontId="1" type="noConversion"/>
  </si>
  <si>
    <t>스태프 넘버</t>
    <phoneticPr fontId="1" type="noConversion"/>
  </si>
  <si>
    <t>Security Number</t>
    <phoneticPr fontId="1" type="noConversion"/>
  </si>
  <si>
    <t>C6</t>
    <phoneticPr fontId="1" type="noConversion"/>
  </si>
  <si>
    <t>C T</t>
    <phoneticPr fontId="1" type="noConversion"/>
  </si>
  <si>
    <t>St No</t>
    <phoneticPr fontId="1" type="noConversion"/>
  </si>
  <si>
    <t>S No</t>
    <phoneticPr fontId="1" type="noConversion"/>
  </si>
  <si>
    <t>CK
(17)</t>
    <phoneticPr fontId="1" type="noConversion"/>
  </si>
  <si>
    <t>CK
(15)</t>
    <phoneticPr fontId="1" type="noConversion"/>
  </si>
  <si>
    <t>CK
(43)</t>
    <phoneticPr fontId="1" type="noConversion"/>
  </si>
  <si>
    <t>CK
(124)</t>
    <phoneticPr fontId="1" type="noConversion"/>
  </si>
  <si>
    <t>문서 제목</t>
    <phoneticPr fontId="1" type="noConversion"/>
  </si>
  <si>
    <t>문서 작성자</t>
    <phoneticPr fontId="1" type="noConversion"/>
  </si>
  <si>
    <t>문서 수정일</t>
    <phoneticPr fontId="1" type="noConversion"/>
  </si>
  <si>
    <t>문서 최초 작성일</t>
    <phoneticPr fontId="1" type="noConversion"/>
  </si>
  <si>
    <t>RACOS 카드키시스템 프로토콜 테스트</t>
    <phoneticPr fontId="1" type="noConversion"/>
  </si>
  <si>
    <t>테스트 실시자</t>
    <phoneticPr fontId="1" type="noConversion"/>
  </si>
  <si>
    <t>테스트 실시일</t>
    <phoneticPr fontId="1" type="noConversion"/>
  </si>
  <si>
    <t>엔코더</t>
    <phoneticPr fontId="1" type="noConversion"/>
  </si>
  <si>
    <t>도어락</t>
    <phoneticPr fontId="1" type="noConversion"/>
  </si>
  <si>
    <t>S/W 버전</t>
    <phoneticPr fontId="1" type="noConversion"/>
  </si>
  <si>
    <t>DTC</t>
    <phoneticPr fontId="1" type="noConversion"/>
  </si>
  <si>
    <t>S/W</t>
    <phoneticPr fontId="1" type="noConversion"/>
  </si>
  <si>
    <t>H/W 버전</t>
    <phoneticPr fontId="1" type="noConversion"/>
  </si>
  <si>
    <t>F/W 버전</t>
    <phoneticPr fontId="1" type="noConversion"/>
  </si>
  <si>
    <t>목차</t>
    <phoneticPr fontId="1" type="noConversion"/>
  </si>
  <si>
    <t>항목</t>
    <phoneticPr fontId="1" type="noConversion"/>
  </si>
  <si>
    <t>확인</t>
    <phoneticPr fontId="1" type="noConversion"/>
  </si>
  <si>
    <t>날짜</t>
    <phoneticPr fontId="1" type="noConversion"/>
  </si>
  <si>
    <t>비고</t>
    <phoneticPr fontId="1" type="noConversion"/>
  </si>
  <si>
    <t>순서</t>
    <phoneticPr fontId="1" type="noConversion"/>
  </si>
  <si>
    <t xml:space="preserve">특이사항 : </t>
    <phoneticPr fontId="1" type="noConversion"/>
  </si>
  <si>
    <t>없음</t>
    <phoneticPr fontId="1" type="noConversion"/>
  </si>
  <si>
    <t>시작점 마커</t>
    <phoneticPr fontId="1" type="noConversion"/>
  </si>
  <si>
    <t>DTC 어드레스</t>
    <phoneticPr fontId="1" type="noConversion"/>
  </si>
  <si>
    <t>도어락 어드레스</t>
    <phoneticPr fontId="1" type="noConversion"/>
  </si>
  <si>
    <t>패킷 총 길이</t>
    <phoneticPr fontId="1" type="noConversion"/>
  </si>
  <si>
    <t>명령어</t>
    <phoneticPr fontId="1" type="noConversion"/>
  </si>
  <si>
    <t>보조 명령어</t>
    <phoneticPr fontId="1" type="noConversion"/>
  </si>
  <si>
    <t>미구현</t>
    <phoneticPr fontId="1" type="noConversion"/>
  </si>
  <si>
    <t>차단 시 점등시간</t>
    <phoneticPr fontId="1" type="noConversion"/>
  </si>
  <si>
    <t>열림 시 점등시간,
열림시간</t>
    <phoneticPr fontId="1" type="noConversion"/>
  </si>
  <si>
    <t>종료점 마커</t>
    <phoneticPr fontId="1" type="noConversion"/>
  </si>
  <si>
    <t>미구현</t>
    <phoneticPr fontId="1" type="noConversion"/>
  </si>
  <si>
    <t>10진수</t>
    <phoneticPr fontId="1" type="noConversion"/>
  </si>
  <si>
    <t>송신
길이</t>
    <phoneticPr fontId="1" type="noConversion"/>
  </si>
  <si>
    <t>FFFE</t>
    <phoneticPr fontId="1" type="noConversion"/>
  </si>
  <si>
    <t>0x00~0x7F</t>
    <phoneticPr fontId="1" type="noConversion"/>
  </si>
  <si>
    <t>0x00~0x40</t>
    <phoneticPr fontId="1" type="noConversion"/>
  </si>
  <si>
    <t>0x00~0x14</t>
    <phoneticPr fontId="1" type="noConversion"/>
  </si>
  <si>
    <t>0x0000~0xFFFF</t>
    <phoneticPr fontId="1" type="noConversion"/>
  </si>
  <si>
    <t>0x0000~0xFFFE</t>
    <phoneticPr fontId="1" type="noConversion"/>
  </si>
  <si>
    <t>0x00~0xFF</t>
    <phoneticPr fontId="1" type="noConversion"/>
  </si>
  <si>
    <t>오류 검사
Checksum, ETX 제외 
합산 후 AND 0x55</t>
    <phoneticPr fontId="1" type="noConversion"/>
  </si>
  <si>
    <t>Res</t>
    <phoneticPr fontId="1" type="noConversion"/>
  </si>
  <si>
    <t>&lt;= 데이터유효성 이름 "=Res"</t>
    <phoneticPr fontId="1" type="noConversion"/>
  </si>
  <si>
    <t>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 7D</t>
    <phoneticPr fontId="1" type="noConversion"/>
  </si>
  <si>
    <t>7D 7D 7D 7D 7D 7D 7D 7D 7D 7D 7D 7D 7D 7D 7D 7D 7D 7D 7D 7D 7D 7D 7D 7D 7D 7D 7D 7D 7D 7D 7D 7D 7D 7D 7D 7D 7D 7D 7D 7D 7D 7D 7D</t>
  </si>
  <si>
    <t>7D 7D 7D 7D 7D 7D 7D 7D 7D 7D 7D 7D 7D 7D 7D</t>
  </si>
  <si>
    <t>7D 7D 7D 7D 7D 7D 7D 7D 7D 7D 7D 7D 7D 7D 7D 7D 7D</t>
    <phoneticPr fontId="1" type="noConversion"/>
  </si>
  <si>
    <t>7D 7D 7D 7D 7D 7D 7D 7D 7D</t>
    <phoneticPr fontId="1" type="noConversion"/>
  </si>
  <si>
    <t>0x00~0x63</t>
    <phoneticPr fontId="1" type="noConversion"/>
  </si>
  <si>
    <t>0x01~0x0C</t>
    <phoneticPr fontId="1" type="noConversion"/>
  </si>
  <si>
    <t>1E</t>
    <phoneticPr fontId="1" type="noConversion"/>
  </si>
  <si>
    <t>1F</t>
    <phoneticPr fontId="1" type="noConversion"/>
  </si>
  <si>
    <t>0x01~0x1F</t>
    <phoneticPr fontId="1" type="noConversion"/>
  </si>
  <si>
    <t>0x00~0x17</t>
    <phoneticPr fontId="1" type="noConversion"/>
  </si>
  <si>
    <t>3B</t>
    <phoneticPr fontId="1" type="noConversion"/>
  </si>
  <si>
    <t>0x00~0x3B</t>
    <phoneticPr fontId="1" type="noConversion"/>
  </si>
  <si>
    <t>0x0000~0xFFFE</t>
    <phoneticPr fontId="1" type="noConversion"/>
  </si>
  <si>
    <t>0x0000</t>
    <phoneticPr fontId="1" type="noConversion"/>
  </si>
  <si>
    <t>0x0000~0xFFFF</t>
    <phoneticPr fontId="1" type="noConversion"/>
  </si>
  <si>
    <t>0x00~0x28</t>
    <phoneticPr fontId="1" type="noConversion"/>
  </si>
  <si>
    <t>0x00~0x27</t>
    <phoneticPr fontId="1" type="noConversion"/>
  </si>
  <si>
    <t>0x00~0x3B</t>
    <phoneticPr fontId="1" type="noConversion"/>
  </si>
  <si>
    <t>0x00~0x17</t>
    <phoneticPr fontId="1" type="noConversion"/>
  </si>
  <si>
    <t>0x0000~0x01FF : 체크</t>
    <phoneticPr fontId="1" type="noConversion"/>
  </si>
  <si>
    <t>0x0200~0xFFFE : 인증거부</t>
    <phoneticPr fontId="1" type="noConversion"/>
  </si>
  <si>
    <t>0x01~0x7F</t>
    <phoneticPr fontId="1" type="noConversion"/>
  </si>
  <si>
    <t>DND열림,
오피스모드 설정</t>
    <phoneticPr fontId="1" type="noConversion"/>
  </si>
  <si>
    <t>0x00~0xFE</t>
    <phoneticPr fontId="1" type="noConversion"/>
  </si>
  <si>
    <t>FE</t>
    <phoneticPr fontId="1" type="noConversion"/>
  </si>
  <si>
    <t>문서작성을 위해 임시로 아무값이나 써둠</t>
    <phoneticPr fontId="1" type="noConversion"/>
  </si>
  <si>
    <t>문서작성을 위해 임시로 아무값이나  써둠</t>
    <phoneticPr fontId="1" type="noConversion"/>
  </si>
  <si>
    <t>0x01~0x07</t>
    <phoneticPr fontId="1" type="noConversion"/>
  </si>
  <si>
    <t>시큐리티 넘버
*스태프는 511까지 사용</t>
    <phoneticPr fontId="1" type="noConversion"/>
  </si>
  <si>
    <t>Online Check</t>
    <phoneticPr fontId="1" type="noConversion"/>
  </si>
  <si>
    <t>Write Card - Checkin</t>
    <phoneticPr fontId="1" type="noConversion"/>
  </si>
  <si>
    <t>Write Card - Pre-Checkin</t>
    <phoneticPr fontId="1" type="noConversion"/>
  </si>
  <si>
    <t>Write Card - Standby</t>
    <phoneticPr fontId="1" type="noConversion"/>
  </si>
  <si>
    <t>Write Card - OneTime</t>
    <phoneticPr fontId="1" type="noConversion"/>
  </si>
  <si>
    <t>Write Card - Emergency</t>
    <phoneticPr fontId="1" type="noConversion"/>
  </si>
  <si>
    <t>Write Card - Grand Master</t>
    <phoneticPr fontId="1" type="noConversion"/>
  </si>
  <si>
    <t>Write Card - Master</t>
    <phoneticPr fontId="1" type="noConversion"/>
  </si>
  <si>
    <t>Write Card - Maid</t>
    <phoneticPr fontId="1" type="noConversion"/>
  </si>
  <si>
    <t>Write Card - Minibar</t>
    <phoneticPr fontId="1" type="noConversion"/>
  </si>
  <si>
    <t>Write Card - Reset</t>
    <phoneticPr fontId="1" type="noConversion"/>
  </si>
  <si>
    <t>Write Card - Time</t>
    <phoneticPr fontId="1" type="noConversion"/>
  </si>
  <si>
    <t>Write Card - Init</t>
    <phoneticPr fontId="1" type="noConversion"/>
  </si>
  <si>
    <t>Write Card - Parameter</t>
    <phoneticPr fontId="1" type="noConversion"/>
  </si>
  <si>
    <t>Write Card - Set Address</t>
    <phoneticPr fontId="1" type="noConversion"/>
  </si>
  <si>
    <t>Write Card - HandHeld</t>
    <phoneticPr fontId="1" type="noConversion"/>
  </si>
  <si>
    <t>Door) A1_Set Parameter</t>
    <phoneticPr fontId="1" type="noConversion"/>
  </si>
  <si>
    <t>Door) A5_Set Initializing</t>
    <phoneticPr fontId="1" type="noConversion"/>
  </si>
  <si>
    <t>Door) A6_SpecialArea</t>
    <phoneticPr fontId="1" type="noConversion"/>
  </si>
  <si>
    <t>Door) A8_Set Guest Time Slot</t>
    <phoneticPr fontId="1" type="noConversion"/>
  </si>
  <si>
    <t>Door) AA_Set Group Room</t>
    <phoneticPr fontId="1" type="noConversion"/>
  </si>
  <si>
    <t>Door) AB_Set Group Security</t>
    <phoneticPr fontId="1" type="noConversion"/>
  </si>
  <si>
    <t>Door) AC_Extend Check-Out Date</t>
    <phoneticPr fontId="1" type="noConversion"/>
  </si>
  <si>
    <t>Door) B3_Set Current Time</t>
    <phoneticPr fontId="1" type="noConversion"/>
  </si>
  <si>
    <t>Door) C0_On-Line Check</t>
    <phoneticPr fontId="1" type="noConversion"/>
  </si>
  <si>
    <t>Door) C1_Reader Information</t>
    <phoneticPr fontId="1" type="noConversion"/>
  </si>
  <si>
    <t>Door) C3_ReaderEvent</t>
    <phoneticPr fontId="1" type="noConversion"/>
  </si>
  <si>
    <t>Door) C4_Request Current Time</t>
    <phoneticPr fontId="1" type="noConversion"/>
  </si>
  <si>
    <t>Door) C5_Request Parameter</t>
    <phoneticPr fontId="1" type="noConversion"/>
  </si>
  <si>
    <t>Door) C6_Set Security Number</t>
    <phoneticPr fontId="1" type="noConversion"/>
  </si>
  <si>
    <t>복합 시나리오</t>
    <phoneticPr fontId="1" type="noConversion"/>
  </si>
  <si>
    <t>연장할 체크인카드의
체크아웃 월</t>
    <phoneticPr fontId="1" type="noConversion"/>
  </si>
  <si>
    <t>연장할 체크인카드의
체크아웃 일</t>
    <phoneticPr fontId="1" type="noConversion"/>
  </si>
  <si>
    <t>실행순서</t>
    <phoneticPr fontId="1" type="noConversion"/>
  </si>
  <si>
    <t>송신길이</t>
    <phoneticPr fontId="1" type="noConversion"/>
  </si>
  <si>
    <t>sungHo</t>
    <phoneticPr fontId="1" type="noConversion"/>
  </si>
  <si>
    <t>김성호</t>
    <phoneticPr fontId="1" type="noConversion"/>
  </si>
  <si>
    <t>Read Card(No Card)</t>
    <phoneticPr fontId="1" type="noConversion"/>
  </si>
  <si>
    <t>Read Card(On Card)</t>
    <phoneticPr fontId="1" type="noConversion"/>
  </si>
  <si>
    <t>응답없음</t>
  </si>
  <si>
    <t>응답없음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</si>
  <si>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문서 수정사항 : </t>
    </r>
    <r>
      <rPr>
        <sz val="11"/>
        <color theme="1"/>
        <rFont val="맑은 고딕"/>
        <family val="2"/>
        <charset val="129"/>
        <scheme val="minor"/>
      </rPr>
      <t>24번항목 연장할 체크아웃 "년년년" =&gt; "년월일"</t>
    </r>
    <r>
      <rPr>
        <sz val="11"/>
        <color theme="1"/>
        <rFont val="맑은 고딕"/>
        <family val="3"/>
        <charset val="129"/>
        <scheme val="minor"/>
      </rPr>
      <t xml:space="preserve"> (20.05.01)
                      1부터 31항목 실행순서 컬럼추가, 실행순서 개수 카운트추가,
                      실행순서 중복 시 Red처리, 전체잠금처리 (20.05.14)
                      Read Card 시트 2개로 분리 (No Card, On Card) (20.05.15)
                      Door패킷 부분에 패킷 총개수 위치 변경 (20.05.20)
                      Door 그룹룸 시트에 미사용패킷에 " " -&gt; "0"으로 변경 (20.05.22)</t>
    </r>
    <phoneticPr fontId="1" type="noConversion"/>
  </si>
  <si>
    <t>Srno1</t>
    <phoneticPr fontId="1" type="noConversion"/>
  </si>
  <si>
    <t>Srno2</t>
    <phoneticPr fontId="1" type="noConversion"/>
  </si>
  <si>
    <t>Ssno1</t>
    <phoneticPr fontId="1" type="noConversion"/>
  </si>
  <si>
    <t>Ssno2</t>
    <phoneticPr fontId="1" type="noConversion"/>
  </si>
  <si>
    <t>Srno3</t>
    <phoneticPr fontId="1" type="noConversion"/>
  </si>
  <si>
    <t>Ssno3</t>
    <phoneticPr fontId="1" type="noConversion"/>
  </si>
  <si>
    <t>016A</t>
  </si>
  <si>
    <t>016A</t>
    <phoneticPr fontId="1" type="noConversion"/>
  </si>
  <si>
    <t>Sub Room No 1</t>
    <phoneticPr fontId="1" type="noConversion"/>
  </si>
  <si>
    <t>Sub Security No 1</t>
    <phoneticPr fontId="1" type="noConversion"/>
  </si>
  <si>
    <t>Sub Room No 2</t>
    <phoneticPr fontId="1" type="noConversion"/>
  </si>
  <si>
    <t>Sub Security No 2</t>
    <phoneticPr fontId="1" type="noConversion"/>
  </si>
  <si>
    <t>Sub Room No 3</t>
    <phoneticPr fontId="1" type="noConversion"/>
  </si>
  <si>
    <t>Sub Security No 3</t>
    <phoneticPr fontId="1" type="noConversion"/>
  </si>
  <si>
    <t>Re8</t>
    <phoneticPr fontId="1" type="noConversion"/>
  </si>
  <si>
    <t>Re9</t>
    <phoneticPr fontId="1" type="noConversion"/>
  </si>
  <si>
    <t>Re10</t>
    <phoneticPr fontId="1" type="noConversion"/>
  </si>
  <si>
    <t>Re11</t>
    <phoneticPr fontId="1" type="noConversion"/>
  </si>
  <si>
    <t>Re12</t>
    <phoneticPr fontId="1" type="noConversion"/>
  </si>
  <si>
    <t>Re13</t>
    <phoneticPr fontId="1" type="noConversion"/>
  </si>
  <si>
    <t>Data 나머지 부분 (13)</t>
    <phoneticPr fontId="1" type="noConversion"/>
  </si>
  <si>
    <t>Data 나머지 부분 (12)</t>
    <phoneticPr fontId="1" type="noConversion"/>
  </si>
  <si>
    <t>Data 나머지 부분 (11)</t>
    <phoneticPr fontId="1" type="noConversion"/>
  </si>
  <si>
    <t>Data 나머지 부분 (10)</t>
    <phoneticPr fontId="1" type="noConversion"/>
  </si>
  <si>
    <t>Data 나머지 부분 (9)</t>
    <phoneticPr fontId="1" type="noConversion"/>
  </si>
  <si>
    <t>Data 나머지 부분 (8)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</si>
</sst>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0"/>
    <numFmt numFmtId="177" formatCode="0000"/>
    <numFmt numFmtId="178" formatCode="yyyy"/>
    <numFmt numFmtId="179" formatCode="yy/mm/dd\ hh:mm:ss"/>
    <numFmt numFmtId="180" formatCode="hh"/>
  </numFmts>
  <fonts count="2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b/>
      <sz val="14"/>
      <color rgb="FFFF000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20"/>
      <color rgb="FF0000FF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rgb="FFEC4B0A"/>
      <name val="맑은 고딕"/>
      <family val="3"/>
      <charset val="129"/>
      <scheme val="minor"/>
    </font>
    <font>
      <b/>
      <sz val="16"/>
      <color rgb="FF0000FF"/>
      <name val="맑은 고딕"/>
      <family val="3"/>
      <charset val="129"/>
      <scheme val="minor"/>
    </font>
    <font>
      <b/>
      <sz val="11"/>
      <color rgb="FFCC66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</font>
    <font>
      <u/>
      <sz val="11"/>
      <color theme="10"/>
      <name val="맑은 고딕"/>
      <family val="2"/>
      <charset val="129"/>
      <scheme val="minor"/>
    </font>
    <font>
      <sz val="11"/>
      <color theme="7" tint="0.79998168889431442"/>
      <name val="맑은 고딕"/>
      <family val="2"/>
      <charset val="129"/>
      <scheme val="minor"/>
    </font>
    <font>
      <b/>
      <sz val="11"/>
      <color theme="7" tint="0.79998168889431442"/>
      <name val="맑은 고딕"/>
      <family val="3"/>
      <charset val="129"/>
      <scheme val="minor"/>
    </font>
    <font>
      <b/>
      <sz val="16"/>
      <color theme="7" tint="0.79998168889431442"/>
      <name val="맑은 고딕"/>
      <family val="3"/>
      <charset val="129"/>
      <scheme val="minor"/>
    </font>
    <font>
      <sz val="11"/>
      <color theme="4" tint="0.59999389629810485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 diagonalDown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auto="1"/>
      </diagonal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2" fillId="0" borderId="0" applyNumberFormat="0" applyFill="0" applyBorder="0" applyAlignment="0" applyProtection="0">
      <alignment vertical="center"/>
    </xf>
  </cellStyleXfs>
  <cellXfs count="172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 applyProtection="1">
      <alignment horizontal="center" vertical="center"/>
      <protection locked="0"/>
    </xf>
    <xf numFmtId="176" fontId="0" fillId="0" borderId="1" xfId="0" applyNumberFormat="1" applyBorder="1" applyAlignment="1" applyProtection="1">
      <alignment horizontal="center" vertical="center"/>
      <protection locked="0"/>
    </xf>
    <xf numFmtId="176" fontId="5" fillId="0" borderId="1" xfId="0" applyNumberFormat="1" applyFont="1" applyBorder="1" applyAlignment="1" applyProtection="1">
      <alignment horizontal="center" vertical="center"/>
      <protection locked="0"/>
    </xf>
    <xf numFmtId="176" fontId="5" fillId="0" borderId="1" xfId="0" applyNumberFormat="1" applyFont="1" applyFill="1" applyBorder="1" applyAlignment="1" applyProtection="1">
      <alignment horizontal="center" vertical="center"/>
      <protection locked="0"/>
    </xf>
    <xf numFmtId="176" fontId="0" fillId="4" borderId="1" xfId="0" applyNumberFormat="1" applyFill="1" applyBorder="1" applyAlignment="1" applyProtection="1">
      <alignment horizontal="center" vertical="center"/>
    </xf>
    <xf numFmtId="0" fontId="0" fillId="4" borderId="1" xfId="0" applyFill="1" applyBorder="1" applyAlignment="1" applyProtection="1">
      <alignment horizontal="center" vertical="center"/>
    </xf>
    <xf numFmtId="176" fontId="5" fillId="4" borderId="1" xfId="0" applyNumberFormat="1" applyFont="1" applyFill="1" applyBorder="1" applyAlignment="1" applyProtection="1">
      <alignment horizontal="center" vertical="center"/>
    </xf>
    <xf numFmtId="0" fontId="0" fillId="0" borderId="1" xfId="0" applyBorder="1" applyAlignment="1" applyProtection="1">
      <alignment horizontal="left" vertical="center"/>
      <protection locked="0"/>
    </xf>
    <xf numFmtId="0" fontId="6" fillId="0" borderId="1" xfId="0" applyFont="1" applyBorder="1">
      <alignment vertical="center"/>
    </xf>
    <xf numFmtId="0" fontId="7" fillId="0" borderId="1" xfId="0" applyFont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>
      <alignment vertical="center"/>
    </xf>
    <xf numFmtId="0" fontId="0" fillId="4" borderId="1" xfId="0" applyFill="1" applyBorder="1" applyAlignment="1" applyProtection="1">
      <alignment horizontal="center" vertical="center" wrapText="1"/>
    </xf>
    <xf numFmtId="176" fontId="0" fillId="0" borderId="1" xfId="0" applyNumberFormat="1" applyBorder="1" applyAlignment="1" applyProtection="1">
      <alignment horizontal="center" vertical="center" wrapText="1"/>
      <protection locked="0"/>
    </xf>
    <xf numFmtId="176" fontId="0" fillId="4" borderId="1" xfId="0" applyNumberFormat="1" applyFill="1" applyBorder="1" applyAlignment="1" applyProtection="1">
      <alignment horizontal="center" vertical="center" wrapText="1"/>
    </xf>
    <xf numFmtId="177" fontId="0" fillId="4" borderId="1" xfId="0" applyNumberFormat="1" applyFill="1" applyBorder="1" applyAlignment="1" applyProtection="1">
      <alignment horizontal="center" vertical="center" wrapText="1"/>
    </xf>
    <xf numFmtId="0" fontId="7" fillId="0" borderId="1" xfId="0" applyFont="1" applyBorder="1" applyAlignment="1" applyProtection="1">
      <alignment horizontal="center" vertical="center" wrapText="1"/>
      <protection locked="0"/>
    </xf>
    <xf numFmtId="0" fontId="0" fillId="0" borderId="1" xfId="0" applyBorder="1" applyAlignment="1" applyProtection="1">
      <alignment horizontal="left" vertical="center" wrapText="1"/>
      <protection locked="0"/>
    </xf>
    <xf numFmtId="176" fontId="5" fillId="0" borderId="1" xfId="0" applyNumberFormat="1" applyFont="1" applyBorder="1" applyAlignment="1" applyProtection="1">
      <alignment horizontal="center" vertical="center" wrapText="1"/>
      <protection locked="0"/>
    </xf>
    <xf numFmtId="176" fontId="5" fillId="4" borderId="1" xfId="0" applyNumberFormat="1" applyFont="1" applyFill="1" applyBorder="1" applyAlignment="1" applyProtection="1">
      <alignment horizontal="center" vertical="center" wrapText="1"/>
    </xf>
    <xf numFmtId="176" fontId="5" fillId="0" borderId="1" xfId="0" applyNumberFormat="1" applyFont="1" applyFill="1" applyBorder="1" applyAlignment="1" applyProtection="1">
      <alignment horizontal="center" vertical="center" wrapText="1"/>
      <protection locked="0"/>
    </xf>
    <xf numFmtId="177" fontId="5" fillId="0" borderId="1" xfId="0" applyNumberFormat="1" applyFont="1" applyBorder="1" applyAlignment="1" applyProtection="1">
      <alignment horizontal="center" vertical="center" wrapText="1"/>
      <protection locked="0"/>
    </xf>
    <xf numFmtId="177" fontId="5" fillId="4" borderId="1" xfId="0" applyNumberFormat="1" applyFont="1" applyFill="1" applyBorder="1" applyAlignment="1" applyProtection="1">
      <alignment horizontal="center" vertical="center" wrapText="1"/>
    </xf>
    <xf numFmtId="0" fontId="0" fillId="4" borderId="1" xfId="0" applyFill="1" applyBorder="1" applyAlignment="1" applyProtection="1">
      <alignment vertical="center" wrapText="1"/>
    </xf>
    <xf numFmtId="0" fontId="4" fillId="4" borderId="1" xfId="0" applyFont="1" applyFill="1" applyBorder="1" applyAlignment="1" applyProtection="1">
      <alignment horizontal="center" vertical="center" wrapText="1"/>
    </xf>
    <xf numFmtId="0" fontId="2" fillId="4" borderId="1" xfId="0" applyFont="1" applyFill="1" applyBorder="1" applyAlignment="1" applyProtection="1">
      <alignment horizontal="center" vertical="center" wrapText="1"/>
    </xf>
    <xf numFmtId="0" fontId="9" fillId="4" borderId="1" xfId="0" applyFont="1" applyFill="1" applyBorder="1" applyProtection="1">
      <alignment vertical="center"/>
    </xf>
    <xf numFmtId="0" fontId="0" fillId="4" borderId="1" xfId="0" applyFill="1" applyBorder="1" applyProtection="1">
      <alignment vertical="center"/>
    </xf>
    <xf numFmtId="0" fontId="4" fillId="4" borderId="1" xfId="0" applyFont="1" applyFill="1" applyBorder="1" applyAlignment="1" applyProtection="1">
      <alignment horizontal="center" vertical="center"/>
    </xf>
    <xf numFmtId="0" fontId="2" fillId="4" borderId="1" xfId="0" applyFont="1" applyFill="1" applyBorder="1" applyAlignment="1" applyProtection="1">
      <alignment horizontal="center" vertical="center"/>
    </xf>
    <xf numFmtId="0" fontId="0" fillId="4" borderId="3" xfId="0" applyFill="1" applyBorder="1" applyAlignment="1" applyProtection="1">
      <alignment vertical="center" wrapText="1"/>
    </xf>
    <xf numFmtId="0" fontId="0" fillId="4" borderId="4" xfId="0" applyFill="1" applyBorder="1" applyAlignment="1" applyProtection="1">
      <alignment vertical="center" wrapText="1"/>
    </xf>
    <xf numFmtId="0" fontId="8" fillId="4" borderId="2" xfId="0" applyFont="1" applyFill="1" applyBorder="1" applyProtection="1">
      <alignment vertical="center"/>
    </xf>
    <xf numFmtId="0" fontId="0" fillId="4" borderId="4" xfId="0" applyFill="1" applyBorder="1" applyAlignment="1" applyProtection="1">
      <alignment horizontal="center" vertical="center"/>
    </xf>
    <xf numFmtId="0" fontId="0" fillId="4" borderId="6" xfId="0" applyFill="1" applyBorder="1" applyAlignment="1" applyProtection="1">
      <alignment horizontal="center" vertical="center"/>
    </xf>
    <xf numFmtId="0" fontId="0" fillId="4" borderId="6" xfId="0" applyFill="1" applyBorder="1" applyAlignment="1" applyProtection="1">
      <alignment vertical="center" wrapText="1"/>
    </xf>
    <xf numFmtId="0" fontId="9" fillId="4" borderId="1" xfId="0" applyFont="1" applyFill="1" applyBorder="1" applyAlignment="1" applyProtection="1">
      <alignment vertical="center" wrapText="1"/>
    </xf>
    <xf numFmtId="0" fontId="8" fillId="4" borderId="2" xfId="0" applyFont="1" applyFill="1" applyBorder="1" applyAlignment="1" applyProtection="1">
      <alignment vertical="center" wrapText="1"/>
    </xf>
    <xf numFmtId="0" fontId="0" fillId="4" borderId="4" xfId="0" applyFill="1" applyBorder="1" applyAlignment="1" applyProtection="1">
      <alignment horizontal="center" vertical="center" wrapText="1"/>
    </xf>
    <xf numFmtId="0" fontId="0" fillId="4" borderId="6" xfId="0" applyFill="1" applyBorder="1" applyAlignment="1" applyProtection="1">
      <alignment horizontal="center" vertical="center" wrapText="1"/>
    </xf>
    <xf numFmtId="176" fontId="13" fillId="4" borderId="1" xfId="0" applyNumberFormat="1" applyFont="1" applyFill="1" applyBorder="1" applyAlignment="1" applyProtection="1">
      <alignment horizontal="center" vertical="center" wrapText="1"/>
    </xf>
    <xf numFmtId="22" fontId="0" fillId="4" borderId="1" xfId="0" applyNumberFormat="1" applyFill="1" applyBorder="1" applyAlignment="1" applyProtection="1">
      <alignment vertical="center" wrapText="1"/>
    </xf>
    <xf numFmtId="178" fontId="0" fillId="4" borderId="1" xfId="0" applyNumberFormat="1" applyFill="1" applyBorder="1" applyAlignment="1" applyProtection="1">
      <alignment horizontal="center" vertical="center" wrapText="1"/>
    </xf>
    <xf numFmtId="179" fontId="0" fillId="4" borderId="3" xfId="0" applyNumberFormat="1" applyFill="1" applyBorder="1" applyAlignment="1" applyProtection="1">
      <alignment horizontal="center" vertical="center" wrapText="1"/>
    </xf>
    <xf numFmtId="180" fontId="0" fillId="4" borderId="1" xfId="0" applyNumberFormat="1" applyFill="1" applyBorder="1" applyAlignment="1" applyProtection="1">
      <alignment horizontal="center" vertical="center" wrapText="1"/>
    </xf>
    <xf numFmtId="0" fontId="11" fillId="6" borderId="12" xfId="0" applyFont="1" applyFill="1" applyBorder="1" applyAlignment="1">
      <alignment horizontal="center" vertical="center"/>
    </xf>
    <xf numFmtId="31" fontId="11" fillId="6" borderId="1" xfId="0" applyNumberFormat="1" applyFont="1" applyFill="1" applyBorder="1" applyAlignment="1">
      <alignment horizontal="center" vertical="center"/>
    </xf>
    <xf numFmtId="0" fontId="0" fillId="6" borderId="21" xfId="0" applyFill="1" applyBorder="1" applyAlignment="1">
      <alignment horizontal="center" vertical="center"/>
    </xf>
    <xf numFmtId="0" fontId="0" fillId="6" borderId="22" xfId="0" applyFill="1" applyBorder="1" applyAlignment="1">
      <alignment horizontal="center" vertical="center"/>
    </xf>
    <xf numFmtId="0" fontId="11" fillId="6" borderId="28" xfId="0" applyFont="1" applyFill="1" applyBorder="1">
      <alignment vertical="center"/>
    </xf>
    <xf numFmtId="0" fontId="0" fillId="6" borderId="32" xfId="0" applyFill="1" applyBorder="1" applyAlignment="1">
      <alignment horizontal="center" vertical="center"/>
    </xf>
    <xf numFmtId="0" fontId="11" fillId="6" borderId="31" xfId="0" applyFont="1" applyFill="1" applyBorder="1" applyAlignment="1">
      <alignment horizontal="center" vertical="center"/>
    </xf>
    <xf numFmtId="0" fontId="11" fillId="6" borderId="33" xfId="0" applyFont="1" applyFill="1" applyBorder="1" applyAlignment="1">
      <alignment horizontal="center" vertical="center"/>
    </xf>
    <xf numFmtId="0" fontId="21" fillId="0" borderId="1" xfId="0" applyFont="1" applyBorder="1">
      <alignment vertical="center"/>
    </xf>
    <xf numFmtId="0" fontId="22" fillId="5" borderId="1" xfId="1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0" fillId="6" borderId="36" xfId="0" applyFill="1" applyBorder="1" applyAlignment="1">
      <alignment horizontal="center" vertical="center"/>
    </xf>
    <xf numFmtId="0" fontId="23" fillId="4" borderId="2" xfId="0" applyFont="1" applyFill="1" applyBorder="1" applyAlignment="1" applyProtection="1">
      <alignment horizontal="center" vertical="center" wrapText="1"/>
    </xf>
    <xf numFmtId="0" fontId="0" fillId="0" borderId="1" xfId="0" applyFill="1" applyBorder="1" applyAlignment="1" applyProtection="1">
      <alignment horizontal="center" vertical="center"/>
      <protection locked="0"/>
    </xf>
    <xf numFmtId="0" fontId="3" fillId="2" borderId="5" xfId="0" applyFont="1" applyFill="1" applyBorder="1" applyAlignment="1" applyProtection="1">
      <alignment horizontal="center" vertical="center" wrapText="1"/>
    </xf>
    <xf numFmtId="0" fontId="3" fillId="3" borderId="1" xfId="0" applyFont="1" applyFill="1" applyBorder="1" applyAlignment="1" applyProtection="1">
      <alignment horizontal="center" vertical="center"/>
    </xf>
    <xf numFmtId="0" fontId="3" fillId="3" borderId="1" xfId="0" applyFont="1" applyFill="1" applyBorder="1" applyAlignment="1" applyProtection="1">
      <alignment horizontal="center" vertical="center" wrapText="1"/>
    </xf>
    <xf numFmtId="0" fontId="0" fillId="0" borderId="0" xfId="0" applyProtection="1">
      <alignment vertical="center"/>
    </xf>
    <xf numFmtId="0" fontId="0" fillId="0" borderId="1" xfId="0" applyBorder="1" applyAlignment="1" applyProtection="1">
      <alignment horizontal="center" vertical="center"/>
    </xf>
    <xf numFmtId="0" fontId="0" fillId="0" borderId="1" xfId="0" applyBorder="1" applyAlignment="1" applyProtection="1">
      <alignment horizontal="left" vertical="center"/>
    </xf>
    <xf numFmtId="0" fontId="9" fillId="0" borderId="1" xfId="0" applyFont="1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0" fontId="0" fillId="0" borderId="0" xfId="0" applyAlignment="1" applyProtection="1">
      <alignment horizontal="center" vertical="center"/>
    </xf>
    <xf numFmtId="0" fontId="0" fillId="0" borderId="0" xfId="0" applyAlignment="1" applyProtection="1">
      <alignment vertical="center" wrapText="1"/>
    </xf>
    <xf numFmtId="0" fontId="0" fillId="0" borderId="1" xfId="0" applyBorder="1" applyAlignment="1" applyProtection="1">
      <alignment horizontal="left" vertical="center" wrapText="1"/>
    </xf>
    <xf numFmtId="0" fontId="0" fillId="0" borderId="1" xfId="0" applyBorder="1" applyAlignment="1" applyProtection="1">
      <alignment horizontal="center" vertical="center" wrapText="1"/>
    </xf>
    <xf numFmtId="0" fontId="0" fillId="0" borderId="0" xfId="0" applyAlignment="1" applyProtection="1">
      <alignment horizontal="center" vertical="center" wrapText="1"/>
    </xf>
    <xf numFmtId="0" fontId="0" fillId="0" borderId="0" xfId="0" applyAlignment="1" applyProtection="1">
      <alignment horizontal="left" vertical="center" wrapText="1"/>
    </xf>
    <xf numFmtId="0" fontId="0" fillId="0" borderId="1" xfId="0" applyFill="1" applyBorder="1" applyAlignment="1" applyProtection="1">
      <alignment horizontal="center" vertical="center" wrapText="1"/>
      <protection locked="0"/>
    </xf>
    <xf numFmtId="0" fontId="11" fillId="2" borderId="5" xfId="0" applyFont="1" applyFill="1" applyBorder="1" applyAlignment="1" applyProtection="1">
      <alignment horizontal="center" vertical="center" wrapText="1"/>
    </xf>
    <xf numFmtId="0" fontId="11" fillId="3" borderId="1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 wrapText="1"/>
    </xf>
    <xf numFmtId="0" fontId="16" fillId="3" borderId="1" xfId="0" applyFont="1" applyFill="1" applyBorder="1" applyAlignment="1" applyProtection="1">
      <alignment horizontal="center" vertical="center" wrapText="1"/>
    </xf>
    <xf numFmtId="0" fontId="3" fillId="3" borderId="1" xfId="0" applyNumberFormat="1" applyFont="1" applyFill="1" applyBorder="1" applyAlignment="1" applyProtection="1">
      <alignment horizontal="center" vertical="center" wrapText="1"/>
    </xf>
    <xf numFmtId="0" fontId="24" fillId="4" borderId="2" xfId="0" applyFont="1" applyFill="1" applyBorder="1" applyAlignment="1" applyProtection="1">
      <alignment horizontal="center" vertical="center" wrapText="1"/>
    </xf>
    <xf numFmtId="0" fontId="0" fillId="4" borderId="3" xfId="0" applyFill="1" applyBorder="1" applyAlignment="1" applyProtection="1">
      <alignment horizontal="center" vertical="center" wrapText="1"/>
    </xf>
    <xf numFmtId="0" fontId="20" fillId="4" borderId="4" xfId="0" applyFont="1" applyFill="1" applyBorder="1" applyAlignment="1" applyProtection="1">
      <alignment horizontal="center" vertical="center" wrapText="1"/>
    </xf>
    <xf numFmtId="0" fontId="0" fillId="4" borderId="1" xfId="0" applyFill="1" applyBorder="1" applyAlignment="1" applyProtection="1">
      <alignment horizontal="center" vertical="center" wrapText="1"/>
    </xf>
    <xf numFmtId="176" fontId="0" fillId="4" borderId="1" xfId="0" applyNumberFormat="1" applyFill="1" applyBorder="1" applyAlignment="1" applyProtection="1">
      <alignment vertical="center" wrapText="1"/>
    </xf>
    <xf numFmtId="0" fontId="0" fillId="4" borderId="6" xfId="0" applyFill="1" applyBorder="1" applyAlignment="1" applyProtection="1">
      <alignment horizontal="center" vertical="center" wrapText="1"/>
    </xf>
    <xf numFmtId="0" fontId="11" fillId="0" borderId="1" xfId="0" applyFont="1" applyBorder="1" applyAlignment="1" applyProtection="1">
      <alignment horizontal="center" vertical="center" wrapText="1"/>
    </xf>
    <xf numFmtId="0" fontId="0" fillId="0" borderId="1" xfId="0" applyNumberFormat="1" applyBorder="1" applyAlignment="1" applyProtection="1">
      <alignment horizontal="center" vertical="center" wrapText="1"/>
    </xf>
    <xf numFmtId="0" fontId="11" fillId="0" borderId="0" xfId="0" applyFont="1" applyAlignment="1" applyProtection="1">
      <alignment horizontal="center" vertical="center" wrapText="1"/>
    </xf>
    <xf numFmtId="0" fontId="0" fillId="0" borderId="0" xfId="0" applyNumberFormat="1" applyAlignment="1" applyProtection="1">
      <alignment horizontal="center" vertical="center" wrapText="1"/>
    </xf>
    <xf numFmtId="0" fontId="0" fillId="0" borderId="1" xfId="0" applyNumberFormat="1" applyFill="1" applyBorder="1" applyAlignment="1" applyProtection="1">
      <alignment horizontal="center" vertical="center" wrapText="1"/>
      <protection locked="0"/>
    </xf>
    <xf numFmtId="0" fontId="16" fillId="2" borderId="5" xfId="0" applyFont="1" applyFill="1" applyBorder="1" applyAlignment="1" applyProtection="1">
      <alignment horizontal="center" vertical="center" wrapText="1"/>
    </xf>
    <xf numFmtId="0" fontId="16" fillId="2" borderId="1" xfId="0" applyFont="1" applyFill="1" applyBorder="1" applyAlignment="1" applyProtection="1">
      <alignment horizontal="center" vertical="center" wrapText="1"/>
    </xf>
    <xf numFmtId="0" fontId="16" fillId="3" borderId="1" xfId="0" applyNumberFormat="1" applyFont="1" applyFill="1" applyBorder="1" applyAlignment="1" applyProtection="1">
      <alignment horizontal="center" vertical="center" wrapText="1"/>
    </xf>
    <xf numFmtId="0" fontId="17" fillId="0" borderId="0" xfId="0" applyFont="1" applyAlignment="1" applyProtection="1">
      <alignment vertical="center" wrapText="1"/>
    </xf>
    <xf numFmtId="0" fontId="12" fillId="4" borderId="3" xfId="0" applyFont="1" applyFill="1" applyBorder="1" applyAlignment="1" applyProtection="1">
      <alignment horizontal="center" vertical="center" wrapText="1"/>
    </xf>
    <xf numFmtId="0" fontId="18" fillId="4" borderId="4" xfId="0" applyFont="1" applyFill="1" applyBorder="1" applyAlignment="1" applyProtection="1">
      <alignment horizontal="center" vertical="center" wrapText="1"/>
    </xf>
    <xf numFmtId="0" fontId="12" fillId="4" borderId="6" xfId="0" applyFont="1" applyFill="1" applyBorder="1" applyAlignment="1" applyProtection="1">
      <alignment vertical="center" wrapText="1"/>
    </xf>
    <xf numFmtId="0" fontId="12" fillId="4" borderId="6" xfId="0" applyFont="1" applyFill="1" applyBorder="1" applyAlignment="1" applyProtection="1">
      <alignment horizontal="center" vertical="center" wrapText="1"/>
    </xf>
    <xf numFmtId="0" fontId="12" fillId="4" borderId="1" xfId="0" applyFont="1" applyFill="1" applyBorder="1" applyAlignment="1" applyProtection="1">
      <alignment horizontal="center" vertical="center" wrapText="1"/>
    </xf>
    <xf numFmtId="0" fontId="12" fillId="4" borderId="1" xfId="0" applyFont="1" applyFill="1" applyBorder="1" applyAlignment="1" applyProtection="1">
      <alignment vertical="center" wrapText="1"/>
    </xf>
    <xf numFmtId="0" fontId="12" fillId="0" borderId="1" xfId="0" applyFont="1" applyBorder="1" applyAlignment="1" applyProtection="1">
      <alignment vertical="center" wrapText="1"/>
    </xf>
    <xf numFmtId="0" fontId="12" fillId="0" borderId="1" xfId="0" applyFont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center" vertical="center" wrapText="1"/>
    </xf>
    <xf numFmtId="0" fontId="25" fillId="4" borderId="2" xfId="0" applyFont="1" applyFill="1" applyBorder="1" applyAlignment="1" applyProtection="1">
      <alignment horizontal="center" vertical="center" wrapText="1"/>
    </xf>
    <xf numFmtId="0" fontId="14" fillId="0" borderId="1" xfId="0" applyFont="1" applyBorder="1" applyAlignment="1" applyProtection="1">
      <alignment horizontal="center" vertical="center" wrapText="1"/>
    </xf>
    <xf numFmtId="0" fontId="14" fillId="0" borderId="0" xfId="0" applyFont="1" applyAlignment="1" applyProtection="1">
      <alignment horizontal="center" vertical="center" wrapText="1"/>
    </xf>
    <xf numFmtId="0" fontId="8" fillId="4" borderId="2" xfId="0" applyFont="1" applyFill="1" applyBorder="1" applyAlignment="1" applyProtection="1">
      <alignment vertical="center"/>
    </xf>
    <xf numFmtId="0" fontId="0" fillId="0" borderId="1" xfId="0" applyBorder="1" applyProtection="1">
      <alignment vertical="center"/>
      <protection locked="0"/>
    </xf>
    <xf numFmtId="0" fontId="0" fillId="0" borderId="13" xfId="0" applyBorder="1" applyAlignment="1" applyProtection="1">
      <alignment horizontal="center" vertical="center"/>
      <protection locked="0"/>
    </xf>
    <xf numFmtId="0" fontId="0" fillId="0" borderId="5" xfId="0" applyBorder="1" applyAlignment="1" applyProtection="1">
      <alignment horizontal="center" vertical="center"/>
      <protection locked="0"/>
    </xf>
    <xf numFmtId="0" fontId="0" fillId="0" borderId="37" xfId="0" applyBorder="1" applyAlignment="1" applyProtection="1">
      <alignment horizontal="center" vertical="center"/>
      <protection locked="0"/>
    </xf>
    <xf numFmtId="31" fontId="0" fillId="0" borderId="26" xfId="0" applyNumberFormat="1" applyBorder="1" applyAlignment="1" applyProtection="1">
      <alignment horizontal="center" vertical="center"/>
      <protection locked="0"/>
    </xf>
    <xf numFmtId="0" fontId="0" fillId="0" borderId="31" xfId="0" applyBorder="1" applyProtection="1">
      <alignment vertical="center"/>
      <protection locked="0"/>
    </xf>
    <xf numFmtId="0" fontId="0" fillId="4" borderId="1" xfId="0" applyFill="1" applyBorder="1" applyAlignment="1" applyProtection="1">
      <alignment horizontal="center" vertical="center" wrapText="1"/>
    </xf>
    <xf numFmtId="0" fontId="0" fillId="4" borderId="6" xfId="0" applyFill="1" applyBorder="1" applyAlignment="1" applyProtection="1">
      <alignment horizontal="center" vertical="center" wrapText="1"/>
    </xf>
    <xf numFmtId="0" fontId="0" fillId="4" borderId="1" xfId="0" applyFill="1" applyBorder="1" applyAlignment="1" applyProtection="1">
      <alignment horizontal="center" vertical="center" wrapText="1"/>
    </xf>
    <xf numFmtId="0" fontId="0" fillId="4" borderId="1" xfId="0" applyFill="1" applyBorder="1" applyAlignment="1" applyProtection="1">
      <alignment horizontal="center" vertical="center" wrapText="1"/>
    </xf>
    <xf numFmtId="0" fontId="22" fillId="4" borderId="2" xfId="1" applyFill="1" applyBorder="1" applyAlignment="1">
      <alignment horizontal="left" vertical="center"/>
    </xf>
    <xf numFmtId="0" fontId="22" fillId="4" borderId="4" xfId="1" applyFill="1" applyBorder="1" applyAlignment="1">
      <alignment horizontal="left" vertical="center"/>
    </xf>
    <xf numFmtId="0" fontId="0" fillId="0" borderId="2" xfId="0" applyBorder="1" applyAlignment="1" applyProtection="1">
      <alignment horizontal="center" vertical="center"/>
      <protection locked="0"/>
    </xf>
    <xf numFmtId="0" fontId="0" fillId="0" borderId="17" xfId="0" applyBorder="1" applyAlignment="1" applyProtection="1">
      <alignment horizontal="center" vertical="center"/>
      <protection locked="0"/>
    </xf>
    <xf numFmtId="0" fontId="0" fillId="4" borderId="2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11" fillId="6" borderId="20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18" xfId="0" applyFont="1" applyFill="1" applyBorder="1" applyAlignment="1">
      <alignment horizontal="center" vertical="center"/>
    </xf>
    <xf numFmtId="0" fontId="11" fillId="6" borderId="19" xfId="0" applyFont="1" applyFill="1" applyBorder="1" applyAlignment="1">
      <alignment horizontal="center" vertical="center"/>
    </xf>
    <xf numFmtId="0" fontId="0" fillId="0" borderId="14" xfId="0" applyBorder="1" applyAlignment="1" applyProtection="1">
      <alignment horizontal="center" vertical="center"/>
      <protection locked="0"/>
    </xf>
    <xf numFmtId="0" fontId="0" fillId="0" borderId="15" xfId="0" applyBorder="1" applyAlignment="1" applyProtection="1">
      <alignment horizontal="center" vertical="center"/>
      <protection locked="0"/>
    </xf>
    <xf numFmtId="0" fontId="0" fillId="0" borderId="16" xfId="0" applyBorder="1" applyAlignment="1" applyProtection="1">
      <alignment horizontal="center" vertical="center"/>
      <protection locked="0"/>
    </xf>
    <xf numFmtId="0" fontId="11" fillId="6" borderId="1" xfId="0" applyFont="1" applyFill="1" applyBorder="1" applyAlignment="1">
      <alignment horizontal="center" vertical="center"/>
    </xf>
    <xf numFmtId="0" fontId="11" fillId="6" borderId="13" xfId="0" applyFont="1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35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11" fillId="6" borderId="10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0" fontId="26" fillId="6" borderId="1" xfId="0" applyFont="1" applyFill="1" applyBorder="1" applyAlignment="1">
      <alignment horizontal="center" vertical="center"/>
    </xf>
    <xf numFmtId="0" fontId="26" fillId="6" borderId="13" xfId="0" applyFont="1" applyFill="1" applyBorder="1" applyAlignment="1">
      <alignment horizontal="center" vertical="center"/>
    </xf>
    <xf numFmtId="0" fontId="26" fillId="6" borderId="26" xfId="0" applyFont="1" applyFill="1" applyBorder="1" applyAlignment="1">
      <alignment horizontal="center" vertical="center"/>
    </xf>
    <xf numFmtId="0" fontId="26" fillId="6" borderId="27" xfId="0" applyFont="1" applyFill="1" applyBorder="1" applyAlignment="1">
      <alignment horizontal="center" vertical="center"/>
    </xf>
    <xf numFmtId="0" fontId="11" fillId="6" borderId="6" xfId="0" applyFont="1" applyFill="1" applyBorder="1" applyAlignment="1">
      <alignment horizontal="center" vertical="center"/>
    </xf>
    <xf numFmtId="0" fontId="11" fillId="6" borderId="23" xfId="0" applyFont="1" applyFill="1" applyBorder="1" applyAlignment="1">
      <alignment horizontal="center" vertical="center"/>
    </xf>
    <xf numFmtId="0" fontId="11" fillId="6" borderId="29" xfId="0" applyFont="1" applyFill="1" applyBorder="1" applyAlignment="1">
      <alignment horizontal="center" vertical="center"/>
    </xf>
    <xf numFmtId="0" fontId="11" fillId="6" borderId="30" xfId="0" applyFont="1" applyFill="1" applyBorder="1" applyAlignment="1">
      <alignment horizontal="center" vertical="center"/>
    </xf>
    <xf numFmtId="0" fontId="11" fillId="6" borderId="24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12" fillId="6" borderId="34" xfId="0" applyFont="1" applyFill="1" applyBorder="1" applyAlignment="1">
      <alignment horizontal="left" vertical="center" wrapText="1" indent="2"/>
    </xf>
    <xf numFmtId="0" fontId="0" fillId="6" borderId="26" xfId="0" applyFill="1" applyBorder="1" applyAlignment="1">
      <alignment horizontal="left" vertical="center" indent="2"/>
    </xf>
    <xf numFmtId="0" fontId="0" fillId="6" borderId="27" xfId="0" applyFill="1" applyBorder="1" applyAlignment="1">
      <alignment horizontal="left" vertical="center" indent="2"/>
    </xf>
    <xf numFmtId="0" fontId="15" fillId="4" borderId="5" xfId="0" applyFont="1" applyFill="1" applyBorder="1" applyAlignment="1" applyProtection="1">
      <alignment horizontal="center" vertical="center" wrapText="1"/>
    </xf>
    <xf numFmtId="0" fontId="15" fillId="4" borderId="7" xfId="0" applyFont="1" applyFill="1" applyBorder="1" applyAlignment="1" applyProtection="1">
      <alignment horizontal="center" vertical="center" wrapText="1"/>
    </xf>
    <xf numFmtId="0" fontId="15" fillId="4" borderId="6" xfId="0" applyFont="1" applyFill="1" applyBorder="1" applyAlignment="1" applyProtection="1">
      <alignment horizontal="center" vertical="center" wrapText="1"/>
    </xf>
    <xf numFmtId="0" fontId="0" fillId="4" borderId="1" xfId="0" applyFill="1" applyBorder="1" applyAlignment="1" applyProtection="1">
      <alignment horizontal="center" vertical="center" wrapText="1"/>
    </xf>
    <xf numFmtId="0" fontId="0" fillId="4" borderId="5" xfId="0" applyFill="1" applyBorder="1" applyAlignment="1" applyProtection="1">
      <alignment horizontal="center" vertical="center" wrapText="1"/>
    </xf>
    <xf numFmtId="0" fontId="0" fillId="4" borderId="6" xfId="0" applyFill="1" applyBorder="1" applyAlignment="1" applyProtection="1">
      <alignment horizontal="center" vertical="center" wrapText="1"/>
    </xf>
    <xf numFmtId="0" fontId="17" fillId="4" borderId="5" xfId="0" applyFont="1" applyFill="1" applyBorder="1" applyAlignment="1" applyProtection="1">
      <alignment horizontal="center" vertical="center" wrapText="1"/>
    </xf>
    <xf numFmtId="0" fontId="17" fillId="4" borderId="6" xfId="0" applyFont="1" applyFill="1" applyBorder="1" applyAlignment="1" applyProtection="1">
      <alignment horizontal="center" vertical="center" wrapText="1"/>
    </xf>
    <xf numFmtId="0" fontId="12" fillId="4" borderId="8" xfId="0" applyFont="1" applyFill="1" applyBorder="1" applyAlignment="1" applyProtection="1">
      <alignment horizontal="center" vertical="center" wrapText="1"/>
    </xf>
    <xf numFmtId="0" fontId="12" fillId="4" borderId="9" xfId="0" applyFont="1" applyFill="1" applyBorder="1" applyAlignment="1" applyProtection="1">
      <alignment horizontal="center" vertical="center" wrapText="1"/>
    </xf>
    <xf numFmtId="0" fontId="12" fillId="4" borderId="5" xfId="0" applyFont="1" applyFill="1" applyBorder="1" applyAlignment="1" applyProtection="1">
      <alignment horizontal="center" vertical="center" wrapText="1"/>
    </xf>
    <xf numFmtId="0" fontId="12" fillId="4" borderId="6" xfId="0" applyFont="1" applyFill="1" applyBorder="1" applyAlignment="1" applyProtection="1">
      <alignment horizontal="center" vertical="center" wrapText="1"/>
    </xf>
    <xf numFmtId="0" fontId="19" fillId="4" borderId="5" xfId="0" applyFont="1" applyFill="1" applyBorder="1" applyAlignment="1" applyProtection="1">
      <alignment horizontal="center" vertical="center" wrapText="1"/>
    </xf>
    <xf numFmtId="0" fontId="19" fillId="4" borderId="7" xfId="0" applyFont="1" applyFill="1" applyBorder="1" applyAlignment="1" applyProtection="1">
      <alignment horizontal="center" vertical="center" wrapText="1"/>
    </xf>
    <xf numFmtId="0" fontId="19" fillId="4" borderId="6" xfId="0" applyFont="1" applyFill="1" applyBorder="1" applyAlignment="1" applyProtection="1">
      <alignment horizontal="center" vertical="center" wrapText="1"/>
    </xf>
  </cellXfs>
  <cellStyles count="2">
    <cellStyle name="표준" xfId="0" builtinId="0"/>
    <cellStyle name="하이퍼링크" xfId="1" builtinId="8"/>
  </cellStyles>
  <dxfs count="33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6600"/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hkim/source/repos/CMS%2020.05.14%20-2017/&#51089;&#50629;&#51473;/Racos_Encoder_Test%20(v1.1)%20-%2020.04.28%2021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nline Check"/>
      <sheetName val="Write Card - Checkin"/>
      <sheetName val="Door) A1_Set Parameter"/>
      <sheetName val="Door) A5_Set Initializing"/>
      <sheetName val="복합 시나리오"/>
      <sheetName val="Ref"/>
    </sheetNames>
    <sheetDataSet>
      <sheetData sheetId="0" refreshError="1"/>
      <sheetData sheetId="1" refreshError="1"/>
      <sheetData sheetId="2"/>
      <sheetData sheetId="3"/>
      <sheetData sheetId="4" refreshError="1"/>
      <sheetData sheetId="5">
        <row r="2">
          <cell r="A2" t="str">
            <v>⊙</v>
          </cell>
        </row>
        <row r="3">
          <cell r="A3" t="str">
            <v>△</v>
          </cell>
        </row>
        <row r="4">
          <cell r="A4" t="str">
            <v>ⅹ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D2BFD-CEE6-4AED-8592-394CCE058B2B}">
  <sheetPr codeName="Sheet1"/>
  <dimension ref="A1:G48"/>
  <sheetViews>
    <sheetView topLeftCell="A19" zoomScaleNormal="100" workbookViewId="0">
      <selection activeCell="B35" sqref="B35:C35"/>
    </sheetView>
  </sheetViews>
  <sheetFormatPr defaultRowHeight="16.5"/>
  <cols>
    <col min="1" max="1" width="4.5" style="1" customWidth="1"/>
    <col min="2" max="2" width="16.5" style="1" bestFit="1" customWidth="1"/>
    <col min="3" max="3" width="18.625" style="1" bestFit="1" customWidth="1"/>
    <col min="4" max="4" width="7.125" style="1" bestFit="1" customWidth="1"/>
    <col min="5" max="5" width="9.375" style="1" bestFit="1" customWidth="1"/>
    <col min="6" max="6" width="9.75" style="1" bestFit="1" customWidth="1"/>
    <col min="7" max="7" width="9.25" style="1" bestFit="1" customWidth="1"/>
    <col min="8" max="16384" width="9" style="1"/>
  </cols>
  <sheetData>
    <row r="1" spans="1:7" ht="22.5" customHeight="1">
      <c r="A1" s="131" t="s">
        <v>679</v>
      </c>
      <c r="B1" s="132"/>
      <c r="C1" s="142" t="s">
        <v>683</v>
      </c>
      <c r="D1" s="142"/>
      <c r="E1" s="142"/>
      <c r="F1" s="142"/>
      <c r="G1" s="143"/>
    </row>
    <row r="2" spans="1:7" ht="22.5" customHeight="1">
      <c r="A2" s="129" t="s">
        <v>680</v>
      </c>
      <c r="B2" s="130"/>
      <c r="C2" s="60" t="s">
        <v>790</v>
      </c>
      <c r="D2" s="144" t="s">
        <v>789</v>
      </c>
      <c r="E2" s="144"/>
      <c r="F2" s="144"/>
      <c r="G2" s="145"/>
    </row>
    <row r="3" spans="1:7" ht="22.5" customHeight="1">
      <c r="A3" s="129" t="s">
        <v>682</v>
      </c>
      <c r="B3" s="130"/>
      <c r="C3" s="50">
        <v>43950</v>
      </c>
      <c r="D3" s="144"/>
      <c r="E3" s="144"/>
      <c r="F3" s="144"/>
      <c r="G3" s="145"/>
    </row>
    <row r="4" spans="1:7" ht="22.5" customHeight="1" thickBot="1">
      <c r="A4" s="152" t="s">
        <v>681</v>
      </c>
      <c r="B4" s="153"/>
      <c r="C4" s="117">
        <v>43973</v>
      </c>
      <c r="D4" s="146"/>
      <c r="E4" s="146"/>
      <c r="F4" s="146"/>
      <c r="G4" s="147"/>
    </row>
    <row r="5" spans="1:7" ht="22.5" customHeight="1" thickTop="1">
      <c r="A5" s="150" t="s">
        <v>684</v>
      </c>
      <c r="B5" s="151"/>
      <c r="C5" s="118"/>
      <c r="D5" s="54"/>
      <c r="E5" s="55" t="s">
        <v>688</v>
      </c>
      <c r="F5" s="55" t="s">
        <v>691</v>
      </c>
      <c r="G5" s="56" t="s">
        <v>692</v>
      </c>
    </row>
    <row r="6" spans="1:7" ht="22.5" customHeight="1">
      <c r="A6" s="129" t="s">
        <v>685</v>
      </c>
      <c r="B6" s="130"/>
      <c r="C6" s="113"/>
      <c r="D6" s="60" t="s">
        <v>690</v>
      </c>
      <c r="E6" s="3" t="s">
        <v>700</v>
      </c>
      <c r="F6" s="51"/>
      <c r="G6" s="52"/>
    </row>
    <row r="7" spans="1:7" ht="22.5" customHeight="1">
      <c r="A7" s="138"/>
      <c r="B7" s="139"/>
      <c r="C7" s="139"/>
      <c r="D7" s="60" t="s">
        <v>686</v>
      </c>
      <c r="E7" s="51"/>
      <c r="F7" s="3"/>
      <c r="G7" s="114"/>
    </row>
    <row r="8" spans="1:7" ht="22.5" customHeight="1">
      <c r="A8" s="138"/>
      <c r="B8" s="139"/>
      <c r="C8" s="139"/>
      <c r="D8" s="60" t="s">
        <v>689</v>
      </c>
      <c r="E8" s="51"/>
      <c r="F8" s="3"/>
      <c r="G8" s="114"/>
    </row>
    <row r="9" spans="1:7" ht="22.5" customHeight="1">
      <c r="A9" s="140"/>
      <c r="B9" s="141"/>
      <c r="C9" s="141"/>
      <c r="D9" s="61" t="s">
        <v>687</v>
      </c>
      <c r="E9" s="62"/>
      <c r="F9" s="115"/>
      <c r="G9" s="116"/>
    </row>
    <row r="10" spans="1:7" ht="111" customHeight="1" thickBot="1">
      <c r="A10" s="154" t="s">
        <v>795</v>
      </c>
      <c r="B10" s="155"/>
      <c r="C10" s="155"/>
      <c r="D10" s="155"/>
      <c r="E10" s="155"/>
      <c r="F10" s="155"/>
      <c r="G10" s="156"/>
    </row>
    <row r="11" spans="1:7" ht="22.5" customHeight="1" thickTop="1">
      <c r="A11" s="53"/>
      <c r="B11" s="148" t="s">
        <v>693</v>
      </c>
      <c r="C11" s="148"/>
      <c r="D11" s="148"/>
      <c r="E11" s="148"/>
      <c r="F11" s="148"/>
      <c r="G11" s="149"/>
    </row>
    <row r="12" spans="1:7">
      <c r="A12" s="49" t="s">
        <v>698</v>
      </c>
      <c r="B12" s="136" t="s">
        <v>694</v>
      </c>
      <c r="C12" s="136"/>
      <c r="D12" s="60" t="s">
        <v>695</v>
      </c>
      <c r="E12" s="60" t="s">
        <v>696</v>
      </c>
      <c r="F12" s="136" t="s">
        <v>697</v>
      </c>
      <c r="G12" s="137"/>
    </row>
    <row r="13" spans="1:7">
      <c r="A13" s="59">
        <v>1</v>
      </c>
      <c r="B13" s="123" t="s">
        <v>754</v>
      </c>
      <c r="C13" s="124"/>
      <c r="D13" s="113"/>
      <c r="E13" s="113"/>
      <c r="F13" s="125"/>
      <c r="G13" s="126"/>
    </row>
    <row r="14" spans="1:7">
      <c r="A14" s="59">
        <v>2</v>
      </c>
      <c r="B14" s="123" t="s">
        <v>791</v>
      </c>
      <c r="C14" s="124"/>
      <c r="D14" s="113"/>
      <c r="E14" s="113"/>
      <c r="F14" s="125"/>
      <c r="G14" s="126"/>
    </row>
    <row r="15" spans="1:7">
      <c r="A15" s="59">
        <v>3</v>
      </c>
      <c r="B15" s="123" t="s">
        <v>792</v>
      </c>
      <c r="C15" s="124"/>
      <c r="D15" s="113"/>
      <c r="E15" s="113"/>
      <c r="F15" s="125"/>
      <c r="G15" s="126"/>
    </row>
    <row r="16" spans="1:7">
      <c r="A16" s="59">
        <v>4</v>
      </c>
      <c r="B16" s="123" t="s">
        <v>755</v>
      </c>
      <c r="C16" s="124"/>
      <c r="D16" s="113"/>
      <c r="E16" s="113"/>
      <c r="F16" s="125"/>
      <c r="G16" s="126"/>
    </row>
    <row r="17" spans="1:7">
      <c r="A17" s="59">
        <v>5</v>
      </c>
      <c r="B17" s="123" t="s">
        <v>756</v>
      </c>
      <c r="C17" s="124"/>
      <c r="D17" s="113"/>
      <c r="E17" s="113"/>
      <c r="F17" s="125"/>
      <c r="G17" s="126"/>
    </row>
    <row r="18" spans="1:7">
      <c r="A18" s="59">
        <v>6</v>
      </c>
      <c r="B18" s="123" t="s">
        <v>757</v>
      </c>
      <c r="C18" s="124"/>
      <c r="D18" s="113"/>
      <c r="E18" s="113"/>
      <c r="F18" s="125"/>
      <c r="G18" s="126"/>
    </row>
    <row r="19" spans="1:7">
      <c r="A19" s="59">
        <v>7</v>
      </c>
      <c r="B19" s="123" t="s">
        <v>758</v>
      </c>
      <c r="C19" s="124"/>
      <c r="D19" s="113"/>
      <c r="E19" s="113"/>
      <c r="F19" s="125"/>
      <c r="G19" s="126"/>
    </row>
    <row r="20" spans="1:7">
      <c r="A20" s="59">
        <v>8</v>
      </c>
      <c r="B20" s="123" t="s">
        <v>759</v>
      </c>
      <c r="C20" s="124"/>
      <c r="D20" s="113"/>
      <c r="E20" s="113"/>
      <c r="F20" s="125"/>
      <c r="G20" s="126"/>
    </row>
    <row r="21" spans="1:7">
      <c r="A21" s="59">
        <v>9</v>
      </c>
      <c r="B21" s="123" t="s">
        <v>760</v>
      </c>
      <c r="C21" s="124"/>
      <c r="D21" s="113"/>
      <c r="E21" s="113"/>
      <c r="F21" s="125"/>
      <c r="G21" s="126"/>
    </row>
    <row r="22" spans="1:7">
      <c r="A22" s="59">
        <v>10</v>
      </c>
      <c r="B22" s="123" t="s">
        <v>761</v>
      </c>
      <c r="C22" s="124"/>
      <c r="D22" s="113"/>
      <c r="E22" s="113"/>
      <c r="F22" s="125"/>
      <c r="G22" s="126"/>
    </row>
    <row r="23" spans="1:7">
      <c r="A23" s="59">
        <v>11</v>
      </c>
      <c r="B23" s="123" t="s">
        <v>762</v>
      </c>
      <c r="C23" s="124"/>
      <c r="D23" s="113"/>
      <c r="E23" s="113"/>
      <c r="F23" s="125"/>
      <c r="G23" s="126"/>
    </row>
    <row r="24" spans="1:7">
      <c r="A24" s="59">
        <v>12</v>
      </c>
      <c r="B24" s="123" t="s">
        <v>763</v>
      </c>
      <c r="C24" s="124"/>
      <c r="D24" s="113"/>
      <c r="E24" s="113"/>
      <c r="F24" s="125"/>
      <c r="G24" s="126"/>
    </row>
    <row r="25" spans="1:7">
      <c r="A25" s="59">
        <v>13</v>
      </c>
      <c r="B25" s="123" t="s">
        <v>764</v>
      </c>
      <c r="C25" s="124"/>
      <c r="D25" s="113"/>
      <c r="E25" s="113"/>
      <c r="F25" s="125"/>
      <c r="G25" s="126"/>
    </row>
    <row r="26" spans="1:7">
      <c r="A26" s="59">
        <v>14</v>
      </c>
      <c r="B26" s="123" t="s">
        <v>765</v>
      </c>
      <c r="C26" s="124"/>
      <c r="D26" s="113"/>
      <c r="E26" s="113"/>
      <c r="F26" s="125"/>
      <c r="G26" s="126"/>
    </row>
    <row r="27" spans="1:7">
      <c r="A27" s="59">
        <v>15</v>
      </c>
      <c r="B27" s="123" t="s">
        <v>766</v>
      </c>
      <c r="C27" s="124"/>
      <c r="D27" s="113"/>
      <c r="E27" s="113"/>
      <c r="F27" s="125"/>
      <c r="G27" s="126"/>
    </row>
    <row r="28" spans="1:7">
      <c r="A28" s="59">
        <v>16</v>
      </c>
      <c r="B28" s="123" t="s">
        <v>767</v>
      </c>
      <c r="C28" s="124"/>
      <c r="D28" s="113"/>
      <c r="E28" s="113"/>
      <c r="F28" s="125"/>
      <c r="G28" s="126"/>
    </row>
    <row r="29" spans="1:7">
      <c r="A29" s="59">
        <v>17</v>
      </c>
      <c r="B29" s="123" t="s">
        <v>768</v>
      </c>
      <c r="C29" s="124"/>
      <c r="D29" s="113"/>
      <c r="E29" s="113"/>
      <c r="F29" s="125"/>
      <c r="G29" s="126"/>
    </row>
    <row r="30" spans="1:7">
      <c r="A30" s="59">
        <v>18</v>
      </c>
      <c r="B30" s="123" t="s">
        <v>769</v>
      </c>
      <c r="C30" s="124"/>
      <c r="D30" s="113"/>
      <c r="E30" s="113"/>
      <c r="F30" s="125"/>
      <c r="G30" s="126"/>
    </row>
    <row r="31" spans="1:7">
      <c r="A31" s="59">
        <v>19</v>
      </c>
      <c r="B31" s="123" t="s">
        <v>770</v>
      </c>
      <c r="C31" s="124"/>
      <c r="D31" s="113"/>
      <c r="E31" s="113"/>
      <c r="F31" s="125"/>
      <c r="G31" s="126"/>
    </row>
    <row r="32" spans="1:7">
      <c r="A32" s="59">
        <v>20</v>
      </c>
      <c r="B32" s="123" t="s">
        <v>771</v>
      </c>
      <c r="C32" s="124"/>
      <c r="D32" s="113"/>
      <c r="E32" s="113"/>
      <c r="F32" s="125"/>
      <c r="G32" s="126"/>
    </row>
    <row r="33" spans="1:7">
      <c r="A33" s="59">
        <v>21</v>
      </c>
      <c r="B33" s="123" t="s">
        <v>772</v>
      </c>
      <c r="C33" s="124"/>
      <c r="D33" s="113"/>
      <c r="E33" s="113"/>
      <c r="F33" s="125"/>
      <c r="G33" s="126"/>
    </row>
    <row r="34" spans="1:7">
      <c r="A34" s="59">
        <v>22</v>
      </c>
      <c r="B34" s="123" t="s">
        <v>773</v>
      </c>
      <c r="C34" s="124"/>
      <c r="D34" s="113"/>
      <c r="E34" s="113"/>
      <c r="F34" s="125"/>
      <c r="G34" s="126"/>
    </row>
    <row r="35" spans="1:7">
      <c r="A35" s="59">
        <v>23</v>
      </c>
      <c r="B35" s="123" t="s">
        <v>774</v>
      </c>
      <c r="C35" s="124"/>
      <c r="D35" s="113"/>
      <c r="E35" s="113"/>
      <c r="F35" s="125"/>
      <c r="G35" s="126"/>
    </row>
    <row r="36" spans="1:7">
      <c r="A36" s="59">
        <v>24</v>
      </c>
      <c r="B36" s="123" t="s">
        <v>775</v>
      </c>
      <c r="C36" s="124"/>
      <c r="D36" s="113"/>
      <c r="E36" s="113"/>
      <c r="F36" s="125"/>
      <c r="G36" s="126"/>
    </row>
    <row r="37" spans="1:7">
      <c r="A37" s="59">
        <v>25</v>
      </c>
      <c r="B37" s="123" t="s">
        <v>776</v>
      </c>
      <c r="C37" s="124"/>
      <c r="D37" s="113"/>
      <c r="E37" s="113"/>
      <c r="F37" s="125"/>
      <c r="G37" s="126"/>
    </row>
    <row r="38" spans="1:7">
      <c r="A38" s="59">
        <v>26</v>
      </c>
      <c r="B38" s="123" t="s">
        <v>777</v>
      </c>
      <c r="C38" s="124"/>
      <c r="D38" s="113"/>
      <c r="E38" s="113"/>
      <c r="F38" s="125"/>
      <c r="G38" s="126"/>
    </row>
    <row r="39" spans="1:7">
      <c r="A39" s="59">
        <v>27</v>
      </c>
      <c r="B39" s="123" t="s">
        <v>778</v>
      </c>
      <c r="C39" s="124"/>
      <c r="D39" s="113"/>
      <c r="E39" s="113"/>
      <c r="F39" s="125"/>
      <c r="G39" s="126"/>
    </row>
    <row r="40" spans="1:7">
      <c r="A40" s="59">
        <v>28</v>
      </c>
      <c r="B40" s="123" t="s">
        <v>779</v>
      </c>
      <c r="C40" s="124"/>
      <c r="D40" s="113"/>
      <c r="E40" s="113"/>
      <c r="F40" s="125"/>
      <c r="G40" s="126"/>
    </row>
    <row r="41" spans="1:7">
      <c r="A41" s="59">
        <v>29</v>
      </c>
      <c r="B41" s="123" t="s">
        <v>780</v>
      </c>
      <c r="C41" s="124"/>
      <c r="D41" s="113"/>
      <c r="E41" s="113"/>
      <c r="F41" s="125"/>
      <c r="G41" s="126"/>
    </row>
    <row r="42" spans="1:7">
      <c r="A42" s="59">
        <v>30</v>
      </c>
      <c r="B42" s="123" t="s">
        <v>781</v>
      </c>
      <c r="C42" s="124"/>
      <c r="D42" s="113"/>
      <c r="E42" s="113"/>
      <c r="F42" s="125"/>
      <c r="G42" s="126"/>
    </row>
    <row r="43" spans="1:7">
      <c r="A43" s="59">
        <v>31</v>
      </c>
      <c r="B43" s="123" t="s">
        <v>782</v>
      </c>
      <c r="C43" s="124"/>
      <c r="D43" s="113"/>
      <c r="E43" s="113"/>
      <c r="F43" s="125"/>
      <c r="G43" s="126"/>
    </row>
    <row r="44" spans="1:7">
      <c r="A44" s="59">
        <v>32</v>
      </c>
      <c r="B44" s="123" t="s">
        <v>783</v>
      </c>
      <c r="C44" s="124"/>
      <c r="D44" s="113"/>
      <c r="E44" s="113"/>
      <c r="F44" s="125"/>
      <c r="G44" s="126"/>
    </row>
    <row r="45" spans="1:7">
      <c r="A45" s="59">
        <v>33</v>
      </c>
      <c r="B45" s="123" t="s">
        <v>784</v>
      </c>
      <c r="C45" s="124"/>
      <c r="D45" s="113"/>
      <c r="E45" s="113"/>
      <c r="F45" s="125"/>
      <c r="G45" s="126"/>
    </row>
    <row r="46" spans="1:7">
      <c r="A46" s="59">
        <v>34</v>
      </c>
      <c r="B46" s="127"/>
      <c r="C46" s="128"/>
      <c r="D46" s="113"/>
      <c r="E46" s="113"/>
      <c r="F46" s="125"/>
      <c r="G46" s="126"/>
    </row>
    <row r="47" spans="1:7" ht="67.5" customHeight="1" thickBot="1">
      <c r="A47" s="133" t="s">
        <v>699</v>
      </c>
      <c r="B47" s="134"/>
      <c r="C47" s="134"/>
      <c r="D47" s="134"/>
      <c r="E47" s="134"/>
      <c r="F47" s="134"/>
      <c r="G47" s="135"/>
    </row>
    <row r="48" spans="1:7" ht="22.5" customHeight="1"/>
  </sheetData>
  <sheetProtection algorithmName="SHA-512" hashValue="/CRjHMI+p44uzBtw9X7+oz7oGhV75qmMOqw+gwXzVs5tUXrdHwhC/nZYFO0xYvHyrHiX3FzmKgOnubiWxOHR2w==" saltValue="ENu/pB+J5O2DFHmxdCWY8w==" spinCount="100000" sheet="1" objects="1" scenarios="1"/>
  <mergeCells count="82">
    <mergeCell ref="B11:G11"/>
    <mergeCell ref="A5:B5"/>
    <mergeCell ref="A6:B6"/>
    <mergeCell ref="A4:B4"/>
    <mergeCell ref="B25:C25"/>
    <mergeCell ref="B21:C21"/>
    <mergeCell ref="B22:C22"/>
    <mergeCell ref="B23:C23"/>
    <mergeCell ref="B24:C24"/>
    <mergeCell ref="F25:G25"/>
    <mergeCell ref="F21:G21"/>
    <mergeCell ref="F22:G22"/>
    <mergeCell ref="F23:G23"/>
    <mergeCell ref="F24:G24"/>
    <mergeCell ref="A10:G10"/>
    <mergeCell ref="F20:G20"/>
    <mergeCell ref="A3:B3"/>
    <mergeCell ref="A2:B2"/>
    <mergeCell ref="A1:B1"/>
    <mergeCell ref="A47:G47"/>
    <mergeCell ref="B13:C13"/>
    <mergeCell ref="B16:C16"/>
    <mergeCell ref="B14:C14"/>
    <mergeCell ref="B17:C17"/>
    <mergeCell ref="B18:C18"/>
    <mergeCell ref="B19:C19"/>
    <mergeCell ref="F12:G12"/>
    <mergeCell ref="B12:C12"/>
    <mergeCell ref="A7:C9"/>
    <mergeCell ref="C1:G1"/>
    <mergeCell ref="D2:G4"/>
    <mergeCell ref="B20:C20"/>
    <mergeCell ref="F19:G19"/>
    <mergeCell ref="B38:C38"/>
    <mergeCell ref="B39:C39"/>
    <mergeCell ref="B40:C40"/>
    <mergeCell ref="B41:C41"/>
    <mergeCell ref="B37:C37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F13:G13"/>
    <mergeCell ref="F14:G14"/>
    <mergeCell ref="F17:G17"/>
    <mergeCell ref="F16:G16"/>
    <mergeCell ref="F18:G18"/>
    <mergeCell ref="F15:G15"/>
    <mergeCell ref="F36:G36"/>
    <mergeCell ref="B44:C44"/>
    <mergeCell ref="B45:C45"/>
    <mergeCell ref="B46:C46"/>
    <mergeCell ref="B42:C42"/>
    <mergeCell ref="B43:C43"/>
    <mergeCell ref="B36:C36"/>
    <mergeCell ref="F31:G31"/>
    <mergeCell ref="F32:G32"/>
    <mergeCell ref="F33:G33"/>
    <mergeCell ref="F34:G34"/>
    <mergeCell ref="F35:G35"/>
    <mergeCell ref="B15:C15"/>
    <mergeCell ref="F44:G44"/>
    <mergeCell ref="F45:G45"/>
    <mergeCell ref="F46:G46"/>
    <mergeCell ref="F38:G38"/>
    <mergeCell ref="F39:G39"/>
    <mergeCell ref="F40:G40"/>
    <mergeCell ref="F41:G41"/>
    <mergeCell ref="F42:G42"/>
    <mergeCell ref="F43:G43"/>
    <mergeCell ref="F37:G37"/>
    <mergeCell ref="F26:G26"/>
    <mergeCell ref="F27:G27"/>
    <mergeCell ref="F28:G28"/>
    <mergeCell ref="F29:G29"/>
    <mergeCell ref="F30:G30"/>
  </mergeCells>
  <phoneticPr fontId="1" type="noConversion"/>
  <hyperlinks>
    <hyperlink ref="B13:C13" location="'Online Check'!A1" display="Online Check" xr:uid="{D614C0E6-3D07-48A8-A834-172347886900}"/>
    <hyperlink ref="B14:C14" location="'Read Card(No Card)'!A1" display="Read Card(No Card)" xr:uid="{97F9BCBB-E937-4111-9BED-FAF72D2FC553}"/>
    <hyperlink ref="B16:C16" location="'Write Card - Checkin'!A1" display="Write Card - Checkin" xr:uid="{4A56D9FF-366F-4B0C-B399-0E9DFBFA1388}"/>
    <hyperlink ref="B17:C17" location="'Write Card - Standby'!A1" display="Write Card - Pre-Checkin" xr:uid="{627E48AB-492F-459D-B5EC-B24D1E596421}"/>
    <hyperlink ref="B18:C18" location="'Write Card - Standby'!A1" display="Write Card - Standby" xr:uid="{B758E81E-9E37-484E-A500-65B88EAEAE59}"/>
    <hyperlink ref="B19:C19" location="'Write Card - OneTime'!A1" display="Write Card - OneTime" xr:uid="{E9A2A56D-DEEC-44E9-955E-5F5C86AC29A7}"/>
    <hyperlink ref="B20:C20" location="'Write Card - Emergency'!A1" display="Write Card - Emergency" xr:uid="{5546E073-A013-4327-A324-A4EF361CE0A6}"/>
    <hyperlink ref="B21:C21" location="'Write Card - Grand Master'!A1" display="Write Card - Grand Master" xr:uid="{939E3537-A194-426E-BB55-8AD3F41073A2}"/>
    <hyperlink ref="B22:C22" location="'Write Card - Master'!A1" display="Write Card - Master" xr:uid="{416DE695-A84E-424C-B9EB-B5543A7D1C73}"/>
    <hyperlink ref="B23:C23" location="'Write Card - Maid'!A1" display="Write Card - Maid" xr:uid="{8B668EFC-F02E-43D0-8794-2F37BFA9DB99}"/>
    <hyperlink ref="B24:C24" location="'Write Card - Minibar'!A1" display="Write Card - Minibar" xr:uid="{E6BB7E99-DB26-455C-8E48-0F34FEE386B5}"/>
    <hyperlink ref="B25:C25" location="'Write Card - Reset'!A1" display="Write Card - Reset" xr:uid="{C5DBB3C8-C990-4FD2-B72B-9A9F79B9D14C}"/>
    <hyperlink ref="B26:C26" location="'Write Card - Time'!A1" display="Write Card - Time" xr:uid="{F087E0DC-B473-4C4E-B963-58292B9E0AC0}"/>
    <hyperlink ref="B27:C27" location="'Write Card - Init'!A1" display="Write Card - Init" xr:uid="{04BC7BA8-11BD-418F-A4DA-AE6CDE8B9E1E}"/>
    <hyperlink ref="B28:C28" location="'Write Card - Parameter'!A1" display="Write Card - Parameter" xr:uid="{2CC1433F-32DC-431D-BCE1-9030F293B238}"/>
    <hyperlink ref="B29:C29" location="'Write Card - Set Address'!A1" display="Write Card - Set Address" xr:uid="{CB49821B-3DB9-487B-8702-AF6576E38504}"/>
    <hyperlink ref="B30:C30" location="'Write Card - HandHeld'!A1" display="Write Card - HandHeld" xr:uid="{5F7CA221-C596-4AD3-904E-D3459C2D47C9}"/>
    <hyperlink ref="B31:C31" location="'Door) A1_Set Parameter'!A1" display="Door) A1_Set Parameter" xr:uid="{41EAA684-26FE-4BFC-BB1C-19511CBA89C1}"/>
    <hyperlink ref="B32:C32" location="'Door) A5_Set Initializing'!A1" display="Door) A5_Set Initializing" xr:uid="{1046D6AE-2CEB-4CE0-87E1-CBD6AB44FC7B}"/>
    <hyperlink ref="B33:C33" location="'Door) A6_SpecialArea'!A1" display="Door) A6_SpecialArea" xr:uid="{C72DE9D2-A718-456A-92C7-5927B6C95126}"/>
    <hyperlink ref="B34:C34" location="'Door) A8_Set Guest Time Slot'!A1" display="Door) A8_Set Guest Time Slot" xr:uid="{6912F855-7299-4E63-A4AD-8D9960303FB5}"/>
    <hyperlink ref="B35:C35" location="'Door) AA_Set Group Room'!A1" display="Door) AA_Set Group Room" xr:uid="{6BC589D4-A407-4A11-9CDA-90B8A8B1EF39}"/>
    <hyperlink ref="B36:C36" location="'Door) AB_Set Group Security'!A1" display="Door) AB_Set Group Security" xr:uid="{27D05EA0-5E05-4AC0-B57C-77C99B0F88B8}"/>
    <hyperlink ref="B37:C37" location="'Door) AC_Extend Check-Out Date'!A1" display="Door) AC_Extend Check-Out Date" xr:uid="{3BF04846-9371-468E-A38A-A7BC943DCFF0}"/>
    <hyperlink ref="B38:C38" location="'Door) B3_Set Current Time'!A1" display="Door) B3_Set Current Time" xr:uid="{670DF474-FF43-47EB-8075-7DD9DFE294F9}"/>
    <hyperlink ref="B39:C39" location="'Door) C0_On-Line Check'!A1" display="Door) C0_On-Line Check" xr:uid="{55275FDF-C678-4E45-A95A-D1A1F1475207}"/>
    <hyperlink ref="B40:C40" location="'Door) C1_Reader Information'!A1" display="Door) C1_Reader Information" xr:uid="{2DB8BF00-6D95-4A76-99D2-C4AB160039C8}"/>
    <hyperlink ref="B41:C41" location="'Door) C3_ReaderEvent'!A1" display="Door) C3_ReaderEvent" xr:uid="{78550DD3-5EEA-48A5-B688-0AA9C96FBD12}"/>
    <hyperlink ref="B42:C42" location="'Door) C4_Request Current Time'!A1" display="Door) C4_Request Current Time" xr:uid="{7FDD3873-F64C-42FA-AEF9-DA6667FD09DA}"/>
    <hyperlink ref="B43:C43" location="'Door) C5_Request Parameter'!A1" display="Door) C5_Request Parameter" xr:uid="{BAC122D7-2057-4282-97B2-84CEBA2F1305}"/>
    <hyperlink ref="B44:C44" location="'Door) C6_Set Security Number'!A1" display="Door) C6_Set Security Number" xr:uid="{4A8B0E3F-871A-4DB6-85C4-AE2FEC6CDB5C}"/>
    <hyperlink ref="B45:C45" location="'복합 시나리오'!A1" display="복합 시나리오" xr:uid="{DF985AB4-1F56-419D-98BF-D00B645565FB}"/>
    <hyperlink ref="B15:C15" location="'Read Card(On Card)'!A1" display="Read Card(On Card)" xr:uid="{18EC58B6-C293-4F9C-A259-77DD9034B711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34810-43D7-4979-9141-15C31FE2CC37}">
  <sheetPr codeName="Sheet2">
    <pageSetUpPr fitToPage="1"/>
  </sheetPr>
  <dimension ref="A1:T19"/>
  <sheetViews>
    <sheetView zoomScaleNormal="100" workbookViewId="0">
      <pane xSplit="6" ySplit="1" topLeftCell="G2" activePane="bottomRight" state="frozen"/>
      <selection activeCell="Y40" sqref="Y40"/>
      <selection pane="topRight" activeCell="Y40" sqref="Y40"/>
      <selection pane="bottomLeft" activeCell="Y40" sqref="Y40"/>
      <selection pane="bottomRight"/>
    </sheetView>
  </sheetViews>
  <sheetFormatPr defaultRowHeight="16.5"/>
  <cols>
    <col min="1" max="1" width="33.375" style="68" customWidth="1"/>
    <col min="2" max="2" width="4.375" style="73" customWidth="1"/>
    <col min="3" max="3" width="19" style="74" customWidth="1"/>
    <col min="4" max="4" width="12.875" style="73" bestFit="1" customWidth="1"/>
    <col min="5" max="5" width="5.625" style="73" customWidth="1"/>
    <col min="6" max="6" width="7.75" style="73" bestFit="1" customWidth="1"/>
    <col min="7" max="14" width="5.375" style="73" customWidth="1"/>
    <col min="15" max="15" width="20.125" style="73" customWidth="1"/>
    <col min="16" max="16" width="4.875" style="73" customWidth="1"/>
    <col min="17" max="17" width="25.75" style="73" customWidth="1"/>
    <col min="18" max="18" width="5.375" style="73" customWidth="1"/>
    <col min="19" max="19" width="7.5" style="73" customWidth="1"/>
    <col min="20" max="20" width="82.875" style="73" bestFit="1" customWidth="1"/>
    <col min="21" max="16384" width="9" style="68"/>
  </cols>
  <sheetData>
    <row r="1" spans="1:20" ht="34.5">
      <c r="A1" s="65" t="s">
        <v>50</v>
      </c>
      <c r="B1" s="65" t="s">
        <v>51</v>
      </c>
      <c r="C1" s="65" t="s">
        <v>52</v>
      </c>
      <c r="D1" s="65" t="s">
        <v>54</v>
      </c>
      <c r="E1" s="66" t="s">
        <v>15</v>
      </c>
      <c r="F1" s="67" t="s">
        <v>33</v>
      </c>
      <c r="G1" s="66" t="s">
        <v>6</v>
      </c>
      <c r="H1" s="66" t="s">
        <v>26</v>
      </c>
      <c r="I1" s="66" t="s">
        <v>28</v>
      </c>
      <c r="J1" s="66" t="s">
        <v>27</v>
      </c>
      <c r="K1" s="66" t="s">
        <v>29</v>
      </c>
      <c r="L1" s="66" t="s">
        <v>30</v>
      </c>
      <c r="M1" s="66" t="s">
        <v>20</v>
      </c>
      <c r="N1" s="66" t="s">
        <v>24</v>
      </c>
      <c r="O1" s="66" t="s">
        <v>21</v>
      </c>
      <c r="P1" s="67" t="s">
        <v>787</v>
      </c>
      <c r="Q1" s="66" t="s">
        <v>17</v>
      </c>
      <c r="R1" s="66" t="s">
        <v>20</v>
      </c>
      <c r="S1" s="66" t="s">
        <v>34</v>
      </c>
      <c r="T1" s="66" t="s">
        <v>32</v>
      </c>
    </row>
    <row r="2" spans="1:20" ht="20.25" customHeight="1">
      <c r="A2" s="36" t="s">
        <v>49</v>
      </c>
      <c r="B2" s="63">
        <f>COUNTA(P2:P300)</f>
        <v>17</v>
      </c>
      <c r="C2" s="34"/>
      <c r="D2" s="35" t="s">
        <v>53</v>
      </c>
      <c r="E2" s="37">
        <v>1</v>
      </c>
      <c r="F2" s="4" t="s">
        <v>18</v>
      </c>
      <c r="G2" s="7" t="s">
        <v>18</v>
      </c>
      <c r="H2" s="7">
        <v>0</v>
      </c>
      <c r="I2" s="7">
        <v>1</v>
      </c>
      <c r="J2" s="7">
        <v>8</v>
      </c>
      <c r="K2" s="7" t="s">
        <v>19</v>
      </c>
      <c r="L2" s="7">
        <v>1</v>
      </c>
      <c r="M2" s="7" t="str">
        <f>TEXT(DEC2HEX(_xlfn.BITAND(SUM(HEX2DEC(G2)+HEX2DEC(H2)+HEX2DEC(I2)+HEX2DEC(J2)+HEX2DEC(K2)+HEX2DEC(L2)),85)),"00")</f>
        <v>54</v>
      </c>
      <c r="N2" s="7" t="s">
        <v>25</v>
      </c>
      <c r="O2" s="8" t="str">
        <f>CONCATENATE(TEXT(G2,"00"),TEXT(H2,"00"),TEXT(I2,"00"),TEXT(J2,"00"),TEXT(K2,"00"),TEXT(L2,"00"),TEXT(M2,"00"),TEXT(N2,"00"))</f>
        <v>7B000108D901547D</v>
      </c>
      <c r="P2" s="64">
        <v>1</v>
      </c>
      <c r="Q2" s="3"/>
      <c r="R2" s="7" t="str">
        <f>TEXT(DEC2HEX(_xlfn.BITAND(SUM(HEX2DEC(MID(Q2,1,2))+HEX2DEC(MID(Q2,4,2))+HEX2DEC(MID(Q2,7,2))+HEX2DEC(MID(Q2,10,2))+HEX2DEC(MID(Q2,13,2))+HEX2DEC(MID(Q2,16,2))+HEX2DEC(MID(Q2,19,2))),85)),"00")</f>
        <v>00</v>
      </c>
      <c r="S2" s="12" t="s">
        <v>40</v>
      </c>
      <c r="T2" s="10"/>
    </row>
    <row r="3" spans="1:20" ht="20.25">
      <c r="A3" s="30" t="s">
        <v>5</v>
      </c>
      <c r="B3" s="38">
        <v>1</v>
      </c>
      <c r="C3" s="39" t="s">
        <v>6</v>
      </c>
      <c r="D3" s="38" t="s">
        <v>0</v>
      </c>
      <c r="E3" s="8">
        <v>2</v>
      </c>
      <c r="F3" s="5" t="s">
        <v>22</v>
      </c>
      <c r="G3" s="9" t="str">
        <f>F3</f>
        <v>FF</v>
      </c>
      <c r="H3" s="7">
        <v>0</v>
      </c>
      <c r="I3" s="7">
        <v>1</v>
      </c>
      <c r="J3" s="7">
        <v>8</v>
      </c>
      <c r="K3" s="7" t="s">
        <v>19</v>
      </c>
      <c r="L3" s="7">
        <v>1</v>
      </c>
      <c r="M3" s="7" t="str">
        <f t="shared" ref="M3:M18" si="0">TEXT(DEC2HEX(_xlfn.BITAND(SUM(HEX2DEC(G3)+HEX2DEC(H3)+HEX2DEC(I3)+HEX2DEC(J3)+HEX2DEC(K3)+HEX2DEC(L3)),85)),"00")</f>
        <v>40</v>
      </c>
      <c r="N3" s="7" t="s">
        <v>25</v>
      </c>
      <c r="O3" s="8" t="str">
        <f t="shared" ref="O3:O18" si="1">CONCATENATE(TEXT(G3,"00"),TEXT(H3,"00"),TEXT(I3,"00"),TEXT(J3,"00"),TEXT(K3,"00"),TEXT(L3,"00"),TEXT(M3,"00"),TEXT(N3,"00"))</f>
        <v>FF000108D901407D</v>
      </c>
      <c r="P3" s="64">
        <v>2</v>
      </c>
      <c r="Q3" s="3"/>
      <c r="R3" s="7" t="str">
        <f t="shared" ref="R3:R18" si="2">TEXT(DEC2HEX(_xlfn.BITAND(SUM(HEX2DEC(MID(Q3,1,2))+HEX2DEC(MID(Q3,4,2))+HEX2DEC(MID(Q3,7,2))+HEX2DEC(MID(Q3,10,2))+HEX2DEC(MID(Q3,13,2))+HEX2DEC(MID(Q3,16,2))+HEX2DEC(MID(Q3,19,2))),85)),"00")</f>
        <v>00</v>
      </c>
      <c r="S3" s="12" t="s">
        <v>38</v>
      </c>
      <c r="T3" s="10" t="s">
        <v>48</v>
      </c>
    </row>
    <row r="4" spans="1:20" ht="20.25">
      <c r="A4" s="31"/>
      <c r="B4" s="8"/>
      <c r="C4" s="27"/>
      <c r="D4" s="8"/>
      <c r="E4" s="8">
        <v>3</v>
      </c>
      <c r="F4" s="5">
        <v>0</v>
      </c>
      <c r="G4" s="9">
        <f>F4</f>
        <v>0</v>
      </c>
      <c r="H4" s="7">
        <v>0</v>
      </c>
      <c r="I4" s="7">
        <v>1</v>
      </c>
      <c r="J4" s="7">
        <v>8</v>
      </c>
      <c r="K4" s="7" t="s">
        <v>19</v>
      </c>
      <c r="L4" s="7">
        <v>1</v>
      </c>
      <c r="M4" s="7" t="str">
        <f t="shared" si="0"/>
        <v>41</v>
      </c>
      <c r="N4" s="7" t="s">
        <v>25</v>
      </c>
      <c r="O4" s="8" t="str">
        <f t="shared" si="1"/>
        <v>00000108D901417D</v>
      </c>
      <c r="P4" s="64">
        <v>3</v>
      </c>
      <c r="Q4" s="3"/>
      <c r="R4" s="7" t="str">
        <f t="shared" si="2"/>
        <v>00</v>
      </c>
      <c r="S4" s="12" t="s">
        <v>38</v>
      </c>
      <c r="T4" s="10" t="s">
        <v>48</v>
      </c>
    </row>
    <row r="5" spans="1:20" ht="20.25">
      <c r="A5" s="31"/>
      <c r="B5" s="8">
        <v>2</v>
      </c>
      <c r="C5" s="27" t="s">
        <v>3</v>
      </c>
      <c r="D5" s="8" t="s">
        <v>14</v>
      </c>
      <c r="E5" s="8">
        <v>1</v>
      </c>
      <c r="F5" s="5">
        <v>0</v>
      </c>
      <c r="G5" s="7" t="s">
        <v>18</v>
      </c>
      <c r="H5" s="9">
        <f>F5</f>
        <v>0</v>
      </c>
      <c r="I5" s="7">
        <v>1</v>
      </c>
      <c r="J5" s="7">
        <v>8</v>
      </c>
      <c r="K5" s="7" t="s">
        <v>19</v>
      </c>
      <c r="L5" s="7">
        <v>1</v>
      </c>
      <c r="M5" s="7" t="str">
        <f t="shared" si="0"/>
        <v>54</v>
      </c>
      <c r="N5" s="7" t="s">
        <v>25</v>
      </c>
      <c r="O5" s="8" t="str">
        <f t="shared" si="1"/>
        <v>7B000108D901547D</v>
      </c>
      <c r="P5" s="64">
        <v>4</v>
      </c>
      <c r="Q5" s="3"/>
      <c r="R5" s="7" t="str">
        <f t="shared" si="2"/>
        <v>00</v>
      </c>
      <c r="S5" s="12" t="s">
        <v>40</v>
      </c>
      <c r="T5" s="10" t="s">
        <v>41</v>
      </c>
    </row>
    <row r="6" spans="1:20" ht="20.25">
      <c r="A6" s="31"/>
      <c r="B6" s="8"/>
      <c r="C6" s="27"/>
      <c r="D6" s="8"/>
      <c r="E6" s="8">
        <v>2</v>
      </c>
      <c r="F6" s="6" t="s">
        <v>22</v>
      </c>
      <c r="G6" s="7" t="s">
        <v>18</v>
      </c>
      <c r="H6" s="9" t="str">
        <f>F6</f>
        <v>FF</v>
      </c>
      <c r="I6" s="7">
        <v>1</v>
      </c>
      <c r="J6" s="7">
        <v>8</v>
      </c>
      <c r="K6" s="7" t="s">
        <v>19</v>
      </c>
      <c r="L6" s="7">
        <v>1</v>
      </c>
      <c r="M6" s="7" t="str">
        <f t="shared" si="0"/>
        <v>55</v>
      </c>
      <c r="N6" s="7" t="s">
        <v>25</v>
      </c>
      <c r="O6" s="8" t="str">
        <f t="shared" si="1"/>
        <v>7BFF0108D901557D</v>
      </c>
      <c r="P6" s="64">
        <v>5</v>
      </c>
      <c r="Q6" s="3"/>
      <c r="R6" s="7" t="str">
        <f t="shared" si="2"/>
        <v>00</v>
      </c>
      <c r="S6" s="12" t="s">
        <v>40</v>
      </c>
      <c r="T6" s="10" t="s">
        <v>41</v>
      </c>
    </row>
    <row r="7" spans="1:20" ht="20.25">
      <c r="A7" s="31"/>
      <c r="B7" s="8">
        <v>3</v>
      </c>
      <c r="C7" s="27" t="s">
        <v>4</v>
      </c>
      <c r="D7" s="8" t="s">
        <v>14</v>
      </c>
      <c r="E7" s="8">
        <v>1</v>
      </c>
      <c r="F7" s="5">
        <v>0</v>
      </c>
      <c r="G7" s="7" t="s">
        <v>18</v>
      </c>
      <c r="H7" s="7">
        <v>0</v>
      </c>
      <c r="I7" s="9">
        <f>F7</f>
        <v>0</v>
      </c>
      <c r="J7" s="7">
        <v>8</v>
      </c>
      <c r="K7" s="7" t="s">
        <v>19</v>
      </c>
      <c r="L7" s="7">
        <v>1</v>
      </c>
      <c r="M7" s="7" t="str">
        <f t="shared" si="0"/>
        <v>55</v>
      </c>
      <c r="N7" s="7" t="s">
        <v>25</v>
      </c>
      <c r="O7" s="8" t="str">
        <f t="shared" si="1"/>
        <v>7B000008D901557D</v>
      </c>
      <c r="P7" s="64">
        <v>6</v>
      </c>
      <c r="Q7" s="3"/>
      <c r="R7" s="7" t="str">
        <f t="shared" si="2"/>
        <v>00</v>
      </c>
      <c r="S7" s="12" t="s">
        <v>40</v>
      </c>
      <c r="T7" s="10" t="s">
        <v>41</v>
      </c>
    </row>
    <row r="8" spans="1:20" ht="20.25">
      <c r="A8" s="31"/>
      <c r="B8" s="8"/>
      <c r="C8" s="27"/>
      <c r="D8" s="8"/>
      <c r="E8" s="8">
        <v>2</v>
      </c>
      <c r="F8" s="6" t="s">
        <v>22</v>
      </c>
      <c r="G8" s="7" t="s">
        <v>18</v>
      </c>
      <c r="H8" s="7">
        <v>0</v>
      </c>
      <c r="I8" s="9" t="str">
        <f>F8</f>
        <v>FF</v>
      </c>
      <c r="J8" s="7">
        <v>8</v>
      </c>
      <c r="K8" s="7" t="s">
        <v>19</v>
      </c>
      <c r="L8" s="7">
        <v>1</v>
      </c>
      <c r="M8" s="7" t="str">
        <f t="shared" si="0"/>
        <v>54</v>
      </c>
      <c r="N8" s="7" t="s">
        <v>25</v>
      </c>
      <c r="O8" s="8" t="str">
        <f t="shared" si="1"/>
        <v>7B00FF08D901547D</v>
      </c>
      <c r="P8" s="64">
        <v>7</v>
      </c>
      <c r="Q8" s="3"/>
      <c r="R8" s="7" t="str">
        <f t="shared" si="2"/>
        <v>00</v>
      </c>
      <c r="S8" s="12" t="s">
        <v>40</v>
      </c>
      <c r="T8" s="10" t="s">
        <v>41</v>
      </c>
    </row>
    <row r="9" spans="1:20" ht="20.25">
      <c r="A9" s="31"/>
      <c r="B9" s="8">
        <v>4</v>
      </c>
      <c r="C9" s="27" t="s">
        <v>7</v>
      </c>
      <c r="D9" s="8" t="s">
        <v>1</v>
      </c>
      <c r="E9" s="8">
        <v>1</v>
      </c>
      <c r="F9" s="5">
        <v>6</v>
      </c>
      <c r="G9" s="7" t="s">
        <v>18</v>
      </c>
      <c r="H9" s="7">
        <v>0</v>
      </c>
      <c r="I9" s="7">
        <v>1</v>
      </c>
      <c r="J9" s="9">
        <f>F9</f>
        <v>6</v>
      </c>
      <c r="K9" s="7" t="s">
        <v>19</v>
      </c>
      <c r="L9" s="7">
        <v>1</v>
      </c>
      <c r="M9" s="7" t="str">
        <f t="shared" si="0"/>
        <v>54</v>
      </c>
      <c r="N9" s="7" t="s">
        <v>25</v>
      </c>
      <c r="O9" s="8" t="str">
        <f t="shared" si="1"/>
        <v>7B000106D901547D</v>
      </c>
      <c r="P9" s="64">
        <v>8</v>
      </c>
      <c r="Q9" s="3"/>
      <c r="R9" s="7" t="str">
        <f t="shared" si="2"/>
        <v>00</v>
      </c>
      <c r="S9" s="12" t="s">
        <v>38</v>
      </c>
      <c r="T9" s="10" t="s">
        <v>42</v>
      </c>
    </row>
    <row r="10" spans="1:20" ht="20.25">
      <c r="A10" s="31"/>
      <c r="B10" s="8"/>
      <c r="C10" s="27"/>
      <c r="D10" s="8"/>
      <c r="E10" s="8">
        <v>2</v>
      </c>
      <c r="F10" s="5">
        <v>9</v>
      </c>
      <c r="G10" s="7" t="s">
        <v>18</v>
      </c>
      <c r="H10" s="7">
        <v>0</v>
      </c>
      <c r="I10" s="7">
        <v>1</v>
      </c>
      <c r="J10" s="9">
        <f>F10</f>
        <v>9</v>
      </c>
      <c r="K10" s="7" t="s">
        <v>19</v>
      </c>
      <c r="L10" s="7">
        <v>1</v>
      </c>
      <c r="M10" s="7" t="str">
        <f t="shared" si="0"/>
        <v>55</v>
      </c>
      <c r="N10" s="7" t="s">
        <v>25</v>
      </c>
      <c r="O10" s="8" t="str">
        <f t="shared" si="1"/>
        <v>7B000109D901557D</v>
      </c>
      <c r="P10" s="64">
        <v>9</v>
      </c>
      <c r="Q10" s="3"/>
      <c r="R10" s="7" t="str">
        <f t="shared" si="2"/>
        <v>00</v>
      </c>
      <c r="S10" s="12" t="s">
        <v>38</v>
      </c>
      <c r="T10" s="10" t="s">
        <v>43</v>
      </c>
    </row>
    <row r="11" spans="1:20" ht="20.25">
      <c r="A11" s="31"/>
      <c r="B11" s="8">
        <v>5</v>
      </c>
      <c r="C11" s="27" t="s">
        <v>8</v>
      </c>
      <c r="D11" s="8" t="s">
        <v>9</v>
      </c>
      <c r="E11" s="8">
        <v>1</v>
      </c>
      <c r="F11" s="5" t="s">
        <v>23</v>
      </c>
      <c r="G11" s="7" t="s">
        <v>18</v>
      </c>
      <c r="H11" s="7">
        <v>0</v>
      </c>
      <c r="I11" s="7">
        <v>1</v>
      </c>
      <c r="J11" s="7">
        <v>8</v>
      </c>
      <c r="K11" s="9" t="str">
        <f>F11</f>
        <v>C9</v>
      </c>
      <c r="L11" s="7">
        <v>1</v>
      </c>
      <c r="M11" s="7" t="str">
        <f t="shared" si="0"/>
        <v>44</v>
      </c>
      <c r="N11" s="7" t="s">
        <v>25</v>
      </c>
      <c r="O11" s="8" t="str">
        <f t="shared" si="1"/>
        <v>7B000108C901447D</v>
      </c>
      <c r="P11" s="64">
        <v>10</v>
      </c>
      <c r="Q11" s="3"/>
      <c r="R11" s="7" t="str">
        <f t="shared" si="2"/>
        <v>00</v>
      </c>
      <c r="S11" s="12" t="s">
        <v>38</v>
      </c>
      <c r="T11" s="10" t="s">
        <v>44</v>
      </c>
    </row>
    <row r="12" spans="1:20" ht="20.25">
      <c r="A12" s="31"/>
      <c r="B12" s="8"/>
      <c r="C12" s="27"/>
      <c r="D12" s="8"/>
      <c r="E12" s="8">
        <v>2</v>
      </c>
      <c r="F12" s="5" t="s">
        <v>22</v>
      </c>
      <c r="G12" s="7" t="s">
        <v>18</v>
      </c>
      <c r="H12" s="7">
        <v>0</v>
      </c>
      <c r="I12" s="7">
        <v>1</v>
      </c>
      <c r="J12" s="7">
        <v>8</v>
      </c>
      <c r="K12" s="9" t="str">
        <f>F12</f>
        <v>FF</v>
      </c>
      <c r="L12" s="7">
        <v>1</v>
      </c>
      <c r="M12" s="7" t="str">
        <f t="shared" si="0"/>
        <v>04</v>
      </c>
      <c r="N12" s="7" t="s">
        <v>25</v>
      </c>
      <c r="O12" s="8" t="str">
        <f t="shared" si="1"/>
        <v>7B000108FF01047D</v>
      </c>
      <c r="P12" s="64">
        <v>11</v>
      </c>
      <c r="Q12" s="3"/>
      <c r="R12" s="7" t="str">
        <f t="shared" si="2"/>
        <v>00</v>
      </c>
      <c r="S12" s="12" t="s">
        <v>38</v>
      </c>
      <c r="T12" s="10" t="s">
        <v>48</v>
      </c>
    </row>
    <row r="13" spans="1:20" ht="20.25">
      <c r="A13" s="31"/>
      <c r="B13" s="8">
        <v>6</v>
      </c>
      <c r="C13" s="27" t="s">
        <v>10</v>
      </c>
      <c r="D13" s="8" t="s">
        <v>13</v>
      </c>
      <c r="E13" s="8">
        <v>1</v>
      </c>
      <c r="F13" s="5">
        <v>0</v>
      </c>
      <c r="G13" s="7" t="s">
        <v>18</v>
      </c>
      <c r="H13" s="7">
        <v>0</v>
      </c>
      <c r="I13" s="7">
        <v>1</v>
      </c>
      <c r="J13" s="7">
        <v>8</v>
      </c>
      <c r="K13" s="7" t="s">
        <v>19</v>
      </c>
      <c r="L13" s="9">
        <f>F13</f>
        <v>0</v>
      </c>
      <c r="M13" s="7" t="str">
        <f t="shared" si="0"/>
        <v>55</v>
      </c>
      <c r="N13" s="7" t="s">
        <v>25</v>
      </c>
      <c r="O13" s="8" t="str">
        <f t="shared" si="1"/>
        <v>7B000108D900557D</v>
      </c>
      <c r="P13" s="64">
        <v>12</v>
      </c>
      <c r="Q13" s="3"/>
      <c r="R13" s="7" t="str">
        <f t="shared" si="2"/>
        <v>00</v>
      </c>
      <c r="S13" s="12" t="s">
        <v>38</v>
      </c>
      <c r="T13" s="10" t="s">
        <v>46</v>
      </c>
    </row>
    <row r="14" spans="1:20" ht="20.25">
      <c r="A14" s="31"/>
      <c r="B14" s="8"/>
      <c r="C14" s="27"/>
      <c r="D14" s="8"/>
      <c r="E14" s="8">
        <v>2</v>
      </c>
      <c r="F14" s="5" t="s">
        <v>22</v>
      </c>
      <c r="G14" s="7" t="s">
        <v>18</v>
      </c>
      <c r="H14" s="7">
        <v>0</v>
      </c>
      <c r="I14" s="7">
        <v>1</v>
      </c>
      <c r="J14" s="7">
        <v>8</v>
      </c>
      <c r="K14" s="7" t="s">
        <v>19</v>
      </c>
      <c r="L14" s="9" t="str">
        <f>F14</f>
        <v>FF</v>
      </c>
      <c r="M14" s="7" t="str">
        <f t="shared" si="0"/>
        <v>54</v>
      </c>
      <c r="N14" s="7" t="s">
        <v>25</v>
      </c>
      <c r="O14" s="8" t="str">
        <f t="shared" si="1"/>
        <v>7B000108D9FF547D</v>
      </c>
      <c r="P14" s="64">
        <v>13</v>
      </c>
      <c r="Q14" s="3"/>
      <c r="R14" s="7" t="str">
        <f t="shared" si="2"/>
        <v>00</v>
      </c>
      <c r="S14" s="12" t="s">
        <v>38</v>
      </c>
      <c r="T14" s="10" t="s">
        <v>45</v>
      </c>
    </row>
    <row r="15" spans="1:20" ht="20.25">
      <c r="A15" s="31"/>
      <c r="B15" s="8">
        <v>7</v>
      </c>
      <c r="C15" s="27" t="s">
        <v>11</v>
      </c>
      <c r="D15" s="32" t="s">
        <v>31</v>
      </c>
      <c r="E15" s="32">
        <v>1</v>
      </c>
      <c r="F15" s="5" t="s">
        <v>22</v>
      </c>
      <c r="G15" s="7" t="s">
        <v>18</v>
      </c>
      <c r="H15" s="7">
        <v>0</v>
      </c>
      <c r="I15" s="7">
        <v>1</v>
      </c>
      <c r="J15" s="7">
        <v>8</v>
      </c>
      <c r="K15" s="7" t="s">
        <v>19</v>
      </c>
      <c r="L15" s="7">
        <v>1</v>
      </c>
      <c r="M15" s="9" t="str">
        <f>F15</f>
        <v>FF</v>
      </c>
      <c r="N15" s="7" t="s">
        <v>25</v>
      </c>
      <c r="O15" s="8" t="str">
        <f t="shared" si="1"/>
        <v>7B000108D901FF7D</v>
      </c>
      <c r="P15" s="64">
        <v>14</v>
      </c>
      <c r="Q15" s="3"/>
      <c r="R15" s="7" t="str">
        <f t="shared" si="2"/>
        <v>00</v>
      </c>
      <c r="S15" s="12" t="s">
        <v>36</v>
      </c>
      <c r="T15" s="10" t="s">
        <v>47</v>
      </c>
    </row>
    <row r="16" spans="1:20" ht="20.25">
      <c r="A16" s="31"/>
      <c r="B16" s="8"/>
      <c r="C16" s="27"/>
      <c r="D16" s="33"/>
      <c r="E16" s="32">
        <v>2</v>
      </c>
      <c r="F16" s="5">
        <v>0</v>
      </c>
      <c r="G16" s="7" t="s">
        <v>18</v>
      </c>
      <c r="H16" s="7">
        <v>0</v>
      </c>
      <c r="I16" s="7">
        <v>1</v>
      </c>
      <c r="J16" s="7">
        <v>8</v>
      </c>
      <c r="K16" s="7" t="s">
        <v>19</v>
      </c>
      <c r="L16" s="7">
        <v>1</v>
      </c>
      <c r="M16" s="9">
        <f>F16</f>
        <v>0</v>
      </c>
      <c r="N16" s="7" t="s">
        <v>25</v>
      </c>
      <c r="O16" s="8" t="str">
        <f t="shared" si="1"/>
        <v>7B000108D901007D</v>
      </c>
      <c r="P16" s="64">
        <v>15</v>
      </c>
      <c r="Q16" s="3"/>
      <c r="R16" s="7" t="str">
        <f t="shared" si="2"/>
        <v>00</v>
      </c>
      <c r="S16" s="12" t="s">
        <v>36</v>
      </c>
      <c r="T16" s="10" t="s">
        <v>47</v>
      </c>
    </row>
    <row r="17" spans="1:20" ht="20.25">
      <c r="A17" s="31"/>
      <c r="B17" s="8">
        <v>8</v>
      </c>
      <c r="C17" s="27" t="s">
        <v>12</v>
      </c>
      <c r="D17" s="8" t="s">
        <v>2</v>
      </c>
      <c r="E17" s="8">
        <v>1</v>
      </c>
      <c r="F17" s="5">
        <v>0</v>
      </c>
      <c r="G17" s="7" t="s">
        <v>18</v>
      </c>
      <c r="H17" s="7">
        <v>0</v>
      </c>
      <c r="I17" s="7">
        <v>1</v>
      </c>
      <c r="J17" s="7">
        <v>8</v>
      </c>
      <c r="K17" s="7" t="s">
        <v>19</v>
      </c>
      <c r="L17" s="7">
        <v>1</v>
      </c>
      <c r="M17" s="7" t="str">
        <f t="shared" si="0"/>
        <v>54</v>
      </c>
      <c r="N17" s="9">
        <f>F17</f>
        <v>0</v>
      </c>
      <c r="O17" s="8" t="str">
        <f t="shared" si="1"/>
        <v>7B000108D9015400</v>
      </c>
      <c r="P17" s="64">
        <v>16</v>
      </c>
      <c r="Q17" s="3"/>
      <c r="R17" s="7" t="str">
        <f t="shared" si="2"/>
        <v>00</v>
      </c>
      <c r="S17" s="12" t="s">
        <v>38</v>
      </c>
      <c r="T17" s="10" t="s">
        <v>48</v>
      </c>
    </row>
    <row r="18" spans="1:20" ht="20.25">
      <c r="A18" s="31"/>
      <c r="B18" s="8"/>
      <c r="C18" s="27"/>
      <c r="D18" s="8"/>
      <c r="E18" s="8">
        <v>2</v>
      </c>
      <c r="F18" s="5" t="s">
        <v>22</v>
      </c>
      <c r="G18" s="7" t="s">
        <v>18</v>
      </c>
      <c r="H18" s="7">
        <v>0</v>
      </c>
      <c r="I18" s="7">
        <v>1</v>
      </c>
      <c r="J18" s="7">
        <v>8</v>
      </c>
      <c r="K18" s="7" t="s">
        <v>19</v>
      </c>
      <c r="L18" s="7">
        <v>1</v>
      </c>
      <c r="M18" s="7" t="str">
        <f t="shared" si="0"/>
        <v>54</v>
      </c>
      <c r="N18" s="9" t="str">
        <f>F18</f>
        <v>FF</v>
      </c>
      <c r="O18" s="8" t="str">
        <f t="shared" si="1"/>
        <v>7B000108D90154FF</v>
      </c>
      <c r="P18" s="64">
        <v>17</v>
      </c>
      <c r="Q18" s="3"/>
      <c r="R18" s="7" t="str">
        <f t="shared" si="2"/>
        <v>00</v>
      </c>
      <c r="S18" s="12" t="s">
        <v>38</v>
      </c>
      <c r="T18" s="10" t="s">
        <v>48</v>
      </c>
    </row>
    <row r="19" spans="1:20" ht="27">
      <c r="A19" s="71" t="s">
        <v>16</v>
      </c>
      <c r="B19" s="69"/>
      <c r="C19" s="72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70"/>
    </row>
  </sheetData>
  <sheetProtection algorithmName="SHA-512" hashValue="qWBJDHYISCdLGlHgZaIXnx+iLpzXUbBZj0O9NaLUEJmN8VEQJjWW/owV3NO0LzfFlIxShAhDjRSjSXoZOUM7Mw==" saltValue="A7bUjAdqdO9iGYZ5WaBuuA==" spinCount="100000" sheet="1" objects="1" scenarios="1"/>
  <protectedRanges>
    <protectedRange sqref="F2:F18 P2:Q18 S2:T18" name="범위1"/>
  </protectedRanges>
  <phoneticPr fontId="1" type="noConversion"/>
  <conditionalFormatting sqref="P2:P18">
    <cfRule type="duplicateValues" dxfId="32" priority="1"/>
  </conditionalFormatting>
  <dataValidations disablePrompts="1" count="2">
    <dataValidation type="list" allowBlank="1" showInputMessage="1" showErrorMessage="1" sqref="S2:S18" xr:uid="{EEA8DC76-8CA3-423C-8214-9508BF7D0E68}">
      <formula1>결과</formula1>
    </dataValidation>
    <dataValidation type="whole" allowBlank="1" showInputMessage="1" showErrorMessage="1" sqref="P2:P18" xr:uid="{D07D7778-7EBB-4013-89DA-BFEB3D8535B7}">
      <formula1>1</formula1>
      <formula2>300</formula2>
    </dataValidation>
  </dataValidations>
  <pageMargins left="0.17" right="0.17" top="0.41" bottom="0.41" header="0.3" footer="0.3"/>
  <pageSetup paperSize="9" scale="49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B35B0-3678-4080-B52F-F25246D944F3}">
  <sheetPr codeName="Sheet3">
    <pageSetUpPr fitToPage="1"/>
  </sheetPr>
  <dimension ref="A1:AE123"/>
  <sheetViews>
    <sheetView zoomScaleNormal="100" workbookViewId="0">
      <pane xSplit="6" ySplit="1" topLeftCell="G2" activePane="bottomRight" state="frozen"/>
      <selection activeCell="Y40" sqref="Y40"/>
      <selection pane="topRight" activeCell="Y40" sqref="Y40"/>
      <selection pane="bottomLeft" activeCell="Y40" sqref="Y40"/>
      <selection pane="bottomRight"/>
    </sheetView>
  </sheetViews>
  <sheetFormatPr defaultRowHeight="16.5"/>
  <cols>
    <col min="1" max="1" width="30.125" style="74" customWidth="1"/>
    <col min="2" max="2" width="7.125" style="77" customWidth="1"/>
    <col min="3" max="3" width="19" style="74" customWidth="1"/>
    <col min="4" max="4" width="11.5" style="77" customWidth="1"/>
    <col min="5" max="5" width="5.625" style="77" customWidth="1"/>
    <col min="6" max="6" width="7.75" style="77" bestFit="1" customWidth="1"/>
    <col min="7" max="12" width="5.375" style="77" customWidth="1"/>
    <col min="13" max="22" width="7.625" style="77" customWidth="1"/>
    <col min="23" max="23" width="4.25" style="77" bestFit="1" customWidth="1"/>
    <col min="24" max="24" width="5.25" style="77" bestFit="1" customWidth="1"/>
    <col min="25" max="25" width="29.875" style="77" customWidth="1"/>
    <col min="26" max="26" width="5.5" style="77" customWidth="1"/>
    <col min="27" max="27" width="37.875" style="78" customWidth="1"/>
    <col min="28" max="29" width="5.375" style="77" customWidth="1"/>
    <col min="30" max="30" width="7.5" style="77" customWidth="1"/>
    <col min="31" max="31" width="82.875" style="77" bestFit="1" customWidth="1"/>
    <col min="32" max="16384" width="9" style="74"/>
  </cols>
  <sheetData>
    <row r="1" spans="1:31" ht="34.5">
      <c r="A1" s="65" t="s">
        <v>50</v>
      </c>
      <c r="B1" s="65" t="s">
        <v>15</v>
      </c>
      <c r="C1" s="65" t="s">
        <v>52</v>
      </c>
      <c r="D1" s="65" t="s">
        <v>54</v>
      </c>
      <c r="E1" s="67" t="s">
        <v>15</v>
      </c>
      <c r="F1" s="67" t="s">
        <v>33</v>
      </c>
      <c r="G1" s="67" t="s">
        <v>6</v>
      </c>
      <c r="H1" s="67" t="s">
        <v>26</v>
      </c>
      <c r="I1" s="67" t="s">
        <v>28</v>
      </c>
      <c r="J1" s="67" t="s">
        <v>27</v>
      </c>
      <c r="K1" s="67" t="s">
        <v>29</v>
      </c>
      <c r="L1" s="67" t="s">
        <v>10</v>
      </c>
      <c r="M1" s="67" t="s">
        <v>125</v>
      </c>
      <c r="N1" s="67" t="s">
        <v>126</v>
      </c>
      <c r="O1" s="67" t="s">
        <v>127</v>
      </c>
      <c r="P1" s="67" t="s">
        <v>128</v>
      </c>
      <c r="Q1" s="67" t="s">
        <v>129</v>
      </c>
      <c r="R1" s="67" t="s">
        <v>130</v>
      </c>
      <c r="S1" s="67" t="s">
        <v>131</v>
      </c>
      <c r="T1" s="67" t="s">
        <v>132</v>
      </c>
      <c r="U1" s="67" t="s">
        <v>133</v>
      </c>
      <c r="V1" s="67" t="s">
        <v>134</v>
      </c>
      <c r="W1" s="67" t="s">
        <v>20</v>
      </c>
      <c r="X1" s="67" t="s">
        <v>12</v>
      </c>
      <c r="Y1" s="67" t="s">
        <v>21</v>
      </c>
      <c r="Z1" s="67" t="s">
        <v>787</v>
      </c>
      <c r="AA1" s="67" t="s">
        <v>153</v>
      </c>
      <c r="AB1" s="67" t="s">
        <v>155</v>
      </c>
      <c r="AC1" s="67" t="s">
        <v>156</v>
      </c>
      <c r="AD1" s="67" t="s">
        <v>34</v>
      </c>
      <c r="AE1" s="67" t="s">
        <v>32</v>
      </c>
    </row>
    <row r="2" spans="1:31" ht="33">
      <c r="A2" s="41" t="s">
        <v>151</v>
      </c>
      <c r="B2" s="63">
        <f>COUNTA(Z2:Z300)</f>
        <v>121</v>
      </c>
      <c r="C2" s="34"/>
      <c r="D2" s="35" t="s">
        <v>53</v>
      </c>
      <c r="E2" s="42">
        <v>0</v>
      </c>
      <c r="F2" s="17" t="s">
        <v>18</v>
      </c>
      <c r="G2" s="18" t="s">
        <v>18</v>
      </c>
      <c r="H2" s="18">
        <v>0</v>
      </c>
      <c r="I2" s="18">
        <v>1</v>
      </c>
      <c r="J2" s="18" t="s">
        <v>152</v>
      </c>
      <c r="K2" s="18" t="s">
        <v>23</v>
      </c>
      <c r="L2" s="18">
        <v>1</v>
      </c>
      <c r="M2" s="19">
        <v>0</v>
      </c>
      <c r="N2" s="19">
        <v>0</v>
      </c>
      <c r="O2" s="19">
        <v>0</v>
      </c>
      <c r="P2" s="19">
        <v>0</v>
      </c>
      <c r="Q2" s="19">
        <v>0</v>
      </c>
      <c r="R2" s="19">
        <v>0</v>
      </c>
      <c r="S2" s="19">
        <v>0</v>
      </c>
      <c r="T2" s="19">
        <v>0</v>
      </c>
      <c r="U2" s="19">
        <v>0</v>
      </c>
      <c r="V2" s="19">
        <v>0</v>
      </c>
      <c r="W2" s="18" t="str">
        <f>TEXT(DEC2HEX(_xlfn.BITAND(SUM(HEX2DEC(G2)+HEX2DEC(H2)+HEX2DEC(I2)+HEX2DEC(J2)+HEX2DEC(K2)+HEX2DEC(L2)+HEX2DEC(M2)+HEX2DEC(N2)+HEX2DEC(O2)+HEX2DEC(P2)+HEX2DEC(Q2)+HEX2DEC(R2)+HEX2DEC(S2)+HEX2DEC(T2)+HEX2DEC(U2)+HEX2DEC(V2)),85)),"00")</f>
        <v>40</v>
      </c>
      <c r="X2" s="18" t="s">
        <v>25</v>
      </c>
      <c r="Y2" s="16" t="str">
        <f>CONCATENATE(TEXT(G2,"00"),TEXT(H2,"00"),TEXT(I2,"00"),TEXT(J2,"00"),TEXT(K2,"00"),TEXT(L2,"00"),TEXT(M2,"0000"),TEXT(N2,"0000"),TEXT(O2,"0000"),TEXT(P2,"0000"),TEXT(Q2,"0000"),TEXT(R2,"0000"),TEXT(S2,"0000"),TEXT(T2,"0000"),TEXT(U2,"0000"),TEXT(V2,"0000"),TEXT(W2,"00"),TEXT(X2,"00"))</f>
        <v>7B00011CC9010000000000000000000000000000000000000000407D</v>
      </c>
      <c r="Z2" s="79">
        <v>1</v>
      </c>
      <c r="AA2" s="21"/>
      <c r="AB2" s="18" t="str">
        <f>TEXT(DEC2HEX(_xlfn.BITAND(SUM(
HEX2DEC(MID(AA2,1,2))+HEX2DEC(MID(AA2,4,2))+HEX2DEC(MID(AA2,7,2))+HEX2DEC(MID(AA2,10,2))+HEX2DEC(MID(AA2,13,2))+HEX2DEC(MID(AA2,16,2))+HEX2DEC(MID(AA2,19,2))),85)),"00")</f>
        <v>00</v>
      </c>
      <c r="AC2" s="18" t="str">
        <f>TEXT(DEC2HEX(_xlfn.BITAND(SUM(
HEX2DEC(MID(AA2,1,2))+HEX2DEC(MID(AA2,4,2))+HEX2DEC(MID(AA2,7,2))+HEX2DEC(MID(AA2,10,2))+HEX2DEC(MID(AA2,13,2))+HEX2DEC(MID(AA2,16,2))+HEX2DEC(MID(AA2,19,2))+HEX2DEC(MID(AA2,22,2))+
HEX2DEC(MID(AA2,25,2))+HEX2DEC(MID(AA2,28,2))+HEX2DEC(MID(AA2,31,2))+HEX2DEC(MID(AA2,34,2))+HEX2DEC(MID(AA2,37,2))+HEX2DEC(MID(AA2,40,2))+HEX2DEC(MID(AA2,43,2))+HEX2DEC(MID(AA2,46,2))+
HEX2DEC(MID(AA2,49,2))+HEX2DEC(MID(AA2,52,2))+HEX2DEC(MID(AA2,55,2))+HEX2DEC(MID(AA2,58,2))+HEX2DEC(MID(AA2,61,2))+HEX2DEC(MID(AA2,64,2))+HEX2DEC(MID(AA2,67,2))+HEX2DEC(MID(AA2,70,2))+
HEX2DEC(MID(AA2,73,2))+HEX2DEC(MID(AA2,76,2))+HEX2DEC(MID(AA2,79,2))),85)),"00")</f>
        <v>00</v>
      </c>
      <c r="AD2" s="20" t="s">
        <v>40</v>
      </c>
      <c r="AE2" s="21"/>
    </row>
    <row r="3" spans="1:31" ht="33">
      <c r="A3" s="40" t="s">
        <v>5</v>
      </c>
      <c r="B3" s="43">
        <v>0</v>
      </c>
      <c r="C3" s="39" t="s">
        <v>6</v>
      </c>
      <c r="D3" s="43" t="s">
        <v>0</v>
      </c>
      <c r="E3" s="16">
        <v>1</v>
      </c>
      <c r="F3" s="22" t="s">
        <v>22</v>
      </c>
      <c r="G3" s="23" t="str">
        <f>F3</f>
        <v>FF</v>
      </c>
      <c r="H3" s="18">
        <v>0</v>
      </c>
      <c r="I3" s="18">
        <v>1</v>
      </c>
      <c r="J3" s="18" t="s">
        <v>152</v>
      </c>
      <c r="K3" s="18" t="s">
        <v>23</v>
      </c>
      <c r="L3" s="18">
        <v>1</v>
      </c>
      <c r="M3" s="19">
        <v>0</v>
      </c>
      <c r="N3" s="19">
        <v>0</v>
      </c>
      <c r="O3" s="19">
        <v>0</v>
      </c>
      <c r="P3" s="19">
        <v>0</v>
      </c>
      <c r="Q3" s="19">
        <v>0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8" t="str">
        <f t="shared" ref="W3:W66" si="0">TEXT(DEC2HEX(_xlfn.BITAND(SUM(HEX2DEC(G3)+HEX2DEC(H3)+HEX2DEC(I3)+HEX2DEC(J3)+HEX2DEC(K3)+HEX2DEC(L3)+HEX2DEC(M3)+HEX2DEC(N3)+HEX2DEC(O3)+HEX2DEC(P3)+HEX2DEC(Q3)+HEX2DEC(R3)+HEX2DEC(S3)+HEX2DEC(T3)+HEX2DEC(U3)+HEX2DEC(V3)),85)),"00")</f>
        <v>44</v>
      </c>
      <c r="X3" s="18" t="s">
        <v>25</v>
      </c>
      <c r="Y3" s="16" t="str">
        <f t="shared" ref="Y3:Y66" si="1">CONCATENATE(TEXT(G3,"00"),TEXT(H3,"00"),TEXT(I3,"00"),TEXT(J3,"00"),TEXT(K3,"00"),TEXT(L3,"00"),TEXT(M3,"0000"),TEXT(N3,"0000"),TEXT(O3,"0000"),TEXT(P3,"0000"),TEXT(Q3,"0000"),TEXT(R3,"0000"),TEXT(S3,"0000"),TEXT(T3,"0000"),TEXT(U3,"0000"),TEXT(V3,"0000"),TEXT(W3,"00"),TEXT(X3,"00"))</f>
        <v>FF00011CC9010000000000000000000000000000000000000000447D</v>
      </c>
      <c r="Z3" s="79">
        <v>2</v>
      </c>
      <c r="AA3" s="21"/>
      <c r="AB3" s="18" t="str">
        <f t="shared" ref="AB3:AB66" si="2">TEXT(DEC2HEX(_xlfn.BITAND(SUM(
HEX2DEC(MID(AA3,1,2))+HEX2DEC(MID(AA3,4,2))+HEX2DEC(MID(AA3,7,2))+HEX2DEC(MID(AA3,10,2))+HEX2DEC(MID(AA3,13,2))+HEX2DEC(MID(AA3,16,2))+HEX2DEC(MID(AA3,19,2))),85)),"00")</f>
        <v>00</v>
      </c>
      <c r="AC3" s="18" t="str">
        <f t="shared" ref="AC3:AC66" si="3">TEXT(DEC2HEX(_xlfn.BITAND(SUM(
HEX2DEC(MID(AA3,1,2))+HEX2DEC(MID(AA3,4,2))+HEX2DEC(MID(AA3,7,2))+HEX2DEC(MID(AA3,10,2))+HEX2DEC(MID(AA3,13,2))+HEX2DEC(MID(AA3,16,2))+HEX2DEC(MID(AA3,19,2))+HEX2DEC(MID(AA3,22,2))+
HEX2DEC(MID(AA3,25,2))+HEX2DEC(MID(AA3,28,2))+HEX2DEC(MID(AA3,31,2))+HEX2DEC(MID(AA3,34,2))+HEX2DEC(MID(AA3,37,2))+HEX2DEC(MID(AA3,40,2))+HEX2DEC(MID(AA3,43,2))+HEX2DEC(MID(AA3,46,2))+
HEX2DEC(MID(AA3,49,2))+HEX2DEC(MID(AA3,52,2))+HEX2DEC(MID(AA3,55,2))+HEX2DEC(MID(AA3,58,2))+HEX2DEC(MID(AA3,61,2))+HEX2DEC(MID(AA3,64,2))+HEX2DEC(MID(AA3,67,2))+HEX2DEC(MID(AA3,70,2))+
HEX2DEC(MID(AA3,73,2))+HEX2DEC(MID(AA3,76,2))+HEX2DEC(MID(AA3,79,2))),85)),"00")</f>
        <v>00</v>
      </c>
      <c r="AD3" s="20"/>
      <c r="AE3" s="21"/>
    </row>
    <row r="4" spans="1:31" ht="33">
      <c r="A4" s="27"/>
      <c r="B4" s="16"/>
      <c r="C4" s="27"/>
      <c r="D4" s="16"/>
      <c r="E4" s="16">
        <v>2</v>
      </c>
      <c r="F4" s="22">
        <v>0</v>
      </c>
      <c r="G4" s="23">
        <f>F4</f>
        <v>0</v>
      </c>
      <c r="H4" s="18" t="str">
        <f>TEXT(DEC2HEX(_xlfn.BITAND(SUM(HEX2DEC(MID(E4,1,2))+HEX2DEC(MID(E4,3,2))+HEX2DEC(MID(E4,5,2))+HEX2DEC(MID(E4,7,2))+HEX2DEC(MID(E4,9,2))+HEX2DEC(MID(E4,11,2))),85)),"00")</f>
        <v>00</v>
      </c>
      <c r="I4" s="18">
        <v>1</v>
      </c>
      <c r="J4" s="18" t="s">
        <v>152</v>
      </c>
      <c r="K4" s="18" t="s">
        <v>23</v>
      </c>
      <c r="L4" s="18">
        <v>1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8" t="str">
        <f t="shared" si="0"/>
        <v>45</v>
      </c>
      <c r="X4" s="18" t="s">
        <v>25</v>
      </c>
      <c r="Y4" s="16" t="str">
        <f t="shared" si="1"/>
        <v>0000011CC9010000000000000000000000000000000000000000457D</v>
      </c>
      <c r="Z4" s="79">
        <v>3</v>
      </c>
      <c r="AA4" s="21"/>
      <c r="AB4" s="18" t="str">
        <f t="shared" si="2"/>
        <v>00</v>
      </c>
      <c r="AC4" s="18" t="str">
        <f t="shared" si="3"/>
        <v>00</v>
      </c>
      <c r="AD4" s="20"/>
      <c r="AE4" s="21"/>
    </row>
    <row r="5" spans="1:31" ht="33">
      <c r="A5" s="27"/>
      <c r="B5" s="16">
        <v>1</v>
      </c>
      <c r="C5" s="27" t="s">
        <v>3</v>
      </c>
      <c r="D5" s="16" t="s">
        <v>14</v>
      </c>
      <c r="E5" s="16">
        <v>1</v>
      </c>
      <c r="F5" s="22">
        <v>0</v>
      </c>
      <c r="G5" s="18" t="s">
        <v>18</v>
      </c>
      <c r="H5" s="23">
        <f>F5</f>
        <v>0</v>
      </c>
      <c r="I5" s="18">
        <v>1</v>
      </c>
      <c r="J5" s="18" t="s">
        <v>152</v>
      </c>
      <c r="K5" s="18" t="s">
        <v>23</v>
      </c>
      <c r="L5" s="18">
        <v>1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8" t="str">
        <f t="shared" si="0"/>
        <v>40</v>
      </c>
      <c r="X5" s="18" t="s">
        <v>25</v>
      </c>
      <c r="Y5" s="16" t="str">
        <f t="shared" si="1"/>
        <v>7B00011CC9010000000000000000000000000000000000000000407D</v>
      </c>
      <c r="Z5" s="79">
        <v>4</v>
      </c>
      <c r="AA5" s="21"/>
      <c r="AB5" s="18" t="str">
        <f t="shared" si="2"/>
        <v>00</v>
      </c>
      <c r="AC5" s="18" t="str">
        <f t="shared" si="3"/>
        <v>00</v>
      </c>
      <c r="AD5" s="20"/>
      <c r="AE5" s="21"/>
    </row>
    <row r="6" spans="1:31" ht="33">
      <c r="A6" s="27"/>
      <c r="B6" s="16"/>
      <c r="C6" s="27"/>
      <c r="D6" s="16"/>
      <c r="E6" s="16">
        <v>2</v>
      </c>
      <c r="F6" s="24" t="s">
        <v>22</v>
      </c>
      <c r="G6" s="18" t="s">
        <v>18</v>
      </c>
      <c r="H6" s="23" t="str">
        <f>F6</f>
        <v>FF</v>
      </c>
      <c r="I6" s="18">
        <v>1</v>
      </c>
      <c r="J6" s="18" t="s">
        <v>152</v>
      </c>
      <c r="K6" s="18" t="s">
        <v>23</v>
      </c>
      <c r="L6" s="18">
        <v>1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8" t="str">
        <f t="shared" si="0"/>
        <v>41</v>
      </c>
      <c r="X6" s="18" t="s">
        <v>25</v>
      </c>
      <c r="Y6" s="16" t="str">
        <f t="shared" si="1"/>
        <v>7BFF011CC9010000000000000000000000000000000000000000417D</v>
      </c>
      <c r="Z6" s="79">
        <v>5</v>
      </c>
      <c r="AA6" s="21"/>
      <c r="AB6" s="18" t="str">
        <f t="shared" si="2"/>
        <v>00</v>
      </c>
      <c r="AC6" s="18" t="str">
        <f t="shared" si="3"/>
        <v>00</v>
      </c>
      <c r="AD6" s="20"/>
      <c r="AE6" s="21"/>
    </row>
    <row r="7" spans="1:31" ht="33">
      <c r="A7" s="27"/>
      <c r="B7" s="16">
        <v>2</v>
      </c>
      <c r="C7" s="27" t="s">
        <v>4</v>
      </c>
      <c r="D7" s="16" t="s">
        <v>14</v>
      </c>
      <c r="E7" s="16">
        <v>1</v>
      </c>
      <c r="F7" s="22">
        <v>0</v>
      </c>
      <c r="G7" s="18" t="s">
        <v>18</v>
      </c>
      <c r="H7" s="18">
        <v>0</v>
      </c>
      <c r="I7" s="23">
        <f>F7</f>
        <v>0</v>
      </c>
      <c r="J7" s="18" t="s">
        <v>152</v>
      </c>
      <c r="K7" s="18" t="s">
        <v>23</v>
      </c>
      <c r="L7" s="18">
        <v>1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8" t="str">
        <f t="shared" si="0"/>
        <v>41</v>
      </c>
      <c r="X7" s="18" t="s">
        <v>25</v>
      </c>
      <c r="Y7" s="16" t="str">
        <f t="shared" si="1"/>
        <v>7B00001CC9010000000000000000000000000000000000000000417D</v>
      </c>
      <c r="Z7" s="79">
        <v>6</v>
      </c>
      <c r="AA7" s="21"/>
      <c r="AB7" s="18" t="str">
        <f t="shared" si="2"/>
        <v>00</v>
      </c>
      <c r="AC7" s="18" t="str">
        <f t="shared" si="3"/>
        <v>00</v>
      </c>
      <c r="AD7" s="20"/>
      <c r="AE7" s="21"/>
    </row>
    <row r="8" spans="1:31" ht="33">
      <c r="A8" s="27"/>
      <c r="B8" s="16"/>
      <c r="C8" s="27"/>
      <c r="D8" s="16"/>
      <c r="E8" s="16">
        <v>2</v>
      </c>
      <c r="F8" s="24" t="s">
        <v>22</v>
      </c>
      <c r="G8" s="18" t="s">
        <v>18</v>
      </c>
      <c r="H8" s="18">
        <v>0</v>
      </c>
      <c r="I8" s="23" t="str">
        <f>F8</f>
        <v>FF</v>
      </c>
      <c r="J8" s="18" t="s">
        <v>152</v>
      </c>
      <c r="K8" s="18" t="s">
        <v>23</v>
      </c>
      <c r="L8" s="18">
        <v>1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8" t="str">
        <f t="shared" si="0"/>
        <v>40</v>
      </c>
      <c r="X8" s="18" t="s">
        <v>25</v>
      </c>
      <c r="Y8" s="16" t="str">
        <f t="shared" si="1"/>
        <v>7B00FF1CC9010000000000000000000000000000000000000000407D</v>
      </c>
      <c r="Z8" s="79">
        <v>7</v>
      </c>
      <c r="AA8" s="21"/>
      <c r="AB8" s="18" t="str">
        <f t="shared" si="2"/>
        <v>00</v>
      </c>
      <c r="AC8" s="18" t="str">
        <f t="shared" si="3"/>
        <v>00</v>
      </c>
      <c r="AD8" s="20"/>
      <c r="AE8" s="21"/>
    </row>
    <row r="9" spans="1:31" ht="33">
      <c r="A9" s="27"/>
      <c r="B9" s="16">
        <v>3</v>
      </c>
      <c r="C9" s="27" t="s">
        <v>7</v>
      </c>
      <c r="D9" s="16" t="s">
        <v>63</v>
      </c>
      <c r="E9" s="16">
        <v>1</v>
      </c>
      <c r="F9" s="22">
        <v>0</v>
      </c>
      <c r="G9" s="18" t="s">
        <v>18</v>
      </c>
      <c r="H9" s="18">
        <v>0</v>
      </c>
      <c r="I9" s="18">
        <v>1</v>
      </c>
      <c r="J9" s="23">
        <f>F9</f>
        <v>0</v>
      </c>
      <c r="K9" s="18" t="s">
        <v>23</v>
      </c>
      <c r="L9" s="18">
        <v>1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8" t="str">
        <f t="shared" si="0"/>
        <v>44</v>
      </c>
      <c r="X9" s="18" t="s">
        <v>25</v>
      </c>
      <c r="Y9" s="16" t="str">
        <f t="shared" si="1"/>
        <v>7B000100C9010000000000000000000000000000000000000000447D</v>
      </c>
      <c r="Z9" s="79">
        <v>8</v>
      </c>
      <c r="AA9" s="21"/>
      <c r="AB9" s="18" t="str">
        <f t="shared" si="2"/>
        <v>00</v>
      </c>
      <c r="AC9" s="18" t="str">
        <f t="shared" si="3"/>
        <v>00</v>
      </c>
      <c r="AD9" s="20"/>
      <c r="AE9" s="21"/>
    </row>
    <row r="10" spans="1:31" ht="33">
      <c r="A10" s="27"/>
      <c r="B10" s="16"/>
      <c r="C10" s="27"/>
      <c r="D10" s="16"/>
      <c r="E10" s="16">
        <v>2</v>
      </c>
      <c r="F10" s="22">
        <v>6</v>
      </c>
      <c r="G10" s="18" t="s">
        <v>18</v>
      </c>
      <c r="H10" s="18">
        <v>0</v>
      </c>
      <c r="I10" s="18">
        <v>1</v>
      </c>
      <c r="J10" s="23">
        <f>F10</f>
        <v>6</v>
      </c>
      <c r="K10" s="18" t="s">
        <v>23</v>
      </c>
      <c r="L10" s="18">
        <v>1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8" t="str">
        <f t="shared" si="0"/>
        <v>44</v>
      </c>
      <c r="X10" s="18" t="s">
        <v>25</v>
      </c>
      <c r="Y10" s="16" t="str">
        <f t="shared" si="1"/>
        <v>7B000106C9010000000000000000000000000000000000000000447D</v>
      </c>
      <c r="Z10" s="79">
        <v>9</v>
      </c>
      <c r="AA10" s="21"/>
      <c r="AB10" s="18" t="str">
        <f t="shared" si="2"/>
        <v>00</v>
      </c>
      <c r="AC10" s="18" t="str">
        <f t="shared" si="3"/>
        <v>00</v>
      </c>
      <c r="AD10" s="20"/>
      <c r="AE10" s="21"/>
    </row>
    <row r="11" spans="1:31" ht="33">
      <c r="A11" s="27"/>
      <c r="B11" s="16"/>
      <c r="C11" s="27"/>
      <c r="D11" s="16"/>
      <c r="E11" s="16">
        <v>2</v>
      </c>
      <c r="F11" s="22">
        <v>70</v>
      </c>
      <c r="G11" s="18" t="s">
        <v>18</v>
      </c>
      <c r="H11" s="18">
        <v>0</v>
      </c>
      <c r="I11" s="18">
        <v>1</v>
      </c>
      <c r="J11" s="23">
        <f>F11</f>
        <v>70</v>
      </c>
      <c r="K11" s="18" t="s">
        <v>23</v>
      </c>
      <c r="L11" s="18">
        <v>1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8" t="str">
        <f t="shared" si="0"/>
        <v>14</v>
      </c>
      <c r="X11" s="18" t="s">
        <v>25</v>
      </c>
      <c r="Y11" s="16" t="str">
        <f t="shared" si="1"/>
        <v>7B000170C9010000000000000000000000000000000000000000147D</v>
      </c>
      <c r="Z11" s="79">
        <v>10</v>
      </c>
      <c r="AA11" s="21"/>
      <c r="AB11" s="18" t="str">
        <f t="shared" si="2"/>
        <v>00</v>
      </c>
      <c r="AC11" s="18" t="str">
        <f t="shared" si="3"/>
        <v>00</v>
      </c>
      <c r="AD11" s="20"/>
      <c r="AE11" s="21"/>
    </row>
    <row r="12" spans="1:31" ht="33">
      <c r="A12" s="27"/>
      <c r="B12" s="16"/>
      <c r="C12" s="27"/>
      <c r="D12" s="16"/>
      <c r="E12" s="16">
        <v>2</v>
      </c>
      <c r="F12" s="22" t="s">
        <v>22</v>
      </c>
      <c r="G12" s="18" t="s">
        <v>18</v>
      </c>
      <c r="H12" s="18">
        <v>0</v>
      </c>
      <c r="I12" s="18">
        <v>1</v>
      </c>
      <c r="J12" s="23" t="str">
        <f>F12</f>
        <v>FF</v>
      </c>
      <c r="K12" s="18" t="s">
        <v>23</v>
      </c>
      <c r="L12" s="18">
        <v>1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8" t="str">
        <f t="shared" si="0"/>
        <v>45</v>
      </c>
      <c r="X12" s="18" t="s">
        <v>25</v>
      </c>
      <c r="Y12" s="16" t="str">
        <f t="shared" si="1"/>
        <v>7B0001FFC9010000000000000000000000000000000000000000457D</v>
      </c>
      <c r="Z12" s="79">
        <v>11</v>
      </c>
      <c r="AA12" s="21"/>
      <c r="AB12" s="18" t="str">
        <f t="shared" si="2"/>
        <v>00</v>
      </c>
      <c r="AC12" s="18" t="str">
        <f t="shared" si="3"/>
        <v>00</v>
      </c>
      <c r="AD12" s="20"/>
      <c r="AE12" s="21"/>
    </row>
    <row r="13" spans="1:31" ht="33">
      <c r="A13" s="27"/>
      <c r="B13" s="16">
        <v>4</v>
      </c>
      <c r="C13" s="27" t="s">
        <v>8</v>
      </c>
      <c r="D13" s="16" t="s">
        <v>64</v>
      </c>
      <c r="E13" s="16">
        <v>1</v>
      </c>
      <c r="F13" s="22" t="s">
        <v>68</v>
      </c>
      <c r="G13" s="18" t="s">
        <v>18</v>
      </c>
      <c r="H13" s="18">
        <v>0</v>
      </c>
      <c r="I13" s="18">
        <v>1</v>
      </c>
      <c r="J13" s="18" t="s">
        <v>152</v>
      </c>
      <c r="K13" s="23" t="str">
        <f>F13</f>
        <v>C8</v>
      </c>
      <c r="L13" s="18">
        <v>1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8" t="str">
        <f t="shared" si="0"/>
        <v>41</v>
      </c>
      <c r="X13" s="18" t="s">
        <v>25</v>
      </c>
      <c r="Y13" s="16" t="str">
        <f t="shared" si="1"/>
        <v>7B00011CC8010000000000000000000000000000000000000000417D</v>
      </c>
      <c r="Z13" s="79">
        <v>12</v>
      </c>
      <c r="AA13" s="21"/>
      <c r="AB13" s="18" t="str">
        <f t="shared" si="2"/>
        <v>00</v>
      </c>
      <c r="AC13" s="18" t="str">
        <f t="shared" si="3"/>
        <v>00</v>
      </c>
      <c r="AD13" s="20"/>
      <c r="AE13" s="21"/>
    </row>
    <row r="14" spans="1:31" ht="33">
      <c r="A14" s="27"/>
      <c r="B14" s="16"/>
      <c r="C14" s="27"/>
      <c r="D14" s="16"/>
      <c r="E14" s="16">
        <v>2</v>
      </c>
      <c r="F14" s="22">
        <v>0</v>
      </c>
      <c r="G14" s="18" t="s">
        <v>18</v>
      </c>
      <c r="H14" s="18">
        <v>0</v>
      </c>
      <c r="I14" s="18">
        <v>1</v>
      </c>
      <c r="J14" s="18" t="s">
        <v>152</v>
      </c>
      <c r="K14" s="23">
        <f>F14</f>
        <v>0</v>
      </c>
      <c r="L14" s="18">
        <v>1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8" t="str">
        <f t="shared" si="0"/>
        <v>11</v>
      </c>
      <c r="X14" s="18" t="s">
        <v>25</v>
      </c>
      <c r="Y14" s="16" t="str">
        <f t="shared" si="1"/>
        <v>7B00011C00010000000000000000000000000000000000000000117D</v>
      </c>
      <c r="Z14" s="79">
        <v>13</v>
      </c>
      <c r="AA14" s="21"/>
      <c r="AB14" s="18" t="str">
        <f t="shared" si="2"/>
        <v>00</v>
      </c>
      <c r="AC14" s="18" t="str">
        <f t="shared" si="3"/>
        <v>00</v>
      </c>
      <c r="AD14" s="20"/>
      <c r="AE14" s="21"/>
    </row>
    <row r="15" spans="1:31" ht="33">
      <c r="A15" s="27"/>
      <c r="B15" s="16"/>
      <c r="C15" s="27"/>
      <c r="D15" s="16"/>
      <c r="E15" s="16">
        <v>3</v>
      </c>
      <c r="F15" s="22" t="s">
        <v>22</v>
      </c>
      <c r="G15" s="18" t="s">
        <v>18</v>
      </c>
      <c r="H15" s="18">
        <v>0</v>
      </c>
      <c r="I15" s="18">
        <v>1</v>
      </c>
      <c r="J15" s="18" t="s">
        <v>152</v>
      </c>
      <c r="K15" s="23" t="str">
        <f>F15</f>
        <v>FF</v>
      </c>
      <c r="L15" s="18">
        <v>1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9">
        <v>0</v>
      </c>
      <c r="V15" s="19">
        <v>0</v>
      </c>
      <c r="W15" s="18" t="str">
        <f t="shared" si="0"/>
        <v>10</v>
      </c>
      <c r="X15" s="18" t="s">
        <v>25</v>
      </c>
      <c r="Y15" s="16" t="str">
        <f t="shared" si="1"/>
        <v>7B00011CFF010000000000000000000000000000000000000000107D</v>
      </c>
      <c r="Z15" s="79">
        <v>14</v>
      </c>
      <c r="AA15" s="21"/>
      <c r="AB15" s="18" t="str">
        <f t="shared" si="2"/>
        <v>00</v>
      </c>
      <c r="AC15" s="18" t="str">
        <f t="shared" si="3"/>
        <v>00</v>
      </c>
      <c r="AD15" s="20"/>
      <c r="AE15" s="21"/>
    </row>
    <row r="16" spans="1:31" ht="33">
      <c r="A16" s="27"/>
      <c r="B16" s="16">
        <v>5</v>
      </c>
      <c r="C16" s="27" t="s">
        <v>10</v>
      </c>
      <c r="D16" s="16" t="s">
        <v>61</v>
      </c>
      <c r="E16" s="16">
        <v>1</v>
      </c>
      <c r="F16" s="22">
        <v>1</v>
      </c>
      <c r="G16" s="18" t="s">
        <v>18</v>
      </c>
      <c r="H16" s="18">
        <v>0</v>
      </c>
      <c r="I16" s="18">
        <v>1</v>
      </c>
      <c r="J16" s="18" t="s">
        <v>152</v>
      </c>
      <c r="K16" s="18" t="s">
        <v>23</v>
      </c>
      <c r="L16" s="23">
        <f>F16</f>
        <v>1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8" t="str">
        <f t="shared" si="0"/>
        <v>40</v>
      </c>
      <c r="X16" s="18" t="s">
        <v>25</v>
      </c>
      <c r="Y16" s="16" t="str">
        <f t="shared" si="1"/>
        <v>7B00011CC9010000000000000000000000000000000000000000407D</v>
      </c>
      <c r="Z16" s="79">
        <v>15</v>
      </c>
      <c r="AA16" s="21"/>
      <c r="AB16" s="18" t="str">
        <f t="shared" si="2"/>
        <v>00</v>
      </c>
      <c r="AC16" s="18" t="str">
        <f t="shared" si="3"/>
        <v>00</v>
      </c>
      <c r="AD16" s="20"/>
      <c r="AE16" s="21"/>
    </row>
    <row r="17" spans="1:31" ht="33">
      <c r="A17" s="27"/>
      <c r="B17" s="16"/>
      <c r="C17" s="27"/>
      <c r="D17" s="16" t="s">
        <v>62</v>
      </c>
      <c r="E17" s="16">
        <v>2</v>
      </c>
      <c r="F17" s="22">
        <v>2</v>
      </c>
      <c r="G17" s="18" t="s">
        <v>18</v>
      </c>
      <c r="H17" s="18">
        <v>0</v>
      </c>
      <c r="I17" s="18">
        <v>1</v>
      </c>
      <c r="J17" s="18" t="s">
        <v>152</v>
      </c>
      <c r="K17" s="18" t="s">
        <v>23</v>
      </c>
      <c r="L17" s="23">
        <f>F17</f>
        <v>2</v>
      </c>
      <c r="M17" s="19">
        <v>0</v>
      </c>
      <c r="N17" s="19">
        <v>0</v>
      </c>
      <c r="O17" s="19">
        <v>0</v>
      </c>
      <c r="P17" s="19">
        <v>0</v>
      </c>
      <c r="Q17" s="19">
        <v>0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8" t="str">
        <f t="shared" si="0"/>
        <v>41</v>
      </c>
      <c r="X17" s="18" t="s">
        <v>25</v>
      </c>
      <c r="Y17" s="16" t="str">
        <f t="shared" si="1"/>
        <v>7B00011CC9020000000000000000000000000000000000000000417D</v>
      </c>
      <c r="Z17" s="79">
        <v>16</v>
      </c>
      <c r="AA17" s="21"/>
      <c r="AB17" s="18" t="str">
        <f t="shared" si="2"/>
        <v>00</v>
      </c>
      <c r="AC17" s="18" t="str">
        <f t="shared" si="3"/>
        <v>00</v>
      </c>
      <c r="AD17" s="20"/>
      <c r="AE17" s="21"/>
    </row>
    <row r="18" spans="1:31" ht="33">
      <c r="A18" s="27"/>
      <c r="B18" s="16"/>
      <c r="C18" s="27"/>
      <c r="D18" s="16"/>
      <c r="E18" s="16">
        <v>3</v>
      </c>
      <c r="F18" s="22">
        <v>0</v>
      </c>
      <c r="G18" s="18" t="s">
        <v>18</v>
      </c>
      <c r="H18" s="18">
        <v>0</v>
      </c>
      <c r="I18" s="18">
        <v>1</v>
      </c>
      <c r="J18" s="18" t="s">
        <v>152</v>
      </c>
      <c r="K18" s="18" t="s">
        <v>23</v>
      </c>
      <c r="L18" s="23">
        <f t="shared" ref="L18:L19" si="4">F18</f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8" t="str">
        <f t="shared" si="0"/>
        <v>41</v>
      </c>
      <c r="X18" s="18" t="s">
        <v>25</v>
      </c>
      <c r="Y18" s="16" t="str">
        <f t="shared" si="1"/>
        <v>7B00011CC9000000000000000000000000000000000000000000417D</v>
      </c>
      <c r="Z18" s="79">
        <v>17</v>
      </c>
      <c r="AA18" s="21"/>
      <c r="AB18" s="18" t="str">
        <f t="shared" si="2"/>
        <v>00</v>
      </c>
      <c r="AC18" s="18" t="str">
        <f t="shared" si="3"/>
        <v>00</v>
      </c>
      <c r="AD18" s="20"/>
      <c r="AE18" s="21"/>
    </row>
    <row r="19" spans="1:31" ht="33">
      <c r="A19" s="27"/>
      <c r="B19" s="16"/>
      <c r="C19" s="27"/>
      <c r="D19" s="16"/>
      <c r="E19" s="16">
        <v>4</v>
      </c>
      <c r="F19" s="22" t="s">
        <v>22</v>
      </c>
      <c r="G19" s="18" t="s">
        <v>18</v>
      </c>
      <c r="H19" s="18">
        <v>0</v>
      </c>
      <c r="I19" s="18">
        <v>1</v>
      </c>
      <c r="J19" s="18" t="s">
        <v>152</v>
      </c>
      <c r="K19" s="18" t="s">
        <v>23</v>
      </c>
      <c r="L19" s="23" t="str">
        <f t="shared" si="4"/>
        <v>FF</v>
      </c>
      <c r="M19" s="19">
        <v>0</v>
      </c>
      <c r="N19" s="19">
        <v>0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8" t="str">
        <f t="shared" si="0"/>
        <v>40</v>
      </c>
      <c r="X19" s="18" t="s">
        <v>25</v>
      </c>
      <c r="Y19" s="16" t="str">
        <f t="shared" si="1"/>
        <v>7B00011CC9FF0000000000000000000000000000000000000000407D</v>
      </c>
      <c r="Z19" s="79">
        <v>18</v>
      </c>
      <c r="AA19" s="21"/>
      <c r="AB19" s="18" t="str">
        <f t="shared" si="2"/>
        <v>00</v>
      </c>
      <c r="AC19" s="18" t="str">
        <f t="shared" si="3"/>
        <v>00</v>
      </c>
      <c r="AD19" s="20"/>
      <c r="AE19" s="21"/>
    </row>
    <row r="20" spans="1:31" ht="33">
      <c r="A20" s="27"/>
      <c r="B20" s="16">
        <v>6</v>
      </c>
      <c r="C20" s="27" t="s">
        <v>65</v>
      </c>
      <c r="D20" s="16" t="s">
        <v>66</v>
      </c>
      <c r="E20" s="16">
        <v>1</v>
      </c>
      <c r="F20" s="22">
        <v>0</v>
      </c>
      <c r="G20" s="18" t="s">
        <v>18</v>
      </c>
      <c r="H20" s="18">
        <v>0</v>
      </c>
      <c r="I20" s="18">
        <v>1</v>
      </c>
      <c r="J20" s="18" t="s">
        <v>152</v>
      </c>
      <c r="K20" s="18" t="s">
        <v>23</v>
      </c>
      <c r="L20" s="18">
        <v>1</v>
      </c>
      <c r="M20" s="19">
        <v>0</v>
      </c>
      <c r="N20" s="19">
        <v>0</v>
      </c>
      <c r="O20" s="19">
        <v>0</v>
      </c>
      <c r="P20" s="19">
        <v>0</v>
      </c>
      <c r="Q20" s="19">
        <v>0</v>
      </c>
      <c r="R20" s="19">
        <v>0</v>
      </c>
      <c r="S20" s="19">
        <v>0</v>
      </c>
      <c r="T20" s="19">
        <v>0</v>
      </c>
      <c r="U20" s="19">
        <v>0</v>
      </c>
      <c r="V20" s="19">
        <v>0</v>
      </c>
      <c r="W20" s="18" t="str">
        <f t="shared" si="0"/>
        <v>40</v>
      </c>
      <c r="X20" s="18" t="s">
        <v>25</v>
      </c>
      <c r="Y20" s="16" t="str">
        <f t="shared" si="1"/>
        <v>7B00011CC9010000000000000000000000000000000000000000407D</v>
      </c>
      <c r="Z20" s="79">
        <v>19</v>
      </c>
      <c r="AA20" s="21"/>
      <c r="AB20" s="18" t="str">
        <f t="shared" si="2"/>
        <v>00</v>
      </c>
      <c r="AC20" s="18" t="str">
        <f t="shared" si="3"/>
        <v>00</v>
      </c>
      <c r="AD20" s="20"/>
      <c r="AE20" s="21"/>
    </row>
    <row r="21" spans="1:31" ht="33">
      <c r="A21" s="27"/>
      <c r="B21" s="16"/>
      <c r="C21" s="27"/>
      <c r="D21" s="16"/>
      <c r="E21" s="16">
        <v>2</v>
      </c>
      <c r="F21" s="22">
        <v>1</v>
      </c>
      <c r="G21" s="18" t="s">
        <v>18</v>
      </c>
      <c r="H21" s="18">
        <v>0</v>
      </c>
      <c r="I21" s="18">
        <v>1</v>
      </c>
      <c r="J21" s="18" t="s">
        <v>152</v>
      </c>
      <c r="K21" s="18" t="s">
        <v>23</v>
      </c>
      <c r="L21" s="18">
        <v>1</v>
      </c>
      <c r="M21" s="19">
        <v>0</v>
      </c>
      <c r="N21" s="19">
        <v>0</v>
      </c>
      <c r="O21" s="19">
        <v>0</v>
      </c>
      <c r="P21" s="19">
        <v>0</v>
      </c>
      <c r="Q21" s="19">
        <v>0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8" t="str">
        <f t="shared" si="0"/>
        <v>40</v>
      </c>
      <c r="X21" s="18" t="s">
        <v>25</v>
      </c>
      <c r="Y21" s="16" t="str">
        <f t="shared" si="1"/>
        <v>7B00011CC9010000000000000000000000000000000000000000407D</v>
      </c>
      <c r="Z21" s="79">
        <v>20</v>
      </c>
      <c r="AA21" s="21"/>
      <c r="AB21" s="18" t="str">
        <f t="shared" si="2"/>
        <v>00</v>
      </c>
      <c r="AC21" s="18" t="str">
        <f t="shared" si="3"/>
        <v>00</v>
      </c>
      <c r="AD21" s="20"/>
      <c r="AE21" s="21"/>
    </row>
    <row r="22" spans="1:31" ht="33">
      <c r="A22" s="27"/>
      <c r="B22" s="16"/>
      <c r="C22" s="27"/>
      <c r="D22" s="16"/>
      <c r="E22" s="16">
        <v>3</v>
      </c>
      <c r="F22" s="22" t="s">
        <v>22</v>
      </c>
      <c r="G22" s="18" t="s">
        <v>18</v>
      </c>
      <c r="H22" s="18">
        <v>0</v>
      </c>
      <c r="I22" s="18">
        <v>1</v>
      </c>
      <c r="J22" s="18" t="s">
        <v>152</v>
      </c>
      <c r="K22" s="18" t="s">
        <v>23</v>
      </c>
      <c r="L22" s="18">
        <v>1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9">
        <v>0</v>
      </c>
      <c r="V22" s="19">
        <v>0</v>
      </c>
      <c r="W22" s="18" t="str">
        <f t="shared" si="0"/>
        <v>40</v>
      </c>
      <c r="X22" s="18" t="s">
        <v>25</v>
      </c>
      <c r="Y22" s="16" t="str">
        <f t="shared" si="1"/>
        <v>7B00011CC9010000000000000000000000000000000000000000407D</v>
      </c>
      <c r="Z22" s="79">
        <v>21</v>
      </c>
      <c r="AA22" s="21"/>
      <c r="AB22" s="18" t="str">
        <f t="shared" si="2"/>
        <v>00</v>
      </c>
      <c r="AC22" s="18" t="str">
        <f t="shared" si="3"/>
        <v>00</v>
      </c>
      <c r="AD22" s="20"/>
      <c r="AE22" s="21"/>
    </row>
    <row r="23" spans="1:31" ht="33">
      <c r="A23" s="27"/>
      <c r="B23" s="16">
        <v>7</v>
      </c>
      <c r="C23" s="27" t="s">
        <v>67</v>
      </c>
      <c r="D23" s="16"/>
      <c r="E23" s="16">
        <v>1</v>
      </c>
      <c r="F23" s="25">
        <v>0</v>
      </c>
      <c r="G23" s="18" t="s">
        <v>18</v>
      </c>
      <c r="H23" s="18">
        <v>0</v>
      </c>
      <c r="I23" s="18">
        <v>1</v>
      </c>
      <c r="J23" s="18" t="s">
        <v>152</v>
      </c>
      <c r="K23" s="18" t="s">
        <v>23</v>
      </c>
      <c r="L23" s="18">
        <v>1</v>
      </c>
      <c r="M23" s="19">
        <v>0</v>
      </c>
      <c r="N23" s="19">
        <v>0</v>
      </c>
      <c r="O23" s="19">
        <v>0</v>
      </c>
      <c r="P23" s="19">
        <v>0</v>
      </c>
      <c r="Q23" s="19">
        <v>0</v>
      </c>
      <c r="R23" s="19">
        <v>0</v>
      </c>
      <c r="S23" s="19">
        <v>0</v>
      </c>
      <c r="T23" s="19">
        <v>0</v>
      </c>
      <c r="U23" s="19">
        <v>0</v>
      </c>
      <c r="V23" s="19">
        <v>0</v>
      </c>
      <c r="W23" s="18" t="str">
        <f t="shared" si="0"/>
        <v>40</v>
      </c>
      <c r="X23" s="18" t="s">
        <v>25</v>
      </c>
      <c r="Y23" s="16" t="str">
        <f t="shared" si="1"/>
        <v>7B00011CC9010000000000000000000000000000000000000000407D</v>
      </c>
      <c r="Z23" s="79">
        <v>22</v>
      </c>
      <c r="AA23" s="21"/>
      <c r="AB23" s="18" t="str">
        <f t="shared" si="2"/>
        <v>00</v>
      </c>
      <c r="AC23" s="18" t="str">
        <f t="shared" si="3"/>
        <v>00</v>
      </c>
      <c r="AD23" s="20"/>
      <c r="AE23" s="21"/>
    </row>
    <row r="24" spans="1:31" ht="33">
      <c r="A24" s="27"/>
      <c r="B24" s="16"/>
      <c r="C24" s="27"/>
      <c r="D24" s="16"/>
      <c r="E24" s="16">
        <v>2</v>
      </c>
      <c r="F24" s="25">
        <v>34</v>
      </c>
      <c r="G24" s="18" t="s">
        <v>18</v>
      </c>
      <c r="H24" s="18">
        <v>0</v>
      </c>
      <c r="I24" s="18">
        <v>1</v>
      </c>
      <c r="J24" s="18" t="s">
        <v>152</v>
      </c>
      <c r="K24" s="18" t="s">
        <v>23</v>
      </c>
      <c r="L24" s="18">
        <v>1</v>
      </c>
      <c r="M24" s="19">
        <v>0</v>
      </c>
      <c r="N24" s="19">
        <v>0</v>
      </c>
      <c r="O24" s="19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8" t="str">
        <f t="shared" si="0"/>
        <v>40</v>
      </c>
      <c r="X24" s="18" t="s">
        <v>25</v>
      </c>
      <c r="Y24" s="16" t="str">
        <f t="shared" si="1"/>
        <v>7B00011CC9010000000000000000000000000000000000000000407D</v>
      </c>
      <c r="Z24" s="79">
        <v>23</v>
      </c>
      <c r="AA24" s="21"/>
      <c r="AB24" s="18" t="str">
        <f t="shared" si="2"/>
        <v>00</v>
      </c>
      <c r="AC24" s="18" t="str">
        <f t="shared" si="3"/>
        <v>00</v>
      </c>
      <c r="AD24" s="20"/>
      <c r="AE24" s="21"/>
    </row>
    <row r="25" spans="1:31" ht="33">
      <c r="A25" s="27"/>
      <c r="B25" s="16"/>
      <c r="C25" s="27"/>
      <c r="D25" s="16"/>
      <c r="E25" s="16">
        <v>3</v>
      </c>
      <c r="F25" s="25" t="s">
        <v>72</v>
      </c>
      <c r="G25" s="18" t="s">
        <v>18</v>
      </c>
      <c r="H25" s="18">
        <v>0</v>
      </c>
      <c r="I25" s="18">
        <v>1</v>
      </c>
      <c r="J25" s="18" t="s">
        <v>152</v>
      </c>
      <c r="K25" s="18" t="s">
        <v>23</v>
      </c>
      <c r="L25" s="18">
        <v>1</v>
      </c>
      <c r="M25" s="19">
        <v>0</v>
      </c>
      <c r="N25" s="19">
        <v>0</v>
      </c>
      <c r="O25" s="19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8" t="str">
        <f t="shared" si="0"/>
        <v>40</v>
      </c>
      <c r="X25" s="18" t="s">
        <v>25</v>
      </c>
      <c r="Y25" s="16" t="str">
        <f t="shared" si="1"/>
        <v>7B00011CC9010000000000000000000000000000000000000000407D</v>
      </c>
      <c r="Z25" s="79">
        <v>24</v>
      </c>
      <c r="AA25" s="21"/>
      <c r="AB25" s="18" t="str">
        <f t="shared" si="2"/>
        <v>00</v>
      </c>
      <c r="AC25" s="18" t="str">
        <f t="shared" si="3"/>
        <v>00</v>
      </c>
      <c r="AD25" s="20"/>
      <c r="AE25" s="21"/>
    </row>
    <row r="26" spans="1:31" ht="33">
      <c r="A26" s="27"/>
      <c r="B26" s="16">
        <v>9</v>
      </c>
      <c r="C26" s="27" t="s">
        <v>73</v>
      </c>
      <c r="D26" s="16"/>
      <c r="E26" s="16">
        <v>1</v>
      </c>
      <c r="F26" s="25">
        <v>0</v>
      </c>
      <c r="G26" s="18" t="s">
        <v>18</v>
      </c>
      <c r="H26" s="18">
        <v>0</v>
      </c>
      <c r="I26" s="18">
        <v>1</v>
      </c>
      <c r="J26" s="18" t="s">
        <v>152</v>
      </c>
      <c r="K26" s="18" t="s">
        <v>23</v>
      </c>
      <c r="L26" s="18">
        <v>1</v>
      </c>
      <c r="M26" s="19">
        <v>0</v>
      </c>
      <c r="N26" s="19">
        <v>0</v>
      </c>
      <c r="O26" s="19">
        <v>0</v>
      </c>
      <c r="P26" s="19">
        <v>0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8" t="str">
        <f t="shared" si="0"/>
        <v>40</v>
      </c>
      <c r="X26" s="18" t="s">
        <v>25</v>
      </c>
      <c r="Y26" s="16" t="str">
        <f t="shared" si="1"/>
        <v>7B00011CC9010000000000000000000000000000000000000000407D</v>
      </c>
      <c r="Z26" s="79">
        <v>25</v>
      </c>
      <c r="AA26" s="21"/>
      <c r="AB26" s="18" t="str">
        <f t="shared" si="2"/>
        <v>00</v>
      </c>
      <c r="AC26" s="18" t="str">
        <f t="shared" si="3"/>
        <v>00</v>
      </c>
      <c r="AD26" s="20"/>
      <c r="AE26" s="21"/>
    </row>
    <row r="27" spans="1:31" ht="33">
      <c r="A27" s="27"/>
      <c r="B27" s="16"/>
      <c r="C27" s="27"/>
      <c r="D27" s="16"/>
      <c r="E27" s="16">
        <v>2</v>
      </c>
      <c r="F27" s="25">
        <v>34</v>
      </c>
      <c r="G27" s="18" t="s">
        <v>18</v>
      </c>
      <c r="H27" s="18">
        <v>0</v>
      </c>
      <c r="I27" s="18">
        <v>1</v>
      </c>
      <c r="J27" s="18" t="s">
        <v>152</v>
      </c>
      <c r="K27" s="18" t="s">
        <v>23</v>
      </c>
      <c r="L27" s="18">
        <v>1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8" t="str">
        <f t="shared" si="0"/>
        <v>40</v>
      </c>
      <c r="X27" s="18" t="s">
        <v>25</v>
      </c>
      <c r="Y27" s="16" t="str">
        <f t="shared" si="1"/>
        <v>7B00011CC9010000000000000000000000000000000000000000407D</v>
      </c>
      <c r="Z27" s="79">
        <v>26</v>
      </c>
      <c r="AA27" s="21"/>
      <c r="AB27" s="18" t="str">
        <f t="shared" si="2"/>
        <v>00</v>
      </c>
      <c r="AC27" s="18" t="str">
        <f t="shared" si="3"/>
        <v>00</v>
      </c>
      <c r="AD27" s="20"/>
      <c r="AE27" s="21"/>
    </row>
    <row r="28" spans="1:31" ht="33">
      <c r="A28" s="27"/>
      <c r="B28" s="16"/>
      <c r="C28" s="27"/>
      <c r="D28" s="16"/>
      <c r="E28" s="16">
        <v>3</v>
      </c>
      <c r="F28" s="25" t="s">
        <v>72</v>
      </c>
      <c r="G28" s="18" t="s">
        <v>18</v>
      </c>
      <c r="H28" s="18">
        <v>0</v>
      </c>
      <c r="I28" s="18">
        <v>1</v>
      </c>
      <c r="J28" s="18" t="s">
        <v>152</v>
      </c>
      <c r="K28" s="18" t="s">
        <v>23</v>
      </c>
      <c r="L28" s="18">
        <v>1</v>
      </c>
      <c r="M28" s="19">
        <v>0</v>
      </c>
      <c r="N28" s="19">
        <v>0</v>
      </c>
      <c r="O28" s="19">
        <v>0</v>
      </c>
      <c r="P28" s="19">
        <v>0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8" t="str">
        <f t="shared" si="0"/>
        <v>40</v>
      </c>
      <c r="X28" s="18" t="s">
        <v>25</v>
      </c>
      <c r="Y28" s="16" t="str">
        <f t="shared" si="1"/>
        <v>7B00011CC9010000000000000000000000000000000000000000407D</v>
      </c>
      <c r="Z28" s="79">
        <v>27</v>
      </c>
      <c r="AA28" s="21"/>
      <c r="AB28" s="18" t="str">
        <f t="shared" si="2"/>
        <v>00</v>
      </c>
      <c r="AC28" s="18" t="str">
        <f t="shared" si="3"/>
        <v>00</v>
      </c>
      <c r="AD28" s="20"/>
      <c r="AE28" s="21"/>
    </row>
    <row r="29" spans="1:31" ht="33">
      <c r="A29" s="27"/>
      <c r="B29" s="16">
        <v>11</v>
      </c>
      <c r="C29" s="27" t="s">
        <v>74</v>
      </c>
      <c r="D29" s="16"/>
      <c r="E29" s="16">
        <v>1</v>
      </c>
      <c r="F29" s="25">
        <v>0</v>
      </c>
      <c r="G29" s="18" t="s">
        <v>18</v>
      </c>
      <c r="H29" s="18">
        <v>0</v>
      </c>
      <c r="I29" s="18">
        <v>1</v>
      </c>
      <c r="J29" s="18" t="s">
        <v>152</v>
      </c>
      <c r="K29" s="18" t="s">
        <v>23</v>
      </c>
      <c r="L29" s="18">
        <v>1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8" t="str">
        <f t="shared" si="0"/>
        <v>40</v>
      </c>
      <c r="X29" s="18" t="s">
        <v>25</v>
      </c>
      <c r="Y29" s="16" t="str">
        <f t="shared" si="1"/>
        <v>7B00011CC9010000000000000000000000000000000000000000407D</v>
      </c>
      <c r="Z29" s="79">
        <v>28</v>
      </c>
      <c r="AA29" s="21"/>
      <c r="AB29" s="18" t="str">
        <f t="shared" si="2"/>
        <v>00</v>
      </c>
      <c r="AC29" s="18" t="str">
        <f t="shared" si="3"/>
        <v>00</v>
      </c>
      <c r="AD29" s="20"/>
      <c r="AE29" s="21"/>
    </row>
    <row r="30" spans="1:31" ht="33">
      <c r="A30" s="27"/>
      <c r="B30" s="16"/>
      <c r="C30" s="27"/>
      <c r="D30" s="16"/>
      <c r="E30" s="16">
        <v>2</v>
      </c>
      <c r="F30" s="25">
        <v>34</v>
      </c>
      <c r="G30" s="18" t="s">
        <v>18</v>
      </c>
      <c r="H30" s="18">
        <v>0</v>
      </c>
      <c r="I30" s="18">
        <v>1</v>
      </c>
      <c r="J30" s="18" t="s">
        <v>152</v>
      </c>
      <c r="K30" s="18" t="s">
        <v>23</v>
      </c>
      <c r="L30" s="18">
        <v>1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8" t="str">
        <f t="shared" si="0"/>
        <v>40</v>
      </c>
      <c r="X30" s="18" t="s">
        <v>25</v>
      </c>
      <c r="Y30" s="16" t="str">
        <f t="shared" si="1"/>
        <v>7B00011CC9010000000000000000000000000000000000000000407D</v>
      </c>
      <c r="Z30" s="79">
        <v>29</v>
      </c>
      <c r="AA30" s="21"/>
      <c r="AB30" s="18" t="str">
        <f t="shared" si="2"/>
        <v>00</v>
      </c>
      <c r="AC30" s="18" t="str">
        <f t="shared" si="3"/>
        <v>00</v>
      </c>
      <c r="AD30" s="20"/>
      <c r="AE30" s="21"/>
    </row>
    <row r="31" spans="1:31" ht="33">
      <c r="A31" s="27"/>
      <c r="B31" s="16"/>
      <c r="C31" s="27"/>
      <c r="D31" s="16"/>
      <c r="E31" s="16">
        <v>3</v>
      </c>
      <c r="F31" s="25" t="s">
        <v>72</v>
      </c>
      <c r="G31" s="18" t="s">
        <v>18</v>
      </c>
      <c r="H31" s="18">
        <v>0</v>
      </c>
      <c r="I31" s="18">
        <v>1</v>
      </c>
      <c r="J31" s="18" t="s">
        <v>152</v>
      </c>
      <c r="K31" s="18" t="s">
        <v>23</v>
      </c>
      <c r="L31" s="18">
        <v>1</v>
      </c>
      <c r="M31" s="19">
        <v>0</v>
      </c>
      <c r="N31" s="19">
        <v>0</v>
      </c>
      <c r="O31" s="19">
        <v>0</v>
      </c>
      <c r="P31" s="19">
        <v>0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8" t="str">
        <f t="shared" si="0"/>
        <v>40</v>
      </c>
      <c r="X31" s="18" t="s">
        <v>25</v>
      </c>
      <c r="Y31" s="16" t="str">
        <f t="shared" si="1"/>
        <v>7B00011CC9010000000000000000000000000000000000000000407D</v>
      </c>
      <c r="Z31" s="79">
        <v>30</v>
      </c>
      <c r="AA31" s="21"/>
      <c r="AB31" s="18" t="str">
        <f t="shared" si="2"/>
        <v>00</v>
      </c>
      <c r="AC31" s="18" t="str">
        <f t="shared" si="3"/>
        <v>00</v>
      </c>
      <c r="AD31" s="20"/>
      <c r="AE31" s="21"/>
    </row>
    <row r="32" spans="1:31" ht="33">
      <c r="A32" s="27"/>
      <c r="B32" s="16">
        <v>13</v>
      </c>
      <c r="C32" s="27" t="s">
        <v>76</v>
      </c>
      <c r="D32" s="16" t="s">
        <v>137</v>
      </c>
      <c r="E32" s="16">
        <v>1</v>
      </c>
      <c r="F32" s="22">
        <v>0</v>
      </c>
      <c r="G32" s="18" t="s">
        <v>18</v>
      </c>
      <c r="H32" s="18">
        <v>0</v>
      </c>
      <c r="I32" s="18">
        <v>1</v>
      </c>
      <c r="J32" s="18" t="s">
        <v>152</v>
      </c>
      <c r="K32" s="18" t="s">
        <v>23</v>
      </c>
      <c r="L32" s="18">
        <v>1</v>
      </c>
      <c r="M32" s="19">
        <v>0</v>
      </c>
      <c r="N32" s="19">
        <v>0</v>
      </c>
      <c r="O32" s="19">
        <v>0</v>
      </c>
      <c r="P32" s="19">
        <v>0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8" t="str">
        <f t="shared" si="0"/>
        <v>40</v>
      </c>
      <c r="X32" s="18" t="s">
        <v>25</v>
      </c>
      <c r="Y32" s="16" t="str">
        <f t="shared" si="1"/>
        <v>7B00011CC9010000000000000000000000000000000000000000407D</v>
      </c>
      <c r="Z32" s="79">
        <v>31</v>
      </c>
      <c r="AA32" s="21"/>
      <c r="AB32" s="18" t="str">
        <f t="shared" si="2"/>
        <v>00</v>
      </c>
      <c r="AC32" s="18" t="str">
        <f t="shared" si="3"/>
        <v>00</v>
      </c>
      <c r="AD32" s="20"/>
      <c r="AE32" s="21"/>
    </row>
    <row r="33" spans="1:31" ht="33">
      <c r="A33" s="27"/>
      <c r="B33" s="16"/>
      <c r="C33" s="27"/>
      <c r="D33" s="16"/>
      <c r="E33" s="16">
        <v>2</v>
      </c>
      <c r="F33" s="22">
        <v>64</v>
      </c>
      <c r="G33" s="18" t="s">
        <v>18</v>
      </c>
      <c r="H33" s="18">
        <v>0</v>
      </c>
      <c r="I33" s="18">
        <v>1</v>
      </c>
      <c r="J33" s="18" t="s">
        <v>152</v>
      </c>
      <c r="K33" s="18" t="s">
        <v>23</v>
      </c>
      <c r="L33" s="18">
        <v>1</v>
      </c>
      <c r="M33" s="19">
        <v>0</v>
      </c>
      <c r="N33" s="19">
        <v>0</v>
      </c>
      <c r="O33" s="19">
        <v>0</v>
      </c>
      <c r="P33" s="19">
        <v>0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8" t="str">
        <f t="shared" si="0"/>
        <v>40</v>
      </c>
      <c r="X33" s="18" t="s">
        <v>25</v>
      </c>
      <c r="Y33" s="16" t="str">
        <f t="shared" si="1"/>
        <v>7B00011CC9010000000000000000000000000000000000000000407D</v>
      </c>
      <c r="Z33" s="79">
        <v>32</v>
      </c>
      <c r="AA33" s="21"/>
      <c r="AB33" s="18" t="str">
        <f t="shared" si="2"/>
        <v>00</v>
      </c>
      <c r="AC33" s="18" t="str">
        <f t="shared" si="3"/>
        <v>00</v>
      </c>
      <c r="AD33" s="20"/>
      <c r="AE33" s="21"/>
    </row>
    <row r="34" spans="1:31" ht="33">
      <c r="A34" s="27"/>
      <c r="B34" s="16"/>
      <c r="C34" s="27"/>
      <c r="D34" s="16"/>
      <c r="E34" s="16">
        <v>3</v>
      </c>
      <c r="F34" s="22" t="s">
        <v>22</v>
      </c>
      <c r="G34" s="18" t="s">
        <v>18</v>
      </c>
      <c r="H34" s="18">
        <v>0</v>
      </c>
      <c r="I34" s="18">
        <v>1</v>
      </c>
      <c r="J34" s="18" t="s">
        <v>152</v>
      </c>
      <c r="K34" s="18" t="s">
        <v>23</v>
      </c>
      <c r="L34" s="18">
        <v>1</v>
      </c>
      <c r="M34" s="19">
        <v>0</v>
      </c>
      <c r="N34" s="19">
        <v>0</v>
      </c>
      <c r="O34" s="19">
        <v>0</v>
      </c>
      <c r="P34" s="19">
        <v>0</v>
      </c>
      <c r="Q34" s="19">
        <v>0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8" t="str">
        <f t="shared" si="0"/>
        <v>40</v>
      </c>
      <c r="X34" s="18" t="s">
        <v>25</v>
      </c>
      <c r="Y34" s="16" t="str">
        <f t="shared" si="1"/>
        <v>7B00011CC9010000000000000000000000000000000000000000407D</v>
      </c>
      <c r="Z34" s="79">
        <v>33</v>
      </c>
      <c r="AA34" s="21"/>
      <c r="AB34" s="18" t="str">
        <f t="shared" si="2"/>
        <v>00</v>
      </c>
      <c r="AC34" s="18" t="str">
        <f t="shared" si="3"/>
        <v>00</v>
      </c>
      <c r="AD34" s="20"/>
      <c r="AE34" s="21"/>
    </row>
    <row r="35" spans="1:31" ht="33">
      <c r="A35" s="27"/>
      <c r="B35" s="16">
        <v>14</v>
      </c>
      <c r="C35" s="27" t="s">
        <v>77</v>
      </c>
      <c r="D35" s="16" t="s">
        <v>138</v>
      </c>
      <c r="E35" s="16">
        <v>1</v>
      </c>
      <c r="F35" s="22">
        <v>0</v>
      </c>
      <c r="G35" s="18" t="s">
        <v>18</v>
      </c>
      <c r="H35" s="18">
        <v>0</v>
      </c>
      <c r="I35" s="18">
        <v>1</v>
      </c>
      <c r="J35" s="18" t="s">
        <v>152</v>
      </c>
      <c r="K35" s="18" t="s">
        <v>23</v>
      </c>
      <c r="L35" s="18">
        <v>1</v>
      </c>
      <c r="M35" s="19">
        <v>0</v>
      </c>
      <c r="N35" s="19">
        <v>0</v>
      </c>
      <c r="O35" s="19">
        <v>0</v>
      </c>
      <c r="P35" s="19">
        <v>0</v>
      </c>
      <c r="Q35" s="19">
        <v>0</v>
      </c>
      <c r="R35" s="19">
        <v>0</v>
      </c>
      <c r="S35" s="19">
        <v>0</v>
      </c>
      <c r="T35" s="19">
        <v>0</v>
      </c>
      <c r="U35" s="19">
        <v>0</v>
      </c>
      <c r="V35" s="19">
        <v>0</v>
      </c>
      <c r="W35" s="18" t="str">
        <f t="shared" si="0"/>
        <v>40</v>
      </c>
      <c r="X35" s="18" t="s">
        <v>25</v>
      </c>
      <c r="Y35" s="16" t="str">
        <f t="shared" si="1"/>
        <v>7B00011CC9010000000000000000000000000000000000000000407D</v>
      </c>
      <c r="Z35" s="79">
        <v>34</v>
      </c>
      <c r="AA35" s="21"/>
      <c r="AB35" s="18" t="str">
        <f t="shared" si="2"/>
        <v>00</v>
      </c>
      <c r="AC35" s="18" t="str">
        <f t="shared" si="3"/>
        <v>00</v>
      </c>
      <c r="AD35" s="20"/>
      <c r="AE35" s="21"/>
    </row>
    <row r="36" spans="1:31" ht="33">
      <c r="A36" s="27"/>
      <c r="B36" s="16"/>
      <c r="C36" s="27"/>
      <c r="D36" s="16"/>
      <c r="E36" s="16">
        <v>2</v>
      </c>
      <c r="F36" s="22">
        <v>1</v>
      </c>
      <c r="G36" s="18" t="s">
        <v>18</v>
      </c>
      <c r="H36" s="18">
        <v>0</v>
      </c>
      <c r="I36" s="18">
        <v>1</v>
      </c>
      <c r="J36" s="18" t="s">
        <v>152</v>
      </c>
      <c r="K36" s="18" t="s">
        <v>23</v>
      </c>
      <c r="L36" s="18">
        <v>1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8" t="str">
        <f t="shared" si="0"/>
        <v>40</v>
      </c>
      <c r="X36" s="18" t="s">
        <v>25</v>
      </c>
      <c r="Y36" s="16" t="str">
        <f t="shared" si="1"/>
        <v>7B00011CC9010000000000000000000000000000000000000000407D</v>
      </c>
      <c r="Z36" s="79">
        <v>35</v>
      </c>
      <c r="AA36" s="21"/>
      <c r="AB36" s="18" t="str">
        <f t="shared" si="2"/>
        <v>00</v>
      </c>
      <c r="AC36" s="18" t="str">
        <f t="shared" si="3"/>
        <v>00</v>
      </c>
      <c r="AD36" s="20"/>
      <c r="AE36" s="21"/>
    </row>
    <row r="37" spans="1:31" ht="33">
      <c r="A37" s="27"/>
      <c r="B37" s="16"/>
      <c r="C37" s="27"/>
      <c r="D37" s="16"/>
      <c r="E37" s="16">
        <v>3</v>
      </c>
      <c r="F37" s="22" t="s">
        <v>140</v>
      </c>
      <c r="G37" s="18" t="s">
        <v>18</v>
      </c>
      <c r="H37" s="18">
        <v>0</v>
      </c>
      <c r="I37" s="18">
        <v>1</v>
      </c>
      <c r="J37" s="18" t="s">
        <v>152</v>
      </c>
      <c r="K37" s="18" t="s">
        <v>23</v>
      </c>
      <c r="L37" s="18">
        <v>1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19">
        <v>0</v>
      </c>
      <c r="V37" s="19">
        <v>0</v>
      </c>
      <c r="W37" s="18" t="str">
        <f t="shared" si="0"/>
        <v>40</v>
      </c>
      <c r="X37" s="18" t="s">
        <v>25</v>
      </c>
      <c r="Y37" s="16" t="str">
        <f t="shared" si="1"/>
        <v>7B00011CC9010000000000000000000000000000000000000000407D</v>
      </c>
      <c r="Z37" s="79">
        <v>36</v>
      </c>
      <c r="AA37" s="21"/>
      <c r="AB37" s="18" t="str">
        <f t="shared" si="2"/>
        <v>00</v>
      </c>
      <c r="AC37" s="18" t="str">
        <f t="shared" si="3"/>
        <v>00</v>
      </c>
      <c r="AD37" s="20"/>
      <c r="AE37" s="21"/>
    </row>
    <row r="38" spans="1:31" ht="33">
      <c r="A38" s="27"/>
      <c r="B38" s="16">
        <v>15</v>
      </c>
      <c r="C38" s="27" t="s">
        <v>78</v>
      </c>
      <c r="D38" s="16" t="s">
        <v>139</v>
      </c>
      <c r="E38" s="16">
        <v>1</v>
      </c>
      <c r="F38" s="22">
        <v>0</v>
      </c>
      <c r="G38" s="18" t="s">
        <v>18</v>
      </c>
      <c r="H38" s="18">
        <v>0</v>
      </c>
      <c r="I38" s="18">
        <v>1</v>
      </c>
      <c r="J38" s="18" t="s">
        <v>152</v>
      </c>
      <c r="K38" s="18" t="s">
        <v>23</v>
      </c>
      <c r="L38" s="18">
        <v>1</v>
      </c>
      <c r="M38" s="19">
        <v>0</v>
      </c>
      <c r="N38" s="19">
        <v>0</v>
      </c>
      <c r="O38" s="19">
        <v>0</v>
      </c>
      <c r="P38" s="19">
        <v>0</v>
      </c>
      <c r="Q38" s="19">
        <v>0</v>
      </c>
      <c r="R38" s="19">
        <v>0</v>
      </c>
      <c r="S38" s="19">
        <v>0</v>
      </c>
      <c r="T38" s="19">
        <v>0</v>
      </c>
      <c r="U38" s="19">
        <v>0</v>
      </c>
      <c r="V38" s="19">
        <v>0</v>
      </c>
      <c r="W38" s="18" t="str">
        <f t="shared" si="0"/>
        <v>40</v>
      </c>
      <c r="X38" s="18" t="s">
        <v>25</v>
      </c>
      <c r="Y38" s="16" t="str">
        <f t="shared" si="1"/>
        <v>7B00011CC9010000000000000000000000000000000000000000407D</v>
      </c>
      <c r="Z38" s="79">
        <v>37</v>
      </c>
      <c r="AA38" s="21"/>
      <c r="AB38" s="18" t="str">
        <f t="shared" si="2"/>
        <v>00</v>
      </c>
      <c r="AC38" s="18" t="str">
        <f t="shared" si="3"/>
        <v>00</v>
      </c>
      <c r="AD38" s="20"/>
      <c r="AE38" s="21"/>
    </row>
    <row r="39" spans="1:31" ht="33">
      <c r="A39" s="27"/>
      <c r="B39" s="16"/>
      <c r="C39" s="27"/>
      <c r="D39" s="16"/>
      <c r="E39" s="16">
        <v>2</v>
      </c>
      <c r="F39" s="22">
        <v>1</v>
      </c>
      <c r="G39" s="18" t="s">
        <v>18</v>
      </c>
      <c r="H39" s="18">
        <v>0</v>
      </c>
      <c r="I39" s="18">
        <v>1</v>
      </c>
      <c r="J39" s="18" t="s">
        <v>152</v>
      </c>
      <c r="K39" s="18" t="s">
        <v>23</v>
      </c>
      <c r="L39" s="18">
        <v>1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>
        <v>0</v>
      </c>
      <c r="S39" s="19">
        <v>0</v>
      </c>
      <c r="T39" s="19">
        <v>0</v>
      </c>
      <c r="U39" s="19">
        <v>0</v>
      </c>
      <c r="V39" s="19">
        <v>0</v>
      </c>
      <c r="W39" s="18" t="str">
        <f t="shared" si="0"/>
        <v>40</v>
      </c>
      <c r="X39" s="18" t="s">
        <v>25</v>
      </c>
      <c r="Y39" s="16" t="str">
        <f t="shared" si="1"/>
        <v>7B00011CC9010000000000000000000000000000000000000000407D</v>
      </c>
      <c r="Z39" s="79">
        <v>38</v>
      </c>
      <c r="AA39" s="21"/>
      <c r="AB39" s="18" t="str">
        <f t="shared" si="2"/>
        <v>00</v>
      </c>
      <c r="AC39" s="18" t="str">
        <f t="shared" si="3"/>
        <v>00</v>
      </c>
      <c r="AD39" s="20"/>
      <c r="AE39" s="21"/>
    </row>
    <row r="40" spans="1:31" ht="33">
      <c r="A40" s="27"/>
      <c r="B40" s="16"/>
      <c r="C40" s="27"/>
      <c r="D40" s="16"/>
      <c r="E40" s="16">
        <v>3</v>
      </c>
      <c r="F40" s="22">
        <v>20</v>
      </c>
      <c r="G40" s="18" t="s">
        <v>18</v>
      </c>
      <c r="H40" s="18">
        <v>0</v>
      </c>
      <c r="I40" s="18">
        <v>1</v>
      </c>
      <c r="J40" s="18" t="s">
        <v>152</v>
      </c>
      <c r="K40" s="18" t="s">
        <v>23</v>
      </c>
      <c r="L40" s="18">
        <v>1</v>
      </c>
      <c r="M40" s="19">
        <v>0</v>
      </c>
      <c r="N40" s="19">
        <v>0</v>
      </c>
      <c r="O40" s="19">
        <v>0</v>
      </c>
      <c r="P40" s="19">
        <v>0</v>
      </c>
      <c r="Q40" s="19">
        <v>0</v>
      </c>
      <c r="R40" s="19">
        <v>0</v>
      </c>
      <c r="S40" s="19">
        <v>0</v>
      </c>
      <c r="T40" s="19">
        <v>0</v>
      </c>
      <c r="U40" s="19">
        <v>0</v>
      </c>
      <c r="V40" s="19">
        <v>0</v>
      </c>
      <c r="W40" s="18" t="str">
        <f t="shared" si="0"/>
        <v>40</v>
      </c>
      <c r="X40" s="18" t="s">
        <v>25</v>
      </c>
      <c r="Y40" s="16" t="str">
        <f t="shared" si="1"/>
        <v>7B00011CC9010000000000000000000000000000000000000000407D</v>
      </c>
      <c r="Z40" s="79">
        <v>39</v>
      </c>
      <c r="AA40" s="21"/>
      <c r="AB40" s="18" t="str">
        <f t="shared" si="2"/>
        <v>00</v>
      </c>
      <c r="AC40" s="18" t="str">
        <f t="shared" si="3"/>
        <v>00</v>
      </c>
      <c r="AD40" s="20"/>
      <c r="AE40" s="21"/>
    </row>
    <row r="41" spans="1:31" ht="33">
      <c r="A41" s="27"/>
      <c r="B41" s="16">
        <v>16</v>
      </c>
      <c r="C41" s="27" t="s">
        <v>75</v>
      </c>
      <c r="D41" s="16"/>
      <c r="E41" s="16">
        <v>1</v>
      </c>
      <c r="F41" s="22">
        <v>0</v>
      </c>
      <c r="G41" s="18" t="s">
        <v>18</v>
      </c>
      <c r="H41" s="18">
        <v>0</v>
      </c>
      <c r="I41" s="18">
        <v>1</v>
      </c>
      <c r="J41" s="18" t="s">
        <v>152</v>
      </c>
      <c r="K41" s="18" t="s">
        <v>23</v>
      </c>
      <c r="L41" s="18">
        <v>1</v>
      </c>
      <c r="M41" s="19">
        <v>0</v>
      </c>
      <c r="N41" s="19">
        <v>0</v>
      </c>
      <c r="O41" s="19">
        <v>0</v>
      </c>
      <c r="P41" s="19">
        <v>0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8" t="str">
        <f t="shared" si="0"/>
        <v>40</v>
      </c>
      <c r="X41" s="18" t="s">
        <v>25</v>
      </c>
      <c r="Y41" s="16" t="str">
        <f t="shared" si="1"/>
        <v>7B00011CC9010000000000000000000000000000000000000000407D</v>
      </c>
      <c r="Z41" s="79">
        <v>40</v>
      </c>
      <c r="AA41" s="21"/>
      <c r="AB41" s="18" t="str">
        <f t="shared" si="2"/>
        <v>00</v>
      </c>
      <c r="AC41" s="18" t="str">
        <f t="shared" si="3"/>
        <v>00</v>
      </c>
      <c r="AD41" s="20"/>
      <c r="AE41" s="21"/>
    </row>
    <row r="42" spans="1:31" ht="33">
      <c r="A42" s="27"/>
      <c r="B42" s="16"/>
      <c r="C42" s="27"/>
      <c r="D42" s="16"/>
      <c r="E42" s="16">
        <v>2</v>
      </c>
      <c r="F42" s="22">
        <v>1</v>
      </c>
      <c r="G42" s="18" t="s">
        <v>18</v>
      </c>
      <c r="H42" s="18">
        <v>0</v>
      </c>
      <c r="I42" s="18">
        <v>1</v>
      </c>
      <c r="J42" s="18" t="s">
        <v>152</v>
      </c>
      <c r="K42" s="18" t="s">
        <v>23</v>
      </c>
      <c r="L42" s="18">
        <v>1</v>
      </c>
      <c r="M42" s="19">
        <v>0</v>
      </c>
      <c r="N42" s="19">
        <v>0</v>
      </c>
      <c r="O42" s="19">
        <v>0</v>
      </c>
      <c r="P42" s="19">
        <v>0</v>
      </c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8" t="str">
        <f t="shared" si="0"/>
        <v>40</v>
      </c>
      <c r="X42" s="18" t="s">
        <v>25</v>
      </c>
      <c r="Y42" s="16" t="str">
        <f t="shared" si="1"/>
        <v>7B00011CC9010000000000000000000000000000000000000000407D</v>
      </c>
      <c r="Z42" s="79">
        <v>41</v>
      </c>
      <c r="AA42" s="21"/>
      <c r="AB42" s="18" t="str">
        <f t="shared" si="2"/>
        <v>00</v>
      </c>
      <c r="AC42" s="18" t="str">
        <f t="shared" si="3"/>
        <v>00</v>
      </c>
      <c r="AD42" s="20"/>
      <c r="AE42" s="21"/>
    </row>
    <row r="43" spans="1:31" ht="33">
      <c r="A43" s="27"/>
      <c r="B43" s="16"/>
      <c r="C43" s="27"/>
      <c r="D43" s="16"/>
      <c r="E43" s="16">
        <v>3</v>
      </c>
      <c r="F43" s="22" t="s">
        <v>22</v>
      </c>
      <c r="G43" s="18" t="s">
        <v>18</v>
      </c>
      <c r="H43" s="18">
        <v>0</v>
      </c>
      <c r="I43" s="18">
        <v>1</v>
      </c>
      <c r="J43" s="18" t="s">
        <v>152</v>
      </c>
      <c r="K43" s="18" t="s">
        <v>23</v>
      </c>
      <c r="L43" s="18">
        <v>1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9">
        <v>0</v>
      </c>
      <c r="V43" s="19">
        <v>0</v>
      </c>
      <c r="W43" s="18" t="str">
        <f t="shared" si="0"/>
        <v>40</v>
      </c>
      <c r="X43" s="18" t="s">
        <v>25</v>
      </c>
      <c r="Y43" s="16" t="str">
        <f t="shared" si="1"/>
        <v>7B00011CC9010000000000000000000000000000000000000000407D</v>
      </c>
      <c r="Z43" s="79">
        <v>42</v>
      </c>
      <c r="AA43" s="21"/>
      <c r="AB43" s="18" t="str">
        <f t="shared" si="2"/>
        <v>00</v>
      </c>
      <c r="AC43" s="18" t="str">
        <f t="shared" si="3"/>
        <v>00</v>
      </c>
      <c r="AD43" s="20"/>
      <c r="AE43" s="21"/>
    </row>
    <row r="44" spans="1:31" ht="33">
      <c r="A44" s="27"/>
      <c r="B44" s="16">
        <v>17</v>
      </c>
      <c r="C44" s="27" t="s">
        <v>79</v>
      </c>
      <c r="D44" s="16"/>
      <c r="E44" s="16">
        <v>1</v>
      </c>
      <c r="F44" s="22">
        <v>0</v>
      </c>
      <c r="G44" s="18" t="s">
        <v>18</v>
      </c>
      <c r="H44" s="18">
        <v>0</v>
      </c>
      <c r="I44" s="18">
        <v>1</v>
      </c>
      <c r="J44" s="18" t="s">
        <v>152</v>
      </c>
      <c r="K44" s="18" t="s">
        <v>23</v>
      </c>
      <c r="L44" s="18">
        <v>1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s="18" t="str">
        <f t="shared" si="0"/>
        <v>40</v>
      </c>
      <c r="X44" s="18" t="s">
        <v>25</v>
      </c>
      <c r="Y44" s="16" t="str">
        <f t="shared" si="1"/>
        <v>7B00011CC9010000000000000000000000000000000000000000407D</v>
      </c>
      <c r="Z44" s="79">
        <v>43</v>
      </c>
      <c r="AA44" s="21"/>
      <c r="AB44" s="18" t="str">
        <f t="shared" si="2"/>
        <v>00</v>
      </c>
      <c r="AC44" s="18" t="str">
        <f t="shared" si="3"/>
        <v>00</v>
      </c>
      <c r="AD44" s="20"/>
      <c r="AE44" s="21"/>
    </row>
    <row r="45" spans="1:31" ht="33">
      <c r="A45" s="27"/>
      <c r="B45" s="16"/>
      <c r="C45" s="27"/>
      <c r="D45" s="16"/>
      <c r="E45" s="16">
        <v>2</v>
      </c>
      <c r="F45" s="22">
        <v>1</v>
      </c>
      <c r="G45" s="18" t="s">
        <v>18</v>
      </c>
      <c r="H45" s="18">
        <v>0</v>
      </c>
      <c r="I45" s="18">
        <v>1</v>
      </c>
      <c r="J45" s="18" t="s">
        <v>152</v>
      </c>
      <c r="K45" s="18" t="s">
        <v>23</v>
      </c>
      <c r="L45" s="18">
        <v>1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8" t="str">
        <f t="shared" si="0"/>
        <v>40</v>
      </c>
      <c r="X45" s="18" t="s">
        <v>25</v>
      </c>
      <c r="Y45" s="16" t="str">
        <f t="shared" si="1"/>
        <v>7B00011CC9010000000000000000000000000000000000000000407D</v>
      </c>
      <c r="Z45" s="79">
        <v>44</v>
      </c>
      <c r="AA45" s="21"/>
      <c r="AB45" s="18" t="str">
        <f t="shared" si="2"/>
        <v>00</v>
      </c>
      <c r="AC45" s="18" t="str">
        <f t="shared" si="3"/>
        <v>00</v>
      </c>
      <c r="AD45" s="20"/>
      <c r="AE45" s="21"/>
    </row>
    <row r="46" spans="1:31" ht="33">
      <c r="A46" s="27"/>
      <c r="B46" s="16"/>
      <c r="C46" s="27"/>
      <c r="D46" s="16"/>
      <c r="E46" s="16">
        <v>3</v>
      </c>
      <c r="F46" s="22" t="s">
        <v>22</v>
      </c>
      <c r="G46" s="18" t="s">
        <v>18</v>
      </c>
      <c r="H46" s="18">
        <v>0</v>
      </c>
      <c r="I46" s="18">
        <v>1</v>
      </c>
      <c r="J46" s="18" t="s">
        <v>152</v>
      </c>
      <c r="K46" s="18" t="s">
        <v>23</v>
      </c>
      <c r="L46" s="18">
        <v>1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s="18" t="str">
        <f t="shared" si="0"/>
        <v>40</v>
      </c>
      <c r="X46" s="18" t="s">
        <v>25</v>
      </c>
      <c r="Y46" s="16" t="str">
        <f t="shared" si="1"/>
        <v>7B00011CC9010000000000000000000000000000000000000000407D</v>
      </c>
      <c r="Z46" s="79">
        <v>45</v>
      </c>
      <c r="AA46" s="21"/>
      <c r="AB46" s="18" t="str">
        <f t="shared" si="2"/>
        <v>00</v>
      </c>
      <c r="AC46" s="18" t="str">
        <f t="shared" si="3"/>
        <v>00</v>
      </c>
      <c r="AD46" s="20"/>
      <c r="AE46" s="21"/>
    </row>
    <row r="47" spans="1:31" ht="33">
      <c r="A47" s="27"/>
      <c r="B47" s="16">
        <v>18</v>
      </c>
      <c r="C47" s="27" t="s">
        <v>80</v>
      </c>
      <c r="D47" s="16"/>
      <c r="E47" s="16">
        <v>1</v>
      </c>
      <c r="F47" s="22">
        <v>0</v>
      </c>
      <c r="G47" s="18" t="s">
        <v>18</v>
      </c>
      <c r="H47" s="18">
        <v>0</v>
      </c>
      <c r="I47" s="18">
        <v>1</v>
      </c>
      <c r="J47" s="18" t="s">
        <v>152</v>
      </c>
      <c r="K47" s="18" t="s">
        <v>23</v>
      </c>
      <c r="L47" s="18">
        <v>1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19">
        <v>0</v>
      </c>
      <c r="V47" s="19">
        <v>0</v>
      </c>
      <c r="W47" s="18" t="str">
        <f t="shared" si="0"/>
        <v>40</v>
      </c>
      <c r="X47" s="18" t="s">
        <v>25</v>
      </c>
      <c r="Y47" s="16" t="str">
        <f t="shared" si="1"/>
        <v>7B00011CC9010000000000000000000000000000000000000000407D</v>
      </c>
      <c r="Z47" s="79">
        <v>46</v>
      </c>
      <c r="AA47" s="21"/>
      <c r="AB47" s="18" t="str">
        <f t="shared" si="2"/>
        <v>00</v>
      </c>
      <c r="AC47" s="18" t="str">
        <f t="shared" si="3"/>
        <v>00</v>
      </c>
      <c r="AD47" s="20"/>
      <c r="AE47" s="21"/>
    </row>
    <row r="48" spans="1:31" ht="33">
      <c r="A48" s="27"/>
      <c r="B48" s="16"/>
      <c r="C48" s="27"/>
      <c r="D48" s="16"/>
      <c r="E48" s="16">
        <v>2</v>
      </c>
      <c r="F48" s="22">
        <v>1</v>
      </c>
      <c r="G48" s="18" t="s">
        <v>18</v>
      </c>
      <c r="H48" s="18">
        <v>0</v>
      </c>
      <c r="I48" s="18">
        <v>1</v>
      </c>
      <c r="J48" s="18" t="s">
        <v>152</v>
      </c>
      <c r="K48" s="18" t="s">
        <v>23</v>
      </c>
      <c r="L48" s="18">
        <v>1</v>
      </c>
      <c r="M48" s="19">
        <v>0</v>
      </c>
      <c r="N48" s="19">
        <v>0</v>
      </c>
      <c r="O48" s="19">
        <v>0</v>
      </c>
      <c r="P48" s="19">
        <v>0</v>
      </c>
      <c r="Q48" s="19">
        <v>0</v>
      </c>
      <c r="R48" s="19">
        <v>0</v>
      </c>
      <c r="S48" s="19">
        <v>0</v>
      </c>
      <c r="T48" s="19">
        <v>0</v>
      </c>
      <c r="U48" s="19">
        <v>0</v>
      </c>
      <c r="V48" s="19">
        <v>0</v>
      </c>
      <c r="W48" s="18" t="str">
        <f t="shared" si="0"/>
        <v>40</v>
      </c>
      <c r="X48" s="18" t="s">
        <v>25</v>
      </c>
      <c r="Y48" s="16" t="str">
        <f t="shared" si="1"/>
        <v>7B00011CC9010000000000000000000000000000000000000000407D</v>
      </c>
      <c r="Z48" s="79">
        <v>47</v>
      </c>
      <c r="AA48" s="21"/>
      <c r="AB48" s="18" t="str">
        <f t="shared" si="2"/>
        <v>00</v>
      </c>
      <c r="AC48" s="18" t="str">
        <f t="shared" si="3"/>
        <v>00</v>
      </c>
      <c r="AD48" s="20"/>
      <c r="AE48" s="21"/>
    </row>
    <row r="49" spans="1:31" ht="33">
      <c r="A49" s="27"/>
      <c r="B49" s="16"/>
      <c r="C49" s="27"/>
      <c r="D49" s="16"/>
      <c r="E49" s="16">
        <v>3</v>
      </c>
      <c r="F49" s="22" t="s">
        <v>22</v>
      </c>
      <c r="G49" s="18" t="s">
        <v>18</v>
      </c>
      <c r="H49" s="18">
        <v>0</v>
      </c>
      <c r="I49" s="18">
        <v>1</v>
      </c>
      <c r="J49" s="18" t="s">
        <v>152</v>
      </c>
      <c r="K49" s="18" t="s">
        <v>23</v>
      </c>
      <c r="L49" s="18">
        <v>1</v>
      </c>
      <c r="M49" s="19">
        <v>0</v>
      </c>
      <c r="N49" s="19">
        <v>0</v>
      </c>
      <c r="O49" s="19">
        <v>0</v>
      </c>
      <c r="P49" s="19">
        <v>0</v>
      </c>
      <c r="Q49" s="19">
        <v>0</v>
      </c>
      <c r="R49" s="19">
        <v>0</v>
      </c>
      <c r="S49" s="19">
        <v>0</v>
      </c>
      <c r="T49" s="19">
        <v>0</v>
      </c>
      <c r="U49" s="19">
        <v>0</v>
      </c>
      <c r="V49" s="19">
        <v>0</v>
      </c>
      <c r="W49" s="18" t="str">
        <f t="shared" si="0"/>
        <v>40</v>
      </c>
      <c r="X49" s="18" t="s">
        <v>25</v>
      </c>
      <c r="Y49" s="16" t="str">
        <f t="shared" si="1"/>
        <v>7B00011CC9010000000000000000000000000000000000000000407D</v>
      </c>
      <c r="Z49" s="79">
        <v>48</v>
      </c>
      <c r="AA49" s="21"/>
      <c r="AB49" s="18" t="str">
        <f t="shared" si="2"/>
        <v>00</v>
      </c>
      <c r="AC49" s="18" t="str">
        <f t="shared" si="3"/>
        <v>00</v>
      </c>
      <c r="AD49" s="20"/>
      <c r="AE49" s="21"/>
    </row>
    <row r="50" spans="1:31" ht="33">
      <c r="A50" s="27"/>
      <c r="B50" s="16">
        <v>19</v>
      </c>
      <c r="C50" s="27" t="s">
        <v>81</v>
      </c>
      <c r="D50" s="16"/>
      <c r="E50" s="16">
        <v>1</v>
      </c>
      <c r="F50" s="22">
        <v>0</v>
      </c>
      <c r="G50" s="18" t="s">
        <v>18</v>
      </c>
      <c r="H50" s="18">
        <v>0</v>
      </c>
      <c r="I50" s="18">
        <v>1</v>
      </c>
      <c r="J50" s="18" t="s">
        <v>152</v>
      </c>
      <c r="K50" s="18" t="s">
        <v>23</v>
      </c>
      <c r="L50" s="18">
        <v>1</v>
      </c>
      <c r="M50" s="19">
        <v>0</v>
      </c>
      <c r="N50" s="19">
        <v>0</v>
      </c>
      <c r="O50" s="19">
        <v>0</v>
      </c>
      <c r="P50" s="19">
        <v>0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8" t="str">
        <f t="shared" si="0"/>
        <v>40</v>
      </c>
      <c r="X50" s="18" t="s">
        <v>25</v>
      </c>
      <c r="Y50" s="16" t="str">
        <f t="shared" si="1"/>
        <v>7B00011CC9010000000000000000000000000000000000000000407D</v>
      </c>
      <c r="Z50" s="79">
        <v>49</v>
      </c>
      <c r="AA50" s="21"/>
      <c r="AB50" s="18" t="str">
        <f t="shared" si="2"/>
        <v>00</v>
      </c>
      <c r="AC50" s="18" t="str">
        <f t="shared" si="3"/>
        <v>00</v>
      </c>
      <c r="AD50" s="20"/>
      <c r="AE50" s="21"/>
    </row>
    <row r="51" spans="1:31" ht="33">
      <c r="A51" s="27"/>
      <c r="B51" s="16"/>
      <c r="C51" s="27"/>
      <c r="D51" s="16"/>
      <c r="E51" s="16">
        <v>2</v>
      </c>
      <c r="F51" s="22">
        <v>1</v>
      </c>
      <c r="G51" s="18" t="s">
        <v>18</v>
      </c>
      <c r="H51" s="18">
        <v>0</v>
      </c>
      <c r="I51" s="18">
        <v>1</v>
      </c>
      <c r="J51" s="18" t="s">
        <v>152</v>
      </c>
      <c r="K51" s="18" t="s">
        <v>23</v>
      </c>
      <c r="L51" s="18">
        <v>1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8" t="str">
        <f t="shared" si="0"/>
        <v>40</v>
      </c>
      <c r="X51" s="18" t="s">
        <v>25</v>
      </c>
      <c r="Y51" s="16" t="str">
        <f t="shared" si="1"/>
        <v>7B00011CC9010000000000000000000000000000000000000000407D</v>
      </c>
      <c r="Z51" s="79">
        <v>50</v>
      </c>
      <c r="AA51" s="21"/>
      <c r="AB51" s="18" t="str">
        <f t="shared" si="2"/>
        <v>00</v>
      </c>
      <c r="AC51" s="18" t="str">
        <f t="shared" si="3"/>
        <v>00</v>
      </c>
      <c r="AD51" s="20"/>
      <c r="AE51" s="21"/>
    </row>
    <row r="52" spans="1:31" ht="33">
      <c r="A52" s="27"/>
      <c r="B52" s="16"/>
      <c r="C52" s="27"/>
      <c r="D52" s="16"/>
      <c r="E52" s="16">
        <v>3</v>
      </c>
      <c r="F52" s="22" t="s">
        <v>22</v>
      </c>
      <c r="G52" s="18" t="s">
        <v>18</v>
      </c>
      <c r="H52" s="18">
        <v>0</v>
      </c>
      <c r="I52" s="18">
        <v>1</v>
      </c>
      <c r="J52" s="18" t="s">
        <v>152</v>
      </c>
      <c r="K52" s="18" t="s">
        <v>23</v>
      </c>
      <c r="L52" s="18">
        <v>1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8" t="str">
        <f t="shared" si="0"/>
        <v>40</v>
      </c>
      <c r="X52" s="18" t="s">
        <v>25</v>
      </c>
      <c r="Y52" s="16" t="str">
        <f t="shared" si="1"/>
        <v>7B00011CC9010000000000000000000000000000000000000000407D</v>
      </c>
      <c r="Z52" s="79">
        <v>51</v>
      </c>
      <c r="AA52" s="21"/>
      <c r="AB52" s="18" t="str">
        <f t="shared" si="2"/>
        <v>00</v>
      </c>
      <c r="AC52" s="18" t="str">
        <f t="shared" si="3"/>
        <v>00</v>
      </c>
      <c r="AD52" s="20"/>
      <c r="AE52" s="21"/>
    </row>
    <row r="53" spans="1:31" ht="33">
      <c r="A53" s="27"/>
      <c r="B53" s="16">
        <v>20</v>
      </c>
      <c r="C53" s="27" t="s">
        <v>82</v>
      </c>
      <c r="D53" s="16"/>
      <c r="E53" s="16">
        <v>1</v>
      </c>
      <c r="F53" s="22">
        <v>0</v>
      </c>
      <c r="G53" s="18" t="s">
        <v>18</v>
      </c>
      <c r="H53" s="18">
        <v>0</v>
      </c>
      <c r="I53" s="18">
        <v>1</v>
      </c>
      <c r="J53" s="18" t="s">
        <v>152</v>
      </c>
      <c r="K53" s="18" t="s">
        <v>23</v>
      </c>
      <c r="L53" s="18">
        <v>1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8" t="str">
        <f t="shared" si="0"/>
        <v>40</v>
      </c>
      <c r="X53" s="18" t="s">
        <v>25</v>
      </c>
      <c r="Y53" s="16" t="str">
        <f t="shared" si="1"/>
        <v>7B00011CC9010000000000000000000000000000000000000000407D</v>
      </c>
      <c r="Z53" s="79">
        <v>52</v>
      </c>
      <c r="AA53" s="21"/>
      <c r="AB53" s="18" t="str">
        <f t="shared" si="2"/>
        <v>00</v>
      </c>
      <c r="AC53" s="18" t="str">
        <f t="shared" si="3"/>
        <v>00</v>
      </c>
      <c r="AD53" s="20"/>
      <c r="AE53" s="21"/>
    </row>
    <row r="54" spans="1:31" ht="33">
      <c r="A54" s="27"/>
      <c r="B54" s="16"/>
      <c r="C54" s="27"/>
      <c r="D54" s="16"/>
      <c r="E54" s="16">
        <v>2</v>
      </c>
      <c r="F54" s="22">
        <v>1</v>
      </c>
      <c r="G54" s="18" t="s">
        <v>18</v>
      </c>
      <c r="H54" s="18">
        <v>0</v>
      </c>
      <c r="I54" s="18">
        <v>1</v>
      </c>
      <c r="J54" s="18" t="s">
        <v>152</v>
      </c>
      <c r="K54" s="18" t="s">
        <v>23</v>
      </c>
      <c r="L54" s="18">
        <v>1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8" t="str">
        <f t="shared" si="0"/>
        <v>40</v>
      </c>
      <c r="X54" s="18" t="s">
        <v>25</v>
      </c>
      <c r="Y54" s="16" t="str">
        <f t="shared" si="1"/>
        <v>7B00011CC9010000000000000000000000000000000000000000407D</v>
      </c>
      <c r="Z54" s="79">
        <v>53</v>
      </c>
      <c r="AA54" s="21"/>
      <c r="AB54" s="18" t="str">
        <f t="shared" si="2"/>
        <v>00</v>
      </c>
      <c r="AC54" s="18" t="str">
        <f t="shared" si="3"/>
        <v>00</v>
      </c>
      <c r="AD54" s="20"/>
      <c r="AE54" s="21"/>
    </row>
    <row r="55" spans="1:31" ht="33">
      <c r="A55" s="27"/>
      <c r="B55" s="16"/>
      <c r="C55" s="27"/>
      <c r="D55" s="16"/>
      <c r="E55" s="16">
        <v>3</v>
      </c>
      <c r="F55" s="22" t="s">
        <v>22</v>
      </c>
      <c r="G55" s="18" t="s">
        <v>18</v>
      </c>
      <c r="H55" s="18">
        <v>0</v>
      </c>
      <c r="I55" s="18">
        <v>1</v>
      </c>
      <c r="J55" s="18" t="s">
        <v>152</v>
      </c>
      <c r="K55" s="18" t="s">
        <v>23</v>
      </c>
      <c r="L55" s="18">
        <v>1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8" t="str">
        <f t="shared" si="0"/>
        <v>40</v>
      </c>
      <c r="X55" s="18" t="s">
        <v>25</v>
      </c>
      <c r="Y55" s="16" t="str">
        <f t="shared" si="1"/>
        <v>7B00011CC9010000000000000000000000000000000000000000407D</v>
      </c>
      <c r="Z55" s="79">
        <v>54</v>
      </c>
      <c r="AA55" s="21"/>
      <c r="AB55" s="18" t="str">
        <f t="shared" si="2"/>
        <v>00</v>
      </c>
      <c r="AC55" s="18" t="str">
        <f t="shared" si="3"/>
        <v>00</v>
      </c>
      <c r="AD55" s="20"/>
      <c r="AE55" s="21"/>
    </row>
    <row r="56" spans="1:31" ht="33">
      <c r="A56" s="27"/>
      <c r="B56" s="16">
        <v>21</v>
      </c>
      <c r="C56" s="27" t="s">
        <v>83</v>
      </c>
      <c r="D56" s="16"/>
      <c r="E56" s="16">
        <v>1</v>
      </c>
      <c r="F56" s="22">
        <v>0</v>
      </c>
      <c r="G56" s="18" t="s">
        <v>18</v>
      </c>
      <c r="H56" s="18">
        <v>0</v>
      </c>
      <c r="I56" s="18">
        <v>1</v>
      </c>
      <c r="J56" s="18" t="s">
        <v>152</v>
      </c>
      <c r="K56" s="18" t="s">
        <v>23</v>
      </c>
      <c r="L56" s="18">
        <v>1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8" t="str">
        <f t="shared" si="0"/>
        <v>40</v>
      </c>
      <c r="X56" s="18" t="s">
        <v>25</v>
      </c>
      <c r="Y56" s="16" t="str">
        <f t="shared" si="1"/>
        <v>7B00011CC9010000000000000000000000000000000000000000407D</v>
      </c>
      <c r="Z56" s="79">
        <v>55</v>
      </c>
      <c r="AA56" s="21"/>
      <c r="AB56" s="18" t="str">
        <f t="shared" si="2"/>
        <v>00</v>
      </c>
      <c r="AC56" s="18" t="str">
        <f t="shared" si="3"/>
        <v>00</v>
      </c>
      <c r="AD56" s="20"/>
      <c r="AE56" s="21"/>
    </row>
    <row r="57" spans="1:31" ht="33">
      <c r="A57" s="27"/>
      <c r="B57" s="16"/>
      <c r="C57" s="27"/>
      <c r="D57" s="16"/>
      <c r="E57" s="16">
        <v>2</v>
      </c>
      <c r="F57" s="22">
        <v>1</v>
      </c>
      <c r="G57" s="18" t="s">
        <v>18</v>
      </c>
      <c r="H57" s="18">
        <v>0</v>
      </c>
      <c r="I57" s="18">
        <v>1</v>
      </c>
      <c r="J57" s="18" t="s">
        <v>152</v>
      </c>
      <c r="K57" s="18" t="s">
        <v>23</v>
      </c>
      <c r="L57" s="18">
        <v>1</v>
      </c>
      <c r="M57" s="19">
        <v>0</v>
      </c>
      <c r="N57" s="19">
        <v>0</v>
      </c>
      <c r="O57" s="19">
        <v>0</v>
      </c>
      <c r="P57" s="19">
        <v>0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8" t="str">
        <f t="shared" si="0"/>
        <v>40</v>
      </c>
      <c r="X57" s="18" t="s">
        <v>25</v>
      </c>
      <c r="Y57" s="16" t="str">
        <f t="shared" si="1"/>
        <v>7B00011CC9010000000000000000000000000000000000000000407D</v>
      </c>
      <c r="Z57" s="79">
        <v>56</v>
      </c>
      <c r="AA57" s="21"/>
      <c r="AB57" s="18" t="str">
        <f t="shared" si="2"/>
        <v>00</v>
      </c>
      <c r="AC57" s="18" t="str">
        <f t="shared" si="3"/>
        <v>00</v>
      </c>
      <c r="AD57" s="20"/>
      <c r="AE57" s="21"/>
    </row>
    <row r="58" spans="1:31" ht="33">
      <c r="A58" s="27"/>
      <c r="B58" s="16"/>
      <c r="C58" s="27"/>
      <c r="D58" s="16"/>
      <c r="E58" s="16">
        <v>3</v>
      </c>
      <c r="F58" s="22" t="s">
        <v>22</v>
      </c>
      <c r="G58" s="18" t="s">
        <v>18</v>
      </c>
      <c r="H58" s="18">
        <v>0</v>
      </c>
      <c r="I58" s="18">
        <v>1</v>
      </c>
      <c r="J58" s="18" t="s">
        <v>152</v>
      </c>
      <c r="K58" s="18" t="s">
        <v>23</v>
      </c>
      <c r="L58" s="18">
        <v>1</v>
      </c>
      <c r="M58" s="19">
        <v>0</v>
      </c>
      <c r="N58" s="19">
        <v>0</v>
      </c>
      <c r="O58" s="19">
        <v>0</v>
      </c>
      <c r="P58" s="19">
        <v>0</v>
      </c>
      <c r="Q58" s="19">
        <v>0</v>
      </c>
      <c r="R58" s="19">
        <v>0</v>
      </c>
      <c r="S58" s="19">
        <v>0</v>
      </c>
      <c r="T58" s="19">
        <v>0</v>
      </c>
      <c r="U58" s="19">
        <v>0</v>
      </c>
      <c r="V58" s="19">
        <v>0</v>
      </c>
      <c r="W58" s="18" t="str">
        <f t="shared" si="0"/>
        <v>40</v>
      </c>
      <c r="X58" s="18" t="s">
        <v>25</v>
      </c>
      <c r="Y58" s="16" t="str">
        <f t="shared" si="1"/>
        <v>7B00011CC9010000000000000000000000000000000000000000407D</v>
      </c>
      <c r="Z58" s="79">
        <v>57</v>
      </c>
      <c r="AA58" s="21"/>
      <c r="AB58" s="18" t="str">
        <f t="shared" si="2"/>
        <v>00</v>
      </c>
      <c r="AC58" s="18" t="str">
        <f t="shared" si="3"/>
        <v>00</v>
      </c>
      <c r="AD58" s="20"/>
      <c r="AE58" s="21"/>
    </row>
    <row r="59" spans="1:31" ht="33">
      <c r="A59" s="27"/>
      <c r="B59" s="16">
        <v>22</v>
      </c>
      <c r="C59" s="27" t="s">
        <v>84</v>
      </c>
      <c r="D59" s="16"/>
      <c r="E59" s="16">
        <v>1</v>
      </c>
      <c r="F59" s="22">
        <v>0</v>
      </c>
      <c r="G59" s="18" t="s">
        <v>18</v>
      </c>
      <c r="H59" s="18">
        <v>0</v>
      </c>
      <c r="I59" s="18">
        <v>1</v>
      </c>
      <c r="J59" s="18" t="s">
        <v>152</v>
      </c>
      <c r="K59" s="18" t="s">
        <v>23</v>
      </c>
      <c r="L59" s="18">
        <v>1</v>
      </c>
      <c r="M59" s="19">
        <v>0</v>
      </c>
      <c r="N59" s="19">
        <v>0</v>
      </c>
      <c r="O59" s="19">
        <v>0</v>
      </c>
      <c r="P59" s="19">
        <v>0</v>
      </c>
      <c r="Q59" s="19">
        <v>0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8" t="str">
        <f t="shared" si="0"/>
        <v>40</v>
      </c>
      <c r="X59" s="18" t="s">
        <v>25</v>
      </c>
      <c r="Y59" s="16" t="str">
        <f t="shared" si="1"/>
        <v>7B00011CC9010000000000000000000000000000000000000000407D</v>
      </c>
      <c r="Z59" s="79">
        <v>58</v>
      </c>
      <c r="AA59" s="21"/>
      <c r="AB59" s="18" t="str">
        <f t="shared" si="2"/>
        <v>00</v>
      </c>
      <c r="AC59" s="18" t="str">
        <f t="shared" si="3"/>
        <v>00</v>
      </c>
      <c r="AD59" s="20"/>
      <c r="AE59" s="21"/>
    </row>
    <row r="60" spans="1:31" ht="33">
      <c r="A60" s="27"/>
      <c r="B60" s="16"/>
      <c r="C60" s="27"/>
      <c r="D60" s="16"/>
      <c r="E60" s="16">
        <v>2</v>
      </c>
      <c r="F60" s="22">
        <v>1</v>
      </c>
      <c r="G60" s="18" t="s">
        <v>18</v>
      </c>
      <c r="H60" s="18">
        <v>0</v>
      </c>
      <c r="I60" s="18">
        <v>1</v>
      </c>
      <c r="J60" s="18" t="s">
        <v>152</v>
      </c>
      <c r="K60" s="18" t="s">
        <v>23</v>
      </c>
      <c r="L60" s="18">
        <v>1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19">
        <v>0</v>
      </c>
      <c r="V60" s="19">
        <v>0</v>
      </c>
      <c r="W60" s="18" t="str">
        <f t="shared" si="0"/>
        <v>40</v>
      </c>
      <c r="X60" s="18" t="s">
        <v>25</v>
      </c>
      <c r="Y60" s="16" t="str">
        <f t="shared" si="1"/>
        <v>7B00011CC9010000000000000000000000000000000000000000407D</v>
      </c>
      <c r="Z60" s="79">
        <v>59</v>
      </c>
      <c r="AA60" s="21"/>
      <c r="AB60" s="18" t="str">
        <f t="shared" si="2"/>
        <v>00</v>
      </c>
      <c r="AC60" s="18" t="str">
        <f t="shared" si="3"/>
        <v>00</v>
      </c>
      <c r="AD60" s="20"/>
      <c r="AE60" s="21"/>
    </row>
    <row r="61" spans="1:31" ht="33">
      <c r="A61" s="27"/>
      <c r="B61" s="16"/>
      <c r="C61" s="27"/>
      <c r="D61" s="16"/>
      <c r="E61" s="16">
        <v>3</v>
      </c>
      <c r="F61" s="22" t="s">
        <v>22</v>
      </c>
      <c r="G61" s="18" t="s">
        <v>18</v>
      </c>
      <c r="H61" s="18">
        <v>0</v>
      </c>
      <c r="I61" s="18">
        <v>1</v>
      </c>
      <c r="J61" s="18" t="s">
        <v>152</v>
      </c>
      <c r="K61" s="18" t="s">
        <v>23</v>
      </c>
      <c r="L61" s="18">
        <v>1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19">
        <v>0</v>
      </c>
      <c r="V61" s="19">
        <v>0</v>
      </c>
      <c r="W61" s="18" t="str">
        <f t="shared" si="0"/>
        <v>40</v>
      </c>
      <c r="X61" s="18" t="s">
        <v>25</v>
      </c>
      <c r="Y61" s="16" t="str">
        <f t="shared" si="1"/>
        <v>7B00011CC9010000000000000000000000000000000000000000407D</v>
      </c>
      <c r="Z61" s="79">
        <v>60</v>
      </c>
      <c r="AA61" s="21"/>
      <c r="AB61" s="18" t="str">
        <f t="shared" si="2"/>
        <v>00</v>
      </c>
      <c r="AC61" s="18" t="str">
        <f t="shared" si="3"/>
        <v>00</v>
      </c>
      <c r="AD61" s="20"/>
      <c r="AE61" s="21"/>
    </row>
    <row r="62" spans="1:31" ht="33">
      <c r="A62" s="27"/>
      <c r="B62" s="16">
        <v>23</v>
      </c>
      <c r="C62" s="27" t="s">
        <v>85</v>
      </c>
      <c r="D62" s="16"/>
      <c r="E62" s="16">
        <v>1</v>
      </c>
      <c r="F62" s="22">
        <v>0</v>
      </c>
      <c r="G62" s="18" t="s">
        <v>18</v>
      </c>
      <c r="H62" s="18">
        <v>0</v>
      </c>
      <c r="I62" s="18">
        <v>1</v>
      </c>
      <c r="J62" s="18" t="s">
        <v>152</v>
      </c>
      <c r="K62" s="18" t="s">
        <v>23</v>
      </c>
      <c r="L62" s="18">
        <v>1</v>
      </c>
      <c r="M62" s="19">
        <v>0</v>
      </c>
      <c r="N62" s="19">
        <v>0</v>
      </c>
      <c r="O62" s="19">
        <v>0</v>
      </c>
      <c r="P62" s="19">
        <v>0</v>
      </c>
      <c r="Q62" s="19">
        <v>0</v>
      </c>
      <c r="R62" s="19">
        <v>0</v>
      </c>
      <c r="S62" s="19">
        <v>0</v>
      </c>
      <c r="T62" s="19">
        <v>0</v>
      </c>
      <c r="U62" s="19">
        <v>0</v>
      </c>
      <c r="V62" s="19">
        <v>0</v>
      </c>
      <c r="W62" s="18" t="str">
        <f t="shared" si="0"/>
        <v>40</v>
      </c>
      <c r="X62" s="18" t="s">
        <v>25</v>
      </c>
      <c r="Y62" s="16" t="str">
        <f t="shared" si="1"/>
        <v>7B00011CC9010000000000000000000000000000000000000000407D</v>
      </c>
      <c r="Z62" s="79">
        <v>61</v>
      </c>
      <c r="AA62" s="21"/>
      <c r="AB62" s="18" t="str">
        <f t="shared" si="2"/>
        <v>00</v>
      </c>
      <c r="AC62" s="18" t="str">
        <f t="shared" si="3"/>
        <v>00</v>
      </c>
      <c r="AD62" s="20"/>
      <c r="AE62" s="21"/>
    </row>
    <row r="63" spans="1:31" ht="33">
      <c r="A63" s="27"/>
      <c r="B63" s="16"/>
      <c r="C63" s="27"/>
      <c r="D63" s="16"/>
      <c r="E63" s="16">
        <v>2</v>
      </c>
      <c r="F63" s="22">
        <v>1</v>
      </c>
      <c r="G63" s="18" t="s">
        <v>18</v>
      </c>
      <c r="H63" s="18">
        <v>0</v>
      </c>
      <c r="I63" s="18">
        <v>1</v>
      </c>
      <c r="J63" s="18" t="s">
        <v>152</v>
      </c>
      <c r="K63" s="18" t="s">
        <v>23</v>
      </c>
      <c r="L63" s="18">
        <v>1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8" t="str">
        <f t="shared" si="0"/>
        <v>40</v>
      </c>
      <c r="X63" s="18" t="s">
        <v>25</v>
      </c>
      <c r="Y63" s="16" t="str">
        <f t="shared" si="1"/>
        <v>7B00011CC9010000000000000000000000000000000000000000407D</v>
      </c>
      <c r="Z63" s="79">
        <v>62</v>
      </c>
      <c r="AA63" s="21"/>
      <c r="AB63" s="18" t="str">
        <f t="shared" si="2"/>
        <v>00</v>
      </c>
      <c r="AC63" s="18" t="str">
        <f t="shared" si="3"/>
        <v>00</v>
      </c>
      <c r="AD63" s="20"/>
      <c r="AE63" s="21"/>
    </row>
    <row r="64" spans="1:31" ht="33">
      <c r="A64" s="27"/>
      <c r="B64" s="16"/>
      <c r="C64" s="27"/>
      <c r="D64" s="16"/>
      <c r="E64" s="16">
        <v>3</v>
      </c>
      <c r="F64" s="22" t="s">
        <v>22</v>
      </c>
      <c r="G64" s="18" t="s">
        <v>18</v>
      </c>
      <c r="H64" s="18">
        <v>0</v>
      </c>
      <c r="I64" s="18">
        <v>1</v>
      </c>
      <c r="J64" s="18" t="s">
        <v>152</v>
      </c>
      <c r="K64" s="18" t="s">
        <v>23</v>
      </c>
      <c r="L64" s="18">
        <v>1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9">
        <v>0</v>
      </c>
      <c r="V64" s="19">
        <v>0</v>
      </c>
      <c r="W64" s="18" t="str">
        <f t="shared" si="0"/>
        <v>40</v>
      </c>
      <c r="X64" s="18" t="s">
        <v>25</v>
      </c>
      <c r="Y64" s="16" t="str">
        <f t="shared" si="1"/>
        <v>7B00011CC9010000000000000000000000000000000000000000407D</v>
      </c>
      <c r="Z64" s="79">
        <v>63</v>
      </c>
      <c r="AA64" s="21"/>
      <c r="AB64" s="18" t="str">
        <f t="shared" si="2"/>
        <v>00</v>
      </c>
      <c r="AC64" s="18" t="str">
        <f t="shared" si="3"/>
        <v>00</v>
      </c>
      <c r="AD64" s="20"/>
      <c r="AE64" s="21"/>
    </row>
    <row r="65" spans="1:31" ht="33">
      <c r="A65" s="27"/>
      <c r="B65" s="16">
        <v>24</v>
      </c>
      <c r="C65" s="27" t="s">
        <v>86</v>
      </c>
      <c r="D65" s="16"/>
      <c r="E65" s="16">
        <v>1</v>
      </c>
      <c r="F65" s="22">
        <v>0</v>
      </c>
      <c r="G65" s="18" t="s">
        <v>18</v>
      </c>
      <c r="H65" s="18">
        <v>0</v>
      </c>
      <c r="I65" s="18">
        <v>1</v>
      </c>
      <c r="J65" s="18" t="s">
        <v>152</v>
      </c>
      <c r="K65" s="18" t="s">
        <v>23</v>
      </c>
      <c r="L65" s="18">
        <v>1</v>
      </c>
      <c r="M65" s="19">
        <v>0</v>
      </c>
      <c r="N65" s="19">
        <v>0</v>
      </c>
      <c r="O65" s="19">
        <v>0</v>
      </c>
      <c r="P65" s="19">
        <v>0</v>
      </c>
      <c r="Q65" s="19">
        <v>0</v>
      </c>
      <c r="R65" s="19">
        <v>0</v>
      </c>
      <c r="S65" s="19">
        <v>0</v>
      </c>
      <c r="T65" s="19">
        <v>0</v>
      </c>
      <c r="U65" s="19">
        <v>0</v>
      </c>
      <c r="V65" s="19">
        <v>0</v>
      </c>
      <c r="W65" s="18" t="str">
        <f t="shared" si="0"/>
        <v>40</v>
      </c>
      <c r="X65" s="18" t="s">
        <v>25</v>
      </c>
      <c r="Y65" s="16" t="str">
        <f t="shared" si="1"/>
        <v>7B00011CC9010000000000000000000000000000000000000000407D</v>
      </c>
      <c r="Z65" s="79">
        <v>64</v>
      </c>
      <c r="AA65" s="21"/>
      <c r="AB65" s="18" t="str">
        <f t="shared" si="2"/>
        <v>00</v>
      </c>
      <c r="AC65" s="18" t="str">
        <f t="shared" si="3"/>
        <v>00</v>
      </c>
      <c r="AD65" s="20"/>
      <c r="AE65" s="21"/>
    </row>
    <row r="66" spans="1:31" ht="33">
      <c r="A66" s="27"/>
      <c r="B66" s="16"/>
      <c r="C66" s="27"/>
      <c r="D66" s="16"/>
      <c r="E66" s="16">
        <v>2</v>
      </c>
      <c r="F66" s="22">
        <v>1</v>
      </c>
      <c r="G66" s="18" t="s">
        <v>18</v>
      </c>
      <c r="H66" s="18">
        <v>0</v>
      </c>
      <c r="I66" s="18">
        <v>1</v>
      </c>
      <c r="J66" s="18" t="s">
        <v>152</v>
      </c>
      <c r="K66" s="18" t="s">
        <v>23</v>
      </c>
      <c r="L66" s="18">
        <v>1</v>
      </c>
      <c r="M66" s="19">
        <v>0</v>
      </c>
      <c r="N66" s="19">
        <v>0</v>
      </c>
      <c r="O66" s="19">
        <v>0</v>
      </c>
      <c r="P66" s="19">
        <v>0</v>
      </c>
      <c r="Q66" s="19">
        <v>0</v>
      </c>
      <c r="R66" s="19">
        <v>0</v>
      </c>
      <c r="S66" s="19">
        <v>0</v>
      </c>
      <c r="T66" s="19">
        <v>0</v>
      </c>
      <c r="U66" s="19">
        <v>0</v>
      </c>
      <c r="V66" s="19">
        <v>0</v>
      </c>
      <c r="W66" s="18" t="str">
        <f t="shared" si="0"/>
        <v>40</v>
      </c>
      <c r="X66" s="18" t="s">
        <v>25</v>
      </c>
      <c r="Y66" s="16" t="str">
        <f t="shared" si="1"/>
        <v>7B00011CC9010000000000000000000000000000000000000000407D</v>
      </c>
      <c r="Z66" s="79">
        <v>65</v>
      </c>
      <c r="AA66" s="21"/>
      <c r="AB66" s="18" t="str">
        <f t="shared" si="2"/>
        <v>00</v>
      </c>
      <c r="AC66" s="18" t="str">
        <f t="shared" si="3"/>
        <v>00</v>
      </c>
      <c r="AD66" s="20"/>
      <c r="AE66" s="21"/>
    </row>
    <row r="67" spans="1:31" ht="33">
      <c r="A67" s="27"/>
      <c r="B67" s="16"/>
      <c r="C67" s="27"/>
      <c r="D67" s="16"/>
      <c r="E67" s="16">
        <v>3</v>
      </c>
      <c r="F67" s="22" t="s">
        <v>22</v>
      </c>
      <c r="G67" s="18" t="s">
        <v>18</v>
      </c>
      <c r="H67" s="18">
        <v>0</v>
      </c>
      <c r="I67" s="18">
        <v>1</v>
      </c>
      <c r="J67" s="18" t="s">
        <v>152</v>
      </c>
      <c r="K67" s="18" t="s">
        <v>23</v>
      </c>
      <c r="L67" s="18">
        <v>1</v>
      </c>
      <c r="M67" s="19">
        <v>0</v>
      </c>
      <c r="N67" s="19">
        <v>0</v>
      </c>
      <c r="O67" s="19">
        <v>0</v>
      </c>
      <c r="P67" s="19">
        <v>0</v>
      </c>
      <c r="Q67" s="19">
        <v>0</v>
      </c>
      <c r="R67" s="19">
        <v>0</v>
      </c>
      <c r="S67" s="19">
        <v>0</v>
      </c>
      <c r="T67" s="19">
        <v>0</v>
      </c>
      <c r="U67" s="19">
        <v>0</v>
      </c>
      <c r="V67" s="19">
        <v>0</v>
      </c>
      <c r="W67" s="18" t="str">
        <f t="shared" ref="W67:W118" si="5">TEXT(DEC2HEX(_xlfn.BITAND(SUM(HEX2DEC(G67)+HEX2DEC(H67)+HEX2DEC(I67)+HEX2DEC(J67)+HEX2DEC(K67)+HEX2DEC(L67)+HEX2DEC(M67)+HEX2DEC(N67)+HEX2DEC(O67)+HEX2DEC(P67)+HEX2DEC(Q67)+HEX2DEC(R67)+HEX2DEC(S67)+HEX2DEC(T67)+HEX2DEC(U67)+HEX2DEC(V67)),85)),"00")</f>
        <v>40</v>
      </c>
      <c r="X67" s="18" t="s">
        <v>25</v>
      </c>
      <c r="Y67" s="16" t="str">
        <f t="shared" ref="Y67:Y122" si="6">CONCATENATE(TEXT(G67,"00"),TEXT(H67,"00"),TEXT(I67,"00"),TEXT(J67,"00"),TEXT(K67,"00"),TEXT(L67,"00"),TEXT(M67,"0000"),TEXT(N67,"0000"),TEXT(O67,"0000"),TEXT(P67,"0000"),TEXT(Q67,"0000"),TEXT(R67,"0000"),TEXT(S67,"0000"),TEXT(T67,"0000"),TEXT(U67,"0000"),TEXT(V67,"0000"),TEXT(W67,"00"),TEXT(X67,"00"))</f>
        <v>7B00011CC9010000000000000000000000000000000000000000407D</v>
      </c>
      <c r="Z67" s="79">
        <v>66</v>
      </c>
      <c r="AA67" s="21"/>
      <c r="AB67" s="18" t="str">
        <f t="shared" ref="AB67:AB122" si="7">TEXT(DEC2HEX(_xlfn.BITAND(SUM(
HEX2DEC(MID(AA67,1,2))+HEX2DEC(MID(AA67,4,2))+HEX2DEC(MID(AA67,7,2))+HEX2DEC(MID(AA67,10,2))+HEX2DEC(MID(AA67,13,2))+HEX2DEC(MID(AA67,16,2))+HEX2DEC(MID(AA67,19,2))),85)),"00")</f>
        <v>00</v>
      </c>
      <c r="AC67" s="18" t="str">
        <f t="shared" ref="AC67:AC122" si="8">TEXT(DEC2HEX(_xlfn.BITAND(SUM(
HEX2DEC(MID(AA67,1,2))+HEX2DEC(MID(AA67,4,2))+HEX2DEC(MID(AA67,7,2))+HEX2DEC(MID(AA67,10,2))+HEX2DEC(MID(AA67,13,2))+HEX2DEC(MID(AA67,16,2))+HEX2DEC(MID(AA67,19,2))+HEX2DEC(MID(AA67,22,2))+
HEX2DEC(MID(AA67,25,2))+HEX2DEC(MID(AA67,28,2))+HEX2DEC(MID(AA67,31,2))+HEX2DEC(MID(AA67,34,2))+HEX2DEC(MID(AA67,37,2))+HEX2DEC(MID(AA67,40,2))+HEX2DEC(MID(AA67,43,2))+HEX2DEC(MID(AA67,46,2))+
HEX2DEC(MID(AA67,49,2))+HEX2DEC(MID(AA67,52,2))+HEX2DEC(MID(AA67,55,2))+HEX2DEC(MID(AA67,58,2))+HEX2DEC(MID(AA67,61,2))+HEX2DEC(MID(AA67,64,2))+HEX2DEC(MID(AA67,67,2))+HEX2DEC(MID(AA67,70,2))+
HEX2DEC(MID(AA67,73,2))+HEX2DEC(MID(AA67,76,2))+HEX2DEC(MID(AA67,79,2))),85)),"00")</f>
        <v>00</v>
      </c>
      <c r="AD67" s="20"/>
      <c r="AE67" s="21"/>
    </row>
    <row r="68" spans="1:31" ht="33">
      <c r="A68" s="27"/>
      <c r="B68" s="16">
        <v>25</v>
      </c>
      <c r="C68" s="27" t="s">
        <v>87</v>
      </c>
      <c r="D68" s="16"/>
      <c r="E68" s="16">
        <v>1</v>
      </c>
      <c r="F68" s="25">
        <v>0</v>
      </c>
      <c r="G68" s="18" t="s">
        <v>18</v>
      </c>
      <c r="H68" s="18">
        <v>0</v>
      </c>
      <c r="I68" s="18">
        <v>1</v>
      </c>
      <c r="J68" s="18" t="s">
        <v>152</v>
      </c>
      <c r="K68" s="18" t="s">
        <v>23</v>
      </c>
      <c r="L68" s="18">
        <v>1</v>
      </c>
      <c r="M68" s="19">
        <v>0</v>
      </c>
      <c r="N68" s="19">
        <v>0</v>
      </c>
      <c r="O68" s="19">
        <v>0</v>
      </c>
      <c r="P68" s="19">
        <v>0</v>
      </c>
      <c r="Q68" s="19">
        <v>0</v>
      </c>
      <c r="R68" s="19">
        <v>0</v>
      </c>
      <c r="S68" s="19">
        <v>0</v>
      </c>
      <c r="T68" s="19">
        <v>0</v>
      </c>
      <c r="U68" s="19">
        <v>0</v>
      </c>
      <c r="V68" s="19">
        <v>0</v>
      </c>
      <c r="W68" s="18" t="str">
        <f t="shared" si="5"/>
        <v>40</v>
      </c>
      <c r="X68" s="18" t="s">
        <v>25</v>
      </c>
      <c r="Y68" s="16" t="str">
        <f t="shared" si="6"/>
        <v>7B00011CC9010000000000000000000000000000000000000000407D</v>
      </c>
      <c r="Z68" s="79">
        <v>67</v>
      </c>
      <c r="AA68" s="21"/>
      <c r="AB68" s="18" t="str">
        <f t="shared" si="7"/>
        <v>00</v>
      </c>
      <c r="AC68" s="18" t="str">
        <f t="shared" si="8"/>
        <v>00</v>
      </c>
      <c r="AD68" s="20"/>
      <c r="AE68" s="21"/>
    </row>
    <row r="69" spans="1:31" ht="33">
      <c r="A69" s="27"/>
      <c r="B69" s="16"/>
      <c r="C69" s="27"/>
      <c r="D69" s="16"/>
      <c r="E69" s="16">
        <v>2</v>
      </c>
      <c r="F69" s="25">
        <v>34</v>
      </c>
      <c r="G69" s="18" t="s">
        <v>18</v>
      </c>
      <c r="H69" s="18">
        <v>0</v>
      </c>
      <c r="I69" s="18">
        <v>1</v>
      </c>
      <c r="J69" s="18" t="s">
        <v>152</v>
      </c>
      <c r="K69" s="18" t="s">
        <v>23</v>
      </c>
      <c r="L69" s="18">
        <v>1</v>
      </c>
      <c r="M69" s="19">
        <v>0</v>
      </c>
      <c r="N69" s="19">
        <v>0</v>
      </c>
      <c r="O69" s="19">
        <v>0</v>
      </c>
      <c r="P69" s="19">
        <v>0</v>
      </c>
      <c r="Q69" s="19">
        <v>0</v>
      </c>
      <c r="R69" s="19">
        <v>0</v>
      </c>
      <c r="S69" s="19">
        <v>0</v>
      </c>
      <c r="T69" s="19">
        <v>0</v>
      </c>
      <c r="U69" s="19">
        <v>0</v>
      </c>
      <c r="V69" s="19">
        <v>0</v>
      </c>
      <c r="W69" s="18" t="str">
        <f t="shared" si="5"/>
        <v>40</v>
      </c>
      <c r="X69" s="18" t="s">
        <v>25</v>
      </c>
      <c r="Y69" s="16" t="str">
        <f t="shared" si="6"/>
        <v>7B00011CC9010000000000000000000000000000000000000000407D</v>
      </c>
      <c r="Z69" s="79">
        <v>68</v>
      </c>
      <c r="AA69" s="21"/>
      <c r="AB69" s="18" t="str">
        <f t="shared" si="7"/>
        <v>00</v>
      </c>
      <c r="AC69" s="18" t="str">
        <f t="shared" si="8"/>
        <v>00</v>
      </c>
      <c r="AD69" s="20"/>
      <c r="AE69" s="21"/>
    </row>
    <row r="70" spans="1:31" ht="33">
      <c r="A70" s="27"/>
      <c r="B70" s="16"/>
      <c r="C70" s="27"/>
      <c r="D70" s="16"/>
      <c r="E70" s="16">
        <v>3</v>
      </c>
      <c r="F70" s="25" t="s">
        <v>72</v>
      </c>
      <c r="G70" s="18" t="s">
        <v>18</v>
      </c>
      <c r="H70" s="18">
        <v>0</v>
      </c>
      <c r="I70" s="18">
        <v>1</v>
      </c>
      <c r="J70" s="18" t="s">
        <v>152</v>
      </c>
      <c r="K70" s="18" t="s">
        <v>23</v>
      </c>
      <c r="L70" s="18">
        <v>1</v>
      </c>
      <c r="M70" s="19">
        <v>0</v>
      </c>
      <c r="N70" s="19">
        <v>0</v>
      </c>
      <c r="O70" s="19">
        <v>0</v>
      </c>
      <c r="P70" s="19">
        <v>0</v>
      </c>
      <c r="Q70" s="19">
        <v>0</v>
      </c>
      <c r="R70" s="19">
        <v>0</v>
      </c>
      <c r="S70" s="19">
        <v>0</v>
      </c>
      <c r="T70" s="19">
        <v>0</v>
      </c>
      <c r="U70" s="19">
        <v>0</v>
      </c>
      <c r="V70" s="19">
        <v>0</v>
      </c>
      <c r="W70" s="18" t="str">
        <f t="shared" si="5"/>
        <v>40</v>
      </c>
      <c r="X70" s="18" t="s">
        <v>25</v>
      </c>
      <c r="Y70" s="16" t="str">
        <f t="shared" si="6"/>
        <v>7B00011CC9010000000000000000000000000000000000000000407D</v>
      </c>
      <c r="Z70" s="79">
        <v>69</v>
      </c>
      <c r="AA70" s="21"/>
      <c r="AB70" s="18" t="str">
        <f t="shared" si="7"/>
        <v>00</v>
      </c>
      <c r="AC70" s="18" t="str">
        <f t="shared" si="8"/>
        <v>00</v>
      </c>
      <c r="AD70" s="20"/>
      <c r="AE70" s="21"/>
    </row>
    <row r="71" spans="1:31" ht="33">
      <c r="A71" s="27"/>
      <c r="B71" s="16">
        <v>27</v>
      </c>
      <c r="C71" s="27" t="s">
        <v>88</v>
      </c>
      <c r="D71" s="16"/>
      <c r="E71" s="16">
        <v>1</v>
      </c>
      <c r="F71" s="25">
        <v>0</v>
      </c>
      <c r="G71" s="18" t="s">
        <v>18</v>
      </c>
      <c r="H71" s="18">
        <v>0</v>
      </c>
      <c r="I71" s="18">
        <v>1</v>
      </c>
      <c r="J71" s="18" t="s">
        <v>152</v>
      </c>
      <c r="K71" s="18" t="s">
        <v>23</v>
      </c>
      <c r="L71" s="18">
        <v>1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8" t="str">
        <f t="shared" si="5"/>
        <v>40</v>
      </c>
      <c r="X71" s="18" t="s">
        <v>25</v>
      </c>
      <c r="Y71" s="16" t="str">
        <f t="shared" si="6"/>
        <v>7B00011CC9010000000000000000000000000000000000000000407D</v>
      </c>
      <c r="Z71" s="79">
        <v>70</v>
      </c>
      <c r="AA71" s="21"/>
      <c r="AB71" s="18" t="str">
        <f t="shared" si="7"/>
        <v>00</v>
      </c>
      <c r="AC71" s="18" t="str">
        <f t="shared" si="8"/>
        <v>00</v>
      </c>
      <c r="AD71" s="20"/>
      <c r="AE71" s="21"/>
    </row>
    <row r="72" spans="1:31" ht="33">
      <c r="A72" s="27"/>
      <c r="B72" s="16"/>
      <c r="C72" s="27"/>
      <c r="D72" s="16"/>
      <c r="E72" s="16">
        <v>2</v>
      </c>
      <c r="F72" s="25">
        <v>34</v>
      </c>
      <c r="G72" s="18" t="s">
        <v>18</v>
      </c>
      <c r="H72" s="18">
        <v>0</v>
      </c>
      <c r="I72" s="18">
        <v>1</v>
      </c>
      <c r="J72" s="18" t="s">
        <v>152</v>
      </c>
      <c r="K72" s="18" t="s">
        <v>23</v>
      </c>
      <c r="L72" s="18">
        <v>1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8" t="str">
        <f t="shared" si="5"/>
        <v>40</v>
      </c>
      <c r="X72" s="18" t="s">
        <v>25</v>
      </c>
      <c r="Y72" s="16" t="str">
        <f t="shared" si="6"/>
        <v>7B00011CC9010000000000000000000000000000000000000000407D</v>
      </c>
      <c r="Z72" s="79">
        <v>71</v>
      </c>
      <c r="AA72" s="21"/>
      <c r="AB72" s="18" t="str">
        <f t="shared" si="7"/>
        <v>00</v>
      </c>
      <c r="AC72" s="18" t="str">
        <f t="shared" si="8"/>
        <v>00</v>
      </c>
      <c r="AD72" s="20"/>
      <c r="AE72" s="21"/>
    </row>
    <row r="73" spans="1:31" ht="33">
      <c r="A73" s="27"/>
      <c r="B73" s="16"/>
      <c r="C73" s="27"/>
      <c r="D73" s="16"/>
      <c r="E73" s="16">
        <v>3</v>
      </c>
      <c r="F73" s="25" t="s">
        <v>72</v>
      </c>
      <c r="G73" s="18" t="s">
        <v>18</v>
      </c>
      <c r="H73" s="18">
        <v>0</v>
      </c>
      <c r="I73" s="18">
        <v>1</v>
      </c>
      <c r="J73" s="18" t="s">
        <v>152</v>
      </c>
      <c r="K73" s="18" t="s">
        <v>23</v>
      </c>
      <c r="L73" s="18">
        <v>1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19">
        <v>0</v>
      </c>
      <c r="V73" s="19">
        <v>0</v>
      </c>
      <c r="W73" s="18" t="str">
        <f t="shared" si="5"/>
        <v>40</v>
      </c>
      <c r="X73" s="18" t="s">
        <v>25</v>
      </c>
      <c r="Y73" s="16" t="str">
        <f t="shared" si="6"/>
        <v>7B00011CC9010000000000000000000000000000000000000000407D</v>
      </c>
      <c r="Z73" s="79">
        <v>72</v>
      </c>
      <c r="AA73" s="21"/>
      <c r="AB73" s="18" t="str">
        <f t="shared" si="7"/>
        <v>00</v>
      </c>
      <c r="AC73" s="18" t="str">
        <f t="shared" si="8"/>
        <v>00</v>
      </c>
      <c r="AD73" s="20"/>
      <c r="AE73" s="21"/>
    </row>
    <row r="74" spans="1:31" ht="33">
      <c r="A74" s="27"/>
      <c r="B74" s="16">
        <v>29</v>
      </c>
      <c r="C74" s="27" t="s">
        <v>89</v>
      </c>
      <c r="D74" s="16"/>
      <c r="E74" s="16">
        <v>1</v>
      </c>
      <c r="F74" s="25">
        <v>0</v>
      </c>
      <c r="G74" s="18" t="s">
        <v>18</v>
      </c>
      <c r="H74" s="18">
        <v>0</v>
      </c>
      <c r="I74" s="18">
        <v>1</v>
      </c>
      <c r="J74" s="18" t="s">
        <v>152</v>
      </c>
      <c r="K74" s="18" t="s">
        <v>23</v>
      </c>
      <c r="L74" s="18">
        <v>1</v>
      </c>
      <c r="M74" s="19">
        <v>0</v>
      </c>
      <c r="N74" s="19">
        <v>0</v>
      </c>
      <c r="O74" s="19">
        <v>0</v>
      </c>
      <c r="P74" s="19">
        <v>0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8" t="str">
        <f t="shared" si="5"/>
        <v>40</v>
      </c>
      <c r="X74" s="18" t="s">
        <v>25</v>
      </c>
      <c r="Y74" s="16" t="str">
        <f t="shared" si="6"/>
        <v>7B00011CC9010000000000000000000000000000000000000000407D</v>
      </c>
      <c r="Z74" s="79">
        <v>73</v>
      </c>
      <c r="AA74" s="21"/>
      <c r="AB74" s="18" t="str">
        <f t="shared" si="7"/>
        <v>00</v>
      </c>
      <c r="AC74" s="18" t="str">
        <f t="shared" si="8"/>
        <v>00</v>
      </c>
      <c r="AD74" s="20"/>
      <c r="AE74" s="21"/>
    </row>
    <row r="75" spans="1:31" ht="33">
      <c r="A75" s="27"/>
      <c r="B75" s="16"/>
      <c r="C75" s="27"/>
      <c r="D75" s="16"/>
      <c r="E75" s="16">
        <v>2</v>
      </c>
      <c r="F75" s="25">
        <v>34</v>
      </c>
      <c r="G75" s="18" t="s">
        <v>18</v>
      </c>
      <c r="H75" s="18">
        <v>0</v>
      </c>
      <c r="I75" s="18">
        <v>1</v>
      </c>
      <c r="J75" s="18" t="s">
        <v>152</v>
      </c>
      <c r="K75" s="18" t="s">
        <v>23</v>
      </c>
      <c r="L75" s="18">
        <v>1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8" t="str">
        <f t="shared" si="5"/>
        <v>40</v>
      </c>
      <c r="X75" s="18" t="s">
        <v>25</v>
      </c>
      <c r="Y75" s="16" t="str">
        <f t="shared" si="6"/>
        <v>7B00011CC9010000000000000000000000000000000000000000407D</v>
      </c>
      <c r="Z75" s="79">
        <v>74</v>
      </c>
      <c r="AA75" s="21"/>
      <c r="AB75" s="18" t="str">
        <f t="shared" si="7"/>
        <v>00</v>
      </c>
      <c r="AC75" s="18" t="str">
        <f t="shared" si="8"/>
        <v>00</v>
      </c>
      <c r="AD75" s="20"/>
      <c r="AE75" s="21"/>
    </row>
    <row r="76" spans="1:31" ht="33">
      <c r="A76" s="27"/>
      <c r="B76" s="16"/>
      <c r="C76" s="27"/>
      <c r="D76" s="16"/>
      <c r="E76" s="16">
        <v>3</v>
      </c>
      <c r="F76" s="25" t="s">
        <v>72</v>
      </c>
      <c r="G76" s="18" t="s">
        <v>18</v>
      </c>
      <c r="H76" s="18">
        <v>0</v>
      </c>
      <c r="I76" s="18">
        <v>1</v>
      </c>
      <c r="J76" s="18" t="s">
        <v>152</v>
      </c>
      <c r="K76" s="18" t="s">
        <v>23</v>
      </c>
      <c r="L76" s="18">
        <v>1</v>
      </c>
      <c r="M76" s="19">
        <v>0</v>
      </c>
      <c r="N76" s="19">
        <v>0</v>
      </c>
      <c r="O76" s="19">
        <v>0</v>
      </c>
      <c r="P76" s="19">
        <v>0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8" t="str">
        <f t="shared" si="5"/>
        <v>40</v>
      </c>
      <c r="X76" s="18" t="s">
        <v>25</v>
      </c>
      <c r="Y76" s="16" t="str">
        <f t="shared" si="6"/>
        <v>7B00011CC9010000000000000000000000000000000000000000407D</v>
      </c>
      <c r="Z76" s="79">
        <v>75</v>
      </c>
      <c r="AA76" s="21"/>
      <c r="AB76" s="18" t="str">
        <f t="shared" si="7"/>
        <v>00</v>
      </c>
      <c r="AC76" s="18" t="str">
        <f t="shared" si="8"/>
        <v>00</v>
      </c>
      <c r="AD76" s="20"/>
      <c r="AE76" s="21"/>
    </row>
    <row r="77" spans="1:31" ht="33">
      <c r="A77" s="27"/>
      <c r="B77" s="16">
        <v>31</v>
      </c>
      <c r="C77" s="27" t="s">
        <v>90</v>
      </c>
      <c r="D77" s="16"/>
      <c r="E77" s="16">
        <v>1</v>
      </c>
      <c r="F77" s="25">
        <v>0</v>
      </c>
      <c r="G77" s="18" t="s">
        <v>18</v>
      </c>
      <c r="H77" s="18">
        <v>0</v>
      </c>
      <c r="I77" s="18">
        <v>1</v>
      </c>
      <c r="J77" s="18" t="s">
        <v>152</v>
      </c>
      <c r="K77" s="18" t="s">
        <v>23</v>
      </c>
      <c r="L77" s="18">
        <v>1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8" t="str">
        <f t="shared" si="5"/>
        <v>40</v>
      </c>
      <c r="X77" s="18" t="s">
        <v>25</v>
      </c>
      <c r="Y77" s="16" t="str">
        <f t="shared" si="6"/>
        <v>7B00011CC9010000000000000000000000000000000000000000407D</v>
      </c>
      <c r="Z77" s="79">
        <v>76</v>
      </c>
      <c r="AA77" s="21"/>
      <c r="AB77" s="18" t="str">
        <f t="shared" si="7"/>
        <v>00</v>
      </c>
      <c r="AC77" s="18" t="str">
        <f t="shared" si="8"/>
        <v>00</v>
      </c>
      <c r="AD77" s="20"/>
      <c r="AE77" s="21"/>
    </row>
    <row r="78" spans="1:31" ht="33">
      <c r="A78" s="27"/>
      <c r="B78" s="16"/>
      <c r="C78" s="27"/>
      <c r="D78" s="16"/>
      <c r="E78" s="16">
        <v>2</v>
      </c>
      <c r="F78" s="25">
        <v>34</v>
      </c>
      <c r="G78" s="18" t="s">
        <v>18</v>
      </c>
      <c r="H78" s="18">
        <v>0</v>
      </c>
      <c r="I78" s="18">
        <v>1</v>
      </c>
      <c r="J78" s="18" t="s">
        <v>152</v>
      </c>
      <c r="K78" s="18" t="s">
        <v>23</v>
      </c>
      <c r="L78" s="18">
        <v>1</v>
      </c>
      <c r="M78" s="19">
        <v>0</v>
      </c>
      <c r="N78" s="19">
        <v>0</v>
      </c>
      <c r="O78" s="19">
        <v>0</v>
      </c>
      <c r="P78" s="19">
        <v>0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8" t="str">
        <f t="shared" si="5"/>
        <v>40</v>
      </c>
      <c r="X78" s="18" t="s">
        <v>25</v>
      </c>
      <c r="Y78" s="16" t="str">
        <f t="shared" si="6"/>
        <v>7B00011CC9010000000000000000000000000000000000000000407D</v>
      </c>
      <c r="Z78" s="79">
        <v>77</v>
      </c>
      <c r="AA78" s="21"/>
      <c r="AB78" s="18" t="str">
        <f t="shared" si="7"/>
        <v>00</v>
      </c>
      <c r="AC78" s="18" t="str">
        <f t="shared" si="8"/>
        <v>00</v>
      </c>
      <c r="AD78" s="20"/>
      <c r="AE78" s="21"/>
    </row>
    <row r="79" spans="1:31" ht="33">
      <c r="A79" s="27"/>
      <c r="B79" s="16"/>
      <c r="C79" s="27"/>
      <c r="D79" s="16"/>
      <c r="E79" s="16">
        <v>3</v>
      </c>
      <c r="F79" s="25" t="s">
        <v>72</v>
      </c>
      <c r="G79" s="18" t="s">
        <v>18</v>
      </c>
      <c r="H79" s="18">
        <v>0</v>
      </c>
      <c r="I79" s="18">
        <v>1</v>
      </c>
      <c r="J79" s="18" t="s">
        <v>152</v>
      </c>
      <c r="K79" s="18" t="s">
        <v>23</v>
      </c>
      <c r="L79" s="18">
        <v>1</v>
      </c>
      <c r="M79" s="19">
        <v>0</v>
      </c>
      <c r="N79" s="19">
        <v>0</v>
      </c>
      <c r="O79" s="19">
        <v>0</v>
      </c>
      <c r="P79" s="19">
        <v>0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8" t="str">
        <f t="shared" si="5"/>
        <v>40</v>
      </c>
      <c r="X79" s="18" t="s">
        <v>25</v>
      </c>
      <c r="Y79" s="16" t="str">
        <f t="shared" si="6"/>
        <v>7B00011CC9010000000000000000000000000000000000000000407D</v>
      </c>
      <c r="Z79" s="79">
        <v>78</v>
      </c>
      <c r="AA79" s="21"/>
      <c r="AB79" s="18" t="str">
        <f t="shared" si="7"/>
        <v>00</v>
      </c>
      <c r="AC79" s="18" t="str">
        <f t="shared" si="8"/>
        <v>00</v>
      </c>
      <c r="AD79" s="20"/>
      <c r="AE79" s="21"/>
    </row>
    <row r="80" spans="1:31" ht="33">
      <c r="A80" s="27"/>
      <c r="B80" s="16">
        <v>33</v>
      </c>
      <c r="C80" s="27" t="s">
        <v>91</v>
      </c>
      <c r="D80" s="16"/>
      <c r="E80" s="16">
        <v>1</v>
      </c>
      <c r="F80" s="25">
        <v>0</v>
      </c>
      <c r="G80" s="18" t="s">
        <v>18</v>
      </c>
      <c r="H80" s="18">
        <v>0</v>
      </c>
      <c r="I80" s="18">
        <v>1</v>
      </c>
      <c r="J80" s="18" t="s">
        <v>152</v>
      </c>
      <c r="K80" s="18" t="s">
        <v>23</v>
      </c>
      <c r="L80" s="18">
        <v>1</v>
      </c>
      <c r="M80" s="19">
        <v>0</v>
      </c>
      <c r="N80" s="19">
        <v>0</v>
      </c>
      <c r="O80" s="19">
        <v>0</v>
      </c>
      <c r="P80" s="19">
        <v>0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8" t="str">
        <f t="shared" si="5"/>
        <v>40</v>
      </c>
      <c r="X80" s="18" t="s">
        <v>25</v>
      </c>
      <c r="Y80" s="16" t="str">
        <f t="shared" si="6"/>
        <v>7B00011CC9010000000000000000000000000000000000000000407D</v>
      </c>
      <c r="Z80" s="79">
        <v>79</v>
      </c>
      <c r="AA80" s="21"/>
      <c r="AB80" s="18" t="str">
        <f t="shared" si="7"/>
        <v>00</v>
      </c>
      <c r="AC80" s="18" t="str">
        <f t="shared" si="8"/>
        <v>00</v>
      </c>
      <c r="AD80" s="20"/>
      <c r="AE80" s="21"/>
    </row>
    <row r="81" spans="1:31" ht="33">
      <c r="A81" s="27"/>
      <c r="B81" s="16"/>
      <c r="C81" s="27"/>
      <c r="D81" s="16"/>
      <c r="E81" s="16">
        <v>2</v>
      </c>
      <c r="F81" s="25">
        <v>34</v>
      </c>
      <c r="G81" s="18" t="s">
        <v>18</v>
      </c>
      <c r="H81" s="18">
        <v>0</v>
      </c>
      <c r="I81" s="18">
        <v>1</v>
      </c>
      <c r="J81" s="18" t="s">
        <v>152</v>
      </c>
      <c r="K81" s="18" t="s">
        <v>23</v>
      </c>
      <c r="L81" s="18">
        <v>1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8" t="str">
        <f t="shared" si="5"/>
        <v>40</v>
      </c>
      <c r="X81" s="18" t="s">
        <v>25</v>
      </c>
      <c r="Y81" s="16" t="str">
        <f t="shared" si="6"/>
        <v>7B00011CC9010000000000000000000000000000000000000000407D</v>
      </c>
      <c r="Z81" s="79">
        <v>80</v>
      </c>
      <c r="AA81" s="21"/>
      <c r="AB81" s="18" t="str">
        <f t="shared" si="7"/>
        <v>00</v>
      </c>
      <c r="AC81" s="18" t="str">
        <f t="shared" si="8"/>
        <v>00</v>
      </c>
      <c r="AD81" s="20"/>
      <c r="AE81" s="21"/>
    </row>
    <row r="82" spans="1:31" ht="33">
      <c r="A82" s="27"/>
      <c r="B82" s="16"/>
      <c r="C82" s="27"/>
      <c r="D82" s="16"/>
      <c r="E82" s="16">
        <v>3</v>
      </c>
      <c r="F82" s="25" t="s">
        <v>72</v>
      </c>
      <c r="G82" s="18" t="s">
        <v>18</v>
      </c>
      <c r="H82" s="18">
        <v>0</v>
      </c>
      <c r="I82" s="18">
        <v>1</v>
      </c>
      <c r="J82" s="18" t="s">
        <v>152</v>
      </c>
      <c r="K82" s="18" t="s">
        <v>23</v>
      </c>
      <c r="L82" s="18">
        <v>1</v>
      </c>
      <c r="M82" s="19">
        <v>0</v>
      </c>
      <c r="N82" s="19">
        <v>0</v>
      </c>
      <c r="O82" s="19">
        <v>0</v>
      </c>
      <c r="P82" s="19">
        <v>0</v>
      </c>
      <c r="Q82" s="19">
        <v>0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8" t="str">
        <f t="shared" si="5"/>
        <v>40</v>
      </c>
      <c r="X82" s="18" t="s">
        <v>25</v>
      </c>
      <c r="Y82" s="16" t="str">
        <f t="shared" si="6"/>
        <v>7B00011CC9010000000000000000000000000000000000000000407D</v>
      </c>
      <c r="Z82" s="79">
        <v>81</v>
      </c>
      <c r="AA82" s="21"/>
      <c r="AB82" s="18" t="str">
        <f t="shared" si="7"/>
        <v>00</v>
      </c>
      <c r="AC82" s="18" t="str">
        <f t="shared" si="8"/>
        <v>00</v>
      </c>
      <c r="AD82" s="20"/>
      <c r="AE82" s="21"/>
    </row>
    <row r="83" spans="1:31" ht="33">
      <c r="A83" s="27"/>
      <c r="B83" s="16">
        <v>35</v>
      </c>
      <c r="C83" s="27" t="s">
        <v>102</v>
      </c>
      <c r="D83" s="16"/>
      <c r="E83" s="16">
        <v>1</v>
      </c>
      <c r="F83" s="25">
        <v>0</v>
      </c>
      <c r="G83" s="18" t="s">
        <v>18</v>
      </c>
      <c r="H83" s="18">
        <v>0</v>
      </c>
      <c r="I83" s="18">
        <v>1</v>
      </c>
      <c r="J83" s="18" t="s">
        <v>152</v>
      </c>
      <c r="K83" s="18" t="s">
        <v>23</v>
      </c>
      <c r="L83" s="18">
        <v>1</v>
      </c>
      <c r="M83" s="19">
        <v>0</v>
      </c>
      <c r="N83" s="19">
        <v>0</v>
      </c>
      <c r="O83" s="19">
        <v>0</v>
      </c>
      <c r="P83" s="19">
        <v>0</v>
      </c>
      <c r="Q83" s="19">
        <v>0</v>
      </c>
      <c r="R83" s="19">
        <v>0</v>
      </c>
      <c r="S83" s="19">
        <v>0</v>
      </c>
      <c r="T83" s="19">
        <v>0</v>
      </c>
      <c r="U83" s="19">
        <v>0</v>
      </c>
      <c r="V83" s="19">
        <v>0</v>
      </c>
      <c r="W83" s="18" t="str">
        <f t="shared" si="5"/>
        <v>40</v>
      </c>
      <c r="X83" s="18" t="s">
        <v>25</v>
      </c>
      <c r="Y83" s="16" t="str">
        <f t="shared" si="6"/>
        <v>7B00011CC9010000000000000000000000000000000000000000407D</v>
      </c>
      <c r="Z83" s="79">
        <v>82</v>
      </c>
      <c r="AA83" s="21"/>
      <c r="AB83" s="18" t="str">
        <f t="shared" si="7"/>
        <v>00</v>
      </c>
      <c r="AC83" s="18" t="str">
        <f t="shared" si="8"/>
        <v>00</v>
      </c>
      <c r="AD83" s="20"/>
      <c r="AE83" s="21"/>
    </row>
    <row r="84" spans="1:31" ht="33">
      <c r="A84" s="27"/>
      <c r="B84" s="16"/>
      <c r="C84" s="27"/>
      <c r="D84" s="16"/>
      <c r="E84" s="16">
        <v>2</v>
      </c>
      <c r="F84" s="25">
        <v>34</v>
      </c>
      <c r="G84" s="18" t="s">
        <v>18</v>
      </c>
      <c r="H84" s="18">
        <v>0</v>
      </c>
      <c r="I84" s="18">
        <v>1</v>
      </c>
      <c r="J84" s="18" t="s">
        <v>152</v>
      </c>
      <c r="K84" s="18" t="s">
        <v>23</v>
      </c>
      <c r="L84" s="18">
        <v>1</v>
      </c>
      <c r="M84" s="19">
        <v>0</v>
      </c>
      <c r="N84" s="19">
        <v>0</v>
      </c>
      <c r="O84" s="19">
        <v>0</v>
      </c>
      <c r="P84" s="19">
        <v>0</v>
      </c>
      <c r="Q84" s="19">
        <v>0</v>
      </c>
      <c r="R84" s="19">
        <v>0</v>
      </c>
      <c r="S84" s="19">
        <v>0</v>
      </c>
      <c r="T84" s="19">
        <v>0</v>
      </c>
      <c r="U84" s="19">
        <v>0</v>
      </c>
      <c r="V84" s="19">
        <v>0</v>
      </c>
      <c r="W84" s="18" t="str">
        <f t="shared" si="5"/>
        <v>40</v>
      </c>
      <c r="X84" s="18" t="s">
        <v>25</v>
      </c>
      <c r="Y84" s="16" t="str">
        <f t="shared" si="6"/>
        <v>7B00011CC9010000000000000000000000000000000000000000407D</v>
      </c>
      <c r="Z84" s="79">
        <v>83</v>
      </c>
      <c r="AA84" s="21"/>
      <c r="AB84" s="18" t="str">
        <f t="shared" si="7"/>
        <v>00</v>
      </c>
      <c r="AC84" s="18" t="str">
        <f t="shared" si="8"/>
        <v>00</v>
      </c>
      <c r="AD84" s="20"/>
      <c r="AE84" s="21"/>
    </row>
    <row r="85" spans="1:31" ht="33">
      <c r="A85" s="27"/>
      <c r="B85" s="16"/>
      <c r="C85" s="27"/>
      <c r="D85" s="16"/>
      <c r="E85" s="16">
        <v>3</v>
      </c>
      <c r="F85" s="25" t="s">
        <v>72</v>
      </c>
      <c r="G85" s="18" t="s">
        <v>18</v>
      </c>
      <c r="H85" s="18">
        <v>0</v>
      </c>
      <c r="I85" s="18">
        <v>1</v>
      </c>
      <c r="J85" s="18" t="s">
        <v>152</v>
      </c>
      <c r="K85" s="18" t="s">
        <v>23</v>
      </c>
      <c r="L85" s="18">
        <v>1</v>
      </c>
      <c r="M85" s="19">
        <v>0</v>
      </c>
      <c r="N85" s="19">
        <v>0</v>
      </c>
      <c r="O85" s="19">
        <v>0</v>
      </c>
      <c r="P85" s="19">
        <v>0</v>
      </c>
      <c r="Q85" s="19">
        <v>0</v>
      </c>
      <c r="R85" s="19">
        <v>0</v>
      </c>
      <c r="S85" s="19">
        <v>0</v>
      </c>
      <c r="T85" s="19">
        <v>0</v>
      </c>
      <c r="U85" s="19">
        <v>0</v>
      </c>
      <c r="V85" s="19">
        <v>0</v>
      </c>
      <c r="W85" s="18" t="str">
        <f t="shared" si="5"/>
        <v>40</v>
      </c>
      <c r="X85" s="18" t="s">
        <v>25</v>
      </c>
      <c r="Y85" s="16" t="str">
        <f t="shared" si="6"/>
        <v>7B00011CC9010000000000000000000000000000000000000000407D</v>
      </c>
      <c r="Z85" s="79">
        <v>84</v>
      </c>
      <c r="AA85" s="21"/>
      <c r="AB85" s="18" t="str">
        <f t="shared" si="7"/>
        <v>00</v>
      </c>
      <c r="AC85" s="18" t="str">
        <f t="shared" si="8"/>
        <v>00</v>
      </c>
      <c r="AD85" s="20"/>
      <c r="AE85" s="21"/>
    </row>
    <row r="86" spans="1:31" ht="33">
      <c r="A86" s="27"/>
      <c r="B86" s="16">
        <v>37</v>
      </c>
      <c r="C86" s="27" t="s">
        <v>103</v>
      </c>
      <c r="D86" s="16"/>
      <c r="E86" s="16">
        <v>1</v>
      </c>
      <c r="F86" s="22">
        <v>0</v>
      </c>
      <c r="G86" s="18" t="s">
        <v>18</v>
      </c>
      <c r="H86" s="18">
        <v>0</v>
      </c>
      <c r="I86" s="18">
        <v>1</v>
      </c>
      <c r="J86" s="18" t="s">
        <v>152</v>
      </c>
      <c r="K86" s="18" t="s">
        <v>23</v>
      </c>
      <c r="L86" s="18">
        <v>1</v>
      </c>
      <c r="M86" s="19">
        <v>0</v>
      </c>
      <c r="N86" s="19">
        <v>0</v>
      </c>
      <c r="O86" s="19">
        <v>0</v>
      </c>
      <c r="P86" s="19">
        <v>0</v>
      </c>
      <c r="Q86" s="19">
        <v>0</v>
      </c>
      <c r="R86" s="19">
        <v>0</v>
      </c>
      <c r="S86" s="19">
        <v>0</v>
      </c>
      <c r="T86" s="19">
        <v>0</v>
      </c>
      <c r="U86" s="19">
        <v>0</v>
      </c>
      <c r="V86" s="19">
        <v>0</v>
      </c>
      <c r="W86" s="18" t="str">
        <f t="shared" si="5"/>
        <v>40</v>
      </c>
      <c r="X86" s="18" t="s">
        <v>25</v>
      </c>
      <c r="Y86" s="16" t="str">
        <f t="shared" si="6"/>
        <v>7B00011CC9010000000000000000000000000000000000000000407D</v>
      </c>
      <c r="Z86" s="79">
        <v>85</v>
      </c>
      <c r="AA86" s="21"/>
      <c r="AB86" s="18" t="str">
        <f t="shared" si="7"/>
        <v>00</v>
      </c>
      <c r="AC86" s="18" t="str">
        <f t="shared" si="8"/>
        <v>00</v>
      </c>
      <c r="AD86" s="20"/>
      <c r="AE86" s="21"/>
    </row>
    <row r="87" spans="1:31" ht="33">
      <c r="A87" s="27"/>
      <c r="B87" s="16"/>
      <c r="C87" s="27"/>
      <c r="D87" s="16"/>
      <c r="E87" s="16">
        <v>2</v>
      </c>
      <c r="F87" s="22">
        <v>1</v>
      </c>
      <c r="G87" s="18" t="s">
        <v>18</v>
      </c>
      <c r="H87" s="18">
        <v>0</v>
      </c>
      <c r="I87" s="18">
        <v>1</v>
      </c>
      <c r="J87" s="18" t="s">
        <v>152</v>
      </c>
      <c r="K87" s="18" t="s">
        <v>23</v>
      </c>
      <c r="L87" s="18">
        <v>1</v>
      </c>
      <c r="M87" s="19">
        <v>0</v>
      </c>
      <c r="N87" s="19">
        <v>0</v>
      </c>
      <c r="O87" s="19">
        <v>0</v>
      </c>
      <c r="P87" s="19">
        <v>0</v>
      </c>
      <c r="Q87" s="19">
        <v>0</v>
      </c>
      <c r="R87" s="19">
        <v>0</v>
      </c>
      <c r="S87" s="19">
        <v>0</v>
      </c>
      <c r="T87" s="19">
        <v>0</v>
      </c>
      <c r="U87" s="19">
        <v>0</v>
      </c>
      <c r="V87" s="19">
        <v>0</v>
      </c>
      <c r="W87" s="18" t="str">
        <f t="shared" si="5"/>
        <v>40</v>
      </c>
      <c r="X87" s="18" t="s">
        <v>25</v>
      </c>
      <c r="Y87" s="16" t="str">
        <f t="shared" si="6"/>
        <v>7B00011CC9010000000000000000000000000000000000000000407D</v>
      </c>
      <c r="Z87" s="79">
        <v>86</v>
      </c>
      <c r="AA87" s="21"/>
      <c r="AB87" s="18" t="str">
        <f t="shared" si="7"/>
        <v>00</v>
      </c>
      <c r="AC87" s="18" t="str">
        <f t="shared" si="8"/>
        <v>00</v>
      </c>
      <c r="AD87" s="20"/>
      <c r="AE87" s="21"/>
    </row>
    <row r="88" spans="1:31" ht="33">
      <c r="A88" s="27"/>
      <c r="B88" s="16"/>
      <c r="C88" s="27"/>
      <c r="D88" s="16"/>
      <c r="E88" s="16">
        <v>3</v>
      </c>
      <c r="F88" s="22" t="s">
        <v>22</v>
      </c>
      <c r="G88" s="18" t="s">
        <v>18</v>
      </c>
      <c r="H88" s="18">
        <v>0</v>
      </c>
      <c r="I88" s="18">
        <v>1</v>
      </c>
      <c r="J88" s="18" t="s">
        <v>152</v>
      </c>
      <c r="K88" s="18" t="s">
        <v>23</v>
      </c>
      <c r="L88" s="18">
        <v>1</v>
      </c>
      <c r="M88" s="19">
        <v>0</v>
      </c>
      <c r="N88" s="19">
        <v>0</v>
      </c>
      <c r="O88" s="19">
        <v>0</v>
      </c>
      <c r="P88" s="19">
        <v>0</v>
      </c>
      <c r="Q88" s="19">
        <v>0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8" t="str">
        <f t="shared" si="5"/>
        <v>40</v>
      </c>
      <c r="X88" s="18" t="s">
        <v>25</v>
      </c>
      <c r="Y88" s="16" t="str">
        <f t="shared" si="6"/>
        <v>7B00011CC9010000000000000000000000000000000000000000407D</v>
      </c>
      <c r="Z88" s="79">
        <v>87</v>
      </c>
      <c r="AA88" s="21"/>
      <c r="AB88" s="18" t="str">
        <f t="shared" si="7"/>
        <v>00</v>
      </c>
      <c r="AC88" s="18" t="str">
        <f t="shared" si="8"/>
        <v>00</v>
      </c>
      <c r="AD88" s="20"/>
      <c r="AE88" s="21"/>
    </row>
    <row r="89" spans="1:31" ht="33">
      <c r="A89" s="27"/>
      <c r="B89" s="16">
        <v>38</v>
      </c>
      <c r="C89" s="27" t="s">
        <v>92</v>
      </c>
      <c r="D89" s="16"/>
      <c r="E89" s="16">
        <v>1</v>
      </c>
      <c r="F89" s="25">
        <v>0</v>
      </c>
      <c r="G89" s="18" t="s">
        <v>18</v>
      </c>
      <c r="H89" s="18">
        <v>0</v>
      </c>
      <c r="I89" s="18">
        <v>1</v>
      </c>
      <c r="J89" s="18" t="s">
        <v>152</v>
      </c>
      <c r="K89" s="18" t="s">
        <v>23</v>
      </c>
      <c r="L89" s="18">
        <v>1</v>
      </c>
      <c r="M89" s="26">
        <f>F89</f>
        <v>0</v>
      </c>
      <c r="N89" s="19">
        <v>0</v>
      </c>
      <c r="O89" s="19">
        <v>0</v>
      </c>
      <c r="P89" s="19">
        <v>0</v>
      </c>
      <c r="Q89" s="19">
        <v>0</v>
      </c>
      <c r="R89" s="19">
        <v>0</v>
      </c>
      <c r="S89" s="19">
        <v>0</v>
      </c>
      <c r="T89" s="19">
        <v>0</v>
      </c>
      <c r="U89" s="19">
        <v>0</v>
      </c>
      <c r="V89" s="19">
        <v>0</v>
      </c>
      <c r="W89" s="18" t="str">
        <f t="shared" si="5"/>
        <v>40</v>
      </c>
      <c r="X89" s="18" t="s">
        <v>25</v>
      </c>
      <c r="Y89" s="16" t="str">
        <f t="shared" si="6"/>
        <v>7B00011CC9010000000000000000000000000000000000000000407D</v>
      </c>
      <c r="Z89" s="79">
        <v>88</v>
      </c>
      <c r="AA89" s="21"/>
      <c r="AB89" s="18" t="str">
        <f t="shared" si="7"/>
        <v>00</v>
      </c>
      <c r="AC89" s="18" t="str">
        <f t="shared" si="8"/>
        <v>00</v>
      </c>
      <c r="AD89" s="20"/>
      <c r="AE89" s="21"/>
    </row>
    <row r="90" spans="1:31" ht="33">
      <c r="A90" s="27"/>
      <c r="B90" s="16"/>
      <c r="C90" s="27"/>
      <c r="D90" s="16"/>
      <c r="E90" s="16">
        <v>2</v>
      </c>
      <c r="F90" s="25">
        <v>34</v>
      </c>
      <c r="G90" s="18" t="s">
        <v>18</v>
      </c>
      <c r="H90" s="18">
        <v>0</v>
      </c>
      <c r="I90" s="18">
        <v>1</v>
      </c>
      <c r="J90" s="18" t="s">
        <v>152</v>
      </c>
      <c r="K90" s="18" t="s">
        <v>23</v>
      </c>
      <c r="L90" s="18">
        <v>1</v>
      </c>
      <c r="M90" s="26">
        <f>F90</f>
        <v>34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8" t="str">
        <f t="shared" si="5"/>
        <v>14</v>
      </c>
      <c r="X90" s="18" t="s">
        <v>25</v>
      </c>
      <c r="Y90" s="16" t="str">
        <f t="shared" si="6"/>
        <v>7B00011CC9010034000000000000000000000000000000000000147D</v>
      </c>
      <c r="Z90" s="79">
        <v>89</v>
      </c>
      <c r="AA90" s="21"/>
      <c r="AB90" s="18" t="str">
        <f t="shared" si="7"/>
        <v>00</v>
      </c>
      <c r="AC90" s="18" t="str">
        <f t="shared" si="8"/>
        <v>00</v>
      </c>
      <c r="AD90" s="20"/>
      <c r="AE90" s="21"/>
    </row>
    <row r="91" spans="1:31" ht="33">
      <c r="A91" s="27"/>
      <c r="B91" s="16"/>
      <c r="C91" s="27"/>
      <c r="D91" s="16"/>
      <c r="E91" s="16">
        <v>3</v>
      </c>
      <c r="F91" s="25" t="s">
        <v>72</v>
      </c>
      <c r="G91" s="18" t="s">
        <v>18</v>
      </c>
      <c r="H91" s="18">
        <v>0</v>
      </c>
      <c r="I91" s="18">
        <v>1</v>
      </c>
      <c r="J91" s="18" t="s">
        <v>152</v>
      </c>
      <c r="K91" s="18" t="s">
        <v>23</v>
      </c>
      <c r="L91" s="18">
        <v>1</v>
      </c>
      <c r="M91" s="26" t="str">
        <f>F91</f>
        <v>FFFF</v>
      </c>
      <c r="N91" s="19">
        <v>0</v>
      </c>
      <c r="O91" s="19">
        <v>0</v>
      </c>
      <c r="P91" s="19">
        <v>0</v>
      </c>
      <c r="Q91" s="19">
        <v>0</v>
      </c>
      <c r="R91" s="19">
        <v>0</v>
      </c>
      <c r="S91" s="19">
        <v>0</v>
      </c>
      <c r="T91" s="19">
        <v>0</v>
      </c>
      <c r="U91" s="19">
        <v>0</v>
      </c>
      <c r="V91" s="19">
        <v>0</v>
      </c>
      <c r="W91" s="18" t="str">
        <f t="shared" si="5"/>
        <v>41</v>
      </c>
      <c r="X91" s="18" t="s">
        <v>25</v>
      </c>
      <c r="Y91" s="16" t="str">
        <f t="shared" si="6"/>
        <v>7B00011CC901FFFF000000000000000000000000000000000000417D</v>
      </c>
      <c r="Z91" s="79">
        <v>90</v>
      </c>
      <c r="AA91" s="21"/>
      <c r="AB91" s="18" t="str">
        <f t="shared" si="7"/>
        <v>00</v>
      </c>
      <c r="AC91" s="18" t="str">
        <f t="shared" si="8"/>
        <v>00</v>
      </c>
      <c r="AD91" s="20"/>
      <c r="AE91" s="21"/>
    </row>
    <row r="92" spans="1:31" ht="33">
      <c r="A92" s="27"/>
      <c r="B92" s="16">
        <v>40</v>
      </c>
      <c r="C92" s="27" t="s">
        <v>93</v>
      </c>
      <c r="D92" s="16"/>
      <c r="E92" s="16">
        <v>1</v>
      </c>
      <c r="F92" s="25">
        <v>0</v>
      </c>
      <c r="G92" s="18" t="s">
        <v>18</v>
      </c>
      <c r="H92" s="18">
        <v>0</v>
      </c>
      <c r="I92" s="18">
        <v>1</v>
      </c>
      <c r="J92" s="18" t="s">
        <v>152</v>
      </c>
      <c r="K92" s="18" t="s">
        <v>23</v>
      </c>
      <c r="L92" s="18">
        <v>1</v>
      </c>
      <c r="M92" s="19">
        <v>0</v>
      </c>
      <c r="N92" s="26">
        <f>F92</f>
        <v>0</v>
      </c>
      <c r="O92" s="19">
        <v>0</v>
      </c>
      <c r="P92" s="19">
        <v>0</v>
      </c>
      <c r="Q92" s="19">
        <v>0</v>
      </c>
      <c r="R92" s="19">
        <v>0</v>
      </c>
      <c r="S92" s="19">
        <v>0</v>
      </c>
      <c r="T92" s="19">
        <v>0</v>
      </c>
      <c r="U92" s="19">
        <v>0</v>
      </c>
      <c r="V92" s="19">
        <v>0</v>
      </c>
      <c r="W92" s="18" t="str">
        <f t="shared" si="5"/>
        <v>40</v>
      </c>
      <c r="X92" s="18" t="s">
        <v>25</v>
      </c>
      <c r="Y92" s="16" t="str">
        <f t="shared" si="6"/>
        <v>7B00011CC9010000000000000000000000000000000000000000407D</v>
      </c>
      <c r="Z92" s="79">
        <v>91</v>
      </c>
      <c r="AA92" s="21"/>
      <c r="AB92" s="18" t="str">
        <f t="shared" si="7"/>
        <v>00</v>
      </c>
      <c r="AC92" s="18" t="str">
        <f t="shared" si="8"/>
        <v>00</v>
      </c>
      <c r="AD92" s="20"/>
      <c r="AE92" s="21"/>
    </row>
    <row r="93" spans="1:31" ht="33">
      <c r="A93" s="27"/>
      <c r="B93" s="16"/>
      <c r="C93" s="27"/>
      <c r="D93" s="16"/>
      <c r="E93" s="16">
        <v>2</v>
      </c>
      <c r="F93" s="25">
        <v>34</v>
      </c>
      <c r="G93" s="18" t="s">
        <v>18</v>
      </c>
      <c r="H93" s="18">
        <v>0</v>
      </c>
      <c r="I93" s="18">
        <v>1</v>
      </c>
      <c r="J93" s="18" t="s">
        <v>152</v>
      </c>
      <c r="K93" s="18" t="s">
        <v>23</v>
      </c>
      <c r="L93" s="18">
        <v>1</v>
      </c>
      <c r="M93" s="19">
        <v>0</v>
      </c>
      <c r="N93" s="26">
        <f>F93</f>
        <v>34</v>
      </c>
      <c r="O93" s="19">
        <v>0</v>
      </c>
      <c r="P93" s="19">
        <v>0</v>
      </c>
      <c r="Q93" s="19">
        <v>0</v>
      </c>
      <c r="R93" s="19">
        <v>0</v>
      </c>
      <c r="S93" s="19">
        <v>0</v>
      </c>
      <c r="T93" s="19">
        <v>0</v>
      </c>
      <c r="U93" s="19">
        <v>0</v>
      </c>
      <c r="V93" s="19">
        <v>0</v>
      </c>
      <c r="W93" s="18" t="str">
        <f t="shared" si="5"/>
        <v>14</v>
      </c>
      <c r="X93" s="18" t="s">
        <v>25</v>
      </c>
      <c r="Y93" s="16" t="str">
        <f t="shared" si="6"/>
        <v>7B00011CC9010000003400000000000000000000000000000000147D</v>
      </c>
      <c r="Z93" s="79">
        <v>92</v>
      </c>
      <c r="AA93" s="21"/>
      <c r="AB93" s="18" t="str">
        <f t="shared" si="7"/>
        <v>00</v>
      </c>
      <c r="AC93" s="18" t="str">
        <f t="shared" si="8"/>
        <v>00</v>
      </c>
      <c r="AD93" s="20"/>
      <c r="AE93" s="21"/>
    </row>
    <row r="94" spans="1:31" ht="33">
      <c r="A94" s="27"/>
      <c r="B94" s="16"/>
      <c r="C94" s="27"/>
      <c r="D94" s="16"/>
      <c r="E94" s="16">
        <v>3</v>
      </c>
      <c r="F94" s="25" t="s">
        <v>72</v>
      </c>
      <c r="G94" s="18" t="s">
        <v>18</v>
      </c>
      <c r="H94" s="18">
        <v>0</v>
      </c>
      <c r="I94" s="18">
        <v>1</v>
      </c>
      <c r="J94" s="18" t="s">
        <v>152</v>
      </c>
      <c r="K94" s="18" t="s">
        <v>23</v>
      </c>
      <c r="L94" s="18">
        <v>1</v>
      </c>
      <c r="M94" s="19">
        <v>0</v>
      </c>
      <c r="N94" s="26" t="str">
        <f>F94</f>
        <v>FFFF</v>
      </c>
      <c r="O94" s="19">
        <v>0</v>
      </c>
      <c r="P94" s="19">
        <v>0</v>
      </c>
      <c r="Q94" s="19">
        <v>0</v>
      </c>
      <c r="R94" s="19">
        <v>0</v>
      </c>
      <c r="S94" s="19">
        <v>0</v>
      </c>
      <c r="T94" s="19">
        <v>0</v>
      </c>
      <c r="U94" s="19">
        <v>0</v>
      </c>
      <c r="V94" s="19">
        <v>0</v>
      </c>
      <c r="W94" s="18" t="str">
        <f t="shared" si="5"/>
        <v>41</v>
      </c>
      <c r="X94" s="18" t="s">
        <v>25</v>
      </c>
      <c r="Y94" s="16" t="str">
        <f t="shared" si="6"/>
        <v>7B00011CC9010000FFFF00000000000000000000000000000000417D</v>
      </c>
      <c r="Z94" s="79">
        <v>93</v>
      </c>
      <c r="AA94" s="21"/>
      <c r="AB94" s="18" t="str">
        <f t="shared" si="7"/>
        <v>00</v>
      </c>
      <c r="AC94" s="18" t="str">
        <f t="shared" si="8"/>
        <v>00</v>
      </c>
      <c r="AD94" s="20"/>
      <c r="AE94" s="21"/>
    </row>
    <row r="95" spans="1:31" ht="33">
      <c r="A95" s="27"/>
      <c r="B95" s="16">
        <v>42</v>
      </c>
      <c r="C95" s="27" t="s">
        <v>94</v>
      </c>
      <c r="D95" s="16"/>
      <c r="E95" s="16">
        <v>1</v>
      </c>
      <c r="F95" s="25">
        <v>0</v>
      </c>
      <c r="G95" s="18" t="s">
        <v>18</v>
      </c>
      <c r="H95" s="18">
        <v>0</v>
      </c>
      <c r="I95" s="18">
        <v>1</v>
      </c>
      <c r="J95" s="18" t="s">
        <v>152</v>
      </c>
      <c r="K95" s="18" t="s">
        <v>23</v>
      </c>
      <c r="L95" s="18">
        <v>1</v>
      </c>
      <c r="M95" s="19">
        <v>0</v>
      </c>
      <c r="N95" s="19">
        <v>0</v>
      </c>
      <c r="O95" s="26">
        <f>F95</f>
        <v>0</v>
      </c>
      <c r="P95" s="19">
        <v>0</v>
      </c>
      <c r="Q95" s="19">
        <v>0</v>
      </c>
      <c r="R95" s="19">
        <v>0</v>
      </c>
      <c r="S95" s="19">
        <v>0</v>
      </c>
      <c r="T95" s="19">
        <v>0</v>
      </c>
      <c r="U95" s="19">
        <v>0</v>
      </c>
      <c r="V95" s="19">
        <v>0</v>
      </c>
      <c r="W95" s="18" t="str">
        <f t="shared" si="5"/>
        <v>40</v>
      </c>
      <c r="X95" s="18" t="s">
        <v>25</v>
      </c>
      <c r="Y95" s="16" t="str">
        <f t="shared" si="6"/>
        <v>7B00011CC9010000000000000000000000000000000000000000407D</v>
      </c>
      <c r="Z95" s="79">
        <v>94</v>
      </c>
      <c r="AA95" s="21"/>
      <c r="AB95" s="18" t="str">
        <f t="shared" si="7"/>
        <v>00</v>
      </c>
      <c r="AC95" s="18" t="str">
        <f t="shared" si="8"/>
        <v>00</v>
      </c>
      <c r="AD95" s="20"/>
      <c r="AE95" s="21"/>
    </row>
    <row r="96" spans="1:31" ht="33">
      <c r="A96" s="27"/>
      <c r="B96" s="16"/>
      <c r="C96" s="27"/>
      <c r="D96" s="16"/>
      <c r="E96" s="16">
        <v>2</v>
      </c>
      <c r="F96" s="25">
        <v>34</v>
      </c>
      <c r="G96" s="18" t="s">
        <v>18</v>
      </c>
      <c r="H96" s="18">
        <v>0</v>
      </c>
      <c r="I96" s="18">
        <v>1</v>
      </c>
      <c r="J96" s="18" t="s">
        <v>152</v>
      </c>
      <c r="K96" s="18" t="s">
        <v>23</v>
      </c>
      <c r="L96" s="18">
        <v>1</v>
      </c>
      <c r="M96" s="19">
        <v>0</v>
      </c>
      <c r="N96" s="19">
        <v>0</v>
      </c>
      <c r="O96" s="26">
        <f>F96</f>
        <v>34</v>
      </c>
      <c r="P96" s="19">
        <v>0</v>
      </c>
      <c r="Q96" s="19">
        <v>0</v>
      </c>
      <c r="R96" s="19">
        <v>0</v>
      </c>
      <c r="S96" s="19">
        <v>0</v>
      </c>
      <c r="T96" s="19">
        <v>0</v>
      </c>
      <c r="U96" s="19">
        <v>0</v>
      </c>
      <c r="V96" s="19">
        <v>0</v>
      </c>
      <c r="W96" s="18" t="str">
        <f t="shared" si="5"/>
        <v>14</v>
      </c>
      <c r="X96" s="18" t="s">
        <v>25</v>
      </c>
      <c r="Y96" s="16" t="str">
        <f t="shared" si="6"/>
        <v>7B00011CC9010000000000340000000000000000000000000000147D</v>
      </c>
      <c r="Z96" s="79">
        <v>95</v>
      </c>
      <c r="AA96" s="21"/>
      <c r="AB96" s="18" t="str">
        <f t="shared" si="7"/>
        <v>00</v>
      </c>
      <c r="AC96" s="18" t="str">
        <f t="shared" si="8"/>
        <v>00</v>
      </c>
      <c r="AD96" s="20"/>
      <c r="AE96" s="21"/>
    </row>
    <row r="97" spans="1:31" ht="33">
      <c r="A97" s="27"/>
      <c r="B97" s="16"/>
      <c r="C97" s="27"/>
      <c r="D97" s="16"/>
      <c r="E97" s="16">
        <v>3</v>
      </c>
      <c r="F97" s="25" t="s">
        <v>72</v>
      </c>
      <c r="G97" s="18" t="s">
        <v>18</v>
      </c>
      <c r="H97" s="18">
        <v>0</v>
      </c>
      <c r="I97" s="18">
        <v>1</v>
      </c>
      <c r="J97" s="18" t="s">
        <v>152</v>
      </c>
      <c r="K97" s="18" t="s">
        <v>23</v>
      </c>
      <c r="L97" s="18">
        <v>1</v>
      </c>
      <c r="M97" s="19">
        <v>0</v>
      </c>
      <c r="N97" s="19">
        <v>0</v>
      </c>
      <c r="O97" s="26" t="str">
        <f>F97</f>
        <v>FFFF</v>
      </c>
      <c r="P97" s="19">
        <v>0</v>
      </c>
      <c r="Q97" s="19">
        <v>0</v>
      </c>
      <c r="R97" s="19">
        <v>0</v>
      </c>
      <c r="S97" s="19">
        <v>0</v>
      </c>
      <c r="T97" s="19">
        <v>0</v>
      </c>
      <c r="U97" s="19">
        <v>0</v>
      </c>
      <c r="V97" s="19">
        <v>0</v>
      </c>
      <c r="W97" s="18" t="str">
        <f t="shared" si="5"/>
        <v>41</v>
      </c>
      <c r="X97" s="18" t="s">
        <v>25</v>
      </c>
      <c r="Y97" s="16" t="str">
        <f t="shared" si="6"/>
        <v>7B00011CC90100000000FFFF0000000000000000000000000000417D</v>
      </c>
      <c r="Z97" s="79">
        <v>96</v>
      </c>
      <c r="AA97" s="21"/>
      <c r="AB97" s="18" t="str">
        <f t="shared" si="7"/>
        <v>00</v>
      </c>
      <c r="AC97" s="18" t="str">
        <f t="shared" si="8"/>
        <v>00</v>
      </c>
      <c r="AD97" s="20"/>
      <c r="AE97" s="21"/>
    </row>
    <row r="98" spans="1:31" ht="33">
      <c r="A98" s="27"/>
      <c r="B98" s="16">
        <v>44</v>
      </c>
      <c r="C98" s="27" t="s">
        <v>95</v>
      </c>
      <c r="D98" s="16"/>
      <c r="E98" s="16">
        <v>1</v>
      </c>
      <c r="F98" s="25">
        <v>0</v>
      </c>
      <c r="G98" s="18" t="s">
        <v>18</v>
      </c>
      <c r="H98" s="18">
        <v>0</v>
      </c>
      <c r="I98" s="18">
        <v>1</v>
      </c>
      <c r="J98" s="18" t="s">
        <v>152</v>
      </c>
      <c r="K98" s="18" t="s">
        <v>23</v>
      </c>
      <c r="L98" s="18">
        <v>1</v>
      </c>
      <c r="M98" s="19">
        <v>0</v>
      </c>
      <c r="N98" s="19">
        <v>0</v>
      </c>
      <c r="O98" s="19">
        <v>0</v>
      </c>
      <c r="P98" s="26">
        <f>F98</f>
        <v>0</v>
      </c>
      <c r="Q98" s="19">
        <v>0</v>
      </c>
      <c r="R98" s="19">
        <v>0</v>
      </c>
      <c r="S98" s="19">
        <v>0</v>
      </c>
      <c r="T98" s="19">
        <v>0</v>
      </c>
      <c r="U98" s="19">
        <v>0</v>
      </c>
      <c r="V98" s="19">
        <v>0</v>
      </c>
      <c r="W98" s="18" t="str">
        <f t="shared" si="5"/>
        <v>40</v>
      </c>
      <c r="X98" s="18" t="s">
        <v>25</v>
      </c>
      <c r="Y98" s="16" t="str">
        <f t="shared" si="6"/>
        <v>7B00011CC9010000000000000000000000000000000000000000407D</v>
      </c>
      <c r="Z98" s="79">
        <v>97</v>
      </c>
      <c r="AA98" s="21"/>
      <c r="AB98" s="18" t="str">
        <f t="shared" si="7"/>
        <v>00</v>
      </c>
      <c r="AC98" s="18" t="str">
        <f t="shared" si="8"/>
        <v>00</v>
      </c>
      <c r="AD98" s="20"/>
      <c r="AE98" s="21"/>
    </row>
    <row r="99" spans="1:31" ht="33">
      <c r="A99" s="27"/>
      <c r="B99" s="16"/>
      <c r="C99" s="27"/>
      <c r="D99" s="16"/>
      <c r="E99" s="16">
        <v>2</v>
      </c>
      <c r="F99" s="25">
        <v>34</v>
      </c>
      <c r="G99" s="18" t="s">
        <v>18</v>
      </c>
      <c r="H99" s="18">
        <v>0</v>
      </c>
      <c r="I99" s="18">
        <v>1</v>
      </c>
      <c r="J99" s="18" t="s">
        <v>152</v>
      </c>
      <c r="K99" s="18" t="s">
        <v>23</v>
      </c>
      <c r="L99" s="18">
        <v>1</v>
      </c>
      <c r="M99" s="19">
        <v>0</v>
      </c>
      <c r="N99" s="19">
        <v>0</v>
      </c>
      <c r="O99" s="19">
        <v>0</v>
      </c>
      <c r="P99" s="26">
        <f>F99</f>
        <v>34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8" t="str">
        <f t="shared" si="5"/>
        <v>14</v>
      </c>
      <c r="X99" s="18" t="s">
        <v>25</v>
      </c>
      <c r="Y99" s="16" t="str">
        <f t="shared" si="6"/>
        <v>7B00011CC9010000000000000034000000000000000000000000147D</v>
      </c>
      <c r="Z99" s="79">
        <v>98</v>
      </c>
      <c r="AA99" s="21"/>
      <c r="AB99" s="18" t="str">
        <f t="shared" si="7"/>
        <v>00</v>
      </c>
      <c r="AC99" s="18" t="str">
        <f t="shared" si="8"/>
        <v>00</v>
      </c>
      <c r="AD99" s="20"/>
      <c r="AE99" s="21"/>
    </row>
    <row r="100" spans="1:31" ht="33">
      <c r="A100" s="27"/>
      <c r="B100" s="16"/>
      <c r="C100" s="27"/>
      <c r="D100" s="16"/>
      <c r="E100" s="16">
        <v>3</v>
      </c>
      <c r="F100" s="25" t="s">
        <v>72</v>
      </c>
      <c r="G100" s="18" t="s">
        <v>18</v>
      </c>
      <c r="H100" s="18">
        <v>0</v>
      </c>
      <c r="I100" s="18">
        <v>1</v>
      </c>
      <c r="J100" s="18" t="s">
        <v>152</v>
      </c>
      <c r="K100" s="18" t="s">
        <v>23</v>
      </c>
      <c r="L100" s="18">
        <v>1</v>
      </c>
      <c r="M100" s="19">
        <v>0</v>
      </c>
      <c r="N100" s="19">
        <v>0</v>
      </c>
      <c r="O100" s="19">
        <v>0</v>
      </c>
      <c r="P100" s="26" t="str">
        <f>F100</f>
        <v>FFFF</v>
      </c>
      <c r="Q100" s="19">
        <v>0</v>
      </c>
      <c r="R100" s="19">
        <v>0</v>
      </c>
      <c r="S100" s="19">
        <v>0</v>
      </c>
      <c r="T100" s="19">
        <v>0</v>
      </c>
      <c r="U100" s="19">
        <v>0</v>
      </c>
      <c r="V100" s="19">
        <v>0</v>
      </c>
      <c r="W100" s="18" t="str">
        <f t="shared" si="5"/>
        <v>41</v>
      </c>
      <c r="X100" s="18" t="s">
        <v>25</v>
      </c>
      <c r="Y100" s="16" t="str">
        <f t="shared" si="6"/>
        <v>7B00011CC901000000000000FFFF000000000000000000000000417D</v>
      </c>
      <c r="Z100" s="79">
        <v>99</v>
      </c>
      <c r="AA100" s="21"/>
      <c r="AB100" s="18" t="str">
        <f t="shared" si="7"/>
        <v>00</v>
      </c>
      <c r="AC100" s="18" t="str">
        <f t="shared" si="8"/>
        <v>00</v>
      </c>
      <c r="AD100" s="20"/>
      <c r="AE100" s="21"/>
    </row>
    <row r="101" spans="1:31" ht="33">
      <c r="A101" s="27"/>
      <c r="B101" s="16">
        <v>46</v>
      </c>
      <c r="C101" s="27" t="s">
        <v>96</v>
      </c>
      <c r="D101" s="16"/>
      <c r="E101" s="16">
        <v>1</v>
      </c>
      <c r="F101" s="22">
        <v>0</v>
      </c>
      <c r="G101" s="18" t="s">
        <v>18</v>
      </c>
      <c r="H101" s="18">
        <v>0</v>
      </c>
      <c r="I101" s="18">
        <v>1</v>
      </c>
      <c r="J101" s="18" t="s">
        <v>152</v>
      </c>
      <c r="K101" s="18" t="s">
        <v>23</v>
      </c>
      <c r="L101" s="18">
        <v>1</v>
      </c>
      <c r="M101" s="19">
        <v>0</v>
      </c>
      <c r="N101" s="19">
        <v>0</v>
      </c>
      <c r="O101" s="19">
        <v>0</v>
      </c>
      <c r="P101" s="19">
        <v>0</v>
      </c>
      <c r="Q101" s="26">
        <f>F101</f>
        <v>0</v>
      </c>
      <c r="R101" s="19">
        <v>0</v>
      </c>
      <c r="S101" s="19">
        <v>0</v>
      </c>
      <c r="T101" s="19">
        <v>0</v>
      </c>
      <c r="U101" s="19">
        <v>0</v>
      </c>
      <c r="V101" s="19">
        <v>0</v>
      </c>
      <c r="W101" s="18" t="str">
        <f t="shared" si="5"/>
        <v>40</v>
      </c>
      <c r="X101" s="18" t="s">
        <v>25</v>
      </c>
      <c r="Y101" s="16" t="str">
        <f t="shared" si="6"/>
        <v>7B00011CC9010000000000000000000000000000000000000000407D</v>
      </c>
      <c r="Z101" s="79">
        <v>100</v>
      </c>
      <c r="AA101" s="21"/>
      <c r="AB101" s="18" t="str">
        <f t="shared" si="7"/>
        <v>00</v>
      </c>
      <c r="AC101" s="18" t="str">
        <f t="shared" si="8"/>
        <v>00</v>
      </c>
      <c r="AD101" s="20"/>
      <c r="AE101" s="21"/>
    </row>
    <row r="102" spans="1:31" ht="33">
      <c r="A102" s="27"/>
      <c r="B102" s="16"/>
      <c r="C102" s="27"/>
      <c r="D102" s="16"/>
      <c r="E102" s="16">
        <v>2</v>
      </c>
      <c r="F102" s="22">
        <v>1</v>
      </c>
      <c r="G102" s="18" t="s">
        <v>18</v>
      </c>
      <c r="H102" s="18">
        <v>0</v>
      </c>
      <c r="I102" s="18">
        <v>1</v>
      </c>
      <c r="J102" s="18" t="s">
        <v>152</v>
      </c>
      <c r="K102" s="18" t="s">
        <v>23</v>
      </c>
      <c r="L102" s="18">
        <v>1</v>
      </c>
      <c r="M102" s="19">
        <v>0</v>
      </c>
      <c r="N102" s="19">
        <v>0</v>
      </c>
      <c r="O102" s="19">
        <v>0</v>
      </c>
      <c r="P102" s="19">
        <v>0</v>
      </c>
      <c r="Q102" s="26">
        <f>F102</f>
        <v>1</v>
      </c>
      <c r="R102" s="19">
        <v>0</v>
      </c>
      <c r="S102" s="19">
        <v>0</v>
      </c>
      <c r="T102" s="19">
        <v>0</v>
      </c>
      <c r="U102" s="19">
        <v>0</v>
      </c>
      <c r="V102" s="19">
        <v>0</v>
      </c>
      <c r="W102" s="18" t="str">
        <f t="shared" si="5"/>
        <v>41</v>
      </c>
      <c r="X102" s="18" t="s">
        <v>25</v>
      </c>
      <c r="Y102" s="16" t="str">
        <f t="shared" si="6"/>
        <v>7B00011CC9010000000000000000000100000000000000000000417D</v>
      </c>
      <c r="Z102" s="79">
        <v>101</v>
      </c>
      <c r="AA102" s="21"/>
      <c r="AB102" s="18" t="str">
        <f t="shared" si="7"/>
        <v>00</v>
      </c>
      <c r="AC102" s="18" t="str">
        <f t="shared" si="8"/>
        <v>00</v>
      </c>
      <c r="AD102" s="20"/>
      <c r="AE102" s="21"/>
    </row>
    <row r="103" spans="1:31" ht="33">
      <c r="A103" s="27"/>
      <c r="B103" s="16"/>
      <c r="C103" s="27"/>
      <c r="D103" s="16"/>
      <c r="E103" s="16">
        <v>3</v>
      </c>
      <c r="F103" s="22" t="s">
        <v>22</v>
      </c>
      <c r="G103" s="18" t="s">
        <v>18</v>
      </c>
      <c r="H103" s="18">
        <v>0</v>
      </c>
      <c r="I103" s="18">
        <v>1</v>
      </c>
      <c r="J103" s="18" t="s">
        <v>152</v>
      </c>
      <c r="K103" s="18" t="s">
        <v>23</v>
      </c>
      <c r="L103" s="18">
        <v>1</v>
      </c>
      <c r="M103" s="19">
        <v>0</v>
      </c>
      <c r="N103" s="19">
        <v>0</v>
      </c>
      <c r="O103" s="19">
        <v>0</v>
      </c>
      <c r="P103" s="19">
        <v>0</v>
      </c>
      <c r="Q103" s="26" t="str">
        <f>F103</f>
        <v>FF</v>
      </c>
      <c r="R103" s="19">
        <v>0</v>
      </c>
      <c r="S103" s="19">
        <v>0</v>
      </c>
      <c r="T103" s="19">
        <v>0</v>
      </c>
      <c r="U103" s="19">
        <v>0</v>
      </c>
      <c r="V103" s="19">
        <v>0</v>
      </c>
      <c r="W103" s="18" t="str">
        <f t="shared" si="5"/>
        <v>41</v>
      </c>
      <c r="X103" s="18" t="s">
        <v>25</v>
      </c>
      <c r="Y103" s="16" t="str">
        <f t="shared" si="6"/>
        <v>7B00011CC9010000000000000000FF00000000000000000000417D</v>
      </c>
      <c r="Z103" s="79">
        <v>102</v>
      </c>
      <c r="AA103" s="21"/>
      <c r="AB103" s="18" t="str">
        <f t="shared" si="7"/>
        <v>00</v>
      </c>
      <c r="AC103" s="18" t="str">
        <f t="shared" si="8"/>
        <v>00</v>
      </c>
      <c r="AD103" s="20"/>
      <c r="AE103" s="21"/>
    </row>
    <row r="104" spans="1:31" ht="33">
      <c r="A104" s="27"/>
      <c r="B104" s="16">
        <v>48</v>
      </c>
      <c r="C104" s="27" t="s">
        <v>97</v>
      </c>
      <c r="D104" s="16"/>
      <c r="E104" s="16">
        <v>1</v>
      </c>
      <c r="F104" s="25">
        <v>0</v>
      </c>
      <c r="G104" s="18" t="s">
        <v>18</v>
      </c>
      <c r="H104" s="18">
        <v>0</v>
      </c>
      <c r="I104" s="18">
        <v>1</v>
      </c>
      <c r="J104" s="18" t="s">
        <v>152</v>
      </c>
      <c r="K104" s="18" t="s">
        <v>23</v>
      </c>
      <c r="L104" s="18">
        <v>1</v>
      </c>
      <c r="M104" s="19">
        <v>0</v>
      </c>
      <c r="N104" s="19">
        <v>0</v>
      </c>
      <c r="O104" s="19">
        <v>0</v>
      </c>
      <c r="P104" s="19">
        <v>0</v>
      </c>
      <c r="Q104" s="19">
        <v>0</v>
      </c>
      <c r="R104" s="26">
        <f>F104</f>
        <v>0</v>
      </c>
      <c r="S104" s="19">
        <v>0</v>
      </c>
      <c r="T104" s="19">
        <v>0</v>
      </c>
      <c r="U104" s="19">
        <v>0</v>
      </c>
      <c r="V104" s="19">
        <v>0</v>
      </c>
      <c r="W104" s="18" t="str">
        <f t="shared" si="5"/>
        <v>40</v>
      </c>
      <c r="X104" s="18" t="s">
        <v>25</v>
      </c>
      <c r="Y104" s="16" t="str">
        <f t="shared" si="6"/>
        <v>7B00011CC9010000000000000000000000000000000000000000407D</v>
      </c>
      <c r="Z104" s="79">
        <v>103</v>
      </c>
      <c r="AA104" s="21"/>
      <c r="AB104" s="18" t="str">
        <f t="shared" si="7"/>
        <v>00</v>
      </c>
      <c r="AC104" s="18" t="str">
        <f t="shared" si="8"/>
        <v>00</v>
      </c>
      <c r="AD104" s="20"/>
      <c r="AE104" s="21"/>
    </row>
    <row r="105" spans="1:31" ht="33">
      <c r="A105" s="27"/>
      <c r="B105" s="16"/>
      <c r="C105" s="27"/>
      <c r="D105" s="16"/>
      <c r="E105" s="16">
        <v>2</v>
      </c>
      <c r="F105" s="25">
        <v>34</v>
      </c>
      <c r="G105" s="18" t="s">
        <v>18</v>
      </c>
      <c r="H105" s="18">
        <v>0</v>
      </c>
      <c r="I105" s="18">
        <v>1</v>
      </c>
      <c r="J105" s="18" t="s">
        <v>152</v>
      </c>
      <c r="K105" s="18" t="s">
        <v>23</v>
      </c>
      <c r="L105" s="18">
        <v>1</v>
      </c>
      <c r="M105" s="19">
        <v>0</v>
      </c>
      <c r="N105" s="19">
        <v>0</v>
      </c>
      <c r="O105" s="19">
        <v>0</v>
      </c>
      <c r="P105" s="19">
        <v>0</v>
      </c>
      <c r="Q105" s="19">
        <v>0</v>
      </c>
      <c r="R105" s="26">
        <f>F105</f>
        <v>34</v>
      </c>
      <c r="S105" s="19">
        <v>0</v>
      </c>
      <c r="T105" s="19">
        <v>0</v>
      </c>
      <c r="U105" s="19">
        <v>0</v>
      </c>
      <c r="V105" s="19">
        <v>0</v>
      </c>
      <c r="W105" s="18" t="str">
        <f t="shared" si="5"/>
        <v>14</v>
      </c>
      <c r="X105" s="18" t="s">
        <v>25</v>
      </c>
      <c r="Y105" s="16" t="str">
        <f t="shared" si="6"/>
        <v>7B00011CC9010000000000000000000000340000000000000000147D</v>
      </c>
      <c r="Z105" s="79">
        <v>104</v>
      </c>
      <c r="AA105" s="21"/>
      <c r="AB105" s="18" t="str">
        <f t="shared" si="7"/>
        <v>00</v>
      </c>
      <c r="AC105" s="18" t="str">
        <f t="shared" si="8"/>
        <v>00</v>
      </c>
      <c r="AD105" s="20"/>
      <c r="AE105" s="21"/>
    </row>
    <row r="106" spans="1:31" ht="33">
      <c r="A106" s="27"/>
      <c r="B106" s="16"/>
      <c r="C106" s="27"/>
      <c r="D106" s="16"/>
      <c r="E106" s="16">
        <v>3</v>
      </c>
      <c r="F106" s="25" t="s">
        <v>72</v>
      </c>
      <c r="G106" s="18" t="s">
        <v>18</v>
      </c>
      <c r="H106" s="18">
        <v>0</v>
      </c>
      <c r="I106" s="18">
        <v>1</v>
      </c>
      <c r="J106" s="18" t="s">
        <v>152</v>
      </c>
      <c r="K106" s="18" t="s">
        <v>23</v>
      </c>
      <c r="L106" s="18">
        <v>1</v>
      </c>
      <c r="M106" s="19">
        <v>0</v>
      </c>
      <c r="N106" s="19">
        <v>0</v>
      </c>
      <c r="O106" s="19">
        <v>0</v>
      </c>
      <c r="P106" s="19">
        <v>0</v>
      </c>
      <c r="Q106" s="19">
        <v>0</v>
      </c>
      <c r="R106" s="26" t="str">
        <f>F106</f>
        <v>FFFF</v>
      </c>
      <c r="S106" s="19">
        <v>0</v>
      </c>
      <c r="T106" s="19">
        <v>0</v>
      </c>
      <c r="U106" s="19">
        <v>0</v>
      </c>
      <c r="V106" s="19">
        <v>0</v>
      </c>
      <c r="W106" s="18" t="str">
        <f t="shared" si="5"/>
        <v>41</v>
      </c>
      <c r="X106" s="18" t="s">
        <v>25</v>
      </c>
      <c r="Y106" s="16" t="str">
        <f t="shared" si="6"/>
        <v>7B00011CC90100000000000000000000FFFF0000000000000000417D</v>
      </c>
      <c r="Z106" s="79">
        <v>105</v>
      </c>
      <c r="AA106" s="21"/>
      <c r="AB106" s="18" t="str">
        <f t="shared" si="7"/>
        <v>00</v>
      </c>
      <c r="AC106" s="18" t="str">
        <f t="shared" si="8"/>
        <v>00</v>
      </c>
      <c r="AD106" s="20"/>
      <c r="AE106" s="21"/>
    </row>
    <row r="107" spans="1:31" ht="33">
      <c r="A107" s="27"/>
      <c r="B107" s="16">
        <v>50</v>
      </c>
      <c r="C107" s="27" t="s">
        <v>98</v>
      </c>
      <c r="D107" s="16"/>
      <c r="E107" s="16">
        <v>1</v>
      </c>
      <c r="F107" s="25">
        <v>0</v>
      </c>
      <c r="G107" s="18" t="s">
        <v>18</v>
      </c>
      <c r="H107" s="18">
        <v>0</v>
      </c>
      <c r="I107" s="18">
        <v>1</v>
      </c>
      <c r="J107" s="18" t="s">
        <v>152</v>
      </c>
      <c r="K107" s="18" t="s">
        <v>23</v>
      </c>
      <c r="L107" s="18">
        <v>1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26">
        <f>F107</f>
        <v>0</v>
      </c>
      <c r="T107" s="19">
        <v>0</v>
      </c>
      <c r="U107" s="19">
        <v>0</v>
      </c>
      <c r="V107" s="19">
        <v>0</v>
      </c>
      <c r="W107" s="18" t="str">
        <f t="shared" si="5"/>
        <v>40</v>
      </c>
      <c r="X107" s="18" t="s">
        <v>25</v>
      </c>
      <c r="Y107" s="16" t="str">
        <f t="shared" si="6"/>
        <v>7B00011CC9010000000000000000000000000000000000000000407D</v>
      </c>
      <c r="Z107" s="79">
        <v>106</v>
      </c>
      <c r="AA107" s="21"/>
      <c r="AB107" s="18" t="str">
        <f t="shared" si="7"/>
        <v>00</v>
      </c>
      <c r="AC107" s="18" t="str">
        <f t="shared" si="8"/>
        <v>00</v>
      </c>
      <c r="AD107" s="20"/>
      <c r="AE107" s="21"/>
    </row>
    <row r="108" spans="1:31" ht="33">
      <c r="A108" s="27"/>
      <c r="B108" s="16"/>
      <c r="C108" s="27"/>
      <c r="D108" s="16"/>
      <c r="E108" s="16">
        <v>2</v>
      </c>
      <c r="F108" s="25">
        <v>34</v>
      </c>
      <c r="G108" s="18" t="s">
        <v>18</v>
      </c>
      <c r="H108" s="18">
        <v>0</v>
      </c>
      <c r="I108" s="18">
        <v>1</v>
      </c>
      <c r="J108" s="18" t="s">
        <v>152</v>
      </c>
      <c r="K108" s="18" t="s">
        <v>23</v>
      </c>
      <c r="L108" s="18">
        <v>1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26">
        <f>F108</f>
        <v>34</v>
      </c>
      <c r="T108" s="19">
        <v>0</v>
      </c>
      <c r="U108" s="19">
        <v>0</v>
      </c>
      <c r="V108" s="19">
        <v>0</v>
      </c>
      <c r="W108" s="18" t="str">
        <f t="shared" si="5"/>
        <v>14</v>
      </c>
      <c r="X108" s="18" t="s">
        <v>25</v>
      </c>
      <c r="Y108" s="16" t="str">
        <f t="shared" si="6"/>
        <v>7B00011CC9010000000000000000000000000034000000000000147D</v>
      </c>
      <c r="Z108" s="79">
        <v>107</v>
      </c>
      <c r="AA108" s="21"/>
      <c r="AB108" s="18" t="str">
        <f t="shared" si="7"/>
        <v>00</v>
      </c>
      <c r="AC108" s="18" t="str">
        <f t="shared" si="8"/>
        <v>00</v>
      </c>
      <c r="AD108" s="20"/>
      <c r="AE108" s="21"/>
    </row>
    <row r="109" spans="1:31" ht="33">
      <c r="A109" s="27"/>
      <c r="B109" s="16"/>
      <c r="C109" s="27"/>
      <c r="D109" s="16"/>
      <c r="E109" s="16">
        <v>3</v>
      </c>
      <c r="F109" s="25" t="s">
        <v>72</v>
      </c>
      <c r="G109" s="18" t="s">
        <v>18</v>
      </c>
      <c r="H109" s="18">
        <v>0</v>
      </c>
      <c r="I109" s="18">
        <v>1</v>
      </c>
      <c r="J109" s="18" t="s">
        <v>152</v>
      </c>
      <c r="K109" s="18" t="s">
        <v>23</v>
      </c>
      <c r="L109" s="18">
        <v>1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26" t="str">
        <f>F109</f>
        <v>FFFF</v>
      </c>
      <c r="T109" s="19">
        <v>0</v>
      </c>
      <c r="U109" s="19">
        <v>0</v>
      </c>
      <c r="V109" s="19">
        <v>0</v>
      </c>
      <c r="W109" s="18" t="str">
        <f t="shared" si="5"/>
        <v>41</v>
      </c>
      <c r="X109" s="18" t="s">
        <v>25</v>
      </c>
      <c r="Y109" s="16" t="str">
        <f t="shared" si="6"/>
        <v>7B00011CC901000000000000000000000000FFFF000000000000417D</v>
      </c>
      <c r="Z109" s="79">
        <v>108</v>
      </c>
      <c r="AA109" s="21"/>
      <c r="AB109" s="18" t="str">
        <f t="shared" si="7"/>
        <v>00</v>
      </c>
      <c r="AC109" s="18" t="str">
        <f t="shared" si="8"/>
        <v>00</v>
      </c>
      <c r="AD109" s="20"/>
      <c r="AE109" s="21"/>
    </row>
    <row r="110" spans="1:31" ht="33">
      <c r="A110" s="27"/>
      <c r="B110" s="16">
        <v>52</v>
      </c>
      <c r="C110" s="27" t="s">
        <v>99</v>
      </c>
      <c r="D110" s="16"/>
      <c r="E110" s="16">
        <v>1</v>
      </c>
      <c r="F110" s="25">
        <v>0</v>
      </c>
      <c r="G110" s="18" t="s">
        <v>18</v>
      </c>
      <c r="H110" s="18">
        <v>0</v>
      </c>
      <c r="I110" s="18">
        <v>1</v>
      </c>
      <c r="J110" s="18" t="s">
        <v>152</v>
      </c>
      <c r="K110" s="18" t="s">
        <v>23</v>
      </c>
      <c r="L110" s="18">
        <v>1</v>
      </c>
      <c r="M110" s="19">
        <v>0</v>
      </c>
      <c r="N110" s="19">
        <v>0</v>
      </c>
      <c r="O110" s="19">
        <v>0</v>
      </c>
      <c r="P110" s="19">
        <v>0</v>
      </c>
      <c r="Q110" s="19">
        <v>0</v>
      </c>
      <c r="R110" s="19">
        <v>0</v>
      </c>
      <c r="S110" s="19">
        <v>0</v>
      </c>
      <c r="T110" s="26">
        <f>F110</f>
        <v>0</v>
      </c>
      <c r="U110" s="19">
        <v>0</v>
      </c>
      <c r="V110" s="19">
        <v>0</v>
      </c>
      <c r="W110" s="18" t="str">
        <f t="shared" si="5"/>
        <v>40</v>
      </c>
      <c r="X110" s="18" t="s">
        <v>25</v>
      </c>
      <c r="Y110" s="16" t="str">
        <f t="shared" si="6"/>
        <v>7B00011CC9010000000000000000000000000000000000000000407D</v>
      </c>
      <c r="Z110" s="79">
        <v>109</v>
      </c>
      <c r="AA110" s="21"/>
      <c r="AB110" s="18" t="str">
        <f t="shared" si="7"/>
        <v>00</v>
      </c>
      <c r="AC110" s="18" t="str">
        <f t="shared" si="8"/>
        <v>00</v>
      </c>
      <c r="AD110" s="20"/>
      <c r="AE110" s="21"/>
    </row>
    <row r="111" spans="1:31" ht="33">
      <c r="A111" s="27"/>
      <c r="B111" s="16"/>
      <c r="C111" s="27"/>
      <c r="D111" s="16"/>
      <c r="E111" s="16">
        <v>2</v>
      </c>
      <c r="F111" s="25">
        <v>34</v>
      </c>
      <c r="G111" s="18" t="s">
        <v>18</v>
      </c>
      <c r="H111" s="18">
        <v>0</v>
      </c>
      <c r="I111" s="18">
        <v>1</v>
      </c>
      <c r="J111" s="18" t="s">
        <v>152</v>
      </c>
      <c r="K111" s="18" t="s">
        <v>23</v>
      </c>
      <c r="L111" s="18">
        <v>1</v>
      </c>
      <c r="M111" s="19">
        <v>0</v>
      </c>
      <c r="N111" s="19">
        <v>0</v>
      </c>
      <c r="O111" s="19">
        <v>0</v>
      </c>
      <c r="P111" s="19">
        <v>0</v>
      </c>
      <c r="Q111" s="19">
        <v>0</v>
      </c>
      <c r="R111" s="19">
        <v>0</v>
      </c>
      <c r="S111" s="19">
        <v>0</v>
      </c>
      <c r="T111" s="26">
        <f>F111</f>
        <v>34</v>
      </c>
      <c r="U111" s="19">
        <v>0</v>
      </c>
      <c r="V111" s="19">
        <v>0</v>
      </c>
      <c r="W111" s="18" t="str">
        <f t="shared" si="5"/>
        <v>14</v>
      </c>
      <c r="X111" s="18" t="s">
        <v>25</v>
      </c>
      <c r="Y111" s="16" t="str">
        <f t="shared" si="6"/>
        <v>7B00011CC9010000000000000000000000000000003400000000147D</v>
      </c>
      <c r="Z111" s="79">
        <v>110</v>
      </c>
      <c r="AA111" s="21"/>
      <c r="AB111" s="18" t="str">
        <f t="shared" si="7"/>
        <v>00</v>
      </c>
      <c r="AC111" s="18" t="str">
        <f t="shared" si="8"/>
        <v>00</v>
      </c>
      <c r="AD111" s="20"/>
      <c r="AE111" s="21"/>
    </row>
    <row r="112" spans="1:31" ht="33">
      <c r="A112" s="27"/>
      <c r="B112" s="16"/>
      <c r="C112" s="27"/>
      <c r="D112" s="16"/>
      <c r="E112" s="16">
        <v>3</v>
      </c>
      <c r="F112" s="25" t="s">
        <v>72</v>
      </c>
      <c r="G112" s="18" t="s">
        <v>18</v>
      </c>
      <c r="H112" s="18">
        <v>0</v>
      </c>
      <c r="I112" s="18">
        <v>1</v>
      </c>
      <c r="J112" s="18" t="s">
        <v>152</v>
      </c>
      <c r="K112" s="18" t="s">
        <v>23</v>
      </c>
      <c r="L112" s="18">
        <v>1</v>
      </c>
      <c r="M112" s="19">
        <v>0</v>
      </c>
      <c r="N112" s="19">
        <v>0</v>
      </c>
      <c r="O112" s="19">
        <v>0</v>
      </c>
      <c r="P112" s="19">
        <v>0</v>
      </c>
      <c r="Q112" s="19">
        <v>0</v>
      </c>
      <c r="R112" s="19">
        <v>0</v>
      </c>
      <c r="S112" s="19">
        <v>0</v>
      </c>
      <c r="T112" s="26" t="str">
        <f>F112</f>
        <v>FFFF</v>
      </c>
      <c r="U112" s="19">
        <v>0</v>
      </c>
      <c r="V112" s="19">
        <v>0</v>
      </c>
      <c r="W112" s="18" t="str">
        <f t="shared" si="5"/>
        <v>41</v>
      </c>
      <c r="X112" s="18" t="s">
        <v>25</v>
      </c>
      <c r="Y112" s="16" t="str">
        <f t="shared" si="6"/>
        <v>7B00011CC9010000000000000000000000000000FFFF00000000417D</v>
      </c>
      <c r="Z112" s="79">
        <v>111</v>
      </c>
      <c r="AA112" s="21"/>
      <c r="AB112" s="18" t="str">
        <f t="shared" si="7"/>
        <v>00</v>
      </c>
      <c r="AC112" s="18" t="str">
        <f t="shared" si="8"/>
        <v>00</v>
      </c>
      <c r="AD112" s="20"/>
      <c r="AE112" s="21"/>
    </row>
    <row r="113" spans="1:31" ht="33">
      <c r="A113" s="27"/>
      <c r="B113" s="16">
        <v>54</v>
      </c>
      <c r="C113" s="27" t="s">
        <v>100</v>
      </c>
      <c r="D113" s="16"/>
      <c r="E113" s="16">
        <v>1</v>
      </c>
      <c r="F113" s="25">
        <v>0</v>
      </c>
      <c r="G113" s="18" t="s">
        <v>18</v>
      </c>
      <c r="H113" s="18">
        <v>0</v>
      </c>
      <c r="I113" s="18">
        <v>1</v>
      </c>
      <c r="J113" s="18" t="s">
        <v>152</v>
      </c>
      <c r="K113" s="18" t="s">
        <v>23</v>
      </c>
      <c r="L113" s="18">
        <v>1</v>
      </c>
      <c r="M113" s="19">
        <v>0</v>
      </c>
      <c r="N113" s="19">
        <v>0</v>
      </c>
      <c r="O113" s="19">
        <v>0</v>
      </c>
      <c r="P113" s="19">
        <v>0</v>
      </c>
      <c r="Q113" s="19">
        <v>0</v>
      </c>
      <c r="R113" s="19">
        <v>0</v>
      </c>
      <c r="S113" s="19">
        <v>0</v>
      </c>
      <c r="T113" s="19">
        <v>0</v>
      </c>
      <c r="U113" s="26">
        <f>F113</f>
        <v>0</v>
      </c>
      <c r="V113" s="19">
        <v>0</v>
      </c>
      <c r="W113" s="18" t="str">
        <f t="shared" si="5"/>
        <v>40</v>
      </c>
      <c r="X113" s="18" t="s">
        <v>25</v>
      </c>
      <c r="Y113" s="16" t="str">
        <f t="shared" si="6"/>
        <v>7B00011CC9010000000000000000000000000000000000000000407D</v>
      </c>
      <c r="Z113" s="79">
        <v>112</v>
      </c>
      <c r="AA113" s="21"/>
      <c r="AB113" s="18" t="str">
        <f t="shared" si="7"/>
        <v>00</v>
      </c>
      <c r="AC113" s="18" t="str">
        <f t="shared" si="8"/>
        <v>00</v>
      </c>
      <c r="AD113" s="20"/>
      <c r="AE113" s="21"/>
    </row>
    <row r="114" spans="1:31" ht="33">
      <c r="A114" s="27"/>
      <c r="B114" s="16"/>
      <c r="C114" s="27"/>
      <c r="D114" s="16"/>
      <c r="E114" s="16">
        <v>2</v>
      </c>
      <c r="F114" s="25">
        <v>34</v>
      </c>
      <c r="G114" s="18" t="s">
        <v>18</v>
      </c>
      <c r="H114" s="18">
        <v>0</v>
      </c>
      <c r="I114" s="18">
        <v>1</v>
      </c>
      <c r="J114" s="18" t="s">
        <v>152</v>
      </c>
      <c r="K114" s="18" t="s">
        <v>23</v>
      </c>
      <c r="L114" s="18">
        <v>1</v>
      </c>
      <c r="M114" s="19">
        <v>0</v>
      </c>
      <c r="N114" s="19">
        <v>0</v>
      </c>
      <c r="O114" s="19">
        <v>0</v>
      </c>
      <c r="P114" s="19">
        <v>0</v>
      </c>
      <c r="Q114" s="19">
        <v>0</v>
      </c>
      <c r="R114" s="19">
        <v>0</v>
      </c>
      <c r="S114" s="19">
        <v>0</v>
      </c>
      <c r="T114" s="19">
        <v>0</v>
      </c>
      <c r="U114" s="26">
        <f>F114</f>
        <v>34</v>
      </c>
      <c r="V114" s="19">
        <v>0</v>
      </c>
      <c r="W114" s="18" t="str">
        <f t="shared" si="5"/>
        <v>14</v>
      </c>
      <c r="X114" s="18" t="s">
        <v>25</v>
      </c>
      <c r="Y114" s="16" t="str">
        <f t="shared" si="6"/>
        <v>7B00011CC9010000000000000000000000000000000000340000147D</v>
      </c>
      <c r="Z114" s="79">
        <v>113</v>
      </c>
      <c r="AA114" s="21"/>
      <c r="AB114" s="18" t="str">
        <f t="shared" si="7"/>
        <v>00</v>
      </c>
      <c r="AC114" s="18" t="str">
        <f t="shared" si="8"/>
        <v>00</v>
      </c>
      <c r="AD114" s="20"/>
      <c r="AE114" s="21"/>
    </row>
    <row r="115" spans="1:31" ht="33">
      <c r="A115" s="27"/>
      <c r="B115" s="16"/>
      <c r="C115" s="27"/>
      <c r="D115" s="16"/>
      <c r="E115" s="16">
        <v>3</v>
      </c>
      <c r="F115" s="25" t="s">
        <v>72</v>
      </c>
      <c r="G115" s="18" t="s">
        <v>18</v>
      </c>
      <c r="H115" s="18">
        <v>0</v>
      </c>
      <c r="I115" s="18">
        <v>1</v>
      </c>
      <c r="J115" s="18" t="s">
        <v>152</v>
      </c>
      <c r="K115" s="18" t="s">
        <v>23</v>
      </c>
      <c r="L115" s="18">
        <v>1</v>
      </c>
      <c r="M115" s="19">
        <v>0</v>
      </c>
      <c r="N115" s="19">
        <v>0</v>
      </c>
      <c r="O115" s="19">
        <v>0</v>
      </c>
      <c r="P115" s="19">
        <v>0</v>
      </c>
      <c r="Q115" s="19">
        <v>0</v>
      </c>
      <c r="R115" s="19">
        <v>0</v>
      </c>
      <c r="S115" s="19">
        <v>0</v>
      </c>
      <c r="T115" s="19">
        <v>0</v>
      </c>
      <c r="U115" s="26" t="str">
        <f>F115</f>
        <v>FFFF</v>
      </c>
      <c r="V115" s="19">
        <v>0</v>
      </c>
      <c r="W115" s="18" t="str">
        <f t="shared" si="5"/>
        <v>41</v>
      </c>
      <c r="X115" s="18" t="s">
        <v>25</v>
      </c>
      <c r="Y115" s="16" t="str">
        <f t="shared" si="6"/>
        <v>7B00011CC90100000000000000000000000000000000FFFF0000417D</v>
      </c>
      <c r="Z115" s="79">
        <v>114</v>
      </c>
      <c r="AA115" s="21"/>
      <c r="AB115" s="18" t="str">
        <f t="shared" si="7"/>
        <v>00</v>
      </c>
      <c r="AC115" s="18" t="str">
        <f t="shared" si="8"/>
        <v>00</v>
      </c>
      <c r="AD115" s="20"/>
      <c r="AE115" s="21"/>
    </row>
    <row r="116" spans="1:31" ht="33">
      <c r="A116" s="27"/>
      <c r="B116" s="16">
        <v>56</v>
      </c>
      <c r="C116" s="27" t="s">
        <v>101</v>
      </c>
      <c r="D116" s="16"/>
      <c r="E116" s="16">
        <v>1</v>
      </c>
      <c r="F116" s="25">
        <v>0</v>
      </c>
      <c r="G116" s="18" t="s">
        <v>18</v>
      </c>
      <c r="H116" s="18">
        <v>0</v>
      </c>
      <c r="I116" s="18">
        <v>1</v>
      </c>
      <c r="J116" s="18" t="s">
        <v>152</v>
      </c>
      <c r="K116" s="18" t="s">
        <v>23</v>
      </c>
      <c r="L116" s="18">
        <v>1</v>
      </c>
      <c r="M116" s="19">
        <v>0</v>
      </c>
      <c r="N116" s="19">
        <v>0</v>
      </c>
      <c r="O116" s="19">
        <v>0</v>
      </c>
      <c r="P116" s="19">
        <v>0</v>
      </c>
      <c r="Q116" s="19">
        <v>0</v>
      </c>
      <c r="R116" s="19">
        <v>0</v>
      </c>
      <c r="S116" s="19">
        <v>0</v>
      </c>
      <c r="T116" s="19">
        <v>0</v>
      </c>
      <c r="U116" s="19">
        <v>0</v>
      </c>
      <c r="V116" s="26">
        <f>F116</f>
        <v>0</v>
      </c>
      <c r="W116" s="18" t="str">
        <f t="shared" si="5"/>
        <v>40</v>
      </c>
      <c r="X116" s="18" t="s">
        <v>25</v>
      </c>
      <c r="Y116" s="16" t="str">
        <f t="shared" si="6"/>
        <v>7B00011CC9010000000000000000000000000000000000000000407D</v>
      </c>
      <c r="Z116" s="79">
        <v>115</v>
      </c>
      <c r="AA116" s="21"/>
      <c r="AB116" s="18" t="str">
        <f t="shared" si="7"/>
        <v>00</v>
      </c>
      <c r="AC116" s="18" t="str">
        <f t="shared" si="8"/>
        <v>00</v>
      </c>
      <c r="AD116" s="20"/>
      <c r="AE116" s="21"/>
    </row>
    <row r="117" spans="1:31" ht="33">
      <c r="A117" s="27"/>
      <c r="B117" s="16"/>
      <c r="C117" s="27"/>
      <c r="D117" s="16"/>
      <c r="E117" s="16">
        <v>2</v>
      </c>
      <c r="F117" s="25">
        <v>34</v>
      </c>
      <c r="G117" s="18" t="s">
        <v>18</v>
      </c>
      <c r="H117" s="18">
        <v>0</v>
      </c>
      <c r="I117" s="18">
        <v>1</v>
      </c>
      <c r="J117" s="18" t="s">
        <v>152</v>
      </c>
      <c r="K117" s="18" t="s">
        <v>23</v>
      </c>
      <c r="L117" s="18">
        <v>1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26">
        <f>F117</f>
        <v>34</v>
      </c>
      <c r="W117" s="18" t="str">
        <f t="shared" si="5"/>
        <v>14</v>
      </c>
      <c r="X117" s="18" t="s">
        <v>25</v>
      </c>
      <c r="Y117" s="16" t="str">
        <f t="shared" si="6"/>
        <v>7B00011CC9010000000000000000000000000000000000000034147D</v>
      </c>
      <c r="Z117" s="79">
        <v>116</v>
      </c>
      <c r="AA117" s="21"/>
      <c r="AB117" s="18" t="str">
        <f t="shared" si="7"/>
        <v>00</v>
      </c>
      <c r="AC117" s="18" t="str">
        <f t="shared" si="8"/>
        <v>00</v>
      </c>
      <c r="AD117" s="20"/>
      <c r="AE117" s="21"/>
    </row>
    <row r="118" spans="1:31" ht="33">
      <c r="A118" s="27"/>
      <c r="B118" s="16"/>
      <c r="C118" s="27"/>
      <c r="D118" s="16"/>
      <c r="E118" s="16">
        <v>3</v>
      </c>
      <c r="F118" s="25" t="s">
        <v>72</v>
      </c>
      <c r="G118" s="18" t="s">
        <v>18</v>
      </c>
      <c r="H118" s="18">
        <v>0</v>
      </c>
      <c r="I118" s="18">
        <v>1</v>
      </c>
      <c r="J118" s="18" t="s">
        <v>152</v>
      </c>
      <c r="K118" s="18" t="s">
        <v>23</v>
      </c>
      <c r="L118" s="18">
        <v>1</v>
      </c>
      <c r="M118" s="19">
        <v>0</v>
      </c>
      <c r="N118" s="19">
        <v>0</v>
      </c>
      <c r="O118" s="19">
        <v>0</v>
      </c>
      <c r="P118" s="19">
        <v>0</v>
      </c>
      <c r="Q118" s="19">
        <v>0</v>
      </c>
      <c r="R118" s="19">
        <v>0</v>
      </c>
      <c r="S118" s="19">
        <v>0</v>
      </c>
      <c r="T118" s="19">
        <v>0</v>
      </c>
      <c r="U118" s="19">
        <v>0</v>
      </c>
      <c r="V118" s="26" t="str">
        <f>F118</f>
        <v>FFFF</v>
      </c>
      <c r="W118" s="18" t="str">
        <f t="shared" si="5"/>
        <v>41</v>
      </c>
      <c r="X118" s="18" t="s">
        <v>25</v>
      </c>
      <c r="Y118" s="16" t="str">
        <f t="shared" si="6"/>
        <v>7B00011CC901000000000000000000000000000000000000FFFF417D</v>
      </c>
      <c r="Z118" s="79">
        <v>117</v>
      </c>
      <c r="AA118" s="21"/>
      <c r="AB118" s="18" t="str">
        <f t="shared" si="7"/>
        <v>00</v>
      </c>
      <c r="AC118" s="18" t="str">
        <f t="shared" si="8"/>
        <v>00</v>
      </c>
      <c r="AD118" s="20"/>
      <c r="AE118" s="21"/>
    </row>
    <row r="119" spans="1:31" ht="33">
      <c r="A119" s="27"/>
      <c r="B119" s="16">
        <v>58</v>
      </c>
      <c r="C119" s="27" t="s">
        <v>11</v>
      </c>
      <c r="D119" s="28" t="s">
        <v>31</v>
      </c>
      <c r="E119" s="28">
        <v>1</v>
      </c>
      <c r="F119" s="22">
        <v>0</v>
      </c>
      <c r="G119" s="18" t="s">
        <v>18</v>
      </c>
      <c r="H119" s="18">
        <v>0</v>
      </c>
      <c r="I119" s="18">
        <v>1</v>
      </c>
      <c r="J119" s="18" t="s">
        <v>152</v>
      </c>
      <c r="K119" s="18" t="s">
        <v>23</v>
      </c>
      <c r="L119" s="18">
        <v>1</v>
      </c>
      <c r="M119" s="19">
        <v>1</v>
      </c>
      <c r="N119" s="19">
        <v>1</v>
      </c>
      <c r="O119" s="19">
        <v>1</v>
      </c>
      <c r="P119" s="19">
        <v>1</v>
      </c>
      <c r="Q119" s="19">
        <v>1</v>
      </c>
      <c r="R119" s="19">
        <v>0</v>
      </c>
      <c r="S119" s="19">
        <v>0</v>
      </c>
      <c r="T119" s="19">
        <v>0</v>
      </c>
      <c r="U119" s="19">
        <v>0</v>
      </c>
      <c r="V119" s="19">
        <v>1</v>
      </c>
      <c r="W119" s="23">
        <f>F119</f>
        <v>0</v>
      </c>
      <c r="X119" s="18" t="s">
        <v>25</v>
      </c>
      <c r="Y119" s="16" t="str">
        <f t="shared" si="6"/>
        <v>7B00011CC9010001000100010001000100000000000000000001007D</v>
      </c>
      <c r="Z119" s="79">
        <v>118</v>
      </c>
      <c r="AA119" s="21"/>
      <c r="AB119" s="18" t="str">
        <f t="shared" si="7"/>
        <v>00</v>
      </c>
      <c r="AC119" s="18" t="str">
        <f t="shared" si="8"/>
        <v>00</v>
      </c>
      <c r="AD119" s="20"/>
      <c r="AE119" s="21"/>
    </row>
    <row r="120" spans="1:31" ht="33">
      <c r="A120" s="27"/>
      <c r="B120" s="16"/>
      <c r="C120" s="27"/>
      <c r="D120" s="29"/>
      <c r="E120" s="28">
        <v>2</v>
      </c>
      <c r="F120" s="22" t="s">
        <v>22</v>
      </c>
      <c r="G120" s="18" t="s">
        <v>18</v>
      </c>
      <c r="H120" s="18">
        <v>0</v>
      </c>
      <c r="I120" s="18">
        <v>1</v>
      </c>
      <c r="J120" s="18" t="s">
        <v>152</v>
      </c>
      <c r="K120" s="18" t="s">
        <v>23</v>
      </c>
      <c r="L120" s="18">
        <v>1</v>
      </c>
      <c r="M120" s="19">
        <v>1</v>
      </c>
      <c r="N120" s="19">
        <v>1</v>
      </c>
      <c r="O120" s="19">
        <v>1</v>
      </c>
      <c r="P120" s="19">
        <v>1</v>
      </c>
      <c r="Q120" s="19">
        <v>1</v>
      </c>
      <c r="R120" s="19">
        <v>1</v>
      </c>
      <c r="S120" s="19">
        <v>1</v>
      </c>
      <c r="T120" s="19">
        <v>0</v>
      </c>
      <c r="U120" s="19">
        <v>1</v>
      </c>
      <c r="V120" s="19">
        <v>1</v>
      </c>
      <c r="W120" s="23" t="str">
        <f>F120</f>
        <v>FF</v>
      </c>
      <c r="X120" s="18" t="s">
        <v>25</v>
      </c>
      <c r="Y120" s="16" t="str">
        <f t="shared" si="6"/>
        <v>7B00011CC9010001000100010001000100010001000000010001FF7D</v>
      </c>
      <c r="Z120" s="79">
        <v>119</v>
      </c>
      <c r="AA120" s="21"/>
      <c r="AB120" s="18" t="str">
        <f t="shared" si="7"/>
        <v>00</v>
      </c>
      <c r="AC120" s="18" t="str">
        <f t="shared" si="8"/>
        <v>00</v>
      </c>
      <c r="AD120" s="20"/>
      <c r="AE120" s="21"/>
    </row>
    <row r="121" spans="1:31" ht="33">
      <c r="A121" s="27"/>
      <c r="B121" s="16">
        <v>59</v>
      </c>
      <c r="C121" s="27" t="s">
        <v>12</v>
      </c>
      <c r="D121" s="16" t="s">
        <v>2</v>
      </c>
      <c r="E121" s="16">
        <v>1</v>
      </c>
      <c r="F121" s="22">
        <v>0</v>
      </c>
      <c r="G121" s="18" t="s">
        <v>18</v>
      </c>
      <c r="H121" s="18">
        <v>0</v>
      </c>
      <c r="I121" s="18">
        <v>1</v>
      </c>
      <c r="J121" s="18" t="s">
        <v>152</v>
      </c>
      <c r="K121" s="18" t="s">
        <v>23</v>
      </c>
      <c r="L121" s="18">
        <v>1</v>
      </c>
      <c r="M121" s="19">
        <v>1</v>
      </c>
      <c r="N121" s="19">
        <v>1</v>
      </c>
      <c r="O121" s="19">
        <v>1</v>
      </c>
      <c r="P121" s="19">
        <v>1</v>
      </c>
      <c r="Q121" s="19">
        <v>1</v>
      </c>
      <c r="R121" s="19">
        <v>1</v>
      </c>
      <c r="S121" s="19">
        <v>1</v>
      </c>
      <c r="T121" s="19">
        <v>0</v>
      </c>
      <c r="U121" s="19">
        <v>1</v>
      </c>
      <c r="V121" s="19">
        <v>1</v>
      </c>
      <c r="W121" s="18" t="str">
        <f t="shared" ref="W121:W122" si="9">TEXT(DEC2HEX(_xlfn.BITAND(SUM(HEX2DEC(G121)+HEX2DEC(H121)+HEX2DEC(I121)+HEX2DEC(J121)+HEX2DEC(K121)+HEX2DEC(L121)+HEX2DEC(M121)+HEX2DEC(N121)+HEX2DEC(O121)+HEX2DEC(P121)+HEX2DEC(Q121)+HEX2DEC(R121)+HEX2DEC(S121)+HEX2DEC(T121)+HEX2DEC(U121)+HEX2DEC(V121)),85)),"00")</f>
        <v>41</v>
      </c>
      <c r="X121" s="23">
        <f>F121</f>
        <v>0</v>
      </c>
      <c r="Y121" s="16" t="str">
        <f t="shared" si="6"/>
        <v>7B00011CC90100010001000100010001000100010000000100014100</v>
      </c>
      <c r="Z121" s="79">
        <v>120</v>
      </c>
      <c r="AA121" s="21"/>
      <c r="AB121" s="18" t="str">
        <f t="shared" si="7"/>
        <v>00</v>
      </c>
      <c r="AC121" s="18" t="str">
        <f t="shared" si="8"/>
        <v>00</v>
      </c>
      <c r="AD121" s="20"/>
      <c r="AE121" s="21"/>
    </row>
    <row r="122" spans="1:31" ht="33">
      <c r="A122" s="27"/>
      <c r="B122" s="16"/>
      <c r="C122" s="27"/>
      <c r="D122" s="16"/>
      <c r="E122" s="16">
        <v>2</v>
      </c>
      <c r="F122" s="22" t="s">
        <v>22</v>
      </c>
      <c r="G122" s="18" t="s">
        <v>18</v>
      </c>
      <c r="H122" s="18">
        <v>0</v>
      </c>
      <c r="I122" s="18">
        <v>1</v>
      </c>
      <c r="J122" s="18" t="s">
        <v>152</v>
      </c>
      <c r="K122" s="18" t="s">
        <v>23</v>
      </c>
      <c r="L122" s="18">
        <v>1</v>
      </c>
      <c r="M122" s="19">
        <v>1</v>
      </c>
      <c r="N122" s="19">
        <v>1</v>
      </c>
      <c r="O122" s="19">
        <v>1</v>
      </c>
      <c r="P122" s="19">
        <v>1</v>
      </c>
      <c r="Q122" s="19">
        <v>1</v>
      </c>
      <c r="R122" s="19">
        <v>1</v>
      </c>
      <c r="S122" s="19">
        <v>1</v>
      </c>
      <c r="T122" s="19">
        <v>1</v>
      </c>
      <c r="U122" s="19">
        <v>1</v>
      </c>
      <c r="V122" s="19">
        <v>1</v>
      </c>
      <c r="W122" s="18" t="str">
        <f t="shared" si="9"/>
        <v>44</v>
      </c>
      <c r="X122" s="23" t="str">
        <f>F122</f>
        <v>FF</v>
      </c>
      <c r="Y122" s="16" t="str">
        <f t="shared" si="6"/>
        <v>7B00011CC901000100010001000100010001000100010001000144FF</v>
      </c>
      <c r="Z122" s="79">
        <v>121</v>
      </c>
      <c r="AA122" s="21"/>
      <c r="AB122" s="18" t="str">
        <f t="shared" si="7"/>
        <v>00</v>
      </c>
      <c r="AC122" s="18" t="str">
        <f t="shared" si="8"/>
        <v>00</v>
      </c>
      <c r="AD122" s="20"/>
      <c r="AE122" s="21"/>
    </row>
    <row r="123" spans="1:31">
      <c r="A123" s="71"/>
      <c r="B123" s="76"/>
      <c r="C123" s="72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5"/>
      <c r="AB123" s="76"/>
      <c r="AC123" s="76"/>
      <c r="AD123" s="76"/>
      <c r="AE123" s="75"/>
    </row>
  </sheetData>
  <sheetProtection algorithmName="SHA-512" hashValue="W5n7AuV81FBj24D8En70YvKwClgoIOIsBKrxNoS15/yQAIkyhcIvIh9K9RvDDICF07v9KWEQ3sCPydduEO0Ubg==" saltValue="8RqVbp7GXM+4DyGM9OSe0w==" spinCount="100000" sheet="1" objects="1" scenarios="1"/>
  <phoneticPr fontId="1" type="noConversion"/>
  <conditionalFormatting sqref="Z2:Z122">
    <cfRule type="duplicateValues" dxfId="31" priority="1"/>
  </conditionalFormatting>
  <dataValidations count="2">
    <dataValidation type="list" allowBlank="1" showInputMessage="1" showErrorMessage="1" sqref="AD2:AD122" xr:uid="{001C9C56-3758-4234-9C16-1A9057222DE9}">
      <formula1>결과</formula1>
    </dataValidation>
    <dataValidation type="whole" allowBlank="1" showInputMessage="1" showErrorMessage="1" sqref="Z2:Z122" xr:uid="{204A8C4D-4615-4BFE-9CAC-D9D0238CCA0F}">
      <formula1>1</formula1>
      <formula2>300</formula2>
    </dataValidation>
  </dataValidations>
  <pageMargins left="0.17" right="0.17" top="0.41" bottom="0.41" header="0.3" footer="0.3"/>
  <pageSetup paperSize="9" scale="25" fitToHeight="0" orientation="landscape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6A7F6-837E-4F39-BB05-9E51147E1C73}">
  <sheetPr>
    <pageSetUpPr fitToPage="1"/>
  </sheetPr>
  <dimension ref="A1:AE123"/>
  <sheetViews>
    <sheetView zoomScaleNormal="100" workbookViewId="0">
      <pane xSplit="6" ySplit="1" topLeftCell="G2" activePane="bottomRight" state="frozen"/>
      <selection activeCell="Y40" sqref="Y40"/>
      <selection pane="topRight" activeCell="Y40" sqref="Y40"/>
      <selection pane="bottomLeft" activeCell="Y40" sqref="Y40"/>
      <selection pane="bottomRight"/>
    </sheetView>
  </sheetViews>
  <sheetFormatPr defaultRowHeight="16.5"/>
  <cols>
    <col min="1" max="1" width="30.125" style="74" customWidth="1"/>
    <col min="2" max="2" width="7.125" style="77" customWidth="1"/>
    <col min="3" max="3" width="19" style="74" customWidth="1"/>
    <col min="4" max="4" width="11.5" style="77" customWidth="1"/>
    <col min="5" max="5" width="5.625" style="77" customWidth="1"/>
    <col min="6" max="6" width="7.75" style="77" bestFit="1" customWidth="1"/>
    <col min="7" max="12" width="5.375" style="77" customWidth="1"/>
    <col min="13" max="22" width="7.625" style="77" customWidth="1"/>
    <col min="23" max="23" width="4.25" style="77" bestFit="1" customWidth="1"/>
    <col min="24" max="24" width="5.25" style="77" bestFit="1" customWidth="1"/>
    <col min="25" max="25" width="29.875" style="77" customWidth="1"/>
    <col min="26" max="26" width="5.5" style="77" customWidth="1"/>
    <col min="27" max="27" width="37.875" style="78" customWidth="1"/>
    <col min="28" max="29" width="5.375" style="77" customWidth="1"/>
    <col min="30" max="30" width="7.5" style="77" customWidth="1"/>
    <col min="31" max="31" width="82.875" style="77" bestFit="1" customWidth="1"/>
    <col min="32" max="16384" width="9" style="74"/>
  </cols>
  <sheetData>
    <row r="1" spans="1:31" ht="34.5">
      <c r="A1" s="65" t="s">
        <v>50</v>
      </c>
      <c r="B1" s="65" t="s">
        <v>15</v>
      </c>
      <c r="C1" s="65" t="s">
        <v>52</v>
      </c>
      <c r="D1" s="65" t="s">
        <v>54</v>
      </c>
      <c r="E1" s="67" t="s">
        <v>15</v>
      </c>
      <c r="F1" s="67" t="s">
        <v>33</v>
      </c>
      <c r="G1" s="67" t="s">
        <v>6</v>
      </c>
      <c r="H1" s="67" t="s">
        <v>26</v>
      </c>
      <c r="I1" s="67" t="s">
        <v>28</v>
      </c>
      <c r="J1" s="67" t="s">
        <v>27</v>
      </c>
      <c r="K1" s="67" t="s">
        <v>29</v>
      </c>
      <c r="L1" s="67" t="s">
        <v>10</v>
      </c>
      <c r="M1" s="67" t="s">
        <v>125</v>
      </c>
      <c r="N1" s="67" t="s">
        <v>126</v>
      </c>
      <c r="O1" s="67" t="s">
        <v>127</v>
      </c>
      <c r="P1" s="67" t="s">
        <v>128</v>
      </c>
      <c r="Q1" s="67" t="s">
        <v>129</v>
      </c>
      <c r="R1" s="67" t="s">
        <v>130</v>
      </c>
      <c r="S1" s="67" t="s">
        <v>131</v>
      </c>
      <c r="T1" s="67" t="s">
        <v>132</v>
      </c>
      <c r="U1" s="67" t="s">
        <v>133</v>
      </c>
      <c r="V1" s="67" t="s">
        <v>134</v>
      </c>
      <c r="W1" s="67" t="s">
        <v>20</v>
      </c>
      <c r="X1" s="67" t="s">
        <v>12</v>
      </c>
      <c r="Y1" s="67" t="s">
        <v>21</v>
      </c>
      <c r="Z1" s="67" t="s">
        <v>787</v>
      </c>
      <c r="AA1" s="67" t="s">
        <v>154</v>
      </c>
      <c r="AB1" s="67" t="s">
        <v>157</v>
      </c>
      <c r="AC1" s="67" t="s">
        <v>158</v>
      </c>
      <c r="AD1" s="67" t="s">
        <v>34</v>
      </c>
      <c r="AE1" s="67" t="s">
        <v>32</v>
      </c>
    </row>
    <row r="2" spans="1:31" ht="33">
      <c r="A2" s="41" t="s">
        <v>151</v>
      </c>
      <c r="B2" s="63">
        <f>COUNTA(Z2:Z300)</f>
        <v>121</v>
      </c>
      <c r="C2" s="34"/>
      <c r="D2" s="35" t="s">
        <v>53</v>
      </c>
      <c r="E2" s="42">
        <v>0</v>
      </c>
      <c r="F2" s="17" t="s">
        <v>18</v>
      </c>
      <c r="G2" s="18" t="s">
        <v>18</v>
      </c>
      <c r="H2" s="18">
        <v>0</v>
      </c>
      <c r="I2" s="18">
        <v>1</v>
      </c>
      <c r="J2" s="18" t="s">
        <v>152</v>
      </c>
      <c r="K2" s="18" t="s">
        <v>23</v>
      </c>
      <c r="L2" s="18">
        <v>1</v>
      </c>
      <c r="M2" s="19">
        <v>0</v>
      </c>
      <c r="N2" s="19">
        <v>0</v>
      </c>
      <c r="O2" s="19">
        <v>0</v>
      </c>
      <c r="P2" s="19">
        <v>0</v>
      </c>
      <c r="Q2" s="19">
        <v>0</v>
      </c>
      <c r="R2" s="19">
        <v>0</v>
      </c>
      <c r="S2" s="19">
        <v>0</v>
      </c>
      <c r="T2" s="19">
        <v>0</v>
      </c>
      <c r="U2" s="19">
        <v>0</v>
      </c>
      <c r="V2" s="19">
        <v>0</v>
      </c>
      <c r="W2" s="18" t="str">
        <f>TEXT(DEC2HEX(_xlfn.BITAND(SUM(HEX2DEC(G2)+HEX2DEC(H2)+HEX2DEC(I2)+HEX2DEC(J2)+HEX2DEC(K2)+HEX2DEC(L2)+HEX2DEC(M2)+HEX2DEC(N2)+HEX2DEC(O2)+HEX2DEC(P2)+HEX2DEC(Q2)+HEX2DEC(R2)+HEX2DEC(S2)+HEX2DEC(T2)+HEX2DEC(U2)+HEX2DEC(V2)),85)),"00")</f>
        <v>40</v>
      </c>
      <c r="X2" s="18" t="s">
        <v>25</v>
      </c>
      <c r="Y2" s="88" t="str">
        <f>CONCATENATE(TEXT(G2,"00"),TEXT(H2,"00"),TEXT(I2,"00"),TEXT(J2,"00"),TEXT(K2,"00"),TEXT(L2,"00"),TEXT(M2,"0000"),TEXT(N2,"0000"),TEXT(O2,"0000"),TEXT(P2,"0000"),TEXT(Q2,"0000"),TEXT(R2,"0000"),TEXT(S2,"0000"),TEXT(T2,"0000"),TEXT(U2,"0000"),TEXT(V2,"0000"),TEXT(W2,"00"),TEXT(X2,"00"))</f>
        <v>7B00011CC9010000000000000000000000000000000000000000407D</v>
      </c>
      <c r="Z2" s="79">
        <v>1</v>
      </c>
      <c r="AA2" s="21"/>
      <c r="AB2" s="18" t="str">
        <f>TEXT(DEC2HEX(_xlfn.BITAND(SUM(
HEX2DEC(MID(AA2,1,2))+HEX2DEC(MID(AA2,4,2))+HEX2DEC(MID(AA2,7,2))+HEX2DEC(MID(AA2,10,2))+HEX2DEC(MID(AA2,13,2))+HEX2DEC(MID(AA2,16,2))+HEX2DEC(MID(AA2,19,2))+HEX2DEC(MID(AA2,22,2))+
HEX2DEC(MID(AA2,25,2))+HEX2DEC(MID(AA2,28,2))+HEX2DEC(MID(AA2,31,2))+HEX2DEC(MID(AA2,34,2))+HEX2DEC(MID(AA2,37,2))+HEX2DEC(MID(AA2,40,2))+HEX2DEC(MID(AA2,43,2))+HEX2DEC(MID(AA2,46,2))+
HEX2DEC(MID(AA2,49,2))+HEX2DEC(MID(AA2,52,2))+HEX2DEC(MID(AA2,55,2))+HEX2DEC(MID(AA2,58,2))+HEX2DEC(MID(AA2,61,2))+HEX2DEC(MID(AA2,64,2))+HEX2DEC(MID(AA2,67,2))+HEX2DEC(MID(AA2,70,2))+
HEX2DEC(MID(AA2,73,2))+HEX2DEC(MID(AA2,76,2))+HEX2DEC(MID(AA2,79,2))+HEX2DEC(MID(AA2,82,2))+HEX2DEC(MID(AA2,85,2))+HEX2DEC(MID(AA2,88,2))+HEX2DEC(MID(AA2,91,2))+HEX2DEC(MID(AA2,94,2))+
HEX2DEC(MID(AA2,97,2))+HEX2DEC(MID(AA2,100,2))+HEX2DEC(MID(AA2,103,2))+HEX2DEC(MID(AA2,106,2))+HEX2DEC(MID(AA2,109,2))+HEX2DEC(MID(AA2,112,2))+HEX2DEC(MID(AA2,115,2))+HEX2DEC(MID(AA2,118,2))+
HEX2DEC(MID(AA2,121,2))+HEX2DEC(MID(AA2,124,2))),85)),"00")</f>
        <v>00</v>
      </c>
      <c r="AC2" s="18" t="str">
        <f>TEXT(DEC2HEX(_xlfn.BITAND(SUM(
HEX2DEC(MID(AA2,1,2))+HEX2DEC(MID(AA2,4,2))+HEX2DEC(MID(AA2,7,2))+HEX2DEC(MID(AA2,10,2))+HEX2DEC(MID(AA2,13,2))+HEX2DEC(MID(AA2,16,2))+HEX2DEC(MID(AA2,19,2))+HEX2DEC(MID(AA2,22,2))+
HEX2DEC(MID(AA2,25,2))+HEX2DEC(MID(AA2,28,2))+HEX2DEC(MID(AA2,31,2))+HEX2DEC(MID(AA2,34,2))+HEX2DEC(MID(AA2,37,2))+HEX2DEC(MID(AA2,40,2))+HEX2DEC(MID(AA2,43,2))+HEX2DEC(MID(AA2,46,2))+
HEX2DEC(MID(AA2,49,2))+HEX2DEC(MID(AA2,52,2))+HEX2DEC(MID(AA2,55,2))+HEX2DEC(MID(AA2,58,2))+HEX2DEC(MID(AA2,61,2))+HEX2DEC(MID(AA2,64,2))+HEX2DEC(MID(AA2,67,2))+HEX2DEC(MID(AA2,70,2))+
HEX2DEC(MID(AA2,73,2))+HEX2DEC(MID(AA2,76,2))+HEX2DEC(MID(AA2,79,2))+HEX2DEC(MID(AA2,82,2))+HEX2DEC(MID(AA2,85,2))+HEX2DEC(MID(AA2,88,2))+HEX2DEC(MID(AA2,91,2))+HEX2DEC(MID(AA2,94,2))+
HEX2DEC(MID(AA2,97,2))+HEX2DEC(MID(AA2,100,2))+HEX2DEC(MID(AA2,103,2))+HEX2DEC(MID(AA2,106,2))+HEX2DEC(MID(AA2,109,2))+HEX2DEC(MID(AA2,112,2))+HEX2DEC(MID(AA2,115,2))+HEX2DEC(MID(AA2,118,2))+
HEX2DEC(MID(AA2,121,2))+HEX2DEC(MID(AA2,124,2))+HEX2DEC(MID(AA2,127,2))+HEX2DEC(MID(AA2,130,2))+HEX2DEC(MID(AA2,133,2))+HEX2DEC(MID(AA2,136,2))+HEX2DEC(MID(AA2,139,2))+HEX2DEC(MID(AA2,142,2))+
HEX2DEC(MID(AA2,145,2))+HEX2DEC(MID(AA2,148,2))+HEX2DEC(MID(AA2,151,2))+HEX2DEC(MID(AA2,154,2))+HEX2DEC(MID(AA2,157,2))+HEX2DEC(MID(AA2,160,2))+HEX2DEC(MID(AA2,163,2))+HEX2DEC(MID(AA2,166,2))+
HEX2DEC(MID(AA2,169,2))+HEX2DEC(MID(AA2,172,2))+HEX2DEC(MID(AA2,175,2))+HEX2DEC(MID(AA2,178,2))+HEX2DEC(MID(AA2,181,2))+HEX2DEC(MID(AA2,184,2))),85)),"00")</f>
        <v>00</v>
      </c>
      <c r="AD2" s="20" t="s">
        <v>40</v>
      </c>
      <c r="AE2" s="21"/>
    </row>
    <row r="3" spans="1:31" ht="33">
      <c r="A3" s="40" t="s">
        <v>5</v>
      </c>
      <c r="B3" s="90">
        <v>0</v>
      </c>
      <c r="C3" s="39" t="s">
        <v>6</v>
      </c>
      <c r="D3" s="90" t="s">
        <v>0</v>
      </c>
      <c r="E3" s="88">
        <v>1</v>
      </c>
      <c r="F3" s="22" t="s">
        <v>22</v>
      </c>
      <c r="G3" s="23" t="str">
        <f>F3</f>
        <v>FF</v>
      </c>
      <c r="H3" s="18">
        <v>0</v>
      </c>
      <c r="I3" s="18">
        <v>1</v>
      </c>
      <c r="J3" s="18" t="s">
        <v>152</v>
      </c>
      <c r="K3" s="18" t="s">
        <v>23</v>
      </c>
      <c r="L3" s="18">
        <v>1</v>
      </c>
      <c r="M3" s="19">
        <v>0</v>
      </c>
      <c r="N3" s="19">
        <v>0</v>
      </c>
      <c r="O3" s="19">
        <v>0</v>
      </c>
      <c r="P3" s="19">
        <v>0</v>
      </c>
      <c r="Q3" s="19">
        <v>0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8" t="str">
        <f t="shared" ref="W3:W66" si="0">TEXT(DEC2HEX(_xlfn.BITAND(SUM(HEX2DEC(G3)+HEX2DEC(H3)+HEX2DEC(I3)+HEX2DEC(J3)+HEX2DEC(K3)+HEX2DEC(L3)+HEX2DEC(M3)+HEX2DEC(N3)+HEX2DEC(O3)+HEX2DEC(P3)+HEX2DEC(Q3)+HEX2DEC(R3)+HEX2DEC(S3)+HEX2DEC(T3)+HEX2DEC(U3)+HEX2DEC(V3)),85)),"00")</f>
        <v>44</v>
      </c>
      <c r="X3" s="18" t="s">
        <v>25</v>
      </c>
      <c r="Y3" s="88" t="str">
        <f t="shared" ref="Y3:Y66" si="1">CONCATENATE(TEXT(G3,"00"),TEXT(H3,"00"),TEXT(I3,"00"),TEXT(J3,"00"),TEXT(K3,"00"),TEXT(L3,"00"),TEXT(M3,"0000"),TEXT(N3,"0000"),TEXT(O3,"0000"),TEXT(P3,"0000"),TEXT(Q3,"0000"),TEXT(R3,"0000"),TEXT(S3,"0000"),TEXT(T3,"0000"),TEXT(U3,"0000"),TEXT(V3,"0000"),TEXT(W3,"00"),TEXT(X3,"00"))</f>
        <v>FF00011CC9010000000000000000000000000000000000000000447D</v>
      </c>
      <c r="Z3" s="79">
        <v>2</v>
      </c>
      <c r="AA3" s="21"/>
      <c r="AB3" s="18" t="str">
        <f t="shared" ref="AB3:AB66" si="2">TEXT(DEC2HEX(_xlfn.BITAND(SUM(
HEX2DEC(MID(AA3,1,2))+HEX2DEC(MID(AA3,4,2))+HEX2DEC(MID(AA3,7,2))+HEX2DEC(MID(AA3,10,2))+HEX2DEC(MID(AA3,13,2))+HEX2DEC(MID(AA3,16,2))+HEX2DEC(MID(AA3,19,2))+HEX2DEC(MID(AA3,22,2))+
HEX2DEC(MID(AA3,25,2))+HEX2DEC(MID(AA3,28,2))+HEX2DEC(MID(AA3,31,2))+HEX2DEC(MID(AA3,34,2))+HEX2DEC(MID(AA3,37,2))+HEX2DEC(MID(AA3,40,2))+HEX2DEC(MID(AA3,43,2))+HEX2DEC(MID(AA3,46,2))+
HEX2DEC(MID(AA3,49,2))+HEX2DEC(MID(AA3,52,2))+HEX2DEC(MID(AA3,55,2))+HEX2DEC(MID(AA3,58,2))+HEX2DEC(MID(AA3,61,2))+HEX2DEC(MID(AA3,64,2))+HEX2DEC(MID(AA3,67,2))+HEX2DEC(MID(AA3,70,2))+
HEX2DEC(MID(AA3,73,2))+HEX2DEC(MID(AA3,76,2))+HEX2DEC(MID(AA3,79,2))+HEX2DEC(MID(AA3,82,2))+HEX2DEC(MID(AA3,85,2))+HEX2DEC(MID(AA3,88,2))+HEX2DEC(MID(AA3,91,2))+HEX2DEC(MID(AA3,94,2))+
HEX2DEC(MID(AA3,97,2))+HEX2DEC(MID(AA3,100,2))+HEX2DEC(MID(AA3,103,2))+HEX2DEC(MID(AA3,106,2))+HEX2DEC(MID(AA3,109,2))+HEX2DEC(MID(AA3,112,2))+HEX2DEC(MID(AA3,115,2))+HEX2DEC(MID(AA3,118,2))+
HEX2DEC(MID(AA3,121,2))+HEX2DEC(MID(AA3,124,2))),85)),"00")</f>
        <v>00</v>
      </c>
      <c r="AC3" s="18" t="str">
        <f t="shared" ref="AC3:AC66" si="3">TEXT(DEC2HEX(_xlfn.BITAND(SUM(
HEX2DEC(MID(AA3,1,2))+HEX2DEC(MID(AA3,4,2))+HEX2DEC(MID(AA3,7,2))+HEX2DEC(MID(AA3,10,2))+HEX2DEC(MID(AA3,13,2))+HEX2DEC(MID(AA3,16,2))+HEX2DEC(MID(AA3,19,2))+HEX2DEC(MID(AA3,22,2))+
HEX2DEC(MID(AA3,25,2))+HEX2DEC(MID(AA3,28,2))+HEX2DEC(MID(AA3,31,2))+HEX2DEC(MID(AA3,34,2))+HEX2DEC(MID(AA3,37,2))+HEX2DEC(MID(AA3,40,2))+HEX2DEC(MID(AA3,43,2))+HEX2DEC(MID(AA3,46,2))+
HEX2DEC(MID(AA3,49,2))+HEX2DEC(MID(AA3,52,2))+HEX2DEC(MID(AA3,55,2))+HEX2DEC(MID(AA3,58,2))+HEX2DEC(MID(AA3,61,2))+HEX2DEC(MID(AA3,64,2))+HEX2DEC(MID(AA3,67,2))+HEX2DEC(MID(AA3,70,2))+
HEX2DEC(MID(AA3,73,2))+HEX2DEC(MID(AA3,76,2))+HEX2DEC(MID(AA3,79,2))+HEX2DEC(MID(AA3,82,2))+HEX2DEC(MID(AA3,85,2))+HEX2DEC(MID(AA3,88,2))+HEX2DEC(MID(AA3,91,2))+HEX2DEC(MID(AA3,94,2))+
HEX2DEC(MID(AA3,97,2))+HEX2DEC(MID(AA3,100,2))+HEX2DEC(MID(AA3,103,2))+HEX2DEC(MID(AA3,106,2))+HEX2DEC(MID(AA3,109,2))+HEX2DEC(MID(AA3,112,2))+HEX2DEC(MID(AA3,115,2))+HEX2DEC(MID(AA3,118,2))+
HEX2DEC(MID(AA3,121,2))+HEX2DEC(MID(AA3,124,2))+HEX2DEC(MID(AA3,127,2))+HEX2DEC(MID(AA3,130,2))+HEX2DEC(MID(AA3,133,2))+HEX2DEC(MID(AA3,136,2))+HEX2DEC(MID(AA3,139,2))+HEX2DEC(MID(AA3,142,2))+
HEX2DEC(MID(AA3,145,2))+HEX2DEC(MID(AA3,148,2))+HEX2DEC(MID(AA3,151,2))+HEX2DEC(MID(AA3,154,2))+HEX2DEC(MID(AA3,157,2))+HEX2DEC(MID(AA3,160,2))+HEX2DEC(MID(AA3,163,2))+HEX2DEC(MID(AA3,166,2))+
HEX2DEC(MID(AA3,169,2))+HEX2DEC(MID(AA3,172,2))+HEX2DEC(MID(AA3,175,2))+HEX2DEC(MID(AA3,178,2))+HEX2DEC(MID(AA3,181,2))+HEX2DEC(MID(AA3,184,2))),85)),"00")</f>
        <v>00</v>
      </c>
      <c r="AD3" s="20"/>
      <c r="AE3" s="21"/>
    </row>
    <row r="4" spans="1:31" ht="33">
      <c r="A4" s="27"/>
      <c r="B4" s="88"/>
      <c r="C4" s="27"/>
      <c r="D4" s="88"/>
      <c r="E4" s="88">
        <v>2</v>
      </c>
      <c r="F4" s="22">
        <v>0</v>
      </c>
      <c r="G4" s="23">
        <f>F4</f>
        <v>0</v>
      </c>
      <c r="H4" s="18" t="str">
        <f>TEXT(DEC2HEX(_xlfn.BITAND(SUM(HEX2DEC(MID(E4,1,2))+HEX2DEC(MID(E4,3,2))+HEX2DEC(MID(E4,5,2))+HEX2DEC(MID(E4,7,2))+HEX2DEC(MID(E4,9,2))+HEX2DEC(MID(E4,11,2))),85)),"00")</f>
        <v>00</v>
      </c>
      <c r="I4" s="18">
        <v>1</v>
      </c>
      <c r="J4" s="18" t="s">
        <v>152</v>
      </c>
      <c r="K4" s="18" t="s">
        <v>23</v>
      </c>
      <c r="L4" s="18">
        <v>1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8" t="str">
        <f t="shared" si="0"/>
        <v>45</v>
      </c>
      <c r="X4" s="18" t="s">
        <v>25</v>
      </c>
      <c r="Y4" s="88" t="str">
        <f t="shared" si="1"/>
        <v>0000011CC9010000000000000000000000000000000000000000457D</v>
      </c>
      <c r="Z4" s="79">
        <v>3</v>
      </c>
      <c r="AA4" s="21"/>
      <c r="AB4" s="18" t="str">
        <f t="shared" si="2"/>
        <v>00</v>
      </c>
      <c r="AC4" s="18" t="str">
        <f t="shared" si="3"/>
        <v>00</v>
      </c>
      <c r="AD4" s="20"/>
      <c r="AE4" s="21"/>
    </row>
    <row r="5" spans="1:31" ht="33">
      <c r="A5" s="27"/>
      <c r="B5" s="88">
        <v>1</v>
      </c>
      <c r="C5" s="27" t="s">
        <v>3</v>
      </c>
      <c r="D5" s="88" t="s">
        <v>14</v>
      </c>
      <c r="E5" s="88">
        <v>1</v>
      </c>
      <c r="F5" s="22">
        <v>0</v>
      </c>
      <c r="G5" s="18" t="s">
        <v>18</v>
      </c>
      <c r="H5" s="23">
        <f>F5</f>
        <v>0</v>
      </c>
      <c r="I5" s="18">
        <v>1</v>
      </c>
      <c r="J5" s="18" t="s">
        <v>152</v>
      </c>
      <c r="K5" s="18" t="s">
        <v>23</v>
      </c>
      <c r="L5" s="18">
        <v>1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8" t="str">
        <f t="shared" si="0"/>
        <v>40</v>
      </c>
      <c r="X5" s="18" t="s">
        <v>25</v>
      </c>
      <c r="Y5" s="88" t="str">
        <f t="shared" si="1"/>
        <v>7B00011CC9010000000000000000000000000000000000000000407D</v>
      </c>
      <c r="Z5" s="79">
        <v>4</v>
      </c>
      <c r="AA5" s="21"/>
      <c r="AB5" s="18" t="str">
        <f t="shared" si="2"/>
        <v>00</v>
      </c>
      <c r="AC5" s="18" t="str">
        <f t="shared" si="3"/>
        <v>00</v>
      </c>
      <c r="AD5" s="20"/>
      <c r="AE5" s="21"/>
    </row>
    <row r="6" spans="1:31" ht="33">
      <c r="A6" s="27"/>
      <c r="B6" s="88"/>
      <c r="C6" s="27"/>
      <c r="D6" s="88"/>
      <c r="E6" s="88">
        <v>2</v>
      </c>
      <c r="F6" s="24" t="s">
        <v>22</v>
      </c>
      <c r="G6" s="18" t="s">
        <v>18</v>
      </c>
      <c r="H6" s="23" t="str">
        <f>F6</f>
        <v>FF</v>
      </c>
      <c r="I6" s="18">
        <v>1</v>
      </c>
      <c r="J6" s="18" t="s">
        <v>152</v>
      </c>
      <c r="K6" s="18" t="s">
        <v>23</v>
      </c>
      <c r="L6" s="18">
        <v>1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8" t="str">
        <f t="shared" si="0"/>
        <v>41</v>
      </c>
      <c r="X6" s="18" t="s">
        <v>25</v>
      </c>
      <c r="Y6" s="88" t="str">
        <f t="shared" si="1"/>
        <v>7BFF011CC9010000000000000000000000000000000000000000417D</v>
      </c>
      <c r="Z6" s="79">
        <v>5</v>
      </c>
      <c r="AA6" s="21"/>
      <c r="AB6" s="18" t="str">
        <f t="shared" si="2"/>
        <v>00</v>
      </c>
      <c r="AC6" s="18" t="str">
        <f t="shared" si="3"/>
        <v>00</v>
      </c>
      <c r="AD6" s="20"/>
      <c r="AE6" s="21"/>
    </row>
    <row r="7" spans="1:31" ht="33">
      <c r="A7" s="27"/>
      <c r="B7" s="88">
        <v>2</v>
      </c>
      <c r="C7" s="27" t="s">
        <v>4</v>
      </c>
      <c r="D7" s="88" t="s">
        <v>14</v>
      </c>
      <c r="E7" s="88">
        <v>1</v>
      </c>
      <c r="F7" s="22">
        <v>0</v>
      </c>
      <c r="G7" s="18" t="s">
        <v>18</v>
      </c>
      <c r="H7" s="18">
        <v>0</v>
      </c>
      <c r="I7" s="23">
        <f>F7</f>
        <v>0</v>
      </c>
      <c r="J7" s="18" t="s">
        <v>152</v>
      </c>
      <c r="K7" s="18" t="s">
        <v>23</v>
      </c>
      <c r="L7" s="18">
        <v>1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8" t="str">
        <f t="shared" si="0"/>
        <v>41</v>
      </c>
      <c r="X7" s="18" t="s">
        <v>25</v>
      </c>
      <c r="Y7" s="88" t="str">
        <f t="shared" si="1"/>
        <v>7B00001CC9010000000000000000000000000000000000000000417D</v>
      </c>
      <c r="Z7" s="79">
        <v>6</v>
      </c>
      <c r="AA7" s="21"/>
      <c r="AB7" s="18" t="str">
        <f t="shared" si="2"/>
        <v>00</v>
      </c>
      <c r="AC7" s="18" t="str">
        <f t="shared" si="3"/>
        <v>00</v>
      </c>
      <c r="AD7" s="20"/>
      <c r="AE7" s="21"/>
    </row>
    <row r="8" spans="1:31" ht="33">
      <c r="A8" s="27"/>
      <c r="B8" s="88"/>
      <c r="C8" s="27"/>
      <c r="D8" s="88"/>
      <c r="E8" s="88">
        <v>2</v>
      </c>
      <c r="F8" s="24" t="s">
        <v>22</v>
      </c>
      <c r="G8" s="18" t="s">
        <v>18</v>
      </c>
      <c r="H8" s="18">
        <v>0</v>
      </c>
      <c r="I8" s="23" t="str">
        <f>F8</f>
        <v>FF</v>
      </c>
      <c r="J8" s="18" t="s">
        <v>152</v>
      </c>
      <c r="K8" s="18" t="s">
        <v>23</v>
      </c>
      <c r="L8" s="18">
        <v>1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8" t="str">
        <f t="shared" si="0"/>
        <v>40</v>
      </c>
      <c r="X8" s="18" t="s">
        <v>25</v>
      </c>
      <c r="Y8" s="88" t="str">
        <f t="shared" si="1"/>
        <v>7B00FF1CC9010000000000000000000000000000000000000000407D</v>
      </c>
      <c r="Z8" s="79">
        <v>7</v>
      </c>
      <c r="AA8" s="21"/>
      <c r="AB8" s="18" t="str">
        <f t="shared" si="2"/>
        <v>00</v>
      </c>
      <c r="AC8" s="18" t="str">
        <f t="shared" si="3"/>
        <v>00</v>
      </c>
      <c r="AD8" s="20"/>
      <c r="AE8" s="21"/>
    </row>
    <row r="9" spans="1:31" ht="33">
      <c r="A9" s="27"/>
      <c r="B9" s="88">
        <v>3</v>
      </c>
      <c r="C9" s="27" t="s">
        <v>7</v>
      </c>
      <c r="D9" s="88" t="s">
        <v>63</v>
      </c>
      <c r="E9" s="88">
        <v>1</v>
      </c>
      <c r="F9" s="22">
        <v>0</v>
      </c>
      <c r="G9" s="18" t="s">
        <v>18</v>
      </c>
      <c r="H9" s="18">
        <v>0</v>
      </c>
      <c r="I9" s="18">
        <v>1</v>
      </c>
      <c r="J9" s="23">
        <f>F9</f>
        <v>0</v>
      </c>
      <c r="K9" s="18" t="s">
        <v>23</v>
      </c>
      <c r="L9" s="18">
        <v>1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8" t="str">
        <f t="shared" si="0"/>
        <v>44</v>
      </c>
      <c r="X9" s="18" t="s">
        <v>25</v>
      </c>
      <c r="Y9" s="88" t="str">
        <f t="shared" si="1"/>
        <v>7B000100C9010000000000000000000000000000000000000000447D</v>
      </c>
      <c r="Z9" s="79">
        <v>8</v>
      </c>
      <c r="AA9" s="21"/>
      <c r="AB9" s="18" t="str">
        <f t="shared" si="2"/>
        <v>00</v>
      </c>
      <c r="AC9" s="18" t="str">
        <f t="shared" si="3"/>
        <v>00</v>
      </c>
      <c r="AD9" s="20"/>
      <c r="AE9" s="21"/>
    </row>
    <row r="10" spans="1:31" ht="33">
      <c r="A10" s="27"/>
      <c r="B10" s="88"/>
      <c r="C10" s="27"/>
      <c r="D10" s="88"/>
      <c r="E10" s="88">
        <v>2</v>
      </c>
      <c r="F10" s="22">
        <v>6</v>
      </c>
      <c r="G10" s="18" t="s">
        <v>18</v>
      </c>
      <c r="H10" s="18">
        <v>0</v>
      </c>
      <c r="I10" s="18">
        <v>1</v>
      </c>
      <c r="J10" s="23">
        <f>F10</f>
        <v>6</v>
      </c>
      <c r="K10" s="18" t="s">
        <v>23</v>
      </c>
      <c r="L10" s="18">
        <v>1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8" t="str">
        <f t="shared" si="0"/>
        <v>44</v>
      </c>
      <c r="X10" s="18" t="s">
        <v>25</v>
      </c>
      <c r="Y10" s="88" t="str">
        <f t="shared" si="1"/>
        <v>7B000106C9010000000000000000000000000000000000000000447D</v>
      </c>
      <c r="Z10" s="79">
        <v>9</v>
      </c>
      <c r="AA10" s="21"/>
      <c r="AB10" s="18" t="str">
        <f t="shared" si="2"/>
        <v>00</v>
      </c>
      <c r="AC10" s="18" t="str">
        <f t="shared" si="3"/>
        <v>00</v>
      </c>
      <c r="AD10" s="20"/>
      <c r="AE10" s="21"/>
    </row>
    <row r="11" spans="1:31" ht="33">
      <c r="A11" s="27"/>
      <c r="B11" s="88"/>
      <c r="C11" s="27"/>
      <c r="D11" s="88"/>
      <c r="E11" s="88">
        <v>2</v>
      </c>
      <c r="F11" s="22">
        <v>70</v>
      </c>
      <c r="G11" s="18" t="s">
        <v>18</v>
      </c>
      <c r="H11" s="18">
        <v>0</v>
      </c>
      <c r="I11" s="18">
        <v>1</v>
      </c>
      <c r="J11" s="23">
        <f>F11</f>
        <v>70</v>
      </c>
      <c r="K11" s="18" t="s">
        <v>23</v>
      </c>
      <c r="L11" s="18">
        <v>1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8" t="str">
        <f t="shared" si="0"/>
        <v>14</v>
      </c>
      <c r="X11" s="18" t="s">
        <v>25</v>
      </c>
      <c r="Y11" s="88" t="str">
        <f t="shared" si="1"/>
        <v>7B000170C9010000000000000000000000000000000000000000147D</v>
      </c>
      <c r="Z11" s="79">
        <v>10</v>
      </c>
      <c r="AA11" s="21"/>
      <c r="AB11" s="18" t="str">
        <f t="shared" si="2"/>
        <v>00</v>
      </c>
      <c r="AC11" s="18" t="str">
        <f t="shared" si="3"/>
        <v>00</v>
      </c>
      <c r="AD11" s="20"/>
      <c r="AE11" s="21"/>
    </row>
    <row r="12" spans="1:31" ht="33">
      <c r="A12" s="27"/>
      <c r="B12" s="88"/>
      <c r="C12" s="27"/>
      <c r="D12" s="88"/>
      <c r="E12" s="88">
        <v>2</v>
      </c>
      <c r="F12" s="22" t="s">
        <v>22</v>
      </c>
      <c r="G12" s="18" t="s">
        <v>18</v>
      </c>
      <c r="H12" s="18">
        <v>0</v>
      </c>
      <c r="I12" s="18">
        <v>1</v>
      </c>
      <c r="J12" s="23" t="str">
        <f>F12</f>
        <v>FF</v>
      </c>
      <c r="K12" s="18" t="s">
        <v>23</v>
      </c>
      <c r="L12" s="18">
        <v>1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8" t="str">
        <f t="shared" si="0"/>
        <v>45</v>
      </c>
      <c r="X12" s="18" t="s">
        <v>25</v>
      </c>
      <c r="Y12" s="88" t="str">
        <f t="shared" si="1"/>
        <v>7B0001FFC9010000000000000000000000000000000000000000457D</v>
      </c>
      <c r="Z12" s="79">
        <v>11</v>
      </c>
      <c r="AA12" s="21"/>
      <c r="AB12" s="18" t="str">
        <f t="shared" si="2"/>
        <v>00</v>
      </c>
      <c r="AC12" s="18" t="str">
        <f t="shared" si="3"/>
        <v>00</v>
      </c>
      <c r="AD12" s="20"/>
      <c r="AE12" s="21"/>
    </row>
    <row r="13" spans="1:31" ht="33">
      <c r="A13" s="27"/>
      <c r="B13" s="88">
        <v>4</v>
      </c>
      <c r="C13" s="27" t="s">
        <v>8</v>
      </c>
      <c r="D13" s="88" t="s">
        <v>64</v>
      </c>
      <c r="E13" s="88">
        <v>1</v>
      </c>
      <c r="F13" s="22" t="s">
        <v>68</v>
      </c>
      <c r="G13" s="18" t="s">
        <v>18</v>
      </c>
      <c r="H13" s="18">
        <v>0</v>
      </c>
      <c r="I13" s="18">
        <v>1</v>
      </c>
      <c r="J13" s="18" t="s">
        <v>152</v>
      </c>
      <c r="K13" s="23" t="str">
        <f>F13</f>
        <v>C8</v>
      </c>
      <c r="L13" s="18">
        <v>1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8" t="str">
        <f t="shared" si="0"/>
        <v>41</v>
      </c>
      <c r="X13" s="18" t="s">
        <v>25</v>
      </c>
      <c r="Y13" s="88" t="str">
        <f t="shared" si="1"/>
        <v>7B00011CC8010000000000000000000000000000000000000000417D</v>
      </c>
      <c r="Z13" s="79">
        <v>12</v>
      </c>
      <c r="AA13" s="21"/>
      <c r="AB13" s="18" t="str">
        <f t="shared" si="2"/>
        <v>00</v>
      </c>
      <c r="AC13" s="18" t="str">
        <f t="shared" si="3"/>
        <v>00</v>
      </c>
      <c r="AD13" s="20"/>
      <c r="AE13" s="21"/>
    </row>
    <row r="14" spans="1:31" ht="33">
      <c r="A14" s="27"/>
      <c r="B14" s="88"/>
      <c r="C14" s="27"/>
      <c r="D14" s="88"/>
      <c r="E14" s="88">
        <v>2</v>
      </c>
      <c r="F14" s="22">
        <v>0</v>
      </c>
      <c r="G14" s="18" t="s">
        <v>18</v>
      </c>
      <c r="H14" s="18">
        <v>0</v>
      </c>
      <c r="I14" s="18">
        <v>1</v>
      </c>
      <c r="J14" s="18" t="s">
        <v>152</v>
      </c>
      <c r="K14" s="23">
        <f>F14</f>
        <v>0</v>
      </c>
      <c r="L14" s="18">
        <v>1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8" t="str">
        <f t="shared" si="0"/>
        <v>11</v>
      </c>
      <c r="X14" s="18" t="s">
        <v>25</v>
      </c>
      <c r="Y14" s="88" t="str">
        <f t="shared" si="1"/>
        <v>7B00011C00010000000000000000000000000000000000000000117D</v>
      </c>
      <c r="Z14" s="79">
        <v>13</v>
      </c>
      <c r="AA14" s="21"/>
      <c r="AB14" s="18" t="str">
        <f t="shared" si="2"/>
        <v>00</v>
      </c>
      <c r="AC14" s="18" t="str">
        <f t="shared" si="3"/>
        <v>00</v>
      </c>
      <c r="AD14" s="20"/>
      <c r="AE14" s="21"/>
    </row>
    <row r="15" spans="1:31" ht="33">
      <c r="A15" s="27"/>
      <c r="B15" s="88"/>
      <c r="C15" s="27"/>
      <c r="D15" s="88"/>
      <c r="E15" s="88">
        <v>3</v>
      </c>
      <c r="F15" s="22" t="s">
        <v>22</v>
      </c>
      <c r="G15" s="18" t="s">
        <v>18</v>
      </c>
      <c r="H15" s="18">
        <v>0</v>
      </c>
      <c r="I15" s="18">
        <v>1</v>
      </c>
      <c r="J15" s="18" t="s">
        <v>152</v>
      </c>
      <c r="K15" s="23" t="str">
        <f>F15</f>
        <v>FF</v>
      </c>
      <c r="L15" s="18">
        <v>1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9">
        <v>0</v>
      </c>
      <c r="V15" s="19">
        <v>0</v>
      </c>
      <c r="W15" s="18" t="str">
        <f t="shared" si="0"/>
        <v>10</v>
      </c>
      <c r="X15" s="18" t="s">
        <v>25</v>
      </c>
      <c r="Y15" s="88" t="str">
        <f t="shared" si="1"/>
        <v>7B00011CFF010000000000000000000000000000000000000000107D</v>
      </c>
      <c r="Z15" s="79">
        <v>14</v>
      </c>
      <c r="AA15" s="21"/>
      <c r="AB15" s="18" t="str">
        <f t="shared" si="2"/>
        <v>00</v>
      </c>
      <c r="AC15" s="18" t="str">
        <f t="shared" si="3"/>
        <v>00</v>
      </c>
      <c r="AD15" s="20"/>
      <c r="AE15" s="21"/>
    </row>
    <row r="16" spans="1:31" ht="33">
      <c r="A16" s="27"/>
      <c r="B16" s="88">
        <v>5</v>
      </c>
      <c r="C16" s="27" t="s">
        <v>10</v>
      </c>
      <c r="D16" s="88" t="s">
        <v>61</v>
      </c>
      <c r="E16" s="88">
        <v>1</v>
      </c>
      <c r="F16" s="22">
        <v>1</v>
      </c>
      <c r="G16" s="18" t="s">
        <v>18</v>
      </c>
      <c r="H16" s="18">
        <v>0</v>
      </c>
      <c r="I16" s="18">
        <v>1</v>
      </c>
      <c r="J16" s="18" t="s">
        <v>152</v>
      </c>
      <c r="K16" s="18" t="s">
        <v>23</v>
      </c>
      <c r="L16" s="23">
        <f>F16</f>
        <v>1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8" t="str">
        <f t="shared" si="0"/>
        <v>40</v>
      </c>
      <c r="X16" s="18" t="s">
        <v>25</v>
      </c>
      <c r="Y16" s="88" t="str">
        <f t="shared" si="1"/>
        <v>7B00011CC9010000000000000000000000000000000000000000407D</v>
      </c>
      <c r="Z16" s="79">
        <v>15</v>
      </c>
      <c r="AA16" s="21"/>
      <c r="AB16" s="18" t="str">
        <f t="shared" si="2"/>
        <v>00</v>
      </c>
      <c r="AC16" s="18" t="str">
        <f t="shared" si="3"/>
        <v>00</v>
      </c>
      <c r="AD16" s="20"/>
      <c r="AE16" s="21"/>
    </row>
    <row r="17" spans="1:31" ht="33">
      <c r="A17" s="27"/>
      <c r="B17" s="88"/>
      <c r="C17" s="27"/>
      <c r="D17" s="88" t="s">
        <v>62</v>
      </c>
      <c r="E17" s="88">
        <v>2</v>
      </c>
      <c r="F17" s="22">
        <v>2</v>
      </c>
      <c r="G17" s="18" t="s">
        <v>18</v>
      </c>
      <c r="H17" s="18">
        <v>0</v>
      </c>
      <c r="I17" s="18">
        <v>1</v>
      </c>
      <c r="J17" s="18" t="s">
        <v>152</v>
      </c>
      <c r="K17" s="18" t="s">
        <v>23</v>
      </c>
      <c r="L17" s="23">
        <f>F17</f>
        <v>2</v>
      </c>
      <c r="M17" s="19">
        <v>0</v>
      </c>
      <c r="N17" s="19">
        <v>0</v>
      </c>
      <c r="O17" s="19">
        <v>0</v>
      </c>
      <c r="P17" s="19">
        <v>0</v>
      </c>
      <c r="Q17" s="19">
        <v>0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8" t="str">
        <f t="shared" si="0"/>
        <v>41</v>
      </c>
      <c r="X17" s="18" t="s">
        <v>25</v>
      </c>
      <c r="Y17" s="88" t="str">
        <f t="shared" si="1"/>
        <v>7B00011CC9020000000000000000000000000000000000000000417D</v>
      </c>
      <c r="Z17" s="79">
        <v>16</v>
      </c>
      <c r="AA17" s="21"/>
      <c r="AB17" s="18" t="str">
        <f t="shared" si="2"/>
        <v>00</v>
      </c>
      <c r="AC17" s="18" t="str">
        <f t="shared" si="3"/>
        <v>00</v>
      </c>
      <c r="AD17" s="20"/>
      <c r="AE17" s="21"/>
    </row>
    <row r="18" spans="1:31" ht="33">
      <c r="A18" s="27"/>
      <c r="B18" s="88"/>
      <c r="C18" s="27"/>
      <c r="D18" s="88"/>
      <c r="E18" s="88">
        <v>3</v>
      </c>
      <c r="F18" s="22">
        <v>0</v>
      </c>
      <c r="G18" s="18" t="s">
        <v>18</v>
      </c>
      <c r="H18" s="18">
        <v>0</v>
      </c>
      <c r="I18" s="18">
        <v>1</v>
      </c>
      <c r="J18" s="18" t="s">
        <v>152</v>
      </c>
      <c r="K18" s="18" t="s">
        <v>23</v>
      </c>
      <c r="L18" s="23">
        <f t="shared" ref="L18:L19" si="4">F18</f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8" t="str">
        <f t="shared" si="0"/>
        <v>41</v>
      </c>
      <c r="X18" s="18" t="s">
        <v>25</v>
      </c>
      <c r="Y18" s="88" t="str">
        <f t="shared" si="1"/>
        <v>7B00011CC9000000000000000000000000000000000000000000417D</v>
      </c>
      <c r="Z18" s="79">
        <v>17</v>
      </c>
      <c r="AA18" s="21"/>
      <c r="AB18" s="18" t="str">
        <f t="shared" si="2"/>
        <v>00</v>
      </c>
      <c r="AC18" s="18" t="str">
        <f t="shared" si="3"/>
        <v>00</v>
      </c>
      <c r="AD18" s="20"/>
      <c r="AE18" s="21"/>
    </row>
    <row r="19" spans="1:31" ht="33">
      <c r="A19" s="27"/>
      <c r="B19" s="88"/>
      <c r="C19" s="27"/>
      <c r="D19" s="88"/>
      <c r="E19" s="88">
        <v>4</v>
      </c>
      <c r="F19" s="22" t="s">
        <v>22</v>
      </c>
      <c r="G19" s="18" t="s">
        <v>18</v>
      </c>
      <c r="H19" s="18">
        <v>0</v>
      </c>
      <c r="I19" s="18">
        <v>1</v>
      </c>
      <c r="J19" s="18" t="s">
        <v>152</v>
      </c>
      <c r="K19" s="18" t="s">
        <v>23</v>
      </c>
      <c r="L19" s="23" t="str">
        <f t="shared" si="4"/>
        <v>FF</v>
      </c>
      <c r="M19" s="19">
        <v>0</v>
      </c>
      <c r="N19" s="19">
        <v>0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8" t="str">
        <f t="shared" si="0"/>
        <v>40</v>
      </c>
      <c r="X19" s="18" t="s">
        <v>25</v>
      </c>
      <c r="Y19" s="88" t="str">
        <f t="shared" si="1"/>
        <v>7B00011CC9FF0000000000000000000000000000000000000000407D</v>
      </c>
      <c r="Z19" s="79">
        <v>18</v>
      </c>
      <c r="AA19" s="21"/>
      <c r="AB19" s="18" t="str">
        <f t="shared" si="2"/>
        <v>00</v>
      </c>
      <c r="AC19" s="18" t="str">
        <f t="shared" si="3"/>
        <v>00</v>
      </c>
      <c r="AD19" s="20"/>
      <c r="AE19" s="21"/>
    </row>
    <row r="20" spans="1:31" ht="33">
      <c r="A20" s="27"/>
      <c r="B20" s="88">
        <v>6</v>
      </c>
      <c r="C20" s="27" t="s">
        <v>65</v>
      </c>
      <c r="D20" s="88" t="s">
        <v>66</v>
      </c>
      <c r="E20" s="88">
        <v>1</v>
      </c>
      <c r="F20" s="22">
        <v>0</v>
      </c>
      <c r="G20" s="18" t="s">
        <v>18</v>
      </c>
      <c r="H20" s="18">
        <v>0</v>
      </c>
      <c r="I20" s="18">
        <v>1</v>
      </c>
      <c r="J20" s="18" t="s">
        <v>152</v>
      </c>
      <c r="K20" s="18" t="s">
        <v>23</v>
      </c>
      <c r="L20" s="18">
        <v>1</v>
      </c>
      <c r="M20" s="19">
        <v>0</v>
      </c>
      <c r="N20" s="19">
        <v>0</v>
      </c>
      <c r="O20" s="19">
        <v>0</v>
      </c>
      <c r="P20" s="19">
        <v>0</v>
      </c>
      <c r="Q20" s="19">
        <v>0</v>
      </c>
      <c r="R20" s="19">
        <v>0</v>
      </c>
      <c r="S20" s="19">
        <v>0</v>
      </c>
      <c r="T20" s="19">
        <v>0</v>
      </c>
      <c r="U20" s="19">
        <v>0</v>
      </c>
      <c r="V20" s="19">
        <v>0</v>
      </c>
      <c r="W20" s="18" t="str">
        <f t="shared" si="0"/>
        <v>40</v>
      </c>
      <c r="X20" s="18" t="s">
        <v>25</v>
      </c>
      <c r="Y20" s="88" t="str">
        <f t="shared" si="1"/>
        <v>7B00011CC9010000000000000000000000000000000000000000407D</v>
      </c>
      <c r="Z20" s="79">
        <v>19</v>
      </c>
      <c r="AA20" s="21"/>
      <c r="AB20" s="18" t="str">
        <f t="shared" si="2"/>
        <v>00</v>
      </c>
      <c r="AC20" s="18" t="str">
        <f t="shared" si="3"/>
        <v>00</v>
      </c>
      <c r="AD20" s="20"/>
      <c r="AE20" s="21"/>
    </row>
    <row r="21" spans="1:31" ht="33">
      <c r="A21" s="27"/>
      <c r="B21" s="88"/>
      <c r="C21" s="27"/>
      <c r="D21" s="88"/>
      <c r="E21" s="88">
        <v>2</v>
      </c>
      <c r="F21" s="22">
        <v>1</v>
      </c>
      <c r="G21" s="18" t="s">
        <v>18</v>
      </c>
      <c r="H21" s="18">
        <v>0</v>
      </c>
      <c r="I21" s="18">
        <v>1</v>
      </c>
      <c r="J21" s="18" t="s">
        <v>152</v>
      </c>
      <c r="K21" s="18" t="s">
        <v>23</v>
      </c>
      <c r="L21" s="18">
        <v>1</v>
      </c>
      <c r="M21" s="19">
        <v>0</v>
      </c>
      <c r="N21" s="19">
        <v>0</v>
      </c>
      <c r="O21" s="19">
        <v>0</v>
      </c>
      <c r="P21" s="19">
        <v>0</v>
      </c>
      <c r="Q21" s="19">
        <v>0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8" t="str">
        <f t="shared" si="0"/>
        <v>40</v>
      </c>
      <c r="X21" s="18" t="s">
        <v>25</v>
      </c>
      <c r="Y21" s="88" t="str">
        <f t="shared" si="1"/>
        <v>7B00011CC9010000000000000000000000000000000000000000407D</v>
      </c>
      <c r="Z21" s="79">
        <v>20</v>
      </c>
      <c r="AA21" s="21"/>
      <c r="AB21" s="18" t="str">
        <f t="shared" si="2"/>
        <v>00</v>
      </c>
      <c r="AC21" s="18" t="str">
        <f t="shared" si="3"/>
        <v>00</v>
      </c>
      <c r="AD21" s="20"/>
      <c r="AE21" s="21"/>
    </row>
    <row r="22" spans="1:31" ht="33">
      <c r="A22" s="27"/>
      <c r="B22" s="88"/>
      <c r="C22" s="27"/>
      <c r="D22" s="88"/>
      <c r="E22" s="88">
        <v>3</v>
      </c>
      <c r="F22" s="22" t="s">
        <v>22</v>
      </c>
      <c r="G22" s="18" t="s">
        <v>18</v>
      </c>
      <c r="H22" s="18">
        <v>0</v>
      </c>
      <c r="I22" s="18">
        <v>1</v>
      </c>
      <c r="J22" s="18" t="s">
        <v>152</v>
      </c>
      <c r="K22" s="18" t="s">
        <v>23</v>
      </c>
      <c r="L22" s="18">
        <v>1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9">
        <v>0</v>
      </c>
      <c r="V22" s="19">
        <v>0</v>
      </c>
      <c r="W22" s="18" t="str">
        <f t="shared" si="0"/>
        <v>40</v>
      </c>
      <c r="X22" s="18" t="s">
        <v>25</v>
      </c>
      <c r="Y22" s="88" t="str">
        <f t="shared" si="1"/>
        <v>7B00011CC9010000000000000000000000000000000000000000407D</v>
      </c>
      <c r="Z22" s="79">
        <v>21</v>
      </c>
      <c r="AA22" s="21"/>
      <c r="AB22" s="18" t="str">
        <f t="shared" si="2"/>
        <v>00</v>
      </c>
      <c r="AC22" s="18" t="str">
        <f t="shared" si="3"/>
        <v>00</v>
      </c>
      <c r="AD22" s="20"/>
      <c r="AE22" s="21"/>
    </row>
    <row r="23" spans="1:31" ht="33">
      <c r="A23" s="27"/>
      <c r="B23" s="88">
        <v>7</v>
      </c>
      <c r="C23" s="27" t="s">
        <v>67</v>
      </c>
      <c r="D23" s="88"/>
      <c r="E23" s="88">
        <v>1</v>
      </c>
      <c r="F23" s="25">
        <v>0</v>
      </c>
      <c r="G23" s="18" t="s">
        <v>18</v>
      </c>
      <c r="H23" s="18">
        <v>0</v>
      </c>
      <c r="I23" s="18">
        <v>1</v>
      </c>
      <c r="J23" s="18" t="s">
        <v>152</v>
      </c>
      <c r="K23" s="18" t="s">
        <v>23</v>
      </c>
      <c r="L23" s="18">
        <v>1</v>
      </c>
      <c r="M23" s="19">
        <v>0</v>
      </c>
      <c r="N23" s="19">
        <v>0</v>
      </c>
      <c r="O23" s="19">
        <v>0</v>
      </c>
      <c r="P23" s="19">
        <v>0</v>
      </c>
      <c r="Q23" s="19">
        <v>0</v>
      </c>
      <c r="R23" s="19">
        <v>0</v>
      </c>
      <c r="S23" s="19">
        <v>0</v>
      </c>
      <c r="T23" s="19">
        <v>0</v>
      </c>
      <c r="U23" s="19">
        <v>0</v>
      </c>
      <c r="V23" s="19">
        <v>0</v>
      </c>
      <c r="W23" s="18" t="str">
        <f t="shared" si="0"/>
        <v>40</v>
      </c>
      <c r="X23" s="18" t="s">
        <v>25</v>
      </c>
      <c r="Y23" s="88" t="str">
        <f t="shared" si="1"/>
        <v>7B00011CC9010000000000000000000000000000000000000000407D</v>
      </c>
      <c r="Z23" s="79">
        <v>22</v>
      </c>
      <c r="AA23" s="21"/>
      <c r="AB23" s="18" t="str">
        <f t="shared" si="2"/>
        <v>00</v>
      </c>
      <c r="AC23" s="18" t="str">
        <f t="shared" si="3"/>
        <v>00</v>
      </c>
      <c r="AD23" s="20"/>
      <c r="AE23" s="21"/>
    </row>
    <row r="24" spans="1:31" ht="33">
      <c r="A24" s="27"/>
      <c r="B24" s="88"/>
      <c r="C24" s="27"/>
      <c r="D24" s="88"/>
      <c r="E24" s="88">
        <v>2</v>
      </c>
      <c r="F24" s="25">
        <v>34</v>
      </c>
      <c r="G24" s="18" t="s">
        <v>18</v>
      </c>
      <c r="H24" s="18">
        <v>0</v>
      </c>
      <c r="I24" s="18">
        <v>1</v>
      </c>
      <c r="J24" s="18" t="s">
        <v>152</v>
      </c>
      <c r="K24" s="18" t="s">
        <v>23</v>
      </c>
      <c r="L24" s="18">
        <v>1</v>
      </c>
      <c r="M24" s="19">
        <v>0</v>
      </c>
      <c r="N24" s="19">
        <v>0</v>
      </c>
      <c r="O24" s="19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8" t="str">
        <f t="shared" si="0"/>
        <v>40</v>
      </c>
      <c r="X24" s="18" t="s">
        <v>25</v>
      </c>
      <c r="Y24" s="88" t="str">
        <f t="shared" si="1"/>
        <v>7B00011CC9010000000000000000000000000000000000000000407D</v>
      </c>
      <c r="Z24" s="79">
        <v>23</v>
      </c>
      <c r="AA24" s="21"/>
      <c r="AB24" s="18" t="str">
        <f t="shared" si="2"/>
        <v>00</v>
      </c>
      <c r="AC24" s="18" t="str">
        <f t="shared" si="3"/>
        <v>00</v>
      </c>
      <c r="AD24" s="20"/>
      <c r="AE24" s="21"/>
    </row>
    <row r="25" spans="1:31" ht="33">
      <c r="A25" s="27"/>
      <c r="B25" s="88"/>
      <c r="C25" s="27"/>
      <c r="D25" s="88"/>
      <c r="E25" s="88">
        <v>3</v>
      </c>
      <c r="F25" s="25" t="s">
        <v>72</v>
      </c>
      <c r="G25" s="18" t="s">
        <v>18</v>
      </c>
      <c r="H25" s="18">
        <v>0</v>
      </c>
      <c r="I25" s="18">
        <v>1</v>
      </c>
      <c r="J25" s="18" t="s">
        <v>152</v>
      </c>
      <c r="K25" s="18" t="s">
        <v>23</v>
      </c>
      <c r="L25" s="18">
        <v>1</v>
      </c>
      <c r="M25" s="19">
        <v>0</v>
      </c>
      <c r="N25" s="19">
        <v>0</v>
      </c>
      <c r="O25" s="19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8" t="str">
        <f t="shared" si="0"/>
        <v>40</v>
      </c>
      <c r="X25" s="18" t="s">
        <v>25</v>
      </c>
      <c r="Y25" s="88" t="str">
        <f t="shared" si="1"/>
        <v>7B00011CC9010000000000000000000000000000000000000000407D</v>
      </c>
      <c r="Z25" s="79">
        <v>24</v>
      </c>
      <c r="AA25" s="21"/>
      <c r="AB25" s="18" t="str">
        <f t="shared" si="2"/>
        <v>00</v>
      </c>
      <c r="AC25" s="18" t="str">
        <f t="shared" si="3"/>
        <v>00</v>
      </c>
      <c r="AD25" s="20"/>
      <c r="AE25" s="21"/>
    </row>
    <row r="26" spans="1:31" ht="33">
      <c r="A26" s="27"/>
      <c r="B26" s="88">
        <v>9</v>
      </c>
      <c r="C26" s="27" t="s">
        <v>73</v>
      </c>
      <c r="D26" s="88"/>
      <c r="E26" s="88">
        <v>1</v>
      </c>
      <c r="F26" s="25">
        <v>0</v>
      </c>
      <c r="G26" s="18" t="s">
        <v>18</v>
      </c>
      <c r="H26" s="18">
        <v>0</v>
      </c>
      <c r="I26" s="18">
        <v>1</v>
      </c>
      <c r="J26" s="18" t="s">
        <v>152</v>
      </c>
      <c r="K26" s="18" t="s">
        <v>23</v>
      </c>
      <c r="L26" s="18">
        <v>1</v>
      </c>
      <c r="M26" s="19">
        <v>0</v>
      </c>
      <c r="N26" s="19">
        <v>0</v>
      </c>
      <c r="O26" s="19">
        <v>0</v>
      </c>
      <c r="P26" s="19">
        <v>0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8" t="str">
        <f t="shared" si="0"/>
        <v>40</v>
      </c>
      <c r="X26" s="18" t="s">
        <v>25</v>
      </c>
      <c r="Y26" s="88" t="str">
        <f t="shared" si="1"/>
        <v>7B00011CC9010000000000000000000000000000000000000000407D</v>
      </c>
      <c r="Z26" s="79">
        <v>25</v>
      </c>
      <c r="AA26" s="21"/>
      <c r="AB26" s="18" t="str">
        <f t="shared" si="2"/>
        <v>00</v>
      </c>
      <c r="AC26" s="18" t="str">
        <f t="shared" si="3"/>
        <v>00</v>
      </c>
      <c r="AD26" s="20"/>
      <c r="AE26" s="21"/>
    </row>
    <row r="27" spans="1:31" ht="33">
      <c r="A27" s="27"/>
      <c r="B27" s="88"/>
      <c r="C27" s="27"/>
      <c r="D27" s="88"/>
      <c r="E27" s="88">
        <v>2</v>
      </c>
      <c r="F27" s="25">
        <v>34</v>
      </c>
      <c r="G27" s="18" t="s">
        <v>18</v>
      </c>
      <c r="H27" s="18">
        <v>0</v>
      </c>
      <c r="I27" s="18">
        <v>1</v>
      </c>
      <c r="J27" s="18" t="s">
        <v>152</v>
      </c>
      <c r="K27" s="18" t="s">
        <v>23</v>
      </c>
      <c r="L27" s="18">
        <v>1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8" t="str">
        <f t="shared" si="0"/>
        <v>40</v>
      </c>
      <c r="X27" s="18" t="s">
        <v>25</v>
      </c>
      <c r="Y27" s="88" t="str">
        <f t="shared" si="1"/>
        <v>7B00011CC9010000000000000000000000000000000000000000407D</v>
      </c>
      <c r="Z27" s="79">
        <v>26</v>
      </c>
      <c r="AA27" s="21"/>
      <c r="AB27" s="18" t="str">
        <f t="shared" si="2"/>
        <v>00</v>
      </c>
      <c r="AC27" s="18" t="str">
        <f t="shared" si="3"/>
        <v>00</v>
      </c>
      <c r="AD27" s="20"/>
      <c r="AE27" s="21"/>
    </row>
    <row r="28" spans="1:31" ht="33">
      <c r="A28" s="27"/>
      <c r="B28" s="88"/>
      <c r="C28" s="27"/>
      <c r="D28" s="88"/>
      <c r="E28" s="88">
        <v>3</v>
      </c>
      <c r="F28" s="25" t="s">
        <v>72</v>
      </c>
      <c r="G28" s="18" t="s">
        <v>18</v>
      </c>
      <c r="H28" s="18">
        <v>0</v>
      </c>
      <c r="I28" s="18">
        <v>1</v>
      </c>
      <c r="J28" s="18" t="s">
        <v>152</v>
      </c>
      <c r="K28" s="18" t="s">
        <v>23</v>
      </c>
      <c r="L28" s="18">
        <v>1</v>
      </c>
      <c r="M28" s="19">
        <v>0</v>
      </c>
      <c r="N28" s="19">
        <v>0</v>
      </c>
      <c r="O28" s="19">
        <v>0</v>
      </c>
      <c r="P28" s="19">
        <v>0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8" t="str">
        <f t="shared" si="0"/>
        <v>40</v>
      </c>
      <c r="X28" s="18" t="s">
        <v>25</v>
      </c>
      <c r="Y28" s="88" t="str">
        <f t="shared" si="1"/>
        <v>7B00011CC9010000000000000000000000000000000000000000407D</v>
      </c>
      <c r="Z28" s="79">
        <v>27</v>
      </c>
      <c r="AA28" s="21"/>
      <c r="AB28" s="18" t="str">
        <f t="shared" si="2"/>
        <v>00</v>
      </c>
      <c r="AC28" s="18" t="str">
        <f t="shared" si="3"/>
        <v>00</v>
      </c>
      <c r="AD28" s="20"/>
      <c r="AE28" s="21"/>
    </row>
    <row r="29" spans="1:31" ht="33">
      <c r="A29" s="27"/>
      <c r="B29" s="88">
        <v>11</v>
      </c>
      <c r="C29" s="27" t="s">
        <v>74</v>
      </c>
      <c r="D29" s="88"/>
      <c r="E29" s="88">
        <v>1</v>
      </c>
      <c r="F29" s="25">
        <v>0</v>
      </c>
      <c r="G29" s="18" t="s">
        <v>18</v>
      </c>
      <c r="H29" s="18">
        <v>0</v>
      </c>
      <c r="I29" s="18">
        <v>1</v>
      </c>
      <c r="J29" s="18" t="s">
        <v>152</v>
      </c>
      <c r="K29" s="18" t="s">
        <v>23</v>
      </c>
      <c r="L29" s="18">
        <v>1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8" t="str">
        <f t="shared" si="0"/>
        <v>40</v>
      </c>
      <c r="X29" s="18" t="s">
        <v>25</v>
      </c>
      <c r="Y29" s="88" t="str">
        <f t="shared" si="1"/>
        <v>7B00011CC9010000000000000000000000000000000000000000407D</v>
      </c>
      <c r="Z29" s="79">
        <v>28</v>
      </c>
      <c r="AA29" s="21"/>
      <c r="AB29" s="18" t="str">
        <f t="shared" si="2"/>
        <v>00</v>
      </c>
      <c r="AC29" s="18" t="str">
        <f t="shared" si="3"/>
        <v>00</v>
      </c>
      <c r="AD29" s="20"/>
      <c r="AE29" s="21"/>
    </row>
    <row r="30" spans="1:31" ht="33">
      <c r="A30" s="27"/>
      <c r="B30" s="88"/>
      <c r="C30" s="27"/>
      <c r="D30" s="88"/>
      <c r="E30" s="88">
        <v>2</v>
      </c>
      <c r="F30" s="25">
        <v>34</v>
      </c>
      <c r="G30" s="18" t="s">
        <v>18</v>
      </c>
      <c r="H30" s="18">
        <v>0</v>
      </c>
      <c r="I30" s="18">
        <v>1</v>
      </c>
      <c r="J30" s="18" t="s">
        <v>152</v>
      </c>
      <c r="K30" s="18" t="s">
        <v>23</v>
      </c>
      <c r="L30" s="18">
        <v>1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8" t="str">
        <f t="shared" si="0"/>
        <v>40</v>
      </c>
      <c r="X30" s="18" t="s">
        <v>25</v>
      </c>
      <c r="Y30" s="88" t="str">
        <f t="shared" si="1"/>
        <v>7B00011CC9010000000000000000000000000000000000000000407D</v>
      </c>
      <c r="Z30" s="79">
        <v>29</v>
      </c>
      <c r="AA30" s="21"/>
      <c r="AB30" s="18" t="str">
        <f t="shared" si="2"/>
        <v>00</v>
      </c>
      <c r="AC30" s="18" t="str">
        <f t="shared" si="3"/>
        <v>00</v>
      </c>
      <c r="AD30" s="20"/>
      <c r="AE30" s="21"/>
    </row>
    <row r="31" spans="1:31" ht="33">
      <c r="A31" s="27"/>
      <c r="B31" s="88"/>
      <c r="C31" s="27"/>
      <c r="D31" s="88"/>
      <c r="E31" s="88">
        <v>3</v>
      </c>
      <c r="F31" s="25" t="s">
        <v>72</v>
      </c>
      <c r="G31" s="18" t="s">
        <v>18</v>
      </c>
      <c r="H31" s="18">
        <v>0</v>
      </c>
      <c r="I31" s="18">
        <v>1</v>
      </c>
      <c r="J31" s="18" t="s">
        <v>152</v>
      </c>
      <c r="K31" s="18" t="s">
        <v>23</v>
      </c>
      <c r="L31" s="18">
        <v>1</v>
      </c>
      <c r="M31" s="19">
        <v>0</v>
      </c>
      <c r="N31" s="19">
        <v>0</v>
      </c>
      <c r="O31" s="19">
        <v>0</v>
      </c>
      <c r="P31" s="19">
        <v>0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8" t="str">
        <f t="shared" si="0"/>
        <v>40</v>
      </c>
      <c r="X31" s="18" t="s">
        <v>25</v>
      </c>
      <c r="Y31" s="88" t="str">
        <f t="shared" si="1"/>
        <v>7B00011CC9010000000000000000000000000000000000000000407D</v>
      </c>
      <c r="Z31" s="79">
        <v>30</v>
      </c>
      <c r="AA31" s="21"/>
      <c r="AB31" s="18" t="str">
        <f t="shared" si="2"/>
        <v>00</v>
      </c>
      <c r="AC31" s="18" t="str">
        <f t="shared" si="3"/>
        <v>00</v>
      </c>
      <c r="AD31" s="20"/>
      <c r="AE31" s="21"/>
    </row>
    <row r="32" spans="1:31" ht="33">
      <c r="A32" s="27"/>
      <c r="B32" s="88">
        <v>13</v>
      </c>
      <c r="C32" s="27" t="s">
        <v>76</v>
      </c>
      <c r="D32" s="88" t="s">
        <v>137</v>
      </c>
      <c r="E32" s="88">
        <v>1</v>
      </c>
      <c r="F32" s="22">
        <v>0</v>
      </c>
      <c r="G32" s="18" t="s">
        <v>18</v>
      </c>
      <c r="H32" s="18">
        <v>0</v>
      </c>
      <c r="I32" s="18">
        <v>1</v>
      </c>
      <c r="J32" s="18" t="s">
        <v>152</v>
      </c>
      <c r="K32" s="18" t="s">
        <v>23</v>
      </c>
      <c r="L32" s="18">
        <v>1</v>
      </c>
      <c r="M32" s="19">
        <v>0</v>
      </c>
      <c r="N32" s="19">
        <v>0</v>
      </c>
      <c r="O32" s="19">
        <v>0</v>
      </c>
      <c r="P32" s="19">
        <v>0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8" t="str">
        <f t="shared" si="0"/>
        <v>40</v>
      </c>
      <c r="X32" s="18" t="s">
        <v>25</v>
      </c>
      <c r="Y32" s="88" t="str">
        <f t="shared" si="1"/>
        <v>7B00011CC9010000000000000000000000000000000000000000407D</v>
      </c>
      <c r="Z32" s="79">
        <v>31</v>
      </c>
      <c r="AA32" s="21"/>
      <c r="AB32" s="18" t="str">
        <f t="shared" si="2"/>
        <v>00</v>
      </c>
      <c r="AC32" s="18" t="str">
        <f t="shared" si="3"/>
        <v>00</v>
      </c>
      <c r="AD32" s="20"/>
      <c r="AE32" s="21"/>
    </row>
    <row r="33" spans="1:31" ht="33">
      <c r="A33" s="27"/>
      <c r="B33" s="88"/>
      <c r="C33" s="27"/>
      <c r="D33" s="88"/>
      <c r="E33" s="88">
        <v>2</v>
      </c>
      <c r="F33" s="22">
        <v>64</v>
      </c>
      <c r="G33" s="18" t="s">
        <v>18</v>
      </c>
      <c r="H33" s="18">
        <v>0</v>
      </c>
      <c r="I33" s="18">
        <v>1</v>
      </c>
      <c r="J33" s="18" t="s">
        <v>152</v>
      </c>
      <c r="K33" s="18" t="s">
        <v>23</v>
      </c>
      <c r="L33" s="18">
        <v>1</v>
      </c>
      <c r="M33" s="19">
        <v>0</v>
      </c>
      <c r="N33" s="19">
        <v>0</v>
      </c>
      <c r="O33" s="19">
        <v>0</v>
      </c>
      <c r="P33" s="19">
        <v>0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8" t="str">
        <f t="shared" si="0"/>
        <v>40</v>
      </c>
      <c r="X33" s="18" t="s">
        <v>25</v>
      </c>
      <c r="Y33" s="88" t="str">
        <f t="shared" si="1"/>
        <v>7B00011CC9010000000000000000000000000000000000000000407D</v>
      </c>
      <c r="Z33" s="79">
        <v>32</v>
      </c>
      <c r="AA33" s="21"/>
      <c r="AB33" s="18" t="str">
        <f t="shared" si="2"/>
        <v>00</v>
      </c>
      <c r="AC33" s="18" t="str">
        <f t="shared" si="3"/>
        <v>00</v>
      </c>
      <c r="AD33" s="20"/>
      <c r="AE33" s="21"/>
    </row>
    <row r="34" spans="1:31" ht="33">
      <c r="A34" s="27"/>
      <c r="B34" s="88"/>
      <c r="C34" s="27"/>
      <c r="D34" s="88"/>
      <c r="E34" s="88">
        <v>3</v>
      </c>
      <c r="F34" s="22" t="s">
        <v>22</v>
      </c>
      <c r="G34" s="18" t="s">
        <v>18</v>
      </c>
      <c r="H34" s="18">
        <v>0</v>
      </c>
      <c r="I34" s="18">
        <v>1</v>
      </c>
      <c r="J34" s="18" t="s">
        <v>152</v>
      </c>
      <c r="K34" s="18" t="s">
        <v>23</v>
      </c>
      <c r="L34" s="18">
        <v>1</v>
      </c>
      <c r="M34" s="19">
        <v>0</v>
      </c>
      <c r="N34" s="19">
        <v>0</v>
      </c>
      <c r="O34" s="19">
        <v>0</v>
      </c>
      <c r="P34" s="19">
        <v>0</v>
      </c>
      <c r="Q34" s="19">
        <v>0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8" t="str">
        <f t="shared" si="0"/>
        <v>40</v>
      </c>
      <c r="X34" s="18" t="s">
        <v>25</v>
      </c>
      <c r="Y34" s="88" t="str">
        <f t="shared" si="1"/>
        <v>7B00011CC9010000000000000000000000000000000000000000407D</v>
      </c>
      <c r="Z34" s="79">
        <v>33</v>
      </c>
      <c r="AA34" s="21"/>
      <c r="AB34" s="18" t="str">
        <f t="shared" si="2"/>
        <v>00</v>
      </c>
      <c r="AC34" s="18" t="str">
        <f t="shared" si="3"/>
        <v>00</v>
      </c>
      <c r="AD34" s="20"/>
      <c r="AE34" s="21"/>
    </row>
    <row r="35" spans="1:31" ht="33">
      <c r="A35" s="27"/>
      <c r="B35" s="88">
        <v>14</v>
      </c>
      <c r="C35" s="27" t="s">
        <v>77</v>
      </c>
      <c r="D35" s="88" t="s">
        <v>138</v>
      </c>
      <c r="E35" s="88">
        <v>1</v>
      </c>
      <c r="F35" s="22">
        <v>0</v>
      </c>
      <c r="G35" s="18" t="s">
        <v>18</v>
      </c>
      <c r="H35" s="18">
        <v>0</v>
      </c>
      <c r="I35" s="18">
        <v>1</v>
      </c>
      <c r="J35" s="18" t="s">
        <v>152</v>
      </c>
      <c r="K35" s="18" t="s">
        <v>23</v>
      </c>
      <c r="L35" s="18">
        <v>1</v>
      </c>
      <c r="M35" s="19">
        <v>0</v>
      </c>
      <c r="N35" s="19">
        <v>0</v>
      </c>
      <c r="O35" s="19">
        <v>0</v>
      </c>
      <c r="P35" s="19">
        <v>0</v>
      </c>
      <c r="Q35" s="19">
        <v>0</v>
      </c>
      <c r="R35" s="19">
        <v>0</v>
      </c>
      <c r="S35" s="19">
        <v>0</v>
      </c>
      <c r="T35" s="19">
        <v>0</v>
      </c>
      <c r="U35" s="19">
        <v>0</v>
      </c>
      <c r="V35" s="19">
        <v>0</v>
      </c>
      <c r="W35" s="18" t="str">
        <f t="shared" si="0"/>
        <v>40</v>
      </c>
      <c r="X35" s="18" t="s">
        <v>25</v>
      </c>
      <c r="Y35" s="88" t="str">
        <f t="shared" si="1"/>
        <v>7B00011CC9010000000000000000000000000000000000000000407D</v>
      </c>
      <c r="Z35" s="79">
        <v>34</v>
      </c>
      <c r="AA35" s="21"/>
      <c r="AB35" s="18" t="str">
        <f t="shared" si="2"/>
        <v>00</v>
      </c>
      <c r="AC35" s="18" t="str">
        <f t="shared" si="3"/>
        <v>00</v>
      </c>
      <c r="AD35" s="20"/>
      <c r="AE35" s="21"/>
    </row>
    <row r="36" spans="1:31" ht="33">
      <c r="A36" s="27"/>
      <c r="B36" s="88"/>
      <c r="C36" s="27"/>
      <c r="D36" s="88"/>
      <c r="E36" s="88">
        <v>2</v>
      </c>
      <c r="F36" s="22">
        <v>1</v>
      </c>
      <c r="G36" s="18" t="s">
        <v>18</v>
      </c>
      <c r="H36" s="18">
        <v>0</v>
      </c>
      <c r="I36" s="18">
        <v>1</v>
      </c>
      <c r="J36" s="18" t="s">
        <v>152</v>
      </c>
      <c r="K36" s="18" t="s">
        <v>23</v>
      </c>
      <c r="L36" s="18">
        <v>1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8" t="str">
        <f t="shared" si="0"/>
        <v>40</v>
      </c>
      <c r="X36" s="18" t="s">
        <v>25</v>
      </c>
      <c r="Y36" s="88" t="str">
        <f t="shared" si="1"/>
        <v>7B00011CC9010000000000000000000000000000000000000000407D</v>
      </c>
      <c r="Z36" s="79">
        <v>35</v>
      </c>
      <c r="AA36" s="21"/>
      <c r="AB36" s="18" t="str">
        <f t="shared" si="2"/>
        <v>00</v>
      </c>
      <c r="AC36" s="18" t="str">
        <f t="shared" si="3"/>
        <v>00</v>
      </c>
      <c r="AD36" s="20"/>
      <c r="AE36" s="21"/>
    </row>
    <row r="37" spans="1:31" ht="33">
      <c r="A37" s="27"/>
      <c r="B37" s="88"/>
      <c r="C37" s="27"/>
      <c r="D37" s="88"/>
      <c r="E37" s="88">
        <v>3</v>
      </c>
      <c r="F37" s="22" t="s">
        <v>140</v>
      </c>
      <c r="G37" s="18" t="s">
        <v>18</v>
      </c>
      <c r="H37" s="18">
        <v>0</v>
      </c>
      <c r="I37" s="18">
        <v>1</v>
      </c>
      <c r="J37" s="18" t="s">
        <v>152</v>
      </c>
      <c r="K37" s="18" t="s">
        <v>23</v>
      </c>
      <c r="L37" s="18">
        <v>1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19">
        <v>0</v>
      </c>
      <c r="V37" s="19">
        <v>0</v>
      </c>
      <c r="W37" s="18" t="str">
        <f t="shared" si="0"/>
        <v>40</v>
      </c>
      <c r="X37" s="18" t="s">
        <v>25</v>
      </c>
      <c r="Y37" s="88" t="str">
        <f t="shared" si="1"/>
        <v>7B00011CC9010000000000000000000000000000000000000000407D</v>
      </c>
      <c r="Z37" s="79">
        <v>36</v>
      </c>
      <c r="AA37" s="21"/>
      <c r="AB37" s="18" t="str">
        <f t="shared" si="2"/>
        <v>00</v>
      </c>
      <c r="AC37" s="18" t="str">
        <f t="shared" si="3"/>
        <v>00</v>
      </c>
      <c r="AD37" s="20"/>
      <c r="AE37" s="21"/>
    </row>
    <row r="38" spans="1:31" ht="33">
      <c r="A38" s="27"/>
      <c r="B38" s="88">
        <v>15</v>
      </c>
      <c r="C38" s="27" t="s">
        <v>78</v>
      </c>
      <c r="D38" s="88" t="s">
        <v>139</v>
      </c>
      <c r="E38" s="88">
        <v>1</v>
      </c>
      <c r="F38" s="22">
        <v>0</v>
      </c>
      <c r="G38" s="18" t="s">
        <v>18</v>
      </c>
      <c r="H38" s="18">
        <v>0</v>
      </c>
      <c r="I38" s="18">
        <v>1</v>
      </c>
      <c r="J38" s="18" t="s">
        <v>152</v>
      </c>
      <c r="K38" s="18" t="s">
        <v>23</v>
      </c>
      <c r="L38" s="18">
        <v>1</v>
      </c>
      <c r="M38" s="19">
        <v>0</v>
      </c>
      <c r="N38" s="19">
        <v>0</v>
      </c>
      <c r="O38" s="19">
        <v>0</v>
      </c>
      <c r="P38" s="19">
        <v>0</v>
      </c>
      <c r="Q38" s="19">
        <v>0</v>
      </c>
      <c r="R38" s="19">
        <v>0</v>
      </c>
      <c r="S38" s="19">
        <v>0</v>
      </c>
      <c r="T38" s="19">
        <v>0</v>
      </c>
      <c r="U38" s="19">
        <v>0</v>
      </c>
      <c r="V38" s="19">
        <v>0</v>
      </c>
      <c r="W38" s="18" t="str">
        <f t="shared" si="0"/>
        <v>40</v>
      </c>
      <c r="X38" s="18" t="s">
        <v>25</v>
      </c>
      <c r="Y38" s="88" t="str">
        <f t="shared" si="1"/>
        <v>7B00011CC9010000000000000000000000000000000000000000407D</v>
      </c>
      <c r="Z38" s="79">
        <v>37</v>
      </c>
      <c r="AA38" s="21"/>
      <c r="AB38" s="18" t="str">
        <f t="shared" si="2"/>
        <v>00</v>
      </c>
      <c r="AC38" s="18" t="str">
        <f t="shared" si="3"/>
        <v>00</v>
      </c>
      <c r="AD38" s="20"/>
      <c r="AE38" s="21"/>
    </row>
    <row r="39" spans="1:31" ht="33">
      <c r="A39" s="27"/>
      <c r="B39" s="88"/>
      <c r="C39" s="27"/>
      <c r="D39" s="88"/>
      <c r="E39" s="88">
        <v>2</v>
      </c>
      <c r="F39" s="22">
        <v>1</v>
      </c>
      <c r="G39" s="18" t="s">
        <v>18</v>
      </c>
      <c r="H39" s="18">
        <v>0</v>
      </c>
      <c r="I39" s="18">
        <v>1</v>
      </c>
      <c r="J39" s="18" t="s">
        <v>152</v>
      </c>
      <c r="K39" s="18" t="s">
        <v>23</v>
      </c>
      <c r="L39" s="18">
        <v>1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>
        <v>0</v>
      </c>
      <c r="S39" s="19">
        <v>0</v>
      </c>
      <c r="T39" s="19">
        <v>0</v>
      </c>
      <c r="U39" s="19">
        <v>0</v>
      </c>
      <c r="V39" s="19">
        <v>0</v>
      </c>
      <c r="W39" s="18" t="str">
        <f t="shared" si="0"/>
        <v>40</v>
      </c>
      <c r="X39" s="18" t="s">
        <v>25</v>
      </c>
      <c r="Y39" s="88" t="str">
        <f t="shared" si="1"/>
        <v>7B00011CC9010000000000000000000000000000000000000000407D</v>
      </c>
      <c r="Z39" s="79">
        <v>38</v>
      </c>
      <c r="AA39" s="21"/>
      <c r="AB39" s="18" t="str">
        <f t="shared" si="2"/>
        <v>00</v>
      </c>
      <c r="AC39" s="18" t="str">
        <f t="shared" si="3"/>
        <v>00</v>
      </c>
      <c r="AD39" s="20"/>
      <c r="AE39" s="21"/>
    </row>
    <row r="40" spans="1:31" ht="33">
      <c r="A40" s="27"/>
      <c r="B40" s="88"/>
      <c r="C40" s="27"/>
      <c r="D40" s="88"/>
      <c r="E40" s="88">
        <v>3</v>
      </c>
      <c r="F40" s="22">
        <v>20</v>
      </c>
      <c r="G40" s="18" t="s">
        <v>18</v>
      </c>
      <c r="H40" s="18">
        <v>0</v>
      </c>
      <c r="I40" s="18">
        <v>1</v>
      </c>
      <c r="J40" s="18" t="s">
        <v>152</v>
      </c>
      <c r="K40" s="18" t="s">
        <v>23</v>
      </c>
      <c r="L40" s="18">
        <v>1</v>
      </c>
      <c r="M40" s="19">
        <v>0</v>
      </c>
      <c r="N40" s="19">
        <v>0</v>
      </c>
      <c r="O40" s="19">
        <v>0</v>
      </c>
      <c r="P40" s="19">
        <v>0</v>
      </c>
      <c r="Q40" s="19">
        <v>0</v>
      </c>
      <c r="R40" s="19">
        <v>0</v>
      </c>
      <c r="S40" s="19">
        <v>0</v>
      </c>
      <c r="T40" s="19">
        <v>0</v>
      </c>
      <c r="U40" s="19">
        <v>0</v>
      </c>
      <c r="V40" s="19">
        <v>0</v>
      </c>
      <c r="W40" s="18" t="str">
        <f t="shared" si="0"/>
        <v>40</v>
      </c>
      <c r="X40" s="18" t="s">
        <v>25</v>
      </c>
      <c r="Y40" s="88" t="str">
        <f t="shared" si="1"/>
        <v>7B00011CC9010000000000000000000000000000000000000000407D</v>
      </c>
      <c r="Z40" s="79">
        <v>39</v>
      </c>
      <c r="AA40" s="21"/>
      <c r="AB40" s="18" t="str">
        <f t="shared" si="2"/>
        <v>00</v>
      </c>
      <c r="AC40" s="18" t="str">
        <f t="shared" si="3"/>
        <v>00</v>
      </c>
      <c r="AD40" s="20"/>
      <c r="AE40" s="21"/>
    </row>
    <row r="41" spans="1:31" ht="33">
      <c r="A41" s="27"/>
      <c r="B41" s="88">
        <v>16</v>
      </c>
      <c r="C41" s="27" t="s">
        <v>75</v>
      </c>
      <c r="D41" s="88"/>
      <c r="E41" s="88">
        <v>1</v>
      </c>
      <c r="F41" s="22">
        <v>0</v>
      </c>
      <c r="G41" s="18" t="s">
        <v>18</v>
      </c>
      <c r="H41" s="18">
        <v>0</v>
      </c>
      <c r="I41" s="18">
        <v>1</v>
      </c>
      <c r="J41" s="18" t="s">
        <v>152</v>
      </c>
      <c r="K41" s="18" t="s">
        <v>23</v>
      </c>
      <c r="L41" s="18">
        <v>1</v>
      </c>
      <c r="M41" s="19">
        <v>0</v>
      </c>
      <c r="N41" s="19">
        <v>0</v>
      </c>
      <c r="O41" s="19">
        <v>0</v>
      </c>
      <c r="P41" s="19">
        <v>0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8" t="str">
        <f t="shared" si="0"/>
        <v>40</v>
      </c>
      <c r="X41" s="18" t="s">
        <v>25</v>
      </c>
      <c r="Y41" s="88" t="str">
        <f t="shared" si="1"/>
        <v>7B00011CC9010000000000000000000000000000000000000000407D</v>
      </c>
      <c r="Z41" s="79">
        <v>40</v>
      </c>
      <c r="AA41" s="21"/>
      <c r="AB41" s="18" t="str">
        <f t="shared" si="2"/>
        <v>00</v>
      </c>
      <c r="AC41" s="18" t="str">
        <f t="shared" si="3"/>
        <v>00</v>
      </c>
      <c r="AD41" s="20"/>
      <c r="AE41" s="21"/>
    </row>
    <row r="42" spans="1:31" ht="33">
      <c r="A42" s="27"/>
      <c r="B42" s="88"/>
      <c r="C42" s="27"/>
      <c r="D42" s="88"/>
      <c r="E42" s="88">
        <v>2</v>
      </c>
      <c r="F42" s="22">
        <v>1</v>
      </c>
      <c r="G42" s="18" t="s">
        <v>18</v>
      </c>
      <c r="H42" s="18">
        <v>0</v>
      </c>
      <c r="I42" s="18">
        <v>1</v>
      </c>
      <c r="J42" s="18" t="s">
        <v>152</v>
      </c>
      <c r="K42" s="18" t="s">
        <v>23</v>
      </c>
      <c r="L42" s="18">
        <v>1</v>
      </c>
      <c r="M42" s="19">
        <v>0</v>
      </c>
      <c r="N42" s="19">
        <v>0</v>
      </c>
      <c r="O42" s="19">
        <v>0</v>
      </c>
      <c r="P42" s="19">
        <v>0</v>
      </c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8" t="str">
        <f t="shared" si="0"/>
        <v>40</v>
      </c>
      <c r="X42" s="18" t="s">
        <v>25</v>
      </c>
      <c r="Y42" s="88" t="str">
        <f t="shared" si="1"/>
        <v>7B00011CC9010000000000000000000000000000000000000000407D</v>
      </c>
      <c r="Z42" s="79">
        <v>41</v>
      </c>
      <c r="AA42" s="21"/>
      <c r="AB42" s="18" t="str">
        <f t="shared" si="2"/>
        <v>00</v>
      </c>
      <c r="AC42" s="18" t="str">
        <f t="shared" si="3"/>
        <v>00</v>
      </c>
      <c r="AD42" s="20"/>
      <c r="AE42" s="21"/>
    </row>
    <row r="43" spans="1:31" ht="33">
      <c r="A43" s="27"/>
      <c r="B43" s="88"/>
      <c r="C43" s="27"/>
      <c r="D43" s="88"/>
      <c r="E43" s="88">
        <v>3</v>
      </c>
      <c r="F43" s="22" t="s">
        <v>22</v>
      </c>
      <c r="G43" s="18" t="s">
        <v>18</v>
      </c>
      <c r="H43" s="18">
        <v>0</v>
      </c>
      <c r="I43" s="18">
        <v>1</v>
      </c>
      <c r="J43" s="18" t="s">
        <v>152</v>
      </c>
      <c r="K43" s="18" t="s">
        <v>23</v>
      </c>
      <c r="L43" s="18">
        <v>1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9">
        <v>0</v>
      </c>
      <c r="V43" s="19">
        <v>0</v>
      </c>
      <c r="W43" s="18" t="str">
        <f t="shared" si="0"/>
        <v>40</v>
      </c>
      <c r="X43" s="18" t="s">
        <v>25</v>
      </c>
      <c r="Y43" s="88" t="str">
        <f t="shared" si="1"/>
        <v>7B00011CC9010000000000000000000000000000000000000000407D</v>
      </c>
      <c r="Z43" s="79">
        <v>42</v>
      </c>
      <c r="AA43" s="21"/>
      <c r="AB43" s="18" t="str">
        <f t="shared" si="2"/>
        <v>00</v>
      </c>
      <c r="AC43" s="18" t="str">
        <f t="shared" si="3"/>
        <v>00</v>
      </c>
      <c r="AD43" s="20"/>
      <c r="AE43" s="21"/>
    </row>
    <row r="44" spans="1:31" ht="33">
      <c r="A44" s="27"/>
      <c r="B44" s="88">
        <v>17</v>
      </c>
      <c r="C44" s="27" t="s">
        <v>79</v>
      </c>
      <c r="D44" s="88"/>
      <c r="E44" s="88">
        <v>1</v>
      </c>
      <c r="F44" s="22">
        <v>0</v>
      </c>
      <c r="G44" s="18" t="s">
        <v>18</v>
      </c>
      <c r="H44" s="18">
        <v>0</v>
      </c>
      <c r="I44" s="18">
        <v>1</v>
      </c>
      <c r="J44" s="18" t="s">
        <v>152</v>
      </c>
      <c r="K44" s="18" t="s">
        <v>23</v>
      </c>
      <c r="L44" s="18">
        <v>1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s="18" t="str">
        <f t="shared" si="0"/>
        <v>40</v>
      </c>
      <c r="X44" s="18" t="s">
        <v>25</v>
      </c>
      <c r="Y44" s="88" t="str">
        <f t="shared" si="1"/>
        <v>7B00011CC9010000000000000000000000000000000000000000407D</v>
      </c>
      <c r="Z44" s="79">
        <v>43</v>
      </c>
      <c r="AA44" s="21"/>
      <c r="AB44" s="18" t="str">
        <f t="shared" si="2"/>
        <v>00</v>
      </c>
      <c r="AC44" s="18" t="str">
        <f t="shared" si="3"/>
        <v>00</v>
      </c>
      <c r="AD44" s="20"/>
      <c r="AE44" s="21"/>
    </row>
    <row r="45" spans="1:31" ht="33">
      <c r="A45" s="27"/>
      <c r="B45" s="88"/>
      <c r="C45" s="27"/>
      <c r="D45" s="88"/>
      <c r="E45" s="88">
        <v>2</v>
      </c>
      <c r="F45" s="22">
        <v>1</v>
      </c>
      <c r="G45" s="18" t="s">
        <v>18</v>
      </c>
      <c r="H45" s="18">
        <v>0</v>
      </c>
      <c r="I45" s="18">
        <v>1</v>
      </c>
      <c r="J45" s="18" t="s">
        <v>152</v>
      </c>
      <c r="K45" s="18" t="s">
        <v>23</v>
      </c>
      <c r="L45" s="18">
        <v>1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8" t="str">
        <f t="shared" si="0"/>
        <v>40</v>
      </c>
      <c r="X45" s="18" t="s">
        <v>25</v>
      </c>
      <c r="Y45" s="88" t="str">
        <f t="shared" si="1"/>
        <v>7B00011CC9010000000000000000000000000000000000000000407D</v>
      </c>
      <c r="Z45" s="79">
        <v>44</v>
      </c>
      <c r="AA45" s="21"/>
      <c r="AB45" s="18" t="str">
        <f t="shared" si="2"/>
        <v>00</v>
      </c>
      <c r="AC45" s="18" t="str">
        <f t="shared" si="3"/>
        <v>00</v>
      </c>
      <c r="AD45" s="20"/>
      <c r="AE45" s="21"/>
    </row>
    <row r="46" spans="1:31" ht="33">
      <c r="A46" s="27"/>
      <c r="B46" s="88"/>
      <c r="C46" s="27"/>
      <c r="D46" s="88"/>
      <c r="E46" s="88">
        <v>3</v>
      </c>
      <c r="F46" s="22" t="s">
        <v>22</v>
      </c>
      <c r="G46" s="18" t="s">
        <v>18</v>
      </c>
      <c r="H46" s="18">
        <v>0</v>
      </c>
      <c r="I46" s="18">
        <v>1</v>
      </c>
      <c r="J46" s="18" t="s">
        <v>152</v>
      </c>
      <c r="K46" s="18" t="s">
        <v>23</v>
      </c>
      <c r="L46" s="18">
        <v>1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s="18" t="str">
        <f t="shared" si="0"/>
        <v>40</v>
      </c>
      <c r="X46" s="18" t="s">
        <v>25</v>
      </c>
      <c r="Y46" s="88" t="str">
        <f t="shared" si="1"/>
        <v>7B00011CC9010000000000000000000000000000000000000000407D</v>
      </c>
      <c r="Z46" s="79">
        <v>45</v>
      </c>
      <c r="AA46" s="21"/>
      <c r="AB46" s="18" t="str">
        <f t="shared" si="2"/>
        <v>00</v>
      </c>
      <c r="AC46" s="18" t="str">
        <f t="shared" si="3"/>
        <v>00</v>
      </c>
      <c r="AD46" s="20"/>
      <c r="AE46" s="21"/>
    </row>
    <row r="47" spans="1:31" ht="33">
      <c r="A47" s="27"/>
      <c r="B47" s="88">
        <v>18</v>
      </c>
      <c r="C47" s="27" t="s">
        <v>80</v>
      </c>
      <c r="D47" s="88"/>
      <c r="E47" s="88">
        <v>1</v>
      </c>
      <c r="F47" s="22">
        <v>0</v>
      </c>
      <c r="G47" s="18" t="s">
        <v>18</v>
      </c>
      <c r="H47" s="18">
        <v>0</v>
      </c>
      <c r="I47" s="18">
        <v>1</v>
      </c>
      <c r="J47" s="18" t="s">
        <v>152</v>
      </c>
      <c r="K47" s="18" t="s">
        <v>23</v>
      </c>
      <c r="L47" s="18">
        <v>1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19">
        <v>0</v>
      </c>
      <c r="V47" s="19">
        <v>0</v>
      </c>
      <c r="W47" s="18" t="str">
        <f t="shared" si="0"/>
        <v>40</v>
      </c>
      <c r="X47" s="18" t="s">
        <v>25</v>
      </c>
      <c r="Y47" s="88" t="str">
        <f t="shared" si="1"/>
        <v>7B00011CC9010000000000000000000000000000000000000000407D</v>
      </c>
      <c r="Z47" s="79">
        <v>46</v>
      </c>
      <c r="AA47" s="21"/>
      <c r="AB47" s="18" t="str">
        <f t="shared" si="2"/>
        <v>00</v>
      </c>
      <c r="AC47" s="18" t="str">
        <f t="shared" si="3"/>
        <v>00</v>
      </c>
      <c r="AD47" s="20"/>
      <c r="AE47" s="21"/>
    </row>
    <row r="48" spans="1:31" ht="33">
      <c r="A48" s="27"/>
      <c r="B48" s="88"/>
      <c r="C48" s="27"/>
      <c r="D48" s="88"/>
      <c r="E48" s="88">
        <v>2</v>
      </c>
      <c r="F48" s="22">
        <v>1</v>
      </c>
      <c r="G48" s="18" t="s">
        <v>18</v>
      </c>
      <c r="H48" s="18">
        <v>0</v>
      </c>
      <c r="I48" s="18">
        <v>1</v>
      </c>
      <c r="J48" s="18" t="s">
        <v>152</v>
      </c>
      <c r="K48" s="18" t="s">
        <v>23</v>
      </c>
      <c r="L48" s="18">
        <v>1</v>
      </c>
      <c r="M48" s="19">
        <v>0</v>
      </c>
      <c r="N48" s="19">
        <v>0</v>
      </c>
      <c r="O48" s="19">
        <v>0</v>
      </c>
      <c r="P48" s="19">
        <v>0</v>
      </c>
      <c r="Q48" s="19">
        <v>0</v>
      </c>
      <c r="R48" s="19">
        <v>0</v>
      </c>
      <c r="S48" s="19">
        <v>0</v>
      </c>
      <c r="T48" s="19">
        <v>0</v>
      </c>
      <c r="U48" s="19">
        <v>0</v>
      </c>
      <c r="V48" s="19">
        <v>0</v>
      </c>
      <c r="W48" s="18" t="str">
        <f t="shared" si="0"/>
        <v>40</v>
      </c>
      <c r="X48" s="18" t="s">
        <v>25</v>
      </c>
      <c r="Y48" s="88" t="str">
        <f t="shared" si="1"/>
        <v>7B00011CC9010000000000000000000000000000000000000000407D</v>
      </c>
      <c r="Z48" s="79">
        <v>47</v>
      </c>
      <c r="AA48" s="21"/>
      <c r="AB48" s="18" t="str">
        <f t="shared" si="2"/>
        <v>00</v>
      </c>
      <c r="AC48" s="18" t="str">
        <f t="shared" si="3"/>
        <v>00</v>
      </c>
      <c r="AD48" s="20"/>
      <c r="AE48" s="21"/>
    </row>
    <row r="49" spans="1:31" ht="33">
      <c r="A49" s="27"/>
      <c r="B49" s="88"/>
      <c r="C49" s="27"/>
      <c r="D49" s="88"/>
      <c r="E49" s="88">
        <v>3</v>
      </c>
      <c r="F49" s="22" t="s">
        <v>22</v>
      </c>
      <c r="G49" s="18" t="s">
        <v>18</v>
      </c>
      <c r="H49" s="18">
        <v>0</v>
      </c>
      <c r="I49" s="18">
        <v>1</v>
      </c>
      <c r="J49" s="18" t="s">
        <v>152</v>
      </c>
      <c r="K49" s="18" t="s">
        <v>23</v>
      </c>
      <c r="L49" s="18">
        <v>1</v>
      </c>
      <c r="M49" s="19">
        <v>0</v>
      </c>
      <c r="N49" s="19">
        <v>0</v>
      </c>
      <c r="O49" s="19">
        <v>0</v>
      </c>
      <c r="P49" s="19">
        <v>0</v>
      </c>
      <c r="Q49" s="19">
        <v>0</v>
      </c>
      <c r="R49" s="19">
        <v>0</v>
      </c>
      <c r="S49" s="19">
        <v>0</v>
      </c>
      <c r="T49" s="19">
        <v>0</v>
      </c>
      <c r="U49" s="19">
        <v>0</v>
      </c>
      <c r="V49" s="19">
        <v>0</v>
      </c>
      <c r="W49" s="18" t="str">
        <f t="shared" si="0"/>
        <v>40</v>
      </c>
      <c r="X49" s="18" t="s">
        <v>25</v>
      </c>
      <c r="Y49" s="88" t="str">
        <f t="shared" si="1"/>
        <v>7B00011CC9010000000000000000000000000000000000000000407D</v>
      </c>
      <c r="Z49" s="79">
        <v>48</v>
      </c>
      <c r="AA49" s="21"/>
      <c r="AB49" s="18" t="str">
        <f t="shared" si="2"/>
        <v>00</v>
      </c>
      <c r="AC49" s="18" t="str">
        <f t="shared" si="3"/>
        <v>00</v>
      </c>
      <c r="AD49" s="20"/>
      <c r="AE49" s="21"/>
    </row>
    <row r="50" spans="1:31" ht="33">
      <c r="A50" s="27"/>
      <c r="B50" s="88">
        <v>19</v>
      </c>
      <c r="C50" s="27" t="s">
        <v>81</v>
      </c>
      <c r="D50" s="88"/>
      <c r="E50" s="88">
        <v>1</v>
      </c>
      <c r="F50" s="22">
        <v>0</v>
      </c>
      <c r="G50" s="18" t="s">
        <v>18</v>
      </c>
      <c r="H50" s="18">
        <v>0</v>
      </c>
      <c r="I50" s="18">
        <v>1</v>
      </c>
      <c r="J50" s="18" t="s">
        <v>152</v>
      </c>
      <c r="K50" s="18" t="s">
        <v>23</v>
      </c>
      <c r="L50" s="18">
        <v>1</v>
      </c>
      <c r="M50" s="19">
        <v>0</v>
      </c>
      <c r="N50" s="19">
        <v>0</v>
      </c>
      <c r="O50" s="19">
        <v>0</v>
      </c>
      <c r="P50" s="19">
        <v>0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8" t="str">
        <f t="shared" si="0"/>
        <v>40</v>
      </c>
      <c r="X50" s="18" t="s">
        <v>25</v>
      </c>
      <c r="Y50" s="88" t="str">
        <f t="shared" si="1"/>
        <v>7B00011CC9010000000000000000000000000000000000000000407D</v>
      </c>
      <c r="Z50" s="79">
        <v>49</v>
      </c>
      <c r="AA50" s="21"/>
      <c r="AB50" s="18" t="str">
        <f t="shared" si="2"/>
        <v>00</v>
      </c>
      <c r="AC50" s="18" t="str">
        <f t="shared" si="3"/>
        <v>00</v>
      </c>
      <c r="AD50" s="20"/>
      <c r="AE50" s="21"/>
    </row>
    <row r="51" spans="1:31" ht="33">
      <c r="A51" s="27"/>
      <c r="B51" s="88"/>
      <c r="C51" s="27"/>
      <c r="D51" s="88"/>
      <c r="E51" s="88">
        <v>2</v>
      </c>
      <c r="F51" s="22">
        <v>1</v>
      </c>
      <c r="G51" s="18" t="s">
        <v>18</v>
      </c>
      <c r="H51" s="18">
        <v>0</v>
      </c>
      <c r="I51" s="18">
        <v>1</v>
      </c>
      <c r="J51" s="18" t="s">
        <v>152</v>
      </c>
      <c r="K51" s="18" t="s">
        <v>23</v>
      </c>
      <c r="L51" s="18">
        <v>1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8" t="str">
        <f t="shared" si="0"/>
        <v>40</v>
      </c>
      <c r="X51" s="18" t="s">
        <v>25</v>
      </c>
      <c r="Y51" s="88" t="str">
        <f t="shared" si="1"/>
        <v>7B00011CC9010000000000000000000000000000000000000000407D</v>
      </c>
      <c r="Z51" s="79">
        <v>50</v>
      </c>
      <c r="AA51" s="21"/>
      <c r="AB51" s="18" t="str">
        <f t="shared" si="2"/>
        <v>00</v>
      </c>
      <c r="AC51" s="18" t="str">
        <f t="shared" si="3"/>
        <v>00</v>
      </c>
      <c r="AD51" s="20"/>
      <c r="AE51" s="21"/>
    </row>
    <row r="52" spans="1:31" ht="33">
      <c r="A52" s="27"/>
      <c r="B52" s="88"/>
      <c r="C52" s="27"/>
      <c r="D52" s="88"/>
      <c r="E52" s="88">
        <v>3</v>
      </c>
      <c r="F52" s="22" t="s">
        <v>22</v>
      </c>
      <c r="G52" s="18" t="s">
        <v>18</v>
      </c>
      <c r="H52" s="18">
        <v>0</v>
      </c>
      <c r="I52" s="18">
        <v>1</v>
      </c>
      <c r="J52" s="18" t="s">
        <v>152</v>
      </c>
      <c r="K52" s="18" t="s">
        <v>23</v>
      </c>
      <c r="L52" s="18">
        <v>1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8" t="str">
        <f t="shared" si="0"/>
        <v>40</v>
      </c>
      <c r="X52" s="18" t="s">
        <v>25</v>
      </c>
      <c r="Y52" s="88" t="str">
        <f t="shared" si="1"/>
        <v>7B00011CC9010000000000000000000000000000000000000000407D</v>
      </c>
      <c r="Z52" s="79">
        <v>51</v>
      </c>
      <c r="AA52" s="21"/>
      <c r="AB52" s="18" t="str">
        <f t="shared" si="2"/>
        <v>00</v>
      </c>
      <c r="AC52" s="18" t="str">
        <f t="shared" si="3"/>
        <v>00</v>
      </c>
      <c r="AD52" s="20"/>
      <c r="AE52" s="21"/>
    </row>
    <row r="53" spans="1:31" ht="33">
      <c r="A53" s="27"/>
      <c r="B53" s="88">
        <v>20</v>
      </c>
      <c r="C53" s="27" t="s">
        <v>82</v>
      </c>
      <c r="D53" s="88"/>
      <c r="E53" s="88">
        <v>1</v>
      </c>
      <c r="F53" s="22">
        <v>0</v>
      </c>
      <c r="G53" s="18" t="s">
        <v>18</v>
      </c>
      <c r="H53" s="18">
        <v>0</v>
      </c>
      <c r="I53" s="18">
        <v>1</v>
      </c>
      <c r="J53" s="18" t="s">
        <v>152</v>
      </c>
      <c r="K53" s="18" t="s">
        <v>23</v>
      </c>
      <c r="L53" s="18">
        <v>1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8" t="str">
        <f t="shared" si="0"/>
        <v>40</v>
      </c>
      <c r="X53" s="18" t="s">
        <v>25</v>
      </c>
      <c r="Y53" s="88" t="str">
        <f t="shared" si="1"/>
        <v>7B00011CC9010000000000000000000000000000000000000000407D</v>
      </c>
      <c r="Z53" s="79">
        <v>52</v>
      </c>
      <c r="AA53" s="21"/>
      <c r="AB53" s="18" t="str">
        <f t="shared" si="2"/>
        <v>00</v>
      </c>
      <c r="AC53" s="18" t="str">
        <f t="shared" si="3"/>
        <v>00</v>
      </c>
      <c r="AD53" s="20"/>
      <c r="AE53" s="21"/>
    </row>
    <row r="54" spans="1:31" ht="33">
      <c r="A54" s="27"/>
      <c r="B54" s="88"/>
      <c r="C54" s="27"/>
      <c r="D54" s="88"/>
      <c r="E54" s="88">
        <v>2</v>
      </c>
      <c r="F54" s="22">
        <v>1</v>
      </c>
      <c r="G54" s="18" t="s">
        <v>18</v>
      </c>
      <c r="H54" s="18">
        <v>0</v>
      </c>
      <c r="I54" s="18">
        <v>1</v>
      </c>
      <c r="J54" s="18" t="s">
        <v>152</v>
      </c>
      <c r="K54" s="18" t="s">
        <v>23</v>
      </c>
      <c r="L54" s="18">
        <v>1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8" t="str">
        <f t="shared" si="0"/>
        <v>40</v>
      </c>
      <c r="X54" s="18" t="s">
        <v>25</v>
      </c>
      <c r="Y54" s="88" t="str">
        <f t="shared" si="1"/>
        <v>7B00011CC9010000000000000000000000000000000000000000407D</v>
      </c>
      <c r="Z54" s="79">
        <v>53</v>
      </c>
      <c r="AA54" s="21"/>
      <c r="AB54" s="18" t="str">
        <f t="shared" si="2"/>
        <v>00</v>
      </c>
      <c r="AC54" s="18" t="str">
        <f t="shared" si="3"/>
        <v>00</v>
      </c>
      <c r="AD54" s="20"/>
      <c r="AE54" s="21"/>
    </row>
    <row r="55" spans="1:31" ht="33">
      <c r="A55" s="27"/>
      <c r="B55" s="88"/>
      <c r="C55" s="27"/>
      <c r="D55" s="88"/>
      <c r="E55" s="88">
        <v>3</v>
      </c>
      <c r="F55" s="22" t="s">
        <v>22</v>
      </c>
      <c r="G55" s="18" t="s">
        <v>18</v>
      </c>
      <c r="H55" s="18">
        <v>0</v>
      </c>
      <c r="I55" s="18">
        <v>1</v>
      </c>
      <c r="J55" s="18" t="s">
        <v>152</v>
      </c>
      <c r="K55" s="18" t="s">
        <v>23</v>
      </c>
      <c r="L55" s="18">
        <v>1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8" t="str">
        <f t="shared" si="0"/>
        <v>40</v>
      </c>
      <c r="X55" s="18" t="s">
        <v>25</v>
      </c>
      <c r="Y55" s="88" t="str">
        <f t="shared" si="1"/>
        <v>7B00011CC9010000000000000000000000000000000000000000407D</v>
      </c>
      <c r="Z55" s="79">
        <v>54</v>
      </c>
      <c r="AA55" s="21"/>
      <c r="AB55" s="18" t="str">
        <f t="shared" si="2"/>
        <v>00</v>
      </c>
      <c r="AC55" s="18" t="str">
        <f t="shared" si="3"/>
        <v>00</v>
      </c>
      <c r="AD55" s="20"/>
      <c r="AE55" s="21"/>
    </row>
    <row r="56" spans="1:31" ht="33">
      <c r="A56" s="27"/>
      <c r="B56" s="88">
        <v>21</v>
      </c>
      <c r="C56" s="27" t="s">
        <v>83</v>
      </c>
      <c r="D56" s="88"/>
      <c r="E56" s="88">
        <v>1</v>
      </c>
      <c r="F56" s="22">
        <v>0</v>
      </c>
      <c r="G56" s="18" t="s">
        <v>18</v>
      </c>
      <c r="H56" s="18">
        <v>0</v>
      </c>
      <c r="I56" s="18">
        <v>1</v>
      </c>
      <c r="J56" s="18" t="s">
        <v>152</v>
      </c>
      <c r="K56" s="18" t="s">
        <v>23</v>
      </c>
      <c r="L56" s="18">
        <v>1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8" t="str">
        <f t="shared" si="0"/>
        <v>40</v>
      </c>
      <c r="X56" s="18" t="s">
        <v>25</v>
      </c>
      <c r="Y56" s="88" t="str">
        <f t="shared" si="1"/>
        <v>7B00011CC9010000000000000000000000000000000000000000407D</v>
      </c>
      <c r="Z56" s="79">
        <v>55</v>
      </c>
      <c r="AA56" s="21"/>
      <c r="AB56" s="18" t="str">
        <f t="shared" si="2"/>
        <v>00</v>
      </c>
      <c r="AC56" s="18" t="str">
        <f t="shared" si="3"/>
        <v>00</v>
      </c>
      <c r="AD56" s="20"/>
      <c r="AE56" s="21"/>
    </row>
    <row r="57" spans="1:31" ht="33">
      <c r="A57" s="27"/>
      <c r="B57" s="88"/>
      <c r="C57" s="27"/>
      <c r="D57" s="88"/>
      <c r="E57" s="88">
        <v>2</v>
      </c>
      <c r="F57" s="22">
        <v>1</v>
      </c>
      <c r="G57" s="18" t="s">
        <v>18</v>
      </c>
      <c r="H57" s="18">
        <v>0</v>
      </c>
      <c r="I57" s="18">
        <v>1</v>
      </c>
      <c r="J57" s="18" t="s">
        <v>152</v>
      </c>
      <c r="K57" s="18" t="s">
        <v>23</v>
      </c>
      <c r="L57" s="18">
        <v>1</v>
      </c>
      <c r="M57" s="19">
        <v>0</v>
      </c>
      <c r="N57" s="19">
        <v>0</v>
      </c>
      <c r="O57" s="19">
        <v>0</v>
      </c>
      <c r="P57" s="19">
        <v>0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8" t="str">
        <f t="shared" si="0"/>
        <v>40</v>
      </c>
      <c r="X57" s="18" t="s">
        <v>25</v>
      </c>
      <c r="Y57" s="88" t="str">
        <f t="shared" si="1"/>
        <v>7B00011CC9010000000000000000000000000000000000000000407D</v>
      </c>
      <c r="Z57" s="79">
        <v>56</v>
      </c>
      <c r="AA57" s="21"/>
      <c r="AB57" s="18" t="str">
        <f t="shared" si="2"/>
        <v>00</v>
      </c>
      <c r="AC57" s="18" t="str">
        <f t="shared" si="3"/>
        <v>00</v>
      </c>
      <c r="AD57" s="20"/>
      <c r="AE57" s="21"/>
    </row>
    <row r="58" spans="1:31" ht="33">
      <c r="A58" s="27"/>
      <c r="B58" s="88"/>
      <c r="C58" s="27"/>
      <c r="D58" s="88"/>
      <c r="E58" s="88">
        <v>3</v>
      </c>
      <c r="F58" s="22" t="s">
        <v>22</v>
      </c>
      <c r="G58" s="18" t="s">
        <v>18</v>
      </c>
      <c r="H58" s="18">
        <v>0</v>
      </c>
      <c r="I58" s="18">
        <v>1</v>
      </c>
      <c r="J58" s="18" t="s">
        <v>152</v>
      </c>
      <c r="K58" s="18" t="s">
        <v>23</v>
      </c>
      <c r="L58" s="18">
        <v>1</v>
      </c>
      <c r="M58" s="19">
        <v>0</v>
      </c>
      <c r="N58" s="19">
        <v>0</v>
      </c>
      <c r="O58" s="19">
        <v>0</v>
      </c>
      <c r="P58" s="19">
        <v>0</v>
      </c>
      <c r="Q58" s="19">
        <v>0</v>
      </c>
      <c r="R58" s="19">
        <v>0</v>
      </c>
      <c r="S58" s="19">
        <v>0</v>
      </c>
      <c r="T58" s="19">
        <v>0</v>
      </c>
      <c r="U58" s="19">
        <v>0</v>
      </c>
      <c r="V58" s="19">
        <v>0</v>
      </c>
      <c r="W58" s="18" t="str">
        <f t="shared" si="0"/>
        <v>40</v>
      </c>
      <c r="X58" s="18" t="s">
        <v>25</v>
      </c>
      <c r="Y58" s="88" t="str">
        <f t="shared" si="1"/>
        <v>7B00011CC9010000000000000000000000000000000000000000407D</v>
      </c>
      <c r="Z58" s="79">
        <v>57</v>
      </c>
      <c r="AA58" s="21"/>
      <c r="AB58" s="18" t="str">
        <f t="shared" si="2"/>
        <v>00</v>
      </c>
      <c r="AC58" s="18" t="str">
        <f t="shared" si="3"/>
        <v>00</v>
      </c>
      <c r="AD58" s="20"/>
      <c r="AE58" s="21"/>
    </row>
    <row r="59" spans="1:31" ht="33">
      <c r="A59" s="27"/>
      <c r="B59" s="88">
        <v>22</v>
      </c>
      <c r="C59" s="27" t="s">
        <v>84</v>
      </c>
      <c r="D59" s="88"/>
      <c r="E59" s="88">
        <v>1</v>
      </c>
      <c r="F59" s="22">
        <v>0</v>
      </c>
      <c r="G59" s="18" t="s">
        <v>18</v>
      </c>
      <c r="H59" s="18">
        <v>0</v>
      </c>
      <c r="I59" s="18">
        <v>1</v>
      </c>
      <c r="J59" s="18" t="s">
        <v>152</v>
      </c>
      <c r="K59" s="18" t="s">
        <v>23</v>
      </c>
      <c r="L59" s="18">
        <v>1</v>
      </c>
      <c r="M59" s="19">
        <v>0</v>
      </c>
      <c r="N59" s="19">
        <v>0</v>
      </c>
      <c r="O59" s="19">
        <v>0</v>
      </c>
      <c r="P59" s="19">
        <v>0</v>
      </c>
      <c r="Q59" s="19">
        <v>0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8" t="str">
        <f t="shared" si="0"/>
        <v>40</v>
      </c>
      <c r="X59" s="18" t="s">
        <v>25</v>
      </c>
      <c r="Y59" s="88" t="str">
        <f t="shared" si="1"/>
        <v>7B00011CC9010000000000000000000000000000000000000000407D</v>
      </c>
      <c r="Z59" s="79">
        <v>58</v>
      </c>
      <c r="AA59" s="21"/>
      <c r="AB59" s="18" t="str">
        <f t="shared" si="2"/>
        <v>00</v>
      </c>
      <c r="AC59" s="18" t="str">
        <f t="shared" si="3"/>
        <v>00</v>
      </c>
      <c r="AD59" s="20"/>
      <c r="AE59" s="21"/>
    </row>
    <row r="60" spans="1:31" ht="33">
      <c r="A60" s="27"/>
      <c r="B60" s="88"/>
      <c r="C60" s="27"/>
      <c r="D60" s="88"/>
      <c r="E60" s="88">
        <v>2</v>
      </c>
      <c r="F60" s="22">
        <v>1</v>
      </c>
      <c r="G60" s="18" t="s">
        <v>18</v>
      </c>
      <c r="H60" s="18">
        <v>0</v>
      </c>
      <c r="I60" s="18">
        <v>1</v>
      </c>
      <c r="J60" s="18" t="s">
        <v>152</v>
      </c>
      <c r="K60" s="18" t="s">
        <v>23</v>
      </c>
      <c r="L60" s="18">
        <v>1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19">
        <v>0</v>
      </c>
      <c r="V60" s="19">
        <v>0</v>
      </c>
      <c r="W60" s="18" t="str">
        <f t="shared" si="0"/>
        <v>40</v>
      </c>
      <c r="X60" s="18" t="s">
        <v>25</v>
      </c>
      <c r="Y60" s="88" t="str">
        <f t="shared" si="1"/>
        <v>7B00011CC9010000000000000000000000000000000000000000407D</v>
      </c>
      <c r="Z60" s="79">
        <v>59</v>
      </c>
      <c r="AA60" s="21"/>
      <c r="AB60" s="18" t="str">
        <f t="shared" si="2"/>
        <v>00</v>
      </c>
      <c r="AC60" s="18" t="str">
        <f t="shared" si="3"/>
        <v>00</v>
      </c>
      <c r="AD60" s="20"/>
      <c r="AE60" s="21"/>
    </row>
    <row r="61" spans="1:31" ht="33">
      <c r="A61" s="27"/>
      <c r="B61" s="88"/>
      <c r="C61" s="27"/>
      <c r="D61" s="88"/>
      <c r="E61" s="88">
        <v>3</v>
      </c>
      <c r="F61" s="22" t="s">
        <v>22</v>
      </c>
      <c r="G61" s="18" t="s">
        <v>18</v>
      </c>
      <c r="H61" s="18">
        <v>0</v>
      </c>
      <c r="I61" s="18">
        <v>1</v>
      </c>
      <c r="J61" s="18" t="s">
        <v>152</v>
      </c>
      <c r="K61" s="18" t="s">
        <v>23</v>
      </c>
      <c r="L61" s="18">
        <v>1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19">
        <v>0</v>
      </c>
      <c r="V61" s="19">
        <v>0</v>
      </c>
      <c r="W61" s="18" t="str">
        <f t="shared" si="0"/>
        <v>40</v>
      </c>
      <c r="X61" s="18" t="s">
        <v>25</v>
      </c>
      <c r="Y61" s="88" t="str">
        <f t="shared" si="1"/>
        <v>7B00011CC9010000000000000000000000000000000000000000407D</v>
      </c>
      <c r="Z61" s="79">
        <v>60</v>
      </c>
      <c r="AA61" s="21"/>
      <c r="AB61" s="18" t="str">
        <f t="shared" si="2"/>
        <v>00</v>
      </c>
      <c r="AC61" s="18" t="str">
        <f t="shared" si="3"/>
        <v>00</v>
      </c>
      <c r="AD61" s="20"/>
      <c r="AE61" s="21"/>
    </row>
    <row r="62" spans="1:31" ht="33">
      <c r="A62" s="27"/>
      <c r="B62" s="88">
        <v>23</v>
      </c>
      <c r="C62" s="27" t="s">
        <v>85</v>
      </c>
      <c r="D62" s="88"/>
      <c r="E62" s="88">
        <v>1</v>
      </c>
      <c r="F62" s="22">
        <v>0</v>
      </c>
      <c r="G62" s="18" t="s">
        <v>18</v>
      </c>
      <c r="H62" s="18">
        <v>0</v>
      </c>
      <c r="I62" s="18">
        <v>1</v>
      </c>
      <c r="J62" s="18" t="s">
        <v>152</v>
      </c>
      <c r="K62" s="18" t="s">
        <v>23</v>
      </c>
      <c r="L62" s="18">
        <v>1</v>
      </c>
      <c r="M62" s="19">
        <v>0</v>
      </c>
      <c r="N62" s="19">
        <v>0</v>
      </c>
      <c r="O62" s="19">
        <v>0</v>
      </c>
      <c r="P62" s="19">
        <v>0</v>
      </c>
      <c r="Q62" s="19">
        <v>0</v>
      </c>
      <c r="R62" s="19">
        <v>0</v>
      </c>
      <c r="S62" s="19">
        <v>0</v>
      </c>
      <c r="T62" s="19">
        <v>0</v>
      </c>
      <c r="U62" s="19">
        <v>0</v>
      </c>
      <c r="V62" s="19">
        <v>0</v>
      </c>
      <c r="W62" s="18" t="str">
        <f t="shared" si="0"/>
        <v>40</v>
      </c>
      <c r="X62" s="18" t="s">
        <v>25</v>
      </c>
      <c r="Y62" s="88" t="str">
        <f t="shared" si="1"/>
        <v>7B00011CC9010000000000000000000000000000000000000000407D</v>
      </c>
      <c r="Z62" s="79">
        <v>61</v>
      </c>
      <c r="AA62" s="21"/>
      <c r="AB62" s="18" t="str">
        <f t="shared" si="2"/>
        <v>00</v>
      </c>
      <c r="AC62" s="18" t="str">
        <f t="shared" si="3"/>
        <v>00</v>
      </c>
      <c r="AD62" s="20"/>
      <c r="AE62" s="21"/>
    </row>
    <row r="63" spans="1:31" ht="33">
      <c r="A63" s="27"/>
      <c r="B63" s="88"/>
      <c r="C63" s="27"/>
      <c r="D63" s="88"/>
      <c r="E63" s="88">
        <v>2</v>
      </c>
      <c r="F63" s="22">
        <v>1</v>
      </c>
      <c r="G63" s="18" t="s">
        <v>18</v>
      </c>
      <c r="H63" s="18">
        <v>0</v>
      </c>
      <c r="I63" s="18">
        <v>1</v>
      </c>
      <c r="J63" s="18" t="s">
        <v>152</v>
      </c>
      <c r="K63" s="18" t="s">
        <v>23</v>
      </c>
      <c r="L63" s="18">
        <v>1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8" t="str">
        <f t="shared" si="0"/>
        <v>40</v>
      </c>
      <c r="X63" s="18" t="s">
        <v>25</v>
      </c>
      <c r="Y63" s="88" t="str">
        <f t="shared" si="1"/>
        <v>7B00011CC9010000000000000000000000000000000000000000407D</v>
      </c>
      <c r="Z63" s="79">
        <v>62</v>
      </c>
      <c r="AA63" s="21"/>
      <c r="AB63" s="18" t="str">
        <f t="shared" si="2"/>
        <v>00</v>
      </c>
      <c r="AC63" s="18" t="str">
        <f t="shared" si="3"/>
        <v>00</v>
      </c>
      <c r="AD63" s="20"/>
      <c r="AE63" s="21"/>
    </row>
    <row r="64" spans="1:31" ht="33">
      <c r="A64" s="27"/>
      <c r="B64" s="88"/>
      <c r="C64" s="27"/>
      <c r="D64" s="88"/>
      <c r="E64" s="88">
        <v>3</v>
      </c>
      <c r="F64" s="22" t="s">
        <v>22</v>
      </c>
      <c r="G64" s="18" t="s">
        <v>18</v>
      </c>
      <c r="H64" s="18">
        <v>0</v>
      </c>
      <c r="I64" s="18">
        <v>1</v>
      </c>
      <c r="J64" s="18" t="s">
        <v>152</v>
      </c>
      <c r="K64" s="18" t="s">
        <v>23</v>
      </c>
      <c r="L64" s="18">
        <v>1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9">
        <v>0</v>
      </c>
      <c r="V64" s="19">
        <v>0</v>
      </c>
      <c r="W64" s="18" t="str">
        <f t="shared" si="0"/>
        <v>40</v>
      </c>
      <c r="X64" s="18" t="s">
        <v>25</v>
      </c>
      <c r="Y64" s="88" t="str">
        <f t="shared" si="1"/>
        <v>7B00011CC9010000000000000000000000000000000000000000407D</v>
      </c>
      <c r="Z64" s="79">
        <v>63</v>
      </c>
      <c r="AA64" s="21"/>
      <c r="AB64" s="18" t="str">
        <f t="shared" si="2"/>
        <v>00</v>
      </c>
      <c r="AC64" s="18" t="str">
        <f t="shared" si="3"/>
        <v>00</v>
      </c>
      <c r="AD64" s="20"/>
      <c r="AE64" s="21"/>
    </row>
    <row r="65" spans="1:31" ht="33">
      <c r="A65" s="27"/>
      <c r="B65" s="88">
        <v>24</v>
      </c>
      <c r="C65" s="27" t="s">
        <v>86</v>
      </c>
      <c r="D65" s="88"/>
      <c r="E65" s="88">
        <v>1</v>
      </c>
      <c r="F65" s="22">
        <v>0</v>
      </c>
      <c r="G65" s="18" t="s">
        <v>18</v>
      </c>
      <c r="H65" s="18">
        <v>0</v>
      </c>
      <c r="I65" s="18">
        <v>1</v>
      </c>
      <c r="J65" s="18" t="s">
        <v>152</v>
      </c>
      <c r="K65" s="18" t="s">
        <v>23</v>
      </c>
      <c r="L65" s="18">
        <v>1</v>
      </c>
      <c r="M65" s="19">
        <v>0</v>
      </c>
      <c r="N65" s="19">
        <v>0</v>
      </c>
      <c r="O65" s="19">
        <v>0</v>
      </c>
      <c r="P65" s="19">
        <v>0</v>
      </c>
      <c r="Q65" s="19">
        <v>0</v>
      </c>
      <c r="R65" s="19">
        <v>0</v>
      </c>
      <c r="S65" s="19">
        <v>0</v>
      </c>
      <c r="T65" s="19">
        <v>0</v>
      </c>
      <c r="U65" s="19">
        <v>0</v>
      </c>
      <c r="V65" s="19">
        <v>0</v>
      </c>
      <c r="W65" s="18" t="str">
        <f t="shared" si="0"/>
        <v>40</v>
      </c>
      <c r="X65" s="18" t="s">
        <v>25</v>
      </c>
      <c r="Y65" s="88" t="str">
        <f t="shared" si="1"/>
        <v>7B00011CC9010000000000000000000000000000000000000000407D</v>
      </c>
      <c r="Z65" s="79">
        <v>64</v>
      </c>
      <c r="AA65" s="21"/>
      <c r="AB65" s="18" t="str">
        <f t="shared" si="2"/>
        <v>00</v>
      </c>
      <c r="AC65" s="18" t="str">
        <f t="shared" si="3"/>
        <v>00</v>
      </c>
      <c r="AD65" s="20"/>
      <c r="AE65" s="21"/>
    </row>
    <row r="66" spans="1:31" ht="33">
      <c r="A66" s="27"/>
      <c r="B66" s="88"/>
      <c r="C66" s="27"/>
      <c r="D66" s="88"/>
      <c r="E66" s="88">
        <v>2</v>
      </c>
      <c r="F66" s="22">
        <v>1</v>
      </c>
      <c r="G66" s="18" t="s">
        <v>18</v>
      </c>
      <c r="H66" s="18">
        <v>0</v>
      </c>
      <c r="I66" s="18">
        <v>1</v>
      </c>
      <c r="J66" s="18" t="s">
        <v>152</v>
      </c>
      <c r="K66" s="18" t="s">
        <v>23</v>
      </c>
      <c r="L66" s="18">
        <v>1</v>
      </c>
      <c r="M66" s="19">
        <v>0</v>
      </c>
      <c r="N66" s="19">
        <v>0</v>
      </c>
      <c r="O66" s="19">
        <v>0</v>
      </c>
      <c r="P66" s="19">
        <v>0</v>
      </c>
      <c r="Q66" s="19">
        <v>0</v>
      </c>
      <c r="R66" s="19">
        <v>0</v>
      </c>
      <c r="S66" s="19">
        <v>0</v>
      </c>
      <c r="T66" s="19">
        <v>0</v>
      </c>
      <c r="U66" s="19">
        <v>0</v>
      </c>
      <c r="V66" s="19">
        <v>0</v>
      </c>
      <c r="W66" s="18" t="str">
        <f t="shared" si="0"/>
        <v>40</v>
      </c>
      <c r="X66" s="18" t="s">
        <v>25</v>
      </c>
      <c r="Y66" s="88" t="str">
        <f t="shared" si="1"/>
        <v>7B00011CC9010000000000000000000000000000000000000000407D</v>
      </c>
      <c r="Z66" s="79">
        <v>65</v>
      </c>
      <c r="AA66" s="21"/>
      <c r="AB66" s="18" t="str">
        <f t="shared" si="2"/>
        <v>00</v>
      </c>
      <c r="AC66" s="18" t="str">
        <f t="shared" si="3"/>
        <v>00</v>
      </c>
      <c r="AD66" s="20"/>
      <c r="AE66" s="21"/>
    </row>
    <row r="67" spans="1:31" ht="33">
      <c r="A67" s="27"/>
      <c r="B67" s="88"/>
      <c r="C67" s="27"/>
      <c r="D67" s="88"/>
      <c r="E67" s="88">
        <v>3</v>
      </c>
      <c r="F67" s="22" t="s">
        <v>22</v>
      </c>
      <c r="G67" s="18" t="s">
        <v>18</v>
      </c>
      <c r="H67" s="18">
        <v>0</v>
      </c>
      <c r="I67" s="18">
        <v>1</v>
      </c>
      <c r="J67" s="18" t="s">
        <v>152</v>
      </c>
      <c r="K67" s="18" t="s">
        <v>23</v>
      </c>
      <c r="L67" s="18">
        <v>1</v>
      </c>
      <c r="M67" s="19">
        <v>0</v>
      </c>
      <c r="N67" s="19">
        <v>0</v>
      </c>
      <c r="O67" s="19">
        <v>0</v>
      </c>
      <c r="P67" s="19">
        <v>0</v>
      </c>
      <c r="Q67" s="19">
        <v>0</v>
      </c>
      <c r="R67" s="19">
        <v>0</v>
      </c>
      <c r="S67" s="19">
        <v>0</v>
      </c>
      <c r="T67" s="19">
        <v>0</v>
      </c>
      <c r="U67" s="19">
        <v>0</v>
      </c>
      <c r="V67" s="19">
        <v>0</v>
      </c>
      <c r="W67" s="18" t="str">
        <f t="shared" ref="W67:W118" si="5">TEXT(DEC2HEX(_xlfn.BITAND(SUM(HEX2DEC(G67)+HEX2DEC(H67)+HEX2DEC(I67)+HEX2DEC(J67)+HEX2DEC(K67)+HEX2DEC(L67)+HEX2DEC(M67)+HEX2DEC(N67)+HEX2DEC(O67)+HEX2DEC(P67)+HEX2DEC(Q67)+HEX2DEC(R67)+HEX2DEC(S67)+HEX2DEC(T67)+HEX2DEC(U67)+HEX2DEC(V67)),85)),"00")</f>
        <v>40</v>
      </c>
      <c r="X67" s="18" t="s">
        <v>25</v>
      </c>
      <c r="Y67" s="88" t="str">
        <f t="shared" ref="Y67:Y122" si="6">CONCATENATE(TEXT(G67,"00"),TEXT(H67,"00"),TEXT(I67,"00"),TEXT(J67,"00"),TEXT(K67,"00"),TEXT(L67,"00"),TEXT(M67,"0000"),TEXT(N67,"0000"),TEXT(O67,"0000"),TEXT(P67,"0000"),TEXT(Q67,"0000"),TEXT(R67,"0000"),TEXT(S67,"0000"),TEXT(T67,"0000"),TEXT(U67,"0000"),TEXT(V67,"0000"),TEXT(W67,"00"),TEXT(X67,"00"))</f>
        <v>7B00011CC9010000000000000000000000000000000000000000407D</v>
      </c>
      <c r="Z67" s="79">
        <v>66</v>
      </c>
      <c r="AA67" s="21"/>
      <c r="AB67" s="18" t="str">
        <f t="shared" ref="AB67:AB122" si="7">TEXT(DEC2HEX(_xlfn.BITAND(SUM(
HEX2DEC(MID(AA67,1,2))+HEX2DEC(MID(AA67,4,2))+HEX2DEC(MID(AA67,7,2))+HEX2DEC(MID(AA67,10,2))+HEX2DEC(MID(AA67,13,2))+HEX2DEC(MID(AA67,16,2))+HEX2DEC(MID(AA67,19,2))+HEX2DEC(MID(AA67,22,2))+
HEX2DEC(MID(AA67,25,2))+HEX2DEC(MID(AA67,28,2))+HEX2DEC(MID(AA67,31,2))+HEX2DEC(MID(AA67,34,2))+HEX2DEC(MID(AA67,37,2))+HEX2DEC(MID(AA67,40,2))+HEX2DEC(MID(AA67,43,2))+HEX2DEC(MID(AA67,46,2))+
HEX2DEC(MID(AA67,49,2))+HEX2DEC(MID(AA67,52,2))+HEX2DEC(MID(AA67,55,2))+HEX2DEC(MID(AA67,58,2))+HEX2DEC(MID(AA67,61,2))+HEX2DEC(MID(AA67,64,2))+HEX2DEC(MID(AA67,67,2))+HEX2DEC(MID(AA67,70,2))+
HEX2DEC(MID(AA67,73,2))+HEX2DEC(MID(AA67,76,2))+HEX2DEC(MID(AA67,79,2))+HEX2DEC(MID(AA67,82,2))+HEX2DEC(MID(AA67,85,2))+HEX2DEC(MID(AA67,88,2))+HEX2DEC(MID(AA67,91,2))+HEX2DEC(MID(AA67,94,2))+
HEX2DEC(MID(AA67,97,2))+HEX2DEC(MID(AA67,100,2))+HEX2DEC(MID(AA67,103,2))+HEX2DEC(MID(AA67,106,2))+HEX2DEC(MID(AA67,109,2))+HEX2DEC(MID(AA67,112,2))+HEX2DEC(MID(AA67,115,2))+HEX2DEC(MID(AA67,118,2))+
HEX2DEC(MID(AA67,121,2))+HEX2DEC(MID(AA67,124,2))),85)),"00")</f>
        <v>00</v>
      </c>
      <c r="AC67" s="18" t="str">
        <f t="shared" ref="AC67:AC122" si="8">TEXT(DEC2HEX(_xlfn.BITAND(SUM(
HEX2DEC(MID(AA67,1,2))+HEX2DEC(MID(AA67,4,2))+HEX2DEC(MID(AA67,7,2))+HEX2DEC(MID(AA67,10,2))+HEX2DEC(MID(AA67,13,2))+HEX2DEC(MID(AA67,16,2))+HEX2DEC(MID(AA67,19,2))+HEX2DEC(MID(AA67,22,2))+
HEX2DEC(MID(AA67,25,2))+HEX2DEC(MID(AA67,28,2))+HEX2DEC(MID(AA67,31,2))+HEX2DEC(MID(AA67,34,2))+HEX2DEC(MID(AA67,37,2))+HEX2DEC(MID(AA67,40,2))+HEX2DEC(MID(AA67,43,2))+HEX2DEC(MID(AA67,46,2))+
HEX2DEC(MID(AA67,49,2))+HEX2DEC(MID(AA67,52,2))+HEX2DEC(MID(AA67,55,2))+HEX2DEC(MID(AA67,58,2))+HEX2DEC(MID(AA67,61,2))+HEX2DEC(MID(AA67,64,2))+HEX2DEC(MID(AA67,67,2))+HEX2DEC(MID(AA67,70,2))+
HEX2DEC(MID(AA67,73,2))+HEX2DEC(MID(AA67,76,2))+HEX2DEC(MID(AA67,79,2))+HEX2DEC(MID(AA67,82,2))+HEX2DEC(MID(AA67,85,2))+HEX2DEC(MID(AA67,88,2))+HEX2DEC(MID(AA67,91,2))+HEX2DEC(MID(AA67,94,2))+
HEX2DEC(MID(AA67,97,2))+HEX2DEC(MID(AA67,100,2))+HEX2DEC(MID(AA67,103,2))+HEX2DEC(MID(AA67,106,2))+HEX2DEC(MID(AA67,109,2))+HEX2DEC(MID(AA67,112,2))+HEX2DEC(MID(AA67,115,2))+HEX2DEC(MID(AA67,118,2))+
HEX2DEC(MID(AA67,121,2))+HEX2DEC(MID(AA67,124,2))+HEX2DEC(MID(AA67,127,2))+HEX2DEC(MID(AA67,130,2))+HEX2DEC(MID(AA67,133,2))+HEX2DEC(MID(AA67,136,2))+HEX2DEC(MID(AA67,139,2))+HEX2DEC(MID(AA67,142,2))+
HEX2DEC(MID(AA67,145,2))+HEX2DEC(MID(AA67,148,2))+HEX2DEC(MID(AA67,151,2))+HEX2DEC(MID(AA67,154,2))+HEX2DEC(MID(AA67,157,2))+HEX2DEC(MID(AA67,160,2))+HEX2DEC(MID(AA67,163,2))+HEX2DEC(MID(AA67,166,2))+
HEX2DEC(MID(AA67,169,2))+HEX2DEC(MID(AA67,172,2))+HEX2DEC(MID(AA67,175,2))+HEX2DEC(MID(AA67,178,2))+HEX2DEC(MID(AA67,181,2))+HEX2DEC(MID(AA67,184,2))),85)),"00")</f>
        <v>00</v>
      </c>
      <c r="AD67" s="20"/>
      <c r="AE67" s="21"/>
    </row>
    <row r="68" spans="1:31" ht="33">
      <c r="A68" s="27"/>
      <c r="B68" s="88">
        <v>25</v>
      </c>
      <c r="C68" s="27" t="s">
        <v>87</v>
      </c>
      <c r="D68" s="88"/>
      <c r="E68" s="88">
        <v>1</v>
      </c>
      <c r="F68" s="25">
        <v>0</v>
      </c>
      <c r="G68" s="18" t="s">
        <v>18</v>
      </c>
      <c r="H68" s="18">
        <v>0</v>
      </c>
      <c r="I68" s="18">
        <v>1</v>
      </c>
      <c r="J68" s="18" t="s">
        <v>152</v>
      </c>
      <c r="K68" s="18" t="s">
        <v>23</v>
      </c>
      <c r="L68" s="18">
        <v>1</v>
      </c>
      <c r="M68" s="19">
        <v>0</v>
      </c>
      <c r="N68" s="19">
        <v>0</v>
      </c>
      <c r="O68" s="19">
        <v>0</v>
      </c>
      <c r="P68" s="19">
        <v>0</v>
      </c>
      <c r="Q68" s="19">
        <v>0</v>
      </c>
      <c r="R68" s="19">
        <v>0</v>
      </c>
      <c r="S68" s="19">
        <v>0</v>
      </c>
      <c r="T68" s="19">
        <v>0</v>
      </c>
      <c r="U68" s="19">
        <v>0</v>
      </c>
      <c r="V68" s="19">
        <v>0</v>
      </c>
      <c r="W68" s="18" t="str">
        <f t="shared" si="5"/>
        <v>40</v>
      </c>
      <c r="X68" s="18" t="s">
        <v>25</v>
      </c>
      <c r="Y68" s="88" t="str">
        <f t="shared" si="6"/>
        <v>7B00011CC9010000000000000000000000000000000000000000407D</v>
      </c>
      <c r="Z68" s="79">
        <v>67</v>
      </c>
      <c r="AA68" s="21"/>
      <c r="AB68" s="18" t="str">
        <f t="shared" si="7"/>
        <v>00</v>
      </c>
      <c r="AC68" s="18" t="str">
        <f t="shared" si="8"/>
        <v>00</v>
      </c>
      <c r="AD68" s="20"/>
      <c r="AE68" s="21"/>
    </row>
    <row r="69" spans="1:31" ht="33">
      <c r="A69" s="27"/>
      <c r="B69" s="88"/>
      <c r="C69" s="27"/>
      <c r="D69" s="88"/>
      <c r="E69" s="88">
        <v>2</v>
      </c>
      <c r="F69" s="25">
        <v>34</v>
      </c>
      <c r="G69" s="18" t="s">
        <v>18</v>
      </c>
      <c r="H69" s="18">
        <v>0</v>
      </c>
      <c r="I69" s="18">
        <v>1</v>
      </c>
      <c r="J69" s="18" t="s">
        <v>152</v>
      </c>
      <c r="K69" s="18" t="s">
        <v>23</v>
      </c>
      <c r="L69" s="18">
        <v>1</v>
      </c>
      <c r="M69" s="19">
        <v>0</v>
      </c>
      <c r="N69" s="19">
        <v>0</v>
      </c>
      <c r="O69" s="19">
        <v>0</v>
      </c>
      <c r="P69" s="19">
        <v>0</v>
      </c>
      <c r="Q69" s="19">
        <v>0</v>
      </c>
      <c r="R69" s="19">
        <v>0</v>
      </c>
      <c r="S69" s="19">
        <v>0</v>
      </c>
      <c r="T69" s="19">
        <v>0</v>
      </c>
      <c r="U69" s="19">
        <v>0</v>
      </c>
      <c r="V69" s="19">
        <v>0</v>
      </c>
      <c r="W69" s="18" t="str">
        <f t="shared" si="5"/>
        <v>40</v>
      </c>
      <c r="X69" s="18" t="s">
        <v>25</v>
      </c>
      <c r="Y69" s="88" t="str">
        <f t="shared" si="6"/>
        <v>7B00011CC9010000000000000000000000000000000000000000407D</v>
      </c>
      <c r="Z69" s="79">
        <v>68</v>
      </c>
      <c r="AA69" s="21"/>
      <c r="AB69" s="18" t="str">
        <f t="shared" si="7"/>
        <v>00</v>
      </c>
      <c r="AC69" s="18" t="str">
        <f t="shared" si="8"/>
        <v>00</v>
      </c>
      <c r="AD69" s="20"/>
      <c r="AE69" s="21"/>
    </row>
    <row r="70" spans="1:31" ht="33">
      <c r="A70" s="27"/>
      <c r="B70" s="88"/>
      <c r="C70" s="27"/>
      <c r="D70" s="88"/>
      <c r="E70" s="88">
        <v>3</v>
      </c>
      <c r="F70" s="25" t="s">
        <v>72</v>
      </c>
      <c r="G70" s="18" t="s">
        <v>18</v>
      </c>
      <c r="H70" s="18">
        <v>0</v>
      </c>
      <c r="I70" s="18">
        <v>1</v>
      </c>
      <c r="J70" s="18" t="s">
        <v>152</v>
      </c>
      <c r="K70" s="18" t="s">
        <v>23</v>
      </c>
      <c r="L70" s="18">
        <v>1</v>
      </c>
      <c r="M70" s="19">
        <v>0</v>
      </c>
      <c r="N70" s="19">
        <v>0</v>
      </c>
      <c r="O70" s="19">
        <v>0</v>
      </c>
      <c r="P70" s="19">
        <v>0</v>
      </c>
      <c r="Q70" s="19">
        <v>0</v>
      </c>
      <c r="R70" s="19">
        <v>0</v>
      </c>
      <c r="S70" s="19">
        <v>0</v>
      </c>
      <c r="T70" s="19">
        <v>0</v>
      </c>
      <c r="U70" s="19">
        <v>0</v>
      </c>
      <c r="V70" s="19">
        <v>0</v>
      </c>
      <c r="W70" s="18" t="str">
        <f t="shared" si="5"/>
        <v>40</v>
      </c>
      <c r="X70" s="18" t="s">
        <v>25</v>
      </c>
      <c r="Y70" s="88" t="str">
        <f t="shared" si="6"/>
        <v>7B00011CC9010000000000000000000000000000000000000000407D</v>
      </c>
      <c r="Z70" s="79">
        <v>69</v>
      </c>
      <c r="AA70" s="21"/>
      <c r="AB70" s="18" t="str">
        <f t="shared" si="7"/>
        <v>00</v>
      </c>
      <c r="AC70" s="18" t="str">
        <f t="shared" si="8"/>
        <v>00</v>
      </c>
      <c r="AD70" s="20"/>
      <c r="AE70" s="21"/>
    </row>
    <row r="71" spans="1:31" ht="33">
      <c r="A71" s="27"/>
      <c r="B71" s="88">
        <v>27</v>
      </c>
      <c r="C71" s="27" t="s">
        <v>88</v>
      </c>
      <c r="D71" s="88"/>
      <c r="E71" s="88">
        <v>1</v>
      </c>
      <c r="F71" s="25">
        <v>0</v>
      </c>
      <c r="G71" s="18" t="s">
        <v>18</v>
      </c>
      <c r="H71" s="18">
        <v>0</v>
      </c>
      <c r="I71" s="18">
        <v>1</v>
      </c>
      <c r="J71" s="18" t="s">
        <v>152</v>
      </c>
      <c r="K71" s="18" t="s">
        <v>23</v>
      </c>
      <c r="L71" s="18">
        <v>1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8" t="str">
        <f t="shared" si="5"/>
        <v>40</v>
      </c>
      <c r="X71" s="18" t="s">
        <v>25</v>
      </c>
      <c r="Y71" s="88" t="str">
        <f t="shared" si="6"/>
        <v>7B00011CC9010000000000000000000000000000000000000000407D</v>
      </c>
      <c r="Z71" s="79">
        <v>70</v>
      </c>
      <c r="AA71" s="21"/>
      <c r="AB71" s="18" t="str">
        <f t="shared" si="7"/>
        <v>00</v>
      </c>
      <c r="AC71" s="18" t="str">
        <f t="shared" si="8"/>
        <v>00</v>
      </c>
      <c r="AD71" s="20"/>
      <c r="AE71" s="21"/>
    </row>
    <row r="72" spans="1:31" ht="33">
      <c r="A72" s="27"/>
      <c r="B72" s="88"/>
      <c r="C72" s="27"/>
      <c r="D72" s="88"/>
      <c r="E72" s="88">
        <v>2</v>
      </c>
      <c r="F72" s="25">
        <v>34</v>
      </c>
      <c r="G72" s="18" t="s">
        <v>18</v>
      </c>
      <c r="H72" s="18">
        <v>0</v>
      </c>
      <c r="I72" s="18">
        <v>1</v>
      </c>
      <c r="J72" s="18" t="s">
        <v>152</v>
      </c>
      <c r="K72" s="18" t="s">
        <v>23</v>
      </c>
      <c r="L72" s="18">
        <v>1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8" t="str">
        <f t="shared" si="5"/>
        <v>40</v>
      </c>
      <c r="X72" s="18" t="s">
        <v>25</v>
      </c>
      <c r="Y72" s="88" t="str">
        <f t="shared" si="6"/>
        <v>7B00011CC9010000000000000000000000000000000000000000407D</v>
      </c>
      <c r="Z72" s="79">
        <v>71</v>
      </c>
      <c r="AA72" s="21"/>
      <c r="AB72" s="18" t="str">
        <f t="shared" si="7"/>
        <v>00</v>
      </c>
      <c r="AC72" s="18" t="str">
        <f t="shared" si="8"/>
        <v>00</v>
      </c>
      <c r="AD72" s="20"/>
      <c r="AE72" s="21"/>
    </row>
    <row r="73" spans="1:31" ht="33">
      <c r="A73" s="27"/>
      <c r="B73" s="88"/>
      <c r="C73" s="27"/>
      <c r="D73" s="88"/>
      <c r="E73" s="88">
        <v>3</v>
      </c>
      <c r="F73" s="25" t="s">
        <v>72</v>
      </c>
      <c r="G73" s="18" t="s">
        <v>18</v>
      </c>
      <c r="H73" s="18">
        <v>0</v>
      </c>
      <c r="I73" s="18">
        <v>1</v>
      </c>
      <c r="J73" s="18" t="s">
        <v>152</v>
      </c>
      <c r="K73" s="18" t="s">
        <v>23</v>
      </c>
      <c r="L73" s="18">
        <v>1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19">
        <v>0</v>
      </c>
      <c r="V73" s="19">
        <v>0</v>
      </c>
      <c r="W73" s="18" t="str">
        <f t="shared" si="5"/>
        <v>40</v>
      </c>
      <c r="X73" s="18" t="s">
        <v>25</v>
      </c>
      <c r="Y73" s="88" t="str">
        <f t="shared" si="6"/>
        <v>7B00011CC9010000000000000000000000000000000000000000407D</v>
      </c>
      <c r="Z73" s="79">
        <v>72</v>
      </c>
      <c r="AA73" s="21"/>
      <c r="AB73" s="18" t="str">
        <f t="shared" si="7"/>
        <v>00</v>
      </c>
      <c r="AC73" s="18" t="str">
        <f t="shared" si="8"/>
        <v>00</v>
      </c>
      <c r="AD73" s="20"/>
      <c r="AE73" s="21"/>
    </row>
    <row r="74" spans="1:31" ht="33">
      <c r="A74" s="27"/>
      <c r="B74" s="88">
        <v>29</v>
      </c>
      <c r="C74" s="27" t="s">
        <v>89</v>
      </c>
      <c r="D74" s="88"/>
      <c r="E74" s="88">
        <v>1</v>
      </c>
      <c r="F74" s="25">
        <v>0</v>
      </c>
      <c r="G74" s="18" t="s">
        <v>18</v>
      </c>
      <c r="H74" s="18">
        <v>0</v>
      </c>
      <c r="I74" s="18">
        <v>1</v>
      </c>
      <c r="J74" s="18" t="s">
        <v>152</v>
      </c>
      <c r="K74" s="18" t="s">
        <v>23</v>
      </c>
      <c r="L74" s="18">
        <v>1</v>
      </c>
      <c r="M74" s="19">
        <v>0</v>
      </c>
      <c r="N74" s="19">
        <v>0</v>
      </c>
      <c r="O74" s="19">
        <v>0</v>
      </c>
      <c r="P74" s="19">
        <v>0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8" t="str">
        <f t="shared" si="5"/>
        <v>40</v>
      </c>
      <c r="X74" s="18" t="s">
        <v>25</v>
      </c>
      <c r="Y74" s="88" t="str">
        <f t="shared" si="6"/>
        <v>7B00011CC9010000000000000000000000000000000000000000407D</v>
      </c>
      <c r="Z74" s="79">
        <v>73</v>
      </c>
      <c r="AA74" s="21"/>
      <c r="AB74" s="18" t="str">
        <f t="shared" si="7"/>
        <v>00</v>
      </c>
      <c r="AC74" s="18" t="str">
        <f t="shared" si="8"/>
        <v>00</v>
      </c>
      <c r="AD74" s="20"/>
      <c r="AE74" s="21"/>
    </row>
    <row r="75" spans="1:31" ht="33">
      <c r="A75" s="27"/>
      <c r="B75" s="88"/>
      <c r="C75" s="27"/>
      <c r="D75" s="88"/>
      <c r="E75" s="88">
        <v>2</v>
      </c>
      <c r="F75" s="25">
        <v>34</v>
      </c>
      <c r="G75" s="18" t="s">
        <v>18</v>
      </c>
      <c r="H75" s="18">
        <v>0</v>
      </c>
      <c r="I75" s="18">
        <v>1</v>
      </c>
      <c r="J75" s="18" t="s">
        <v>152</v>
      </c>
      <c r="K75" s="18" t="s">
        <v>23</v>
      </c>
      <c r="L75" s="18">
        <v>1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8" t="str">
        <f t="shared" si="5"/>
        <v>40</v>
      </c>
      <c r="X75" s="18" t="s">
        <v>25</v>
      </c>
      <c r="Y75" s="88" t="str">
        <f t="shared" si="6"/>
        <v>7B00011CC9010000000000000000000000000000000000000000407D</v>
      </c>
      <c r="Z75" s="79">
        <v>74</v>
      </c>
      <c r="AA75" s="21"/>
      <c r="AB75" s="18" t="str">
        <f t="shared" si="7"/>
        <v>00</v>
      </c>
      <c r="AC75" s="18" t="str">
        <f t="shared" si="8"/>
        <v>00</v>
      </c>
      <c r="AD75" s="20"/>
      <c r="AE75" s="21"/>
    </row>
    <row r="76" spans="1:31" ht="33">
      <c r="A76" s="27"/>
      <c r="B76" s="88"/>
      <c r="C76" s="27"/>
      <c r="D76" s="88"/>
      <c r="E76" s="88">
        <v>3</v>
      </c>
      <c r="F76" s="25" t="s">
        <v>72</v>
      </c>
      <c r="G76" s="18" t="s">
        <v>18</v>
      </c>
      <c r="H76" s="18">
        <v>0</v>
      </c>
      <c r="I76" s="18">
        <v>1</v>
      </c>
      <c r="J76" s="18" t="s">
        <v>152</v>
      </c>
      <c r="K76" s="18" t="s">
        <v>23</v>
      </c>
      <c r="L76" s="18">
        <v>1</v>
      </c>
      <c r="M76" s="19">
        <v>0</v>
      </c>
      <c r="N76" s="19">
        <v>0</v>
      </c>
      <c r="O76" s="19">
        <v>0</v>
      </c>
      <c r="P76" s="19">
        <v>0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8" t="str">
        <f t="shared" si="5"/>
        <v>40</v>
      </c>
      <c r="X76" s="18" t="s">
        <v>25</v>
      </c>
      <c r="Y76" s="88" t="str">
        <f t="shared" si="6"/>
        <v>7B00011CC9010000000000000000000000000000000000000000407D</v>
      </c>
      <c r="Z76" s="79">
        <v>75</v>
      </c>
      <c r="AA76" s="21"/>
      <c r="AB76" s="18" t="str">
        <f t="shared" si="7"/>
        <v>00</v>
      </c>
      <c r="AC76" s="18" t="str">
        <f t="shared" si="8"/>
        <v>00</v>
      </c>
      <c r="AD76" s="20"/>
      <c r="AE76" s="21"/>
    </row>
    <row r="77" spans="1:31" ht="33">
      <c r="A77" s="27"/>
      <c r="B77" s="88">
        <v>31</v>
      </c>
      <c r="C77" s="27" t="s">
        <v>90</v>
      </c>
      <c r="D77" s="88"/>
      <c r="E77" s="88">
        <v>1</v>
      </c>
      <c r="F77" s="25">
        <v>0</v>
      </c>
      <c r="G77" s="18" t="s">
        <v>18</v>
      </c>
      <c r="H77" s="18">
        <v>0</v>
      </c>
      <c r="I77" s="18">
        <v>1</v>
      </c>
      <c r="J77" s="18" t="s">
        <v>152</v>
      </c>
      <c r="K77" s="18" t="s">
        <v>23</v>
      </c>
      <c r="L77" s="18">
        <v>1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8" t="str">
        <f t="shared" si="5"/>
        <v>40</v>
      </c>
      <c r="X77" s="18" t="s">
        <v>25</v>
      </c>
      <c r="Y77" s="88" t="str">
        <f t="shared" si="6"/>
        <v>7B00011CC9010000000000000000000000000000000000000000407D</v>
      </c>
      <c r="Z77" s="79">
        <v>76</v>
      </c>
      <c r="AA77" s="21"/>
      <c r="AB77" s="18" t="str">
        <f t="shared" si="7"/>
        <v>00</v>
      </c>
      <c r="AC77" s="18" t="str">
        <f t="shared" si="8"/>
        <v>00</v>
      </c>
      <c r="AD77" s="20"/>
      <c r="AE77" s="21"/>
    </row>
    <row r="78" spans="1:31" ht="33">
      <c r="A78" s="27"/>
      <c r="B78" s="88"/>
      <c r="C78" s="27"/>
      <c r="D78" s="88"/>
      <c r="E78" s="88">
        <v>2</v>
      </c>
      <c r="F78" s="25">
        <v>34</v>
      </c>
      <c r="G78" s="18" t="s">
        <v>18</v>
      </c>
      <c r="H78" s="18">
        <v>0</v>
      </c>
      <c r="I78" s="18">
        <v>1</v>
      </c>
      <c r="J78" s="18" t="s">
        <v>152</v>
      </c>
      <c r="K78" s="18" t="s">
        <v>23</v>
      </c>
      <c r="L78" s="18">
        <v>1</v>
      </c>
      <c r="M78" s="19">
        <v>0</v>
      </c>
      <c r="N78" s="19">
        <v>0</v>
      </c>
      <c r="O78" s="19">
        <v>0</v>
      </c>
      <c r="P78" s="19">
        <v>0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8" t="str">
        <f t="shared" si="5"/>
        <v>40</v>
      </c>
      <c r="X78" s="18" t="s">
        <v>25</v>
      </c>
      <c r="Y78" s="88" t="str">
        <f t="shared" si="6"/>
        <v>7B00011CC9010000000000000000000000000000000000000000407D</v>
      </c>
      <c r="Z78" s="79">
        <v>77</v>
      </c>
      <c r="AA78" s="21"/>
      <c r="AB78" s="18" t="str">
        <f t="shared" si="7"/>
        <v>00</v>
      </c>
      <c r="AC78" s="18" t="str">
        <f t="shared" si="8"/>
        <v>00</v>
      </c>
      <c r="AD78" s="20"/>
      <c r="AE78" s="21"/>
    </row>
    <row r="79" spans="1:31" ht="33">
      <c r="A79" s="27"/>
      <c r="B79" s="88"/>
      <c r="C79" s="27"/>
      <c r="D79" s="88"/>
      <c r="E79" s="88">
        <v>3</v>
      </c>
      <c r="F79" s="25" t="s">
        <v>72</v>
      </c>
      <c r="G79" s="18" t="s">
        <v>18</v>
      </c>
      <c r="H79" s="18">
        <v>0</v>
      </c>
      <c r="I79" s="18">
        <v>1</v>
      </c>
      <c r="J79" s="18" t="s">
        <v>152</v>
      </c>
      <c r="K79" s="18" t="s">
        <v>23</v>
      </c>
      <c r="L79" s="18">
        <v>1</v>
      </c>
      <c r="M79" s="19">
        <v>0</v>
      </c>
      <c r="N79" s="19">
        <v>0</v>
      </c>
      <c r="O79" s="19">
        <v>0</v>
      </c>
      <c r="P79" s="19">
        <v>0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8" t="str">
        <f t="shared" si="5"/>
        <v>40</v>
      </c>
      <c r="X79" s="18" t="s">
        <v>25</v>
      </c>
      <c r="Y79" s="88" t="str">
        <f t="shared" si="6"/>
        <v>7B00011CC9010000000000000000000000000000000000000000407D</v>
      </c>
      <c r="Z79" s="79">
        <v>78</v>
      </c>
      <c r="AA79" s="21"/>
      <c r="AB79" s="18" t="str">
        <f t="shared" si="7"/>
        <v>00</v>
      </c>
      <c r="AC79" s="18" t="str">
        <f t="shared" si="8"/>
        <v>00</v>
      </c>
      <c r="AD79" s="20"/>
      <c r="AE79" s="21"/>
    </row>
    <row r="80" spans="1:31" ht="33">
      <c r="A80" s="27"/>
      <c r="B80" s="88">
        <v>33</v>
      </c>
      <c r="C80" s="27" t="s">
        <v>91</v>
      </c>
      <c r="D80" s="88"/>
      <c r="E80" s="88">
        <v>1</v>
      </c>
      <c r="F80" s="25">
        <v>0</v>
      </c>
      <c r="G80" s="18" t="s">
        <v>18</v>
      </c>
      <c r="H80" s="18">
        <v>0</v>
      </c>
      <c r="I80" s="18">
        <v>1</v>
      </c>
      <c r="J80" s="18" t="s">
        <v>152</v>
      </c>
      <c r="K80" s="18" t="s">
        <v>23</v>
      </c>
      <c r="L80" s="18">
        <v>1</v>
      </c>
      <c r="M80" s="19">
        <v>0</v>
      </c>
      <c r="N80" s="19">
        <v>0</v>
      </c>
      <c r="O80" s="19">
        <v>0</v>
      </c>
      <c r="P80" s="19">
        <v>0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8" t="str">
        <f t="shared" si="5"/>
        <v>40</v>
      </c>
      <c r="X80" s="18" t="s">
        <v>25</v>
      </c>
      <c r="Y80" s="88" t="str">
        <f t="shared" si="6"/>
        <v>7B00011CC9010000000000000000000000000000000000000000407D</v>
      </c>
      <c r="Z80" s="79">
        <v>79</v>
      </c>
      <c r="AA80" s="21"/>
      <c r="AB80" s="18" t="str">
        <f t="shared" si="7"/>
        <v>00</v>
      </c>
      <c r="AC80" s="18" t="str">
        <f t="shared" si="8"/>
        <v>00</v>
      </c>
      <c r="AD80" s="20"/>
      <c r="AE80" s="21"/>
    </row>
    <row r="81" spans="1:31" ht="33">
      <c r="A81" s="27"/>
      <c r="B81" s="88"/>
      <c r="C81" s="27"/>
      <c r="D81" s="88"/>
      <c r="E81" s="88">
        <v>2</v>
      </c>
      <c r="F81" s="25">
        <v>34</v>
      </c>
      <c r="G81" s="18" t="s">
        <v>18</v>
      </c>
      <c r="H81" s="18">
        <v>0</v>
      </c>
      <c r="I81" s="18">
        <v>1</v>
      </c>
      <c r="J81" s="18" t="s">
        <v>152</v>
      </c>
      <c r="K81" s="18" t="s">
        <v>23</v>
      </c>
      <c r="L81" s="18">
        <v>1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8" t="str">
        <f t="shared" si="5"/>
        <v>40</v>
      </c>
      <c r="X81" s="18" t="s">
        <v>25</v>
      </c>
      <c r="Y81" s="88" t="str">
        <f t="shared" si="6"/>
        <v>7B00011CC9010000000000000000000000000000000000000000407D</v>
      </c>
      <c r="Z81" s="79">
        <v>80</v>
      </c>
      <c r="AA81" s="21"/>
      <c r="AB81" s="18" t="str">
        <f t="shared" si="7"/>
        <v>00</v>
      </c>
      <c r="AC81" s="18" t="str">
        <f t="shared" si="8"/>
        <v>00</v>
      </c>
      <c r="AD81" s="20"/>
      <c r="AE81" s="21"/>
    </row>
    <row r="82" spans="1:31" ht="33">
      <c r="A82" s="27"/>
      <c r="B82" s="88"/>
      <c r="C82" s="27"/>
      <c r="D82" s="88"/>
      <c r="E82" s="88">
        <v>3</v>
      </c>
      <c r="F82" s="25" t="s">
        <v>72</v>
      </c>
      <c r="G82" s="18" t="s">
        <v>18</v>
      </c>
      <c r="H82" s="18">
        <v>0</v>
      </c>
      <c r="I82" s="18">
        <v>1</v>
      </c>
      <c r="J82" s="18" t="s">
        <v>152</v>
      </c>
      <c r="K82" s="18" t="s">
        <v>23</v>
      </c>
      <c r="L82" s="18">
        <v>1</v>
      </c>
      <c r="M82" s="19">
        <v>0</v>
      </c>
      <c r="N82" s="19">
        <v>0</v>
      </c>
      <c r="O82" s="19">
        <v>0</v>
      </c>
      <c r="P82" s="19">
        <v>0</v>
      </c>
      <c r="Q82" s="19">
        <v>0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8" t="str">
        <f t="shared" si="5"/>
        <v>40</v>
      </c>
      <c r="X82" s="18" t="s">
        <v>25</v>
      </c>
      <c r="Y82" s="88" t="str">
        <f t="shared" si="6"/>
        <v>7B00011CC9010000000000000000000000000000000000000000407D</v>
      </c>
      <c r="Z82" s="79">
        <v>81</v>
      </c>
      <c r="AA82" s="21"/>
      <c r="AB82" s="18" t="str">
        <f t="shared" si="7"/>
        <v>00</v>
      </c>
      <c r="AC82" s="18" t="str">
        <f t="shared" si="8"/>
        <v>00</v>
      </c>
      <c r="AD82" s="20"/>
      <c r="AE82" s="21"/>
    </row>
    <row r="83" spans="1:31" ht="33">
      <c r="A83" s="27"/>
      <c r="B83" s="88">
        <v>35</v>
      </c>
      <c r="C83" s="27" t="s">
        <v>102</v>
      </c>
      <c r="D83" s="88"/>
      <c r="E83" s="88">
        <v>1</v>
      </c>
      <c r="F83" s="25">
        <v>0</v>
      </c>
      <c r="G83" s="18" t="s">
        <v>18</v>
      </c>
      <c r="H83" s="18">
        <v>0</v>
      </c>
      <c r="I83" s="18">
        <v>1</v>
      </c>
      <c r="J83" s="18" t="s">
        <v>152</v>
      </c>
      <c r="K83" s="18" t="s">
        <v>23</v>
      </c>
      <c r="L83" s="18">
        <v>1</v>
      </c>
      <c r="M83" s="19">
        <v>0</v>
      </c>
      <c r="N83" s="19">
        <v>0</v>
      </c>
      <c r="O83" s="19">
        <v>0</v>
      </c>
      <c r="P83" s="19">
        <v>0</v>
      </c>
      <c r="Q83" s="19">
        <v>0</v>
      </c>
      <c r="R83" s="19">
        <v>0</v>
      </c>
      <c r="S83" s="19">
        <v>0</v>
      </c>
      <c r="T83" s="19">
        <v>0</v>
      </c>
      <c r="U83" s="19">
        <v>0</v>
      </c>
      <c r="V83" s="19">
        <v>0</v>
      </c>
      <c r="W83" s="18" t="str">
        <f t="shared" si="5"/>
        <v>40</v>
      </c>
      <c r="X83" s="18" t="s">
        <v>25</v>
      </c>
      <c r="Y83" s="88" t="str">
        <f t="shared" si="6"/>
        <v>7B00011CC9010000000000000000000000000000000000000000407D</v>
      </c>
      <c r="Z83" s="79">
        <v>82</v>
      </c>
      <c r="AA83" s="21"/>
      <c r="AB83" s="18" t="str">
        <f t="shared" si="7"/>
        <v>00</v>
      </c>
      <c r="AC83" s="18" t="str">
        <f t="shared" si="8"/>
        <v>00</v>
      </c>
      <c r="AD83" s="20"/>
      <c r="AE83" s="21"/>
    </row>
    <row r="84" spans="1:31" ht="33">
      <c r="A84" s="27"/>
      <c r="B84" s="88"/>
      <c r="C84" s="27"/>
      <c r="D84" s="88"/>
      <c r="E84" s="88">
        <v>2</v>
      </c>
      <c r="F84" s="25">
        <v>34</v>
      </c>
      <c r="G84" s="18" t="s">
        <v>18</v>
      </c>
      <c r="H84" s="18">
        <v>0</v>
      </c>
      <c r="I84" s="18">
        <v>1</v>
      </c>
      <c r="J84" s="18" t="s">
        <v>152</v>
      </c>
      <c r="K84" s="18" t="s">
        <v>23</v>
      </c>
      <c r="L84" s="18">
        <v>1</v>
      </c>
      <c r="M84" s="19">
        <v>0</v>
      </c>
      <c r="N84" s="19">
        <v>0</v>
      </c>
      <c r="O84" s="19">
        <v>0</v>
      </c>
      <c r="P84" s="19">
        <v>0</v>
      </c>
      <c r="Q84" s="19">
        <v>0</v>
      </c>
      <c r="R84" s="19">
        <v>0</v>
      </c>
      <c r="S84" s="19">
        <v>0</v>
      </c>
      <c r="T84" s="19">
        <v>0</v>
      </c>
      <c r="U84" s="19">
        <v>0</v>
      </c>
      <c r="V84" s="19">
        <v>0</v>
      </c>
      <c r="W84" s="18" t="str">
        <f t="shared" si="5"/>
        <v>40</v>
      </c>
      <c r="X84" s="18" t="s">
        <v>25</v>
      </c>
      <c r="Y84" s="88" t="str">
        <f t="shared" si="6"/>
        <v>7B00011CC9010000000000000000000000000000000000000000407D</v>
      </c>
      <c r="Z84" s="79">
        <v>83</v>
      </c>
      <c r="AA84" s="21"/>
      <c r="AB84" s="18" t="str">
        <f t="shared" si="7"/>
        <v>00</v>
      </c>
      <c r="AC84" s="18" t="str">
        <f t="shared" si="8"/>
        <v>00</v>
      </c>
      <c r="AD84" s="20"/>
      <c r="AE84" s="21"/>
    </row>
    <row r="85" spans="1:31" ht="33">
      <c r="A85" s="27"/>
      <c r="B85" s="88"/>
      <c r="C85" s="27"/>
      <c r="D85" s="88"/>
      <c r="E85" s="88">
        <v>3</v>
      </c>
      <c r="F85" s="25" t="s">
        <v>72</v>
      </c>
      <c r="G85" s="18" t="s">
        <v>18</v>
      </c>
      <c r="H85" s="18">
        <v>0</v>
      </c>
      <c r="I85" s="18">
        <v>1</v>
      </c>
      <c r="J85" s="18" t="s">
        <v>152</v>
      </c>
      <c r="K85" s="18" t="s">
        <v>23</v>
      </c>
      <c r="L85" s="18">
        <v>1</v>
      </c>
      <c r="M85" s="19">
        <v>0</v>
      </c>
      <c r="N85" s="19">
        <v>0</v>
      </c>
      <c r="O85" s="19">
        <v>0</v>
      </c>
      <c r="P85" s="19">
        <v>0</v>
      </c>
      <c r="Q85" s="19">
        <v>0</v>
      </c>
      <c r="R85" s="19">
        <v>0</v>
      </c>
      <c r="S85" s="19">
        <v>0</v>
      </c>
      <c r="T85" s="19">
        <v>0</v>
      </c>
      <c r="U85" s="19">
        <v>0</v>
      </c>
      <c r="V85" s="19">
        <v>0</v>
      </c>
      <c r="W85" s="18" t="str">
        <f t="shared" si="5"/>
        <v>40</v>
      </c>
      <c r="X85" s="18" t="s">
        <v>25</v>
      </c>
      <c r="Y85" s="88" t="str">
        <f t="shared" si="6"/>
        <v>7B00011CC9010000000000000000000000000000000000000000407D</v>
      </c>
      <c r="Z85" s="79">
        <v>84</v>
      </c>
      <c r="AA85" s="21"/>
      <c r="AB85" s="18" t="str">
        <f t="shared" si="7"/>
        <v>00</v>
      </c>
      <c r="AC85" s="18" t="str">
        <f t="shared" si="8"/>
        <v>00</v>
      </c>
      <c r="AD85" s="20"/>
      <c r="AE85" s="21"/>
    </row>
    <row r="86" spans="1:31" ht="33">
      <c r="A86" s="27"/>
      <c r="B86" s="88">
        <v>37</v>
      </c>
      <c r="C86" s="27" t="s">
        <v>103</v>
      </c>
      <c r="D86" s="88"/>
      <c r="E86" s="88">
        <v>1</v>
      </c>
      <c r="F86" s="22">
        <v>0</v>
      </c>
      <c r="G86" s="18" t="s">
        <v>18</v>
      </c>
      <c r="H86" s="18">
        <v>0</v>
      </c>
      <c r="I86" s="18">
        <v>1</v>
      </c>
      <c r="J86" s="18" t="s">
        <v>152</v>
      </c>
      <c r="K86" s="18" t="s">
        <v>23</v>
      </c>
      <c r="L86" s="18">
        <v>1</v>
      </c>
      <c r="M86" s="19">
        <v>0</v>
      </c>
      <c r="N86" s="19">
        <v>0</v>
      </c>
      <c r="O86" s="19">
        <v>0</v>
      </c>
      <c r="P86" s="19">
        <v>0</v>
      </c>
      <c r="Q86" s="19">
        <v>0</v>
      </c>
      <c r="R86" s="19">
        <v>0</v>
      </c>
      <c r="S86" s="19">
        <v>0</v>
      </c>
      <c r="T86" s="19">
        <v>0</v>
      </c>
      <c r="U86" s="19">
        <v>0</v>
      </c>
      <c r="V86" s="19">
        <v>0</v>
      </c>
      <c r="W86" s="18" t="str">
        <f t="shared" si="5"/>
        <v>40</v>
      </c>
      <c r="X86" s="18" t="s">
        <v>25</v>
      </c>
      <c r="Y86" s="88" t="str">
        <f t="shared" si="6"/>
        <v>7B00011CC9010000000000000000000000000000000000000000407D</v>
      </c>
      <c r="Z86" s="79">
        <v>85</v>
      </c>
      <c r="AA86" s="21"/>
      <c r="AB86" s="18" t="str">
        <f t="shared" si="7"/>
        <v>00</v>
      </c>
      <c r="AC86" s="18" t="str">
        <f t="shared" si="8"/>
        <v>00</v>
      </c>
      <c r="AD86" s="20"/>
      <c r="AE86" s="21"/>
    </row>
    <row r="87" spans="1:31" ht="33">
      <c r="A87" s="27"/>
      <c r="B87" s="88"/>
      <c r="C87" s="27"/>
      <c r="D87" s="88"/>
      <c r="E87" s="88">
        <v>2</v>
      </c>
      <c r="F87" s="22">
        <v>1</v>
      </c>
      <c r="G87" s="18" t="s">
        <v>18</v>
      </c>
      <c r="H87" s="18">
        <v>0</v>
      </c>
      <c r="I87" s="18">
        <v>1</v>
      </c>
      <c r="J87" s="18" t="s">
        <v>152</v>
      </c>
      <c r="K87" s="18" t="s">
        <v>23</v>
      </c>
      <c r="L87" s="18">
        <v>1</v>
      </c>
      <c r="M87" s="19">
        <v>0</v>
      </c>
      <c r="N87" s="19">
        <v>0</v>
      </c>
      <c r="O87" s="19">
        <v>0</v>
      </c>
      <c r="P87" s="19">
        <v>0</v>
      </c>
      <c r="Q87" s="19">
        <v>0</v>
      </c>
      <c r="R87" s="19">
        <v>0</v>
      </c>
      <c r="S87" s="19">
        <v>0</v>
      </c>
      <c r="T87" s="19">
        <v>0</v>
      </c>
      <c r="U87" s="19">
        <v>0</v>
      </c>
      <c r="V87" s="19">
        <v>0</v>
      </c>
      <c r="W87" s="18" t="str">
        <f t="shared" si="5"/>
        <v>40</v>
      </c>
      <c r="X87" s="18" t="s">
        <v>25</v>
      </c>
      <c r="Y87" s="88" t="str">
        <f t="shared" si="6"/>
        <v>7B00011CC9010000000000000000000000000000000000000000407D</v>
      </c>
      <c r="Z87" s="79">
        <v>86</v>
      </c>
      <c r="AA87" s="21"/>
      <c r="AB87" s="18" t="str">
        <f t="shared" si="7"/>
        <v>00</v>
      </c>
      <c r="AC87" s="18" t="str">
        <f t="shared" si="8"/>
        <v>00</v>
      </c>
      <c r="AD87" s="20"/>
      <c r="AE87" s="21"/>
    </row>
    <row r="88" spans="1:31" ht="33">
      <c r="A88" s="27"/>
      <c r="B88" s="88"/>
      <c r="C88" s="27"/>
      <c r="D88" s="88"/>
      <c r="E88" s="88">
        <v>3</v>
      </c>
      <c r="F88" s="22" t="s">
        <v>22</v>
      </c>
      <c r="G88" s="18" t="s">
        <v>18</v>
      </c>
      <c r="H88" s="18">
        <v>0</v>
      </c>
      <c r="I88" s="18">
        <v>1</v>
      </c>
      <c r="J88" s="18" t="s">
        <v>152</v>
      </c>
      <c r="K88" s="18" t="s">
        <v>23</v>
      </c>
      <c r="L88" s="18">
        <v>1</v>
      </c>
      <c r="M88" s="19">
        <v>0</v>
      </c>
      <c r="N88" s="19">
        <v>0</v>
      </c>
      <c r="O88" s="19">
        <v>0</v>
      </c>
      <c r="P88" s="19">
        <v>0</v>
      </c>
      <c r="Q88" s="19">
        <v>0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8" t="str">
        <f t="shared" si="5"/>
        <v>40</v>
      </c>
      <c r="X88" s="18" t="s">
        <v>25</v>
      </c>
      <c r="Y88" s="88" t="str">
        <f t="shared" si="6"/>
        <v>7B00011CC9010000000000000000000000000000000000000000407D</v>
      </c>
      <c r="Z88" s="79">
        <v>87</v>
      </c>
      <c r="AA88" s="21"/>
      <c r="AB88" s="18" t="str">
        <f t="shared" si="7"/>
        <v>00</v>
      </c>
      <c r="AC88" s="18" t="str">
        <f t="shared" si="8"/>
        <v>00</v>
      </c>
      <c r="AD88" s="20"/>
      <c r="AE88" s="21"/>
    </row>
    <row r="89" spans="1:31" ht="33">
      <c r="A89" s="27"/>
      <c r="B89" s="88">
        <v>38</v>
      </c>
      <c r="C89" s="27" t="s">
        <v>92</v>
      </c>
      <c r="D89" s="88"/>
      <c r="E89" s="88">
        <v>1</v>
      </c>
      <c r="F89" s="25">
        <v>0</v>
      </c>
      <c r="G89" s="18" t="s">
        <v>18</v>
      </c>
      <c r="H89" s="18">
        <v>0</v>
      </c>
      <c r="I89" s="18">
        <v>1</v>
      </c>
      <c r="J89" s="18" t="s">
        <v>152</v>
      </c>
      <c r="K89" s="18" t="s">
        <v>23</v>
      </c>
      <c r="L89" s="18">
        <v>1</v>
      </c>
      <c r="M89" s="26">
        <f>F89</f>
        <v>0</v>
      </c>
      <c r="N89" s="19">
        <v>0</v>
      </c>
      <c r="O89" s="19">
        <v>0</v>
      </c>
      <c r="P89" s="19">
        <v>0</v>
      </c>
      <c r="Q89" s="19">
        <v>0</v>
      </c>
      <c r="R89" s="19">
        <v>0</v>
      </c>
      <c r="S89" s="19">
        <v>0</v>
      </c>
      <c r="T89" s="19">
        <v>0</v>
      </c>
      <c r="U89" s="19">
        <v>0</v>
      </c>
      <c r="V89" s="19">
        <v>0</v>
      </c>
      <c r="W89" s="18" t="str">
        <f t="shared" si="5"/>
        <v>40</v>
      </c>
      <c r="X89" s="18" t="s">
        <v>25</v>
      </c>
      <c r="Y89" s="88" t="str">
        <f t="shared" si="6"/>
        <v>7B00011CC9010000000000000000000000000000000000000000407D</v>
      </c>
      <c r="Z89" s="79">
        <v>88</v>
      </c>
      <c r="AA89" s="21"/>
      <c r="AB89" s="18" t="str">
        <f t="shared" si="7"/>
        <v>00</v>
      </c>
      <c r="AC89" s="18" t="str">
        <f t="shared" si="8"/>
        <v>00</v>
      </c>
      <c r="AD89" s="20"/>
      <c r="AE89" s="21"/>
    </row>
    <row r="90" spans="1:31" ht="33">
      <c r="A90" s="27"/>
      <c r="B90" s="88"/>
      <c r="C90" s="27"/>
      <c r="D90" s="88"/>
      <c r="E90" s="88">
        <v>2</v>
      </c>
      <c r="F90" s="25">
        <v>34</v>
      </c>
      <c r="G90" s="18" t="s">
        <v>18</v>
      </c>
      <c r="H90" s="18">
        <v>0</v>
      </c>
      <c r="I90" s="18">
        <v>1</v>
      </c>
      <c r="J90" s="18" t="s">
        <v>152</v>
      </c>
      <c r="K90" s="18" t="s">
        <v>23</v>
      </c>
      <c r="L90" s="18">
        <v>1</v>
      </c>
      <c r="M90" s="26">
        <f>F90</f>
        <v>34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8" t="str">
        <f t="shared" si="5"/>
        <v>14</v>
      </c>
      <c r="X90" s="18" t="s">
        <v>25</v>
      </c>
      <c r="Y90" s="88" t="str">
        <f t="shared" si="6"/>
        <v>7B00011CC9010034000000000000000000000000000000000000147D</v>
      </c>
      <c r="Z90" s="79">
        <v>89</v>
      </c>
      <c r="AA90" s="21"/>
      <c r="AB90" s="18" t="str">
        <f t="shared" si="7"/>
        <v>00</v>
      </c>
      <c r="AC90" s="18" t="str">
        <f t="shared" si="8"/>
        <v>00</v>
      </c>
      <c r="AD90" s="20"/>
      <c r="AE90" s="21"/>
    </row>
    <row r="91" spans="1:31" ht="33">
      <c r="A91" s="27"/>
      <c r="B91" s="88"/>
      <c r="C91" s="27"/>
      <c r="D91" s="88"/>
      <c r="E91" s="88">
        <v>3</v>
      </c>
      <c r="F91" s="25" t="s">
        <v>72</v>
      </c>
      <c r="G91" s="18" t="s">
        <v>18</v>
      </c>
      <c r="H91" s="18">
        <v>0</v>
      </c>
      <c r="I91" s="18">
        <v>1</v>
      </c>
      <c r="J91" s="18" t="s">
        <v>152</v>
      </c>
      <c r="K91" s="18" t="s">
        <v>23</v>
      </c>
      <c r="L91" s="18">
        <v>1</v>
      </c>
      <c r="M91" s="26" t="str">
        <f>F91</f>
        <v>FFFF</v>
      </c>
      <c r="N91" s="19">
        <v>0</v>
      </c>
      <c r="O91" s="19">
        <v>0</v>
      </c>
      <c r="P91" s="19">
        <v>0</v>
      </c>
      <c r="Q91" s="19">
        <v>0</v>
      </c>
      <c r="R91" s="19">
        <v>0</v>
      </c>
      <c r="S91" s="19">
        <v>0</v>
      </c>
      <c r="T91" s="19">
        <v>0</v>
      </c>
      <c r="U91" s="19">
        <v>0</v>
      </c>
      <c r="V91" s="19">
        <v>0</v>
      </c>
      <c r="W91" s="18" t="str">
        <f t="shared" si="5"/>
        <v>41</v>
      </c>
      <c r="X91" s="18" t="s">
        <v>25</v>
      </c>
      <c r="Y91" s="88" t="str">
        <f t="shared" si="6"/>
        <v>7B00011CC901FFFF000000000000000000000000000000000000417D</v>
      </c>
      <c r="Z91" s="79">
        <v>90</v>
      </c>
      <c r="AA91" s="21"/>
      <c r="AB91" s="18" t="str">
        <f t="shared" si="7"/>
        <v>00</v>
      </c>
      <c r="AC91" s="18" t="str">
        <f t="shared" si="8"/>
        <v>00</v>
      </c>
      <c r="AD91" s="20"/>
      <c r="AE91" s="21"/>
    </row>
    <row r="92" spans="1:31" ht="33">
      <c r="A92" s="27"/>
      <c r="B92" s="88">
        <v>40</v>
      </c>
      <c r="C92" s="27" t="s">
        <v>93</v>
      </c>
      <c r="D92" s="88"/>
      <c r="E92" s="88">
        <v>1</v>
      </c>
      <c r="F92" s="25">
        <v>0</v>
      </c>
      <c r="G92" s="18" t="s">
        <v>18</v>
      </c>
      <c r="H92" s="18">
        <v>0</v>
      </c>
      <c r="I92" s="18">
        <v>1</v>
      </c>
      <c r="J92" s="18" t="s">
        <v>152</v>
      </c>
      <c r="K92" s="18" t="s">
        <v>23</v>
      </c>
      <c r="L92" s="18">
        <v>1</v>
      </c>
      <c r="M92" s="19">
        <v>0</v>
      </c>
      <c r="N92" s="26">
        <f>F92</f>
        <v>0</v>
      </c>
      <c r="O92" s="19">
        <v>0</v>
      </c>
      <c r="P92" s="19">
        <v>0</v>
      </c>
      <c r="Q92" s="19">
        <v>0</v>
      </c>
      <c r="R92" s="19">
        <v>0</v>
      </c>
      <c r="S92" s="19">
        <v>0</v>
      </c>
      <c r="T92" s="19">
        <v>0</v>
      </c>
      <c r="U92" s="19">
        <v>0</v>
      </c>
      <c r="V92" s="19">
        <v>0</v>
      </c>
      <c r="W92" s="18" t="str">
        <f t="shared" si="5"/>
        <v>40</v>
      </c>
      <c r="X92" s="18" t="s">
        <v>25</v>
      </c>
      <c r="Y92" s="88" t="str">
        <f t="shared" si="6"/>
        <v>7B00011CC9010000000000000000000000000000000000000000407D</v>
      </c>
      <c r="Z92" s="79">
        <v>91</v>
      </c>
      <c r="AA92" s="21"/>
      <c r="AB92" s="18" t="str">
        <f t="shared" si="7"/>
        <v>00</v>
      </c>
      <c r="AC92" s="18" t="str">
        <f t="shared" si="8"/>
        <v>00</v>
      </c>
      <c r="AD92" s="20"/>
      <c r="AE92" s="21"/>
    </row>
    <row r="93" spans="1:31" ht="33">
      <c r="A93" s="27"/>
      <c r="B93" s="88"/>
      <c r="C93" s="27"/>
      <c r="D93" s="88"/>
      <c r="E93" s="88">
        <v>2</v>
      </c>
      <c r="F93" s="25">
        <v>34</v>
      </c>
      <c r="G93" s="18" t="s">
        <v>18</v>
      </c>
      <c r="H93" s="18">
        <v>0</v>
      </c>
      <c r="I93" s="18">
        <v>1</v>
      </c>
      <c r="J93" s="18" t="s">
        <v>152</v>
      </c>
      <c r="K93" s="18" t="s">
        <v>23</v>
      </c>
      <c r="L93" s="18">
        <v>1</v>
      </c>
      <c r="M93" s="19">
        <v>0</v>
      </c>
      <c r="N93" s="26">
        <f>F93</f>
        <v>34</v>
      </c>
      <c r="O93" s="19">
        <v>0</v>
      </c>
      <c r="P93" s="19">
        <v>0</v>
      </c>
      <c r="Q93" s="19">
        <v>0</v>
      </c>
      <c r="R93" s="19">
        <v>0</v>
      </c>
      <c r="S93" s="19">
        <v>0</v>
      </c>
      <c r="T93" s="19">
        <v>0</v>
      </c>
      <c r="U93" s="19">
        <v>0</v>
      </c>
      <c r="V93" s="19">
        <v>0</v>
      </c>
      <c r="W93" s="18" t="str">
        <f t="shared" si="5"/>
        <v>14</v>
      </c>
      <c r="X93" s="18" t="s">
        <v>25</v>
      </c>
      <c r="Y93" s="88" t="str">
        <f t="shared" si="6"/>
        <v>7B00011CC9010000003400000000000000000000000000000000147D</v>
      </c>
      <c r="Z93" s="79">
        <v>92</v>
      </c>
      <c r="AA93" s="21"/>
      <c r="AB93" s="18" t="str">
        <f t="shared" si="7"/>
        <v>00</v>
      </c>
      <c r="AC93" s="18" t="str">
        <f t="shared" si="8"/>
        <v>00</v>
      </c>
      <c r="AD93" s="20"/>
      <c r="AE93" s="21"/>
    </row>
    <row r="94" spans="1:31" ht="33">
      <c r="A94" s="27"/>
      <c r="B94" s="88"/>
      <c r="C94" s="27"/>
      <c r="D94" s="88"/>
      <c r="E94" s="88">
        <v>3</v>
      </c>
      <c r="F94" s="25" t="s">
        <v>72</v>
      </c>
      <c r="G94" s="18" t="s">
        <v>18</v>
      </c>
      <c r="H94" s="18">
        <v>0</v>
      </c>
      <c r="I94" s="18">
        <v>1</v>
      </c>
      <c r="J94" s="18" t="s">
        <v>152</v>
      </c>
      <c r="K94" s="18" t="s">
        <v>23</v>
      </c>
      <c r="L94" s="18">
        <v>1</v>
      </c>
      <c r="M94" s="19">
        <v>0</v>
      </c>
      <c r="N94" s="26" t="str">
        <f>F94</f>
        <v>FFFF</v>
      </c>
      <c r="O94" s="19">
        <v>0</v>
      </c>
      <c r="P94" s="19">
        <v>0</v>
      </c>
      <c r="Q94" s="19">
        <v>0</v>
      </c>
      <c r="R94" s="19">
        <v>0</v>
      </c>
      <c r="S94" s="19">
        <v>0</v>
      </c>
      <c r="T94" s="19">
        <v>0</v>
      </c>
      <c r="U94" s="19">
        <v>0</v>
      </c>
      <c r="V94" s="19">
        <v>0</v>
      </c>
      <c r="W94" s="18" t="str">
        <f t="shared" si="5"/>
        <v>41</v>
      </c>
      <c r="X94" s="18" t="s">
        <v>25</v>
      </c>
      <c r="Y94" s="88" t="str">
        <f t="shared" si="6"/>
        <v>7B00011CC9010000FFFF00000000000000000000000000000000417D</v>
      </c>
      <c r="Z94" s="79">
        <v>93</v>
      </c>
      <c r="AA94" s="21"/>
      <c r="AB94" s="18" t="str">
        <f t="shared" si="7"/>
        <v>00</v>
      </c>
      <c r="AC94" s="18" t="str">
        <f t="shared" si="8"/>
        <v>00</v>
      </c>
      <c r="AD94" s="20"/>
      <c r="AE94" s="21"/>
    </row>
    <row r="95" spans="1:31" ht="33">
      <c r="A95" s="27"/>
      <c r="B95" s="88">
        <v>42</v>
      </c>
      <c r="C95" s="27" t="s">
        <v>94</v>
      </c>
      <c r="D95" s="88"/>
      <c r="E95" s="88">
        <v>1</v>
      </c>
      <c r="F95" s="25">
        <v>0</v>
      </c>
      <c r="G95" s="18" t="s">
        <v>18</v>
      </c>
      <c r="H95" s="18">
        <v>0</v>
      </c>
      <c r="I95" s="18">
        <v>1</v>
      </c>
      <c r="J95" s="18" t="s">
        <v>152</v>
      </c>
      <c r="K95" s="18" t="s">
        <v>23</v>
      </c>
      <c r="L95" s="18">
        <v>1</v>
      </c>
      <c r="M95" s="19">
        <v>0</v>
      </c>
      <c r="N95" s="19">
        <v>0</v>
      </c>
      <c r="O95" s="26">
        <f>F95</f>
        <v>0</v>
      </c>
      <c r="P95" s="19">
        <v>0</v>
      </c>
      <c r="Q95" s="19">
        <v>0</v>
      </c>
      <c r="R95" s="19">
        <v>0</v>
      </c>
      <c r="S95" s="19">
        <v>0</v>
      </c>
      <c r="T95" s="19">
        <v>0</v>
      </c>
      <c r="U95" s="19">
        <v>0</v>
      </c>
      <c r="V95" s="19">
        <v>0</v>
      </c>
      <c r="W95" s="18" t="str">
        <f t="shared" si="5"/>
        <v>40</v>
      </c>
      <c r="X95" s="18" t="s">
        <v>25</v>
      </c>
      <c r="Y95" s="88" t="str">
        <f t="shared" si="6"/>
        <v>7B00011CC9010000000000000000000000000000000000000000407D</v>
      </c>
      <c r="Z95" s="79">
        <v>94</v>
      </c>
      <c r="AA95" s="21"/>
      <c r="AB95" s="18" t="str">
        <f t="shared" si="7"/>
        <v>00</v>
      </c>
      <c r="AC95" s="18" t="str">
        <f t="shared" si="8"/>
        <v>00</v>
      </c>
      <c r="AD95" s="20"/>
      <c r="AE95" s="21"/>
    </row>
    <row r="96" spans="1:31" ht="33">
      <c r="A96" s="27"/>
      <c r="B96" s="88"/>
      <c r="C96" s="27"/>
      <c r="D96" s="88"/>
      <c r="E96" s="88">
        <v>2</v>
      </c>
      <c r="F96" s="25">
        <v>34</v>
      </c>
      <c r="G96" s="18" t="s">
        <v>18</v>
      </c>
      <c r="H96" s="18">
        <v>0</v>
      </c>
      <c r="I96" s="18">
        <v>1</v>
      </c>
      <c r="J96" s="18" t="s">
        <v>152</v>
      </c>
      <c r="K96" s="18" t="s">
        <v>23</v>
      </c>
      <c r="L96" s="18">
        <v>1</v>
      </c>
      <c r="M96" s="19">
        <v>0</v>
      </c>
      <c r="N96" s="19">
        <v>0</v>
      </c>
      <c r="O96" s="26">
        <f>F96</f>
        <v>34</v>
      </c>
      <c r="P96" s="19">
        <v>0</v>
      </c>
      <c r="Q96" s="19">
        <v>0</v>
      </c>
      <c r="R96" s="19">
        <v>0</v>
      </c>
      <c r="S96" s="19">
        <v>0</v>
      </c>
      <c r="T96" s="19">
        <v>0</v>
      </c>
      <c r="U96" s="19">
        <v>0</v>
      </c>
      <c r="V96" s="19">
        <v>0</v>
      </c>
      <c r="W96" s="18" t="str">
        <f t="shared" si="5"/>
        <v>14</v>
      </c>
      <c r="X96" s="18" t="s">
        <v>25</v>
      </c>
      <c r="Y96" s="88" t="str">
        <f t="shared" si="6"/>
        <v>7B00011CC9010000000000340000000000000000000000000000147D</v>
      </c>
      <c r="Z96" s="79">
        <v>95</v>
      </c>
      <c r="AA96" s="21"/>
      <c r="AB96" s="18" t="str">
        <f t="shared" si="7"/>
        <v>00</v>
      </c>
      <c r="AC96" s="18" t="str">
        <f t="shared" si="8"/>
        <v>00</v>
      </c>
      <c r="AD96" s="20"/>
      <c r="AE96" s="21"/>
    </row>
    <row r="97" spans="1:31" ht="33">
      <c r="A97" s="27"/>
      <c r="B97" s="88"/>
      <c r="C97" s="27"/>
      <c r="D97" s="88"/>
      <c r="E97" s="88">
        <v>3</v>
      </c>
      <c r="F97" s="25" t="s">
        <v>72</v>
      </c>
      <c r="G97" s="18" t="s">
        <v>18</v>
      </c>
      <c r="H97" s="18">
        <v>0</v>
      </c>
      <c r="I97" s="18">
        <v>1</v>
      </c>
      <c r="J97" s="18" t="s">
        <v>152</v>
      </c>
      <c r="K97" s="18" t="s">
        <v>23</v>
      </c>
      <c r="L97" s="18">
        <v>1</v>
      </c>
      <c r="M97" s="19">
        <v>0</v>
      </c>
      <c r="N97" s="19">
        <v>0</v>
      </c>
      <c r="O97" s="26" t="str">
        <f>F97</f>
        <v>FFFF</v>
      </c>
      <c r="P97" s="19">
        <v>0</v>
      </c>
      <c r="Q97" s="19">
        <v>0</v>
      </c>
      <c r="R97" s="19">
        <v>0</v>
      </c>
      <c r="S97" s="19">
        <v>0</v>
      </c>
      <c r="T97" s="19">
        <v>0</v>
      </c>
      <c r="U97" s="19">
        <v>0</v>
      </c>
      <c r="V97" s="19">
        <v>0</v>
      </c>
      <c r="W97" s="18" t="str">
        <f t="shared" si="5"/>
        <v>41</v>
      </c>
      <c r="X97" s="18" t="s">
        <v>25</v>
      </c>
      <c r="Y97" s="88" t="str">
        <f t="shared" si="6"/>
        <v>7B00011CC90100000000FFFF0000000000000000000000000000417D</v>
      </c>
      <c r="Z97" s="79">
        <v>96</v>
      </c>
      <c r="AA97" s="21"/>
      <c r="AB97" s="18" t="str">
        <f t="shared" si="7"/>
        <v>00</v>
      </c>
      <c r="AC97" s="18" t="str">
        <f t="shared" si="8"/>
        <v>00</v>
      </c>
      <c r="AD97" s="20"/>
      <c r="AE97" s="21"/>
    </row>
    <row r="98" spans="1:31" ht="33">
      <c r="A98" s="27"/>
      <c r="B98" s="88">
        <v>44</v>
      </c>
      <c r="C98" s="27" t="s">
        <v>95</v>
      </c>
      <c r="D98" s="88"/>
      <c r="E98" s="88">
        <v>1</v>
      </c>
      <c r="F98" s="25">
        <v>0</v>
      </c>
      <c r="G98" s="18" t="s">
        <v>18</v>
      </c>
      <c r="H98" s="18">
        <v>0</v>
      </c>
      <c r="I98" s="18">
        <v>1</v>
      </c>
      <c r="J98" s="18" t="s">
        <v>152</v>
      </c>
      <c r="K98" s="18" t="s">
        <v>23</v>
      </c>
      <c r="L98" s="18">
        <v>1</v>
      </c>
      <c r="M98" s="19">
        <v>0</v>
      </c>
      <c r="N98" s="19">
        <v>0</v>
      </c>
      <c r="O98" s="19">
        <v>0</v>
      </c>
      <c r="P98" s="26">
        <f>F98</f>
        <v>0</v>
      </c>
      <c r="Q98" s="19">
        <v>0</v>
      </c>
      <c r="R98" s="19">
        <v>0</v>
      </c>
      <c r="S98" s="19">
        <v>0</v>
      </c>
      <c r="T98" s="19">
        <v>0</v>
      </c>
      <c r="U98" s="19">
        <v>0</v>
      </c>
      <c r="V98" s="19">
        <v>0</v>
      </c>
      <c r="W98" s="18" t="str">
        <f t="shared" si="5"/>
        <v>40</v>
      </c>
      <c r="X98" s="18" t="s">
        <v>25</v>
      </c>
      <c r="Y98" s="88" t="str">
        <f t="shared" si="6"/>
        <v>7B00011CC9010000000000000000000000000000000000000000407D</v>
      </c>
      <c r="Z98" s="79">
        <v>97</v>
      </c>
      <c r="AA98" s="21"/>
      <c r="AB98" s="18" t="str">
        <f t="shared" si="7"/>
        <v>00</v>
      </c>
      <c r="AC98" s="18" t="str">
        <f t="shared" si="8"/>
        <v>00</v>
      </c>
      <c r="AD98" s="20"/>
      <c r="AE98" s="21"/>
    </row>
    <row r="99" spans="1:31" ht="33">
      <c r="A99" s="27"/>
      <c r="B99" s="88"/>
      <c r="C99" s="27"/>
      <c r="D99" s="88"/>
      <c r="E99" s="88">
        <v>2</v>
      </c>
      <c r="F99" s="25">
        <v>34</v>
      </c>
      <c r="G99" s="18" t="s">
        <v>18</v>
      </c>
      <c r="H99" s="18">
        <v>0</v>
      </c>
      <c r="I99" s="18">
        <v>1</v>
      </c>
      <c r="J99" s="18" t="s">
        <v>152</v>
      </c>
      <c r="K99" s="18" t="s">
        <v>23</v>
      </c>
      <c r="L99" s="18">
        <v>1</v>
      </c>
      <c r="M99" s="19">
        <v>0</v>
      </c>
      <c r="N99" s="19">
        <v>0</v>
      </c>
      <c r="O99" s="19">
        <v>0</v>
      </c>
      <c r="P99" s="26">
        <f>F99</f>
        <v>34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8" t="str">
        <f t="shared" si="5"/>
        <v>14</v>
      </c>
      <c r="X99" s="18" t="s">
        <v>25</v>
      </c>
      <c r="Y99" s="88" t="str">
        <f t="shared" si="6"/>
        <v>7B00011CC9010000000000000034000000000000000000000000147D</v>
      </c>
      <c r="Z99" s="79">
        <v>98</v>
      </c>
      <c r="AA99" s="21"/>
      <c r="AB99" s="18" t="str">
        <f t="shared" si="7"/>
        <v>00</v>
      </c>
      <c r="AC99" s="18" t="str">
        <f t="shared" si="8"/>
        <v>00</v>
      </c>
      <c r="AD99" s="20"/>
      <c r="AE99" s="21"/>
    </row>
    <row r="100" spans="1:31" ht="33">
      <c r="A100" s="27"/>
      <c r="B100" s="88"/>
      <c r="C100" s="27"/>
      <c r="D100" s="88"/>
      <c r="E100" s="88">
        <v>3</v>
      </c>
      <c r="F100" s="25" t="s">
        <v>72</v>
      </c>
      <c r="G100" s="18" t="s">
        <v>18</v>
      </c>
      <c r="H100" s="18">
        <v>0</v>
      </c>
      <c r="I100" s="18">
        <v>1</v>
      </c>
      <c r="J100" s="18" t="s">
        <v>152</v>
      </c>
      <c r="K100" s="18" t="s">
        <v>23</v>
      </c>
      <c r="L100" s="18">
        <v>1</v>
      </c>
      <c r="M100" s="19">
        <v>0</v>
      </c>
      <c r="N100" s="19">
        <v>0</v>
      </c>
      <c r="O100" s="19">
        <v>0</v>
      </c>
      <c r="P100" s="26" t="str">
        <f>F100</f>
        <v>FFFF</v>
      </c>
      <c r="Q100" s="19">
        <v>0</v>
      </c>
      <c r="R100" s="19">
        <v>0</v>
      </c>
      <c r="S100" s="19">
        <v>0</v>
      </c>
      <c r="T100" s="19">
        <v>0</v>
      </c>
      <c r="U100" s="19">
        <v>0</v>
      </c>
      <c r="V100" s="19">
        <v>0</v>
      </c>
      <c r="W100" s="18" t="str">
        <f t="shared" si="5"/>
        <v>41</v>
      </c>
      <c r="X100" s="18" t="s">
        <v>25</v>
      </c>
      <c r="Y100" s="88" t="str">
        <f t="shared" si="6"/>
        <v>7B00011CC901000000000000FFFF000000000000000000000000417D</v>
      </c>
      <c r="Z100" s="79">
        <v>99</v>
      </c>
      <c r="AA100" s="21"/>
      <c r="AB100" s="18" t="str">
        <f t="shared" si="7"/>
        <v>00</v>
      </c>
      <c r="AC100" s="18" t="str">
        <f t="shared" si="8"/>
        <v>00</v>
      </c>
      <c r="AD100" s="20"/>
      <c r="AE100" s="21"/>
    </row>
    <row r="101" spans="1:31" ht="33">
      <c r="A101" s="27"/>
      <c r="B101" s="88">
        <v>46</v>
      </c>
      <c r="C101" s="27" t="s">
        <v>96</v>
      </c>
      <c r="D101" s="88"/>
      <c r="E101" s="88">
        <v>1</v>
      </c>
      <c r="F101" s="22">
        <v>0</v>
      </c>
      <c r="G101" s="18" t="s">
        <v>18</v>
      </c>
      <c r="H101" s="18">
        <v>0</v>
      </c>
      <c r="I101" s="18">
        <v>1</v>
      </c>
      <c r="J101" s="18" t="s">
        <v>152</v>
      </c>
      <c r="K101" s="18" t="s">
        <v>23</v>
      </c>
      <c r="L101" s="18">
        <v>1</v>
      </c>
      <c r="M101" s="19">
        <v>0</v>
      </c>
      <c r="N101" s="19">
        <v>0</v>
      </c>
      <c r="O101" s="19">
        <v>0</v>
      </c>
      <c r="P101" s="19">
        <v>0</v>
      </c>
      <c r="Q101" s="26">
        <f>F101</f>
        <v>0</v>
      </c>
      <c r="R101" s="19">
        <v>0</v>
      </c>
      <c r="S101" s="19">
        <v>0</v>
      </c>
      <c r="T101" s="19">
        <v>0</v>
      </c>
      <c r="U101" s="19">
        <v>0</v>
      </c>
      <c r="V101" s="19">
        <v>0</v>
      </c>
      <c r="W101" s="18" t="str">
        <f t="shared" si="5"/>
        <v>40</v>
      </c>
      <c r="X101" s="18" t="s">
        <v>25</v>
      </c>
      <c r="Y101" s="88" t="str">
        <f t="shared" si="6"/>
        <v>7B00011CC9010000000000000000000000000000000000000000407D</v>
      </c>
      <c r="Z101" s="79">
        <v>100</v>
      </c>
      <c r="AA101" s="21"/>
      <c r="AB101" s="18" t="str">
        <f t="shared" si="7"/>
        <v>00</v>
      </c>
      <c r="AC101" s="18" t="str">
        <f t="shared" si="8"/>
        <v>00</v>
      </c>
      <c r="AD101" s="20"/>
      <c r="AE101" s="21"/>
    </row>
    <row r="102" spans="1:31" ht="33">
      <c r="A102" s="27"/>
      <c r="B102" s="88"/>
      <c r="C102" s="27"/>
      <c r="D102" s="88"/>
      <c r="E102" s="88">
        <v>2</v>
      </c>
      <c r="F102" s="22">
        <v>1</v>
      </c>
      <c r="G102" s="18" t="s">
        <v>18</v>
      </c>
      <c r="H102" s="18">
        <v>0</v>
      </c>
      <c r="I102" s="18">
        <v>1</v>
      </c>
      <c r="J102" s="18" t="s">
        <v>152</v>
      </c>
      <c r="K102" s="18" t="s">
        <v>23</v>
      </c>
      <c r="L102" s="18">
        <v>1</v>
      </c>
      <c r="M102" s="19">
        <v>0</v>
      </c>
      <c r="N102" s="19">
        <v>0</v>
      </c>
      <c r="O102" s="19">
        <v>0</v>
      </c>
      <c r="P102" s="19">
        <v>0</v>
      </c>
      <c r="Q102" s="26">
        <f>F102</f>
        <v>1</v>
      </c>
      <c r="R102" s="19">
        <v>0</v>
      </c>
      <c r="S102" s="19">
        <v>0</v>
      </c>
      <c r="T102" s="19">
        <v>0</v>
      </c>
      <c r="U102" s="19">
        <v>0</v>
      </c>
      <c r="V102" s="19">
        <v>0</v>
      </c>
      <c r="W102" s="18" t="str">
        <f t="shared" si="5"/>
        <v>41</v>
      </c>
      <c r="X102" s="18" t="s">
        <v>25</v>
      </c>
      <c r="Y102" s="88" t="str">
        <f t="shared" si="6"/>
        <v>7B00011CC9010000000000000000000100000000000000000000417D</v>
      </c>
      <c r="Z102" s="79">
        <v>101</v>
      </c>
      <c r="AA102" s="21"/>
      <c r="AB102" s="18" t="str">
        <f t="shared" si="7"/>
        <v>00</v>
      </c>
      <c r="AC102" s="18" t="str">
        <f t="shared" si="8"/>
        <v>00</v>
      </c>
      <c r="AD102" s="20"/>
      <c r="AE102" s="21"/>
    </row>
    <row r="103" spans="1:31" ht="33">
      <c r="A103" s="27"/>
      <c r="B103" s="88"/>
      <c r="C103" s="27"/>
      <c r="D103" s="88"/>
      <c r="E103" s="88">
        <v>3</v>
      </c>
      <c r="F103" s="22" t="s">
        <v>22</v>
      </c>
      <c r="G103" s="18" t="s">
        <v>18</v>
      </c>
      <c r="H103" s="18">
        <v>0</v>
      </c>
      <c r="I103" s="18">
        <v>1</v>
      </c>
      <c r="J103" s="18" t="s">
        <v>152</v>
      </c>
      <c r="K103" s="18" t="s">
        <v>23</v>
      </c>
      <c r="L103" s="18">
        <v>1</v>
      </c>
      <c r="M103" s="19">
        <v>0</v>
      </c>
      <c r="N103" s="19">
        <v>0</v>
      </c>
      <c r="O103" s="19">
        <v>0</v>
      </c>
      <c r="P103" s="19">
        <v>0</v>
      </c>
      <c r="Q103" s="26" t="str">
        <f>F103</f>
        <v>FF</v>
      </c>
      <c r="R103" s="19">
        <v>0</v>
      </c>
      <c r="S103" s="19">
        <v>0</v>
      </c>
      <c r="T103" s="19">
        <v>0</v>
      </c>
      <c r="U103" s="19">
        <v>0</v>
      </c>
      <c r="V103" s="19">
        <v>0</v>
      </c>
      <c r="W103" s="18" t="str">
        <f t="shared" si="5"/>
        <v>41</v>
      </c>
      <c r="X103" s="18" t="s">
        <v>25</v>
      </c>
      <c r="Y103" s="88" t="str">
        <f t="shared" si="6"/>
        <v>7B00011CC9010000000000000000FF00000000000000000000417D</v>
      </c>
      <c r="Z103" s="79">
        <v>102</v>
      </c>
      <c r="AA103" s="21"/>
      <c r="AB103" s="18" t="str">
        <f t="shared" si="7"/>
        <v>00</v>
      </c>
      <c r="AC103" s="18" t="str">
        <f t="shared" si="8"/>
        <v>00</v>
      </c>
      <c r="AD103" s="20"/>
      <c r="AE103" s="21"/>
    </row>
    <row r="104" spans="1:31" ht="33">
      <c r="A104" s="27"/>
      <c r="B104" s="88">
        <v>48</v>
      </c>
      <c r="C104" s="27" t="s">
        <v>97</v>
      </c>
      <c r="D104" s="88"/>
      <c r="E104" s="88">
        <v>1</v>
      </c>
      <c r="F104" s="25">
        <v>0</v>
      </c>
      <c r="G104" s="18" t="s">
        <v>18</v>
      </c>
      <c r="H104" s="18">
        <v>0</v>
      </c>
      <c r="I104" s="18">
        <v>1</v>
      </c>
      <c r="J104" s="18" t="s">
        <v>152</v>
      </c>
      <c r="K104" s="18" t="s">
        <v>23</v>
      </c>
      <c r="L104" s="18">
        <v>1</v>
      </c>
      <c r="M104" s="19">
        <v>0</v>
      </c>
      <c r="N104" s="19">
        <v>0</v>
      </c>
      <c r="O104" s="19">
        <v>0</v>
      </c>
      <c r="P104" s="19">
        <v>0</v>
      </c>
      <c r="Q104" s="19">
        <v>0</v>
      </c>
      <c r="R104" s="26">
        <f>F104</f>
        <v>0</v>
      </c>
      <c r="S104" s="19">
        <v>0</v>
      </c>
      <c r="T104" s="19">
        <v>0</v>
      </c>
      <c r="U104" s="19">
        <v>0</v>
      </c>
      <c r="V104" s="19">
        <v>0</v>
      </c>
      <c r="W104" s="18" t="str">
        <f t="shared" si="5"/>
        <v>40</v>
      </c>
      <c r="X104" s="18" t="s">
        <v>25</v>
      </c>
      <c r="Y104" s="88" t="str">
        <f t="shared" si="6"/>
        <v>7B00011CC9010000000000000000000000000000000000000000407D</v>
      </c>
      <c r="Z104" s="79">
        <v>103</v>
      </c>
      <c r="AA104" s="21"/>
      <c r="AB104" s="18" t="str">
        <f t="shared" si="7"/>
        <v>00</v>
      </c>
      <c r="AC104" s="18" t="str">
        <f t="shared" si="8"/>
        <v>00</v>
      </c>
      <c r="AD104" s="20"/>
      <c r="AE104" s="21"/>
    </row>
    <row r="105" spans="1:31" ht="33">
      <c r="A105" s="27"/>
      <c r="B105" s="88"/>
      <c r="C105" s="27"/>
      <c r="D105" s="88"/>
      <c r="E105" s="88">
        <v>2</v>
      </c>
      <c r="F105" s="25">
        <v>34</v>
      </c>
      <c r="G105" s="18" t="s">
        <v>18</v>
      </c>
      <c r="H105" s="18">
        <v>0</v>
      </c>
      <c r="I105" s="18">
        <v>1</v>
      </c>
      <c r="J105" s="18" t="s">
        <v>152</v>
      </c>
      <c r="K105" s="18" t="s">
        <v>23</v>
      </c>
      <c r="L105" s="18">
        <v>1</v>
      </c>
      <c r="M105" s="19">
        <v>0</v>
      </c>
      <c r="N105" s="19">
        <v>0</v>
      </c>
      <c r="O105" s="19">
        <v>0</v>
      </c>
      <c r="P105" s="19">
        <v>0</v>
      </c>
      <c r="Q105" s="19">
        <v>0</v>
      </c>
      <c r="R105" s="26">
        <f>F105</f>
        <v>34</v>
      </c>
      <c r="S105" s="19">
        <v>0</v>
      </c>
      <c r="T105" s="19">
        <v>0</v>
      </c>
      <c r="U105" s="19">
        <v>0</v>
      </c>
      <c r="V105" s="19">
        <v>0</v>
      </c>
      <c r="W105" s="18" t="str">
        <f t="shared" si="5"/>
        <v>14</v>
      </c>
      <c r="X105" s="18" t="s">
        <v>25</v>
      </c>
      <c r="Y105" s="88" t="str">
        <f t="shared" si="6"/>
        <v>7B00011CC9010000000000000000000000340000000000000000147D</v>
      </c>
      <c r="Z105" s="79">
        <v>104</v>
      </c>
      <c r="AA105" s="21"/>
      <c r="AB105" s="18" t="str">
        <f t="shared" si="7"/>
        <v>00</v>
      </c>
      <c r="AC105" s="18" t="str">
        <f t="shared" si="8"/>
        <v>00</v>
      </c>
      <c r="AD105" s="20"/>
      <c r="AE105" s="21"/>
    </row>
    <row r="106" spans="1:31" ht="33">
      <c r="A106" s="27"/>
      <c r="B106" s="88"/>
      <c r="C106" s="27"/>
      <c r="D106" s="88"/>
      <c r="E106" s="88">
        <v>3</v>
      </c>
      <c r="F106" s="25" t="s">
        <v>72</v>
      </c>
      <c r="G106" s="18" t="s">
        <v>18</v>
      </c>
      <c r="H106" s="18">
        <v>0</v>
      </c>
      <c r="I106" s="18">
        <v>1</v>
      </c>
      <c r="J106" s="18" t="s">
        <v>152</v>
      </c>
      <c r="K106" s="18" t="s">
        <v>23</v>
      </c>
      <c r="L106" s="18">
        <v>1</v>
      </c>
      <c r="M106" s="19">
        <v>0</v>
      </c>
      <c r="N106" s="19">
        <v>0</v>
      </c>
      <c r="O106" s="19">
        <v>0</v>
      </c>
      <c r="P106" s="19">
        <v>0</v>
      </c>
      <c r="Q106" s="19">
        <v>0</v>
      </c>
      <c r="R106" s="26" t="str">
        <f>F106</f>
        <v>FFFF</v>
      </c>
      <c r="S106" s="19">
        <v>0</v>
      </c>
      <c r="T106" s="19">
        <v>0</v>
      </c>
      <c r="U106" s="19">
        <v>0</v>
      </c>
      <c r="V106" s="19">
        <v>0</v>
      </c>
      <c r="W106" s="18" t="str">
        <f t="shared" si="5"/>
        <v>41</v>
      </c>
      <c r="X106" s="18" t="s">
        <v>25</v>
      </c>
      <c r="Y106" s="88" t="str">
        <f t="shared" si="6"/>
        <v>7B00011CC90100000000000000000000FFFF0000000000000000417D</v>
      </c>
      <c r="Z106" s="79">
        <v>105</v>
      </c>
      <c r="AA106" s="21"/>
      <c r="AB106" s="18" t="str">
        <f t="shared" si="7"/>
        <v>00</v>
      </c>
      <c r="AC106" s="18" t="str">
        <f t="shared" si="8"/>
        <v>00</v>
      </c>
      <c r="AD106" s="20"/>
      <c r="AE106" s="21"/>
    </row>
    <row r="107" spans="1:31" ht="33">
      <c r="A107" s="27"/>
      <c r="B107" s="88">
        <v>50</v>
      </c>
      <c r="C107" s="27" t="s">
        <v>98</v>
      </c>
      <c r="D107" s="88"/>
      <c r="E107" s="88">
        <v>1</v>
      </c>
      <c r="F107" s="25">
        <v>0</v>
      </c>
      <c r="G107" s="18" t="s">
        <v>18</v>
      </c>
      <c r="H107" s="18">
        <v>0</v>
      </c>
      <c r="I107" s="18">
        <v>1</v>
      </c>
      <c r="J107" s="18" t="s">
        <v>152</v>
      </c>
      <c r="K107" s="18" t="s">
        <v>23</v>
      </c>
      <c r="L107" s="18">
        <v>1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26">
        <f>F107</f>
        <v>0</v>
      </c>
      <c r="T107" s="19">
        <v>0</v>
      </c>
      <c r="U107" s="19">
        <v>0</v>
      </c>
      <c r="V107" s="19">
        <v>0</v>
      </c>
      <c r="W107" s="18" t="str">
        <f t="shared" si="5"/>
        <v>40</v>
      </c>
      <c r="X107" s="18" t="s">
        <v>25</v>
      </c>
      <c r="Y107" s="88" t="str">
        <f t="shared" si="6"/>
        <v>7B00011CC9010000000000000000000000000000000000000000407D</v>
      </c>
      <c r="Z107" s="79">
        <v>106</v>
      </c>
      <c r="AA107" s="21"/>
      <c r="AB107" s="18" t="str">
        <f t="shared" si="7"/>
        <v>00</v>
      </c>
      <c r="AC107" s="18" t="str">
        <f t="shared" si="8"/>
        <v>00</v>
      </c>
      <c r="AD107" s="20"/>
      <c r="AE107" s="21"/>
    </row>
    <row r="108" spans="1:31" ht="33">
      <c r="A108" s="27"/>
      <c r="B108" s="88"/>
      <c r="C108" s="27"/>
      <c r="D108" s="88"/>
      <c r="E108" s="88">
        <v>2</v>
      </c>
      <c r="F108" s="25">
        <v>34</v>
      </c>
      <c r="G108" s="18" t="s">
        <v>18</v>
      </c>
      <c r="H108" s="18">
        <v>0</v>
      </c>
      <c r="I108" s="18">
        <v>1</v>
      </c>
      <c r="J108" s="18" t="s">
        <v>152</v>
      </c>
      <c r="K108" s="18" t="s">
        <v>23</v>
      </c>
      <c r="L108" s="18">
        <v>1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26">
        <f>F108</f>
        <v>34</v>
      </c>
      <c r="T108" s="19">
        <v>0</v>
      </c>
      <c r="U108" s="19">
        <v>0</v>
      </c>
      <c r="V108" s="19">
        <v>0</v>
      </c>
      <c r="W108" s="18" t="str">
        <f t="shared" si="5"/>
        <v>14</v>
      </c>
      <c r="X108" s="18" t="s">
        <v>25</v>
      </c>
      <c r="Y108" s="88" t="str">
        <f t="shared" si="6"/>
        <v>7B00011CC9010000000000000000000000000034000000000000147D</v>
      </c>
      <c r="Z108" s="79">
        <v>107</v>
      </c>
      <c r="AA108" s="21"/>
      <c r="AB108" s="18" t="str">
        <f t="shared" si="7"/>
        <v>00</v>
      </c>
      <c r="AC108" s="18" t="str">
        <f t="shared" si="8"/>
        <v>00</v>
      </c>
      <c r="AD108" s="20"/>
      <c r="AE108" s="21"/>
    </row>
    <row r="109" spans="1:31" ht="33">
      <c r="A109" s="27"/>
      <c r="B109" s="88"/>
      <c r="C109" s="27"/>
      <c r="D109" s="88"/>
      <c r="E109" s="88">
        <v>3</v>
      </c>
      <c r="F109" s="25" t="s">
        <v>72</v>
      </c>
      <c r="G109" s="18" t="s">
        <v>18</v>
      </c>
      <c r="H109" s="18">
        <v>0</v>
      </c>
      <c r="I109" s="18">
        <v>1</v>
      </c>
      <c r="J109" s="18" t="s">
        <v>152</v>
      </c>
      <c r="K109" s="18" t="s">
        <v>23</v>
      </c>
      <c r="L109" s="18">
        <v>1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26" t="str">
        <f>F109</f>
        <v>FFFF</v>
      </c>
      <c r="T109" s="19">
        <v>0</v>
      </c>
      <c r="U109" s="19">
        <v>0</v>
      </c>
      <c r="V109" s="19">
        <v>0</v>
      </c>
      <c r="W109" s="18" t="str">
        <f t="shared" si="5"/>
        <v>41</v>
      </c>
      <c r="X109" s="18" t="s">
        <v>25</v>
      </c>
      <c r="Y109" s="88" t="str">
        <f t="shared" si="6"/>
        <v>7B00011CC901000000000000000000000000FFFF000000000000417D</v>
      </c>
      <c r="Z109" s="79">
        <v>108</v>
      </c>
      <c r="AA109" s="21"/>
      <c r="AB109" s="18" t="str">
        <f t="shared" si="7"/>
        <v>00</v>
      </c>
      <c r="AC109" s="18" t="str">
        <f t="shared" si="8"/>
        <v>00</v>
      </c>
      <c r="AD109" s="20"/>
      <c r="AE109" s="21"/>
    </row>
    <row r="110" spans="1:31" ht="33">
      <c r="A110" s="27"/>
      <c r="B110" s="88">
        <v>52</v>
      </c>
      <c r="C110" s="27" t="s">
        <v>99</v>
      </c>
      <c r="D110" s="88"/>
      <c r="E110" s="88">
        <v>1</v>
      </c>
      <c r="F110" s="25">
        <v>0</v>
      </c>
      <c r="G110" s="18" t="s">
        <v>18</v>
      </c>
      <c r="H110" s="18">
        <v>0</v>
      </c>
      <c r="I110" s="18">
        <v>1</v>
      </c>
      <c r="J110" s="18" t="s">
        <v>152</v>
      </c>
      <c r="K110" s="18" t="s">
        <v>23</v>
      </c>
      <c r="L110" s="18">
        <v>1</v>
      </c>
      <c r="M110" s="19">
        <v>0</v>
      </c>
      <c r="N110" s="19">
        <v>0</v>
      </c>
      <c r="O110" s="19">
        <v>0</v>
      </c>
      <c r="P110" s="19">
        <v>0</v>
      </c>
      <c r="Q110" s="19">
        <v>0</v>
      </c>
      <c r="R110" s="19">
        <v>0</v>
      </c>
      <c r="S110" s="19">
        <v>0</v>
      </c>
      <c r="T110" s="26">
        <f>F110</f>
        <v>0</v>
      </c>
      <c r="U110" s="19">
        <v>0</v>
      </c>
      <c r="V110" s="19">
        <v>0</v>
      </c>
      <c r="W110" s="18" t="str">
        <f t="shared" si="5"/>
        <v>40</v>
      </c>
      <c r="X110" s="18" t="s">
        <v>25</v>
      </c>
      <c r="Y110" s="88" t="str">
        <f t="shared" si="6"/>
        <v>7B00011CC9010000000000000000000000000000000000000000407D</v>
      </c>
      <c r="Z110" s="79">
        <v>109</v>
      </c>
      <c r="AA110" s="21"/>
      <c r="AB110" s="18" t="str">
        <f t="shared" si="7"/>
        <v>00</v>
      </c>
      <c r="AC110" s="18" t="str">
        <f t="shared" si="8"/>
        <v>00</v>
      </c>
      <c r="AD110" s="20"/>
      <c r="AE110" s="21"/>
    </row>
    <row r="111" spans="1:31" ht="33">
      <c r="A111" s="27"/>
      <c r="B111" s="88"/>
      <c r="C111" s="27"/>
      <c r="D111" s="88"/>
      <c r="E111" s="88">
        <v>2</v>
      </c>
      <c r="F111" s="25">
        <v>34</v>
      </c>
      <c r="G111" s="18" t="s">
        <v>18</v>
      </c>
      <c r="H111" s="18">
        <v>0</v>
      </c>
      <c r="I111" s="18">
        <v>1</v>
      </c>
      <c r="J111" s="18" t="s">
        <v>152</v>
      </c>
      <c r="K111" s="18" t="s">
        <v>23</v>
      </c>
      <c r="L111" s="18">
        <v>1</v>
      </c>
      <c r="M111" s="19">
        <v>0</v>
      </c>
      <c r="N111" s="19">
        <v>0</v>
      </c>
      <c r="O111" s="19">
        <v>0</v>
      </c>
      <c r="P111" s="19">
        <v>0</v>
      </c>
      <c r="Q111" s="19">
        <v>0</v>
      </c>
      <c r="R111" s="19">
        <v>0</v>
      </c>
      <c r="S111" s="19">
        <v>0</v>
      </c>
      <c r="T111" s="26">
        <f>F111</f>
        <v>34</v>
      </c>
      <c r="U111" s="19">
        <v>0</v>
      </c>
      <c r="V111" s="19">
        <v>0</v>
      </c>
      <c r="W111" s="18" t="str">
        <f t="shared" si="5"/>
        <v>14</v>
      </c>
      <c r="X111" s="18" t="s">
        <v>25</v>
      </c>
      <c r="Y111" s="88" t="str">
        <f t="shared" si="6"/>
        <v>7B00011CC9010000000000000000000000000000003400000000147D</v>
      </c>
      <c r="Z111" s="79">
        <v>110</v>
      </c>
      <c r="AA111" s="21"/>
      <c r="AB111" s="18" t="str">
        <f t="shared" si="7"/>
        <v>00</v>
      </c>
      <c r="AC111" s="18" t="str">
        <f t="shared" si="8"/>
        <v>00</v>
      </c>
      <c r="AD111" s="20"/>
      <c r="AE111" s="21"/>
    </row>
    <row r="112" spans="1:31" ht="33">
      <c r="A112" s="27"/>
      <c r="B112" s="88"/>
      <c r="C112" s="27"/>
      <c r="D112" s="88"/>
      <c r="E112" s="88">
        <v>3</v>
      </c>
      <c r="F112" s="25" t="s">
        <v>72</v>
      </c>
      <c r="G112" s="18" t="s">
        <v>18</v>
      </c>
      <c r="H112" s="18">
        <v>0</v>
      </c>
      <c r="I112" s="18">
        <v>1</v>
      </c>
      <c r="J112" s="18" t="s">
        <v>152</v>
      </c>
      <c r="K112" s="18" t="s">
        <v>23</v>
      </c>
      <c r="L112" s="18">
        <v>1</v>
      </c>
      <c r="M112" s="19">
        <v>0</v>
      </c>
      <c r="N112" s="19">
        <v>0</v>
      </c>
      <c r="O112" s="19">
        <v>0</v>
      </c>
      <c r="P112" s="19">
        <v>0</v>
      </c>
      <c r="Q112" s="19">
        <v>0</v>
      </c>
      <c r="R112" s="19">
        <v>0</v>
      </c>
      <c r="S112" s="19">
        <v>0</v>
      </c>
      <c r="T112" s="26" t="str">
        <f>F112</f>
        <v>FFFF</v>
      </c>
      <c r="U112" s="19">
        <v>0</v>
      </c>
      <c r="V112" s="19">
        <v>0</v>
      </c>
      <c r="W112" s="18" t="str">
        <f t="shared" si="5"/>
        <v>41</v>
      </c>
      <c r="X112" s="18" t="s">
        <v>25</v>
      </c>
      <c r="Y112" s="88" t="str">
        <f t="shared" si="6"/>
        <v>7B00011CC9010000000000000000000000000000FFFF00000000417D</v>
      </c>
      <c r="Z112" s="79">
        <v>111</v>
      </c>
      <c r="AA112" s="21"/>
      <c r="AB112" s="18" t="str">
        <f t="shared" si="7"/>
        <v>00</v>
      </c>
      <c r="AC112" s="18" t="str">
        <f t="shared" si="8"/>
        <v>00</v>
      </c>
      <c r="AD112" s="20"/>
      <c r="AE112" s="21"/>
    </row>
    <row r="113" spans="1:31" ht="33">
      <c r="A113" s="27"/>
      <c r="B113" s="88">
        <v>54</v>
      </c>
      <c r="C113" s="27" t="s">
        <v>100</v>
      </c>
      <c r="D113" s="88"/>
      <c r="E113" s="88">
        <v>1</v>
      </c>
      <c r="F113" s="25">
        <v>0</v>
      </c>
      <c r="G113" s="18" t="s">
        <v>18</v>
      </c>
      <c r="H113" s="18">
        <v>0</v>
      </c>
      <c r="I113" s="18">
        <v>1</v>
      </c>
      <c r="J113" s="18" t="s">
        <v>152</v>
      </c>
      <c r="K113" s="18" t="s">
        <v>23</v>
      </c>
      <c r="L113" s="18">
        <v>1</v>
      </c>
      <c r="M113" s="19">
        <v>0</v>
      </c>
      <c r="N113" s="19">
        <v>0</v>
      </c>
      <c r="O113" s="19">
        <v>0</v>
      </c>
      <c r="P113" s="19">
        <v>0</v>
      </c>
      <c r="Q113" s="19">
        <v>0</v>
      </c>
      <c r="R113" s="19">
        <v>0</v>
      </c>
      <c r="S113" s="19">
        <v>0</v>
      </c>
      <c r="T113" s="19">
        <v>0</v>
      </c>
      <c r="U113" s="26">
        <f>F113</f>
        <v>0</v>
      </c>
      <c r="V113" s="19">
        <v>0</v>
      </c>
      <c r="W113" s="18" t="str">
        <f t="shared" si="5"/>
        <v>40</v>
      </c>
      <c r="X113" s="18" t="s">
        <v>25</v>
      </c>
      <c r="Y113" s="88" t="str">
        <f t="shared" si="6"/>
        <v>7B00011CC9010000000000000000000000000000000000000000407D</v>
      </c>
      <c r="Z113" s="79">
        <v>112</v>
      </c>
      <c r="AA113" s="21"/>
      <c r="AB113" s="18" t="str">
        <f t="shared" si="7"/>
        <v>00</v>
      </c>
      <c r="AC113" s="18" t="str">
        <f t="shared" si="8"/>
        <v>00</v>
      </c>
      <c r="AD113" s="20"/>
      <c r="AE113" s="21"/>
    </row>
    <row r="114" spans="1:31" ht="33">
      <c r="A114" s="27"/>
      <c r="B114" s="88"/>
      <c r="C114" s="27"/>
      <c r="D114" s="88"/>
      <c r="E114" s="88">
        <v>2</v>
      </c>
      <c r="F114" s="25">
        <v>34</v>
      </c>
      <c r="G114" s="18" t="s">
        <v>18</v>
      </c>
      <c r="H114" s="18">
        <v>0</v>
      </c>
      <c r="I114" s="18">
        <v>1</v>
      </c>
      <c r="J114" s="18" t="s">
        <v>152</v>
      </c>
      <c r="K114" s="18" t="s">
        <v>23</v>
      </c>
      <c r="L114" s="18">
        <v>1</v>
      </c>
      <c r="M114" s="19">
        <v>0</v>
      </c>
      <c r="N114" s="19">
        <v>0</v>
      </c>
      <c r="O114" s="19">
        <v>0</v>
      </c>
      <c r="P114" s="19">
        <v>0</v>
      </c>
      <c r="Q114" s="19">
        <v>0</v>
      </c>
      <c r="R114" s="19">
        <v>0</v>
      </c>
      <c r="S114" s="19">
        <v>0</v>
      </c>
      <c r="T114" s="19">
        <v>0</v>
      </c>
      <c r="U114" s="26">
        <f>F114</f>
        <v>34</v>
      </c>
      <c r="V114" s="19">
        <v>0</v>
      </c>
      <c r="W114" s="18" t="str">
        <f t="shared" si="5"/>
        <v>14</v>
      </c>
      <c r="X114" s="18" t="s">
        <v>25</v>
      </c>
      <c r="Y114" s="88" t="str">
        <f t="shared" si="6"/>
        <v>7B00011CC9010000000000000000000000000000000000340000147D</v>
      </c>
      <c r="Z114" s="79">
        <v>113</v>
      </c>
      <c r="AA114" s="21"/>
      <c r="AB114" s="18" t="str">
        <f t="shared" si="7"/>
        <v>00</v>
      </c>
      <c r="AC114" s="18" t="str">
        <f t="shared" si="8"/>
        <v>00</v>
      </c>
      <c r="AD114" s="20"/>
      <c r="AE114" s="21"/>
    </row>
    <row r="115" spans="1:31" ht="33">
      <c r="A115" s="27"/>
      <c r="B115" s="88"/>
      <c r="C115" s="27"/>
      <c r="D115" s="88"/>
      <c r="E115" s="88">
        <v>3</v>
      </c>
      <c r="F115" s="25" t="s">
        <v>72</v>
      </c>
      <c r="G115" s="18" t="s">
        <v>18</v>
      </c>
      <c r="H115" s="18">
        <v>0</v>
      </c>
      <c r="I115" s="18">
        <v>1</v>
      </c>
      <c r="J115" s="18" t="s">
        <v>152</v>
      </c>
      <c r="K115" s="18" t="s">
        <v>23</v>
      </c>
      <c r="L115" s="18">
        <v>1</v>
      </c>
      <c r="M115" s="19">
        <v>0</v>
      </c>
      <c r="N115" s="19">
        <v>0</v>
      </c>
      <c r="O115" s="19">
        <v>0</v>
      </c>
      <c r="P115" s="19">
        <v>0</v>
      </c>
      <c r="Q115" s="19">
        <v>0</v>
      </c>
      <c r="R115" s="19">
        <v>0</v>
      </c>
      <c r="S115" s="19">
        <v>0</v>
      </c>
      <c r="T115" s="19">
        <v>0</v>
      </c>
      <c r="U115" s="26" t="str">
        <f>F115</f>
        <v>FFFF</v>
      </c>
      <c r="V115" s="19">
        <v>0</v>
      </c>
      <c r="W115" s="18" t="str">
        <f t="shared" si="5"/>
        <v>41</v>
      </c>
      <c r="X115" s="18" t="s">
        <v>25</v>
      </c>
      <c r="Y115" s="88" t="str">
        <f t="shared" si="6"/>
        <v>7B00011CC90100000000000000000000000000000000FFFF0000417D</v>
      </c>
      <c r="Z115" s="79">
        <v>114</v>
      </c>
      <c r="AA115" s="21"/>
      <c r="AB115" s="18" t="str">
        <f t="shared" si="7"/>
        <v>00</v>
      </c>
      <c r="AC115" s="18" t="str">
        <f t="shared" si="8"/>
        <v>00</v>
      </c>
      <c r="AD115" s="20"/>
      <c r="AE115" s="21"/>
    </row>
    <row r="116" spans="1:31" ht="33">
      <c r="A116" s="27"/>
      <c r="B116" s="88">
        <v>56</v>
      </c>
      <c r="C116" s="27" t="s">
        <v>101</v>
      </c>
      <c r="D116" s="88"/>
      <c r="E116" s="88">
        <v>1</v>
      </c>
      <c r="F116" s="25">
        <v>0</v>
      </c>
      <c r="G116" s="18" t="s">
        <v>18</v>
      </c>
      <c r="H116" s="18">
        <v>0</v>
      </c>
      <c r="I116" s="18">
        <v>1</v>
      </c>
      <c r="J116" s="18" t="s">
        <v>152</v>
      </c>
      <c r="K116" s="18" t="s">
        <v>23</v>
      </c>
      <c r="L116" s="18">
        <v>1</v>
      </c>
      <c r="M116" s="19">
        <v>0</v>
      </c>
      <c r="N116" s="19">
        <v>0</v>
      </c>
      <c r="O116" s="19">
        <v>0</v>
      </c>
      <c r="P116" s="19">
        <v>0</v>
      </c>
      <c r="Q116" s="19">
        <v>0</v>
      </c>
      <c r="R116" s="19">
        <v>0</v>
      </c>
      <c r="S116" s="19">
        <v>0</v>
      </c>
      <c r="T116" s="19">
        <v>0</v>
      </c>
      <c r="U116" s="19">
        <v>0</v>
      </c>
      <c r="V116" s="26">
        <f>F116</f>
        <v>0</v>
      </c>
      <c r="W116" s="18" t="str">
        <f t="shared" si="5"/>
        <v>40</v>
      </c>
      <c r="X116" s="18" t="s">
        <v>25</v>
      </c>
      <c r="Y116" s="88" t="str">
        <f t="shared" si="6"/>
        <v>7B00011CC9010000000000000000000000000000000000000000407D</v>
      </c>
      <c r="Z116" s="79">
        <v>115</v>
      </c>
      <c r="AA116" s="21"/>
      <c r="AB116" s="18" t="str">
        <f t="shared" si="7"/>
        <v>00</v>
      </c>
      <c r="AC116" s="18" t="str">
        <f t="shared" si="8"/>
        <v>00</v>
      </c>
      <c r="AD116" s="20"/>
      <c r="AE116" s="21"/>
    </row>
    <row r="117" spans="1:31" ht="33">
      <c r="A117" s="27"/>
      <c r="B117" s="88"/>
      <c r="C117" s="27"/>
      <c r="D117" s="88"/>
      <c r="E117" s="88">
        <v>2</v>
      </c>
      <c r="F117" s="25">
        <v>34</v>
      </c>
      <c r="G117" s="18" t="s">
        <v>18</v>
      </c>
      <c r="H117" s="18">
        <v>0</v>
      </c>
      <c r="I117" s="18">
        <v>1</v>
      </c>
      <c r="J117" s="18" t="s">
        <v>152</v>
      </c>
      <c r="K117" s="18" t="s">
        <v>23</v>
      </c>
      <c r="L117" s="18">
        <v>1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26">
        <f>F117</f>
        <v>34</v>
      </c>
      <c r="W117" s="18" t="str">
        <f t="shared" si="5"/>
        <v>14</v>
      </c>
      <c r="X117" s="18" t="s">
        <v>25</v>
      </c>
      <c r="Y117" s="88" t="str">
        <f t="shared" si="6"/>
        <v>7B00011CC9010000000000000000000000000000000000000034147D</v>
      </c>
      <c r="Z117" s="79">
        <v>116</v>
      </c>
      <c r="AA117" s="21"/>
      <c r="AB117" s="18" t="str">
        <f t="shared" si="7"/>
        <v>00</v>
      </c>
      <c r="AC117" s="18" t="str">
        <f t="shared" si="8"/>
        <v>00</v>
      </c>
      <c r="AD117" s="20"/>
      <c r="AE117" s="21"/>
    </row>
    <row r="118" spans="1:31" ht="33">
      <c r="A118" s="27"/>
      <c r="B118" s="88"/>
      <c r="C118" s="27"/>
      <c r="D118" s="88"/>
      <c r="E118" s="88">
        <v>3</v>
      </c>
      <c r="F118" s="25" t="s">
        <v>72</v>
      </c>
      <c r="G118" s="18" t="s">
        <v>18</v>
      </c>
      <c r="H118" s="18">
        <v>0</v>
      </c>
      <c r="I118" s="18">
        <v>1</v>
      </c>
      <c r="J118" s="18" t="s">
        <v>152</v>
      </c>
      <c r="K118" s="18" t="s">
        <v>23</v>
      </c>
      <c r="L118" s="18">
        <v>1</v>
      </c>
      <c r="M118" s="19">
        <v>0</v>
      </c>
      <c r="N118" s="19">
        <v>0</v>
      </c>
      <c r="O118" s="19">
        <v>0</v>
      </c>
      <c r="P118" s="19">
        <v>0</v>
      </c>
      <c r="Q118" s="19">
        <v>0</v>
      </c>
      <c r="R118" s="19">
        <v>0</v>
      </c>
      <c r="S118" s="19">
        <v>0</v>
      </c>
      <c r="T118" s="19">
        <v>0</v>
      </c>
      <c r="U118" s="19">
        <v>0</v>
      </c>
      <c r="V118" s="26" t="str">
        <f>F118</f>
        <v>FFFF</v>
      </c>
      <c r="W118" s="18" t="str">
        <f t="shared" si="5"/>
        <v>41</v>
      </c>
      <c r="X118" s="18" t="s">
        <v>25</v>
      </c>
      <c r="Y118" s="88" t="str">
        <f t="shared" si="6"/>
        <v>7B00011CC901000000000000000000000000000000000000FFFF417D</v>
      </c>
      <c r="Z118" s="79">
        <v>117</v>
      </c>
      <c r="AA118" s="21"/>
      <c r="AB118" s="18" t="str">
        <f t="shared" si="7"/>
        <v>00</v>
      </c>
      <c r="AC118" s="18" t="str">
        <f t="shared" si="8"/>
        <v>00</v>
      </c>
      <c r="AD118" s="20"/>
      <c r="AE118" s="21"/>
    </row>
    <row r="119" spans="1:31" ht="33">
      <c r="A119" s="27"/>
      <c r="B119" s="88">
        <v>58</v>
      </c>
      <c r="C119" s="27" t="s">
        <v>11</v>
      </c>
      <c r="D119" s="28" t="s">
        <v>31</v>
      </c>
      <c r="E119" s="28">
        <v>1</v>
      </c>
      <c r="F119" s="22">
        <v>0</v>
      </c>
      <c r="G119" s="18" t="s">
        <v>18</v>
      </c>
      <c r="H119" s="18">
        <v>0</v>
      </c>
      <c r="I119" s="18">
        <v>1</v>
      </c>
      <c r="J119" s="18" t="s">
        <v>152</v>
      </c>
      <c r="K119" s="18" t="s">
        <v>23</v>
      </c>
      <c r="L119" s="18">
        <v>1</v>
      </c>
      <c r="M119" s="19">
        <v>1</v>
      </c>
      <c r="N119" s="19">
        <v>1</v>
      </c>
      <c r="O119" s="19">
        <v>1</v>
      </c>
      <c r="P119" s="19">
        <v>1</v>
      </c>
      <c r="Q119" s="19">
        <v>1</v>
      </c>
      <c r="R119" s="19">
        <v>0</v>
      </c>
      <c r="S119" s="19">
        <v>0</v>
      </c>
      <c r="T119" s="19">
        <v>0</v>
      </c>
      <c r="U119" s="19">
        <v>0</v>
      </c>
      <c r="V119" s="19">
        <v>1</v>
      </c>
      <c r="W119" s="23">
        <f>F119</f>
        <v>0</v>
      </c>
      <c r="X119" s="18" t="s">
        <v>25</v>
      </c>
      <c r="Y119" s="88" t="str">
        <f t="shared" si="6"/>
        <v>7B00011CC9010001000100010001000100000000000000000001007D</v>
      </c>
      <c r="Z119" s="79">
        <v>118</v>
      </c>
      <c r="AA119" s="21"/>
      <c r="AB119" s="18" t="str">
        <f t="shared" si="7"/>
        <v>00</v>
      </c>
      <c r="AC119" s="18" t="str">
        <f t="shared" si="8"/>
        <v>00</v>
      </c>
      <c r="AD119" s="20"/>
      <c r="AE119" s="21"/>
    </row>
    <row r="120" spans="1:31" ht="33">
      <c r="A120" s="27"/>
      <c r="B120" s="88"/>
      <c r="C120" s="27"/>
      <c r="D120" s="29"/>
      <c r="E120" s="28">
        <v>2</v>
      </c>
      <c r="F120" s="22" t="s">
        <v>22</v>
      </c>
      <c r="G120" s="18" t="s">
        <v>18</v>
      </c>
      <c r="H120" s="18">
        <v>0</v>
      </c>
      <c r="I120" s="18">
        <v>1</v>
      </c>
      <c r="J120" s="18" t="s">
        <v>152</v>
      </c>
      <c r="K120" s="18" t="s">
        <v>23</v>
      </c>
      <c r="L120" s="18">
        <v>1</v>
      </c>
      <c r="M120" s="19">
        <v>1</v>
      </c>
      <c r="N120" s="19">
        <v>1</v>
      </c>
      <c r="O120" s="19">
        <v>1</v>
      </c>
      <c r="P120" s="19">
        <v>1</v>
      </c>
      <c r="Q120" s="19">
        <v>1</v>
      </c>
      <c r="R120" s="19">
        <v>1</v>
      </c>
      <c r="S120" s="19">
        <v>1</v>
      </c>
      <c r="T120" s="19">
        <v>0</v>
      </c>
      <c r="U120" s="19">
        <v>1</v>
      </c>
      <c r="V120" s="19">
        <v>1</v>
      </c>
      <c r="W120" s="23" t="str">
        <f>F120</f>
        <v>FF</v>
      </c>
      <c r="X120" s="18" t="s">
        <v>25</v>
      </c>
      <c r="Y120" s="88" t="str">
        <f t="shared" si="6"/>
        <v>7B00011CC9010001000100010001000100010001000000010001FF7D</v>
      </c>
      <c r="Z120" s="79">
        <v>119</v>
      </c>
      <c r="AA120" s="21"/>
      <c r="AB120" s="18" t="str">
        <f t="shared" si="7"/>
        <v>00</v>
      </c>
      <c r="AC120" s="18" t="str">
        <f t="shared" si="8"/>
        <v>00</v>
      </c>
      <c r="AD120" s="20"/>
      <c r="AE120" s="21"/>
    </row>
    <row r="121" spans="1:31" ht="33">
      <c r="A121" s="27"/>
      <c r="B121" s="88">
        <v>59</v>
      </c>
      <c r="C121" s="27" t="s">
        <v>12</v>
      </c>
      <c r="D121" s="88" t="s">
        <v>2</v>
      </c>
      <c r="E121" s="88">
        <v>1</v>
      </c>
      <c r="F121" s="22">
        <v>0</v>
      </c>
      <c r="G121" s="18" t="s">
        <v>18</v>
      </c>
      <c r="H121" s="18">
        <v>0</v>
      </c>
      <c r="I121" s="18">
        <v>1</v>
      </c>
      <c r="J121" s="18" t="s">
        <v>152</v>
      </c>
      <c r="K121" s="18" t="s">
        <v>23</v>
      </c>
      <c r="L121" s="18">
        <v>1</v>
      </c>
      <c r="M121" s="19">
        <v>1</v>
      </c>
      <c r="N121" s="19">
        <v>1</v>
      </c>
      <c r="O121" s="19">
        <v>1</v>
      </c>
      <c r="P121" s="19">
        <v>1</v>
      </c>
      <c r="Q121" s="19">
        <v>1</v>
      </c>
      <c r="R121" s="19">
        <v>1</v>
      </c>
      <c r="S121" s="19">
        <v>1</v>
      </c>
      <c r="T121" s="19">
        <v>0</v>
      </c>
      <c r="U121" s="19">
        <v>1</v>
      </c>
      <c r="V121" s="19">
        <v>1</v>
      </c>
      <c r="W121" s="18" t="str">
        <f t="shared" ref="W121:W122" si="9">TEXT(DEC2HEX(_xlfn.BITAND(SUM(HEX2DEC(G121)+HEX2DEC(H121)+HEX2DEC(I121)+HEX2DEC(J121)+HEX2DEC(K121)+HEX2DEC(L121)+HEX2DEC(M121)+HEX2DEC(N121)+HEX2DEC(O121)+HEX2DEC(P121)+HEX2DEC(Q121)+HEX2DEC(R121)+HEX2DEC(S121)+HEX2DEC(T121)+HEX2DEC(U121)+HEX2DEC(V121)),85)),"00")</f>
        <v>41</v>
      </c>
      <c r="X121" s="23">
        <f>F121</f>
        <v>0</v>
      </c>
      <c r="Y121" s="88" t="str">
        <f t="shared" si="6"/>
        <v>7B00011CC90100010001000100010001000100010000000100014100</v>
      </c>
      <c r="Z121" s="79">
        <v>120</v>
      </c>
      <c r="AA121" s="21"/>
      <c r="AB121" s="18" t="str">
        <f t="shared" si="7"/>
        <v>00</v>
      </c>
      <c r="AC121" s="18" t="str">
        <f t="shared" si="8"/>
        <v>00</v>
      </c>
      <c r="AD121" s="20"/>
      <c r="AE121" s="21"/>
    </row>
    <row r="122" spans="1:31" ht="33">
      <c r="A122" s="27"/>
      <c r="B122" s="88"/>
      <c r="C122" s="27"/>
      <c r="D122" s="88"/>
      <c r="E122" s="88">
        <v>2</v>
      </c>
      <c r="F122" s="22" t="s">
        <v>22</v>
      </c>
      <c r="G122" s="18" t="s">
        <v>18</v>
      </c>
      <c r="H122" s="18">
        <v>0</v>
      </c>
      <c r="I122" s="18">
        <v>1</v>
      </c>
      <c r="J122" s="18" t="s">
        <v>152</v>
      </c>
      <c r="K122" s="18" t="s">
        <v>23</v>
      </c>
      <c r="L122" s="18">
        <v>1</v>
      </c>
      <c r="M122" s="19">
        <v>1</v>
      </c>
      <c r="N122" s="19">
        <v>1</v>
      </c>
      <c r="O122" s="19">
        <v>1</v>
      </c>
      <c r="P122" s="19">
        <v>1</v>
      </c>
      <c r="Q122" s="19">
        <v>1</v>
      </c>
      <c r="R122" s="19">
        <v>1</v>
      </c>
      <c r="S122" s="19">
        <v>1</v>
      </c>
      <c r="T122" s="19">
        <v>1</v>
      </c>
      <c r="U122" s="19">
        <v>1</v>
      </c>
      <c r="V122" s="19">
        <v>1</v>
      </c>
      <c r="W122" s="18" t="str">
        <f t="shared" si="9"/>
        <v>44</v>
      </c>
      <c r="X122" s="23" t="str">
        <f>F122</f>
        <v>FF</v>
      </c>
      <c r="Y122" s="88" t="str">
        <f t="shared" si="6"/>
        <v>7B00011CC901000100010001000100010001000100010001000144FF</v>
      </c>
      <c r="Z122" s="79">
        <v>121</v>
      </c>
      <c r="AA122" s="21"/>
      <c r="AB122" s="18" t="str">
        <f t="shared" si="7"/>
        <v>00</v>
      </c>
      <c r="AC122" s="18" t="str">
        <f t="shared" si="8"/>
        <v>00</v>
      </c>
      <c r="AD122" s="20"/>
      <c r="AE122" s="21"/>
    </row>
    <row r="123" spans="1:31">
      <c r="A123" s="71"/>
      <c r="B123" s="76"/>
      <c r="C123" s="72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5"/>
      <c r="AB123" s="76"/>
      <c r="AC123" s="76"/>
      <c r="AD123" s="76"/>
      <c r="AE123" s="75"/>
    </row>
  </sheetData>
  <sheetProtection algorithmName="SHA-512" hashValue="YyL/N6f/1asZpnHalvQRXOWHAvQbZ71HOrG0S9ag2RI6vurhb+o8ShnKTdYZs/nl6dTuCFOXMYD20nx7mo2eeQ==" saltValue="Etj5vPsvX8cIo5bvhE9i8g==" spinCount="100000" sheet="1" objects="1" scenarios="1"/>
  <phoneticPr fontId="1" type="noConversion"/>
  <conditionalFormatting sqref="Z2:Z122">
    <cfRule type="duplicateValues" dxfId="30" priority="1"/>
  </conditionalFormatting>
  <dataValidations count="2">
    <dataValidation type="whole" allowBlank="1" showInputMessage="1" showErrorMessage="1" sqref="Z2:Z122" xr:uid="{065E69C9-A032-42C5-B14C-D63D2607E695}">
      <formula1>1</formula1>
      <formula2>300</formula2>
    </dataValidation>
    <dataValidation type="list" allowBlank="1" showInputMessage="1" showErrorMessage="1" sqref="AD2:AD122" xr:uid="{8427D676-5564-4F20-9C0D-A8BA376B8486}">
      <formula1>결과</formula1>
    </dataValidation>
  </dataValidations>
  <pageMargins left="0.17" right="0.17" top="0.41" bottom="0.41" header="0.3" footer="0.3"/>
  <pageSetup paperSize="9" scale="25" fitToHeight="0" orientation="landscape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F888D-4A1B-45A7-AFBF-876EE5542A55}">
  <sheetPr codeName="Sheet4">
    <pageSetUpPr fitToPage="1"/>
  </sheetPr>
  <dimension ref="A1:BH139"/>
  <sheetViews>
    <sheetView tabSelected="1" zoomScale="55" zoomScaleNormal="55" workbookViewId="0">
      <pane xSplit="6" ySplit="1" topLeftCell="G2" activePane="bottomRight" state="frozen"/>
      <selection activeCell="Y40" sqref="Y40"/>
      <selection pane="topRight" activeCell="Y40" sqref="Y40"/>
      <selection pane="bottomLeft" activeCell="Y40" sqref="Y40"/>
      <selection pane="bottomRight" activeCell="W5" sqref="W5"/>
    </sheetView>
  </sheetViews>
  <sheetFormatPr defaultRowHeight="16.5"/>
  <cols>
    <col min="1" max="1" width="30.125" style="74" customWidth="1"/>
    <col min="2" max="2" width="7.125" style="77" customWidth="1"/>
    <col min="3" max="3" width="19" style="74" customWidth="1"/>
    <col min="4" max="4" width="13.75" style="77" customWidth="1"/>
    <col min="5" max="5" width="5.625" style="77" customWidth="1"/>
    <col min="6" max="6" width="9.5" style="77" customWidth="1"/>
    <col min="7" max="13" width="6.375" style="77" customWidth="1"/>
    <col min="14" max="16" width="7.75" style="77" customWidth="1"/>
    <col min="17" max="41" width="6.375" style="77" customWidth="1"/>
    <col min="42" max="51" width="7.75" style="77" customWidth="1"/>
    <col min="52" max="53" width="6.375" style="77" customWidth="1"/>
    <col min="54" max="54" width="30.875" style="77" customWidth="1"/>
    <col min="55" max="55" width="6.625" style="77" customWidth="1"/>
    <col min="56" max="56" width="37.875" style="78" customWidth="1"/>
    <col min="57" max="58" width="5.375" style="77" customWidth="1"/>
    <col min="59" max="59" width="7.5" style="77" customWidth="1"/>
    <col min="60" max="60" width="82.875" style="77" bestFit="1" customWidth="1"/>
    <col min="61" max="16384" width="9" style="74"/>
  </cols>
  <sheetData>
    <row r="1" spans="1:60" ht="34.5">
      <c r="A1" s="65" t="s">
        <v>50</v>
      </c>
      <c r="B1" s="65" t="s">
        <v>51</v>
      </c>
      <c r="C1" s="65" t="s">
        <v>52</v>
      </c>
      <c r="D1" s="65" t="s">
        <v>54</v>
      </c>
      <c r="E1" s="67" t="s">
        <v>15</v>
      </c>
      <c r="F1" s="67" t="s">
        <v>33</v>
      </c>
      <c r="G1" s="67" t="s">
        <v>6</v>
      </c>
      <c r="H1" s="67" t="s">
        <v>26</v>
      </c>
      <c r="I1" s="67" t="s">
        <v>28</v>
      </c>
      <c r="J1" s="67" t="s">
        <v>27</v>
      </c>
      <c r="K1" s="67" t="s">
        <v>29</v>
      </c>
      <c r="L1" s="67" t="s">
        <v>10</v>
      </c>
      <c r="M1" s="67" t="s">
        <v>70</v>
      </c>
      <c r="N1" s="67" t="s">
        <v>71</v>
      </c>
      <c r="O1" s="67" t="s">
        <v>104</v>
      </c>
      <c r="P1" s="67" t="s">
        <v>105</v>
      </c>
      <c r="Q1" s="67" t="s">
        <v>106</v>
      </c>
      <c r="R1" s="67" t="s">
        <v>107</v>
      </c>
      <c r="S1" s="67" t="s">
        <v>108</v>
      </c>
      <c r="T1" s="67" t="s">
        <v>109</v>
      </c>
      <c r="U1" s="67" t="s">
        <v>117</v>
      </c>
      <c r="V1" s="67" t="s">
        <v>110</v>
      </c>
      <c r="W1" s="67" t="s">
        <v>111</v>
      </c>
      <c r="X1" s="67" t="s">
        <v>112</v>
      </c>
      <c r="Y1" s="67" t="s">
        <v>113</v>
      </c>
      <c r="Z1" s="67" t="s">
        <v>114</v>
      </c>
      <c r="AA1" s="67" t="s">
        <v>115</v>
      </c>
      <c r="AB1" s="67" t="s">
        <v>116</v>
      </c>
      <c r="AC1" s="67" t="s">
        <v>118</v>
      </c>
      <c r="AD1" s="67" t="s">
        <v>119</v>
      </c>
      <c r="AE1" s="67" t="s">
        <v>120</v>
      </c>
      <c r="AF1" s="67" t="s">
        <v>121</v>
      </c>
      <c r="AG1" s="67" t="s">
        <v>122</v>
      </c>
      <c r="AH1" s="67" t="s">
        <v>123</v>
      </c>
      <c r="AI1" s="67" t="s">
        <v>124</v>
      </c>
      <c r="AJ1" s="67" t="s">
        <v>810</v>
      </c>
      <c r="AK1" s="67" t="s">
        <v>811</v>
      </c>
      <c r="AL1" s="67" t="s">
        <v>812</v>
      </c>
      <c r="AM1" s="67" t="s">
        <v>813</v>
      </c>
      <c r="AN1" s="67" t="s">
        <v>814</v>
      </c>
      <c r="AO1" s="67" t="s">
        <v>815</v>
      </c>
      <c r="AP1" s="67" t="s">
        <v>125</v>
      </c>
      <c r="AQ1" s="67" t="s">
        <v>126</v>
      </c>
      <c r="AR1" s="67" t="s">
        <v>127</v>
      </c>
      <c r="AS1" s="67" t="s">
        <v>128</v>
      </c>
      <c r="AT1" s="67" t="s">
        <v>129</v>
      </c>
      <c r="AU1" s="67" t="s">
        <v>130</v>
      </c>
      <c r="AV1" s="67" t="s">
        <v>131</v>
      </c>
      <c r="AW1" s="67" t="s">
        <v>132</v>
      </c>
      <c r="AX1" s="67" t="s">
        <v>133</v>
      </c>
      <c r="AY1" s="67" t="s">
        <v>134</v>
      </c>
      <c r="AZ1" s="67" t="s">
        <v>20</v>
      </c>
      <c r="BA1" s="67" t="s">
        <v>12</v>
      </c>
      <c r="BB1" s="67" t="s">
        <v>21</v>
      </c>
      <c r="BC1" s="67" t="s">
        <v>787</v>
      </c>
      <c r="BD1" s="67" t="s">
        <v>17</v>
      </c>
      <c r="BE1" s="67" t="s">
        <v>135</v>
      </c>
      <c r="BF1" s="67" t="s">
        <v>136</v>
      </c>
      <c r="BG1" s="67" t="s">
        <v>34</v>
      </c>
      <c r="BH1" s="67" t="s">
        <v>32</v>
      </c>
    </row>
    <row r="2" spans="1:60" ht="82.5">
      <c r="A2" s="41" t="s">
        <v>141</v>
      </c>
      <c r="B2" s="63">
        <f>COUNTA(BC2:BC318)</f>
        <v>137</v>
      </c>
      <c r="C2" s="34"/>
      <c r="D2" s="35" t="s">
        <v>53</v>
      </c>
      <c r="E2" s="42">
        <v>0</v>
      </c>
      <c r="F2" s="17" t="s">
        <v>18</v>
      </c>
      <c r="G2" s="18" t="s">
        <v>18</v>
      </c>
      <c r="H2" s="18">
        <v>0</v>
      </c>
      <c r="I2" s="18">
        <v>1</v>
      </c>
      <c r="J2" s="18" t="s">
        <v>69</v>
      </c>
      <c r="K2" s="18" t="s">
        <v>68</v>
      </c>
      <c r="L2" s="18">
        <v>1</v>
      </c>
      <c r="M2" s="18">
        <v>0</v>
      </c>
      <c r="N2" s="19">
        <v>760</v>
      </c>
      <c r="O2" s="19">
        <v>65</v>
      </c>
      <c r="P2" s="19">
        <v>5</v>
      </c>
      <c r="Q2" s="18" t="str">
        <f ca="1">TEXT(DEC2HEX(TEXT(NOW()+2,"YY")),"00")</f>
        <v>16</v>
      </c>
      <c r="R2" s="18" t="str">
        <f ca="1">TEXT(DEC2HEX(TEXT(NOW()+2,"MM")),"00")</f>
        <v>08</v>
      </c>
      <c r="S2" s="18" t="str">
        <f ca="1">TEXT(DEC2HEX(TEXT(NOW()+2,"DD")),"00")</f>
        <v>07</v>
      </c>
      <c r="T2" s="18">
        <v>1</v>
      </c>
      <c r="U2" s="18">
        <v>0</v>
      </c>
      <c r="V2" s="18">
        <v>1</v>
      </c>
      <c r="W2" s="18">
        <v>1</v>
      </c>
      <c r="X2" s="18">
        <v>1</v>
      </c>
      <c r="Y2" s="18">
        <v>1</v>
      </c>
      <c r="Z2" s="18">
        <v>1</v>
      </c>
      <c r="AA2" s="18">
        <v>1</v>
      </c>
      <c r="AB2" s="18">
        <v>1</v>
      </c>
      <c r="AC2" s="18">
        <v>0</v>
      </c>
      <c r="AD2" s="18">
        <v>0</v>
      </c>
      <c r="AE2" s="18">
        <v>0</v>
      </c>
      <c r="AF2" s="18">
        <v>0</v>
      </c>
      <c r="AG2" s="18">
        <v>0</v>
      </c>
      <c r="AH2" s="18">
        <v>0</v>
      </c>
      <c r="AI2" s="18">
        <v>0</v>
      </c>
      <c r="AJ2" s="18">
        <v>0</v>
      </c>
      <c r="AK2" s="18">
        <v>0</v>
      </c>
      <c r="AL2" s="18">
        <v>0</v>
      </c>
      <c r="AM2" s="18">
        <v>0</v>
      </c>
      <c r="AN2" s="18">
        <v>0</v>
      </c>
      <c r="AO2" s="18">
        <v>0</v>
      </c>
      <c r="AP2" s="19">
        <v>0</v>
      </c>
      <c r="AQ2" s="19">
        <v>0</v>
      </c>
      <c r="AR2" s="19">
        <v>0</v>
      </c>
      <c r="AS2" s="19">
        <v>0</v>
      </c>
      <c r="AT2" s="19">
        <v>0</v>
      </c>
      <c r="AU2" s="19">
        <v>0</v>
      </c>
      <c r="AV2" s="19">
        <v>0</v>
      </c>
      <c r="AW2" s="19">
        <v>0</v>
      </c>
      <c r="AX2" s="19">
        <v>0</v>
      </c>
      <c r="AY2" s="19">
        <v>0</v>
      </c>
      <c r="AZ2" s="18" t="str">
        <f t="shared" ref="AZ2:AZ33" ca="1" si="0">TEXT(DEC2HEX(_xlfn.BITAND(SUM(HEX2DEC(G2)+HEX2DEC(H2)+HEX2DEC(I2)+HEX2DEC(J2)+HEX2DEC(K2)+HEX2DEC(L2)+HEX2DEC(M2)+HEX2DEC(N2)+HEX2DEC(O2)+HEX2DEC(P2)+HEX2DEC(Q2)+HEX2DEC(R2)+HEX2DEC(S2)+HEX2DEC(T2)+HEX2DEC(U2)+HEX2DEC(V2)+HEX2DEC(X2)+HEX2DEC(Y2)+HEX2DEC(Z2)+HEX2DEC(AA2)+HEX2DEC(AB2)+HEX2DEC(AI2)+HEX2DEC(AJ2)+HEX2DEC(AK2)+HEX2DEC(AL2)+HEX2DEC(AM2)+HEX2DEC(AN2)+HEX2DEC(AO2)+HEX2DEC(AP2)+HEX2DEC(AQ2)+HEX2DEC(AR2)+HEX2DEC(AS2)+HEX2DEC(AT2)+HEX2DEC(AU2)+HEX2DEC(AV2)+HEX2DEC(AW2)+HEX2DEC(AX2)+HEX2DEC(AY2)),85)),"00")</f>
        <v>55</v>
      </c>
      <c r="BA2" s="18" t="s">
        <v>25</v>
      </c>
      <c r="BB2" s="16" t="str">
        <f ca="1">CONCATENATE(TEXT(G2,"00"),TEXT(H2,"00"),TEXT(I2,"00"),TEXT(J2,"00"),TEXT(K2,"00"),TEXT(L2,"00"),TEXT(M2,"00"),TEXT(N2,"0000"),TEXT(O2,"0000"),TEXT(P2,"0000"),TEXT(Q2,"00"),TEXT(R2,"00"),,TEXT(S2,"00"),,TEXT(T2,"00"),TEXT(U2,"00"),TEXT(V2,"00"),TEXT(W2,"00"),TEXT(X2,"00"),TEXT(Y2,"00"),TEXT(Z2,"00"),TEXT(AA2,"00"),TEXT(AB2,"00"),TEXT(AC2,"00"),TEXT(AD2,"00"),TEXT(AE2,"00"),TEXT(AF2,"00"),TEXT(AG2,"00"),TEXT(AH2,"00"),TEXT(AI2,"00"),TEXT(AJ2,"00"),TEXT(AK2,"00"),TEXT(AL2,"00"),TEXT(AM2,"00"),TEXT(AN2,"00"),TEXT(AO2,"00"),TEXT(AP2,"0000"),TEXT(AQ2,"0000"),TEXT(AR2,"0000"),TEXT(AS2,"0000"),TEXT(AT2,"0000"),TEXT(AU2,"0000"),TEXT(AV2,"0000"),TEXT(AW2,"0000"),TEXT(AX2,"0000"),TEXT(AY2,"0000"),TEXT(AZ2,"00"),TEXT(BA2,"00"))</f>
        <v>7B00013CC80100076000650005160807010001010101010101000000000000000000000000000000000000000000000000000000000000000000557D</v>
      </c>
      <c r="BC2" s="79">
        <v>1</v>
      </c>
      <c r="BD2" s="21"/>
      <c r="BE2" s="18" t="str">
        <f>TEXT(DEC2HEX(_xlfn.BITAND(SUM(
HEX2DEC(MID(BD2,1,2))+HEX2DEC(MID(BD2,4,2))+HEX2DEC(MID(BD2,7,2))+HEX2DEC(MID(BD2,10,2))+HEX2DEC(MID(BD2,13,2))+HEX2DEC(MID(BD2,16,2))+HEX2DEC(MID(BD2,19,2))+HEX2DEC(MID(BD2,22,2))+
HEX2DEC(MID(BD2,25,2))+HEX2DEC(MID(BD2,28,2))+HEX2DEC(MID(BD2,31,2))+HEX2DEC(MID(BD2,34,2))+HEX2DEC(MID(BD2,37,2))+HEX2DEC(MID(BD2,40,2))+HEX2DEC(MID(BD2,43,2))+HEX2DEC(MID(BD2,46,2))+
HEX2DEC(MID(BD2,49,2))+HEX2DEC(MID(BD2,52,2))+HEX2DEC(MID(BD2,55,2))+HEX2DEC(MID(BD2,58,2))+HEX2DEC(MID(BD2,61,2))+HEX2DEC(MID(BD2,64,2))+HEX2DEC(MID(BD2,67,2))+HEX2DEC(MID(BD2,70,2))+
HEX2DEC(MID(BD2,73,2))+HEX2DEC(MID(BD2,76,2))+HEX2DEC(MID(BD2,79,2))+HEX2DEC(MID(BD2,82,2))+HEX2DEC(MID(BD2,85,2))+HEX2DEC(MID(BD2,88,2))+HEX2DEC(MID(BD2,91,2))+HEX2DEC(MID(BD2,94,2))+
HEX2DEC(MID(BD2,97,2))+HEX2DEC(MID(BD2,100,2))+HEX2DEC(MID(BD2,103,2))+HEX2DEC(MID(BD2,106,2))+HEX2DEC(MID(BD2,109,2))+HEX2DEC(MID(BD2,112,2))+HEX2DEC(MID(BD2,115,2))+HEX2DEC(MID(BD2,118,2))+HEX2DEC(MID(BD2,121,2))+HEX2DEC(MID(BD2,124,2))+HEX2DEC(MID(BD2,127,2))+HEX2DEC(MID(BD2,130,2))+HEX2DEC(MID(BD2,133,2))+HEX2DEC(MID(BD2,136,2))),85)),"00")</f>
        <v>00</v>
      </c>
      <c r="BF2" s="18" t="str">
        <f>TEXT(DEC2HEX(_xlfn.BITAND(SUM(
HEX2DEC(MID(BD2,1,2))+HEX2DEC(MID(BD2,4,2))+HEX2DEC(MID(BD2,7,2))+HEX2DEC(MID(BD2,10,2))+HEX2DEC(MID(BD2,13,2))+HEX2DEC(MID(BD2,16,2))+HEX2DEC(MID(BD2,19,2))+HEX2DEC(MID(BD2,22,2))+
HEX2DEC(MID(BD2,25,2))+HEX2DEC(MID(BD2,28,2))+HEX2DEC(MID(BD2,31,2))+HEX2DEC(MID(BD2,34,2))+HEX2DEC(MID(BD2,37,2))+HEX2DEC(MID(BD2,40,2))+HEX2DEC(MID(BD2,43,2))+HEX2DEC(MID(BD2,46,2))+
HEX2DEC(MID(BD2,49,2))+HEX2DEC(MID(BD2,52,2))+HEX2DEC(MID(BD2,55,2))+HEX2DEC(MID(BD2,58,2))+HEX2DEC(MID(BD2,61,2))+HEX2DEC(MID(BD2,64,2))+HEX2DEC(MID(BD2,67,2))+HEX2DEC(MID(BD2,70,2))+
HEX2DEC(MID(BD2,73,2))+HEX2DEC(MID(BD2,76,2))+HEX2DEC(MID(BD2,79,2))+HEX2DEC(MID(BD2,82,2))+HEX2DEC(MID(BD2,85,2))+HEX2DEC(MID(BD2,88,2))+HEX2DEC(MID(BD2,91,2))+HEX2DEC(MID(BD2,94,2))+
HEX2DEC(MID(BD2,97,2))+HEX2DEC(MID(BD2,100,2))+HEX2DEC(MID(BD2,103,2))+HEX2DEC(MID(BD2,106,2))+HEX2DEC(MID(BD2,109,2))+HEX2DEC(MID(BD2,112,2))+HEX2DEC(MID(BD2,115,2))+HEX2DEC(MID(BD2,118,2))+HEX2DEC(MID(BD2,121,2))+HEX2DEC(MID(BD2,124,2))+HEX2DEC(MID(BD2,127,2))+HEX2DEC(MID(BD2,130,2))+HEX2DEC(MID(BD2,133,2))+HEX2DEC(MID(BD2,136,2))+HEX2DEC(MID(BD2,139,2))+HEX2DEC(MID(BD2,142,2))+HEX2DEC(MID(BD2,145,2))+HEX2DEC(MID(BD2,148,2))+HEX2DEC(MID(BD2,151,2))+HEX2DEC(MID(BD2,154,2))+HEX2DEC(MID(BD2,157,2))+HEX2DEC(MID(BD2,160,2))+HEX2DEC(MID(BD2,163,2))+HEX2DEC(MID(BD2,166,2))+HEX2DEC(MID(BD2,169,2))+HEX2DEC(MID(BD2,172,2))+HEX2DEC(MID(BD2,175,2))+HEX2DEC(MID(BD2,178,2))+HEX2DEC(MID(BD2,181,2))+HEX2DEC(MID(BD2,184,2))+HEX2DEC(MID(BD2,187,2))+HEX2DEC(MID(BD2,190,2))+HEX2DEC(MID(BD2,193,2))+HEX2DEC(MID(BD2,196,2))+HEX2DEC(MID(BD2,199,2))+HEX2DEC(MID(BD2,202,2))),85)),"00")</f>
        <v>00</v>
      </c>
      <c r="BG2" s="20" t="s">
        <v>40</v>
      </c>
      <c r="BH2" s="21"/>
    </row>
    <row r="3" spans="1:60" ht="82.5">
      <c r="A3" s="40" t="s">
        <v>5</v>
      </c>
      <c r="B3" s="43">
        <v>0</v>
      </c>
      <c r="C3" s="39" t="s">
        <v>6</v>
      </c>
      <c r="D3" s="43" t="s">
        <v>0</v>
      </c>
      <c r="E3" s="16">
        <v>1</v>
      </c>
      <c r="F3" s="22" t="s">
        <v>22</v>
      </c>
      <c r="G3" s="23" t="str">
        <f>F3</f>
        <v>FF</v>
      </c>
      <c r="H3" s="18">
        <v>0</v>
      </c>
      <c r="I3" s="18">
        <v>1</v>
      </c>
      <c r="J3" s="18" t="s">
        <v>69</v>
      </c>
      <c r="K3" s="18" t="s">
        <v>68</v>
      </c>
      <c r="L3" s="18">
        <v>1</v>
      </c>
      <c r="M3" s="18">
        <v>1</v>
      </c>
      <c r="N3" s="19">
        <v>760</v>
      </c>
      <c r="O3" s="19">
        <v>65</v>
      </c>
      <c r="P3" s="19">
        <v>5</v>
      </c>
      <c r="Q3" s="18" t="str">
        <f t="shared" ref="Q3:Q31" ca="1" si="1">TEXT(DEC2HEX(TEXT(NOW()+2,"YY")),"00")</f>
        <v>16</v>
      </c>
      <c r="R3" s="18" t="str">
        <f t="shared" ref="R3:R34" ca="1" si="2">TEXT(DEC2HEX(TEXT(NOW()+2,"MM")),"00")</f>
        <v>08</v>
      </c>
      <c r="S3" s="18" t="str">
        <f t="shared" ref="S3:S37" ca="1" si="3">TEXT(DEC2HEX(TEXT(NOW()+2,"DD")),"00")</f>
        <v>07</v>
      </c>
      <c r="T3" s="18">
        <v>1</v>
      </c>
      <c r="U3" s="18">
        <v>0</v>
      </c>
      <c r="V3" s="18">
        <v>1</v>
      </c>
      <c r="W3" s="18">
        <v>1</v>
      </c>
      <c r="X3" s="18">
        <v>1</v>
      </c>
      <c r="Y3" s="18">
        <v>1</v>
      </c>
      <c r="Z3" s="18">
        <v>1</v>
      </c>
      <c r="AA3" s="18">
        <v>1</v>
      </c>
      <c r="AB3" s="18">
        <v>1</v>
      </c>
      <c r="AC3" s="18">
        <v>0</v>
      </c>
      <c r="AD3" s="18">
        <v>0</v>
      </c>
      <c r="AE3" s="18">
        <v>0</v>
      </c>
      <c r="AF3" s="18">
        <v>0</v>
      </c>
      <c r="AG3" s="18">
        <v>0</v>
      </c>
      <c r="AH3" s="18">
        <v>0</v>
      </c>
      <c r="AI3" s="18">
        <v>0</v>
      </c>
      <c r="AJ3" s="18">
        <v>0</v>
      </c>
      <c r="AK3" s="18">
        <v>0</v>
      </c>
      <c r="AL3" s="18">
        <v>0</v>
      </c>
      <c r="AM3" s="18">
        <v>0</v>
      </c>
      <c r="AN3" s="18">
        <v>0</v>
      </c>
      <c r="AO3" s="18">
        <v>0</v>
      </c>
      <c r="AP3" s="19">
        <v>0</v>
      </c>
      <c r="AQ3" s="19">
        <v>0</v>
      </c>
      <c r="AR3" s="19">
        <v>0</v>
      </c>
      <c r="AS3" s="19">
        <v>0</v>
      </c>
      <c r="AT3" s="19">
        <v>0</v>
      </c>
      <c r="AU3" s="19">
        <v>0</v>
      </c>
      <c r="AV3" s="19">
        <v>0</v>
      </c>
      <c r="AW3" s="19">
        <v>0</v>
      </c>
      <c r="AX3" s="19">
        <v>0</v>
      </c>
      <c r="AY3" s="19">
        <v>0</v>
      </c>
      <c r="AZ3" s="18" t="str">
        <f t="shared" ca="1" si="0"/>
        <v>54</v>
      </c>
      <c r="BA3" s="18" t="s">
        <v>25</v>
      </c>
      <c r="BB3" s="122" t="str">
        <f t="shared" ref="BB3:BB66" ca="1" si="4">CONCATENATE(TEXT(G3,"00"),TEXT(H3,"00"),TEXT(I3,"00"),TEXT(J3,"00"),TEXT(K3,"00"),TEXT(L3,"00"),TEXT(M3,"00"),TEXT(N3,"0000"),TEXT(O3,"0000"),TEXT(P3,"0000"),TEXT(Q3,"00"),TEXT(R3,"00"),,TEXT(S3,"00"),,TEXT(T3,"00"),TEXT(U3,"00"),TEXT(V3,"00"),TEXT(W3,"00"),TEXT(X3,"00"),TEXT(Y3,"00"),TEXT(Z3,"00"),TEXT(AA3,"00"),TEXT(AB3,"00"),TEXT(AC3,"00"),TEXT(AD3,"00"),TEXT(AE3,"00"),TEXT(AF3,"00"),TEXT(AG3,"00"),TEXT(AH3,"00"),TEXT(AI3,"00"),TEXT(AJ3,"00"),TEXT(AK3,"00"),TEXT(AL3,"00"),TEXT(AM3,"00"),TEXT(AN3,"00"),TEXT(AO3,"00"),TEXT(AP3,"0000"),TEXT(AQ3,"0000"),TEXT(AR3,"0000"),TEXT(AS3,"0000"),TEXT(AT3,"0000"),TEXT(AU3,"0000"),TEXT(AV3,"0000"),TEXT(AW3,"0000"),TEXT(AX3,"0000"),TEXT(AY3,"0000"),TEXT(AZ3,"00"),TEXT(BA3,"00"))</f>
        <v>FF00013CC80101076000650005160807010001010101010101000000000000000000000000000000000000000000000000000000000000000000547D</v>
      </c>
      <c r="BC3" s="79">
        <v>2</v>
      </c>
      <c r="BD3" s="21"/>
      <c r="BE3" s="18" t="str">
        <f t="shared" ref="BE3:BE64" si="5">TEXT(DEC2HEX(_xlfn.BITAND(SUM(
HEX2DEC(MID(BD3,1,2))+HEX2DEC(MID(BD3,4,2))+HEX2DEC(MID(BD3,7,2))+HEX2DEC(MID(BD3,10,2))+HEX2DEC(MID(BD3,13,2))+HEX2DEC(MID(BD3,16,2))+HEX2DEC(MID(BD3,19,2))+HEX2DEC(MID(BD3,22,2))+
HEX2DEC(MID(BD3,25,2))+HEX2DEC(MID(BD3,28,2))+HEX2DEC(MID(BD3,31,2))+HEX2DEC(MID(BD3,34,2))+HEX2DEC(MID(BD3,37,2))+HEX2DEC(MID(BD3,40,2))+HEX2DEC(MID(BD3,43,2))+HEX2DEC(MID(BD3,46,2))+
HEX2DEC(MID(BD3,49,2))+HEX2DEC(MID(BD3,52,2))+HEX2DEC(MID(BD3,55,2))+HEX2DEC(MID(BD3,58,2))+HEX2DEC(MID(BD3,61,2))+HEX2DEC(MID(BD3,64,2))+HEX2DEC(MID(BD3,67,2))+HEX2DEC(MID(BD3,70,2))+
HEX2DEC(MID(BD3,73,2))+HEX2DEC(MID(BD3,76,2))+HEX2DEC(MID(BD3,79,2))+HEX2DEC(MID(BD3,82,2))+HEX2DEC(MID(BD3,85,2))+HEX2DEC(MID(BD3,88,2))+HEX2DEC(MID(BD3,91,2))+HEX2DEC(MID(BD3,94,2))+
HEX2DEC(MID(BD3,97,2))+HEX2DEC(MID(BD3,100,2))+HEX2DEC(MID(BD3,103,2))+HEX2DEC(MID(BD3,106,2))+HEX2DEC(MID(BD3,109,2))+HEX2DEC(MID(BD3,112,2))+HEX2DEC(MID(BD3,115,2))+HEX2DEC(MID(BD3,118,2))+HEX2DEC(MID(BD3,121,2))+HEX2DEC(MID(BD3,124,2))+HEX2DEC(MID(BD3,127,2))+HEX2DEC(MID(BD3,130,2))+HEX2DEC(MID(BD3,133,2))+HEX2DEC(MID(BD3,136,2))),85)),"00")</f>
        <v>00</v>
      </c>
      <c r="BF3" s="18" t="str">
        <f t="shared" ref="BF3:BF64" si="6">TEXT(DEC2HEX(_xlfn.BITAND(SUM(
HEX2DEC(MID(BD3,1,2))+HEX2DEC(MID(BD3,4,2))+HEX2DEC(MID(BD3,7,2))+HEX2DEC(MID(BD3,10,2))+HEX2DEC(MID(BD3,13,2))+HEX2DEC(MID(BD3,16,2))+HEX2DEC(MID(BD3,19,2))+HEX2DEC(MID(BD3,22,2))+
HEX2DEC(MID(BD3,25,2))+HEX2DEC(MID(BD3,28,2))+HEX2DEC(MID(BD3,31,2))+HEX2DEC(MID(BD3,34,2))+HEX2DEC(MID(BD3,37,2))+HEX2DEC(MID(BD3,40,2))+HEX2DEC(MID(BD3,43,2))+HEX2DEC(MID(BD3,46,2))+
HEX2DEC(MID(BD3,49,2))+HEX2DEC(MID(BD3,52,2))+HEX2DEC(MID(BD3,55,2))+HEX2DEC(MID(BD3,58,2))+HEX2DEC(MID(BD3,61,2))+HEX2DEC(MID(BD3,64,2))+HEX2DEC(MID(BD3,67,2))+HEX2DEC(MID(BD3,70,2))+
HEX2DEC(MID(BD3,73,2))+HEX2DEC(MID(BD3,76,2))+HEX2DEC(MID(BD3,79,2))+HEX2DEC(MID(BD3,82,2))+HEX2DEC(MID(BD3,85,2))+HEX2DEC(MID(BD3,88,2))+HEX2DEC(MID(BD3,91,2))+HEX2DEC(MID(BD3,94,2))+
HEX2DEC(MID(BD3,97,2))+HEX2DEC(MID(BD3,100,2))+HEX2DEC(MID(BD3,103,2))+HEX2DEC(MID(BD3,106,2))+HEX2DEC(MID(BD3,109,2))+HEX2DEC(MID(BD3,112,2))+HEX2DEC(MID(BD3,115,2))+HEX2DEC(MID(BD3,118,2))+HEX2DEC(MID(BD3,121,2))+HEX2DEC(MID(BD3,124,2))+HEX2DEC(MID(BD3,127,2))+HEX2DEC(MID(BD3,130,2))+HEX2DEC(MID(BD3,133,2))+HEX2DEC(MID(BD3,136,2))+HEX2DEC(MID(BD3,139,2))+HEX2DEC(MID(BD3,142,2))+HEX2DEC(MID(BD3,145,2))+HEX2DEC(MID(BD3,148,2))+HEX2DEC(MID(BD3,151,2))+HEX2DEC(MID(BD3,154,2))+HEX2DEC(MID(BD3,157,2))+HEX2DEC(MID(BD3,160,2))+HEX2DEC(MID(BD3,163,2))+HEX2DEC(MID(BD3,166,2))+HEX2DEC(MID(BD3,169,2))+HEX2DEC(MID(BD3,172,2))+HEX2DEC(MID(BD3,175,2))+HEX2DEC(MID(BD3,178,2))+HEX2DEC(MID(BD3,181,2))+HEX2DEC(MID(BD3,184,2))+HEX2DEC(MID(BD3,187,2))+HEX2DEC(MID(BD3,190,2))+HEX2DEC(MID(BD3,193,2))+HEX2DEC(MID(BD3,196,2))+HEX2DEC(MID(BD3,199,2))+HEX2DEC(MID(BD3,202,2))),85)),"00")</f>
        <v>00</v>
      </c>
      <c r="BG3" s="20"/>
      <c r="BH3" s="21"/>
    </row>
    <row r="4" spans="1:60" ht="82.5">
      <c r="A4" s="27"/>
      <c r="B4" s="16"/>
      <c r="C4" s="27"/>
      <c r="D4" s="16"/>
      <c r="E4" s="16">
        <v>2</v>
      </c>
      <c r="F4" s="22">
        <v>0</v>
      </c>
      <c r="G4" s="23">
        <f>F4</f>
        <v>0</v>
      </c>
      <c r="H4" s="18" t="str">
        <f>TEXT(DEC2HEX(_xlfn.BITAND(SUM(HEX2DEC(MID(E4,1,2))+HEX2DEC(MID(E4,3,2))+HEX2DEC(MID(E4,5,2))+HEX2DEC(MID(E4,7,2))+HEX2DEC(MID(E4,9,2))+HEX2DEC(MID(E4,11,2))),85)),"00")</f>
        <v>00</v>
      </c>
      <c r="I4" s="18">
        <v>1</v>
      </c>
      <c r="J4" s="18" t="s">
        <v>69</v>
      </c>
      <c r="K4" s="18" t="s">
        <v>68</v>
      </c>
      <c r="L4" s="18">
        <v>1</v>
      </c>
      <c r="M4" s="18">
        <v>1</v>
      </c>
      <c r="N4" s="19">
        <v>760</v>
      </c>
      <c r="O4" s="19">
        <v>65</v>
      </c>
      <c r="P4" s="19">
        <v>5</v>
      </c>
      <c r="Q4" s="18" t="str">
        <f t="shared" ca="1" si="1"/>
        <v>16</v>
      </c>
      <c r="R4" s="18" t="str">
        <f t="shared" ca="1" si="2"/>
        <v>08</v>
      </c>
      <c r="S4" s="18" t="str">
        <f t="shared" ca="1" si="3"/>
        <v>07</v>
      </c>
      <c r="T4" s="18">
        <v>1</v>
      </c>
      <c r="U4" s="18">
        <v>0</v>
      </c>
      <c r="V4" s="18">
        <v>1</v>
      </c>
      <c r="W4" s="18">
        <v>1</v>
      </c>
      <c r="X4" s="18">
        <v>1</v>
      </c>
      <c r="Y4" s="18">
        <v>1</v>
      </c>
      <c r="Z4" s="18">
        <v>1</v>
      </c>
      <c r="AA4" s="18">
        <v>1</v>
      </c>
      <c r="AB4" s="18">
        <v>1</v>
      </c>
      <c r="AC4" s="18">
        <v>0</v>
      </c>
      <c r="AD4" s="18">
        <v>0</v>
      </c>
      <c r="AE4" s="18">
        <v>0</v>
      </c>
      <c r="AF4" s="18">
        <v>0</v>
      </c>
      <c r="AG4" s="18">
        <v>0</v>
      </c>
      <c r="AH4" s="18">
        <v>0</v>
      </c>
      <c r="AI4" s="18">
        <v>0</v>
      </c>
      <c r="AJ4" s="18">
        <v>0</v>
      </c>
      <c r="AK4" s="18">
        <v>0</v>
      </c>
      <c r="AL4" s="18">
        <v>0</v>
      </c>
      <c r="AM4" s="18">
        <v>0</v>
      </c>
      <c r="AN4" s="18">
        <v>0</v>
      </c>
      <c r="AO4" s="18">
        <v>0</v>
      </c>
      <c r="AP4" s="19">
        <v>0</v>
      </c>
      <c r="AQ4" s="19">
        <v>0</v>
      </c>
      <c r="AR4" s="19">
        <v>0</v>
      </c>
      <c r="AS4" s="19">
        <v>0</v>
      </c>
      <c r="AT4" s="19">
        <v>0</v>
      </c>
      <c r="AU4" s="19">
        <v>0</v>
      </c>
      <c r="AV4" s="19">
        <v>0</v>
      </c>
      <c r="AW4" s="19">
        <v>0</v>
      </c>
      <c r="AX4" s="19">
        <v>0</v>
      </c>
      <c r="AY4" s="19">
        <v>0</v>
      </c>
      <c r="AZ4" s="18" t="str">
        <f t="shared" ca="1" si="0"/>
        <v>55</v>
      </c>
      <c r="BA4" s="18" t="s">
        <v>25</v>
      </c>
      <c r="BB4" s="122" t="str">
        <f t="shared" ca="1" si="4"/>
        <v>0000013CC80101076000650005160807010001010101010101000000000000000000000000000000000000000000000000000000000000000000557D</v>
      </c>
      <c r="BC4" s="79">
        <v>3</v>
      </c>
      <c r="BD4" s="21"/>
      <c r="BE4" s="18" t="str">
        <f t="shared" si="5"/>
        <v>00</v>
      </c>
      <c r="BF4" s="18" t="str">
        <f t="shared" si="6"/>
        <v>00</v>
      </c>
      <c r="BG4" s="20"/>
      <c r="BH4" s="21"/>
    </row>
    <row r="5" spans="1:60" ht="82.5">
      <c r="A5" s="27"/>
      <c r="B5" s="16">
        <v>1</v>
      </c>
      <c r="C5" s="27" t="s">
        <v>3</v>
      </c>
      <c r="D5" s="16" t="s">
        <v>14</v>
      </c>
      <c r="E5" s="16">
        <v>1</v>
      </c>
      <c r="F5" s="22">
        <v>0</v>
      </c>
      <c r="G5" s="18" t="s">
        <v>18</v>
      </c>
      <c r="H5" s="23">
        <f>F5</f>
        <v>0</v>
      </c>
      <c r="I5" s="18">
        <v>1</v>
      </c>
      <c r="J5" s="18" t="s">
        <v>69</v>
      </c>
      <c r="K5" s="18" t="s">
        <v>68</v>
      </c>
      <c r="L5" s="18">
        <v>1</v>
      </c>
      <c r="M5" s="18">
        <v>1</v>
      </c>
      <c r="N5" s="19">
        <v>760</v>
      </c>
      <c r="O5" s="19">
        <v>65</v>
      </c>
      <c r="P5" s="19">
        <v>5</v>
      </c>
      <c r="Q5" s="18" t="str">
        <f t="shared" ca="1" si="1"/>
        <v>16</v>
      </c>
      <c r="R5" s="18" t="str">
        <f t="shared" ca="1" si="2"/>
        <v>08</v>
      </c>
      <c r="S5" s="18" t="str">
        <f t="shared" ca="1" si="3"/>
        <v>07</v>
      </c>
      <c r="T5" s="18">
        <v>1</v>
      </c>
      <c r="U5" s="18">
        <v>0</v>
      </c>
      <c r="V5" s="18">
        <v>1</v>
      </c>
      <c r="W5" s="18">
        <v>1</v>
      </c>
      <c r="X5" s="18">
        <v>1</v>
      </c>
      <c r="Y5" s="18">
        <v>1</v>
      </c>
      <c r="Z5" s="18">
        <v>1</v>
      </c>
      <c r="AA5" s="18">
        <v>1</v>
      </c>
      <c r="AB5" s="18">
        <v>1</v>
      </c>
      <c r="AC5" s="18">
        <v>0</v>
      </c>
      <c r="AD5" s="18">
        <v>0</v>
      </c>
      <c r="AE5" s="18">
        <v>0</v>
      </c>
      <c r="AF5" s="18">
        <v>0</v>
      </c>
      <c r="AG5" s="18">
        <v>0</v>
      </c>
      <c r="AH5" s="18">
        <v>0</v>
      </c>
      <c r="AI5" s="18">
        <v>0</v>
      </c>
      <c r="AJ5" s="18">
        <v>0</v>
      </c>
      <c r="AK5" s="18">
        <v>0</v>
      </c>
      <c r="AL5" s="18">
        <v>0</v>
      </c>
      <c r="AM5" s="18">
        <v>0</v>
      </c>
      <c r="AN5" s="18">
        <v>0</v>
      </c>
      <c r="AO5" s="18">
        <v>0</v>
      </c>
      <c r="AP5" s="19">
        <v>0</v>
      </c>
      <c r="AQ5" s="19">
        <v>0</v>
      </c>
      <c r="AR5" s="19">
        <v>0</v>
      </c>
      <c r="AS5" s="19">
        <v>0</v>
      </c>
      <c r="AT5" s="19">
        <v>0</v>
      </c>
      <c r="AU5" s="19">
        <v>0</v>
      </c>
      <c r="AV5" s="19">
        <v>0</v>
      </c>
      <c r="AW5" s="19">
        <v>0</v>
      </c>
      <c r="AX5" s="19">
        <v>0</v>
      </c>
      <c r="AY5" s="19">
        <v>0</v>
      </c>
      <c r="AZ5" s="18" t="str">
        <f t="shared" ca="1" si="0"/>
        <v>50</v>
      </c>
      <c r="BA5" s="18" t="s">
        <v>25</v>
      </c>
      <c r="BB5" s="122" t="str">
        <f t="shared" ca="1" si="4"/>
        <v>7B00013CC80101076000650005160807010001010101010101000000000000000000000000000000000000000000000000000000000000000000507D</v>
      </c>
      <c r="BC5" s="79">
        <v>4</v>
      </c>
      <c r="BD5" s="21"/>
      <c r="BE5" s="18" t="str">
        <f t="shared" si="5"/>
        <v>00</v>
      </c>
      <c r="BF5" s="18" t="str">
        <f t="shared" si="6"/>
        <v>00</v>
      </c>
      <c r="BG5" s="20"/>
      <c r="BH5" s="21"/>
    </row>
    <row r="6" spans="1:60" ht="82.5">
      <c r="A6" s="27"/>
      <c r="B6" s="16"/>
      <c r="C6" s="27"/>
      <c r="D6" s="16"/>
      <c r="E6" s="16">
        <v>2</v>
      </c>
      <c r="F6" s="24" t="s">
        <v>22</v>
      </c>
      <c r="G6" s="18" t="s">
        <v>18</v>
      </c>
      <c r="H6" s="23" t="str">
        <f>F6</f>
        <v>FF</v>
      </c>
      <c r="I6" s="18">
        <v>1</v>
      </c>
      <c r="J6" s="18" t="s">
        <v>69</v>
      </c>
      <c r="K6" s="18" t="s">
        <v>68</v>
      </c>
      <c r="L6" s="18">
        <v>1</v>
      </c>
      <c r="M6" s="18">
        <v>0</v>
      </c>
      <c r="N6" s="19">
        <v>760</v>
      </c>
      <c r="O6" s="19">
        <v>65</v>
      </c>
      <c r="P6" s="19">
        <v>5</v>
      </c>
      <c r="Q6" s="18" t="str">
        <f t="shared" ca="1" si="1"/>
        <v>16</v>
      </c>
      <c r="R6" s="18" t="str">
        <f t="shared" ca="1" si="2"/>
        <v>08</v>
      </c>
      <c r="S6" s="18" t="str">
        <f t="shared" ca="1" si="3"/>
        <v>07</v>
      </c>
      <c r="T6" s="18">
        <v>1</v>
      </c>
      <c r="U6" s="18">
        <v>0</v>
      </c>
      <c r="V6" s="18">
        <v>1</v>
      </c>
      <c r="W6" s="18">
        <v>1</v>
      </c>
      <c r="X6" s="18">
        <v>1</v>
      </c>
      <c r="Y6" s="18">
        <v>1</v>
      </c>
      <c r="Z6" s="18">
        <v>1</v>
      </c>
      <c r="AA6" s="18">
        <v>1</v>
      </c>
      <c r="AB6" s="18">
        <v>1</v>
      </c>
      <c r="AC6" s="18">
        <v>0</v>
      </c>
      <c r="AD6" s="18">
        <v>0</v>
      </c>
      <c r="AE6" s="18">
        <v>0</v>
      </c>
      <c r="AF6" s="18">
        <v>0</v>
      </c>
      <c r="AG6" s="18">
        <v>0</v>
      </c>
      <c r="AH6" s="18">
        <v>0</v>
      </c>
      <c r="AI6" s="18">
        <v>0</v>
      </c>
      <c r="AJ6" s="18">
        <v>0</v>
      </c>
      <c r="AK6" s="18">
        <v>0</v>
      </c>
      <c r="AL6" s="18">
        <v>0</v>
      </c>
      <c r="AM6" s="18">
        <v>0</v>
      </c>
      <c r="AN6" s="18">
        <v>0</v>
      </c>
      <c r="AO6" s="18">
        <v>0</v>
      </c>
      <c r="AP6" s="19">
        <v>0</v>
      </c>
      <c r="AQ6" s="19">
        <v>0</v>
      </c>
      <c r="AR6" s="19">
        <v>0</v>
      </c>
      <c r="AS6" s="19">
        <v>0</v>
      </c>
      <c r="AT6" s="19">
        <v>0</v>
      </c>
      <c r="AU6" s="19">
        <v>0</v>
      </c>
      <c r="AV6" s="19">
        <v>0</v>
      </c>
      <c r="AW6" s="19">
        <v>0</v>
      </c>
      <c r="AX6" s="19">
        <v>0</v>
      </c>
      <c r="AY6" s="19">
        <v>0</v>
      </c>
      <c r="AZ6" s="18" t="str">
        <f t="shared" ca="1" si="0"/>
        <v>54</v>
      </c>
      <c r="BA6" s="18" t="s">
        <v>25</v>
      </c>
      <c r="BB6" s="122" t="str">
        <f t="shared" ca="1" si="4"/>
        <v>7BFF013CC80100076000650005160807010001010101010101000000000000000000000000000000000000000000000000000000000000000000547D</v>
      </c>
      <c r="BC6" s="79">
        <v>5</v>
      </c>
      <c r="BD6" s="21"/>
      <c r="BE6" s="18" t="str">
        <f t="shared" si="5"/>
        <v>00</v>
      </c>
      <c r="BF6" s="18" t="str">
        <f t="shared" si="6"/>
        <v>00</v>
      </c>
      <c r="BG6" s="20"/>
      <c r="BH6" s="21"/>
    </row>
    <row r="7" spans="1:60" ht="82.5">
      <c r="A7" s="27"/>
      <c r="B7" s="16">
        <v>2</v>
      </c>
      <c r="C7" s="27" t="s">
        <v>4</v>
      </c>
      <c r="D7" s="16" t="s">
        <v>14</v>
      </c>
      <c r="E7" s="16">
        <v>1</v>
      </c>
      <c r="F7" s="22">
        <v>0</v>
      </c>
      <c r="G7" s="18" t="s">
        <v>18</v>
      </c>
      <c r="H7" s="18">
        <v>0</v>
      </c>
      <c r="I7" s="23">
        <f>F7</f>
        <v>0</v>
      </c>
      <c r="J7" s="18" t="s">
        <v>69</v>
      </c>
      <c r="K7" s="18" t="s">
        <v>68</v>
      </c>
      <c r="L7" s="18">
        <v>1</v>
      </c>
      <c r="M7" s="18">
        <v>0</v>
      </c>
      <c r="N7" s="19">
        <v>760</v>
      </c>
      <c r="O7" s="19">
        <v>65</v>
      </c>
      <c r="P7" s="19">
        <v>5</v>
      </c>
      <c r="Q7" s="18" t="str">
        <f t="shared" ca="1" si="1"/>
        <v>16</v>
      </c>
      <c r="R7" s="18" t="str">
        <f t="shared" ca="1" si="2"/>
        <v>08</v>
      </c>
      <c r="S7" s="18" t="str">
        <f t="shared" ca="1" si="3"/>
        <v>07</v>
      </c>
      <c r="T7" s="18">
        <v>1</v>
      </c>
      <c r="U7" s="18">
        <v>0</v>
      </c>
      <c r="V7" s="18">
        <v>1</v>
      </c>
      <c r="W7" s="18">
        <v>1</v>
      </c>
      <c r="X7" s="18">
        <v>1</v>
      </c>
      <c r="Y7" s="18">
        <v>1</v>
      </c>
      <c r="Z7" s="18">
        <v>1</v>
      </c>
      <c r="AA7" s="18">
        <v>1</v>
      </c>
      <c r="AB7" s="18">
        <v>1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9">
        <v>0</v>
      </c>
      <c r="AQ7" s="19">
        <v>0</v>
      </c>
      <c r="AR7" s="19">
        <v>0</v>
      </c>
      <c r="AS7" s="19">
        <v>0</v>
      </c>
      <c r="AT7" s="19">
        <v>0</v>
      </c>
      <c r="AU7" s="19">
        <v>0</v>
      </c>
      <c r="AV7" s="19">
        <v>0</v>
      </c>
      <c r="AW7" s="19">
        <v>0</v>
      </c>
      <c r="AX7" s="19">
        <v>0</v>
      </c>
      <c r="AY7" s="19">
        <v>0</v>
      </c>
      <c r="AZ7" s="18" t="str">
        <f t="shared" ca="1" si="0"/>
        <v>54</v>
      </c>
      <c r="BA7" s="18" t="s">
        <v>25</v>
      </c>
      <c r="BB7" s="122" t="str">
        <f t="shared" ca="1" si="4"/>
        <v>7B00003CC80100076000650005160807010001010101010101000000000000000000000000000000000000000000000000000000000000000000547D</v>
      </c>
      <c r="BC7" s="79">
        <v>6</v>
      </c>
      <c r="BD7" s="21"/>
      <c r="BE7" s="18" t="str">
        <f t="shared" si="5"/>
        <v>00</v>
      </c>
      <c r="BF7" s="18" t="str">
        <f t="shared" si="6"/>
        <v>00</v>
      </c>
      <c r="BG7" s="20"/>
      <c r="BH7" s="21"/>
    </row>
    <row r="8" spans="1:60" ht="82.5">
      <c r="A8" s="27"/>
      <c r="B8" s="16"/>
      <c r="C8" s="27"/>
      <c r="D8" s="16"/>
      <c r="E8" s="16">
        <v>2</v>
      </c>
      <c r="F8" s="24" t="s">
        <v>22</v>
      </c>
      <c r="G8" s="18" t="s">
        <v>18</v>
      </c>
      <c r="H8" s="18">
        <v>0</v>
      </c>
      <c r="I8" s="23" t="str">
        <f>F8</f>
        <v>FF</v>
      </c>
      <c r="J8" s="18" t="s">
        <v>69</v>
      </c>
      <c r="K8" s="18" t="s">
        <v>68</v>
      </c>
      <c r="L8" s="18">
        <v>1</v>
      </c>
      <c r="M8" s="18">
        <v>0</v>
      </c>
      <c r="N8" s="19">
        <v>760</v>
      </c>
      <c r="O8" s="19">
        <v>65</v>
      </c>
      <c r="P8" s="19">
        <v>5</v>
      </c>
      <c r="Q8" s="18" t="str">
        <f t="shared" ca="1" si="1"/>
        <v>16</v>
      </c>
      <c r="R8" s="18" t="str">
        <f t="shared" ca="1" si="2"/>
        <v>08</v>
      </c>
      <c r="S8" s="18" t="str">
        <f t="shared" ca="1" si="3"/>
        <v>07</v>
      </c>
      <c r="T8" s="18">
        <v>1</v>
      </c>
      <c r="U8" s="18">
        <v>0</v>
      </c>
      <c r="V8" s="18">
        <v>1</v>
      </c>
      <c r="W8" s="18">
        <v>1</v>
      </c>
      <c r="X8" s="18">
        <v>1</v>
      </c>
      <c r="Y8" s="18">
        <v>1</v>
      </c>
      <c r="Z8" s="18">
        <v>1</v>
      </c>
      <c r="AA8" s="18">
        <v>1</v>
      </c>
      <c r="AB8" s="18">
        <v>1</v>
      </c>
      <c r="AC8" s="18">
        <v>0</v>
      </c>
      <c r="AD8" s="18">
        <v>0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0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9">
        <v>0</v>
      </c>
      <c r="AQ8" s="19">
        <v>0</v>
      </c>
      <c r="AR8" s="19">
        <v>0</v>
      </c>
      <c r="AS8" s="19">
        <v>0</v>
      </c>
      <c r="AT8" s="19">
        <v>0</v>
      </c>
      <c r="AU8" s="19">
        <v>0</v>
      </c>
      <c r="AV8" s="19">
        <v>0</v>
      </c>
      <c r="AW8" s="19">
        <v>0</v>
      </c>
      <c r="AX8" s="19">
        <v>0</v>
      </c>
      <c r="AY8" s="19">
        <v>0</v>
      </c>
      <c r="AZ8" s="18" t="str">
        <f t="shared" ca="1" si="0"/>
        <v>55</v>
      </c>
      <c r="BA8" s="18" t="s">
        <v>25</v>
      </c>
      <c r="BB8" s="122" t="str">
        <f t="shared" ca="1" si="4"/>
        <v>7B00FF3CC80100076000650005160807010001010101010101000000000000000000000000000000000000000000000000000000000000000000557D</v>
      </c>
      <c r="BC8" s="79">
        <v>7</v>
      </c>
      <c r="BD8" s="21"/>
      <c r="BE8" s="18" t="str">
        <f t="shared" si="5"/>
        <v>00</v>
      </c>
      <c r="BF8" s="18" t="str">
        <f t="shared" si="6"/>
        <v>00</v>
      </c>
      <c r="BG8" s="20"/>
      <c r="BH8" s="21"/>
    </row>
    <row r="9" spans="1:60" ht="82.5">
      <c r="A9" s="27"/>
      <c r="B9" s="16">
        <v>3</v>
      </c>
      <c r="C9" s="27" t="s">
        <v>7</v>
      </c>
      <c r="D9" s="16" t="s">
        <v>63</v>
      </c>
      <c r="E9" s="16">
        <v>1</v>
      </c>
      <c r="F9" s="22">
        <v>0</v>
      </c>
      <c r="G9" s="18" t="s">
        <v>18</v>
      </c>
      <c r="H9" s="18">
        <v>0</v>
      </c>
      <c r="I9" s="18">
        <v>1</v>
      </c>
      <c r="J9" s="23">
        <f>F9</f>
        <v>0</v>
      </c>
      <c r="K9" s="18" t="s">
        <v>68</v>
      </c>
      <c r="L9" s="18">
        <v>1</v>
      </c>
      <c r="M9" s="18">
        <v>0</v>
      </c>
      <c r="N9" s="19">
        <v>760</v>
      </c>
      <c r="O9" s="19">
        <v>65</v>
      </c>
      <c r="P9" s="19">
        <v>5</v>
      </c>
      <c r="Q9" s="18" t="str">
        <f t="shared" ca="1" si="1"/>
        <v>16</v>
      </c>
      <c r="R9" s="18" t="str">
        <f t="shared" ca="1" si="2"/>
        <v>08</v>
      </c>
      <c r="S9" s="18" t="str">
        <f t="shared" ca="1" si="3"/>
        <v>07</v>
      </c>
      <c r="T9" s="18">
        <v>1</v>
      </c>
      <c r="U9" s="18">
        <v>0</v>
      </c>
      <c r="V9" s="18">
        <v>1</v>
      </c>
      <c r="W9" s="18">
        <v>1</v>
      </c>
      <c r="X9" s="18">
        <v>1</v>
      </c>
      <c r="Y9" s="18">
        <v>1</v>
      </c>
      <c r="Z9" s="18">
        <v>1</v>
      </c>
      <c r="AA9" s="18">
        <v>1</v>
      </c>
      <c r="AB9" s="18">
        <v>1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0</v>
      </c>
      <c r="AK9" s="18">
        <v>0</v>
      </c>
      <c r="AL9" s="18">
        <v>0</v>
      </c>
      <c r="AM9" s="18">
        <v>0</v>
      </c>
      <c r="AN9" s="18">
        <v>0</v>
      </c>
      <c r="AO9" s="18">
        <v>0</v>
      </c>
      <c r="AP9" s="19">
        <v>0</v>
      </c>
      <c r="AQ9" s="19">
        <v>0</v>
      </c>
      <c r="AR9" s="19">
        <v>0</v>
      </c>
      <c r="AS9" s="19">
        <v>0</v>
      </c>
      <c r="AT9" s="19">
        <v>0</v>
      </c>
      <c r="AU9" s="19">
        <v>0</v>
      </c>
      <c r="AV9" s="19">
        <v>0</v>
      </c>
      <c r="AW9" s="19">
        <v>0</v>
      </c>
      <c r="AX9" s="19">
        <v>0</v>
      </c>
      <c r="AY9" s="19">
        <v>0</v>
      </c>
      <c r="AZ9" s="18" t="str">
        <f t="shared" ca="1" si="0"/>
        <v>11</v>
      </c>
      <c r="BA9" s="18" t="s">
        <v>25</v>
      </c>
      <c r="BB9" s="122" t="str">
        <f t="shared" ca="1" si="4"/>
        <v>7B000100C80100076000650005160807010001010101010101000000000000000000000000000000000000000000000000000000000000000000117D</v>
      </c>
      <c r="BC9" s="79">
        <v>8</v>
      </c>
      <c r="BD9" s="21"/>
      <c r="BE9" s="18" t="str">
        <f t="shared" si="5"/>
        <v>00</v>
      </c>
      <c r="BF9" s="18" t="str">
        <f t="shared" si="6"/>
        <v>00</v>
      </c>
      <c r="BG9" s="20" t="s">
        <v>38</v>
      </c>
      <c r="BH9" s="21"/>
    </row>
    <row r="10" spans="1:60" ht="82.5">
      <c r="A10" s="27"/>
      <c r="B10" s="16"/>
      <c r="C10" s="27"/>
      <c r="D10" s="16"/>
      <c r="E10" s="16">
        <v>2</v>
      </c>
      <c r="F10" s="22">
        <v>6</v>
      </c>
      <c r="G10" s="18" t="s">
        <v>18</v>
      </c>
      <c r="H10" s="18">
        <v>0</v>
      </c>
      <c r="I10" s="18">
        <v>1</v>
      </c>
      <c r="J10" s="23">
        <f>F10</f>
        <v>6</v>
      </c>
      <c r="K10" s="18" t="s">
        <v>68</v>
      </c>
      <c r="L10" s="18">
        <v>1</v>
      </c>
      <c r="M10" s="18">
        <v>0</v>
      </c>
      <c r="N10" s="19">
        <v>760</v>
      </c>
      <c r="O10" s="19">
        <v>65</v>
      </c>
      <c r="P10" s="19">
        <v>5</v>
      </c>
      <c r="Q10" s="18" t="str">
        <f t="shared" ca="1" si="1"/>
        <v>16</v>
      </c>
      <c r="R10" s="18" t="str">
        <f t="shared" ca="1" si="2"/>
        <v>08</v>
      </c>
      <c r="S10" s="18" t="str">
        <f t="shared" ca="1" si="3"/>
        <v>07</v>
      </c>
      <c r="T10" s="18">
        <v>1</v>
      </c>
      <c r="U10" s="18">
        <v>0</v>
      </c>
      <c r="V10" s="18">
        <v>1</v>
      </c>
      <c r="W10" s="18">
        <v>1</v>
      </c>
      <c r="X10" s="18">
        <v>1</v>
      </c>
      <c r="Y10" s="18">
        <v>1</v>
      </c>
      <c r="Z10" s="18">
        <v>1</v>
      </c>
      <c r="AA10" s="18">
        <v>1</v>
      </c>
      <c r="AB10" s="18">
        <v>1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  <c r="AH10" s="18">
        <v>0</v>
      </c>
      <c r="AI10" s="18">
        <v>0</v>
      </c>
      <c r="AJ10" s="18">
        <v>0</v>
      </c>
      <c r="AK10" s="18">
        <v>0</v>
      </c>
      <c r="AL10" s="18">
        <v>0</v>
      </c>
      <c r="AM10" s="18">
        <v>0</v>
      </c>
      <c r="AN10" s="18">
        <v>0</v>
      </c>
      <c r="AO10" s="18">
        <v>0</v>
      </c>
      <c r="AP10" s="19">
        <v>0</v>
      </c>
      <c r="AQ10" s="19">
        <v>0</v>
      </c>
      <c r="AR10" s="19">
        <v>0</v>
      </c>
      <c r="AS10" s="19">
        <v>0</v>
      </c>
      <c r="AT10" s="19">
        <v>0</v>
      </c>
      <c r="AU10" s="19">
        <v>0</v>
      </c>
      <c r="AV10" s="19">
        <v>0</v>
      </c>
      <c r="AW10" s="19">
        <v>0</v>
      </c>
      <c r="AX10" s="19">
        <v>0</v>
      </c>
      <c r="AY10" s="19">
        <v>0</v>
      </c>
      <c r="AZ10" s="18" t="str">
        <f t="shared" ca="1" si="0"/>
        <v>41</v>
      </c>
      <c r="BA10" s="18" t="s">
        <v>25</v>
      </c>
      <c r="BB10" s="122" t="str">
        <f t="shared" ca="1" si="4"/>
        <v>7B000106C80100076000650005160807010001010101010101000000000000000000000000000000000000000000000000000000000000000000417D</v>
      </c>
      <c r="BC10" s="79">
        <v>9</v>
      </c>
      <c r="BD10" s="21"/>
      <c r="BE10" s="18" t="str">
        <f t="shared" si="5"/>
        <v>00</v>
      </c>
      <c r="BF10" s="18" t="str">
        <f t="shared" si="6"/>
        <v>00</v>
      </c>
      <c r="BG10" s="20"/>
      <c r="BH10" s="21"/>
    </row>
    <row r="11" spans="1:60" ht="82.5">
      <c r="A11" s="27"/>
      <c r="B11" s="16"/>
      <c r="C11" s="27"/>
      <c r="D11" s="16"/>
      <c r="E11" s="16">
        <v>2</v>
      </c>
      <c r="F11" s="22">
        <v>70</v>
      </c>
      <c r="G11" s="18" t="s">
        <v>18</v>
      </c>
      <c r="H11" s="18">
        <v>0</v>
      </c>
      <c r="I11" s="18">
        <v>1</v>
      </c>
      <c r="J11" s="23">
        <f>F11</f>
        <v>70</v>
      </c>
      <c r="K11" s="18" t="s">
        <v>68</v>
      </c>
      <c r="L11" s="18">
        <v>1</v>
      </c>
      <c r="M11" s="18">
        <v>0</v>
      </c>
      <c r="N11" s="19">
        <v>760</v>
      </c>
      <c r="O11" s="19">
        <v>65</v>
      </c>
      <c r="P11" s="19">
        <v>5</v>
      </c>
      <c r="Q11" s="18" t="str">
        <f t="shared" ca="1" si="1"/>
        <v>16</v>
      </c>
      <c r="R11" s="18" t="str">
        <f t="shared" ca="1" si="2"/>
        <v>08</v>
      </c>
      <c r="S11" s="18" t="str">
        <f t="shared" ca="1" si="3"/>
        <v>07</v>
      </c>
      <c r="T11" s="18">
        <v>1</v>
      </c>
      <c r="U11" s="18">
        <v>0</v>
      </c>
      <c r="V11" s="18">
        <v>1</v>
      </c>
      <c r="W11" s="18">
        <v>1</v>
      </c>
      <c r="X11" s="18">
        <v>1</v>
      </c>
      <c r="Y11" s="18">
        <v>1</v>
      </c>
      <c r="Z11" s="18">
        <v>1</v>
      </c>
      <c r="AA11" s="18">
        <v>1</v>
      </c>
      <c r="AB11" s="18">
        <v>1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0</v>
      </c>
      <c r="AK11" s="18">
        <v>0</v>
      </c>
      <c r="AL11" s="18">
        <v>0</v>
      </c>
      <c r="AM11" s="18">
        <v>0</v>
      </c>
      <c r="AN11" s="18">
        <v>0</v>
      </c>
      <c r="AO11" s="18">
        <v>0</v>
      </c>
      <c r="AP11" s="19">
        <v>0</v>
      </c>
      <c r="AQ11" s="19">
        <v>0</v>
      </c>
      <c r="AR11" s="19">
        <v>0</v>
      </c>
      <c r="AS11" s="19">
        <v>0</v>
      </c>
      <c r="AT11" s="19">
        <v>0</v>
      </c>
      <c r="AU11" s="19">
        <v>0</v>
      </c>
      <c r="AV11" s="19">
        <v>0</v>
      </c>
      <c r="AW11" s="19">
        <v>0</v>
      </c>
      <c r="AX11" s="19">
        <v>0</v>
      </c>
      <c r="AY11" s="19">
        <v>0</v>
      </c>
      <c r="AZ11" s="18" t="str">
        <f t="shared" ca="1" si="0"/>
        <v>01</v>
      </c>
      <c r="BA11" s="18" t="s">
        <v>25</v>
      </c>
      <c r="BB11" s="122" t="str">
        <f t="shared" ca="1" si="4"/>
        <v>7B000170C80100076000650005160807010001010101010101000000000000000000000000000000000000000000000000000000000000000000017D</v>
      </c>
      <c r="BC11" s="79">
        <v>10</v>
      </c>
      <c r="BD11" s="21"/>
      <c r="BE11" s="18" t="str">
        <f t="shared" si="5"/>
        <v>00</v>
      </c>
      <c r="BF11" s="18" t="str">
        <f t="shared" si="6"/>
        <v>00</v>
      </c>
      <c r="BG11" s="20"/>
      <c r="BH11" s="21"/>
    </row>
    <row r="12" spans="1:60" ht="82.5">
      <c r="A12" s="27"/>
      <c r="B12" s="16"/>
      <c r="C12" s="27"/>
      <c r="D12" s="16"/>
      <c r="E12" s="16">
        <v>2</v>
      </c>
      <c r="F12" s="22" t="s">
        <v>22</v>
      </c>
      <c r="G12" s="18" t="s">
        <v>18</v>
      </c>
      <c r="H12" s="18">
        <v>0</v>
      </c>
      <c r="I12" s="18">
        <v>1</v>
      </c>
      <c r="J12" s="23" t="str">
        <f>F12</f>
        <v>FF</v>
      </c>
      <c r="K12" s="18" t="s">
        <v>68</v>
      </c>
      <c r="L12" s="18">
        <v>1</v>
      </c>
      <c r="M12" s="18">
        <v>0</v>
      </c>
      <c r="N12" s="19">
        <v>760</v>
      </c>
      <c r="O12" s="19">
        <v>65</v>
      </c>
      <c r="P12" s="19">
        <v>5</v>
      </c>
      <c r="Q12" s="18" t="str">
        <f t="shared" ca="1" si="1"/>
        <v>16</v>
      </c>
      <c r="R12" s="18" t="str">
        <f t="shared" ca="1" si="2"/>
        <v>08</v>
      </c>
      <c r="S12" s="18" t="str">
        <f t="shared" ca="1" si="3"/>
        <v>07</v>
      </c>
      <c r="T12" s="18">
        <v>1</v>
      </c>
      <c r="U12" s="18">
        <v>0</v>
      </c>
      <c r="V12" s="18">
        <v>1</v>
      </c>
      <c r="W12" s="18">
        <v>1</v>
      </c>
      <c r="X12" s="18">
        <v>1</v>
      </c>
      <c r="Y12" s="18">
        <v>1</v>
      </c>
      <c r="Z12" s="18">
        <v>1</v>
      </c>
      <c r="AA12" s="18">
        <v>1</v>
      </c>
      <c r="AB12" s="18">
        <v>1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9">
        <v>0</v>
      </c>
      <c r="AQ12" s="19">
        <v>0</v>
      </c>
      <c r="AR12" s="19">
        <v>0</v>
      </c>
      <c r="AS12" s="19">
        <v>0</v>
      </c>
      <c r="AT12" s="19">
        <v>0</v>
      </c>
      <c r="AU12" s="19">
        <v>0</v>
      </c>
      <c r="AV12" s="19">
        <v>0</v>
      </c>
      <c r="AW12" s="19">
        <v>0</v>
      </c>
      <c r="AX12" s="19">
        <v>0</v>
      </c>
      <c r="AY12" s="19">
        <v>0</v>
      </c>
      <c r="AZ12" s="18" t="str">
        <f t="shared" ca="1" si="0"/>
        <v>10</v>
      </c>
      <c r="BA12" s="18" t="s">
        <v>25</v>
      </c>
      <c r="BB12" s="122" t="str">
        <f t="shared" ca="1" si="4"/>
        <v>7B0001FFC80100076000650005160807010001010101010101000000000000000000000000000000000000000000000000000000000000000000107D</v>
      </c>
      <c r="BC12" s="79">
        <v>11</v>
      </c>
      <c r="BD12" s="21"/>
      <c r="BE12" s="18" t="str">
        <f t="shared" si="5"/>
        <v>00</v>
      </c>
      <c r="BF12" s="18" t="str">
        <f t="shared" si="6"/>
        <v>00</v>
      </c>
      <c r="BG12" s="20"/>
      <c r="BH12" s="21"/>
    </row>
    <row r="13" spans="1:60" ht="82.5">
      <c r="A13" s="27"/>
      <c r="B13" s="16">
        <v>4</v>
      </c>
      <c r="C13" s="27" t="s">
        <v>8</v>
      </c>
      <c r="D13" s="16" t="s">
        <v>64</v>
      </c>
      <c r="E13" s="16">
        <v>1</v>
      </c>
      <c r="F13" s="22" t="s">
        <v>23</v>
      </c>
      <c r="G13" s="18" t="s">
        <v>18</v>
      </c>
      <c r="H13" s="18">
        <v>0</v>
      </c>
      <c r="I13" s="18">
        <v>1</v>
      </c>
      <c r="J13" s="18" t="s">
        <v>69</v>
      </c>
      <c r="K13" s="23" t="str">
        <f>F13</f>
        <v>C9</v>
      </c>
      <c r="L13" s="18">
        <v>1</v>
      </c>
      <c r="M13" s="18">
        <v>0</v>
      </c>
      <c r="N13" s="19">
        <v>760</v>
      </c>
      <c r="O13" s="19">
        <v>65</v>
      </c>
      <c r="P13" s="19">
        <v>5</v>
      </c>
      <c r="Q13" s="18" t="str">
        <f t="shared" ca="1" si="1"/>
        <v>16</v>
      </c>
      <c r="R13" s="18" t="str">
        <f t="shared" ca="1" si="2"/>
        <v>08</v>
      </c>
      <c r="S13" s="18" t="str">
        <f t="shared" ca="1" si="3"/>
        <v>07</v>
      </c>
      <c r="T13" s="18">
        <v>1</v>
      </c>
      <c r="U13" s="18">
        <v>0</v>
      </c>
      <c r="V13" s="18">
        <v>1</v>
      </c>
      <c r="W13" s="18">
        <v>1</v>
      </c>
      <c r="X13" s="18">
        <v>1</v>
      </c>
      <c r="Y13" s="18">
        <v>1</v>
      </c>
      <c r="Z13" s="18">
        <v>1</v>
      </c>
      <c r="AA13" s="18">
        <v>1</v>
      </c>
      <c r="AB13" s="18">
        <v>1</v>
      </c>
      <c r="AC13" s="18">
        <v>0</v>
      </c>
      <c r="AD13" s="18">
        <v>0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0</v>
      </c>
      <c r="AK13" s="18">
        <v>0</v>
      </c>
      <c r="AL13" s="18">
        <v>0</v>
      </c>
      <c r="AM13" s="18">
        <v>0</v>
      </c>
      <c r="AN13" s="18">
        <v>0</v>
      </c>
      <c r="AO13" s="18">
        <v>0</v>
      </c>
      <c r="AP13" s="19">
        <v>0</v>
      </c>
      <c r="AQ13" s="19">
        <v>0</v>
      </c>
      <c r="AR13" s="19">
        <v>0</v>
      </c>
      <c r="AS13" s="19">
        <v>0</v>
      </c>
      <c r="AT13" s="19">
        <v>0</v>
      </c>
      <c r="AU13" s="19">
        <v>0</v>
      </c>
      <c r="AV13" s="19">
        <v>0</v>
      </c>
      <c r="AW13" s="19">
        <v>0</v>
      </c>
      <c r="AX13" s="19">
        <v>0</v>
      </c>
      <c r="AY13" s="19">
        <v>0</v>
      </c>
      <c r="AZ13" s="18" t="str">
        <f t="shared" ca="1" si="0"/>
        <v>50</v>
      </c>
      <c r="BA13" s="18" t="s">
        <v>25</v>
      </c>
      <c r="BB13" s="122" t="str">
        <f t="shared" ca="1" si="4"/>
        <v>7B00013CC90100076000650005160807010001010101010101000000000000000000000000000000000000000000000000000000000000000000507D</v>
      </c>
      <c r="BC13" s="79">
        <v>12</v>
      </c>
      <c r="BD13" s="21"/>
      <c r="BE13" s="18" t="str">
        <f t="shared" si="5"/>
        <v>00</v>
      </c>
      <c r="BF13" s="18" t="str">
        <f t="shared" si="6"/>
        <v>00</v>
      </c>
      <c r="BG13" s="20"/>
      <c r="BH13" s="21"/>
    </row>
    <row r="14" spans="1:60" ht="82.5">
      <c r="A14" s="27"/>
      <c r="B14" s="16"/>
      <c r="C14" s="27"/>
      <c r="D14" s="16"/>
      <c r="E14" s="16">
        <v>2</v>
      </c>
      <c r="F14" s="22">
        <v>0</v>
      </c>
      <c r="G14" s="18" t="s">
        <v>18</v>
      </c>
      <c r="H14" s="18">
        <v>0</v>
      </c>
      <c r="I14" s="18">
        <v>1</v>
      </c>
      <c r="J14" s="18" t="s">
        <v>69</v>
      </c>
      <c r="K14" s="23">
        <f>F14</f>
        <v>0</v>
      </c>
      <c r="L14" s="18">
        <v>1</v>
      </c>
      <c r="M14" s="18">
        <v>0</v>
      </c>
      <c r="N14" s="19">
        <v>760</v>
      </c>
      <c r="O14" s="19">
        <v>65</v>
      </c>
      <c r="P14" s="19">
        <v>5</v>
      </c>
      <c r="Q14" s="18" t="str">
        <f t="shared" ca="1" si="1"/>
        <v>16</v>
      </c>
      <c r="R14" s="18" t="str">
        <f t="shared" ca="1" si="2"/>
        <v>08</v>
      </c>
      <c r="S14" s="18" t="str">
        <f t="shared" ca="1" si="3"/>
        <v>07</v>
      </c>
      <c r="T14" s="18">
        <v>1</v>
      </c>
      <c r="U14" s="18">
        <v>0</v>
      </c>
      <c r="V14" s="18">
        <v>1</v>
      </c>
      <c r="W14" s="18">
        <v>1</v>
      </c>
      <c r="X14" s="18">
        <v>1</v>
      </c>
      <c r="Y14" s="18">
        <v>1</v>
      </c>
      <c r="Z14" s="18">
        <v>1</v>
      </c>
      <c r="AA14" s="18">
        <v>1</v>
      </c>
      <c r="AB14" s="18">
        <v>1</v>
      </c>
      <c r="AC14" s="18">
        <v>0</v>
      </c>
      <c r="AD14" s="18">
        <v>0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0</v>
      </c>
      <c r="AK14" s="18">
        <v>0</v>
      </c>
      <c r="AL14" s="18">
        <v>0</v>
      </c>
      <c r="AM14" s="18">
        <v>0</v>
      </c>
      <c r="AN14" s="18">
        <v>0</v>
      </c>
      <c r="AO14" s="18">
        <v>0</v>
      </c>
      <c r="AP14" s="19">
        <v>0</v>
      </c>
      <c r="AQ14" s="19">
        <v>0</v>
      </c>
      <c r="AR14" s="19">
        <v>0</v>
      </c>
      <c r="AS14" s="19">
        <v>0</v>
      </c>
      <c r="AT14" s="19">
        <v>0</v>
      </c>
      <c r="AU14" s="19">
        <v>0</v>
      </c>
      <c r="AV14" s="19">
        <v>0</v>
      </c>
      <c r="AW14" s="19">
        <v>0</v>
      </c>
      <c r="AX14" s="19">
        <v>0</v>
      </c>
      <c r="AY14" s="19">
        <v>0</v>
      </c>
      <c r="AZ14" s="18" t="str">
        <f t="shared" ca="1" si="0"/>
        <v>05</v>
      </c>
      <c r="BA14" s="18" t="s">
        <v>25</v>
      </c>
      <c r="BB14" s="122" t="str">
        <f t="shared" ca="1" si="4"/>
        <v>7B00013C000100076000650005160807010001010101010101000000000000000000000000000000000000000000000000000000000000000000057D</v>
      </c>
      <c r="BC14" s="79">
        <v>13</v>
      </c>
      <c r="BD14" s="21"/>
      <c r="BE14" s="18" t="str">
        <f t="shared" si="5"/>
        <v>00</v>
      </c>
      <c r="BF14" s="18" t="str">
        <f t="shared" si="6"/>
        <v>00</v>
      </c>
      <c r="BG14" s="20"/>
      <c r="BH14" s="21"/>
    </row>
    <row r="15" spans="1:60" ht="82.5">
      <c r="A15" s="27"/>
      <c r="B15" s="16"/>
      <c r="C15" s="27"/>
      <c r="D15" s="16"/>
      <c r="E15" s="16">
        <v>3</v>
      </c>
      <c r="F15" s="22" t="s">
        <v>22</v>
      </c>
      <c r="G15" s="18" t="s">
        <v>18</v>
      </c>
      <c r="H15" s="18">
        <v>0</v>
      </c>
      <c r="I15" s="18">
        <v>1</v>
      </c>
      <c r="J15" s="18" t="s">
        <v>69</v>
      </c>
      <c r="K15" s="23" t="str">
        <f>F15</f>
        <v>FF</v>
      </c>
      <c r="L15" s="18">
        <v>1</v>
      </c>
      <c r="M15" s="18">
        <v>0</v>
      </c>
      <c r="N15" s="19">
        <v>760</v>
      </c>
      <c r="O15" s="19">
        <v>65</v>
      </c>
      <c r="P15" s="19">
        <v>5</v>
      </c>
      <c r="Q15" s="18" t="str">
        <f t="shared" ca="1" si="1"/>
        <v>16</v>
      </c>
      <c r="R15" s="18" t="str">
        <f t="shared" ca="1" si="2"/>
        <v>08</v>
      </c>
      <c r="S15" s="18" t="str">
        <f t="shared" ca="1" si="3"/>
        <v>07</v>
      </c>
      <c r="T15" s="18">
        <v>1</v>
      </c>
      <c r="U15" s="18">
        <v>0</v>
      </c>
      <c r="V15" s="18">
        <v>1</v>
      </c>
      <c r="W15" s="18">
        <v>1</v>
      </c>
      <c r="X15" s="18">
        <v>1</v>
      </c>
      <c r="Y15" s="18">
        <v>1</v>
      </c>
      <c r="Z15" s="18">
        <v>1</v>
      </c>
      <c r="AA15" s="18">
        <v>1</v>
      </c>
      <c r="AB15" s="18">
        <v>1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9">
        <v>0</v>
      </c>
      <c r="AQ15" s="19">
        <v>0</v>
      </c>
      <c r="AR15" s="19">
        <v>0</v>
      </c>
      <c r="AS15" s="19">
        <v>0</v>
      </c>
      <c r="AT15" s="19">
        <v>0</v>
      </c>
      <c r="AU15" s="19">
        <v>0</v>
      </c>
      <c r="AV15" s="19">
        <v>0</v>
      </c>
      <c r="AW15" s="19">
        <v>0</v>
      </c>
      <c r="AX15" s="19">
        <v>0</v>
      </c>
      <c r="AY15" s="19">
        <v>0</v>
      </c>
      <c r="AZ15" s="18" t="str">
        <f t="shared" ca="1" si="0"/>
        <v>04</v>
      </c>
      <c r="BA15" s="18" t="s">
        <v>25</v>
      </c>
      <c r="BB15" s="122" t="str">
        <f t="shared" ca="1" si="4"/>
        <v>7B00013CFF0100076000650005160807010001010101010101000000000000000000000000000000000000000000000000000000000000000000047D</v>
      </c>
      <c r="BC15" s="79">
        <v>14</v>
      </c>
      <c r="BD15" s="21"/>
      <c r="BE15" s="18" t="str">
        <f t="shared" si="5"/>
        <v>00</v>
      </c>
      <c r="BF15" s="18" t="str">
        <f t="shared" si="6"/>
        <v>00</v>
      </c>
      <c r="BG15" s="20"/>
      <c r="BH15" s="21"/>
    </row>
    <row r="16" spans="1:60" ht="82.5">
      <c r="A16" s="27"/>
      <c r="B16" s="16">
        <v>5</v>
      </c>
      <c r="C16" s="27" t="s">
        <v>10</v>
      </c>
      <c r="D16" s="16" t="s">
        <v>61</v>
      </c>
      <c r="E16" s="16">
        <v>1</v>
      </c>
      <c r="F16" s="22">
        <v>1</v>
      </c>
      <c r="G16" s="18" t="s">
        <v>18</v>
      </c>
      <c r="H16" s="18">
        <v>0</v>
      </c>
      <c r="I16" s="18">
        <v>1</v>
      </c>
      <c r="J16" s="18" t="s">
        <v>69</v>
      </c>
      <c r="K16" s="18" t="s">
        <v>68</v>
      </c>
      <c r="L16" s="23">
        <f>F16</f>
        <v>1</v>
      </c>
      <c r="M16" s="18">
        <v>0</v>
      </c>
      <c r="N16" s="19">
        <v>760</v>
      </c>
      <c r="O16" s="19">
        <v>65</v>
      </c>
      <c r="P16" s="19">
        <v>5</v>
      </c>
      <c r="Q16" s="18" t="str">
        <f t="shared" ca="1" si="1"/>
        <v>16</v>
      </c>
      <c r="R16" s="18" t="str">
        <f t="shared" ca="1" si="2"/>
        <v>08</v>
      </c>
      <c r="S16" s="18" t="str">
        <f t="shared" ca="1" si="3"/>
        <v>07</v>
      </c>
      <c r="T16" s="18">
        <v>1</v>
      </c>
      <c r="U16" s="18">
        <v>0</v>
      </c>
      <c r="V16" s="18">
        <v>1</v>
      </c>
      <c r="W16" s="18">
        <v>1</v>
      </c>
      <c r="X16" s="18">
        <v>1</v>
      </c>
      <c r="Y16" s="18">
        <v>1</v>
      </c>
      <c r="Z16" s="18">
        <v>1</v>
      </c>
      <c r="AA16" s="18">
        <v>1</v>
      </c>
      <c r="AB16" s="18">
        <v>1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9">
        <v>0</v>
      </c>
      <c r="AQ16" s="19">
        <v>0</v>
      </c>
      <c r="AR16" s="19">
        <v>0</v>
      </c>
      <c r="AS16" s="19">
        <v>0</v>
      </c>
      <c r="AT16" s="19">
        <v>0</v>
      </c>
      <c r="AU16" s="19">
        <v>0</v>
      </c>
      <c r="AV16" s="19">
        <v>0</v>
      </c>
      <c r="AW16" s="19">
        <v>0</v>
      </c>
      <c r="AX16" s="19">
        <v>0</v>
      </c>
      <c r="AY16" s="19">
        <v>0</v>
      </c>
      <c r="AZ16" s="18" t="str">
        <f t="shared" ca="1" si="0"/>
        <v>55</v>
      </c>
      <c r="BA16" s="18" t="s">
        <v>25</v>
      </c>
      <c r="BB16" s="122" t="str">
        <f t="shared" ca="1" si="4"/>
        <v>7B00013CC80100076000650005160807010001010101010101000000000000000000000000000000000000000000000000000000000000000000557D</v>
      </c>
      <c r="BC16" s="79">
        <v>15</v>
      </c>
      <c r="BD16" s="21"/>
      <c r="BE16" s="18" t="str">
        <f t="shared" si="5"/>
        <v>00</v>
      </c>
      <c r="BF16" s="18" t="str">
        <f t="shared" si="6"/>
        <v>00</v>
      </c>
      <c r="BG16" s="20"/>
      <c r="BH16" s="21"/>
    </row>
    <row r="17" spans="1:60" ht="82.5">
      <c r="A17" s="27"/>
      <c r="B17" s="16"/>
      <c r="C17" s="27"/>
      <c r="D17" s="16" t="s">
        <v>62</v>
      </c>
      <c r="E17" s="16">
        <v>2</v>
      </c>
      <c r="F17" s="22">
        <v>2</v>
      </c>
      <c r="G17" s="18" t="s">
        <v>18</v>
      </c>
      <c r="H17" s="18">
        <v>0</v>
      </c>
      <c r="I17" s="18">
        <v>1</v>
      </c>
      <c r="J17" s="18" t="s">
        <v>69</v>
      </c>
      <c r="K17" s="18" t="s">
        <v>68</v>
      </c>
      <c r="L17" s="23">
        <f>F17</f>
        <v>2</v>
      </c>
      <c r="M17" s="18">
        <v>0</v>
      </c>
      <c r="N17" s="19">
        <v>760</v>
      </c>
      <c r="O17" s="19">
        <v>65</v>
      </c>
      <c r="P17" s="19">
        <v>5</v>
      </c>
      <c r="Q17" s="18" t="str">
        <f t="shared" ca="1" si="1"/>
        <v>16</v>
      </c>
      <c r="R17" s="18" t="str">
        <f t="shared" ca="1" si="2"/>
        <v>08</v>
      </c>
      <c r="S17" s="18" t="str">
        <f t="shared" ca="1" si="3"/>
        <v>07</v>
      </c>
      <c r="T17" s="18">
        <v>1</v>
      </c>
      <c r="U17" s="18">
        <v>0</v>
      </c>
      <c r="V17" s="18">
        <v>1</v>
      </c>
      <c r="W17" s="18">
        <v>1</v>
      </c>
      <c r="X17" s="18">
        <v>1</v>
      </c>
      <c r="Y17" s="18">
        <v>1</v>
      </c>
      <c r="Z17" s="18">
        <v>1</v>
      </c>
      <c r="AA17" s="18">
        <v>1</v>
      </c>
      <c r="AB17" s="18">
        <v>1</v>
      </c>
      <c r="AC17" s="18">
        <v>0</v>
      </c>
      <c r="AD17" s="18">
        <v>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0</v>
      </c>
      <c r="AK17" s="18">
        <v>0</v>
      </c>
      <c r="AL17" s="18">
        <v>0</v>
      </c>
      <c r="AM17" s="18">
        <v>0</v>
      </c>
      <c r="AN17" s="18">
        <v>0</v>
      </c>
      <c r="AO17" s="18">
        <v>0</v>
      </c>
      <c r="AP17" s="19">
        <v>0</v>
      </c>
      <c r="AQ17" s="19">
        <v>0</v>
      </c>
      <c r="AR17" s="19">
        <v>0</v>
      </c>
      <c r="AS17" s="19">
        <v>0</v>
      </c>
      <c r="AT17" s="19">
        <v>0</v>
      </c>
      <c r="AU17" s="19">
        <v>0</v>
      </c>
      <c r="AV17" s="19">
        <v>0</v>
      </c>
      <c r="AW17" s="19">
        <v>0</v>
      </c>
      <c r="AX17" s="19">
        <v>0</v>
      </c>
      <c r="AY17" s="19">
        <v>0</v>
      </c>
      <c r="AZ17" s="18" t="str">
        <f t="shared" ca="1" si="0"/>
        <v>50</v>
      </c>
      <c r="BA17" s="18" t="s">
        <v>25</v>
      </c>
      <c r="BB17" s="122" t="str">
        <f t="shared" ca="1" si="4"/>
        <v>7B00013CC80200076000650005160807010001010101010101000000000000000000000000000000000000000000000000000000000000000000507D</v>
      </c>
      <c r="BC17" s="79">
        <v>16</v>
      </c>
      <c r="BD17" s="21"/>
      <c r="BE17" s="18" t="str">
        <f t="shared" si="5"/>
        <v>00</v>
      </c>
      <c r="BF17" s="18" t="str">
        <f t="shared" si="6"/>
        <v>00</v>
      </c>
      <c r="BG17" s="20"/>
      <c r="BH17" s="21"/>
    </row>
    <row r="18" spans="1:60" ht="82.5">
      <c r="A18" s="27"/>
      <c r="B18" s="16"/>
      <c r="C18" s="27"/>
      <c r="D18" s="16"/>
      <c r="E18" s="16">
        <v>3</v>
      </c>
      <c r="F18" s="22">
        <v>0</v>
      </c>
      <c r="G18" s="18" t="s">
        <v>18</v>
      </c>
      <c r="H18" s="18">
        <v>0</v>
      </c>
      <c r="I18" s="18">
        <v>1</v>
      </c>
      <c r="J18" s="18" t="s">
        <v>69</v>
      </c>
      <c r="K18" s="18" t="s">
        <v>68</v>
      </c>
      <c r="L18" s="23">
        <f t="shared" ref="L18:L19" si="7">F18</f>
        <v>0</v>
      </c>
      <c r="M18" s="18">
        <v>0</v>
      </c>
      <c r="N18" s="19">
        <v>760</v>
      </c>
      <c r="O18" s="19">
        <v>65</v>
      </c>
      <c r="P18" s="19">
        <v>5</v>
      </c>
      <c r="Q18" s="18" t="str">
        <f t="shared" ca="1" si="1"/>
        <v>16</v>
      </c>
      <c r="R18" s="18" t="str">
        <f t="shared" ca="1" si="2"/>
        <v>08</v>
      </c>
      <c r="S18" s="18" t="str">
        <f t="shared" ca="1" si="3"/>
        <v>07</v>
      </c>
      <c r="T18" s="18">
        <v>1</v>
      </c>
      <c r="U18" s="18">
        <v>0</v>
      </c>
      <c r="V18" s="18">
        <v>1</v>
      </c>
      <c r="W18" s="18">
        <v>1</v>
      </c>
      <c r="X18" s="18">
        <v>1</v>
      </c>
      <c r="Y18" s="18">
        <v>1</v>
      </c>
      <c r="Z18" s="18">
        <v>1</v>
      </c>
      <c r="AA18" s="18">
        <v>1</v>
      </c>
      <c r="AB18" s="18">
        <v>1</v>
      </c>
      <c r="AC18" s="18">
        <v>0</v>
      </c>
      <c r="AD18" s="18">
        <v>0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9">
        <v>0</v>
      </c>
      <c r="AQ18" s="19">
        <v>0</v>
      </c>
      <c r="AR18" s="19">
        <v>0</v>
      </c>
      <c r="AS18" s="19">
        <v>0</v>
      </c>
      <c r="AT18" s="19">
        <v>0</v>
      </c>
      <c r="AU18" s="19">
        <v>0</v>
      </c>
      <c r="AV18" s="19">
        <v>0</v>
      </c>
      <c r="AW18" s="19">
        <v>0</v>
      </c>
      <c r="AX18" s="19">
        <v>0</v>
      </c>
      <c r="AY18" s="19">
        <v>0</v>
      </c>
      <c r="AZ18" s="18" t="str">
        <f t="shared" ca="1" si="0"/>
        <v>54</v>
      </c>
      <c r="BA18" s="18" t="s">
        <v>25</v>
      </c>
      <c r="BB18" s="122" t="str">
        <f t="shared" ca="1" si="4"/>
        <v>7B00013CC80000076000650005160807010001010101010101000000000000000000000000000000000000000000000000000000000000000000547D</v>
      </c>
      <c r="BC18" s="79">
        <v>17</v>
      </c>
      <c r="BD18" s="21"/>
      <c r="BE18" s="18" t="str">
        <f t="shared" si="5"/>
        <v>00</v>
      </c>
      <c r="BF18" s="18" t="str">
        <f t="shared" si="6"/>
        <v>00</v>
      </c>
      <c r="BG18" s="20"/>
      <c r="BH18" s="21"/>
    </row>
    <row r="19" spans="1:60" ht="82.5">
      <c r="A19" s="27"/>
      <c r="B19" s="16"/>
      <c r="C19" s="27"/>
      <c r="D19" s="16"/>
      <c r="E19" s="16">
        <v>4</v>
      </c>
      <c r="F19" s="22" t="s">
        <v>22</v>
      </c>
      <c r="G19" s="18" t="s">
        <v>18</v>
      </c>
      <c r="H19" s="18">
        <v>0</v>
      </c>
      <c r="I19" s="18">
        <v>1</v>
      </c>
      <c r="J19" s="18" t="s">
        <v>69</v>
      </c>
      <c r="K19" s="18" t="s">
        <v>68</v>
      </c>
      <c r="L19" s="23" t="str">
        <f t="shared" si="7"/>
        <v>FF</v>
      </c>
      <c r="M19" s="18">
        <v>0</v>
      </c>
      <c r="N19" s="19">
        <v>760</v>
      </c>
      <c r="O19" s="19">
        <v>65</v>
      </c>
      <c r="P19" s="19">
        <v>5</v>
      </c>
      <c r="Q19" s="18" t="str">
        <f t="shared" ca="1" si="1"/>
        <v>16</v>
      </c>
      <c r="R19" s="18" t="str">
        <f t="shared" ca="1" si="2"/>
        <v>08</v>
      </c>
      <c r="S19" s="18" t="str">
        <f t="shared" ca="1" si="3"/>
        <v>07</v>
      </c>
      <c r="T19" s="18">
        <v>1</v>
      </c>
      <c r="U19" s="18">
        <v>0</v>
      </c>
      <c r="V19" s="18">
        <v>1</v>
      </c>
      <c r="W19" s="18">
        <v>1</v>
      </c>
      <c r="X19" s="18">
        <v>1</v>
      </c>
      <c r="Y19" s="18">
        <v>1</v>
      </c>
      <c r="Z19" s="18">
        <v>1</v>
      </c>
      <c r="AA19" s="18">
        <v>1</v>
      </c>
      <c r="AB19" s="18">
        <v>1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9">
        <v>0</v>
      </c>
      <c r="AQ19" s="19">
        <v>0</v>
      </c>
      <c r="AR19" s="19">
        <v>0</v>
      </c>
      <c r="AS19" s="19">
        <v>0</v>
      </c>
      <c r="AT19" s="19">
        <v>0</v>
      </c>
      <c r="AU19" s="19">
        <v>0</v>
      </c>
      <c r="AV19" s="19">
        <v>0</v>
      </c>
      <c r="AW19" s="19">
        <v>0</v>
      </c>
      <c r="AX19" s="19">
        <v>0</v>
      </c>
      <c r="AY19" s="19">
        <v>0</v>
      </c>
      <c r="AZ19" s="18" t="str">
        <f t="shared" ca="1" si="0"/>
        <v>55</v>
      </c>
      <c r="BA19" s="18" t="s">
        <v>25</v>
      </c>
      <c r="BB19" s="122" t="str">
        <f t="shared" ca="1" si="4"/>
        <v>7B00013CC8FF00076000650005160807010001010101010101000000000000000000000000000000000000000000000000000000000000000000557D</v>
      </c>
      <c r="BC19" s="79">
        <v>18</v>
      </c>
      <c r="BD19" s="21"/>
      <c r="BE19" s="18" t="str">
        <f t="shared" si="5"/>
        <v>00</v>
      </c>
      <c r="BF19" s="18" t="str">
        <f t="shared" si="6"/>
        <v>00</v>
      </c>
      <c r="BG19" s="20"/>
      <c r="BH19" s="21"/>
    </row>
    <row r="20" spans="1:60" ht="82.5">
      <c r="A20" s="27"/>
      <c r="B20" s="16">
        <v>6</v>
      </c>
      <c r="C20" s="27" t="s">
        <v>65</v>
      </c>
      <c r="D20" s="16" t="s">
        <v>66</v>
      </c>
      <c r="E20" s="16">
        <v>1</v>
      </c>
      <c r="F20" s="22">
        <v>0</v>
      </c>
      <c r="G20" s="18" t="s">
        <v>18</v>
      </c>
      <c r="H20" s="18">
        <v>0</v>
      </c>
      <c r="I20" s="18">
        <v>1</v>
      </c>
      <c r="J20" s="18" t="s">
        <v>69</v>
      </c>
      <c r="K20" s="18" t="s">
        <v>68</v>
      </c>
      <c r="L20" s="18">
        <v>1</v>
      </c>
      <c r="M20" s="23">
        <f>F20</f>
        <v>0</v>
      </c>
      <c r="N20" s="19">
        <v>760</v>
      </c>
      <c r="O20" s="19">
        <v>65</v>
      </c>
      <c r="P20" s="19">
        <v>5</v>
      </c>
      <c r="Q20" s="18" t="str">
        <f t="shared" ca="1" si="1"/>
        <v>16</v>
      </c>
      <c r="R20" s="18" t="str">
        <f t="shared" ca="1" si="2"/>
        <v>08</v>
      </c>
      <c r="S20" s="18" t="str">
        <f t="shared" ca="1" si="3"/>
        <v>07</v>
      </c>
      <c r="T20" s="18">
        <v>1</v>
      </c>
      <c r="U20" s="18">
        <v>0</v>
      </c>
      <c r="V20" s="18">
        <v>1</v>
      </c>
      <c r="W20" s="18">
        <v>1</v>
      </c>
      <c r="X20" s="18">
        <v>1</v>
      </c>
      <c r="Y20" s="18">
        <v>1</v>
      </c>
      <c r="Z20" s="18">
        <v>1</v>
      </c>
      <c r="AA20" s="18">
        <v>1</v>
      </c>
      <c r="AB20" s="18">
        <v>1</v>
      </c>
      <c r="AC20" s="18">
        <v>0</v>
      </c>
      <c r="AD20" s="18">
        <v>0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0</v>
      </c>
      <c r="AK20" s="18">
        <v>0</v>
      </c>
      <c r="AL20" s="18">
        <v>0</v>
      </c>
      <c r="AM20" s="18">
        <v>0</v>
      </c>
      <c r="AN20" s="18">
        <v>0</v>
      </c>
      <c r="AO20" s="18">
        <v>0</v>
      </c>
      <c r="AP20" s="19">
        <v>0</v>
      </c>
      <c r="AQ20" s="19">
        <v>0</v>
      </c>
      <c r="AR20" s="19">
        <v>0</v>
      </c>
      <c r="AS20" s="19">
        <v>0</v>
      </c>
      <c r="AT20" s="19">
        <v>0</v>
      </c>
      <c r="AU20" s="19">
        <v>0</v>
      </c>
      <c r="AV20" s="19">
        <v>0</v>
      </c>
      <c r="AW20" s="19">
        <v>0</v>
      </c>
      <c r="AX20" s="19">
        <v>0</v>
      </c>
      <c r="AY20" s="19">
        <v>0</v>
      </c>
      <c r="AZ20" s="18" t="str">
        <f t="shared" ca="1" si="0"/>
        <v>55</v>
      </c>
      <c r="BA20" s="18" t="s">
        <v>25</v>
      </c>
      <c r="BB20" s="122" t="str">
        <f t="shared" ca="1" si="4"/>
        <v>7B00013CC80100076000650005160807010001010101010101000000000000000000000000000000000000000000000000000000000000000000557D</v>
      </c>
      <c r="BC20" s="79">
        <v>19</v>
      </c>
      <c r="BD20" s="21"/>
      <c r="BE20" s="18" t="str">
        <f t="shared" si="5"/>
        <v>00</v>
      </c>
      <c r="BF20" s="18" t="str">
        <f t="shared" si="6"/>
        <v>00</v>
      </c>
      <c r="BG20" s="20"/>
      <c r="BH20" s="21"/>
    </row>
    <row r="21" spans="1:60" ht="82.5">
      <c r="A21" s="27"/>
      <c r="B21" s="16"/>
      <c r="C21" s="27"/>
      <c r="D21" s="16"/>
      <c r="E21" s="16">
        <v>2</v>
      </c>
      <c r="F21" s="22">
        <v>1</v>
      </c>
      <c r="G21" s="18" t="s">
        <v>18</v>
      </c>
      <c r="H21" s="18">
        <v>0</v>
      </c>
      <c r="I21" s="18">
        <v>1</v>
      </c>
      <c r="J21" s="18" t="s">
        <v>69</v>
      </c>
      <c r="K21" s="18" t="s">
        <v>68</v>
      </c>
      <c r="L21" s="18">
        <v>1</v>
      </c>
      <c r="M21" s="23">
        <f t="shared" ref="M21:M22" si="8">F21</f>
        <v>1</v>
      </c>
      <c r="N21" s="19">
        <v>760</v>
      </c>
      <c r="O21" s="19">
        <v>65</v>
      </c>
      <c r="P21" s="19">
        <v>5</v>
      </c>
      <c r="Q21" s="18" t="str">
        <f t="shared" ca="1" si="1"/>
        <v>16</v>
      </c>
      <c r="R21" s="18" t="str">
        <f t="shared" ca="1" si="2"/>
        <v>08</v>
      </c>
      <c r="S21" s="18" t="str">
        <f t="shared" ca="1" si="3"/>
        <v>07</v>
      </c>
      <c r="T21" s="18">
        <v>1</v>
      </c>
      <c r="U21" s="18">
        <v>0</v>
      </c>
      <c r="V21" s="18">
        <v>1</v>
      </c>
      <c r="W21" s="18">
        <v>1</v>
      </c>
      <c r="X21" s="18">
        <v>1</v>
      </c>
      <c r="Y21" s="18">
        <v>1</v>
      </c>
      <c r="Z21" s="18">
        <v>1</v>
      </c>
      <c r="AA21" s="18">
        <v>1</v>
      </c>
      <c r="AB21" s="18">
        <v>1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0</v>
      </c>
      <c r="AK21" s="18">
        <v>0</v>
      </c>
      <c r="AL21" s="18">
        <v>0</v>
      </c>
      <c r="AM21" s="18">
        <v>0</v>
      </c>
      <c r="AN21" s="18">
        <v>0</v>
      </c>
      <c r="AO21" s="18">
        <v>0</v>
      </c>
      <c r="AP21" s="19">
        <v>0</v>
      </c>
      <c r="AQ21" s="19">
        <v>0</v>
      </c>
      <c r="AR21" s="19">
        <v>0</v>
      </c>
      <c r="AS21" s="19">
        <v>0</v>
      </c>
      <c r="AT21" s="19">
        <v>0</v>
      </c>
      <c r="AU21" s="19">
        <v>0</v>
      </c>
      <c r="AV21" s="19">
        <v>0</v>
      </c>
      <c r="AW21" s="19">
        <v>0</v>
      </c>
      <c r="AX21" s="19">
        <v>0</v>
      </c>
      <c r="AY21" s="19">
        <v>0</v>
      </c>
      <c r="AZ21" s="18" t="str">
        <f t="shared" ca="1" si="0"/>
        <v>50</v>
      </c>
      <c r="BA21" s="18" t="s">
        <v>25</v>
      </c>
      <c r="BB21" s="122" t="str">
        <f t="shared" ca="1" si="4"/>
        <v>7B00013CC80101076000650005160807010001010101010101000000000000000000000000000000000000000000000000000000000000000000507D</v>
      </c>
      <c r="BC21" s="79">
        <v>20</v>
      </c>
      <c r="BD21" s="21"/>
      <c r="BE21" s="18" t="str">
        <f t="shared" si="5"/>
        <v>00</v>
      </c>
      <c r="BF21" s="18" t="str">
        <f t="shared" si="6"/>
        <v>00</v>
      </c>
      <c r="BG21" s="20"/>
      <c r="BH21" s="21"/>
    </row>
    <row r="22" spans="1:60" ht="82.5">
      <c r="A22" s="27"/>
      <c r="B22" s="16"/>
      <c r="C22" s="27"/>
      <c r="D22" s="16"/>
      <c r="E22" s="16">
        <v>3</v>
      </c>
      <c r="F22" s="22" t="s">
        <v>22</v>
      </c>
      <c r="G22" s="18" t="s">
        <v>18</v>
      </c>
      <c r="H22" s="18">
        <v>0</v>
      </c>
      <c r="I22" s="18">
        <v>1</v>
      </c>
      <c r="J22" s="18" t="s">
        <v>69</v>
      </c>
      <c r="K22" s="18" t="s">
        <v>68</v>
      </c>
      <c r="L22" s="18">
        <v>1</v>
      </c>
      <c r="M22" s="23" t="str">
        <f t="shared" si="8"/>
        <v>FF</v>
      </c>
      <c r="N22" s="19">
        <v>760</v>
      </c>
      <c r="O22" s="19">
        <v>65</v>
      </c>
      <c r="P22" s="19">
        <v>5</v>
      </c>
      <c r="Q22" s="18" t="str">
        <f t="shared" ca="1" si="1"/>
        <v>16</v>
      </c>
      <c r="R22" s="18" t="str">
        <f t="shared" ca="1" si="2"/>
        <v>08</v>
      </c>
      <c r="S22" s="18" t="str">
        <f t="shared" ca="1" si="3"/>
        <v>07</v>
      </c>
      <c r="T22" s="18">
        <v>1</v>
      </c>
      <c r="U22" s="18">
        <v>0</v>
      </c>
      <c r="V22" s="18">
        <v>1</v>
      </c>
      <c r="W22" s="18">
        <v>1</v>
      </c>
      <c r="X22" s="18">
        <v>1</v>
      </c>
      <c r="Y22" s="18">
        <v>1</v>
      </c>
      <c r="Z22" s="18">
        <v>1</v>
      </c>
      <c r="AA22" s="18">
        <v>1</v>
      </c>
      <c r="AB22" s="18">
        <v>1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0</v>
      </c>
      <c r="AK22" s="18">
        <v>0</v>
      </c>
      <c r="AL22" s="18">
        <v>0</v>
      </c>
      <c r="AM22" s="18">
        <v>0</v>
      </c>
      <c r="AN22" s="18">
        <v>0</v>
      </c>
      <c r="AO22" s="18">
        <v>0</v>
      </c>
      <c r="AP22" s="19">
        <v>0</v>
      </c>
      <c r="AQ22" s="19">
        <v>0</v>
      </c>
      <c r="AR22" s="19">
        <v>0</v>
      </c>
      <c r="AS22" s="19">
        <v>0</v>
      </c>
      <c r="AT22" s="19">
        <v>0</v>
      </c>
      <c r="AU22" s="19">
        <v>0</v>
      </c>
      <c r="AV22" s="19">
        <v>0</v>
      </c>
      <c r="AW22" s="19">
        <v>0</v>
      </c>
      <c r="AX22" s="19">
        <v>0</v>
      </c>
      <c r="AY22" s="19">
        <v>0</v>
      </c>
      <c r="AZ22" s="18" t="str">
        <f t="shared" ca="1" si="0"/>
        <v>54</v>
      </c>
      <c r="BA22" s="18" t="s">
        <v>25</v>
      </c>
      <c r="BB22" s="122" t="str">
        <f t="shared" ca="1" si="4"/>
        <v>7B00013CC801FF076000650005160807010001010101010101000000000000000000000000000000000000000000000000000000000000000000547D</v>
      </c>
      <c r="BC22" s="79">
        <v>21</v>
      </c>
      <c r="BD22" s="21"/>
      <c r="BE22" s="18" t="str">
        <f t="shared" si="5"/>
        <v>00</v>
      </c>
      <c r="BF22" s="18" t="str">
        <f t="shared" si="6"/>
        <v>00</v>
      </c>
      <c r="BG22" s="20"/>
      <c r="BH22" s="21"/>
    </row>
    <row r="23" spans="1:60" ht="82.5">
      <c r="A23" s="27"/>
      <c r="B23" s="16">
        <v>7</v>
      </c>
      <c r="C23" s="27" t="s">
        <v>67</v>
      </c>
      <c r="D23" s="16"/>
      <c r="E23" s="16">
        <v>1</v>
      </c>
      <c r="F23" s="25">
        <v>0</v>
      </c>
      <c r="G23" s="18" t="s">
        <v>18</v>
      </c>
      <c r="H23" s="18">
        <v>0</v>
      </c>
      <c r="I23" s="18">
        <v>1</v>
      </c>
      <c r="J23" s="18" t="s">
        <v>69</v>
      </c>
      <c r="K23" s="18" t="s">
        <v>68</v>
      </c>
      <c r="L23" s="18">
        <v>1</v>
      </c>
      <c r="M23" s="18">
        <v>0</v>
      </c>
      <c r="N23" s="26">
        <f>F23</f>
        <v>0</v>
      </c>
      <c r="O23" s="19">
        <v>65</v>
      </c>
      <c r="P23" s="19">
        <v>5</v>
      </c>
      <c r="Q23" s="18" t="str">
        <f t="shared" ca="1" si="1"/>
        <v>16</v>
      </c>
      <c r="R23" s="18" t="str">
        <f t="shared" ca="1" si="2"/>
        <v>08</v>
      </c>
      <c r="S23" s="18" t="str">
        <f t="shared" ca="1" si="3"/>
        <v>07</v>
      </c>
      <c r="T23" s="18">
        <v>1</v>
      </c>
      <c r="U23" s="18">
        <v>0</v>
      </c>
      <c r="V23" s="18">
        <v>1</v>
      </c>
      <c r="W23" s="18">
        <v>1</v>
      </c>
      <c r="X23" s="18">
        <v>1</v>
      </c>
      <c r="Y23" s="18">
        <v>1</v>
      </c>
      <c r="Z23" s="18">
        <v>1</v>
      </c>
      <c r="AA23" s="18">
        <v>1</v>
      </c>
      <c r="AB23" s="18">
        <v>1</v>
      </c>
      <c r="AC23" s="18">
        <v>0</v>
      </c>
      <c r="AD23" s="18">
        <v>0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0</v>
      </c>
      <c r="AK23" s="18">
        <v>0</v>
      </c>
      <c r="AL23" s="18">
        <v>0</v>
      </c>
      <c r="AM23" s="18">
        <v>0</v>
      </c>
      <c r="AN23" s="18">
        <v>0</v>
      </c>
      <c r="AO23" s="18">
        <v>0</v>
      </c>
      <c r="AP23" s="19">
        <v>0</v>
      </c>
      <c r="AQ23" s="19">
        <v>0</v>
      </c>
      <c r="AR23" s="19">
        <v>0</v>
      </c>
      <c r="AS23" s="19">
        <v>0</v>
      </c>
      <c r="AT23" s="19">
        <v>0</v>
      </c>
      <c r="AU23" s="19">
        <v>0</v>
      </c>
      <c r="AV23" s="19">
        <v>0</v>
      </c>
      <c r="AW23" s="19">
        <v>0</v>
      </c>
      <c r="AX23" s="19">
        <v>0</v>
      </c>
      <c r="AY23" s="19">
        <v>0</v>
      </c>
      <c r="AZ23" s="18" t="str">
        <f t="shared" ca="1" si="0"/>
        <v>15</v>
      </c>
      <c r="BA23" s="18" t="s">
        <v>25</v>
      </c>
      <c r="BB23" s="122" t="str">
        <f t="shared" ca="1" si="4"/>
        <v>7B00013CC80100000000650005160807010001010101010101000000000000000000000000000000000000000000000000000000000000000000157D</v>
      </c>
      <c r="BC23" s="79">
        <v>22</v>
      </c>
      <c r="BD23" s="21"/>
      <c r="BE23" s="18" t="str">
        <f t="shared" si="5"/>
        <v>00</v>
      </c>
      <c r="BF23" s="18" t="str">
        <f t="shared" si="6"/>
        <v>00</v>
      </c>
      <c r="BG23" s="20"/>
      <c r="BH23" s="21"/>
    </row>
    <row r="24" spans="1:60" ht="82.5">
      <c r="A24" s="27"/>
      <c r="B24" s="16"/>
      <c r="C24" s="27"/>
      <c r="D24" s="16"/>
      <c r="E24" s="16">
        <v>2</v>
      </c>
      <c r="F24" s="25">
        <v>34</v>
      </c>
      <c r="G24" s="18" t="s">
        <v>18</v>
      </c>
      <c r="H24" s="18">
        <v>0</v>
      </c>
      <c r="I24" s="18">
        <v>1</v>
      </c>
      <c r="J24" s="18" t="s">
        <v>69</v>
      </c>
      <c r="K24" s="18" t="s">
        <v>68</v>
      </c>
      <c r="L24" s="18">
        <v>1</v>
      </c>
      <c r="M24" s="18">
        <v>0</v>
      </c>
      <c r="N24" s="26">
        <f t="shared" ref="N24:N25" si="9">F24</f>
        <v>34</v>
      </c>
      <c r="O24" s="19">
        <v>65</v>
      </c>
      <c r="P24" s="19">
        <v>5</v>
      </c>
      <c r="Q24" s="18" t="str">
        <f t="shared" ca="1" si="1"/>
        <v>16</v>
      </c>
      <c r="R24" s="18" t="str">
        <f t="shared" ca="1" si="2"/>
        <v>08</v>
      </c>
      <c r="S24" s="18" t="str">
        <f t="shared" ca="1" si="3"/>
        <v>07</v>
      </c>
      <c r="T24" s="18">
        <v>1</v>
      </c>
      <c r="U24" s="18">
        <v>0</v>
      </c>
      <c r="V24" s="18">
        <v>1</v>
      </c>
      <c r="W24" s="18">
        <v>1</v>
      </c>
      <c r="X24" s="18">
        <v>1</v>
      </c>
      <c r="Y24" s="18">
        <v>1</v>
      </c>
      <c r="Z24" s="18">
        <v>1</v>
      </c>
      <c r="AA24" s="18">
        <v>1</v>
      </c>
      <c r="AB24" s="18">
        <v>1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9">
        <v>0</v>
      </c>
      <c r="AQ24" s="19">
        <v>0</v>
      </c>
      <c r="AR24" s="19">
        <v>0</v>
      </c>
      <c r="AS24" s="19">
        <v>0</v>
      </c>
      <c r="AT24" s="19">
        <v>0</v>
      </c>
      <c r="AU24" s="19">
        <v>0</v>
      </c>
      <c r="AV24" s="19">
        <v>0</v>
      </c>
      <c r="AW24" s="19">
        <v>0</v>
      </c>
      <c r="AX24" s="19">
        <v>0</v>
      </c>
      <c r="AY24" s="19">
        <v>0</v>
      </c>
      <c r="AZ24" s="18" t="str">
        <f t="shared" ca="1" si="0"/>
        <v>41</v>
      </c>
      <c r="BA24" s="18" t="s">
        <v>25</v>
      </c>
      <c r="BB24" s="122" t="str">
        <f t="shared" ca="1" si="4"/>
        <v>7B00013CC80100003400650005160807010001010101010101000000000000000000000000000000000000000000000000000000000000000000417D</v>
      </c>
      <c r="BC24" s="79">
        <v>23</v>
      </c>
      <c r="BD24" s="21"/>
      <c r="BE24" s="18" t="str">
        <f t="shared" si="5"/>
        <v>00</v>
      </c>
      <c r="BF24" s="18" t="str">
        <f t="shared" si="6"/>
        <v>00</v>
      </c>
      <c r="BG24" s="20"/>
      <c r="BH24" s="21"/>
    </row>
    <row r="25" spans="1:60" ht="82.5">
      <c r="A25" s="27"/>
      <c r="B25" s="16"/>
      <c r="C25" s="27"/>
      <c r="D25" s="16"/>
      <c r="E25" s="16">
        <v>3</v>
      </c>
      <c r="F25" s="25" t="s">
        <v>72</v>
      </c>
      <c r="G25" s="18" t="s">
        <v>18</v>
      </c>
      <c r="H25" s="18">
        <v>0</v>
      </c>
      <c r="I25" s="18">
        <v>1</v>
      </c>
      <c r="J25" s="18" t="s">
        <v>69</v>
      </c>
      <c r="K25" s="18" t="s">
        <v>68</v>
      </c>
      <c r="L25" s="18">
        <v>1</v>
      </c>
      <c r="M25" s="18">
        <v>0</v>
      </c>
      <c r="N25" s="26" t="str">
        <f t="shared" si="9"/>
        <v>FFFF</v>
      </c>
      <c r="O25" s="19">
        <v>65</v>
      </c>
      <c r="P25" s="19">
        <v>5</v>
      </c>
      <c r="Q25" s="18" t="str">
        <f t="shared" ca="1" si="1"/>
        <v>16</v>
      </c>
      <c r="R25" s="18" t="str">
        <f t="shared" ca="1" si="2"/>
        <v>08</v>
      </c>
      <c r="S25" s="18" t="str">
        <f t="shared" ca="1" si="3"/>
        <v>07</v>
      </c>
      <c r="T25" s="18">
        <v>1</v>
      </c>
      <c r="U25" s="18">
        <v>0</v>
      </c>
      <c r="V25" s="18">
        <v>1</v>
      </c>
      <c r="W25" s="18">
        <v>1</v>
      </c>
      <c r="X25" s="18">
        <v>1</v>
      </c>
      <c r="Y25" s="18">
        <v>1</v>
      </c>
      <c r="Z25" s="18">
        <v>1</v>
      </c>
      <c r="AA25" s="18">
        <v>1</v>
      </c>
      <c r="AB25" s="18">
        <v>1</v>
      </c>
      <c r="AC25" s="18">
        <v>0</v>
      </c>
      <c r="AD25" s="18">
        <v>0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8">
        <v>0</v>
      </c>
      <c r="AM25" s="18">
        <v>0</v>
      </c>
      <c r="AN25" s="18">
        <v>0</v>
      </c>
      <c r="AO25" s="18">
        <v>0</v>
      </c>
      <c r="AP25" s="19">
        <v>0</v>
      </c>
      <c r="AQ25" s="19">
        <v>0</v>
      </c>
      <c r="AR25" s="19">
        <v>0</v>
      </c>
      <c r="AS25" s="19">
        <v>0</v>
      </c>
      <c r="AT25" s="19">
        <v>0</v>
      </c>
      <c r="AU25" s="19">
        <v>0</v>
      </c>
      <c r="AV25" s="19">
        <v>0</v>
      </c>
      <c r="AW25" s="19">
        <v>0</v>
      </c>
      <c r="AX25" s="19">
        <v>0</v>
      </c>
      <c r="AY25" s="19">
        <v>0</v>
      </c>
      <c r="AZ25" s="18" t="str">
        <f t="shared" ca="1" si="0"/>
        <v>14</v>
      </c>
      <c r="BA25" s="18" t="s">
        <v>25</v>
      </c>
      <c r="BB25" s="122" t="str">
        <f t="shared" ca="1" si="4"/>
        <v>7B00013CC80100FFFF00650005160807010001010101010101000000000000000000000000000000000000000000000000000000000000000000147D</v>
      </c>
      <c r="BC25" s="79">
        <v>24</v>
      </c>
      <c r="BD25" s="21"/>
      <c r="BE25" s="18" t="str">
        <f t="shared" si="5"/>
        <v>00</v>
      </c>
      <c r="BF25" s="18" t="str">
        <f t="shared" si="6"/>
        <v>00</v>
      </c>
      <c r="BG25" s="20"/>
      <c r="BH25" s="21"/>
    </row>
    <row r="26" spans="1:60" ht="82.5">
      <c r="A26" s="27"/>
      <c r="B26" s="16">
        <v>9</v>
      </c>
      <c r="C26" s="27" t="s">
        <v>73</v>
      </c>
      <c r="D26" s="16"/>
      <c r="E26" s="16">
        <v>1</v>
      </c>
      <c r="F26" s="25">
        <v>0</v>
      </c>
      <c r="G26" s="18" t="s">
        <v>18</v>
      </c>
      <c r="H26" s="18">
        <v>0</v>
      </c>
      <c r="I26" s="18">
        <v>1</v>
      </c>
      <c r="J26" s="18" t="s">
        <v>69</v>
      </c>
      <c r="K26" s="18" t="s">
        <v>68</v>
      </c>
      <c r="L26" s="18">
        <v>1</v>
      </c>
      <c r="M26" s="18">
        <v>0</v>
      </c>
      <c r="N26" s="19">
        <v>760</v>
      </c>
      <c r="O26" s="26">
        <f>F26</f>
        <v>0</v>
      </c>
      <c r="P26" s="19">
        <v>5</v>
      </c>
      <c r="Q26" s="18" t="str">
        <f t="shared" ca="1" si="1"/>
        <v>16</v>
      </c>
      <c r="R26" s="18" t="str">
        <f t="shared" ca="1" si="2"/>
        <v>08</v>
      </c>
      <c r="S26" s="18" t="str">
        <f t="shared" ca="1" si="3"/>
        <v>07</v>
      </c>
      <c r="T26" s="18">
        <v>1</v>
      </c>
      <c r="U26" s="18">
        <v>0</v>
      </c>
      <c r="V26" s="18">
        <v>1</v>
      </c>
      <c r="W26" s="18">
        <v>1</v>
      </c>
      <c r="X26" s="18">
        <v>1</v>
      </c>
      <c r="Y26" s="18">
        <v>1</v>
      </c>
      <c r="Z26" s="18">
        <v>1</v>
      </c>
      <c r="AA26" s="18">
        <v>1</v>
      </c>
      <c r="AB26" s="18">
        <v>1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0</v>
      </c>
      <c r="AK26" s="18">
        <v>0</v>
      </c>
      <c r="AL26" s="18">
        <v>0</v>
      </c>
      <c r="AM26" s="18">
        <v>0</v>
      </c>
      <c r="AN26" s="18">
        <v>0</v>
      </c>
      <c r="AO26" s="18">
        <v>0</v>
      </c>
      <c r="AP26" s="19">
        <v>0</v>
      </c>
      <c r="AQ26" s="19">
        <v>0</v>
      </c>
      <c r="AR26" s="19">
        <v>0</v>
      </c>
      <c r="AS26" s="19">
        <v>0</v>
      </c>
      <c r="AT26" s="19">
        <v>0</v>
      </c>
      <c r="AU26" s="19">
        <v>0</v>
      </c>
      <c r="AV26" s="19">
        <v>0</v>
      </c>
      <c r="AW26" s="19">
        <v>0</v>
      </c>
      <c r="AX26" s="19">
        <v>0</v>
      </c>
      <c r="AY26" s="19">
        <v>0</v>
      </c>
      <c r="AZ26" s="18" t="str">
        <f t="shared" ca="1" si="0"/>
        <v>10</v>
      </c>
      <c r="BA26" s="18" t="s">
        <v>25</v>
      </c>
      <c r="BB26" s="122" t="str">
        <f t="shared" ca="1" si="4"/>
        <v>7B00013CC80100076000000005160807010001010101010101000000000000000000000000000000000000000000000000000000000000000000107D</v>
      </c>
      <c r="BC26" s="79">
        <v>25</v>
      </c>
      <c r="BD26" s="21"/>
      <c r="BE26" s="18" t="str">
        <f t="shared" si="5"/>
        <v>00</v>
      </c>
      <c r="BF26" s="18" t="str">
        <f t="shared" si="6"/>
        <v>00</v>
      </c>
      <c r="BG26" s="20"/>
      <c r="BH26" s="21"/>
    </row>
    <row r="27" spans="1:60" ht="82.5">
      <c r="A27" s="27"/>
      <c r="B27" s="16"/>
      <c r="C27" s="27"/>
      <c r="D27" s="16"/>
      <c r="E27" s="16">
        <v>2</v>
      </c>
      <c r="F27" s="25">
        <v>34</v>
      </c>
      <c r="G27" s="18" t="s">
        <v>18</v>
      </c>
      <c r="H27" s="18">
        <v>0</v>
      </c>
      <c r="I27" s="18">
        <v>1</v>
      </c>
      <c r="J27" s="18" t="s">
        <v>69</v>
      </c>
      <c r="K27" s="18" t="s">
        <v>68</v>
      </c>
      <c r="L27" s="18">
        <v>1</v>
      </c>
      <c r="M27" s="18">
        <v>0</v>
      </c>
      <c r="N27" s="19">
        <v>760</v>
      </c>
      <c r="O27" s="26">
        <f t="shared" ref="O27:O28" si="10">F27</f>
        <v>34</v>
      </c>
      <c r="P27" s="19">
        <v>5</v>
      </c>
      <c r="Q27" s="18" t="str">
        <f t="shared" ca="1" si="1"/>
        <v>16</v>
      </c>
      <c r="R27" s="18" t="str">
        <f t="shared" ca="1" si="2"/>
        <v>08</v>
      </c>
      <c r="S27" s="18" t="str">
        <f t="shared" ca="1" si="3"/>
        <v>07</v>
      </c>
      <c r="T27" s="18">
        <v>1</v>
      </c>
      <c r="U27" s="18">
        <v>0</v>
      </c>
      <c r="V27" s="18">
        <v>1</v>
      </c>
      <c r="W27" s="18">
        <v>1</v>
      </c>
      <c r="X27" s="18">
        <v>1</v>
      </c>
      <c r="Y27" s="18">
        <v>1</v>
      </c>
      <c r="Z27" s="18">
        <v>1</v>
      </c>
      <c r="AA27" s="18">
        <v>1</v>
      </c>
      <c r="AB27" s="18">
        <v>1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0</v>
      </c>
      <c r="AK27" s="18">
        <v>0</v>
      </c>
      <c r="AL27" s="18">
        <v>0</v>
      </c>
      <c r="AM27" s="18">
        <v>0</v>
      </c>
      <c r="AN27" s="18">
        <v>0</v>
      </c>
      <c r="AO27" s="18">
        <v>0</v>
      </c>
      <c r="AP27" s="19">
        <v>0</v>
      </c>
      <c r="AQ27" s="19">
        <v>0</v>
      </c>
      <c r="AR27" s="19">
        <v>0</v>
      </c>
      <c r="AS27" s="19">
        <v>0</v>
      </c>
      <c r="AT27" s="19">
        <v>0</v>
      </c>
      <c r="AU27" s="19">
        <v>0</v>
      </c>
      <c r="AV27" s="19">
        <v>0</v>
      </c>
      <c r="AW27" s="19">
        <v>0</v>
      </c>
      <c r="AX27" s="19">
        <v>0</v>
      </c>
      <c r="AY27" s="19">
        <v>0</v>
      </c>
      <c r="AZ27" s="18" t="str">
        <f t="shared" ca="1" si="0"/>
        <v>44</v>
      </c>
      <c r="BA27" s="18" t="s">
        <v>25</v>
      </c>
      <c r="BB27" s="122" t="str">
        <f t="shared" ca="1" si="4"/>
        <v>7B00013CC80100076000340005160807010001010101010101000000000000000000000000000000000000000000000000000000000000000000447D</v>
      </c>
      <c r="BC27" s="79">
        <v>26</v>
      </c>
      <c r="BD27" s="21"/>
      <c r="BE27" s="18" t="str">
        <f t="shared" si="5"/>
        <v>00</v>
      </c>
      <c r="BF27" s="18" t="str">
        <f t="shared" si="6"/>
        <v>00</v>
      </c>
      <c r="BG27" s="20"/>
      <c r="BH27" s="21"/>
    </row>
    <row r="28" spans="1:60" ht="82.5">
      <c r="A28" s="27"/>
      <c r="B28" s="16"/>
      <c r="C28" s="27"/>
      <c r="D28" s="16"/>
      <c r="E28" s="16">
        <v>3</v>
      </c>
      <c r="F28" s="25" t="s">
        <v>72</v>
      </c>
      <c r="G28" s="18" t="s">
        <v>18</v>
      </c>
      <c r="H28" s="18">
        <v>0</v>
      </c>
      <c r="I28" s="18">
        <v>1</v>
      </c>
      <c r="J28" s="18" t="s">
        <v>69</v>
      </c>
      <c r="K28" s="18" t="s">
        <v>68</v>
      </c>
      <c r="L28" s="18">
        <v>1</v>
      </c>
      <c r="M28" s="18">
        <v>0</v>
      </c>
      <c r="N28" s="19">
        <v>760</v>
      </c>
      <c r="O28" s="26" t="str">
        <f t="shared" si="10"/>
        <v>FFFF</v>
      </c>
      <c r="P28" s="19">
        <v>5</v>
      </c>
      <c r="Q28" s="18" t="str">
        <f t="shared" ca="1" si="1"/>
        <v>16</v>
      </c>
      <c r="R28" s="18" t="str">
        <f t="shared" ca="1" si="2"/>
        <v>08</v>
      </c>
      <c r="S28" s="18" t="str">
        <f t="shared" ca="1" si="3"/>
        <v>07</v>
      </c>
      <c r="T28" s="18">
        <v>1</v>
      </c>
      <c r="U28" s="18">
        <v>0</v>
      </c>
      <c r="V28" s="18">
        <v>1</v>
      </c>
      <c r="W28" s="18">
        <v>1</v>
      </c>
      <c r="X28" s="18">
        <v>1</v>
      </c>
      <c r="Y28" s="18">
        <v>1</v>
      </c>
      <c r="Z28" s="18">
        <v>1</v>
      </c>
      <c r="AA28" s="18">
        <v>1</v>
      </c>
      <c r="AB28" s="18">
        <v>1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0</v>
      </c>
      <c r="AK28" s="18">
        <v>0</v>
      </c>
      <c r="AL28" s="18">
        <v>0</v>
      </c>
      <c r="AM28" s="18">
        <v>0</v>
      </c>
      <c r="AN28" s="18">
        <v>0</v>
      </c>
      <c r="AO28" s="18">
        <v>0</v>
      </c>
      <c r="AP28" s="19">
        <v>0</v>
      </c>
      <c r="AQ28" s="19">
        <v>0</v>
      </c>
      <c r="AR28" s="19">
        <v>0</v>
      </c>
      <c r="AS28" s="19">
        <v>0</v>
      </c>
      <c r="AT28" s="19">
        <v>0</v>
      </c>
      <c r="AU28" s="19">
        <v>0</v>
      </c>
      <c r="AV28" s="19">
        <v>0</v>
      </c>
      <c r="AW28" s="19">
        <v>0</v>
      </c>
      <c r="AX28" s="19">
        <v>0</v>
      </c>
      <c r="AY28" s="19">
        <v>0</v>
      </c>
      <c r="AZ28" s="18" t="str">
        <f t="shared" ca="1" si="0"/>
        <v>11</v>
      </c>
      <c r="BA28" s="18" t="s">
        <v>25</v>
      </c>
      <c r="BB28" s="122" t="str">
        <f t="shared" ca="1" si="4"/>
        <v>7B00013CC801000760FFFF0005160807010001010101010101000000000000000000000000000000000000000000000000000000000000000000117D</v>
      </c>
      <c r="BC28" s="79">
        <v>27</v>
      </c>
      <c r="BD28" s="21"/>
      <c r="BE28" s="18" t="str">
        <f t="shared" si="5"/>
        <v>00</v>
      </c>
      <c r="BF28" s="18" t="str">
        <f t="shared" si="6"/>
        <v>00</v>
      </c>
      <c r="BG28" s="20"/>
      <c r="BH28" s="21"/>
    </row>
    <row r="29" spans="1:60" ht="82.5">
      <c r="A29" s="27"/>
      <c r="B29" s="16">
        <v>11</v>
      </c>
      <c r="C29" s="27" t="s">
        <v>74</v>
      </c>
      <c r="D29" s="16" t="s">
        <v>225</v>
      </c>
      <c r="E29" s="16">
        <v>1</v>
      </c>
      <c r="F29" s="25">
        <v>0</v>
      </c>
      <c r="G29" s="18" t="s">
        <v>18</v>
      </c>
      <c r="H29" s="18">
        <v>0</v>
      </c>
      <c r="I29" s="18">
        <v>1</v>
      </c>
      <c r="J29" s="18" t="s">
        <v>69</v>
      </c>
      <c r="K29" s="18" t="s">
        <v>68</v>
      </c>
      <c r="L29" s="18">
        <v>1</v>
      </c>
      <c r="M29" s="18">
        <v>0</v>
      </c>
      <c r="N29" s="19">
        <v>760</v>
      </c>
      <c r="O29" s="19">
        <v>65</v>
      </c>
      <c r="P29" s="26">
        <f>F29</f>
        <v>0</v>
      </c>
      <c r="Q29" s="18" t="str">
        <f t="shared" ca="1" si="1"/>
        <v>16</v>
      </c>
      <c r="R29" s="18" t="str">
        <f t="shared" ca="1" si="2"/>
        <v>08</v>
      </c>
      <c r="S29" s="18" t="str">
        <f t="shared" ca="1" si="3"/>
        <v>07</v>
      </c>
      <c r="T29" s="18">
        <v>1</v>
      </c>
      <c r="U29" s="18">
        <v>0</v>
      </c>
      <c r="V29" s="18">
        <v>1</v>
      </c>
      <c r="W29" s="18">
        <v>1</v>
      </c>
      <c r="X29" s="18">
        <v>1</v>
      </c>
      <c r="Y29" s="18">
        <v>1</v>
      </c>
      <c r="Z29" s="18">
        <v>1</v>
      </c>
      <c r="AA29" s="18">
        <v>1</v>
      </c>
      <c r="AB29" s="18">
        <v>1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9">
        <v>0</v>
      </c>
      <c r="AQ29" s="19">
        <v>0</v>
      </c>
      <c r="AR29" s="19">
        <v>0</v>
      </c>
      <c r="AS29" s="19">
        <v>0</v>
      </c>
      <c r="AT29" s="19">
        <v>0</v>
      </c>
      <c r="AU29" s="19">
        <v>0</v>
      </c>
      <c r="AV29" s="19">
        <v>0</v>
      </c>
      <c r="AW29" s="19">
        <v>0</v>
      </c>
      <c r="AX29" s="19">
        <v>0</v>
      </c>
      <c r="AY29" s="19">
        <v>0</v>
      </c>
      <c r="AZ29" s="18" t="str">
        <f t="shared" ca="1" si="0"/>
        <v>50</v>
      </c>
      <c r="BA29" s="18" t="s">
        <v>25</v>
      </c>
      <c r="BB29" s="122" t="str">
        <f t="shared" ca="1" si="4"/>
        <v>7B00013CC80100076000650000160807010001010101010101000000000000000000000000000000000000000000000000000000000000000000507D</v>
      </c>
      <c r="BC29" s="79">
        <v>28</v>
      </c>
      <c r="BD29" s="21"/>
      <c r="BE29" s="18" t="str">
        <f t="shared" si="5"/>
        <v>00</v>
      </c>
      <c r="BF29" s="18" t="str">
        <f t="shared" si="6"/>
        <v>00</v>
      </c>
      <c r="BG29" s="20"/>
      <c r="BH29" s="21"/>
    </row>
    <row r="30" spans="1:60" ht="82.5">
      <c r="A30" s="27"/>
      <c r="B30" s="16"/>
      <c r="C30" s="27"/>
      <c r="D30" s="16" t="s">
        <v>224</v>
      </c>
      <c r="E30" s="16">
        <v>2</v>
      </c>
      <c r="F30" s="25" t="s">
        <v>222</v>
      </c>
      <c r="G30" s="18" t="s">
        <v>18</v>
      </c>
      <c r="H30" s="18">
        <v>0</v>
      </c>
      <c r="I30" s="18">
        <v>1</v>
      </c>
      <c r="J30" s="18" t="s">
        <v>69</v>
      </c>
      <c r="K30" s="18" t="s">
        <v>68</v>
      </c>
      <c r="L30" s="18">
        <v>1</v>
      </c>
      <c r="M30" s="18">
        <v>0</v>
      </c>
      <c r="N30" s="19">
        <v>760</v>
      </c>
      <c r="O30" s="19">
        <v>65</v>
      </c>
      <c r="P30" s="26" t="str">
        <f t="shared" ref="P30:P31" si="11">F30</f>
        <v>02FF</v>
      </c>
      <c r="Q30" s="18" t="str">
        <f t="shared" ca="1" si="1"/>
        <v>16</v>
      </c>
      <c r="R30" s="18" t="str">
        <f t="shared" ca="1" si="2"/>
        <v>08</v>
      </c>
      <c r="S30" s="18" t="str">
        <f t="shared" ca="1" si="3"/>
        <v>07</v>
      </c>
      <c r="T30" s="18">
        <v>1</v>
      </c>
      <c r="U30" s="18">
        <v>0</v>
      </c>
      <c r="V30" s="18">
        <v>1</v>
      </c>
      <c r="W30" s="18">
        <v>1</v>
      </c>
      <c r="X30" s="18">
        <v>1</v>
      </c>
      <c r="Y30" s="18">
        <v>1</v>
      </c>
      <c r="Z30" s="18">
        <v>1</v>
      </c>
      <c r="AA30" s="18">
        <v>1</v>
      </c>
      <c r="AB30" s="18">
        <v>1</v>
      </c>
      <c r="AC30" s="18">
        <v>0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0</v>
      </c>
      <c r="AK30" s="18">
        <v>0</v>
      </c>
      <c r="AL30" s="18">
        <v>0</v>
      </c>
      <c r="AM30" s="18">
        <v>0</v>
      </c>
      <c r="AN30" s="18">
        <v>0</v>
      </c>
      <c r="AO30" s="18">
        <v>0</v>
      </c>
      <c r="AP30" s="19">
        <v>0</v>
      </c>
      <c r="AQ30" s="19">
        <v>0</v>
      </c>
      <c r="AR30" s="19">
        <v>0</v>
      </c>
      <c r="AS30" s="19">
        <v>0</v>
      </c>
      <c r="AT30" s="19">
        <v>0</v>
      </c>
      <c r="AU30" s="19">
        <v>0</v>
      </c>
      <c r="AV30" s="19">
        <v>0</v>
      </c>
      <c r="AW30" s="19">
        <v>0</v>
      </c>
      <c r="AX30" s="19">
        <v>0</v>
      </c>
      <c r="AY30" s="19">
        <v>0</v>
      </c>
      <c r="AZ30" s="18" t="str">
        <f t="shared" ca="1" si="0"/>
        <v>51</v>
      </c>
      <c r="BA30" s="18" t="s">
        <v>25</v>
      </c>
      <c r="BB30" s="122" t="str">
        <f t="shared" ca="1" si="4"/>
        <v>7B00013CC801000760006502FF160807010001010101010101000000000000000000000000000000000000000000000000000000000000000000517D</v>
      </c>
      <c r="BC30" s="79">
        <v>29</v>
      </c>
      <c r="BD30" s="21"/>
      <c r="BE30" s="18" t="str">
        <f t="shared" si="5"/>
        <v>00</v>
      </c>
      <c r="BF30" s="18" t="str">
        <f t="shared" si="6"/>
        <v>00</v>
      </c>
      <c r="BG30" s="20"/>
      <c r="BH30" s="21"/>
    </row>
    <row r="31" spans="1:60" ht="82.5">
      <c r="A31" s="27"/>
      <c r="B31" s="16"/>
      <c r="C31" s="27"/>
      <c r="D31" s="16" t="s">
        <v>223</v>
      </c>
      <c r="E31" s="16">
        <v>3</v>
      </c>
      <c r="F31" s="25" t="s">
        <v>72</v>
      </c>
      <c r="G31" s="18" t="s">
        <v>18</v>
      </c>
      <c r="H31" s="18">
        <v>0</v>
      </c>
      <c r="I31" s="18">
        <v>1</v>
      </c>
      <c r="J31" s="18" t="s">
        <v>69</v>
      </c>
      <c r="K31" s="18" t="s">
        <v>68</v>
      </c>
      <c r="L31" s="18">
        <v>1</v>
      </c>
      <c r="M31" s="18">
        <v>0</v>
      </c>
      <c r="N31" s="19">
        <v>760</v>
      </c>
      <c r="O31" s="19">
        <v>65</v>
      </c>
      <c r="P31" s="26" t="str">
        <f t="shared" si="11"/>
        <v>FFFF</v>
      </c>
      <c r="Q31" s="18" t="str">
        <f t="shared" ca="1" si="1"/>
        <v>16</v>
      </c>
      <c r="R31" s="18" t="str">
        <f t="shared" ca="1" si="2"/>
        <v>08</v>
      </c>
      <c r="S31" s="18" t="str">
        <f t="shared" ca="1" si="3"/>
        <v>07</v>
      </c>
      <c r="T31" s="18">
        <v>1</v>
      </c>
      <c r="U31" s="18">
        <v>0</v>
      </c>
      <c r="V31" s="18">
        <v>1</v>
      </c>
      <c r="W31" s="18">
        <v>1</v>
      </c>
      <c r="X31" s="18">
        <v>1</v>
      </c>
      <c r="Y31" s="18">
        <v>1</v>
      </c>
      <c r="Z31" s="18">
        <v>1</v>
      </c>
      <c r="AA31" s="18">
        <v>1</v>
      </c>
      <c r="AB31" s="18">
        <v>1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0</v>
      </c>
      <c r="AK31" s="18">
        <v>0</v>
      </c>
      <c r="AL31" s="18">
        <v>0</v>
      </c>
      <c r="AM31" s="18">
        <v>0</v>
      </c>
      <c r="AN31" s="18">
        <v>0</v>
      </c>
      <c r="AO31" s="18">
        <v>0</v>
      </c>
      <c r="AP31" s="19">
        <v>0</v>
      </c>
      <c r="AQ31" s="19">
        <v>0</v>
      </c>
      <c r="AR31" s="19">
        <v>0</v>
      </c>
      <c r="AS31" s="19">
        <v>0</v>
      </c>
      <c r="AT31" s="19">
        <v>0</v>
      </c>
      <c r="AU31" s="19">
        <v>0</v>
      </c>
      <c r="AV31" s="19">
        <v>0</v>
      </c>
      <c r="AW31" s="19">
        <v>0</v>
      </c>
      <c r="AX31" s="19">
        <v>0</v>
      </c>
      <c r="AY31" s="19">
        <v>0</v>
      </c>
      <c r="AZ31" s="18" t="str">
        <f t="shared" ca="1" si="0"/>
        <v>51</v>
      </c>
      <c r="BA31" s="18" t="s">
        <v>25</v>
      </c>
      <c r="BB31" s="122" t="str">
        <f t="shared" ca="1" si="4"/>
        <v>7B00013CC8010007600065FFFF160807010001010101010101000000000000000000000000000000000000000000000000000000000000000000517D</v>
      </c>
      <c r="BC31" s="79">
        <v>30</v>
      </c>
      <c r="BD31" s="21"/>
      <c r="BE31" s="18" t="str">
        <f t="shared" si="5"/>
        <v>00</v>
      </c>
      <c r="BF31" s="18" t="str">
        <f t="shared" si="6"/>
        <v>00</v>
      </c>
      <c r="BG31" s="20"/>
      <c r="BH31" s="21"/>
    </row>
    <row r="32" spans="1:60" ht="82.5">
      <c r="A32" s="27"/>
      <c r="B32" s="16">
        <v>13</v>
      </c>
      <c r="C32" s="27" t="s">
        <v>76</v>
      </c>
      <c r="D32" s="16" t="s">
        <v>137</v>
      </c>
      <c r="E32" s="16">
        <v>1</v>
      </c>
      <c r="F32" s="22">
        <v>0</v>
      </c>
      <c r="G32" s="18" t="s">
        <v>18</v>
      </c>
      <c r="H32" s="18">
        <v>0</v>
      </c>
      <c r="I32" s="18">
        <v>1</v>
      </c>
      <c r="J32" s="18" t="s">
        <v>69</v>
      </c>
      <c r="K32" s="18" t="s">
        <v>68</v>
      </c>
      <c r="L32" s="18">
        <v>1</v>
      </c>
      <c r="M32" s="18">
        <v>0</v>
      </c>
      <c r="N32" s="19">
        <v>760</v>
      </c>
      <c r="O32" s="19">
        <v>65</v>
      </c>
      <c r="P32" s="19">
        <v>5</v>
      </c>
      <c r="Q32" s="23">
        <f>F32</f>
        <v>0</v>
      </c>
      <c r="R32" s="18" t="str">
        <f t="shared" ca="1" si="2"/>
        <v>08</v>
      </c>
      <c r="S32" s="18" t="str">
        <f t="shared" ca="1" si="3"/>
        <v>07</v>
      </c>
      <c r="T32" s="18">
        <v>1</v>
      </c>
      <c r="U32" s="18">
        <v>0</v>
      </c>
      <c r="V32" s="18">
        <v>1</v>
      </c>
      <c r="W32" s="18">
        <v>1</v>
      </c>
      <c r="X32" s="18">
        <v>1</v>
      </c>
      <c r="Y32" s="18">
        <v>1</v>
      </c>
      <c r="Z32" s="18">
        <v>1</v>
      </c>
      <c r="AA32" s="18">
        <v>1</v>
      </c>
      <c r="AB32" s="18">
        <v>1</v>
      </c>
      <c r="AC32" s="18">
        <v>0</v>
      </c>
      <c r="AD32" s="18">
        <v>0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0</v>
      </c>
      <c r="AK32" s="18">
        <v>0</v>
      </c>
      <c r="AL32" s="18">
        <v>0</v>
      </c>
      <c r="AM32" s="18">
        <v>0</v>
      </c>
      <c r="AN32" s="18">
        <v>0</v>
      </c>
      <c r="AO32" s="18">
        <v>0</v>
      </c>
      <c r="AP32" s="19">
        <v>0</v>
      </c>
      <c r="AQ32" s="19">
        <v>0</v>
      </c>
      <c r="AR32" s="19">
        <v>0</v>
      </c>
      <c r="AS32" s="19">
        <v>0</v>
      </c>
      <c r="AT32" s="19">
        <v>0</v>
      </c>
      <c r="AU32" s="19">
        <v>0</v>
      </c>
      <c r="AV32" s="19">
        <v>0</v>
      </c>
      <c r="AW32" s="19">
        <v>0</v>
      </c>
      <c r="AX32" s="19">
        <v>0</v>
      </c>
      <c r="AY32" s="19">
        <v>0</v>
      </c>
      <c r="AZ32" s="18" t="str">
        <f t="shared" ca="1" si="0"/>
        <v>41</v>
      </c>
      <c r="BA32" s="18" t="s">
        <v>25</v>
      </c>
      <c r="BB32" s="122" t="str">
        <f t="shared" ca="1" si="4"/>
        <v>7B00013CC80100076000650005000807010001010101010101000000000000000000000000000000000000000000000000000000000000000000417D</v>
      </c>
      <c r="BC32" s="79">
        <v>31</v>
      </c>
      <c r="BD32" s="21"/>
      <c r="BE32" s="18" t="str">
        <f t="shared" si="5"/>
        <v>00</v>
      </c>
      <c r="BF32" s="18" t="str">
        <f t="shared" si="6"/>
        <v>00</v>
      </c>
      <c r="BG32" s="20"/>
      <c r="BH32" s="21"/>
    </row>
    <row r="33" spans="1:60" ht="82.5">
      <c r="A33" s="27"/>
      <c r="B33" s="16"/>
      <c r="C33" s="27"/>
      <c r="D33" s="16"/>
      <c r="E33" s="16">
        <v>2</v>
      </c>
      <c r="F33" s="22">
        <v>64</v>
      </c>
      <c r="G33" s="18" t="s">
        <v>18</v>
      </c>
      <c r="H33" s="18">
        <v>0</v>
      </c>
      <c r="I33" s="18">
        <v>1</v>
      </c>
      <c r="J33" s="18" t="s">
        <v>69</v>
      </c>
      <c r="K33" s="18" t="s">
        <v>68</v>
      </c>
      <c r="L33" s="18">
        <v>1</v>
      </c>
      <c r="M33" s="18">
        <v>0</v>
      </c>
      <c r="N33" s="19">
        <v>760</v>
      </c>
      <c r="O33" s="19">
        <v>65</v>
      </c>
      <c r="P33" s="19">
        <v>5</v>
      </c>
      <c r="Q33" s="23">
        <f t="shared" ref="Q33:Q34" si="12">F33</f>
        <v>64</v>
      </c>
      <c r="R33" s="18" t="str">
        <f t="shared" ca="1" si="2"/>
        <v>08</v>
      </c>
      <c r="S33" s="18" t="str">
        <f t="shared" ca="1" si="3"/>
        <v>07</v>
      </c>
      <c r="T33" s="18">
        <v>1</v>
      </c>
      <c r="U33" s="18">
        <v>0</v>
      </c>
      <c r="V33" s="18">
        <v>1</v>
      </c>
      <c r="W33" s="18">
        <v>1</v>
      </c>
      <c r="X33" s="18">
        <v>1</v>
      </c>
      <c r="Y33" s="18">
        <v>1</v>
      </c>
      <c r="Z33" s="18">
        <v>1</v>
      </c>
      <c r="AA33" s="18">
        <v>1</v>
      </c>
      <c r="AB33" s="18">
        <v>1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0</v>
      </c>
      <c r="AK33" s="18">
        <v>0</v>
      </c>
      <c r="AL33" s="18">
        <v>0</v>
      </c>
      <c r="AM33" s="18">
        <v>0</v>
      </c>
      <c r="AN33" s="18">
        <v>0</v>
      </c>
      <c r="AO33" s="18">
        <v>0</v>
      </c>
      <c r="AP33" s="19">
        <v>0</v>
      </c>
      <c r="AQ33" s="19">
        <v>0</v>
      </c>
      <c r="AR33" s="19">
        <v>0</v>
      </c>
      <c r="AS33" s="19">
        <v>0</v>
      </c>
      <c r="AT33" s="19">
        <v>0</v>
      </c>
      <c r="AU33" s="19">
        <v>0</v>
      </c>
      <c r="AV33" s="19">
        <v>0</v>
      </c>
      <c r="AW33" s="19">
        <v>0</v>
      </c>
      <c r="AX33" s="19">
        <v>0</v>
      </c>
      <c r="AY33" s="19">
        <v>0</v>
      </c>
      <c r="AZ33" s="18" t="str">
        <f t="shared" ca="1" si="0"/>
        <v>45</v>
      </c>
      <c r="BA33" s="18" t="s">
        <v>25</v>
      </c>
      <c r="BB33" s="122" t="str">
        <f t="shared" ca="1" si="4"/>
        <v>7B00013CC80100076000650005640807010001010101010101000000000000000000000000000000000000000000000000000000000000000000457D</v>
      </c>
      <c r="BC33" s="79">
        <v>32</v>
      </c>
      <c r="BD33" s="21"/>
      <c r="BE33" s="18" t="str">
        <f t="shared" si="5"/>
        <v>00</v>
      </c>
      <c r="BF33" s="18" t="str">
        <f t="shared" si="6"/>
        <v>00</v>
      </c>
      <c r="BG33" s="20"/>
      <c r="BH33" s="21"/>
    </row>
    <row r="34" spans="1:60" ht="82.5">
      <c r="A34" s="27"/>
      <c r="B34" s="16"/>
      <c r="C34" s="27"/>
      <c r="D34" s="16"/>
      <c r="E34" s="16">
        <v>3</v>
      </c>
      <c r="F34" s="22" t="s">
        <v>22</v>
      </c>
      <c r="G34" s="18" t="s">
        <v>18</v>
      </c>
      <c r="H34" s="18">
        <v>0</v>
      </c>
      <c r="I34" s="18">
        <v>1</v>
      </c>
      <c r="J34" s="18" t="s">
        <v>69</v>
      </c>
      <c r="K34" s="18" t="s">
        <v>68</v>
      </c>
      <c r="L34" s="18">
        <v>1</v>
      </c>
      <c r="M34" s="18">
        <v>0</v>
      </c>
      <c r="N34" s="19">
        <v>760</v>
      </c>
      <c r="O34" s="19">
        <v>65</v>
      </c>
      <c r="P34" s="19">
        <v>5</v>
      </c>
      <c r="Q34" s="23" t="str">
        <f t="shared" si="12"/>
        <v>FF</v>
      </c>
      <c r="R34" s="18" t="str">
        <f t="shared" ca="1" si="2"/>
        <v>08</v>
      </c>
      <c r="S34" s="18" t="str">
        <f t="shared" ca="1" si="3"/>
        <v>07</v>
      </c>
      <c r="T34" s="18">
        <v>1</v>
      </c>
      <c r="U34" s="18">
        <v>0</v>
      </c>
      <c r="V34" s="18">
        <v>1</v>
      </c>
      <c r="W34" s="18">
        <v>1</v>
      </c>
      <c r="X34" s="18">
        <v>1</v>
      </c>
      <c r="Y34" s="18">
        <v>1</v>
      </c>
      <c r="Z34" s="18">
        <v>1</v>
      </c>
      <c r="AA34" s="18">
        <v>1</v>
      </c>
      <c r="AB34" s="18">
        <v>1</v>
      </c>
      <c r="AC34" s="18">
        <v>0</v>
      </c>
      <c r="AD34" s="18">
        <v>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0</v>
      </c>
      <c r="AK34" s="18">
        <v>0</v>
      </c>
      <c r="AL34" s="18">
        <v>0</v>
      </c>
      <c r="AM34" s="18">
        <v>0</v>
      </c>
      <c r="AN34" s="18">
        <v>0</v>
      </c>
      <c r="AO34" s="18">
        <v>0</v>
      </c>
      <c r="AP34" s="19">
        <v>0</v>
      </c>
      <c r="AQ34" s="19">
        <v>0</v>
      </c>
      <c r="AR34" s="19">
        <v>0</v>
      </c>
      <c r="AS34" s="19">
        <v>0</v>
      </c>
      <c r="AT34" s="19">
        <v>0</v>
      </c>
      <c r="AU34" s="19">
        <v>0</v>
      </c>
      <c r="AV34" s="19">
        <v>0</v>
      </c>
      <c r="AW34" s="19">
        <v>0</v>
      </c>
      <c r="AX34" s="19">
        <v>0</v>
      </c>
      <c r="AY34" s="19">
        <v>0</v>
      </c>
      <c r="AZ34" s="18" t="str">
        <f t="shared" ref="AZ34:AZ65" ca="1" si="13">TEXT(DEC2HEX(_xlfn.BITAND(SUM(HEX2DEC(G34)+HEX2DEC(H34)+HEX2DEC(I34)+HEX2DEC(J34)+HEX2DEC(K34)+HEX2DEC(L34)+HEX2DEC(M34)+HEX2DEC(N34)+HEX2DEC(O34)+HEX2DEC(P34)+HEX2DEC(Q34)+HEX2DEC(R34)+HEX2DEC(S34)+HEX2DEC(T34)+HEX2DEC(U34)+HEX2DEC(V34)+HEX2DEC(X34)+HEX2DEC(Y34)+HEX2DEC(Z34)+HEX2DEC(AA34)+HEX2DEC(AB34)+HEX2DEC(AI34)+HEX2DEC(AJ34)+HEX2DEC(AK34)+HEX2DEC(AL34)+HEX2DEC(AM34)+HEX2DEC(AN34)+HEX2DEC(AO34)+HEX2DEC(AP34)+HEX2DEC(AQ34)+HEX2DEC(AR34)+HEX2DEC(AS34)+HEX2DEC(AT34)+HEX2DEC(AU34)+HEX2DEC(AV34)+HEX2DEC(AW34)+HEX2DEC(AX34)+HEX2DEC(AY34)),85)),"00")</f>
        <v>40</v>
      </c>
      <c r="BA34" s="18" t="s">
        <v>25</v>
      </c>
      <c r="BB34" s="122" t="str">
        <f t="shared" ca="1" si="4"/>
        <v>7B00013CC80100076000650005FF0807010001010101010101000000000000000000000000000000000000000000000000000000000000000000407D</v>
      </c>
      <c r="BC34" s="79">
        <v>33</v>
      </c>
      <c r="BD34" s="21"/>
      <c r="BE34" s="18" t="str">
        <f t="shared" si="5"/>
        <v>00</v>
      </c>
      <c r="BF34" s="18" t="str">
        <f t="shared" si="6"/>
        <v>00</v>
      </c>
      <c r="BG34" s="20"/>
      <c r="BH34" s="21"/>
    </row>
    <row r="35" spans="1:60" ht="82.5">
      <c r="A35" s="27"/>
      <c r="B35" s="16">
        <v>14</v>
      </c>
      <c r="C35" s="27" t="s">
        <v>77</v>
      </c>
      <c r="D35" s="16" t="s">
        <v>138</v>
      </c>
      <c r="E35" s="16">
        <v>1</v>
      </c>
      <c r="F35" s="22">
        <v>0</v>
      </c>
      <c r="G35" s="18" t="s">
        <v>18</v>
      </c>
      <c r="H35" s="18">
        <v>0</v>
      </c>
      <c r="I35" s="18">
        <v>1</v>
      </c>
      <c r="J35" s="18" t="s">
        <v>69</v>
      </c>
      <c r="K35" s="18" t="s">
        <v>68</v>
      </c>
      <c r="L35" s="18">
        <v>1</v>
      </c>
      <c r="M35" s="18">
        <v>0</v>
      </c>
      <c r="N35" s="19">
        <v>760</v>
      </c>
      <c r="O35" s="19">
        <v>65</v>
      </c>
      <c r="P35" s="19">
        <v>5</v>
      </c>
      <c r="Q35" s="18" t="str">
        <f t="shared" ref="Q35:Q115" ca="1" si="14">TEXT(DEC2HEX(TEXT(NOW()+2,"YY")),"00")</f>
        <v>16</v>
      </c>
      <c r="R35" s="23">
        <f>F35</f>
        <v>0</v>
      </c>
      <c r="S35" s="18" t="str">
        <f t="shared" ca="1" si="3"/>
        <v>07</v>
      </c>
      <c r="T35" s="18">
        <v>1</v>
      </c>
      <c r="U35" s="18">
        <v>0</v>
      </c>
      <c r="V35" s="18">
        <v>1</v>
      </c>
      <c r="W35" s="18">
        <v>1</v>
      </c>
      <c r="X35" s="18">
        <v>1</v>
      </c>
      <c r="Y35" s="18">
        <v>1</v>
      </c>
      <c r="Z35" s="18">
        <v>1</v>
      </c>
      <c r="AA35" s="18">
        <v>1</v>
      </c>
      <c r="AB35" s="18">
        <v>1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0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9">
        <v>0</v>
      </c>
      <c r="AQ35" s="19">
        <v>0</v>
      </c>
      <c r="AR35" s="19">
        <v>0</v>
      </c>
      <c r="AS35" s="19">
        <v>0</v>
      </c>
      <c r="AT35" s="19">
        <v>0</v>
      </c>
      <c r="AU35" s="19">
        <v>0</v>
      </c>
      <c r="AV35" s="19">
        <v>0</v>
      </c>
      <c r="AW35" s="19">
        <v>0</v>
      </c>
      <c r="AX35" s="19">
        <v>0</v>
      </c>
      <c r="AY35" s="19">
        <v>0</v>
      </c>
      <c r="AZ35" s="18" t="str">
        <f t="shared" ca="1" si="13"/>
        <v>45</v>
      </c>
      <c r="BA35" s="18" t="s">
        <v>25</v>
      </c>
      <c r="BB35" s="122" t="str">
        <f t="shared" ca="1" si="4"/>
        <v>7B00013CC80100076000650005160007010001010101010101000000000000000000000000000000000000000000000000000000000000000000457D</v>
      </c>
      <c r="BC35" s="79">
        <v>34</v>
      </c>
      <c r="BD35" s="21"/>
      <c r="BE35" s="18" t="str">
        <f t="shared" si="5"/>
        <v>00</v>
      </c>
      <c r="BF35" s="18" t="str">
        <f t="shared" si="6"/>
        <v>00</v>
      </c>
      <c r="BG35" s="20"/>
      <c r="BH35" s="21"/>
    </row>
    <row r="36" spans="1:60" ht="82.5">
      <c r="A36" s="27"/>
      <c r="B36" s="16"/>
      <c r="C36" s="27"/>
      <c r="D36" s="16"/>
      <c r="E36" s="16">
        <v>2</v>
      </c>
      <c r="F36" s="22">
        <v>1</v>
      </c>
      <c r="G36" s="18" t="s">
        <v>18</v>
      </c>
      <c r="H36" s="18">
        <v>0</v>
      </c>
      <c r="I36" s="18">
        <v>1</v>
      </c>
      <c r="J36" s="18" t="s">
        <v>69</v>
      </c>
      <c r="K36" s="18" t="s">
        <v>68</v>
      </c>
      <c r="L36" s="18">
        <v>1</v>
      </c>
      <c r="M36" s="18">
        <v>0</v>
      </c>
      <c r="N36" s="19">
        <v>760</v>
      </c>
      <c r="O36" s="19">
        <v>65</v>
      </c>
      <c r="P36" s="19">
        <v>5</v>
      </c>
      <c r="Q36" s="18" t="str">
        <f t="shared" ca="1" si="14"/>
        <v>16</v>
      </c>
      <c r="R36" s="23">
        <f t="shared" ref="R36:R37" si="15">F36</f>
        <v>1</v>
      </c>
      <c r="S36" s="18" t="str">
        <f t="shared" ca="1" si="3"/>
        <v>07</v>
      </c>
      <c r="T36" s="18">
        <v>1</v>
      </c>
      <c r="U36" s="18">
        <v>0</v>
      </c>
      <c r="V36" s="18">
        <v>1</v>
      </c>
      <c r="W36" s="18">
        <v>1</v>
      </c>
      <c r="X36" s="18">
        <v>1</v>
      </c>
      <c r="Y36" s="18">
        <v>1</v>
      </c>
      <c r="Z36" s="18">
        <v>1</v>
      </c>
      <c r="AA36" s="18">
        <v>1</v>
      </c>
      <c r="AB36" s="18">
        <v>1</v>
      </c>
      <c r="AC36" s="18">
        <v>0</v>
      </c>
      <c r="AD36" s="18">
        <v>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0</v>
      </c>
      <c r="AK36" s="18">
        <v>0</v>
      </c>
      <c r="AL36" s="18">
        <v>0</v>
      </c>
      <c r="AM36" s="18">
        <v>0</v>
      </c>
      <c r="AN36" s="18">
        <v>0</v>
      </c>
      <c r="AO36" s="18">
        <v>0</v>
      </c>
      <c r="AP36" s="19">
        <v>0</v>
      </c>
      <c r="AQ36" s="19">
        <v>0</v>
      </c>
      <c r="AR36" s="19">
        <v>0</v>
      </c>
      <c r="AS36" s="19">
        <v>0</v>
      </c>
      <c r="AT36" s="19">
        <v>0</v>
      </c>
      <c r="AU36" s="19">
        <v>0</v>
      </c>
      <c r="AV36" s="19">
        <v>0</v>
      </c>
      <c r="AW36" s="19">
        <v>0</v>
      </c>
      <c r="AX36" s="19">
        <v>0</v>
      </c>
      <c r="AY36" s="19">
        <v>0</v>
      </c>
      <c r="AZ36" s="18" t="str">
        <f t="shared" ca="1" si="13"/>
        <v>50</v>
      </c>
      <c r="BA36" s="18" t="s">
        <v>25</v>
      </c>
      <c r="BB36" s="122" t="str">
        <f t="shared" ca="1" si="4"/>
        <v>7B00013CC80100076000650005160107010001010101010101000000000000000000000000000000000000000000000000000000000000000000507D</v>
      </c>
      <c r="BC36" s="79">
        <v>35</v>
      </c>
      <c r="BD36" s="21"/>
      <c r="BE36" s="18" t="str">
        <f t="shared" si="5"/>
        <v>00</v>
      </c>
      <c r="BF36" s="18" t="str">
        <f t="shared" si="6"/>
        <v>00</v>
      </c>
      <c r="BG36" s="20"/>
      <c r="BH36" s="21"/>
    </row>
    <row r="37" spans="1:60" ht="82.5">
      <c r="A37" s="27"/>
      <c r="B37" s="16"/>
      <c r="C37" s="27"/>
      <c r="D37" s="16"/>
      <c r="E37" s="16">
        <v>3</v>
      </c>
      <c r="F37" s="22" t="s">
        <v>140</v>
      </c>
      <c r="G37" s="18" t="s">
        <v>18</v>
      </c>
      <c r="H37" s="18">
        <v>0</v>
      </c>
      <c r="I37" s="18">
        <v>1</v>
      </c>
      <c r="J37" s="18" t="s">
        <v>69</v>
      </c>
      <c r="K37" s="18" t="s">
        <v>68</v>
      </c>
      <c r="L37" s="18">
        <v>1</v>
      </c>
      <c r="M37" s="18">
        <v>0</v>
      </c>
      <c r="N37" s="19">
        <v>760</v>
      </c>
      <c r="O37" s="19">
        <v>65</v>
      </c>
      <c r="P37" s="19">
        <v>5</v>
      </c>
      <c r="Q37" s="18" t="str">
        <f t="shared" ca="1" si="14"/>
        <v>16</v>
      </c>
      <c r="R37" s="23" t="str">
        <f t="shared" si="15"/>
        <v>0D</v>
      </c>
      <c r="S37" s="18" t="str">
        <f t="shared" ca="1" si="3"/>
        <v>07</v>
      </c>
      <c r="T37" s="18">
        <v>1</v>
      </c>
      <c r="U37" s="18">
        <v>0</v>
      </c>
      <c r="V37" s="18">
        <v>1</v>
      </c>
      <c r="W37" s="18">
        <v>1</v>
      </c>
      <c r="X37" s="18">
        <v>1</v>
      </c>
      <c r="Y37" s="18">
        <v>1</v>
      </c>
      <c r="Z37" s="18">
        <v>1</v>
      </c>
      <c r="AA37" s="18">
        <v>1</v>
      </c>
      <c r="AB37" s="18">
        <v>1</v>
      </c>
      <c r="AC37" s="18">
        <v>0</v>
      </c>
      <c r="AD37" s="18">
        <v>0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9">
        <v>0</v>
      </c>
      <c r="AQ37" s="19">
        <v>0</v>
      </c>
      <c r="AR37" s="19">
        <v>0</v>
      </c>
      <c r="AS37" s="19">
        <v>0</v>
      </c>
      <c r="AT37" s="19">
        <v>0</v>
      </c>
      <c r="AU37" s="19">
        <v>0</v>
      </c>
      <c r="AV37" s="19">
        <v>0</v>
      </c>
      <c r="AW37" s="19">
        <v>0</v>
      </c>
      <c r="AX37" s="19">
        <v>0</v>
      </c>
      <c r="AY37" s="19">
        <v>0</v>
      </c>
      <c r="AZ37" s="18" t="str">
        <f t="shared" ca="1" si="13"/>
        <v>54</v>
      </c>
      <c r="BA37" s="18" t="s">
        <v>25</v>
      </c>
      <c r="BB37" s="122" t="str">
        <f t="shared" ca="1" si="4"/>
        <v>7B00013CC80100076000650005160D07010001010101010101000000000000000000000000000000000000000000000000000000000000000000547D</v>
      </c>
      <c r="BC37" s="79">
        <v>36</v>
      </c>
      <c r="BD37" s="21"/>
      <c r="BE37" s="18" t="str">
        <f t="shared" si="5"/>
        <v>00</v>
      </c>
      <c r="BF37" s="18" t="str">
        <f t="shared" si="6"/>
        <v>00</v>
      </c>
      <c r="BG37" s="20"/>
      <c r="BH37" s="21"/>
    </row>
    <row r="38" spans="1:60" ht="82.5">
      <c r="A38" s="27"/>
      <c r="B38" s="16">
        <v>15</v>
      </c>
      <c r="C38" s="27" t="s">
        <v>78</v>
      </c>
      <c r="D38" s="16" t="s">
        <v>139</v>
      </c>
      <c r="E38" s="16">
        <v>1</v>
      </c>
      <c r="F38" s="22">
        <v>0</v>
      </c>
      <c r="G38" s="18" t="s">
        <v>18</v>
      </c>
      <c r="H38" s="18">
        <v>0</v>
      </c>
      <c r="I38" s="18">
        <v>1</v>
      </c>
      <c r="J38" s="18" t="s">
        <v>69</v>
      </c>
      <c r="K38" s="18" t="s">
        <v>68</v>
      </c>
      <c r="L38" s="18">
        <v>1</v>
      </c>
      <c r="M38" s="18">
        <v>0</v>
      </c>
      <c r="N38" s="19">
        <v>760</v>
      </c>
      <c r="O38" s="19">
        <v>65</v>
      </c>
      <c r="P38" s="19">
        <v>5</v>
      </c>
      <c r="Q38" s="18" t="str">
        <f t="shared" ca="1" si="14"/>
        <v>16</v>
      </c>
      <c r="R38" s="18" t="str">
        <f t="shared" ref="R38:R118" ca="1" si="16">TEXT(DEC2HEX(TEXT(NOW()+2,"MM")),"00")</f>
        <v>08</v>
      </c>
      <c r="S38" s="23">
        <f>F38</f>
        <v>0</v>
      </c>
      <c r="T38" s="18">
        <v>1</v>
      </c>
      <c r="U38" s="18">
        <v>0</v>
      </c>
      <c r="V38" s="18">
        <v>1</v>
      </c>
      <c r="W38" s="18">
        <v>1</v>
      </c>
      <c r="X38" s="18">
        <v>1</v>
      </c>
      <c r="Y38" s="18">
        <v>1</v>
      </c>
      <c r="Z38" s="18">
        <v>1</v>
      </c>
      <c r="AA38" s="18">
        <v>1</v>
      </c>
      <c r="AB38" s="18">
        <v>1</v>
      </c>
      <c r="AC38" s="18">
        <v>0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0</v>
      </c>
      <c r="AK38" s="18">
        <v>0</v>
      </c>
      <c r="AL38" s="18">
        <v>0</v>
      </c>
      <c r="AM38" s="18">
        <v>0</v>
      </c>
      <c r="AN38" s="18">
        <v>0</v>
      </c>
      <c r="AO38" s="18">
        <v>0</v>
      </c>
      <c r="AP38" s="19">
        <v>0</v>
      </c>
      <c r="AQ38" s="19">
        <v>0</v>
      </c>
      <c r="AR38" s="19">
        <v>0</v>
      </c>
      <c r="AS38" s="19">
        <v>0</v>
      </c>
      <c r="AT38" s="19">
        <v>0</v>
      </c>
      <c r="AU38" s="19">
        <v>0</v>
      </c>
      <c r="AV38" s="19">
        <v>0</v>
      </c>
      <c r="AW38" s="19">
        <v>0</v>
      </c>
      <c r="AX38" s="19">
        <v>0</v>
      </c>
      <c r="AY38" s="19">
        <v>0</v>
      </c>
      <c r="AZ38" s="18" t="str">
        <f t="shared" ca="1" si="13"/>
        <v>50</v>
      </c>
      <c r="BA38" s="18" t="s">
        <v>25</v>
      </c>
      <c r="BB38" s="122" t="str">
        <f t="shared" ca="1" si="4"/>
        <v>7B00013CC80100076000650005160800010001010101010101000000000000000000000000000000000000000000000000000000000000000000507D</v>
      </c>
      <c r="BC38" s="79">
        <v>37</v>
      </c>
      <c r="BD38" s="21"/>
      <c r="BE38" s="18" t="str">
        <f t="shared" si="5"/>
        <v>00</v>
      </c>
      <c r="BF38" s="18" t="str">
        <f t="shared" si="6"/>
        <v>00</v>
      </c>
      <c r="BG38" s="20"/>
      <c r="BH38" s="21"/>
    </row>
    <row r="39" spans="1:60" ht="82.5">
      <c r="A39" s="27"/>
      <c r="B39" s="16"/>
      <c r="C39" s="27"/>
      <c r="D39" s="16"/>
      <c r="E39" s="16">
        <v>2</v>
      </c>
      <c r="F39" s="22">
        <v>1</v>
      </c>
      <c r="G39" s="18" t="s">
        <v>18</v>
      </c>
      <c r="H39" s="18">
        <v>0</v>
      </c>
      <c r="I39" s="18">
        <v>1</v>
      </c>
      <c r="J39" s="18" t="s">
        <v>69</v>
      </c>
      <c r="K39" s="18" t="s">
        <v>68</v>
      </c>
      <c r="L39" s="18">
        <v>1</v>
      </c>
      <c r="M39" s="18">
        <v>0</v>
      </c>
      <c r="N39" s="19">
        <v>760</v>
      </c>
      <c r="O39" s="19">
        <v>65</v>
      </c>
      <c r="P39" s="19">
        <v>5</v>
      </c>
      <c r="Q39" s="18" t="str">
        <f t="shared" ca="1" si="14"/>
        <v>16</v>
      </c>
      <c r="R39" s="18" t="str">
        <f t="shared" ca="1" si="16"/>
        <v>08</v>
      </c>
      <c r="S39" s="23">
        <f t="shared" ref="S39:S40" si="17">F39</f>
        <v>1</v>
      </c>
      <c r="T39" s="18">
        <v>1</v>
      </c>
      <c r="U39" s="18">
        <v>0</v>
      </c>
      <c r="V39" s="18">
        <v>1</v>
      </c>
      <c r="W39" s="18">
        <v>1</v>
      </c>
      <c r="X39" s="18">
        <v>1</v>
      </c>
      <c r="Y39" s="18">
        <v>1</v>
      </c>
      <c r="Z39" s="18">
        <v>1</v>
      </c>
      <c r="AA39" s="18">
        <v>1</v>
      </c>
      <c r="AB39" s="18">
        <v>1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0</v>
      </c>
      <c r="AK39" s="18">
        <v>0</v>
      </c>
      <c r="AL39" s="18">
        <v>0</v>
      </c>
      <c r="AM39" s="18">
        <v>0</v>
      </c>
      <c r="AN39" s="18">
        <v>0</v>
      </c>
      <c r="AO39" s="18">
        <v>0</v>
      </c>
      <c r="AP39" s="19">
        <v>0</v>
      </c>
      <c r="AQ39" s="19">
        <v>0</v>
      </c>
      <c r="AR39" s="19">
        <v>0</v>
      </c>
      <c r="AS39" s="19">
        <v>0</v>
      </c>
      <c r="AT39" s="19">
        <v>0</v>
      </c>
      <c r="AU39" s="19">
        <v>0</v>
      </c>
      <c r="AV39" s="19">
        <v>0</v>
      </c>
      <c r="AW39" s="19">
        <v>0</v>
      </c>
      <c r="AX39" s="19">
        <v>0</v>
      </c>
      <c r="AY39" s="19">
        <v>0</v>
      </c>
      <c r="AZ39" s="18" t="str">
        <f t="shared" ca="1" si="13"/>
        <v>51</v>
      </c>
      <c r="BA39" s="18" t="s">
        <v>25</v>
      </c>
      <c r="BB39" s="122" t="str">
        <f t="shared" ca="1" si="4"/>
        <v>7B00013CC80100076000650005160801010001010101010101000000000000000000000000000000000000000000000000000000000000000000517D</v>
      </c>
      <c r="BC39" s="79">
        <v>38</v>
      </c>
      <c r="BD39" s="21"/>
      <c r="BE39" s="18" t="str">
        <f t="shared" si="5"/>
        <v>00</v>
      </c>
      <c r="BF39" s="18" t="str">
        <f t="shared" si="6"/>
        <v>00</v>
      </c>
      <c r="BG39" s="20"/>
      <c r="BH39" s="21"/>
    </row>
    <row r="40" spans="1:60" ht="82.5">
      <c r="A40" s="27"/>
      <c r="B40" s="16"/>
      <c r="C40" s="27"/>
      <c r="D40" s="16"/>
      <c r="E40" s="16">
        <v>3</v>
      </c>
      <c r="F40" s="22">
        <v>20</v>
      </c>
      <c r="G40" s="18" t="s">
        <v>18</v>
      </c>
      <c r="H40" s="18">
        <v>0</v>
      </c>
      <c r="I40" s="18">
        <v>1</v>
      </c>
      <c r="J40" s="18" t="s">
        <v>69</v>
      </c>
      <c r="K40" s="18" t="s">
        <v>68</v>
      </c>
      <c r="L40" s="18">
        <v>1</v>
      </c>
      <c r="M40" s="18">
        <v>0</v>
      </c>
      <c r="N40" s="19">
        <v>760</v>
      </c>
      <c r="O40" s="19">
        <v>65</v>
      </c>
      <c r="P40" s="19">
        <v>5</v>
      </c>
      <c r="Q40" s="18" t="str">
        <f t="shared" ca="1" si="14"/>
        <v>16</v>
      </c>
      <c r="R40" s="18" t="str">
        <f t="shared" ca="1" si="16"/>
        <v>08</v>
      </c>
      <c r="S40" s="23">
        <f t="shared" si="17"/>
        <v>20</v>
      </c>
      <c r="T40" s="18">
        <v>1</v>
      </c>
      <c r="U40" s="18">
        <v>0</v>
      </c>
      <c r="V40" s="18">
        <v>1</v>
      </c>
      <c r="W40" s="18">
        <v>1</v>
      </c>
      <c r="X40" s="18">
        <v>1</v>
      </c>
      <c r="Y40" s="18">
        <v>1</v>
      </c>
      <c r="Z40" s="18">
        <v>1</v>
      </c>
      <c r="AA40" s="18">
        <v>1</v>
      </c>
      <c r="AB40" s="18">
        <v>1</v>
      </c>
      <c r="AC40" s="18">
        <v>0</v>
      </c>
      <c r="AD40" s="18">
        <v>0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0</v>
      </c>
      <c r="AK40" s="18">
        <v>0</v>
      </c>
      <c r="AL40" s="18">
        <v>0</v>
      </c>
      <c r="AM40" s="18">
        <v>0</v>
      </c>
      <c r="AN40" s="18">
        <v>0</v>
      </c>
      <c r="AO40" s="18">
        <v>0</v>
      </c>
      <c r="AP40" s="19">
        <v>0</v>
      </c>
      <c r="AQ40" s="19">
        <v>0</v>
      </c>
      <c r="AR40" s="19">
        <v>0</v>
      </c>
      <c r="AS40" s="19">
        <v>0</v>
      </c>
      <c r="AT40" s="19">
        <v>0</v>
      </c>
      <c r="AU40" s="19">
        <v>0</v>
      </c>
      <c r="AV40" s="19">
        <v>0</v>
      </c>
      <c r="AW40" s="19">
        <v>0</v>
      </c>
      <c r="AX40" s="19">
        <v>0</v>
      </c>
      <c r="AY40" s="19">
        <v>0</v>
      </c>
      <c r="AZ40" s="18" t="str">
        <f t="shared" ca="1" si="13"/>
        <v>10</v>
      </c>
      <c r="BA40" s="18" t="s">
        <v>25</v>
      </c>
      <c r="BB40" s="122" t="str">
        <f t="shared" ca="1" si="4"/>
        <v>7B00013CC80100076000650005160820010001010101010101000000000000000000000000000000000000000000000000000000000000000000107D</v>
      </c>
      <c r="BC40" s="79">
        <v>39</v>
      </c>
      <c r="BD40" s="21"/>
      <c r="BE40" s="18" t="str">
        <f t="shared" si="5"/>
        <v>00</v>
      </c>
      <c r="BF40" s="18" t="str">
        <f t="shared" si="6"/>
        <v>00</v>
      </c>
      <c r="BG40" s="20"/>
      <c r="BH40" s="21"/>
    </row>
    <row r="41" spans="1:60" ht="82.5">
      <c r="A41" s="27"/>
      <c r="B41" s="16">
        <v>16</v>
      </c>
      <c r="C41" s="27" t="s">
        <v>75</v>
      </c>
      <c r="D41" s="16" t="s">
        <v>221</v>
      </c>
      <c r="E41" s="16">
        <v>1</v>
      </c>
      <c r="F41" s="22">
        <v>0</v>
      </c>
      <c r="G41" s="18" t="s">
        <v>18</v>
      </c>
      <c r="H41" s="18">
        <v>0</v>
      </c>
      <c r="I41" s="18">
        <v>1</v>
      </c>
      <c r="J41" s="18" t="s">
        <v>69</v>
      </c>
      <c r="K41" s="18" t="s">
        <v>68</v>
      </c>
      <c r="L41" s="18">
        <v>1</v>
      </c>
      <c r="M41" s="18">
        <v>0</v>
      </c>
      <c r="N41" s="19">
        <v>760</v>
      </c>
      <c r="O41" s="19">
        <v>65</v>
      </c>
      <c r="P41" s="19">
        <v>5</v>
      </c>
      <c r="Q41" s="18" t="str">
        <f t="shared" ca="1" si="14"/>
        <v>16</v>
      </c>
      <c r="R41" s="18" t="str">
        <f t="shared" ca="1" si="16"/>
        <v>08</v>
      </c>
      <c r="S41" s="18" t="str">
        <f t="shared" ref="S41:S121" ca="1" si="18">TEXT(DEC2HEX(TEXT(NOW()-1,"DD")),"00")</f>
        <v>04</v>
      </c>
      <c r="T41" s="23">
        <f>F41</f>
        <v>0</v>
      </c>
      <c r="U41" s="18">
        <v>0</v>
      </c>
      <c r="V41" s="18">
        <v>1</v>
      </c>
      <c r="W41" s="18">
        <v>1</v>
      </c>
      <c r="X41" s="18">
        <v>1</v>
      </c>
      <c r="Y41" s="18">
        <v>1</v>
      </c>
      <c r="Z41" s="18">
        <v>1</v>
      </c>
      <c r="AA41" s="18">
        <v>1</v>
      </c>
      <c r="AB41" s="18">
        <v>1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9">
        <v>0</v>
      </c>
      <c r="AQ41" s="19">
        <v>0</v>
      </c>
      <c r="AR41" s="19">
        <v>0</v>
      </c>
      <c r="AS41" s="19">
        <v>0</v>
      </c>
      <c r="AT41" s="19">
        <v>0</v>
      </c>
      <c r="AU41" s="19">
        <v>0</v>
      </c>
      <c r="AV41" s="19">
        <v>0</v>
      </c>
      <c r="AW41" s="19">
        <v>0</v>
      </c>
      <c r="AX41" s="19">
        <v>0</v>
      </c>
      <c r="AY41" s="19">
        <v>0</v>
      </c>
      <c r="AZ41" s="18" t="str">
        <f t="shared" ca="1" si="13"/>
        <v>51</v>
      </c>
      <c r="BA41" s="18" t="s">
        <v>25</v>
      </c>
      <c r="BB41" s="122" t="str">
        <f t="shared" ca="1" si="4"/>
        <v>7B00013CC80100076000650005160804000001010101010101000000000000000000000000000000000000000000000000000000000000000000517D</v>
      </c>
      <c r="BC41" s="79">
        <v>40</v>
      </c>
      <c r="BD41" s="21"/>
      <c r="BE41" s="18" t="str">
        <f t="shared" si="5"/>
        <v>00</v>
      </c>
      <c r="BF41" s="18" t="str">
        <f t="shared" si="6"/>
        <v>00</v>
      </c>
      <c r="BG41" s="20"/>
      <c r="BH41" s="21"/>
    </row>
    <row r="42" spans="1:60" ht="82.5">
      <c r="A42" s="27"/>
      <c r="B42" s="16"/>
      <c r="C42" s="27"/>
      <c r="D42" s="16" t="s">
        <v>226</v>
      </c>
      <c r="E42" s="16">
        <v>2</v>
      </c>
      <c r="F42" s="22" t="s">
        <v>22</v>
      </c>
      <c r="G42" s="18" t="s">
        <v>18</v>
      </c>
      <c r="H42" s="18">
        <v>0</v>
      </c>
      <c r="I42" s="18">
        <v>1</v>
      </c>
      <c r="J42" s="18" t="s">
        <v>69</v>
      </c>
      <c r="K42" s="18" t="s">
        <v>68</v>
      </c>
      <c r="L42" s="18">
        <v>1</v>
      </c>
      <c r="M42" s="18">
        <v>0</v>
      </c>
      <c r="N42" s="19">
        <v>760</v>
      </c>
      <c r="O42" s="19">
        <v>65</v>
      </c>
      <c r="P42" s="19">
        <v>5</v>
      </c>
      <c r="Q42" s="18" t="str">
        <f t="shared" ca="1" si="14"/>
        <v>16</v>
      </c>
      <c r="R42" s="18" t="str">
        <f t="shared" ca="1" si="16"/>
        <v>08</v>
      </c>
      <c r="S42" s="18" t="str">
        <f t="shared" ca="1" si="18"/>
        <v>04</v>
      </c>
      <c r="T42" s="23" t="str">
        <f t="shared" ref="T42" si="19">F42</f>
        <v>FF</v>
      </c>
      <c r="U42" s="18">
        <v>0</v>
      </c>
      <c r="V42" s="18">
        <v>1</v>
      </c>
      <c r="W42" s="18">
        <v>1</v>
      </c>
      <c r="X42" s="18">
        <v>1</v>
      </c>
      <c r="Y42" s="18">
        <v>1</v>
      </c>
      <c r="Z42" s="18">
        <v>1</v>
      </c>
      <c r="AA42" s="18">
        <v>1</v>
      </c>
      <c r="AB42" s="18">
        <v>1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9">
        <v>0</v>
      </c>
      <c r="AQ42" s="19">
        <v>0</v>
      </c>
      <c r="AR42" s="19">
        <v>0</v>
      </c>
      <c r="AS42" s="19">
        <v>0</v>
      </c>
      <c r="AT42" s="19">
        <v>0</v>
      </c>
      <c r="AU42" s="19">
        <v>0</v>
      </c>
      <c r="AV42" s="19">
        <v>0</v>
      </c>
      <c r="AW42" s="19">
        <v>0</v>
      </c>
      <c r="AX42" s="19">
        <v>0</v>
      </c>
      <c r="AY42" s="19">
        <v>0</v>
      </c>
      <c r="AZ42" s="18" t="str">
        <f t="shared" ca="1" si="13"/>
        <v>50</v>
      </c>
      <c r="BA42" s="18" t="s">
        <v>25</v>
      </c>
      <c r="BB42" s="122" t="str">
        <f t="shared" ca="1" si="4"/>
        <v>7B00013CC80100076000650005160804FF0001010101010101000000000000000000000000000000000000000000000000000000000000000000507D</v>
      </c>
      <c r="BC42" s="79">
        <v>41</v>
      </c>
      <c r="BD42" s="21"/>
      <c r="BE42" s="18" t="str">
        <f t="shared" si="5"/>
        <v>00</v>
      </c>
      <c r="BF42" s="18" t="str">
        <f t="shared" si="6"/>
        <v>00</v>
      </c>
      <c r="BG42" s="20"/>
      <c r="BH42" s="21"/>
    </row>
    <row r="43" spans="1:60" ht="82.5">
      <c r="A43" s="27"/>
      <c r="B43" s="16">
        <v>17</v>
      </c>
      <c r="C43" s="27" t="s">
        <v>79</v>
      </c>
      <c r="D43" s="16"/>
      <c r="E43" s="16">
        <v>1</v>
      </c>
      <c r="F43" s="22">
        <v>1</v>
      </c>
      <c r="G43" s="18" t="s">
        <v>18</v>
      </c>
      <c r="H43" s="18">
        <v>0</v>
      </c>
      <c r="I43" s="18">
        <v>1</v>
      </c>
      <c r="J43" s="18" t="s">
        <v>69</v>
      </c>
      <c r="K43" s="18" t="s">
        <v>68</v>
      </c>
      <c r="L43" s="18">
        <v>1</v>
      </c>
      <c r="M43" s="18">
        <v>0</v>
      </c>
      <c r="N43" s="19">
        <v>760</v>
      </c>
      <c r="O43" s="19">
        <v>65</v>
      </c>
      <c r="P43" s="19">
        <v>5</v>
      </c>
      <c r="Q43" s="18" t="str">
        <f t="shared" ca="1" si="14"/>
        <v>16</v>
      </c>
      <c r="R43" s="18" t="str">
        <f t="shared" ca="1" si="16"/>
        <v>08</v>
      </c>
      <c r="S43" s="18" t="str">
        <f t="shared" ca="1" si="18"/>
        <v>04</v>
      </c>
      <c r="T43" s="18">
        <v>1</v>
      </c>
      <c r="U43" s="23">
        <f>F43</f>
        <v>1</v>
      </c>
      <c r="V43" s="18">
        <v>1</v>
      </c>
      <c r="W43" s="18">
        <v>1</v>
      </c>
      <c r="X43" s="18">
        <v>1</v>
      </c>
      <c r="Y43" s="18">
        <v>1</v>
      </c>
      <c r="Z43" s="18">
        <v>1</v>
      </c>
      <c r="AA43" s="18">
        <v>1</v>
      </c>
      <c r="AB43" s="18">
        <v>1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9">
        <v>0</v>
      </c>
      <c r="AQ43" s="19">
        <v>0</v>
      </c>
      <c r="AR43" s="19">
        <v>0</v>
      </c>
      <c r="AS43" s="19">
        <v>0</v>
      </c>
      <c r="AT43" s="19">
        <v>0</v>
      </c>
      <c r="AU43" s="19">
        <v>0</v>
      </c>
      <c r="AV43" s="19">
        <v>0</v>
      </c>
      <c r="AW43" s="19">
        <v>0</v>
      </c>
      <c r="AX43" s="19">
        <v>0</v>
      </c>
      <c r="AY43" s="19">
        <v>0</v>
      </c>
      <c r="AZ43" s="18" t="str">
        <f t="shared" ca="1" si="13"/>
        <v>55</v>
      </c>
      <c r="BA43" s="18" t="s">
        <v>25</v>
      </c>
      <c r="BB43" s="122" t="str">
        <f t="shared" ca="1" si="4"/>
        <v>7B00013CC80100076000650005160804010101010101010101000000000000000000000000000000000000000000000000000000000000000000557D</v>
      </c>
      <c r="BC43" s="79">
        <v>42</v>
      </c>
      <c r="BD43" s="21"/>
      <c r="BE43" s="18" t="str">
        <f t="shared" si="5"/>
        <v>00</v>
      </c>
      <c r="BF43" s="18" t="str">
        <f t="shared" si="6"/>
        <v>00</v>
      </c>
      <c r="BG43" s="20"/>
      <c r="BH43" s="21"/>
    </row>
    <row r="44" spans="1:60" ht="82.5">
      <c r="A44" s="27"/>
      <c r="B44" s="16"/>
      <c r="C44" s="27"/>
      <c r="D44" s="16"/>
      <c r="E44" s="16">
        <v>2</v>
      </c>
      <c r="F44" s="22" t="s">
        <v>22</v>
      </c>
      <c r="G44" s="18" t="s">
        <v>18</v>
      </c>
      <c r="H44" s="18">
        <v>0</v>
      </c>
      <c r="I44" s="18">
        <v>1</v>
      </c>
      <c r="J44" s="18" t="s">
        <v>69</v>
      </c>
      <c r="K44" s="18" t="s">
        <v>68</v>
      </c>
      <c r="L44" s="18">
        <v>1</v>
      </c>
      <c r="M44" s="18">
        <v>0</v>
      </c>
      <c r="N44" s="19">
        <v>760</v>
      </c>
      <c r="O44" s="19">
        <v>65</v>
      </c>
      <c r="P44" s="19">
        <v>5</v>
      </c>
      <c r="Q44" s="18" t="str">
        <f t="shared" ca="1" si="14"/>
        <v>16</v>
      </c>
      <c r="R44" s="18" t="str">
        <f t="shared" ca="1" si="16"/>
        <v>08</v>
      </c>
      <c r="S44" s="18" t="str">
        <f t="shared" ca="1" si="18"/>
        <v>04</v>
      </c>
      <c r="T44" s="18">
        <v>1</v>
      </c>
      <c r="U44" s="23" t="str">
        <f t="shared" ref="U44" si="20">F44</f>
        <v>FF</v>
      </c>
      <c r="V44" s="18">
        <v>1</v>
      </c>
      <c r="W44" s="18">
        <v>1</v>
      </c>
      <c r="X44" s="18">
        <v>1</v>
      </c>
      <c r="Y44" s="18">
        <v>1</v>
      </c>
      <c r="Z44" s="18">
        <v>1</v>
      </c>
      <c r="AA44" s="18">
        <v>1</v>
      </c>
      <c r="AB44" s="18">
        <v>1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0</v>
      </c>
      <c r="AK44" s="18">
        <v>0</v>
      </c>
      <c r="AL44" s="18">
        <v>0</v>
      </c>
      <c r="AM44" s="18">
        <v>0</v>
      </c>
      <c r="AN44" s="18">
        <v>0</v>
      </c>
      <c r="AO44" s="18">
        <v>0</v>
      </c>
      <c r="AP44" s="19">
        <v>0</v>
      </c>
      <c r="AQ44" s="19">
        <v>0</v>
      </c>
      <c r="AR44" s="19">
        <v>0</v>
      </c>
      <c r="AS44" s="19">
        <v>0</v>
      </c>
      <c r="AT44" s="19">
        <v>0</v>
      </c>
      <c r="AU44" s="19">
        <v>0</v>
      </c>
      <c r="AV44" s="19">
        <v>0</v>
      </c>
      <c r="AW44" s="19">
        <v>0</v>
      </c>
      <c r="AX44" s="19">
        <v>0</v>
      </c>
      <c r="AY44" s="19">
        <v>0</v>
      </c>
      <c r="AZ44" s="18" t="str">
        <f t="shared" ca="1" si="13"/>
        <v>51</v>
      </c>
      <c r="BA44" s="18" t="s">
        <v>25</v>
      </c>
      <c r="BB44" s="122" t="str">
        <f t="shared" ca="1" si="4"/>
        <v>7B00013CC8010007600065000516080401FF01010101010101000000000000000000000000000000000000000000000000000000000000000000517D</v>
      </c>
      <c r="BC44" s="79">
        <v>43</v>
      </c>
      <c r="BD44" s="21"/>
      <c r="BE44" s="18" t="str">
        <f t="shared" si="5"/>
        <v>00</v>
      </c>
      <c r="BF44" s="18" t="str">
        <f t="shared" si="6"/>
        <v>00</v>
      </c>
      <c r="BG44" s="20"/>
      <c r="BH44" s="21"/>
    </row>
    <row r="45" spans="1:60" ht="82.5">
      <c r="A45" s="27"/>
      <c r="B45" s="16">
        <v>18</v>
      </c>
      <c r="C45" s="27" t="s">
        <v>80</v>
      </c>
      <c r="D45" s="16"/>
      <c r="E45" s="16">
        <v>1</v>
      </c>
      <c r="F45" s="22">
        <v>0</v>
      </c>
      <c r="G45" s="18" t="s">
        <v>18</v>
      </c>
      <c r="H45" s="18">
        <v>0</v>
      </c>
      <c r="I45" s="18">
        <v>1</v>
      </c>
      <c r="J45" s="18" t="s">
        <v>69</v>
      </c>
      <c r="K45" s="18" t="s">
        <v>68</v>
      </c>
      <c r="L45" s="18">
        <v>1</v>
      </c>
      <c r="M45" s="18">
        <v>0</v>
      </c>
      <c r="N45" s="19">
        <v>760</v>
      </c>
      <c r="O45" s="19">
        <v>65</v>
      </c>
      <c r="P45" s="19">
        <v>5</v>
      </c>
      <c r="Q45" s="18" t="str">
        <f t="shared" ca="1" si="14"/>
        <v>16</v>
      </c>
      <c r="R45" s="18" t="str">
        <f t="shared" ca="1" si="16"/>
        <v>08</v>
      </c>
      <c r="S45" s="18" t="str">
        <f t="shared" ca="1" si="18"/>
        <v>04</v>
      </c>
      <c r="T45" s="18">
        <v>1</v>
      </c>
      <c r="U45" s="18">
        <v>0</v>
      </c>
      <c r="V45" s="23">
        <f>F45</f>
        <v>0</v>
      </c>
      <c r="W45" s="18">
        <v>1</v>
      </c>
      <c r="X45" s="18">
        <v>1</v>
      </c>
      <c r="Y45" s="18">
        <v>1</v>
      </c>
      <c r="Z45" s="18">
        <v>1</v>
      </c>
      <c r="AA45" s="18">
        <v>1</v>
      </c>
      <c r="AB45" s="18">
        <v>1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9">
        <v>0</v>
      </c>
      <c r="AQ45" s="19">
        <v>0</v>
      </c>
      <c r="AR45" s="19">
        <v>0</v>
      </c>
      <c r="AS45" s="19">
        <v>0</v>
      </c>
      <c r="AT45" s="19">
        <v>0</v>
      </c>
      <c r="AU45" s="19">
        <v>0</v>
      </c>
      <c r="AV45" s="19">
        <v>0</v>
      </c>
      <c r="AW45" s="19">
        <v>0</v>
      </c>
      <c r="AX45" s="19">
        <v>0</v>
      </c>
      <c r="AY45" s="19">
        <v>0</v>
      </c>
      <c r="AZ45" s="18" t="str">
        <f t="shared" ca="1" si="13"/>
        <v>51</v>
      </c>
      <c r="BA45" s="18" t="s">
        <v>25</v>
      </c>
      <c r="BB45" s="122" t="str">
        <f t="shared" ca="1" si="4"/>
        <v>7B00013CC80100076000650005160804010000010101010101000000000000000000000000000000000000000000000000000000000000000000517D</v>
      </c>
      <c r="BC45" s="79">
        <v>44</v>
      </c>
      <c r="BD45" s="21"/>
      <c r="BE45" s="18" t="str">
        <f t="shared" si="5"/>
        <v>00</v>
      </c>
      <c r="BF45" s="18" t="str">
        <f t="shared" si="6"/>
        <v>00</v>
      </c>
      <c r="BG45" s="20"/>
      <c r="BH45" s="21"/>
    </row>
    <row r="46" spans="1:60" ht="82.5">
      <c r="A46" s="27"/>
      <c r="B46" s="16"/>
      <c r="C46" s="27"/>
      <c r="D46" s="16"/>
      <c r="E46" s="16">
        <v>2</v>
      </c>
      <c r="F46" s="22">
        <v>1</v>
      </c>
      <c r="G46" s="18" t="s">
        <v>18</v>
      </c>
      <c r="H46" s="18">
        <v>0</v>
      </c>
      <c r="I46" s="18">
        <v>1</v>
      </c>
      <c r="J46" s="18" t="s">
        <v>69</v>
      </c>
      <c r="K46" s="18" t="s">
        <v>68</v>
      </c>
      <c r="L46" s="18">
        <v>1</v>
      </c>
      <c r="M46" s="18">
        <v>0</v>
      </c>
      <c r="N46" s="19">
        <v>760</v>
      </c>
      <c r="O46" s="19">
        <v>65</v>
      </c>
      <c r="P46" s="19">
        <v>5</v>
      </c>
      <c r="Q46" s="18" t="str">
        <f t="shared" ca="1" si="14"/>
        <v>16</v>
      </c>
      <c r="R46" s="18" t="str">
        <f t="shared" ca="1" si="16"/>
        <v>08</v>
      </c>
      <c r="S46" s="18" t="str">
        <f t="shared" ca="1" si="18"/>
        <v>04</v>
      </c>
      <c r="T46" s="18">
        <v>1</v>
      </c>
      <c r="U46" s="18">
        <v>0</v>
      </c>
      <c r="V46" s="23">
        <f t="shared" ref="V46:V47" si="21">F46</f>
        <v>1</v>
      </c>
      <c r="W46" s="18">
        <v>1</v>
      </c>
      <c r="X46" s="18">
        <v>1</v>
      </c>
      <c r="Y46" s="18">
        <v>1</v>
      </c>
      <c r="Z46" s="18">
        <v>1</v>
      </c>
      <c r="AA46" s="18">
        <v>1</v>
      </c>
      <c r="AB46" s="18">
        <v>1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9">
        <v>0</v>
      </c>
      <c r="AQ46" s="19">
        <v>0</v>
      </c>
      <c r="AR46" s="19">
        <v>0</v>
      </c>
      <c r="AS46" s="19">
        <v>0</v>
      </c>
      <c r="AT46" s="19">
        <v>0</v>
      </c>
      <c r="AU46" s="19">
        <v>0</v>
      </c>
      <c r="AV46" s="19">
        <v>0</v>
      </c>
      <c r="AW46" s="19">
        <v>0</v>
      </c>
      <c r="AX46" s="19">
        <v>0</v>
      </c>
      <c r="AY46" s="19">
        <v>0</v>
      </c>
      <c r="AZ46" s="18" t="str">
        <f t="shared" ca="1" si="13"/>
        <v>54</v>
      </c>
      <c r="BA46" s="18" t="s">
        <v>25</v>
      </c>
      <c r="BB46" s="122" t="str">
        <f t="shared" ca="1" si="4"/>
        <v>7B00013CC80100076000650005160804010001010101010101000000000000000000000000000000000000000000000000000000000000000000547D</v>
      </c>
      <c r="BC46" s="79">
        <v>45</v>
      </c>
      <c r="BD46" s="21"/>
      <c r="BE46" s="18" t="str">
        <f t="shared" si="5"/>
        <v>00</v>
      </c>
      <c r="BF46" s="18" t="str">
        <f t="shared" si="6"/>
        <v>00</v>
      </c>
      <c r="BG46" s="20"/>
      <c r="BH46" s="21"/>
    </row>
    <row r="47" spans="1:60" ht="82.5">
      <c r="A47" s="27"/>
      <c r="B47" s="16"/>
      <c r="C47" s="27"/>
      <c r="D47" s="16"/>
      <c r="E47" s="16">
        <v>3</v>
      </c>
      <c r="F47" s="22" t="s">
        <v>22</v>
      </c>
      <c r="G47" s="18" t="s">
        <v>18</v>
      </c>
      <c r="H47" s="18">
        <v>0</v>
      </c>
      <c r="I47" s="18">
        <v>1</v>
      </c>
      <c r="J47" s="18" t="s">
        <v>69</v>
      </c>
      <c r="K47" s="18" t="s">
        <v>68</v>
      </c>
      <c r="L47" s="18">
        <v>1</v>
      </c>
      <c r="M47" s="18">
        <v>0</v>
      </c>
      <c r="N47" s="19">
        <v>760</v>
      </c>
      <c r="O47" s="19">
        <v>65</v>
      </c>
      <c r="P47" s="19">
        <v>5</v>
      </c>
      <c r="Q47" s="18" t="str">
        <f t="shared" ca="1" si="14"/>
        <v>16</v>
      </c>
      <c r="R47" s="18" t="str">
        <f t="shared" ca="1" si="16"/>
        <v>08</v>
      </c>
      <c r="S47" s="18" t="str">
        <f t="shared" ca="1" si="18"/>
        <v>04</v>
      </c>
      <c r="T47" s="18">
        <v>1</v>
      </c>
      <c r="U47" s="18">
        <v>0</v>
      </c>
      <c r="V47" s="23" t="str">
        <f t="shared" si="21"/>
        <v>FF</v>
      </c>
      <c r="W47" s="18">
        <v>1</v>
      </c>
      <c r="X47" s="18">
        <v>1</v>
      </c>
      <c r="Y47" s="18">
        <v>1</v>
      </c>
      <c r="Z47" s="18">
        <v>1</v>
      </c>
      <c r="AA47" s="18">
        <v>1</v>
      </c>
      <c r="AB47" s="18">
        <v>1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9">
        <v>0</v>
      </c>
      <c r="AQ47" s="19">
        <v>0</v>
      </c>
      <c r="AR47" s="19">
        <v>0</v>
      </c>
      <c r="AS47" s="19">
        <v>0</v>
      </c>
      <c r="AT47" s="19">
        <v>0</v>
      </c>
      <c r="AU47" s="19">
        <v>0</v>
      </c>
      <c r="AV47" s="19">
        <v>0</v>
      </c>
      <c r="AW47" s="19">
        <v>0</v>
      </c>
      <c r="AX47" s="19">
        <v>0</v>
      </c>
      <c r="AY47" s="19">
        <v>0</v>
      </c>
      <c r="AZ47" s="18" t="str">
        <f t="shared" ca="1" si="13"/>
        <v>50</v>
      </c>
      <c r="BA47" s="18" t="s">
        <v>25</v>
      </c>
      <c r="BB47" s="122" t="str">
        <f t="shared" ca="1" si="4"/>
        <v>7B00013CC801000760006500051608040100FF010101010101000000000000000000000000000000000000000000000000000000000000000000507D</v>
      </c>
      <c r="BC47" s="79">
        <v>46</v>
      </c>
      <c r="BD47" s="21"/>
      <c r="BE47" s="18" t="str">
        <f t="shared" si="5"/>
        <v>00</v>
      </c>
      <c r="BF47" s="18" t="str">
        <f t="shared" si="6"/>
        <v>00</v>
      </c>
      <c r="BG47" s="20"/>
      <c r="BH47" s="21"/>
    </row>
    <row r="48" spans="1:60" ht="82.5">
      <c r="A48" s="27"/>
      <c r="B48" s="16">
        <v>19</v>
      </c>
      <c r="C48" s="27" t="s">
        <v>81</v>
      </c>
      <c r="D48" s="16"/>
      <c r="E48" s="16">
        <v>1</v>
      </c>
      <c r="F48" s="22">
        <v>0</v>
      </c>
      <c r="G48" s="18" t="s">
        <v>18</v>
      </c>
      <c r="H48" s="18">
        <v>0</v>
      </c>
      <c r="I48" s="18">
        <v>1</v>
      </c>
      <c r="J48" s="18" t="s">
        <v>69</v>
      </c>
      <c r="K48" s="18" t="s">
        <v>68</v>
      </c>
      <c r="L48" s="18">
        <v>1</v>
      </c>
      <c r="M48" s="18">
        <v>0</v>
      </c>
      <c r="N48" s="19">
        <v>760</v>
      </c>
      <c r="O48" s="19">
        <v>65</v>
      </c>
      <c r="P48" s="19">
        <v>5</v>
      </c>
      <c r="Q48" s="18" t="str">
        <f t="shared" ca="1" si="14"/>
        <v>16</v>
      </c>
      <c r="R48" s="18" t="str">
        <f t="shared" ca="1" si="16"/>
        <v>08</v>
      </c>
      <c r="S48" s="18" t="str">
        <f t="shared" ca="1" si="18"/>
        <v>04</v>
      </c>
      <c r="T48" s="18">
        <v>1</v>
      </c>
      <c r="U48" s="18">
        <v>0</v>
      </c>
      <c r="V48" s="18">
        <v>1</v>
      </c>
      <c r="W48" s="23">
        <f>F48</f>
        <v>0</v>
      </c>
      <c r="X48" s="18">
        <v>1</v>
      </c>
      <c r="Y48" s="18">
        <v>1</v>
      </c>
      <c r="Z48" s="18">
        <v>1</v>
      </c>
      <c r="AA48" s="18">
        <v>1</v>
      </c>
      <c r="AB48" s="18">
        <v>1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0</v>
      </c>
      <c r="AK48" s="18">
        <v>0</v>
      </c>
      <c r="AL48" s="18">
        <v>0</v>
      </c>
      <c r="AM48" s="18">
        <v>0</v>
      </c>
      <c r="AN48" s="18">
        <v>0</v>
      </c>
      <c r="AO48" s="18">
        <v>0</v>
      </c>
      <c r="AP48" s="19">
        <v>0</v>
      </c>
      <c r="AQ48" s="19">
        <v>0</v>
      </c>
      <c r="AR48" s="19">
        <v>0</v>
      </c>
      <c r="AS48" s="19">
        <v>0</v>
      </c>
      <c r="AT48" s="19">
        <v>0</v>
      </c>
      <c r="AU48" s="19">
        <v>0</v>
      </c>
      <c r="AV48" s="19">
        <v>0</v>
      </c>
      <c r="AW48" s="19">
        <v>0</v>
      </c>
      <c r="AX48" s="19">
        <v>0</v>
      </c>
      <c r="AY48" s="19">
        <v>0</v>
      </c>
      <c r="AZ48" s="18" t="str">
        <f t="shared" ca="1" si="13"/>
        <v>54</v>
      </c>
      <c r="BA48" s="18" t="s">
        <v>25</v>
      </c>
      <c r="BB48" s="122" t="str">
        <f t="shared" ca="1" si="4"/>
        <v>7B00013CC80100076000650005160804010001000101010101000000000000000000000000000000000000000000000000000000000000000000547D</v>
      </c>
      <c r="BC48" s="79">
        <v>47</v>
      </c>
      <c r="BD48" s="21"/>
      <c r="BE48" s="18" t="str">
        <f t="shared" si="5"/>
        <v>00</v>
      </c>
      <c r="BF48" s="18" t="str">
        <f t="shared" si="6"/>
        <v>00</v>
      </c>
      <c r="BG48" s="20"/>
      <c r="BH48" s="21"/>
    </row>
    <row r="49" spans="1:60" ht="82.5">
      <c r="A49" s="27"/>
      <c r="B49" s="16"/>
      <c r="C49" s="27"/>
      <c r="D49" s="16"/>
      <c r="E49" s="16">
        <v>2</v>
      </c>
      <c r="F49" s="22">
        <v>1</v>
      </c>
      <c r="G49" s="18" t="s">
        <v>18</v>
      </c>
      <c r="H49" s="18">
        <v>0</v>
      </c>
      <c r="I49" s="18">
        <v>1</v>
      </c>
      <c r="J49" s="18" t="s">
        <v>69</v>
      </c>
      <c r="K49" s="18" t="s">
        <v>68</v>
      </c>
      <c r="L49" s="18">
        <v>1</v>
      </c>
      <c r="M49" s="18">
        <v>0</v>
      </c>
      <c r="N49" s="19">
        <v>760</v>
      </c>
      <c r="O49" s="19">
        <v>65</v>
      </c>
      <c r="P49" s="19">
        <v>5</v>
      </c>
      <c r="Q49" s="18" t="str">
        <f t="shared" ca="1" si="14"/>
        <v>16</v>
      </c>
      <c r="R49" s="18" t="str">
        <f t="shared" ca="1" si="16"/>
        <v>08</v>
      </c>
      <c r="S49" s="18" t="str">
        <f t="shared" ca="1" si="18"/>
        <v>04</v>
      </c>
      <c r="T49" s="18">
        <v>1</v>
      </c>
      <c r="U49" s="18">
        <v>0</v>
      </c>
      <c r="V49" s="18">
        <v>1</v>
      </c>
      <c r="W49" s="23">
        <f t="shared" ref="W49:W50" si="22">F49</f>
        <v>1</v>
      </c>
      <c r="X49" s="18">
        <v>1</v>
      </c>
      <c r="Y49" s="18">
        <v>1</v>
      </c>
      <c r="Z49" s="18">
        <v>1</v>
      </c>
      <c r="AA49" s="18">
        <v>1</v>
      </c>
      <c r="AB49" s="18">
        <v>1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9">
        <v>0</v>
      </c>
      <c r="AQ49" s="19">
        <v>0</v>
      </c>
      <c r="AR49" s="19">
        <v>0</v>
      </c>
      <c r="AS49" s="19">
        <v>0</v>
      </c>
      <c r="AT49" s="19">
        <v>0</v>
      </c>
      <c r="AU49" s="19">
        <v>0</v>
      </c>
      <c r="AV49" s="19">
        <v>0</v>
      </c>
      <c r="AW49" s="19">
        <v>0</v>
      </c>
      <c r="AX49" s="19">
        <v>0</v>
      </c>
      <c r="AY49" s="19">
        <v>0</v>
      </c>
      <c r="AZ49" s="18" t="str">
        <f t="shared" ca="1" si="13"/>
        <v>54</v>
      </c>
      <c r="BA49" s="18" t="s">
        <v>25</v>
      </c>
      <c r="BB49" s="122" t="str">
        <f t="shared" ca="1" si="4"/>
        <v>7B00013CC80100076000650005160804010001010101010101000000000000000000000000000000000000000000000000000000000000000000547D</v>
      </c>
      <c r="BC49" s="79">
        <v>48</v>
      </c>
      <c r="BD49" s="21"/>
      <c r="BE49" s="18" t="str">
        <f t="shared" si="5"/>
        <v>00</v>
      </c>
      <c r="BF49" s="18" t="str">
        <f t="shared" si="6"/>
        <v>00</v>
      </c>
      <c r="BG49" s="20"/>
      <c r="BH49" s="21"/>
    </row>
    <row r="50" spans="1:60" ht="82.5">
      <c r="A50" s="27"/>
      <c r="B50" s="16"/>
      <c r="C50" s="27"/>
      <c r="D50" s="16"/>
      <c r="E50" s="16">
        <v>3</v>
      </c>
      <c r="F50" s="22" t="s">
        <v>22</v>
      </c>
      <c r="G50" s="18" t="s">
        <v>18</v>
      </c>
      <c r="H50" s="18">
        <v>0</v>
      </c>
      <c r="I50" s="18">
        <v>1</v>
      </c>
      <c r="J50" s="18" t="s">
        <v>69</v>
      </c>
      <c r="K50" s="18" t="s">
        <v>68</v>
      </c>
      <c r="L50" s="18">
        <v>1</v>
      </c>
      <c r="M50" s="18">
        <v>0</v>
      </c>
      <c r="N50" s="19">
        <v>760</v>
      </c>
      <c r="O50" s="19">
        <v>65</v>
      </c>
      <c r="P50" s="19">
        <v>5</v>
      </c>
      <c r="Q50" s="18" t="str">
        <f t="shared" ca="1" si="14"/>
        <v>16</v>
      </c>
      <c r="R50" s="18" t="str">
        <f t="shared" ca="1" si="16"/>
        <v>08</v>
      </c>
      <c r="S50" s="18" t="str">
        <f t="shared" ca="1" si="18"/>
        <v>04</v>
      </c>
      <c r="T50" s="18">
        <v>1</v>
      </c>
      <c r="U50" s="18">
        <v>0</v>
      </c>
      <c r="V50" s="18">
        <v>1</v>
      </c>
      <c r="W50" s="23" t="str">
        <f t="shared" si="22"/>
        <v>FF</v>
      </c>
      <c r="X50" s="18">
        <v>1</v>
      </c>
      <c r="Y50" s="18">
        <v>1</v>
      </c>
      <c r="Z50" s="18">
        <v>1</v>
      </c>
      <c r="AA50" s="18">
        <v>1</v>
      </c>
      <c r="AB50" s="18">
        <v>1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9">
        <v>0</v>
      </c>
      <c r="AQ50" s="19">
        <v>0</v>
      </c>
      <c r="AR50" s="19">
        <v>0</v>
      </c>
      <c r="AS50" s="19">
        <v>0</v>
      </c>
      <c r="AT50" s="19">
        <v>0</v>
      </c>
      <c r="AU50" s="19">
        <v>0</v>
      </c>
      <c r="AV50" s="19">
        <v>0</v>
      </c>
      <c r="AW50" s="19">
        <v>0</v>
      </c>
      <c r="AX50" s="19">
        <v>0</v>
      </c>
      <c r="AY50" s="19">
        <v>0</v>
      </c>
      <c r="AZ50" s="18" t="str">
        <f t="shared" ca="1" si="13"/>
        <v>54</v>
      </c>
      <c r="BA50" s="18" t="s">
        <v>25</v>
      </c>
      <c r="BB50" s="122" t="str">
        <f t="shared" ca="1" si="4"/>
        <v>7B00013CC80100076000650005160804010001FF0101010101000000000000000000000000000000000000000000000000000000000000000000547D</v>
      </c>
      <c r="BC50" s="79">
        <v>49</v>
      </c>
      <c r="BD50" s="21"/>
      <c r="BE50" s="18" t="str">
        <f t="shared" si="5"/>
        <v>00</v>
      </c>
      <c r="BF50" s="18" t="str">
        <f t="shared" si="6"/>
        <v>00</v>
      </c>
      <c r="BG50" s="20"/>
      <c r="BH50" s="21"/>
    </row>
    <row r="51" spans="1:60" ht="82.5">
      <c r="A51" s="27"/>
      <c r="B51" s="16">
        <v>20</v>
      </c>
      <c r="C51" s="27" t="s">
        <v>82</v>
      </c>
      <c r="D51" s="16"/>
      <c r="E51" s="16">
        <v>1</v>
      </c>
      <c r="F51" s="22">
        <v>0</v>
      </c>
      <c r="G51" s="18" t="s">
        <v>18</v>
      </c>
      <c r="H51" s="18">
        <v>0</v>
      </c>
      <c r="I51" s="18">
        <v>1</v>
      </c>
      <c r="J51" s="18" t="s">
        <v>69</v>
      </c>
      <c r="K51" s="18" t="s">
        <v>68</v>
      </c>
      <c r="L51" s="18">
        <v>1</v>
      </c>
      <c r="M51" s="18">
        <v>0</v>
      </c>
      <c r="N51" s="19">
        <v>760</v>
      </c>
      <c r="O51" s="19">
        <v>65</v>
      </c>
      <c r="P51" s="19">
        <v>5</v>
      </c>
      <c r="Q51" s="18" t="str">
        <f t="shared" ca="1" si="14"/>
        <v>16</v>
      </c>
      <c r="R51" s="18" t="str">
        <f t="shared" ca="1" si="16"/>
        <v>08</v>
      </c>
      <c r="S51" s="18" t="str">
        <f t="shared" ca="1" si="18"/>
        <v>04</v>
      </c>
      <c r="T51" s="18">
        <v>1</v>
      </c>
      <c r="U51" s="18">
        <v>0</v>
      </c>
      <c r="V51" s="18">
        <v>1</v>
      </c>
      <c r="W51" s="18">
        <v>1</v>
      </c>
      <c r="X51" s="23">
        <f>F51</f>
        <v>0</v>
      </c>
      <c r="Y51" s="18">
        <v>1</v>
      </c>
      <c r="Z51" s="18">
        <v>1</v>
      </c>
      <c r="AA51" s="18">
        <v>1</v>
      </c>
      <c r="AB51" s="18">
        <v>1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9">
        <v>0</v>
      </c>
      <c r="AQ51" s="19">
        <v>0</v>
      </c>
      <c r="AR51" s="19">
        <v>0</v>
      </c>
      <c r="AS51" s="19">
        <v>0</v>
      </c>
      <c r="AT51" s="19">
        <v>0</v>
      </c>
      <c r="AU51" s="19">
        <v>0</v>
      </c>
      <c r="AV51" s="19">
        <v>0</v>
      </c>
      <c r="AW51" s="19">
        <v>0</v>
      </c>
      <c r="AX51" s="19">
        <v>0</v>
      </c>
      <c r="AY51" s="19">
        <v>0</v>
      </c>
      <c r="AZ51" s="18" t="str">
        <f t="shared" ca="1" si="13"/>
        <v>51</v>
      </c>
      <c r="BA51" s="18" t="s">
        <v>25</v>
      </c>
      <c r="BB51" s="122" t="str">
        <f t="shared" ca="1" si="4"/>
        <v>7B00013CC80100076000650005160804010001010001010101000000000000000000000000000000000000000000000000000000000000000000517D</v>
      </c>
      <c r="BC51" s="79">
        <v>50</v>
      </c>
      <c r="BD51" s="21"/>
      <c r="BE51" s="18" t="str">
        <f t="shared" si="5"/>
        <v>00</v>
      </c>
      <c r="BF51" s="18" t="str">
        <f t="shared" si="6"/>
        <v>00</v>
      </c>
      <c r="BG51" s="20"/>
      <c r="BH51" s="21"/>
    </row>
    <row r="52" spans="1:60" ht="82.5">
      <c r="A52" s="27"/>
      <c r="B52" s="16"/>
      <c r="C52" s="27"/>
      <c r="D52" s="16"/>
      <c r="E52" s="16">
        <v>2</v>
      </c>
      <c r="F52" s="22">
        <v>1</v>
      </c>
      <c r="G52" s="18" t="s">
        <v>18</v>
      </c>
      <c r="H52" s="18">
        <v>0</v>
      </c>
      <c r="I52" s="18">
        <v>1</v>
      </c>
      <c r="J52" s="18" t="s">
        <v>69</v>
      </c>
      <c r="K52" s="18" t="s">
        <v>68</v>
      </c>
      <c r="L52" s="18">
        <v>1</v>
      </c>
      <c r="M52" s="18">
        <v>0</v>
      </c>
      <c r="N52" s="19">
        <v>760</v>
      </c>
      <c r="O52" s="19">
        <v>65</v>
      </c>
      <c r="P52" s="19">
        <v>5</v>
      </c>
      <c r="Q52" s="18" t="str">
        <f t="shared" ca="1" si="14"/>
        <v>16</v>
      </c>
      <c r="R52" s="18" t="str">
        <f t="shared" ca="1" si="16"/>
        <v>08</v>
      </c>
      <c r="S52" s="18" t="str">
        <f t="shared" ca="1" si="18"/>
        <v>04</v>
      </c>
      <c r="T52" s="18">
        <v>1</v>
      </c>
      <c r="U52" s="18">
        <v>0</v>
      </c>
      <c r="V52" s="18">
        <v>1</v>
      </c>
      <c r="W52" s="18">
        <v>1</v>
      </c>
      <c r="X52" s="23">
        <f>F52</f>
        <v>1</v>
      </c>
      <c r="Y52" s="18">
        <v>1</v>
      </c>
      <c r="Z52" s="18">
        <v>1</v>
      </c>
      <c r="AA52" s="18">
        <v>1</v>
      </c>
      <c r="AB52" s="18">
        <v>1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9">
        <v>0</v>
      </c>
      <c r="AQ52" s="19">
        <v>0</v>
      </c>
      <c r="AR52" s="19">
        <v>0</v>
      </c>
      <c r="AS52" s="19">
        <v>0</v>
      </c>
      <c r="AT52" s="19">
        <v>0</v>
      </c>
      <c r="AU52" s="19">
        <v>0</v>
      </c>
      <c r="AV52" s="19">
        <v>0</v>
      </c>
      <c r="AW52" s="19">
        <v>0</v>
      </c>
      <c r="AX52" s="19">
        <v>0</v>
      </c>
      <c r="AY52" s="19">
        <v>0</v>
      </c>
      <c r="AZ52" s="18" t="str">
        <f t="shared" ca="1" si="13"/>
        <v>54</v>
      </c>
      <c r="BA52" s="18" t="s">
        <v>25</v>
      </c>
      <c r="BB52" s="122" t="str">
        <f t="shared" ca="1" si="4"/>
        <v>7B00013CC80100076000650005160804010001010101010101000000000000000000000000000000000000000000000000000000000000000000547D</v>
      </c>
      <c r="BC52" s="79">
        <v>51</v>
      </c>
      <c r="BD52" s="21"/>
      <c r="BE52" s="18" t="str">
        <f t="shared" si="5"/>
        <v>00</v>
      </c>
      <c r="BF52" s="18" t="str">
        <f t="shared" si="6"/>
        <v>00</v>
      </c>
      <c r="BG52" s="20"/>
      <c r="BH52" s="21"/>
    </row>
    <row r="53" spans="1:60" ht="82.5">
      <c r="A53" s="27"/>
      <c r="B53" s="16"/>
      <c r="C53" s="27"/>
      <c r="D53" s="16"/>
      <c r="E53" s="16">
        <v>3</v>
      </c>
      <c r="F53" s="22" t="s">
        <v>22</v>
      </c>
      <c r="G53" s="18" t="s">
        <v>18</v>
      </c>
      <c r="H53" s="18">
        <v>0</v>
      </c>
      <c r="I53" s="18">
        <v>1</v>
      </c>
      <c r="J53" s="18" t="s">
        <v>69</v>
      </c>
      <c r="K53" s="18" t="s">
        <v>68</v>
      </c>
      <c r="L53" s="18">
        <v>1</v>
      </c>
      <c r="M53" s="18">
        <v>0</v>
      </c>
      <c r="N53" s="19">
        <v>760</v>
      </c>
      <c r="O53" s="19">
        <v>65</v>
      </c>
      <c r="P53" s="19">
        <v>5</v>
      </c>
      <c r="Q53" s="18" t="str">
        <f t="shared" ca="1" si="14"/>
        <v>16</v>
      </c>
      <c r="R53" s="18" t="str">
        <f t="shared" ca="1" si="16"/>
        <v>08</v>
      </c>
      <c r="S53" s="18" t="str">
        <f t="shared" ca="1" si="18"/>
        <v>04</v>
      </c>
      <c r="T53" s="18">
        <v>1</v>
      </c>
      <c r="U53" s="18">
        <v>0</v>
      </c>
      <c r="V53" s="18">
        <v>1</v>
      </c>
      <c r="W53" s="18">
        <v>1</v>
      </c>
      <c r="X53" s="23" t="str">
        <f>F53</f>
        <v>FF</v>
      </c>
      <c r="Y53" s="18">
        <v>1</v>
      </c>
      <c r="Z53" s="18">
        <v>1</v>
      </c>
      <c r="AA53" s="18">
        <v>1</v>
      </c>
      <c r="AB53" s="18">
        <v>1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9">
        <v>0</v>
      </c>
      <c r="AQ53" s="19">
        <v>0</v>
      </c>
      <c r="AR53" s="19">
        <v>0</v>
      </c>
      <c r="AS53" s="19">
        <v>0</v>
      </c>
      <c r="AT53" s="19">
        <v>0</v>
      </c>
      <c r="AU53" s="19">
        <v>0</v>
      </c>
      <c r="AV53" s="19">
        <v>0</v>
      </c>
      <c r="AW53" s="19">
        <v>0</v>
      </c>
      <c r="AX53" s="19">
        <v>0</v>
      </c>
      <c r="AY53" s="19">
        <v>0</v>
      </c>
      <c r="AZ53" s="18" t="str">
        <f t="shared" ca="1" si="13"/>
        <v>50</v>
      </c>
      <c r="BA53" s="18" t="s">
        <v>25</v>
      </c>
      <c r="BB53" s="122" t="str">
        <f t="shared" ca="1" si="4"/>
        <v>7B00013CC8010007600065000516080401000101FF01010101000000000000000000000000000000000000000000000000000000000000000000507D</v>
      </c>
      <c r="BC53" s="79">
        <v>52</v>
      </c>
      <c r="BD53" s="21"/>
      <c r="BE53" s="18" t="str">
        <f t="shared" si="5"/>
        <v>00</v>
      </c>
      <c r="BF53" s="18" t="str">
        <f t="shared" si="6"/>
        <v>00</v>
      </c>
      <c r="BG53" s="20"/>
      <c r="BH53" s="21"/>
    </row>
    <row r="54" spans="1:60" ht="82.5">
      <c r="A54" s="27"/>
      <c r="B54" s="16">
        <v>21</v>
      </c>
      <c r="C54" s="27" t="s">
        <v>83</v>
      </c>
      <c r="D54" s="16"/>
      <c r="E54" s="16">
        <v>1</v>
      </c>
      <c r="F54" s="22">
        <v>0</v>
      </c>
      <c r="G54" s="18" t="s">
        <v>18</v>
      </c>
      <c r="H54" s="18">
        <v>0</v>
      </c>
      <c r="I54" s="18">
        <v>1</v>
      </c>
      <c r="J54" s="18" t="s">
        <v>69</v>
      </c>
      <c r="K54" s="18" t="s">
        <v>68</v>
      </c>
      <c r="L54" s="18">
        <v>1</v>
      </c>
      <c r="M54" s="18">
        <v>0</v>
      </c>
      <c r="N54" s="19">
        <v>760</v>
      </c>
      <c r="O54" s="19">
        <v>65</v>
      </c>
      <c r="P54" s="19">
        <v>5</v>
      </c>
      <c r="Q54" s="18" t="str">
        <f t="shared" ca="1" si="14"/>
        <v>16</v>
      </c>
      <c r="R54" s="18" t="str">
        <f t="shared" ca="1" si="16"/>
        <v>08</v>
      </c>
      <c r="S54" s="18" t="str">
        <f t="shared" ca="1" si="18"/>
        <v>04</v>
      </c>
      <c r="T54" s="18">
        <v>1</v>
      </c>
      <c r="U54" s="18">
        <v>0</v>
      </c>
      <c r="V54" s="18">
        <v>1</v>
      </c>
      <c r="W54" s="18">
        <v>1</v>
      </c>
      <c r="X54" s="18">
        <v>1</v>
      </c>
      <c r="Y54" s="23">
        <f>F54</f>
        <v>0</v>
      </c>
      <c r="Z54" s="18">
        <v>1</v>
      </c>
      <c r="AA54" s="18">
        <v>1</v>
      </c>
      <c r="AB54" s="18">
        <v>1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9">
        <v>0</v>
      </c>
      <c r="AQ54" s="19">
        <v>0</v>
      </c>
      <c r="AR54" s="19">
        <v>0</v>
      </c>
      <c r="AS54" s="19">
        <v>0</v>
      </c>
      <c r="AT54" s="19">
        <v>0</v>
      </c>
      <c r="AU54" s="19">
        <v>0</v>
      </c>
      <c r="AV54" s="19">
        <v>0</v>
      </c>
      <c r="AW54" s="19">
        <v>0</v>
      </c>
      <c r="AX54" s="19">
        <v>0</v>
      </c>
      <c r="AY54" s="19">
        <v>0</v>
      </c>
      <c r="AZ54" s="18" t="str">
        <f t="shared" ca="1" si="13"/>
        <v>51</v>
      </c>
      <c r="BA54" s="18" t="s">
        <v>25</v>
      </c>
      <c r="BB54" s="122" t="str">
        <f t="shared" ca="1" si="4"/>
        <v>7B00013CC80100076000650005160804010001010100010101000000000000000000000000000000000000000000000000000000000000000000517D</v>
      </c>
      <c r="BC54" s="79">
        <v>53</v>
      </c>
      <c r="BD54" s="21"/>
      <c r="BE54" s="18" t="str">
        <f t="shared" si="5"/>
        <v>00</v>
      </c>
      <c r="BF54" s="18" t="str">
        <f t="shared" si="6"/>
        <v>00</v>
      </c>
      <c r="BG54" s="20"/>
      <c r="BH54" s="21"/>
    </row>
    <row r="55" spans="1:60" ht="82.5">
      <c r="A55" s="27"/>
      <c r="B55" s="16"/>
      <c r="C55" s="27"/>
      <c r="D55" s="16"/>
      <c r="E55" s="16">
        <v>2</v>
      </c>
      <c r="F55" s="22">
        <v>1</v>
      </c>
      <c r="G55" s="18" t="s">
        <v>18</v>
      </c>
      <c r="H55" s="18">
        <v>0</v>
      </c>
      <c r="I55" s="18">
        <v>1</v>
      </c>
      <c r="J55" s="18" t="s">
        <v>69</v>
      </c>
      <c r="K55" s="18" t="s">
        <v>68</v>
      </c>
      <c r="L55" s="18">
        <v>1</v>
      </c>
      <c r="M55" s="18">
        <v>0</v>
      </c>
      <c r="N55" s="19">
        <v>760</v>
      </c>
      <c r="O55" s="19">
        <v>65</v>
      </c>
      <c r="P55" s="19">
        <v>5</v>
      </c>
      <c r="Q55" s="18" t="str">
        <f t="shared" ca="1" si="14"/>
        <v>16</v>
      </c>
      <c r="R55" s="18" t="str">
        <f t="shared" ca="1" si="16"/>
        <v>08</v>
      </c>
      <c r="S55" s="18" t="str">
        <f t="shared" ca="1" si="18"/>
        <v>04</v>
      </c>
      <c r="T55" s="18">
        <v>1</v>
      </c>
      <c r="U55" s="18">
        <v>0</v>
      </c>
      <c r="V55" s="18">
        <v>1</v>
      </c>
      <c r="W55" s="18">
        <v>1</v>
      </c>
      <c r="X55" s="18">
        <v>1</v>
      </c>
      <c r="Y55" s="23">
        <f t="shared" ref="Y55:Y56" si="23">F55</f>
        <v>1</v>
      </c>
      <c r="Z55" s="18">
        <v>1</v>
      </c>
      <c r="AA55" s="18">
        <v>1</v>
      </c>
      <c r="AB55" s="18">
        <v>1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9">
        <v>0</v>
      </c>
      <c r="AQ55" s="19">
        <v>0</v>
      </c>
      <c r="AR55" s="19">
        <v>0</v>
      </c>
      <c r="AS55" s="19">
        <v>0</v>
      </c>
      <c r="AT55" s="19">
        <v>0</v>
      </c>
      <c r="AU55" s="19">
        <v>0</v>
      </c>
      <c r="AV55" s="19">
        <v>0</v>
      </c>
      <c r="AW55" s="19">
        <v>0</v>
      </c>
      <c r="AX55" s="19">
        <v>0</v>
      </c>
      <c r="AY55" s="19">
        <v>0</v>
      </c>
      <c r="AZ55" s="18" t="str">
        <f t="shared" ca="1" si="13"/>
        <v>54</v>
      </c>
      <c r="BA55" s="18" t="s">
        <v>25</v>
      </c>
      <c r="BB55" s="122" t="str">
        <f t="shared" ca="1" si="4"/>
        <v>7B00013CC80100076000650005160804010001010101010101000000000000000000000000000000000000000000000000000000000000000000547D</v>
      </c>
      <c r="BC55" s="79">
        <v>54</v>
      </c>
      <c r="BD55" s="21"/>
      <c r="BE55" s="18" t="str">
        <f t="shared" si="5"/>
        <v>00</v>
      </c>
      <c r="BF55" s="18" t="str">
        <f t="shared" si="6"/>
        <v>00</v>
      </c>
      <c r="BG55" s="20"/>
      <c r="BH55" s="21"/>
    </row>
    <row r="56" spans="1:60" ht="82.5">
      <c r="A56" s="27"/>
      <c r="B56" s="16"/>
      <c r="C56" s="27"/>
      <c r="D56" s="16"/>
      <c r="E56" s="16">
        <v>3</v>
      </c>
      <c r="F56" s="22" t="s">
        <v>22</v>
      </c>
      <c r="G56" s="18" t="s">
        <v>18</v>
      </c>
      <c r="H56" s="18">
        <v>0</v>
      </c>
      <c r="I56" s="18">
        <v>1</v>
      </c>
      <c r="J56" s="18" t="s">
        <v>69</v>
      </c>
      <c r="K56" s="18" t="s">
        <v>68</v>
      </c>
      <c r="L56" s="18">
        <v>1</v>
      </c>
      <c r="M56" s="18">
        <v>0</v>
      </c>
      <c r="N56" s="19">
        <v>760</v>
      </c>
      <c r="O56" s="19">
        <v>65</v>
      </c>
      <c r="P56" s="19">
        <v>5</v>
      </c>
      <c r="Q56" s="18" t="str">
        <f t="shared" ca="1" si="14"/>
        <v>16</v>
      </c>
      <c r="R56" s="18" t="str">
        <f t="shared" ca="1" si="16"/>
        <v>08</v>
      </c>
      <c r="S56" s="18" t="str">
        <f t="shared" ca="1" si="18"/>
        <v>04</v>
      </c>
      <c r="T56" s="18">
        <v>1</v>
      </c>
      <c r="U56" s="18">
        <v>0</v>
      </c>
      <c r="V56" s="18">
        <v>1</v>
      </c>
      <c r="W56" s="18">
        <v>1</v>
      </c>
      <c r="X56" s="18">
        <v>1</v>
      </c>
      <c r="Y56" s="23" t="str">
        <f t="shared" si="23"/>
        <v>FF</v>
      </c>
      <c r="Z56" s="18">
        <v>1</v>
      </c>
      <c r="AA56" s="18">
        <v>1</v>
      </c>
      <c r="AB56" s="18">
        <v>1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9">
        <v>0</v>
      </c>
      <c r="AQ56" s="19">
        <v>0</v>
      </c>
      <c r="AR56" s="19">
        <v>0</v>
      </c>
      <c r="AS56" s="19">
        <v>0</v>
      </c>
      <c r="AT56" s="19">
        <v>0</v>
      </c>
      <c r="AU56" s="19">
        <v>0</v>
      </c>
      <c r="AV56" s="19">
        <v>0</v>
      </c>
      <c r="AW56" s="19">
        <v>0</v>
      </c>
      <c r="AX56" s="19">
        <v>0</v>
      </c>
      <c r="AY56" s="19">
        <v>0</v>
      </c>
      <c r="AZ56" s="18" t="str">
        <f t="shared" ca="1" si="13"/>
        <v>50</v>
      </c>
      <c r="BA56" s="18" t="s">
        <v>25</v>
      </c>
      <c r="BB56" s="122" t="str">
        <f t="shared" ca="1" si="4"/>
        <v>7B00013CC801000760006500051608040100010101FF010101000000000000000000000000000000000000000000000000000000000000000000507D</v>
      </c>
      <c r="BC56" s="79">
        <v>55</v>
      </c>
      <c r="BD56" s="21"/>
      <c r="BE56" s="18" t="str">
        <f t="shared" si="5"/>
        <v>00</v>
      </c>
      <c r="BF56" s="18" t="str">
        <f t="shared" si="6"/>
        <v>00</v>
      </c>
      <c r="BG56" s="20"/>
      <c r="BH56" s="21"/>
    </row>
    <row r="57" spans="1:60" ht="82.5">
      <c r="A57" s="27"/>
      <c r="B57" s="16">
        <v>22</v>
      </c>
      <c r="C57" s="27" t="s">
        <v>84</v>
      </c>
      <c r="D57" s="16"/>
      <c r="E57" s="16">
        <v>1</v>
      </c>
      <c r="F57" s="22">
        <v>0</v>
      </c>
      <c r="G57" s="18" t="s">
        <v>18</v>
      </c>
      <c r="H57" s="18">
        <v>0</v>
      </c>
      <c r="I57" s="18">
        <v>1</v>
      </c>
      <c r="J57" s="18" t="s">
        <v>69</v>
      </c>
      <c r="K57" s="18" t="s">
        <v>68</v>
      </c>
      <c r="L57" s="18">
        <v>1</v>
      </c>
      <c r="M57" s="18">
        <v>0</v>
      </c>
      <c r="N57" s="19">
        <v>760</v>
      </c>
      <c r="O57" s="19">
        <v>65</v>
      </c>
      <c r="P57" s="19">
        <v>5</v>
      </c>
      <c r="Q57" s="18" t="str">
        <f t="shared" ca="1" si="14"/>
        <v>16</v>
      </c>
      <c r="R57" s="18" t="str">
        <f t="shared" ca="1" si="16"/>
        <v>08</v>
      </c>
      <c r="S57" s="18" t="str">
        <f t="shared" ca="1" si="18"/>
        <v>04</v>
      </c>
      <c r="T57" s="18">
        <v>1</v>
      </c>
      <c r="U57" s="18">
        <v>0</v>
      </c>
      <c r="V57" s="18">
        <v>1</v>
      </c>
      <c r="W57" s="18">
        <v>1</v>
      </c>
      <c r="X57" s="18">
        <v>1</v>
      </c>
      <c r="Y57" s="18">
        <v>1</v>
      </c>
      <c r="Z57" s="23">
        <f>F57</f>
        <v>0</v>
      </c>
      <c r="AA57" s="18">
        <v>1</v>
      </c>
      <c r="AB57" s="18">
        <v>1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9">
        <v>0</v>
      </c>
      <c r="AQ57" s="19">
        <v>0</v>
      </c>
      <c r="AR57" s="19">
        <v>0</v>
      </c>
      <c r="AS57" s="19">
        <v>0</v>
      </c>
      <c r="AT57" s="19">
        <v>0</v>
      </c>
      <c r="AU57" s="19">
        <v>0</v>
      </c>
      <c r="AV57" s="19">
        <v>0</v>
      </c>
      <c r="AW57" s="19">
        <v>0</v>
      </c>
      <c r="AX57" s="19">
        <v>0</v>
      </c>
      <c r="AY57" s="19">
        <v>0</v>
      </c>
      <c r="AZ57" s="18" t="str">
        <f t="shared" ca="1" si="13"/>
        <v>51</v>
      </c>
      <c r="BA57" s="18" t="s">
        <v>25</v>
      </c>
      <c r="BB57" s="122" t="str">
        <f t="shared" ca="1" si="4"/>
        <v>7B00013CC80100076000650005160804010001010101000101000000000000000000000000000000000000000000000000000000000000000000517D</v>
      </c>
      <c r="BC57" s="79">
        <v>56</v>
      </c>
      <c r="BD57" s="21"/>
      <c r="BE57" s="18" t="str">
        <f t="shared" si="5"/>
        <v>00</v>
      </c>
      <c r="BF57" s="18" t="str">
        <f t="shared" si="6"/>
        <v>00</v>
      </c>
      <c r="BG57" s="20"/>
      <c r="BH57" s="21"/>
    </row>
    <row r="58" spans="1:60" ht="82.5">
      <c r="A58" s="27"/>
      <c r="B58" s="16"/>
      <c r="C58" s="27"/>
      <c r="D58" s="16"/>
      <c r="E58" s="16">
        <v>2</v>
      </c>
      <c r="F58" s="22">
        <v>1</v>
      </c>
      <c r="G58" s="18" t="s">
        <v>18</v>
      </c>
      <c r="H58" s="18">
        <v>0</v>
      </c>
      <c r="I58" s="18">
        <v>1</v>
      </c>
      <c r="J58" s="18" t="s">
        <v>69</v>
      </c>
      <c r="K58" s="18" t="s">
        <v>68</v>
      </c>
      <c r="L58" s="18">
        <v>1</v>
      </c>
      <c r="M58" s="18">
        <v>0</v>
      </c>
      <c r="N58" s="19">
        <v>760</v>
      </c>
      <c r="O58" s="19">
        <v>65</v>
      </c>
      <c r="P58" s="19">
        <v>5</v>
      </c>
      <c r="Q58" s="18" t="str">
        <f t="shared" ca="1" si="14"/>
        <v>16</v>
      </c>
      <c r="R58" s="18" t="str">
        <f t="shared" ca="1" si="16"/>
        <v>08</v>
      </c>
      <c r="S58" s="18" t="str">
        <f t="shared" ca="1" si="18"/>
        <v>04</v>
      </c>
      <c r="T58" s="18">
        <v>1</v>
      </c>
      <c r="U58" s="18">
        <v>0</v>
      </c>
      <c r="V58" s="18">
        <v>1</v>
      </c>
      <c r="W58" s="18">
        <v>1</v>
      </c>
      <c r="X58" s="18">
        <v>1</v>
      </c>
      <c r="Y58" s="18">
        <v>1</v>
      </c>
      <c r="Z58" s="23">
        <f t="shared" ref="Z58:Z59" si="24">F58</f>
        <v>1</v>
      </c>
      <c r="AA58" s="18">
        <v>1</v>
      </c>
      <c r="AB58" s="18">
        <v>1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9">
        <v>0</v>
      </c>
      <c r="AQ58" s="19">
        <v>0</v>
      </c>
      <c r="AR58" s="19">
        <v>0</v>
      </c>
      <c r="AS58" s="19">
        <v>0</v>
      </c>
      <c r="AT58" s="19">
        <v>0</v>
      </c>
      <c r="AU58" s="19">
        <v>0</v>
      </c>
      <c r="AV58" s="19">
        <v>0</v>
      </c>
      <c r="AW58" s="19">
        <v>0</v>
      </c>
      <c r="AX58" s="19">
        <v>0</v>
      </c>
      <c r="AY58" s="19">
        <v>0</v>
      </c>
      <c r="AZ58" s="18" t="str">
        <f t="shared" ca="1" si="13"/>
        <v>54</v>
      </c>
      <c r="BA58" s="18" t="s">
        <v>25</v>
      </c>
      <c r="BB58" s="122" t="str">
        <f t="shared" ca="1" si="4"/>
        <v>7B00013CC80100076000650005160804010001010101010101000000000000000000000000000000000000000000000000000000000000000000547D</v>
      </c>
      <c r="BC58" s="79">
        <v>57</v>
      </c>
      <c r="BD58" s="21"/>
      <c r="BE58" s="18" t="str">
        <f t="shared" si="5"/>
        <v>00</v>
      </c>
      <c r="BF58" s="18" t="str">
        <f t="shared" si="6"/>
        <v>00</v>
      </c>
      <c r="BG58" s="20"/>
      <c r="BH58" s="21"/>
    </row>
    <row r="59" spans="1:60" ht="82.5">
      <c r="A59" s="27"/>
      <c r="B59" s="16"/>
      <c r="C59" s="27"/>
      <c r="D59" s="16"/>
      <c r="E59" s="16">
        <v>3</v>
      </c>
      <c r="F59" s="22" t="s">
        <v>22</v>
      </c>
      <c r="G59" s="18" t="s">
        <v>18</v>
      </c>
      <c r="H59" s="18">
        <v>0</v>
      </c>
      <c r="I59" s="18">
        <v>1</v>
      </c>
      <c r="J59" s="18" t="s">
        <v>69</v>
      </c>
      <c r="K59" s="18" t="s">
        <v>68</v>
      </c>
      <c r="L59" s="18">
        <v>1</v>
      </c>
      <c r="M59" s="18">
        <v>0</v>
      </c>
      <c r="N59" s="19">
        <v>760</v>
      </c>
      <c r="O59" s="19">
        <v>65</v>
      </c>
      <c r="P59" s="19">
        <v>5</v>
      </c>
      <c r="Q59" s="18" t="str">
        <f t="shared" ca="1" si="14"/>
        <v>16</v>
      </c>
      <c r="R59" s="18" t="str">
        <f t="shared" ca="1" si="16"/>
        <v>08</v>
      </c>
      <c r="S59" s="18" t="str">
        <f t="shared" ca="1" si="18"/>
        <v>04</v>
      </c>
      <c r="T59" s="18">
        <v>1</v>
      </c>
      <c r="U59" s="18">
        <v>0</v>
      </c>
      <c r="V59" s="18">
        <v>1</v>
      </c>
      <c r="W59" s="18">
        <v>1</v>
      </c>
      <c r="X59" s="18">
        <v>1</v>
      </c>
      <c r="Y59" s="18">
        <v>1</v>
      </c>
      <c r="Z59" s="23" t="str">
        <f t="shared" si="24"/>
        <v>FF</v>
      </c>
      <c r="AA59" s="18">
        <v>1</v>
      </c>
      <c r="AB59" s="18">
        <v>1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9">
        <v>0</v>
      </c>
      <c r="AQ59" s="19">
        <v>0</v>
      </c>
      <c r="AR59" s="19">
        <v>0</v>
      </c>
      <c r="AS59" s="19">
        <v>0</v>
      </c>
      <c r="AT59" s="19">
        <v>0</v>
      </c>
      <c r="AU59" s="19">
        <v>0</v>
      </c>
      <c r="AV59" s="19">
        <v>0</v>
      </c>
      <c r="AW59" s="19">
        <v>0</v>
      </c>
      <c r="AX59" s="19">
        <v>0</v>
      </c>
      <c r="AY59" s="19">
        <v>0</v>
      </c>
      <c r="AZ59" s="18" t="str">
        <f t="shared" ca="1" si="13"/>
        <v>50</v>
      </c>
      <c r="BA59" s="18" t="s">
        <v>25</v>
      </c>
      <c r="BB59" s="122" t="str">
        <f t="shared" ca="1" si="4"/>
        <v>7B00013CC80100076000650005160804010001010101FF0101000000000000000000000000000000000000000000000000000000000000000000507D</v>
      </c>
      <c r="BC59" s="79">
        <v>58</v>
      </c>
      <c r="BD59" s="21"/>
      <c r="BE59" s="18" t="str">
        <f t="shared" si="5"/>
        <v>00</v>
      </c>
      <c r="BF59" s="18" t="str">
        <f t="shared" si="6"/>
        <v>00</v>
      </c>
      <c r="BG59" s="20"/>
      <c r="BH59" s="21"/>
    </row>
    <row r="60" spans="1:60" ht="82.5">
      <c r="A60" s="27"/>
      <c r="B60" s="16">
        <v>23</v>
      </c>
      <c r="C60" s="27" t="s">
        <v>85</v>
      </c>
      <c r="D60" s="16"/>
      <c r="E60" s="16">
        <v>1</v>
      </c>
      <c r="F60" s="22">
        <v>0</v>
      </c>
      <c r="G60" s="18" t="s">
        <v>18</v>
      </c>
      <c r="H60" s="18">
        <v>0</v>
      </c>
      <c r="I60" s="18">
        <v>1</v>
      </c>
      <c r="J60" s="18" t="s">
        <v>69</v>
      </c>
      <c r="K60" s="18" t="s">
        <v>68</v>
      </c>
      <c r="L60" s="18">
        <v>1</v>
      </c>
      <c r="M60" s="18">
        <v>0</v>
      </c>
      <c r="N60" s="19">
        <v>760</v>
      </c>
      <c r="O60" s="19">
        <v>65</v>
      </c>
      <c r="P60" s="19">
        <v>5</v>
      </c>
      <c r="Q60" s="18" t="str">
        <f t="shared" ca="1" si="14"/>
        <v>16</v>
      </c>
      <c r="R60" s="18" t="str">
        <f t="shared" ca="1" si="16"/>
        <v>08</v>
      </c>
      <c r="S60" s="18" t="str">
        <f t="shared" ca="1" si="18"/>
        <v>04</v>
      </c>
      <c r="T60" s="18">
        <v>1</v>
      </c>
      <c r="U60" s="18">
        <v>0</v>
      </c>
      <c r="V60" s="18">
        <v>1</v>
      </c>
      <c r="W60" s="18">
        <v>1</v>
      </c>
      <c r="X60" s="18">
        <v>1</v>
      </c>
      <c r="Y60" s="18">
        <v>1</v>
      </c>
      <c r="Z60" s="18">
        <v>1</v>
      </c>
      <c r="AA60" s="23">
        <f>F60</f>
        <v>0</v>
      </c>
      <c r="AB60" s="18">
        <v>1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9">
        <v>0</v>
      </c>
      <c r="AQ60" s="19">
        <v>0</v>
      </c>
      <c r="AR60" s="19">
        <v>0</v>
      </c>
      <c r="AS60" s="19">
        <v>0</v>
      </c>
      <c r="AT60" s="19">
        <v>0</v>
      </c>
      <c r="AU60" s="19">
        <v>0</v>
      </c>
      <c r="AV60" s="19">
        <v>0</v>
      </c>
      <c r="AW60" s="19">
        <v>0</v>
      </c>
      <c r="AX60" s="19">
        <v>0</v>
      </c>
      <c r="AY60" s="19">
        <v>0</v>
      </c>
      <c r="AZ60" s="18" t="str">
        <f t="shared" ca="1" si="13"/>
        <v>51</v>
      </c>
      <c r="BA60" s="18" t="s">
        <v>25</v>
      </c>
      <c r="BB60" s="122" t="str">
        <f t="shared" ca="1" si="4"/>
        <v>7B00013CC80100076000650005160804010001010101010001000000000000000000000000000000000000000000000000000000000000000000517D</v>
      </c>
      <c r="BC60" s="79">
        <v>59</v>
      </c>
      <c r="BD60" s="21"/>
      <c r="BE60" s="18" t="str">
        <f t="shared" si="5"/>
        <v>00</v>
      </c>
      <c r="BF60" s="18" t="str">
        <f t="shared" si="6"/>
        <v>00</v>
      </c>
      <c r="BG60" s="20"/>
      <c r="BH60" s="21"/>
    </row>
    <row r="61" spans="1:60" ht="82.5">
      <c r="A61" s="27"/>
      <c r="B61" s="16"/>
      <c r="C61" s="27"/>
      <c r="D61" s="16"/>
      <c r="E61" s="16">
        <v>2</v>
      </c>
      <c r="F61" s="22">
        <v>1</v>
      </c>
      <c r="G61" s="18" t="s">
        <v>18</v>
      </c>
      <c r="H61" s="18">
        <v>0</v>
      </c>
      <c r="I61" s="18">
        <v>1</v>
      </c>
      <c r="J61" s="18" t="s">
        <v>69</v>
      </c>
      <c r="K61" s="18" t="s">
        <v>68</v>
      </c>
      <c r="L61" s="18">
        <v>1</v>
      </c>
      <c r="M61" s="18">
        <v>0</v>
      </c>
      <c r="N61" s="19">
        <v>760</v>
      </c>
      <c r="O61" s="19">
        <v>65</v>
      </c>
      <c r="P61" s="19">
        <v>5</v>
      </c>
      <c r="Q61" s="18" t="str">
        <f t="shared" ca="1" si="14"/>
        <v>16</v>
      </c>
      <c r="R61" s="18" t="str">
        <f t="shared" ca="1" si="16"/>
        <v>08</v>
      </c>
      <c r="S61" s="18" t="str">
        <f t="shared" ca="1" si="18"/>
        <v>04</v>
      </c>
      <c r="T61" s="18">
        <v>1</v>
      </c>
      <c r="U61" s="18">
        <v>0</v>
      </c>
      <c r="V61" s="18">
        <v>1</v>
      </c>
      <c r="W61" s="18">
        <v>1</v>
      </c>
      <c r="X61" s="18">
        <v>1</v>
      </c>
      <c r="Y61" s="18">
        <v>1</v>
      </c>
      <c r="Z61" s="18">
        <v>1</v>
      </c>
      <c r="AA61" s="23">
        <f t="shared" ref="AA61:AA62" si="25">F61</f>
        <v>1</v>
      </c>
      <c r="AB61" s="18">
        <v>1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9">
        <v>0</v>
      </c>
      <c r="AQ61" s="19">
        <v>0</v>
      </c>
      <c r="AR61" s="19">
        <v>0</v>
      </c>
      <c r="AS61" s="19">
        <v>0</v>
      </c>
      <c r="AT61" s="19">
        <v>0</v>
      </c>
      <c r="AU61" s="19">
        <v>0</v>
      </c>
      <c r="AV61" s="19">
        <v>0</v>
      </c>
      <c r="AW61" s="19">
        <v>0</v>
      </c>
      <c r="AX61" s="19">
        <v>0</v>
      </c>
      <c r="AY61" s="19">
        <v>0</v>
      </c>
      <c r="AZ61" s="18" t="str">
        <f t="shared" ca="1" si="13"/>
        <v>54</v>
      </c>
      <c r="BA61" s="18" t="s">
        <v>25</v>
      </c>
      <c r="BB61" s="122" t="str">
        <f t="shared" ca="1" si="4"/>
        <v>7B00013CC80100076000650005160804010001010101010101000000000000000000000000000000000000000000000000000000000000000000547D</v>
      </c>
      <c r="BC61" s="79">
        <v>60</v>
      </c>
      <c r="BD61" s="21"/>
      <c r="BE61" s="18" t="str">
        <f t="shared" si="5"/>
        <v>00</v>
      </c>
      <c r="BF61" s="18" t="str">
        <f t="shared" si="6"/>
        <v>00</v>
      </c>
      <c r="BG61" s="20"/>
      <c r="BH61" s="21"/>
    </row>
    <row r="62" spans="1:60" ht="82.5">
      <c r="A62" s="27"/>
      <c r="B62" s="16"/>
      <c r="C62" s="27"/>
      <c r="D62" s="16"/>
      <c r="E62" s="16">
        <v>3</v>
      </c>
      <c r="F62" s="22" t="s">
        <v>22</v>
      </c>
      <c r="G62" s="18" t="s">
        <v>18</v>
      </c>
      <c r="H62" s="18">
        <v>0</v>
      </c>
      <c r="I62" s="18">
        <v>1</v>
      </c>
      <c r="J62" s="18" t="s">
        <v>69</v>
      </c>
      <c r="K62" s="18" t="s">
        <v>68</v>
      </c>
      <c r="L62" s="18">
        <v>1</v>
      </c>
      <c r="M62" s="18">
        <v>0</v>
      </c>
      <c r="N62" s="19">
        <v>760</v>
      </c>
      <c r="O62" s="19">
        <v>65</v>
      </c>
      <c r="P62" s="19">
        <v>5</v>
      </c>
      <c r="Q62" s="18" t="str">
        <f t="shared" ca="1" si="14"/>
        <v>16</v>
      </c>
      <c r="R62" s="18" t="str">
        <f t="shared" ca="1" si="16"/>
        <v>08</v>
      </c>
      <c r="S62" s="18" t="str">
        <f t="shared" ca="1" si="18"/>
        <v>04</v>
      </c>
      <c r="T62" s="18">
        <v>1</v>
      </c>
      <c r="U62" s="18">
        <v>0</v>
      </c>
      <c r="V62" s="18">
        <v>1</v>
      </c>
      <c r="W62" s="18">
        <v>1</v>
      </c>
      <c r="X62" s="18">
        <v>1</v>
      </c>
      <c r="Y62" s="18">
        <v>1</v>
      </c>
      <c r="Z62" s="18">
        <v>1</v>
      </c>
      <c r="AA62" s="23" t="str">
        <f t="shared" si="25"/>
        <v>FF</v>
      </c>
      <c r="AB62" s="18">
        <v>1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9">
        <v>0</v>
      </c>
      <c r="AQ62" s="19">
        <v>0</v>
      </c>
      <c r="AR62" s="19">
        <v>0</v>
      </c>
      <c r="AS62" s="19">
        <v>0</v>
      </c>
      <c r="AT62" s="19">
        <v>0</v>
      </c>
      <c r="AU62" s="19">
        <v>0</v>
      </c>
      <c r="AV62" s="19">
        <v>0</v>
      </c>
      <c r="AW62" s="19">
        <v>0</v>
      </c>
      <c r="AX62" s="19">
        <v>0</v>
      </c>
      <c r="AY62" s="19">
        <v>0</v>
      </c>
      <c r="AZ62" s="18" t="str">
        <f t="shared" ca="1" si="13"/>
        <v>50</v>
      </c>
      <c r="BA62" s="18" t="s">
        <v>25</v>
      </c>
      <c r="BB62" s="122" t="str">
        <f t="shared" ca="1" si="4"/>
        <v>7B00013CC8010007600065000516080401000101010101FF01000000000000000000000000000000000000000000000000000000000000000000507D</v>
      </c>
      <c r="BC62" s="79">
        <v>61</v>
      </c>
      <c r="BD62" s="21"/>
      <c r="BE62" s="18" t="str">
        <f t="shared" si="5"/>
        <v>00</v>
      </c>
      <c r="BF62" s="18" t="str">
        <f t="shared" si="6"/>
        <v>00</v>
      </c>
      <c r="BG62" s="20"/>
      <c r="BH62" s="21"/>
    </row>
    <row r="63" spans="1:60" ht="82.5">
      <c r="A63" s="27"/>
      <c r="B63" s="16">
        <v>24</v>
      </c>
      <c r="C63" s="27" t="s">
        <v>86</v>
      </c>
      <c r="D63" s="16"/>
      <c r="E63" s="16">
        <v>1</v>
      </c>
      <c r="F63" s="22">
        <v>0</v>
      </c>
      <c r="G63" s="18" t="s">
        <v>18</v>
      </c>
      <c r="H63" s="18">
        <v>0</v>
      </c>
      <c r="I63" s="18">
        <v>1</v>
      </c>
      <c r="J63" s="18" t="s">
        <v>69</v>
      </c>
      <c r="K63" s="18" t="s">
        <v>68</v>
      </c>
      <c r="L63" s="18">
        <v>1</v>
      </c>
      <c r="M63" s="18">
        <v>0</v>
      </c>
      <c r="N63" s="19">
        <v>760</v>
      </c>
      <c r="O63" s="19">
        <v>65</v>
      </c>
      <c r="P63" s="19">
        <v>5</v>
      </c>
      <c r="Q63" s="18" t="str">
        <f t="shared" ca="1" si="14"/>
        <v>16</v>
      </c>
      <c r="R63" s="18" t="str">
        <f t="shared" ca="1" si="16"/>
        <v>08</v>
      </c>
      <c r="S63" s="18" t="str">
        <f t="shared" ca="1" si="18"/>
        <v>04</v>
      </c>
      <c r="T63" s="18">
        <v>1</v>
      </c>
      <c r="U63" s="18">
        <v>0</v>
      </c>
      <c r="V63" s="18">
        <v>1</v>
      </c>
      <c r="W63" s="18">
        <v>1</v>
      </c>
      <c r="X63" s="18">
        <v>1</v>
      </c>
      <c r="Y63" s="18">
        <v>1</v>
      </c>
      <c r="Z63" s="18">
        <v>1</v>
      </c>
      <c r="AA63" s="18">
        <v>1</v>
      </c>
      <c r="AB63" s="23">
        <f>F63</f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9">
        <v>0</v>
      </c>
      <c r="AQ63" s="19">
        <v>0</v>
      </c>
      <c r="AR63" s="19">
        <v>0</v>
      </c>
      <c r="AS63" s="19">
        <v>0</v>
      </c>
      <c r="AT63" s="19">
        <v>0</v>
      </c>
      <c r="AU63" s="19">
        <v>0</v>
      </c>
      <c r="AV63" s="19">
        <v>0</v>
      </c>
      <c r="AW63" s="19">
        <v>0</v>
      </c>
      <c r="AX63" s="19">
        <v>0</v>
      </c>
      <c r="AY63" s="19">
        <v>0</v>
      </c>
      <c r="AZ63" s="18" t="str">
        <f t="shared" ca="1" si="13"/>
        <v>51</v>
      </c>
      <c r="BA63" s="18" t="s">
        <v>25</v>
      </c>
      <c r="BB63" s="122" t="str">
        <f t="shared" ca="1" si="4"/>
        <v>7B00013CC80100076000650005160804010001010101010100000000000000000000000000000000000000000000000000000000000000000000517D</v>
      </c>
      <c r="BC63" s="79">
        <v>62</v>
      </c>
      <c r="BD63" s="21"/>
      <c r="BE63" s="18" t="str">
        <f t="shared" si="5"/>
        <v>00</v>
      </c>
      <c r="BF63" s="18" t="str">
        <f t="shared" si="6"/>
        <v>00</v>
      </c>
      <c r="BG63" s="20"/>
      <c r="BH63" s="21"/>
    </row>
    <row r="64" spans="1:60" ht="82.5">
      <c r="A64" s="27"/>
      <c r="B64" s="16"/>
      <c r="C64" s="27"/>
      <c r="D64" s="16"/>
      <c r="E64" s="16">
        <v>2</v>
      </c>
      <c r="F64" s="22">
        <v>1</v>
      </c>
      <c r="G64" s="18" t="s">
        <v>18</v>
      </c>
      <c r="H64" s="18">
        <v>0</v>
      </c>
      <c r="I64" s="18">
        <v>1</v>
      </c>
      <c r="J64" s="18" t="s">
        <v>69</v>
      </c>
      <c r="K64" s="18" t="s">
        <v>68</v>
      </c>
      <c r="L64" s="18">
        <v>1</v>
      </c>
      <c r="M64" s="18">
        <v>0</v>
      </c>
      <c r="N64" s="19">
        <v>760</v>
      </c>
      <c r="O64" s="19">
        <v>65</v>
      </c>
      <c r="P64" s="19">
        <v>5</v>
      </c>
      <c r="Q64" s="18" t="str">
        <f t="shared" ca="1" si="14"/>
        <v>16</v>
      </c>
      <c r="R64" s="18" t="str">
        <f t="shared" ca="1" si="16"/>
        <v>08</v>
      </c>
      <c r="S64" s="18" t="str">
        <f t="shared" ca="1" si="18"/>
        <v>04</v>
      </c>
      <c r="T64" s="18">
        <v>1</v>
      </c>
      <c r="U64" s="18">
        <v>0</v>
      </c>
      <c r="V64" s="18">
        <v>1</v>
      </c>
      <c r="W64" s="18">
        <v>1</v>
      </c>
      <c r="X64" s="18">
        <v>1</v>
      </c>
      <c r="Y64" s="18">
        <v>1</v>
      </c>
      <c r="Z64" s="18">
        <v>1</v>
      </c>
      <c r="AA64" s="18">
        <v>1</v>
      </c>
      <c r="AB64" s="23">
        <f t="shared" ref="AB64:AB65" si="26">F64</f>
        <v>1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9">
        <v>0</v>
      </c>
      <c r="AQ64" s="19">
        <v>0</v>
      </c>
      <c r="AR64" s="19">
        <v>0</v>
      </c>
      <c r="AS64" s="19">
        <v>0</v>
      </c>
      <c r="AT64" s="19">
        <v>0</v>
      </c>
      <c r="AU64" s="19">
        <v>0</v>
      </c>
      <c r="AV64" s="19">
        <v>0</v>
      </c>
      <c r="AW64" s="19">
        <v>0</v>
      </c>
      <c r="AX64" s="19">
        <v>0</v>
      </c>
      <c r="AY64" s="19">
        <v>0</v>
      </c>
      <c r="AZ64" s="18" t="str">
        <f t="shared" ca="1" si="13"/>
        <v>54</v>
      </c>
      <c r="BA64" s="18" t="s">
        <v>25</v>
      </c>
      <c r="BB64" s="122" t="str">
        <f t="shared" ca="1" si="4"/>
        <v>7B00013CC80100076000650005160804010001010101010101000000000000000000000000000000000000000000000000000000000000000000547D</v>
      </c>
      <c r="BC64" s="79">
        <v>63</v>
      </c>
      <c r="BD64" s="21"/>
      <c r="BE64" s="18" t="str">
        <f t="shared" si="5"/>
        <v>00</v>
      </c>
      <c r="BF64" s="18" t="str">
        <f t="shared" si="6"/>
        <v>00</v>
      </c>
      <c r="BG64" s="20"/>
      <c r="BH64" s="21"/>
    </row>
    <row r="65" spans="1:60" ht="82.5">
      <c r="A65" s="27"/>
      <c r="B65" s="16"/>
      <c r="C65" s="27"/>
      <c r="D65" s="16"/>
      <c r="E65" s="16">
        <v>3</v>
      </c>
      <c r="F65" s="22" t="s">
        <v>22</v>
      </c>
      <c r="G65" s="18" t="s">
        <v>18</v>
      </c>
      <c r="H65" s="18">
        <v>0</v>
      </c>
      <c r="I65" s="18">
        <v>1</v>
      </c>
      <c r="J65" s="18" t="s">
        <v>69</v>
      </c>
      <c r="K65" s="18" t="s">
        <v>68</v>
      </c>
      <c r="L65" s="18">
        <v>1</v>
      </c>
      <c r="M65" s="18">
        <v>0</v>
      </c>
      <c r="N65" s="19">
        <v>760</v>
      </c>
      <c r="O65" s="19">
        <v>65</v>
      </c>
      <c r="P65" s="19">
        <v>5</v>
      </c>
      <c r="Q65" s="18" t="str">
        <f t="shared" ca="1" si="14"/>
        <v>16</v>
      </c>
      <c r="R65" s="18" t="str">
        <f t="shared" ca="1" si="16"/>
        <v>08</v>
      </c>
      <c r="S65" s="18" t="str">
        <f t="shared" ca="1" si="18"/>
        <v>04</v>
      </c>
      <c r="T65" s="18">
        <v>1</v>
      </c>
      <c r="U65" s="18">
        <v>0</v>
      </c>
      <c r="V65" s="18">
        <v>1</v>
      </c>
      <c r="W65" s="18">
        <v>1</v>
      </c>
      <c r="X65" s="18">
        <v>1</v>
      </c>
      <c r="Y65" s="18">
        <v>1</v>
      </c>
      <c r="Z65" s="18">
        <v>1</v>
      </c>
      <c r="AA65" s="18">
        <v>1</v>
      </c>
      <c r="AB65" s="23" t="str">
        <f t="shared" si="26"/>
        <v>FF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9">
        <v>0</v>
      </c>
      <c r="AQ65" s="19">
        <v>0</v>
      </c>
      <c r="AR65" s="19">
        <v>0</v>
      </c>
      <c r="AS65" s="19">
        <v>0</v>
      </c>
      <c r="AT65" s="19">
        <v>0</v>
      </c>
      <c r="AU65" s="19">
        <v>0</v>
      </c>
      <c r="AV65" s="19">
        <v>0</v>
      </c>
      <c r="AW65" s="19">
        <v>0</v>
      </c>
      <c r="AX65" s="19">
        <v>0</v>
      </c>
      <c r="AY65" s="19">
        <v>0</v>
      </c>
      <c r="AZ65" s="18" t="str">
        <f t="shared" ca="1" si="13"/>
        <v>50</v>
      </c>
      <c r="BA65" s="18" t="s">
        <v>25</v>
      </c>
      <c r="BB65" s="122" t="str">
        <f t="shared" ca="1" si="4"/>
        <v>7B00013CC801000760006500051608040100010101010101FF000000000000000000000000000000000000000000000000000000000000000000507D</v>
      </c>
      <c r="BC65" s="79">
        <v>64</v>
      </c>
      <c r="BD65" s="21"/>
      <c r="BE65" s="18" t="str">
        <f t="shared" ref="BE65:BE138" si="27">TEXT(DEC2HEX(_xlfn.BITAND(SUM(
HEX2DEC(MID(BD65,1,2))+HEX2DEC(MID(BD65,4,2))+HEX2DEC(MID(BD65,7,2))+HEX2DEC(MID(BD65,10,2))+HEX2DEC(MID(BD65,13,2))+HEX2DEC(MID(BD65,16,2))+HEX2DEC(MID(BD65,19,2))+HEX2DEC(MID(BD65,22,2))+
HEX2DEC(MID(BD65,25,2))+HEX2DEC(MID(BD65,28,2))+HEX2DEC(MID(BD65,31,2))+HEX2DEC(MID(BD65,34,2))+HEX2DEC(MID(BD65,37,2))+HEX2DEC(MID(BD65,40,2))+HEX2DEC(MID(BD65,43,2))+HEX2DEC(MID(BD65,46,2))+
HEX2DEC(MID(BD65,49,2))+HEX2DEC(MID(BD65,52,2))+HEX2DEC(MID(BD65,55,2))+HEX2DEC(MID(BD65,58,2))+HEX2DEC(MID(BD65,61,2))+HEX2DEC(MID(BD65,64,2))+HEX2DEC(MID(BD65,67,2))+HEX2DEC(MID(BD65,70,2))+
HEX2DEC(MID(BD65,73,2))+HEX2DEC(MID(BD65,76,2))+HEX2DEC(MID(BD65,79,2))+HEX2DEC(MID(BD65,82,2))+HEX2DEC(MID(BD65,85,2))+HEX2DEC(MID(BD65,88,2))+HEX2DEC(MID(BD65,91,2))+HEX2DEC(MID(BD65,94,2))+
HEX2DEC(MID(BD65,97,2))+HEX2DEC(MID(BD65,100,2))+HEX2DEC(MID(BD65,103,2))+HEX2DEC(MID(BD65,106,2))+HEX2DEC(MID(BD65,109,2))+HEX2DEC(MID(BD65,112,2))+HEX2DEC(MID(BD65,115,2))+HEX2DEC(MID(BD65,118,2))+HEX2DEC(MID(BD65,121,2))+HEX2DEC(MID(BD65,124,2))+HEX2DEC(MID(BD65,127,2))+HEX2DEC(MID(BD65,130,2))+HEX2DEC(MID(BD65,133,2))+HEX2DEC(MID(BD65,136,2))),85)),"00")</f>
        <v>00</v>
      </c>
      <c r="BF65" s="18" t="str">
        <f t="shared" ref="BF65:BF138" si="28">TEXT(DEC2HEX(_xlfn.BITAND(SUM(
HEX2DEC(MID(BD65,1,2))+HEX2DEC(MID(BD65,4,2))+HEX2DEC(MID(BD65,7,2))+HEX2DEC(MID(BD65,10,2))+HEX2DEC(MID(BD65,13,2))+HEX2DEC(MID(BD65,16,2))+HEX2DEC(MID(BD65,19,2))+HEX2DEC(MID(BD65,22,2))+
HEX2DEC(MID(BD65,25,2))+HEX2DEC(MID(BD65,28,2))+HEX2DEC(MID(BD65,31,2))+HEX2DEC(MID(BD65,34,2))+HEX2DEC(MID(BD65,37,2))+HEX2DEC(MID(BD65,40,2))+HEX2DEC(MID(BD65,43,2))+HEX2DEC(MID(BD65,46,2))+
HEX2DEC(MID(BD65,49,2))+HEX2DEC(MID(BD65,52,2))+HEX2DEC(MID(BD65,55,2))+HEX2DEC(MID(BD65,58,2))+HEX2DEC(MID(BD65,61,2))+HEX2DEC(MID(BD65,64,2))+HEX2DEC(MID(BD65,67,2))+HEX2DEC(MID(BD65,70,2))+
HEX2DEC(MID(BD65,73,2))+HEX2DEC(MID(BD65,76,2))+HEX2DEC(MID(BD65,79,2))+HEX2DEC(MID(BD65,82,2))+HEX2DEC(MID(BD65,85,2))+HEX2DEC(MID(BD65,88,2))+HEX2DEC(MID(BD65,91,2))+HEX2DEC(MID(BD65,94,2))+
HEX2DEC(MID(BD65,97,2))+HEX2DEC(MID(BD65,100,2))+HEX2DEC(MID(BD65,103,2))+HEX2DEC(MID(BD65,106,2))+HEX2DEC(MID(BD65,109,2))+HEX2DEC(MID(BD65,112,2))+HEX2DEC(MID(BD65,115,2))+HEX2DEC(MID(BD65,118,2))+HEX2DEC(MID(BD65,121,2))+HEX2DEC(MID(BD65,124,2))+HEX2DEC(MID(BD65,127,2))+HEX2DEC(MID(BD65,130,2))+HEX2DEC(MID(BD65,133,2))+HEX2DEC(MID(BD65,136,2))+HEX2DEC(MID(BD65,139,2))+HEX2DEC(MID(BD65,142,2))+HEX2DEC(MID(BD65,145,2))+HEX2DEC(MID(BD65,148,2))+HEX2DEC(MID(BD65,151,2))+HEX2DEC(MID(BD65,154,2))+HEX2DEC(MID(BD65,157,2))+HEX2DEC(MID(BD65,160,2))+HEX2DEC(MID(BD65,163,2))+HEX2DEC(MID(BD65,166,2))+HEX2DEC(MID(BD65,169,2))+HEX2DEC(MID(BD65,172,2))+HEX2DEC(MID(BD65,175,2))+HEX2DEC(MID(BD65,178,2))+HEX2DEC(MID(BD65,181,2))+HEX2DEC(MID(BD65,184,2))+HEX2DEC(MID(BD65,187,2))+HEX2DEC(MID(BD65,190,2))+HEX2DEC(MID(BD65,193,2))+HEX2DEC(MID(BD65,196,2))+HEX2DEC(MID(BD65,199,2))+HEX2DEC(MID(BD65,202,2))),85)),"00")</f>
        <v>00</v>
      </c>
      <c r="BG65" s="20"/>
      <c r="BH65" s="21"/>
    </row>
    <row r="66" spans="1:60" ht="82.5">
      <c r="A66" s="27"/>
      <c r="B66" s="16">
        <v>25</v>
      </c>
      <c r="C66" s="27" t="s">
        <v>87</v>
      </c>
      <c r="D66" s="16"/>
      <c r="E66" s="16">
        <v>1</v>
      </c>
      <c r="F66" s="22">
        <v>0</v>
      </c>
      <c r="G66" s="18" t="s">
        <v>18</v>
      </c>
      <c r="H66" s="18">
        <v>0</v>
      </c>
      <c r="I66" s="18">
        <v>1</v>
      </c>
      <c r="J66" s="18" t="s">
        <v>69</v>
      </c>
      <c r="K66" s="18" t="s">
        <v>68</v>
      </c>
      <c r="L66" s="18">
        <v>1</v>
      </c>
      <c r="M66" s="18">
        <v>0</v>
      </c>
      <c r="N66" s="19">
        <v>760</v>
      </c>
      <c r="O66" s="19">
        <v>65</v>
      </c>
      <c r="P66" s="19">
        <v>5</v>
      </c>
      <c r="Q66" s="18" t="str">
        <f t="shared" ca="1" si="14"/>
        <v>16</v>
      </c>
      <c r="R66" s="18" t="str">
        <f t="shared" ca="1" si="16"/>
        <v>08</v>
      </c>
      <c r="S66" s="18" t="str">
        <f t="shared" ca="1" si="18"/>
        <v>04</v>
      </c>
      <c r="T66" s="18">
        <v>1</v>
      </c>
      <c r="U66" s="18">
        <v>0</v>
      </c>
      <c r="V66" s="18">
        <v>1</v>
      </c>
      <c r="W66" s="18">
        <v>1</v>
      </c>
      <c r="X66" s="18">
        <v>1</v>
      </c>
      <c r="Y66" s="18">
        <v>1</v>
      </c>
      <c r="Z66" s="18">
        <v>1</v>
      </c>
      <c r="AA66" s="18">
        <v>1</v>
      </c>
      <c r="AB66" s="18">
        <v>1</v>
      </c>
      <c r="AC66" s="23">
        <f>F66</f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9">
        <v>0</v>
      </c>
      <c r="AQ66" s="19">
        <v>0</v>
      </c>
      <c r="AR66" s="19">
        <v>0</v>
      </c>
      <c r="AS66" s="19">
        <v>0</v>
      </c>
      <c r="AT66" s="19">
        <v>0</v>
      </c>
      <c r="AU66" s="19">
        <v>0</v>
      </c>
      <c r="AV66" s="19">
        <v>0</v>
      </c>
      <c r="AW66" s="19">
        <v>0</v>
      </c>
      <c r="AX66" s="19">
        <v>0</v>
      </c>
      <c r="AY66" s="19">
        <v>0</v>
      </c>
      <c r="AZ66" s="18" t="str">
        <f t="shared" ref="AZ66:AZ97" ca="1" si="29">TEXT(DEC2HEX(_xlfn.BITAND(SUM(HEX2DEC(G66)+HEX2DEC(H66)+HEX2DEC(I66)+HEX2DEC(J66)+HEX2DEC(K66)+HEX2DEC(L66)+HEX2DEC(M66)+HEX2DEC(N66)+HEX2DEC(O66)+HEX2DEC(P66)+HEX2DEC(Q66)+HEX2DEC(R66)+HEX2DEC(S66)+HEX2DEC(T66)+HEX2DEC(U66)+HEX2DEC(V66)+HEX2DEC(X66)+HEX2DEC(Y66)+HEX2DEC(Z66)+HEX2DEC(AA66)+HEX2DEC(AB66)+HEX2DEC(AI66)+HEX2DEC(AJ66)+HEX2DEC(AK66)+HEX2DEC(AL66)+HEX2DEC(AM66)+HEX2DEC(AN66)+HEX2DEC(AO66)+HEX2DEC(AP66)+HEX2DEC(AQ66)+HEX2DEC(AR66)+HEX2DEC(AS66)+HEX2DEC(AT66)+HEX2DEC(AU66)+HEX2DEC(AV66)+HEX2DEC(AW66)+HEX2DEC(AX66)+HEX2DEC(AY66)),85)),"00")</f>
        <v>54</v>
      </c>
      <c r="BA66" s="18" t="s">
        <v>25</v>
      </c>
      <c r="BB66" s="122" t="str">
        <f t="shared" ca="1" si="4"/>
        <v>7B00013CC80100076000650005160804010001010101010101000000000000000000000000000000000000000000000000000000000000000000547D</v>
      </c>
      <c r="BC66" s="79">
        <v>65</v>
      </c>
      <c r="BD66" s="21"/>
      <c r="BE66" s="18" t="str">
        <f t="shared" si="27"/>
        <v>00</v>
      </c>
      <c r="BF66" s="18" t="str">
        <f t="shared" si="28"/>
        <v>00</v>
      </c>
      <c r="BG66" s="20"/>
      <c r="BH66" s="21"/>
    </row>
    <row r="67" spans="1:60" ht="82.5">
      <c r="A67" s="27"/>
      <c r="B67" s="16"/>
      <c r="C67" s="27"/>
      <c r="D67" s="16"/>
      <c r="E67" s="16">
        <v>2</v>
      </c>
      <c r="F67" s="22">
        <v>34</v>
      </c>
      <c r="G67" s="18" t="s">
        <v>18</v>
      </c>
      <c r="H67" s="18">
        <v>0</v>
      </c>
      <c r="I67" s="18">
        <v>1</v>
      </c>
      <c r="J67" s="18" t="s">
        <v>69</v>
      </c>
      <c r="K67" s="18" t="s">
        <v>68</v>
      </c>
      <c r="L67" s="18">
        <v>1</v>
      </c>
      <c r="M67" s="18">
        <v>0</v>
      </c>
      <c r="N67" s="19">
        <v>760</v>
      </c>
      <c r="O67" s="19">
        <v>65</v>
      </c>
      <c r="P67" s="19">
        <v>5</v>
      </c>
      <c r="Q67" s="18" t="str">
        <f t="shared" ca="1" si="14"/>
        <v>16</v>
      </c>
      <c r="R67" s="18" t="str">
        <f t="shared" ca="1" si="16"/>
        <v>08</v>
      </c>
      <c r="S67" s="18" t="str">
        <f t="shared" ca="1" si="18"/>
        <v>04</v>
      </c>
      <c r="T67" s="18">
        <v>1</v>
      </c>
      <c r="U67" s="18">
        <v>0</v>
      </c>
      <c r="V67" s="18">
        <v>1</v>
      </c>
      <c r="W67" s="18">
        <v>1</v>
      </c>
      <c r="X67" s="18">
        <v>1</v>
      </c>
      <c r="Y67" s="18">
        <v>1</v>
      </c>
      <c r="Z67" s="18">
        <v>1</v>
      </c>
      <c r="AA67" s="18">
        <v>1</v>
      </c>
      <c r="AB67" s="18">
        <v>1</v>
      </c>
      <c r="AC67" s="23">
        <f>F67</f>
        <v>34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9">
        <v>0</v>
      </c>
      <c r="AQ67" s="19">
        <v>0</v>
      </c>
      <c r="AR67" s="19">
        <v>0</v>
      </c>
      <c r="AS67" s="19">
        <v>0</v>
      </c>
      <c r="AT67" s="19">
        <v>0</v>
      </c>
      <c r="AU67" s="19">
        <v>0</v>
      </c>
      <c r="AV67" s="19">
        <v>0</v>
      </c>
      <c r="AW67" s="19">
        <v>0</v>
      </c>
      <c r="AX67" s="19">
        <v>0</v>
      </c>
      <c r="AY67" s="19">
        <v>0</v>
      </c>
      <c r="AZ67" s="18" t="str">
        <f t="shared" ca="1" si="29"/>
        <v>54</v>
      </c>
      <c r="BA67" s="18" t="s">
        <v>25</v>
      </c>
      <c r="BB67" s="122" t="str">
        <f t="shared" ref="BB67:BB130" ca="1" si="30">CONCATENATE(TEXT(G67,"00"),TEXT(H67,"00"),TEXT(I67,"00"),TEXT(J67,"00"),TEXT(K67,"00"),TEXT(L67,"00"),TEXT(M67,"00"),TEXT(N67,"0000"),TEXT(O67,"0000"),TEXT(P67,"0000"),TEXT(Q67,"00"),TEXT(R67,"00"),,TEXT(S67,"00"),,TEXT(T67,"00"),TEXT(U67,"00"),TEXT(V67,"00"),TEXT(W67,"00"),TEXT(X67,"00"),TEXT(Y67,"00"),TEXT(Z67,"00"),TEXT(AA67,"00"),TEXT(AB67,"00"),TEXT(AC67,"00"),TEXT(AD67,"00"),TEXT(AE67,"00"),TEXT(AF67,"00"),TEXT(AG67,"00"),TEXT(AH67,"00"),TEXT(AI67,"00"),TEXT(AJ67,"00"),TEXT(AK67,"00"),TEXT(AL67,"00"),TEXT(AM67,"00"),TEXT(AN67,"00"),TEXT(AO67,"00"),TEXT(AP67,"0000"),TEXT(AQ67,"0000"),TEXT(AR67,"0000"),TEXT(AS67,"0000"),TEXT(AT67,"0000"),TEXT(AU67,"0000"),TEXT(AV67,"0000"),TEXT(AW67,"0000"),TEXT(AX67,"0000"),TEXT(AY67,"0000"),TEXT(AZ67,"00"),TEXT(BA67,"00"))</f>
        <v>7B00013CC80100076000650005160804010001010101010101340000000000000000000000000000000000000000000000000000000000000000547D</v>
      </c>
      <c r="BC67" s="79">
        <v>66</v>
      </c>
      <c r="BD67" s="21"/>
      <c r="BE67" s="18" t="str">
        <f t="shared" si="27"/>
        <v>00</v>
      </c>
      <c r="BF67" s="18" t="str">
        <f t="shared" si="28"/>
        <v>00</v>
      </c>
      <c r="BG67" s="20"/>
      <c r="BH67" s="21"/>
    </row>
    <row r="68" spans="1:60" ht="82.5">
      <c r="A68" s="27"/>
      <c r="B68" s="16"/>
      <c r="C68" s="27"/>
      <c r="D68" s="16"/>
      <c r="E68" s="16">
        <v>3</v>
      </c>
      <c r="F68" s="22" t="s">
        <v>22</v>
      </c>
      <c r="G68" s="18" t="s">
        <v>18</v>
      </c>
      <c r="H68" s="18">
        <v>0</v>
      </c>
      <c r="I68" s="18">
        <v>1</v>
      </c>
      <c r="J68" s="18" t="s">
        <v>69</v>
      </c>
      <c r="K68" s="18" t="s">
        <v>68</v>
      </c>
      <c r="L68" s="18">
        <v>1</v>
      </c>
      <c r="M68" s="18">
        <v>0</v>
      </c>
      <c r="N68" s="19">
        <v>760</v>
      </c>
      <c r="O68" s="19">
        <v>65</v>
      </c>
      <c r="P68" s="19">
        <v>5</v>
      </c>
      <c r="Q68" s="18" t="str">
        <f t="shared" ca="1" si="14"/>
        <v>16</v>
      </c>
      <c r="R68" s="18" t="str">
        <f t="shared" ca="1" si="16"/>
        <v>08</v>
      </c>
      <c r="S68" s="18" t="str">
        <f t="shared" ca="1" si="18"/>
        <v>04</v>
      </c>
      <c r="T68" s="18">
        <v>1</v>
      </c>
      <c r="U68" s="18">
        <v>0</v>
      </c>
      <c r="V68" s="18">
        <v>1</v>
      </c>
      <c r="W68" s="18">
        <v>1</v>
      </c>
      <c r="X68" s="18">
        <v>1</v>
      </c>
      <c r="Y68" s="18">
        <v>1</v>
      </c>
      <c r="Z68" s="18">
        <v>1</v>
      </c>
      <c r="AA68" s="18">
        <v>1</v>
      </c>
      <c r="AB68" s="18">
        <v>1</v>
      </c>
      <c r="AC68" s="23" t="str">
        <f>F68</f>
        <v>FF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9">
        <v>0</v>
      </c>
      <c r="AQ68" s="19">
        <v>0</v>
      </c>
      <c r="AR68" s="19">
        <v>0</v>
      </c>
      <c r="AS68" s="19">
        <v>0</v>
      </c>
      <c r="AT68" s="19">
        <v>0</v>
      </c>
      <c r="AU68" s="19">
        <v>0</v>
      </c>
      <c r="AV68" s="19">
        <v>0</v>
      </c>
      <c r="AW68" s="19">
        <v>0</v>
      </c>
      <c r="AX68" s="19">
        <v>0</v>
      </c>
      <c r="AY68" s="19">
        <v>0</v>
      </c>
      <c r="AZ68" s="18" t="str">
        <f t="shared" ca="1" si="29"/>
        <v>54</v>
      </c>
      <c r="BA68" s="18" t="s">
        <v>25</v>
      </c>
      <c r="BB68" s="122" t="str">
        <f t="shared" ca="1" si="30"/>
        <v>7B00013CC80100076000650005160804010001010101010101FF0000000000000000000000000000000000000000000000000000000000000000547D</v>
      </c>
      <c r="BC68" s="79">
        <v>67</v>
      </c>
      <c r="BD68" s="21"/>
      <c r="BE68" s="18" t="str">
        <f t="shared" si="27"/>
        <v>00</v>
      </c>
      <c r="BF68" s="18" t="str">
        <f t="shared" si="28"/>
        <v>00</v>
      </c>
      <c r="BG68" s="20"/>
      <c r="BH68" s="21"/>
    </row>
    <row r="69" spans="1:60" ht="82.5">
      <c r="A69" s="27"/>
      <c r="B69" s="121">
        <v>27</v>
      </c>
      <c r="C69" s="27" t="s">
        <v>88</v>
      </c>
      <c r="D69" s="121"/>
      <c r="E69" s="121">
        <v>1</v>
      </c>
      <c r="F69" s="22">
        <v>0</v>
      </c>
      <c r="G69" s="18" t="s">
        <v>18</v>
      </c>
      <c r="H69" s="18">
        <v>0</v>
      </c>
      <c r="I69" s="18">
        <v>1</v>
      </c>
      <c r="J69" s="18" t="s">
        <v>69</v>
      </c>
      <c r="K69" s="18" t="s">
        <v>68</v>
      </c>
      <c r="L69" s="18">
        <v>1</v>
      </c>
      <c r="M69" s="18">
        <v>0</v>
      </c>
      <c r="N69" s="19">
        <v>760</v>
      </c>
      <c r="O69" s="19">
        <v>65</v>
      </c>
      <c r="P69" s="19">
        <v>5</v>
      </c>
      <c r="Q69" s="18" t="str">
        <f t="shared" ca="1" si="14"/>
        <v>16</v>
      </c>
      <c r="R69" s="18" t="str">
        <f t="shared" ca="1" si="16"/>
        <v>08</v>
      </c>
      <c r="S69" s="18" t="str">
        <f t="shared" ca="1" si="18"/>
        <v>04</v>
      </c>
      <c r="T69" s="18">
        <v>1</v>
      </c>
      <c r="U69" s="18">
        <v>0</v>
      </c>
      <c r="V69" s="18">
        <v>1</v>
      </c>
      <c r="W69" s="18">
        <v>1</v>
      </c>
      <c r="X69" s="18">
        <v>1</v>
      </c>
      <c r="Y69" s="18">
        <v>1</v>
      </c>
      <c r="Z69" s="18">
        <v>1</v>
      </c>
      <c r="AA69" s="18">
        <v>1</v>
      </c>
      <c r="AB69" s="18">
        <v>1</v>
      </c>
      <c r="AC69" s="18">
        <v>0</v>
      </c>
      <c r="AD69" s="23">
        <f>F69</f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9">
        <v>0</v>
      </c>
      <c r="AQ69" s="19">
        <v>0</v>
      </c>
      <c r="AR69" s="19">
        <v>0</v>
      </c>
      <c r="AS69" s="19">
        <v>0</v>
      </c>
      <c r="AT69" s="19">
        <v>0</v>
      </c>
      <c r="AU69" s="19">
        <v>0</v>
      </c>
      <c r="AV69" s="19">
        <v>0</v>
      </c>
      <c r="AW69" s="19">
        <v>0</v>
      </c>
      <c r="AX69" s="19">
        <v>0</v>
      </c>
      <c r="AY69" s="19">
        <v>0</v>
      </c>
      <c r="AZ69" s="18" t="str">
        <f t="shared" ca="1" si="29"/>
        <v>54</v>
      </c>
      <c r="BA69" s="18" t="s">
        <v>25</v>
      </c>
      <c r="BB69" s="122" t="str">
        <f t="shared" ca="1" si="30"/>
        <v>7B00013CC80100076000650005160804010001010101010101000000000000000000000000000000000000000000000000000000000000000000547D</v>
      </c>
      <c r="BC69" s="79">
        <v>68</v>
      </c>
      <c r="BD69" s="21"/>
      <c r="BE69" s="18" t="str">
        <f t="shared" ref="BE69:BE86" si="31">TEXT(DEC2HEX(_xlfn.BITAND(SUM(
HEX2DEC(MID(BD69,1,2))+HEX2DEC(MID(BD69,4,2))+HEX2DEC(MID(BD69,7,2))+HEX2DEC(MID(BD69,10,2))+HEX2DEC(MID(BD69,13,2))+HEX2DEC(MID(BD69,16,2))+HEX2DEC(MID(BD69,19,2))+HEX2DEC(MID(BD69,22,2))+
HEX2DEC(MID(BD69,25,2))+HEX2DEC(MID(BD69,28,2))+HEX2DEC(MID(BD69,31,2))+HEX2DEC(MID(BD69,34,2))+HEX2DEC(MID(BD69,37,2))+HEX2DEC(MID(BD69,40,2))+HEX2DEC(MID(BD69,43,2))+HEX2DEC(MID(BD69,46,2))+
HEX2DEC(MID(BD69,49,2))+HEX2DEC(MID(BD69,52,2))+HEX2DEC(MID(BD69,55,2))+HEX2DEC(MID(BD69,58,2))+HEX2DEC(MID(BD69,61,2))+HEX2DEC(MID(BD69,64,2))+HEX2DEC(MID(BD69,67,2))+HEX2DEC(MID(BD69,70,2))+
HEX2DEC(MID(BD69,73,2))+HEX2DEC(MID(BD69,76,2))+HEX2DEC(MID(BD69,79,2))+HEX2DEC(MID(BD69,82,2))+HEX2DEC(MID(BD69,85,2))+HEX2DEC(MID(BD69,88,2))+HEX2DEC(MID(BD69,91,2))+HEX2DEC(MID(BD69,94,2))+
HEX2DEC(MID(BD69,97,2))+HEX2DEC(MID(BD69,100,2))+HEX2DEC(MID(BD69,103,2))+HEX2DEC(MID(BD69,106,2))+HEX2DEC(MID(BD69,109,2))+HEX2DEC(MID(BD69,112,2))+HEX2DEC(MID(BD69,115,2))+HEX2DEC(MID(BD69,118,2))+HEX2DEC(MID(BD69,121,2))+HEX2DEC(MID(BD69,124,2))+HEX2DEC(MID(BD69,127,2))+HEX2DEC(MID(BD69,130,2))+HEX2DEC(MID(BD69,133,2))+HEX2DEC(MID(BD69,136,2))),85)),"00")</f>
        <v>00</v>
      </c>
      <c r="BF69" s="18" t="str">
        <f t="shared" ref="BF69:BF86" si="32">TEXT(DEC2HEX(_xlfn.BITAND(SUM(
HEX2DEC(MID(BD69,1,2))+HEX2DEC(MID(BD69,4,2))+HEX2DEC(MID(BD69,7,2))+HEX2DEC(MID(BD69,10,2))+HEX2DEC(MID(BD69,13,2))+HEX2DEC(MID(BD69,16,2))+HEX2DEC(MID(BD69,19,2))+HEX2DEC(MID(BD69,22,2))+
HEX2DEC(MID(BD69,25,2))+HEX2DEC(MID(BD69,28,2))+HEX2DEC(MID(BD69,31,2))+HEX2DEC(MID(BD69,34,2))+HEX2DEC(MID(BD69,37,2))+HEX2DEC(MID(BD69,40,2))+HEX2DEC(MID(BD69,43,2))+HEX2DEC(MID(BD69,46,2))+
HEX2DEC(MID(BD69,49,2))+HEX2DEC(MID(BD69,52,2))+HEX2DEC(MID(BD69,55,2))+HEX2DEC(MID(BD69,58,2))+HEX2DEC(MID(BD69,61,2))+HEX2DEC(MID(BD69,64,2))+HEX2DEC(MID(BD69,67,2))+HEX2DEC(MID(BD69,70,2))+
HEX2DEC(MID(BD69,73,2))+HEX2DEC(MID(BD69,76,2))+HEX2DEC(MID(BD69,79,2))+HEX2DEC(MID(BD69,82,2))+HEX2DEC(MID(BD69,85,2))+HEX2DEC(MID(BD69,88,2))+HEX2DEC(MID(BD69,91,2))+HEX2DEC(MID(BD69,94,2))+
HEX2DEC(MID(BD69,97,2))+HEX2DEC(MID(BD69,100,2))+HEX2DEC(MID(BD69,103,2))+HEX2DEC(MID(BD69,106,2))+HEX2DEC(MID(BD69,109,2))+HEX2DEC(MID(BD69,112,2))+HEX2DEC(MID(BD69,115,2))+HEX2DEC(MID(BD69,118,2))+HEX2DEC(MID(BD69,121,2))+HEX2DEC(MID(BD69,124,2))+HEX2DEC(MID(BD69,127,2))+HEX2DEC(MID(BD69,130,2))+HEX2DEC(MID(BD69,133,2))+HEX2DEC(MID(BD69,136,2))+HEX2DEC(MID(BD69,139,2))+HEX2DEC(MID(BD69,142,2))+HEX2DEC(MID(BD69,145,2))+HEX2DEC(MID(BD69,148,2))+HEX2DEC(MID(BD69,151,2))+HEX2DEC(MID(BD69,154,2))+HEX2DEC(MID(BD69,157,2))+HEX2DEC(MID(BD69,160,2))+HEX2DEC(MID(BD69,163,2))+HEX2DEC(MID(BD69,166,2))+HEX2DEC(MID(BD69,169,2))+HEX2DEC(MID(BD69,172,2))+HEX2DEC(MID(BD69,175,2))+HEX2DEC(MID(BD69,178,2))+HEX2DEC(MID(BD69,181,2))+HEX2DEC(MID(BD69,184,2))+HEX2DEC(MID(BD69,187,2))+HEX2DEC(MID(BD69,190,2))+HEX2DEC(MID(BD69,193,2))+HEX2DEC(MID(BD69,196,2))+HEX2DEC(MID(BD69,199,2))+HEX2DEC(MID(BD69,202,2))),85)),"00")</f>
        <v>00</v>
      </c>
      <c r="BG69" s="20"/>
      <c r="BH69" s="21"/>
    </row>
    <row r="70" spans="1:60" ht="82.5">
      <c r="A70" s="27"/>
      <c r="B70" s="121"/>
      <c r="C70" s="27"/>
      <c r="D70" s="121"/>
      <c r="E70" s="121">
        <v>2</v>
      </c>
      <c r="F70" s="22">
        <v>34</v>
      </c>
      <c r="G70" s="18" t="s">
        <v>18</v>
      </c>
      <c r="H70" s="18">
        <v>0</v>
      </c>
      <c r="I70" s="18">
        <v>1</v>
      </c>
      <c r="J70" s="18" t="s">
        <v>69</v>
      </c>
      <c r="K70" s="18" t="s">
        <v>68</v>
      </c>
      <c r="L70" s="18">
        <v>1</v>
      </c>
      <c r="M70" s="18">
        <v>0</v>
      </c>
      <c r="N70" s="19">
        <v>760</v>
      </c>
      <c r="O70" s="19">
        <v>65</v>
      </c>
      <c r="P70" s="19">
        <v>5</v>
      </c>
      <c r="Q70" s="18" t="str">
        <f t="shared" ca="1" si="14"/>
        <v>16</v>
      </c>
      <c r="R70" s="18" t="str">
        <f t="shared" ca="1" si="16"/>
        <v>08</v>
      </c>
      <c r="S70" s="18" t="str">
        <f t="shared" ca="1" si="18"/>
        <v>04</v>
      </c>
      <c r="T70" s="18">
        <v>1</v>
      </c>
      <c r="U70" s="18">
        <v>0</v>
      </c>
      <c r="V70" s="18">
        <v>1</v>
      </c>
      <c r="W70" s="18">
        <v>1</v>
      </c>
      <c r="X70" s="18">
        <v>1</v>
      </c>
      <c r="Y70" s="18">
        <v>1</v>
      </c>
      <c r="Z70" s="18">
        <v>1</v>
      </c>
      <c r="AA70" s="18">
        <v>1</v>
      </c>
      <c r="AB70" s="18">
        <v>1</v>
      </c>
      <c r="AC70" s="18">
        <v>0</v>
      </c>
      <c r="AD70" s="23">
        <f>F70</f>
        <v>34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9">
        <v>0</v>
      </c>
      <c r="AQ70" s="19">
        <v>0</v>
      </c>
      <c r="AR70" s="19">
        <v>0</v>
      </c>
      <c r="AS70" s="19">
        <v>0</v>
      </c>
      <c r="AT70" s="19">
        <v>0</v>
      </c>
      <c r="AU70" s="19">
        <v>0</v>
      </c>
      <c r="AV70" s="19">
        <v>0</v>
      </c>
      <c r="AW70" s="19">
        <v>0</v>
      </c>
      <c r="AX70" s="19">
        <v>0</v>
      </c>
      <c r="AY70" s="19">
        <v>0</v>
      </c>
      <c r="AZ70" s="18" t="str">
        <f t="shared" ca="1" si="29"/>
        <v>54</v>
      </c>
      <c r="BA70" s="18" t="s">
        <v>25</v>
      </c>
      <c r="BB70" s="122" t="str">
        <f t="shared" ca="1" si="30"/>
        <v>7B00013CC80100076000650005160804010001010101010101003400000000000000000000000000000000000000000000000000000000000000547D</v>
      </c>
      <c r="BC70" s="79">
        <v>69</v>
      </c>
      <c r="BD70" s="21"/>
      <c r="BE70" s="18" t="str">
        <f t="shared" si="31"/>
        <v>00</v>
      </c>
      <c r="BF70" s="18" t="str">
        <f t="shared" si="32"/>
        <v>00</v>
      </c>
      <c r="BG70" s="20"/>
      <c r="BH70" s="21"/>
    </row>
    <row r="71" spans="1:60" ht="82.5">
      <c r="A71" s="27"/>
      <c r="B71" s="121"/>
      <c r="C71" s="27"/>
      <c r="D71" s="121"/>
      <c r="E71" s="121">
        <v>3</v>
      </c>
      <c r="F71" s="22" t="s">
        <v>22</v>
      </c>
      <c r="G71" s="18" t="s">
        <v>18</v>
      </c>
      <c r="H71" s="18">
        <v>0</v>
      </c>
      <c r="I71" s="18">
        <v>1</v>
      </c>
      <c r="J71" s="18" t="s">
        <v>69</v>
      </c>
      <c r="K71" s="18" t="s">
        <v>68</v>
      </c>
      <c r="L71" s="18">
        <v>1</v>
      </c>
      <c r="M71" s="18">
        <v>0</v>
      </c>
      <c r="N71" s="19">
        <v>760</v>
      </c>
      <c r="O71" s="19">
        <v>65</v>
      </c>
      <c r="P71" s="19">
        <v>5</v>
      </c>
      <c r="Q71" s="18" t="str">
        <f t="shared" ca="1" si="14"/>
        <v>16</v>
      </c>
      <c r="R71" s="18" t="str">
        <f t="shared" ca="1" si="16"/>
        <v>08</v>
      </c>
      <c r="S71" s="18" t="str">
        <f t="shared" ca="1" si="18"/>
        <v>04</v>
      </c>
      <c r="T71" s="18">
        <v>1</v>
      </c>
      <c r="U71" s="18">
        <v>0</v>
      </c>
      <c r="V71" s="18">
        <v>1</v>
      </c>
      <c r="W71" s="18">
        <v>1</v>
      </c>
      <c r="X71" s="18">
        <v>1</v>
      </c>
      <c r="Y71" s="18">
        <v>1</v>
      </c>
      <c r="Z71" s="18">
        <v>1</v>
      </c>
      <c r="AA71" s="18">
        <v>1</v>
      </c>
      <c r="AB71" s="18">
        <v>1</v>
      </c>
      <c r="AC71" s="18">
        <v>0</v>
      </c>
      <c r="AD71" s="23" t="str">
        <f>F71</f>
        <v>FF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9">
        <v>0</v>
      </c>
      <c r="AQ71" s="19">
        <v>0</v>
      </c>
      <c r="AR71" s="19">
        <v>0</v>
      </c>
      <c r="AS71" s="19">
        <v>0</v>
      </c>
      <c r="AT71" s="19">
        <v>0</v>
      </c>
      <c r="AU71" s="19">
        <v>0</v>
      </c>
      <c r="AV71" s="19">
        <v>0</v>
      </c>
      <c r="AW71" s="19">
        <v>0</v>
      </c>
      <c r="AX71" s="19">
        <v>0</v>
      </c>
      <c r="AY71" s="19">
        <v>0</v>
      </c>
      <c r="AZ71" s="18" t="str">
        <f t="shared" ca="1" si="29"/>
        <v>54</v>
      </c>
      <c r="BA71" s="18" t="s">
        <v>25</v>
      </c>
      <c r="BB71" s="122" t="str">
        <f t="shared" ca="1" si="30"/>
        <v>7B00013CC8010007600065000516080401000101010101010100FF00000000000000000000000000000000000000000000000000000000000000547D</v>
      </c>
      <c r="BC71" s="79">
        <v>70</v>
      </c>
      <c r="BD71" s="21"/>
      <c r="BE71" s="18" t="str">
        <f t="shared" si="31"/>
        <v>00</v>
      </c>
      <c r="BF71" s="18" t="str">
        <f t="shared" si="32"/>
        <v>00</v>
      </c>
      <c r="BG71" s="20"/>
      <c r="BH71" s="21"/>
    </row>
    <row r="72" spans="1:60" ht="82.5">
      <c r="A72" s="27"/>
      <c r="B72" s="121">
        <v>29</v>
      </c>
      <c r="C72" s="27" t="s">
        <v>89</v>
      </c>
      <c r="D72" s="121"/>
      <c r="E72" s="121">
        <v>1</v>
      </c>
      <c r="F72" s="22">
        <v>0</v>
      </c>
      <c r="G72" s="18" t="s">
        <v>18</v>
      </c>
      <c r="H72" s="18">
        <v>0</v>
      </c>
      <c r="I72" s="18">
        <v>1</v>
      </c>
      <c r="J72" s="18" t="s">
        <v>69</v>
      </c>
      <c r="K72" s="18" t="s">
        <v>68</v>
      </c>
      <c r="L72" s="18">
        <v>1</v>
      </c>
      <c r="M72" s="18">
        <v>0</v>
      </c>
      <c r="N72" s="19">
        <v>760</v>
      </c>
      <c r="O72" s="19">
        <v>65</v>
      </c>
      <c r="P72" s="19">
        <v>5</v>
      </c>
      <c r="Q72" s="18" t="str">
        <f t="shared" ca="1" si="14"/>
        <v>16</v>
      </c>
      <c r="R72" s="18" t="str">
        <f t="shared" ca="1" si="16"/>
        <v>08</v>
      </c>
      <c r="S72" s="18" t="str">
        <f t="shared" ca="1" si="18"/>
        <v>04</v>
      </c>
      <c r="T72" s="18">
        <v>1</v>
      </c>
      <c r="U72" s="18">
        <v>0</v>
      </c>
      <c r="V72" s="18">
        <v>1</v>
      </c>
      <c r="W72" s="18">
        <v>1</v>
      </c>
      <c r="X72" s="18">
        <v>1</v>
      </c>
      <c r="Y72" s="18">
        <v>1</v>
      </c>
      <c r="Z72" s="18">
        <v>1</v>
      </c>
      <c r="AA72" s="18">
        <v>1</v>
      </c>
      <c r="AB72" s="18">
        <v>1</v>
      </c>
      <c r="AC72" s="18">
        <v>0</v>
      </c>
      <c r="AD72" s="18">
        <v>0</v>
      </c>
      <c r="AE72" s="23">
        <f>$F72</f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9">
        <v>0</v>
      </c>
      <c r="AQ72" s="19">
        <v>0</v>
      </c>
      <c r="AR72" s="19">
        <v>0</v>
      </c>
      <c r="AS72" s="19">
        <v>0</v>
      </c>
      <c r="AT72" s="19">
        <v>0</v>
      </c>
      <c r="AU72" s="19">
        <v>0</v>
      </c>
      <c r="AV72" s="19">
        <v>0</v>
      </c>
      <c r="AW72" s="19">
        <v>0</v>
      </c>
      <c r="AX72" s="19">
        <v>0</v>
      </c>
      <c r="AY72" s="19">
        <v>0</v>
      </c>
      <c r="AZ72" s="18" t="str">
        <f t="shared" ca="1" si="29"/>
        <v>54</v>
      </c>
      <c r="BA72" s="18" t="s">
        <v>25</v>
      </c>
      <c r="BB72" s="122" t="str">
        <f t="shared" ca="1" si="30"/>
        <v>7B00013CC80100076000650005160804010001010101010101000000000000000000000000000000000000000000000000000000000000000000547D</v>
      </c>
      <c r="BC72" s="79">
        <v>71</v>
      </c>
      <c r="BD72" s="21"/>
      <c r="BE72" s="18" t="str">
        <f t="shared" si="31"/>
        <v>00</v>
      </c>
      <c r="BF72" s="18" t="str">
        <f t="shared" si="32"/>
        <v>00</v>
      </c>
      <c r="BG72" s="20"/>
      <c r="BH72" s="21"/>
    </row>
    <row r="73" spans="1:60" ht="82.5">
      <c r="A73" s="27"/>
      <c r="B73" s="121"/>
      <c r="C73" s="27"/>
      <c r="D73" s="121"/>
      <c r="E73" s="121">
        <v>2</v>
      </c>
      <c r="F73" s="22">
        <v>34</v>
      </c>
      <c r="G73" s="18" t="s">
        <v>18</v>
      </c>
      <c r="H73" s="18">
        <v>0</v>
      </c>
      <c r="I73" s="18">
        <v>1</v>
      </c>
      <c r="J73" s="18" t="s">
        <v>69</v>
      </c>
      <c r="K73" s="18" t="s">
        <v>68</v>
      </c>
      <c r="L73" s="18">
        <v>1</v>
      </c>
      <c r="M73" s="18">
        <v>0</v>
      </c>
      <c r="N73" s="19">
        <v>760</v>
      </c>
      <c r="O73" s="19">
        <v>65</v>
      </c>
      <c r="P73" s="19">
        <v>5</v>
      </c>
      <c r="Q73" s="18" t="str">
        <f t="shared" ca="1" si="14"/>
        <v>16</v>
      </c>
      <c r="R73" s="18" t="str">
        <f t="shared" ca="1" si="16"/>
        <v>08</v>
      </c>
      <c r="S73" s="18" t="str">
        <f t="shared" ca="1" si="18"/>
        <v>04</v>
      </c>
      <c r="T73" s="18">
        <v>1</v>
      </c>
      <c r="U73" s="18">
        <v>0</v>
      </c>
      <c r="V73" s="18">
        <v>1</v>
      </c>
      <c r="W73" s="18">
        <v>1</v>
      </c>
      <c r="X73" s="18">
        <v>1</v>
      </c>
      <c r="Y73" s="18">
        <v>1</v>
      </c>
      <c r="Z73" s="18">
        <v>1</v>
      </c>
      <c r="AA73" s="18">
        <v>1</v>
      </c>
      <c r="AB73" s="18">
        <v>1</v>
      </c>
      <c r="AC73" s="18">
        <v>0</v>
      </c>
      <c r="AD73" s="18">
        <v>0</v>
      </c>
      <c r="AE73" s="23">
        <f>$F73</f>
        <v>34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9">
        <v>0</v>
      </c>
      <c r="AQ73" s="19">
        <v>0</v>
      </c>
      <c r="AR73" s="19">
        <v>0</v>
      </c>
      <c r="AS73" s="19">
        <v>0</v>
      </c>
      <c r="AT73" s="19">
        <v>0</v>
      </c>
      <c r="AU73" s="19">
        <v>0</v>
      </c>
      <c r="AV73" s="19">
        <v>0</v>
      </c>
      <c r="AW73" s="19">
        <v>0</v>
      </c>
      <c r="AX73" s="19">
        <v>0</v>
      </c>
      <c r="AY73" s="19">
        <v>0</v>
      </c>
      <c r="AZ73" s="18" t="str">
        <f t="shared" ca="1" si="29"/>
        <v>54</v>
      </c>
      <c r="BA73" s="18" t="s">
        <v>25</v>
      </c>
      <c r="BB73" s="122" t="str">
        <f t="shared" ca="1" si="30"/>
        <v>7B00013CC80100076000650005160804010001010101010101000034000000000000000000000000000000000000000000000000000000000000547D</v>
      </c>
      <c r="BC73" s="79">
        <v>72</v>
      </c>
      <c r="BD73" s="21"/>
      <c r="BE73" s="18" t="str">
        <f t="shared" si="31"/>
        <v>00</v>
      </c>
      <c r="BF73" s="18" t="str">
        <f t="shared" si="32"/>
        <v>00</v>
      </c>
      <c r="BG73" s="20"/>
      <c r="BH73" s="21"/>
    </row>
    <row r="74" spans="1:60" ht="82.5">
      <c r="A74" s="27"/>
      <c r="B74" s="121"/>
      <c r="C74" s="27"/>
      <c r="D74" s="121"/>
      <c r="E74" s="121">
        <v>3</v>
      </c>
      <c r="F74" s="22" t="s">
        <v>22</v>
      </c>
      <c r="G74" s="18" t="s">
        <v>18</v>
      </c>
      <c r="H74" s="18">
        <v>0</v>
      </c>
      <c r="I74" s="18">
        <v>1</v>
      </c>
      <c r="J74" s="18" t="s">
        <v>69</v>
      </c>
      <c r="K74" s="18" t="s">
        <v>68</v>
      </c>
      <c r="L74" s="18">
        <v>1</v>
      </c>
      <c r="M74" s="18">
        <v>0</v>
      </c>
      <c r="N74" s="19">
        <v>760</v>
      </c>
      <c r="O74" s="19">
        <v>65</v>
      </c>
      <c r="P74" s="19">
        <v>5</v>
      </c>
      <c r="Q74" s="18" t="str">
        <f t="shared" ca="1" si="14"/>
        <v>16</v>
      </c>
      <c r="R74" s="18" t="str">
        <f t="shared" ca="1" si="16"/>
        <v>08</v>
      </c>
      <c r="S74" s="18" t="str">
        <f t="shared" ca="1" si="18"/>
        <v>04</v>
      </c>
      <c r="T74" s="18">
        <v>1</v>
      </c>
      <c r="U74" s="18">
        <v>0</v>
      </c>
      <c r="V74" s="18">
        <v>1</v>
      </c>
      <c r="W74" s="18">
        <v>1</v>
      </c>
      <c r="X74" s="18">
        <v>1</v>
      </c>
      <c r="Y74" s="18">
        <v>1</v>
      </c>
      <c r="Z74" s="18">
        <v>1</v>
      </c>
      <c r="AA74" s="18">
        <v>1</v>
      </c>
      <c r="AB74" s="18">
        <v>1</v>
      </c>
      <c r="AC74" s="18">
        <v>0</v>
      </c>
      <c r="AD74" s="18">
        <v>0</v>
      </c>
      <c r="AE74" s="23" t="str">
        <f>$F74</f>
        <v>FF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9">
        <v>0</v>
      </c>
      <c r="AQ74" s="19">
        <v>0</v>
      </c>
      <c r="AR74" s="19">
        <v>0</v>
      </c>
      <c r="AS74" s="19">
        <v>0</v>
      </c>
      <c r="AT74" s="19">
        <v>0</v>
      </c>
      <c r="AU74" s="19">
        <v>0</v>
      </c>
      <c r="AV74" s="19">
        <v>0</v>
      </c>
      <c r="AW74" s="19">
        <v>0</v>
      </c>
      <c r="AX74" s="19">
        <v>0</v>
      </c>
      <c r="AY74" s="19">
        <v>0</v>
      </c>
      <c r="AZ74" s="18" t="str">
        <f t="shared" ca="1" si="29"/>
        <v>54</v>
      </c>
      <c r="BA74" s="18" t="s">
        <v>25</v>
      </c>
      <c r="BB74" s="122" t="str">
        <f t="shared" ca="1" si="30"/>
        <v>7B00013CC801000760006500051608040100010101010101010000FF000000000000000000000000000000000000000000000000000000000000547D</v>
      </c>
      <c r="BC74" s="79">
        <v>73</v>
      </c>
      <c r="BD74" s="21"/>
      <c r="BE74" s="18" t="str">
        <f t="shared" si="31"/>
        <v>00</v>
      </c>
      <c r="BF74" s="18" t="str">
        <f t="shared" si="32"/>
        <v>00</v>
      </c>
      <c r="BG74" s="20"/>
      <c r="BH74" s="21"/>
    </row>
    <row r="75" spans="1:60" ht="82.5">
      <c r="A75" s="27"/>
      <c r="B75" s="121">
        <v>31</v>
      </c>
      <c r="C75" s="27" t="s">
        <v>90</v>
      </c>
      <c r="D75" s="121"/>
      <c r="E75" s="121">
        <v>1</v>
      </c>
      <c r="F75" s="22">
        <v>0</v>
      </c>
      <c r="G75" s="18" t="s">
        <v>18</v>
      </c>
      <c r="H75" s="18">
        <v>0</v>
      </c>
      <c r="I75" s="18">
        <v>1</v>
      </c>
      <c r="J75" s="18" t="s">
        <v>69</v>
      </c>
      <c r="K75" s="18" t="s">
        <v>68</v>
      </c>
      <c r="L75" s="18">
        <v>1</v>
      </c>
      <c r="M75" s="18">
        <v>0</v>
      </c>
      <c r="N75" s="19">
        <v>760</v>
      </c>
      <c r="O75" s="19">
        <v>65</v>
      </c>
      <c r="P75" s="19">
        <v>5</v>
      </c>
      <c r="Q75" s="18" t="str">
        <f t="shared" ca="1" si="14"/>
        <v>16</v>
      </c>
      <c r="R75" s="18" t="str">
        <f t="shared" ca="1" si="16"/>
        <v>08</v>
      </c>
      <c r="S75" s="18" t="str">
        <f t="shared" ca="1" si="18"/>
        <v>04</v>
      </c>
      <c r="T75" s="18">
        <v>1</v>
      </c>
      <c r="U75" s="18">
        <v>0</v>
      </c>
      <c r="V75" s="18">
        <v>1</v>
      </c>
      <c r="W75" s="18">
        <v>1</v>
      </c>
      <c r="X75" s="18">
        <v>1</v>
      </c>
      <c r="Y75" s="18">
        <v>1</v>
      </c>
      <c r="Z75" s="18">
        <v>1</v>
      </c>
      <c r="AA75" s="18">
        <v>1</v>
      </c>
      <c r="AB75" s="18">
        <v>1</v>
      </c>
      <c r="AC75" s="18">
        <v>0</v>
      </c>
      <c r="AD75" s="18">
        <v>0</v>
      </c>
      <c r="AE75" s="18">
        <v>0</v>
      </c>
      <c r="AF75" s="23">
        <f>$F75</f>
        <v>0</v>
      </c>
      <c r="AG75" s="18">
        <v>0</v>
      </c>
      <c r="AH75" s="18">
        <v>0</v>
      </c>
      <c r="AI75" s="18">
        <v>0</v>
      </c>
      <c r="AJ75" s="18">
        <v>0</v>
      </c>
      <c r="AK75" s="18">
        <v>0</v>
      </c>
      <c r="AL75" s="18">
        <v>0</v>
      </c>
      <c r="AM75" s="18">
        <v>0</v>
      </c>
      <c r="AN75" s="18">
        <v>0</v>
      </c>
      <c r="AO75" s="18">
        <v>0</v>
      </c>
      <c r="AP75" s="19">
        <v>0</v>
      </c>
      <c r="AQ75" s="19">
        <v>0</v>
      </c>
      <c r="AR75" s="19">
        <v>0</v>
      </c>
      <c r="AS75" s="19">
        <v>0</v>
      </c>
      <c r="AT75" s="19">
        <v>0</v>
      </c>
      <c r="AU75" s="19">
        <v>0</v>
      </c>
      <c r="AV75" s="19">
        <v>0</v>
      </c>
      <c r="AW75" s="19">
        <v>0</v>
      </c>
      <c r="AX75" s="19">
        <v>0</v>
      </c>
      <c r="AY75" s="19">
        <v>0</v>
      </c>
      <c r="AZ75" s="18" t="str">
        <f t="shared" ca="1" si="29"/>
        <v>54</v>
      </c>
      <c r="BA75" s="18" t="s">
        <v>25</v>
      </c>
      <c r="BB75" s="122" t="str">
        <f t="shared" ca="1" si="30"/>
        <v>7B00013CC80100076000650005160804010001010101010101000000000000000000000000000000000000000000000000000000000000000000547D</v>
      </c>
      <c r="BC75" s="79">
        <v>74</v>
      </c>
      <c r="BD75" s="21"/>
      <c r="BE75" s="18" t="str">
        <f t="shared" si="31"/>
        <v>00</v>
      </c>
      <c r="BF75" s="18" t="str">
        <f t="shared" si="32"/>
        <v>00</v>
      </c>
      <c r="BG75" s="20"/>
      <c r="BH75" s="21"/>
    </row>
    <row r="76" spans="1:60" ht="82.5">
      <c r="A76" s="27"/>
      <c r="B76" s="121"/>
      <c r="C76" s="27"/>
      <c r="D76" s="121"/>
      <c r="E76" s="121">
        <v>2</v>
      </c>
      <c r="F76" s="22">
        <v>34</v>
      </c>
      <c r="G76" s="18" t="s">
        <v>18</v>
      </c>
      <c r="H76" s="18">
        <v>0</v>
      </c>
      <c r="I76" s="18">
        <v>1</v>
      </c>
      <c r="J76" s="18" t="s">
        <v>69</v>
      </c>
      <c r="K76" s="18" t="s">
        <v>68</v>
      </c>
      <c r="L76" s="18">
        <v>1</v>
      </c>
      <c r="M76" s="18">
        <v>0</v>
      </c>
      <c r="N76" s="19">
        <v>760</v>
      </c>
      <c r="O76" s="19">
        <v>65</v>
      </c>
      <c r="P76" s="19">
        <v>5</v>
      </c>
      <c r="Q76" s="18" t="str">
        <f t="shared" ca="1" si="14"/>
        <v>16</v>
      </c>
      <c r="R76" s="18" t="str">
        <f t="shared" ca="1" si="16"/>
        <v>08</v>
      </c>
      <c r="S76" s="18" t="str">
        <f t="shared" ca="1" si="18"/>
        <v>04</v>
      </c>
      <c r="T76" s="18">
        <v>1</v>
      </c>
      <c r="U76" s="18">
        <v>0</v>
      </c>
      <c r="V76" s="18">
        <v>1</v>
      </c>
      <c r="W76" s="18">
        <v>1</v>
      </c>
      <c r="X76" s="18">
        <v>1</v>
      </c>
      <c r="Y76" s="18">
        <v>1</v>
      </c>
      <c r="Z76" s="18">
        <v>1</v>
      </c>
      <c r="AA76" s="18">
        <v>1</v>
      </c>
      <c r="AB76" s="18">
        <v>1</v>
      </c>
      <c r="AC76" s="18">
        <v>0</v>
      </c>
      <c r="AD76" s="18">
        <v>0</v>
      </c>
      <c r="AE76" s="18">
        <v>0</v>
      </c>
      <c r="AF76" s="23">
        <f>$F76</f>
        <v>34</v>
      </c>
      <c r="AG76" s="18">
        <v>0</v>
      </c>
      <c r="AH76" s="18">
        <v>0</v>
      </c>
      <c r="AI76" s="18">
        <v>0</v>
      </c>
      <c r="AJ76" s="18">
        <v>0</v>
      </c>
      <c r="AK76" s="18">
        <v>0</v>
      </c>
      <c r="AL76" s="18">
        <v>0</v>
      </c>
      <c r="AM76" s="18">
        <v>0</v>
      </c>
      <c r="AN76" s="18">
        <v>0</v>
      </c>
      <c r="AO76" s="18">
        <v>0</v>
      </c>
      <c r="AP76" s="19">
        <v>0</v>
      </c>
      <c r="AQ76" s="19">
        <v>0</v>
      </c>
      <c r="AR76" s="19">
        <v>0</v>
      </c>
      <c r="AS76" s="19">
        <v>0</v>
      </c>
      <c r="AT76" s="19">
        <v>0</v>
      </c>
      <c r="AU76" s="19">
        <v>0</v>
      </c>
      <c r="AV76" s="19">
        <v>0</v>
      </c>
      <c r="AW76" s="19">
        <v>0</v>
      </c>
      <c r="AX76" s="19">
        <v>0</v>
      </c>
      <c r="AY76" s="19">
        <v>0</v>
      </c>
      <c r="AZ76" s="18" t="str">
        <f t="shared" ca="1" si="29"/>
        <v>54</v>
      </c>
      <c r="BA76" s="18" t="s">
        <v>25</v>
      </c>
      <c r="BB76" s="122" t="str">
        <f t="shared" ca="1" si="30"/>
        <v>7B00013CC80100076000650005160804010001010101010101000000340000000000000000000000000000000000000000000000000000000000547D</v>
      </c>
      <c r="BC76" s="79">
        <v>75</v>
      </c>
      <c r="BD76" s="21"/>
      <c r="BE76" s="18" t="str">
        <f t="shared" si="31"/>
        <v>00</v>
      </c>
      <c r="BF76" s="18" t="str">
        <f t="shared" si="32"/>
        <v>00</v>
      </c>
      <c r="BG76" s="20"/>
      <c r="BH76" s="21"/>
    </row>
    <row r="77" spans="1:60" ht="82.5">
      <c r="A77" s="27"/>
      <c r="B77" s="121"/>
      <c r="C77" s="27"/>
      <c r="D77" s="121"/>
      <c r="E77" s="121">
        <v>3</v>
      </c>
      <c r="F77" s="22" t="s">
        <v>22</v>
      </c>
      <c r="G77" s="18" t="s">
        <v>18</v>
      </c>
      <c r="H77" s="18">
        <v>0</v>
      </c>
      <c r="I77" s="18">
        <v>1</v>
      </c>
      <c r="J77" s="18" t="s">
        <v>69</v>
      </c>
      <c r="K77" s="18" t="s">
        <v>68</v>
      </c>
      <c r="L77" s="18">
        <v>1</v>
      </c>
      <c r="M77" s="18">
        <v>0</v>
      </c>
      <c r="N77" s="19">
        <v>760</v>
      </c>
      <c r="O77" s="19">
        <v>65</v>
      </c>
      <c r="P77" s="19">
        <v>5</v>
      </c>
      <c r="Q77" s="18" t="str">
        <f t="shared" ca="1" si="14"/>
        <v>16</v>
      </c>
      <c r="R77" s="18" t="str">
        <f t="shared" ca="1" si="16"/>
        <v>08</v>
      </c>
      <c r="S77" s="18" t="str">
        <f t="shared" ca="1" si="18"/>
        <v>04</v>
      </c>
      <c r="T77" s="18">
        <v>1</v>
      </c>
      <c r="U77" s="18">
        <v>0</v>
      </c>
      <c r="V77" s="18">
        <v>1</v>
      </c>
      <c r="W77" s="18">
        <v>1</v>
      </c>
      <c r="X77" s="18">
        <v>1</v>
      </c>
      <c r="Y77" s="18">
        <v>1</v>
      </c>
      <c r="Z77" s="18">
        <v>1</v>
      </c>
      <c r="AA77" s="18">
        <v>1</v>
      </c>
      <c r="AB77" s="18">
        <v>1</v>
      </c>
      <c r="AC77" s="18">
        <v>0</v>
      </c>
      <c r="AD77" s="18">
        <v>0</v>
      </c>
      <c r="AE77" s="18">
        <v>0</v>
      </c>
      <c r="AF77" s="23" t="str">
        <f>$F77</f>
        <v>FF</v>
      </c>
      <c r="AG77" s="18">
        <v>0</v>
      </c>
      <c r="AH77" s="18">
        <v>0</v>
      </c>
      <c r="AI77" s="18">
        <v>0</v>
      </c>
      <c r="AJ77" s="18">
        <v>0</v>
      </c>
      <c r="AK77" s="18">
        <v>0</v>
      </c>
      <c r="AL77" s="18">
        <v>0</v>
      </c>
      <c r="AM77" s="18">
        <v>0</v>
      </c>
      <c r="AN77" s="18">
        <v>0</v>
      </c>
      <c r="AO77" s="18">
        <v>0</v>
      </c>
      <c r="AP77" s="19">
        <v>0</v>
      </c>
      <c r="AQ77" s="19">
        <v>0</v>
      </c>
      <c r="AR77" s="19">
        <v>0</v>
      </c>
      <c r="AS77" s="19">
        <v>0</v>
      </c>
      <c r="AT77" s="19">
        <v>0</v>
      </c>
      <c r="AU77" s="19">
        <v>0</v>
      </c>
      <c r="AV77" s="19">
        <v>0</v>
      </c>
      <c r="AW77" s="19">
        <v>0</v>
      </c>
      <c r="AX77" s="19">
        <v>0</v>
      </c>
      <c r="AY77" s="19">
        <v>0</v>
      </c>
      <c r="AZ77" s="18" t="str">
        <f t="shared" ca="1" si="29"/>
        <v>54</v>
      </c>
      <c r="BA77" s="18" t="s">
        <v>25</v>
      </c>
      <c r="BB77" s="122" t="str">
        <f t="shared" ca="1" si="30"/>
        <v>7B00013CC80100076000650005160804010001010101010101000000FF0000000000000000000000000000000000000000000000000000000000547D</v>
      </c>
      <c r="BC77" s="79">
        <v>76</v>
      </c>
      <c r="BD77" s="21"/>
      <c r="BE77" s="18" t="str">
        <f t="shared" si="31"/>
        <v>00</v>
      </c>
      <c r="BF77" s="18" t="str">
        <f t="shared" si="32"/>
        <v>00</v>
      </c>
      <c r="BG77" s="20"/>
      <c r="BH77" s="21"/>
    </row>
    <row r="78" spans="1:60" ht="82.5">
      <c r="A78" s="27"/>
      <c r="B78" s="121">
        <v>33</v>
      </c>
      <c r="C78" s="27" t="s">
        <v>91</v>
      </c>
      <c r="D78" s="121"/>
      <c r="E78" s="121">
        <v>1</v>
      </c>
      <c r="F78" s="22">
        <v>0</v>
      </c>
      <c r="G78" s="18" t="s">
        <v>18</v>
      </c>
      <c r="H78" s="18">
        <v>0</v>
      </c>
      <c r="I78" s="18">
        <v>1</v>
      </c>
      <c r="J78" s="18" t="s">
        <v>69</v>
      </c>
      <c r="K78" s="18" t="s">
        <v>68</v>
      </c>
      <c r="L78" s="18">
        <v>1</v>
      </c>
      <c r="M78" s="18">
        <v>0</v>
      </c>
      <c r="N78" s="19">
        <v>760</v>
      </c>
      <c r="O78" s="19">
        <v>65</v>
      </c>
      <c r="P78" s="19">
        <v>5</v>
      </c>
      <c r="Q78" s="18" t="str">
        <f t="shared" ca="1" si="14"/>
        <v>16</v>
      </c>
      <c r="R78" s="18" t="str">
        <f t="shared" ca="1" si="16"/>
        <v>08</v>
      </c>
      <c r="S78" s="18" t="str">
        <f t="shared" ca="1" si="18"/>
        <v>04</v>
      </c>
      <c r="T78" s="18">
        <v>1</v>
      </c>
      <c r="U78" s="18">
        <v>0</v>
      </c>
      <c r="V78" s="18">
        <v>1</v>
      </c>
      <c r="W78" s="18">
        <v>1</v>
      </c>
      <c r="X78" s="18">
        <v>1</v>
      </c>
      <c r="Y78" s="18">
        <v>1</v>
      </c>
      <c r="Z78" s="18">
        <v>1</v>
      </c>
      <c r="AA78" s="18">
        <v>1</v>
      </c>
      <c r="AB78" s="18">
        <v>1</v>
      </c>
      <c r="AC78" s="18">
        <v>0</v>
      </c>
      <c r="AD78" s="18">
        <v>0</v>
      </c>
      <c r="AE78" s="18">
        <v>0</v>
      </c>
      <c r="AF78" s="18">
        <v>0</v>
      </c>
      <c r="AG78" s="23">
        <f>$F78</f>
        <v>0</v>
      </c>
      <c r="AH78" s="18">
        <v>0</v>
      </c>
      <c r="AI78" s="18">
        <v>0</v>
      </c>
      <c r="AJ78" s="18">
        <v>0</v>
      </c>
      <c r="AK78" s="18">
        <v>0</v>
      </c>
      <c r="AL78" s="18">
        <v>0</v>
      </c>
      <c r="AM78" s="18">
        <v>0</v>
      </c>
      <c r="AN78" s="18">
        <v>0</v>
      </c>
      <c r="AO78" s="18">
        <v>0</v>
      </c>
      <c r="AP78" s="19">
        <v>0</v>
      </c>
      <c r="AQ78" s="19">
        <v>0</v>
      </c>
      <c r="AR78" s="19">
        <v>0</v>
      </c>
      <c r="AS78" s="19">
        <v>0</v>
      </c>
      <c r="AT78" s="19">
        <v>0</v>
      </c>
      <c r="AU78" s="19">
        <v>0</v>
      </c>
      <c r="AV78" s="19">
        <v>0</v>
      </c>
      <c r="AW78" s="19">
        <v>0</v>
      </c>
      <c r="AX78" s="19">
        <v>0</v>
      </c>
      <c r="AY78" s="19">
        <v>0</v>
      </c>
      <c r="AZ78" s="18" t="str">
        <f t="shared" ca="1" si="29"/>
        <v>54</v>
      </c>
      <c r="BA78" s="18" t="s">
        <v>25</v>
      </c>
      <c r="BB78" s="122" t="str">
        <f t="shared" ca="1" si="30"/>
        <v>7B00013CC80100076000650005160804010001010101010101000000000000000000000000000000000000000000000000000000000000000000547D</v>
      </c>
      <c r="BC78" s="79">
        <v>77</v>
      </c>
      <c r="BD78" s="21"/>
      <c r="BE78" s="18" t="str">
        <f t="shared" si="31"/>
        <v>00</v>
      </c>
      <c r="BF78" s="18" t="str">
        <f t="shared" si="32"/>
        <v>00</v>
      </c>
      <c r="BG78" s="20"/>
      <c r="BH78" s="21"/>
    </row>
    <row r="79" spans="1:60" ht="82.5">
      <c r="A79" s="27"/>
      <c r="B79" s="121"/>
      <c r="C79" s="27"/>
      <c r="D79" s="121"/>
      <c r="E79" s="121">
        <v>2</v>
      </c>
      <c r="F79" s="22">
        <v>34</v>
      </c>
      <c r="G79" s="18" t="s">
        <v>18</v>
      </c>
      <c r="H79" s="18">
        <v>0</v>
      </c>
      <c r="I79" s="18">
        <v>1</v>
      </c>
      <c r="J79" s="18" t="s">
        <v>69</v>
      </c>
      <c r="K79" s="18" t="s">
        <v>68</v>
      </c>
      <c r="L79" s="18">
        <v>1</v>
      </c>
      <c r="M79" s="18">
        <v>0</v>
      </c>
      <c r="N79" s="19">
        <v>760</v>
      </c>
      <c r="O79" s="19">
        <v>65</v>
      </c>
      <c r="P79" s="19">
        <v>5</v>
      </c>
      <c r="Q79" s="18" t="str">
        <f t="shared" ca="1" si="14"/>
        <v>16</v>
      </c>
      <c r="R79" s="18" t="str">
        <f t="shared" ca="1" si="16"/>
        <v>08</v>
      </c>
      <c r="S79" s="18" t="str">
        <f t="shared" ca="1" si="18"/>
        <v>04</v>
      </c>
      <c r="T79" s="18">
        <v>1</v>
      </c>
      <c r="U79" s="18">
        <v>0</v>
      </c>
      <c r="V79" s="18">
        <v>1</v>
      </c>
      <c r="W79" s="18">
        <v>1</v>
      </c>
      <c r="X79" s="18">
        <v>1</v>
      </c>
      <c r="Y79" s="18">
        <v>1</v>
      </c>
      <c r="Z79" s="18">
        <v>1</v>
      </c>
      <c r="AA79" s="18">
        <v>1</v>
      </c>
      <c r="AB79" s="18">
        <v>1</v>
      </c>
      <c r="AC79" s="18">
        <v>0</v>
      </c>
      <c r="AD79" s="18">
        <v>0</v>
      </c>
      <c r="AE79" s="18">
        <v>0</v>
      </c>
      <c r="AF79" s="18">
        <v>0</v>
      </c>
      <c r="AG79" s="23">
        <f>$F79</f>
        <v>34</v>
      </c>
      <c r="AH79" s="18">
        <v>0</v>
      </c>
      <c r="AI79" s="18">
        <v>0</v>
      </c>
      <c r="AJ79" s="18">
        <v>0</v>
      </c>
      <c r="AK79" s="18">
        <v>0</v>
      </c>
      <c r="AL79" s="18">
        <v>0</v>
      </c>
      <c r="AM79" s="18">
        <v>0</v>
      </c>
      <c r="AN79" s="18">
        <v>0</v>
      </c>
      <c r="AO79" s="18">
        <v>0</v>
      </c>
      <c r="AP79" s="19">
        <v>0</v>
      </c>
      <c r="AQ79" s="19">
        <v>0</v>
      </c>
      <c r="AR79" s="19">
        <v>0</v>
      </c>
      <c r="AS79" s="19">
        <v>0</v>
      </c>
      <c r="AT79" s="19">
        <v>0</v>
      </c>
      <c r="AU79" s="19">
        <v>0</v>
      </c>
      <c r="AV79" s="19">
        <v>0</v>
      </c>
      <c r="AW79" s="19">
        <v>0</v>
      </c>
      <c r="AX79" s="19">
        <v>0</v>
      </c>
      <c r="AY79" s="19">
        <v>0</v>
      </c>
      <c r="AZ79" s="18" t="str">
        <f t="shared" ca="1" si="29"/>
        <v>54</v>
      </c>
      <c r="BA79" s="18" t="s">
        <v>25</v>
      </c>
      <c r="BB79" s="122" t="str">
        <f t="shared" ca="1" si="30"/>
        <v>7B00013CC80100076000650005160804010001010101010101000000003400000000000000000000000000000000000000000000000000000000547D</v>
      </c>
      <c r="BC79" s="79">
        <v>78</v>
      </c>
      <c r="BD79" s="21"/>
      <c r="BE79" s="18" t="str">
        <f t="shared" si="31"/>
        <v>00</v>
      </c>
      <c r="BF79" s="18" t="str">
        <f t="shared" si="32"/>
        <v>00</v>
      </c>
      <c r="BG79" s="20"/>
      <c r="BH79" s="21"/>
    </row>
    <row r="80" spans="1:60" ht="82.5">
      <c r="A80" s="27"/>
      <c r="B80" s="121"/>
      <c r="C80" s="27"/>
      <c r="D80" s="121"/>
      <c r="E80" s="121">
        <v>3</v>
      </c>
      <c r="F80" s="22" t="s">
        <v>22</v>
      </c>
      <c r="G80" s="18" t="s">
        <v>18</v>
      </c>
      <c r="H80" s="18">
        <v>0</v>
      </c>
      <c r="I80" s="18">
        <v>1</v>
      </c>
      <c r="J80" s="18" t="s">
        <v>69</v>
      </c>
      <c r="K80" s="18" t="s">
        <v>68</v>
      </c>
      <c r="L80" s="18">
        <v>1</v>
      </c>
      <c r="M80" s="18">
        <v>0</v>
      </c>
      <c r="N80" s="19">
        <v>760</v>
      </c>
      <c r="O80" s="19">
        <v>65</v>
      </c>
      <c r="P80" s="19">
        <v>5</v>
      </c>
      <c r="Q80" s="18" t="str">
        <f t="shared" ca="1" si="14"/>
        <v>16</v>
      </c>
      <c r="R80" s="18" t="str">
        <f t="shared" ca="1" si="16"/>
        <v>08</v>
      </c>
      <c r="S80" s="18" t="str">
        <f t="shared" ca="1" si="18"/>
        <v>04</v>
      </c>
      <c r="T80" s="18">
        <v>1</v>
      </c>
      <c r="U80" s="18">
        <v>0</v>
      </c>
      <c r="V80" s="18">
        <v>1</v>
      </c>
      <c r="W80" s="18">
        <v>1</v>
      </c>
      <c r="X80" s="18">
        <v>1</v>
      </c>
      <c r="Y80" s="18">
        <v>1</v>
      </c>
      <c r="Z80" s="18">
        <v>1</v>
      </c>
      <c r="AA80" s="18">
        <v>1</v>
      </c>
      <c r="AB80" s="18">
        <v>1</v>
      </c>
      <c r="AC80" s="18">
        <v>0</v>
      </c>
      <c r="AD80" s="18">
        <v>0</v>
      </c>
      <c r="AE80" s="18">
        <v>0</v>
      </c>
      <c r="AF80" s="18">
        <v>0</v>
      </c>
      <c r="AG80" s="23" t="str">
        <f>$F80</f>
        <v>FF</v>
      </c>
      <c r="AH80" s="18">
        <v>0</v>
      </c>
      <c r="AI80" s="18">
        <v>0</v>
      </c>
      <c r="AJ80" s="18">
        <v>0</v>
      </c>
      <c r="AK80" s="18">
        <v>0</v>
      </c>
      <c r="AL80" s="18">
        <v>0</v>
      </c>
      <c r="AM80" s="18">
        <v>0</v>
      </c>
      <c r="AN80" s="18">
        <v>0</v>
      </c>
      <c r="AO80" s="18">
        <v>0</v>
      </c>
      <c r="AP80" s="19">
        <v>0</v>
      </c>
      <c r="AQ80" s="19">
        <v>0</v>
      </c>
      <c r="AR80" s="19">
        <v>0</v>
      </c>
      <c r="AS80" s="19">
        <v>0</v>
      </c>
      <c r="AT80" s="19">
        <v>0</v>
      </c>
      <c r="AU80" s="19">
        <v>0</v>
      </c>
      <c r="AV80" s="19">
        <v>0</v>
      </c>
      <c r="AW80" s="19">
        <v>0</v>
      </c>
      <c r="AX80" s="19">
        <v>0</v>
      </c>
      <c r="AY80" s="19">
        <v>0</v>
      </c>
      <c r="AZ80" s="18" t="str">
        <f t="shared" ca="1" si="29"/>
        <v>54</v>
      </c>
      <c r="BA80" s="18" t="s">
        <v>25</v>
      </c>
      <c r="BB80" s="122" t="str">
        <f t="shared" ca="1" si="30"/>
        <v>7B00013CC8010007600065000516080401000101010101010100000000FF00000000000000000000000000000000000000000000000000000000547D</v>
      </c>
      <c r="BC80" s="79">
        <v>79</v>
      </c>
      <c r="BD80" s="21"/>
      <c r="BE80" s="18" t="str">
        <f t="shared" si="31"/>
        <v>00</v>
      </c>
      <c r="BF80" s="18" t="str">
        <f t="shared" si="32"/>
        <v>00</v>
      </c>
      <c r="BG80" s="20"/>
      <c r="BH80" s="21"/>
    </row>
    <row r="81" spans="1:60" ht="82.5">
      <c r="A81" s="27"/>
      <c r="B81" s="121">
        <v>35</v>
      </c>
      <c r="C81" s="27" t="s">
        <v>102</v>
      </c>
      <c r="D81" s="121"/>
      <c r="E81" s="121">
        <v>1</v>
      </c>
      <c r="F81" s="22">
        <v>0</v>
      </c>
      <c r="G81" s="18" t="s">
        <v>18</v>
      </c>
      <c r="H81" s="18">
        <v>0</v>
      </c>
      <c r="I81" s="18">
        <v>1</v>
      </c>
      <c r="J81" s="18" t="s">
        <v>69</v>
      </c>
      <c r="K81" s="18" t="s">
        <v>68</v>
      </c>
      <c r="L81" s="18">
        <v>1</v>
      </c>
      <c r="M81" s="18">
        <v>0</v>
      </c>
      <c r="N81" s="19">
        <v>760</v>
      </c>
      <c r="O81" s="19">
        <v>65</v>
      </c>
      <c r="P81" s="19">
        <v>5</v>
      </c>
      <c r="Q81" s="18" t="str">
        <f t="shared" ca="1" si="14"/>
        <v>16</v>
      </c>
      <c r="R81" s="18" t="str">
        <f t="shared" ca="1" si="16"/>
        <v>08</v>
      </c>
      <c r="S81" s="18" t="str">
        <f t="shared" ca="1" si="18"/>
        <v>04</v>
      </c>
      <c r="T81" s="18">
        <v>1</v>
      </c>
      <c r="U81" s="18">
        <v>0</v>
      </c>
      <c r="V81" s="18">
        <v>1</v>
      </c>
      <c r="W81" s="18">
        <v>1</v>
      </c>
      <c r="X81" s="18">
        <v>1</v>
      </c>
      <c r="Y81" s="18">
        <v>1</v>
      </c>
      <c r="Z81" s="18">
        <v>1</v>
      </c>
      <c r="AA81" s="18">
        <v>1</v>
      </c>
      <c r="AB81" s="18">
        <v>1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23">
        <f>$F81</f>
        <v>0</v>
      </c>
      <c r="AI81" s="18">
        <v>0</v>
      </c>
      <c r="AJ81" s="18">
        <v>0</v>
      </c>
      <c r="AK81" s="18">
        <v>0</v>
      </c>
      <c r="AL81" s="18">
        <v>0</v>
      </c>
      <c r="AM81" s="18">
        <v>0</v>
      </c>
      <c r="AN81" s="18">
        <v>0</v>
      </c>
      <c r="AO81" s="18">
        <v>0</v>
      </c>
      <c r="AP81" s="19">
        <v>0</v>
      </c>
      <c r="AQ81" s="19">
        <v>0</v>
      </c>
      <c r="AR81" s="19">
        <v>0</v>
      </c>
      <c r="AS81" s="19">
        <v>0</v>
      </c>
      <c r="AT81" s="19">
        <v>0</v>
      </c>
      <c r="AU81" s="19">
        <v>0</v>
      </c>
      <c r="AV81" s="19">
        <v>0</v>
      </c>
      <c r="AW81" s="19">
        <v>0</v>
      </c>
      <c r="AX81" s="19">
        <v>0</v>
      </c>
      <c r="AY81" s="19">
        <v>0</v>
      </c>
      <c r="AZ81" s="18" t="str">
        <f t="shared" ca="1" si="29"/>
        <v>54</v>
      </c>
      <c r="BA81" s="18" t="s">
        <v>25</v>
      </c>
      <c r="BB81" s="122" t="str">
        <f t="shared" ca="1" si="30"/>
        <v>7B00013CC80100076000650005160804010001010101010101000000000000000000000000000000000000000000000000000000000000000000547D</v>
      </c>
      <c r="BC81" s="79">
        <v>80</v>
      </c>
      <c r="BD81" s="21"/>
      <c r="BE81" s="18" t="str">
        <f t="shared" si="31"/>
        <v>00</v>
      </c>
      <c r="BF81" s="18" t="str">
        <f t="shared" si="32"/>
        <v>00</v>
      </c>
      <c r="BG81" s="20"/>
      <c r="BH81" s="21"/>
    </row>
    <row r="82" spans="1:60" ht="82.5">
      <c r="A82" s="27"/>
      <c r="B82" s="121"/>
      <c r="C82" s="27"/>
      <c r="D82" s="121"/>
      <c r="E82" s="121">
        <v>2</v>
      </c>
      <c r="F82" s="22">
        <v>34</v>
      </c>
      <c r="G82" s="18" t="s">
        <v>18</v>
      </c>
      <c r="H82" s="18">
        <v>0</v>
      </c>
      <c r="I82" s="18">
        <v>1</v>
      </c>
      <c r="J82" s="18" t="s">
        <v>69</v>
      </c>
      <c r="K82" s="18" t="s">
        <v>68</v>
      </c>
      <c r="L82" s="18">
        <v>1</v>
      </c>
      <c r="M82" s="18">
        <v>0</v>
      </c>
      <c r="N82" s="19">
        <v>760</v>
      </c>
      <c r="O82" s="19">
        <v>65</v>
      </c>
      <c r="P82" s="19">
        <v>5</v>
      </c>
      <c r="Q82" s="18" t="str">
        <f t="shared" ca="1" si="14"/>
        <v>16</v>
      </c>
      <c r="R82" s="18" t="str">
        <f t="shared" ca="1" si="16"/>
        <v>08</v>
      </c>
      <c r="S82" s="18" t="str">
        <f t="shared" ca="1" si="18"/>
        <v>04</v>
      </c>
      <c r="T82" s="18">
        <v>1</v>
      </c>
      <c r="U82" s="18">
        <v>0</v>
      </c>
      <c r="V82" s="18">
        <v>1</v>
      </c>
      <c r="W82" s="18">
        <v>1</v>
      </c>
      <c r="X82" s="18">
        <v>1</v>
      </c>
      <c r="Y82" s="18">
        <v>1</v>
      </c>
      <c r="Z82" s="18">
        <v>1</v>
      </c>
      <c r="AA82" s="18">
        <v>1</v>
      </c>
      <c r="AB82" s="18">
        <v>1</v>
      </c>
      <c r="AC82" s="18">
        <v>0</v>
      </c>
      <c r="AD82" s="18">
        <v>0</v>
      </c>
      <c r="AE82" s="18">
        <v>0</v>
      </c>
      <c r="AF82" s="18">
        <v>0</v>
      </c>
      <c r="AG82" s="18">
        <v>0</v>
      </c>
      <c r="AH82" s="23">
        <f>$F82</f>
        <v>34</v>
      </c>
      <c r="AI82" s="18">
        <v>0</v>
      </c>
      <c r="AJ82" s="18">
        <v>0</v>
      </c>
      <c r="AK82" s="18">
        <v>0</v>
      </c>
      <c r="AL82" s="18">
        <v>0</v>
      </c>
      <c r="AM82" s="18">
        <v>0</v>
      </c>
      <c r="AN82" s="18">
        <v>0</v>
      </c>
      <c r="AO82" s="18">
        <v>0</v>
      </c>
      <c r="AP82" s="19">
        <v>0</v>
      </c>
      <c r="AQ82" s="19">
        <v>0</v>
      </c>
      <c r="AR82" s="19">
        <v>0</v>
      </c>
      <c r="AS82" s="19">
        <v>0</v>
      </c>
      <c r="AT82" s="19">
        <v>0</v>
      </c>
      <c r="AU82" s="19">
        <v>0</v>
      </c>
      <c r="AV82" s="19">
        <v>0</v>
      </c>
      <c r="AW82" s="19">
        <v>0</v>
      </c>
      <c r="AX82" s="19">
        <v>0</v>
      </c>
      <c r="AY82" s="19">
        <v>0</v>
      </c>
      <c r="AZ82" s="18" t="str">
        <f t="shared" ca="1" si="29"/>
        <v>54</v>
      </c>
      <c r="BA82" s="18" t="s">
        <v>25</v>
      </c>
      <c r="BB82" s="122" t="str">
        <f t="shared" ca="1" si="30"/>
        <v>7B00013CC80100076000650005160804010001010101010101000000000034000000000000000000000000000000000000000000000000000000547D</v>
      </c>
      <c r="BC82" s="79">
        <v>81</v>
      </c>
      <c r="BD82" s="21"/>
      <c r="BE82" s="18" t="str">
        <f t="shared" si="31"/>
        <v>00</v>
      </c>
      <c r="BF82" s="18" t="str">
        <f t="shared" si="32"/>
        <v>00</v>
      </c>
      <c r="BG82" s="20"/>
      <c r="BH82" s="21"/>
    </row>
    <row r="83" spans="1:60" ht="82.5">
      <c r="A83" s="27"/>
      <c r="B83" s="121"/>
      <c r="C83" s="27"/>
      <c r="D83" s="121"/>
      <c r="E83" s="121">
        <v>3</v>
      </c>
      <c r="F83" s="22" t="s">
        <v>22</v>
      </c>
      <c r="G83" s="18" t="s">
        <v>18</v>
      </c>
      <c r="H83" s="18">
        <v>0</v>
      </c>
      <c r="I83" s="18">
        <v>1</v>
      </c>
      <c r="J83" s="18" t="s">
        <v>69</v>
      </c>
      <c r="K83" s="18" t="s">
        <v>68</v>
      </c>
      <c r="L83" s="18">
        <v>1</v>
      </c>
      <c r="M83" s="18">
        <v>0</v>
      </c>
      <c r="N83" s="19">
        <v>760</v>
      </c>
      <c r="O83" s="19">
        <v>65</v>
      </c>
      <c r="P83" s="19">
        <v>5</v>
      </c>
      <c r="Q83" s="18" t="str">
        <f t="shared" ca="1" si="14"/>
        <v>16</v>
      </c>
      <c r="R83" s="18" t="str">
        <f t="shared" ca="1" si="16"/>
        <v>08</v>
      </c>
      <c r="S83" s="18" t="str">
        <f t="shared" ca="1" si="18"/>
        <v>04</v>
      </c>
      <c r="T83" s="18">
        <v>1</v>
      </c>
      <c r="U83" s="18">
        <v>0</v>
      </c>
      <c r="V83" s="18">
        <v>1</v>
      </c>
      <c r="W83" s="18">
        <v>1</v>
      </c>
      <c r="X83" s="18">
        <v>1</v>
      </c>
      <c r="Y83" s="18">
        <v>1</v>
      </c>
      <c r="Z83" s="18">
        <v>1</v>
      </c>
      <c r="AA83" s="18">
        <v>1</v>
      </c>
      <c r="AB83" s="18">
        <v>1</v>
      </c>
      <c r="AC83" s="18">
        <v>0</v>
      </c>
      <c r="AD83" s="18">
        <v>0</v>
      </c>
      <c r="AE83" s="18">
        <v>0</v>
      </c>
      <c r="AF83" s="18">
        <v>0</v>
      </c>
      <c r="AG83" s="18">
        <v>0</v>
      </c>
      <c r="AH83" s="23" t="str">
        <f>$F83</f>
        <v>FF</v>
      </c>
      <c r="AI83" s="18">
        <v>0</v>
      </c>
      <c r="AJ83" s="18">
        <v>0</v>
      </c>
      <c r="AK83" s="18">
        <v>0</v>
      </c>
      <c r="AL83" s="18">
        <v>0</v>
      </c>
      <c r="AM83" s="18">
        <v>0</v>
      </c>
      <c r="AN83" s="18">
        <v>0</v>
      </c>
      <c r="AO83" s="18">
        <v>0</v>
      </c>
      <c r="AP83" s="19">
        <v>0</v>
      </c>
      <c r="AQ83" s="19">
        <v>0</v>
      </c>
      <c r="AR83" s="19">
        <v>0</v>
      </c>
      <c r="AS83" s="19">
        <v>0</v>
      </c>
      <c r="AT83" s="19">
        <v>0</v>
      </c>
      <c r="AU83" s="19">
        <v>0</v>
      </c>
      <c r="AV83" s="19">
        <v>0</v>
      </c>
      <c r="AW83" s="19">
        <v>0</v>
      </c>
      <c r="AX83" s="19">
        <v>0</v>
      </c>
      <c r="AY83" s="19">
        <v>0</v>
      </c>
      <c r="AZ83" s="18" t="str">
        <f t="shared" ca="1" si="29"/>
        <v>54</v>
      </c>
      <c r="BA83" s="18" t="s">
        <v>25</v>
      </c>
      <c r="BB83" s="122" t="str">
        <f t="shared" ca="1" si="30"/>
        <v>7B00013CC801000760006500051608040100010101010101010000000000FF000000000000000000000000000000000000000000000000000000547D</v>
      </c>
      <c r="BC83" s="79">
        <v>82</v>
      </c>
      <c r="BD83" s="21"/>
      <c r="BE83" s="18" t="str">
        <f t="shared" si="31"/>
        <v>00</v>
      </c>
      <c r="BF83" s="18" t="str">
        <f t="shared" si="32"/>
        <v>00</v>
      </c>
      <c r="BG83" s="20"/>
      <c r="BH83" s="21"/>
    </row>
    <row r="84" spans="1:60" ht="82.5">
      <c r="A84" s="27"/>
      <c r="B84" s="121">
        <v>37</v>
      </c>
      <c r="C84" s="27" t="s">
        <v>103</v>
      </c>
      <c r="D84" s="121"/>
      <c r="E84" s="121">
        <v>1</v>
      </c>
      <c r="F84" s="22">
        <v>0</v>
      </c>
      <c r="G84" s="18" t="s">
        <v>18</v>
      </c>
      <c r="H84" s="18">
        <v>0</v>
      </c>
      <c r="I84" s="18">
        <v>1</v>
      </c>
      <c r="J84" s="18" t="s">
        <v>69</v>
      </c>
      <c r="K84" s="18" t="s">
        <v>68</v>
      </c>
      <c r="L84" s="18">
        <v>1</v>
      </c>
      <c r="M84" s="18">
        <v>0</v>
      </c>
      <c r="N84" s="19">
        <v>760</v>
      </c>
      <c r="O84" s="19">
        <v>65</v>
      </c>
      <c r="P84" s="19">
        <v>5</v>
      </c>
      <c r="Q84" s="18" t="str">
        <f t="shared" ca="1" si="14"/>
        <v>16</v>
      </c>
      <c r="R84" s="18" t="str">
        <f t="shared" ca="1" si="16"/>
        <v>08</v>
      </c>
      <c r="S84" s="18" t="str">
        <f t="shared" ca="1" si="18"/>
        <v>04</v>
      </c>
      <c r="T84" s="18">
        <v>1</v>
      </c>
      <c r="U84" s="18">
        <v>0</v>
      </c>
      <c r="V84" s="18">
        <v>1</v>
      </c>
      <c r="W84" s="18">
        <v>1</v>
      </c>
      <c r="X84" s="18">
        <v>1</v>
      </c>
      <c r="Y84" s="18">
        <v>1</v>
      </c>
      <c r="Z84" s="18">
        <v>1</v>
      </c>
      <c r="AA84" s="18">
        <v>1</v>
      </c>
      <c r="AB84" s="18">
        <v>1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23">
        <f>$F84</f>
        <v>0</v>
      </c>
      <c r="AJ84" s="18">
        <v>0</v>
      </c>
      <c r="AK84" s="18">
        <v>0</v>
      </c>
      <c r="AL84" s="18">
        <v>0</v>
      </c>
      <c r="AM84" s="18">
        <v>0</v>
      </c>
      <c r="AN84" s="18">
        <v>0</v>
      </c>
      <c r="AO84" s="18">
        <v>0</v>
      </c>
      <c r="AP84" s="19">
        <v>0</v>
      </c>
      <c r="AQ84" s="19">
        <v>0</v>
      </c>
      <c r="AR84" s="19">
        <v>0</v>
      </c>
      <c r="AS84" s="19">
        <v>0</v>
      </c>
      <c r="AT84" s="19">
        <v>0</v>
      </c>
      <c r="AU84" s="19">
        <v>0</v>
      </c>
      <c r="AV84" s="19">
        <v>0</v>
      </c>
      <c r="AW84" s="19">
        <v>0</v>
      </c>
      <c r="AX84" s="19">
        <v>0</v>
      </c>
      <c r="AY84" s="19">
        <v>0</v>
      </c>
      <c r="AZ84" s="18" t="str">
        <f t="shared" ca="1" si="29"/>
        <v>54</v>
      </c>
      <c r="BA84" s="18" t="s">
        <v>25</v>
      </c>
      <c r="BB84" s="122" t="str">
        <f t="shared" ca="1" si="30"/>
        <v>7B00013CC80100076000650005160804010001010101010101000000000000000000000000000000000000000000000000000000000000000000547D</v>
      </c>
      <c r="BC84" s="79">
        <v>83</v>
      </c>
      <c r="BD84" s="21"/>
      <c r="BE84" s="18" t="str">
        <f t="shared" si="31"/>
        <v>00</v>
      </c>
      <c r="BF84" s="18" t="str">
        <f t="shared" si="32"/>
        <v>00</v>
      </c>
      <c r="BG84" s="20"/>
      <c r="BH84" s="21"/>
    </row>
    <row r="85" spans="1:60" ht="82.5">
      <c r="A85" s="27"/>
      <c r="B85" s="121"/>
      <c r="C85" s="27"/>
      <c r="D85" s="121"/>
      <c r="E85" s="121">
        <v>2</v>
      </c>
      <c r="F85" s="22">
        <v>34</v>
      </c>
      <c r="G85" s="18" t="s">
        <v>18</v>
      </c>
      <c r="H85" s="18">
        <v>0</v>
      </c>
      <c r="I85" s="18">
        <v>1</v>
      </c>
      <c r="J85" s="18" t="s">
        <v>69</v>
      </c>
      <c r="K85" s="18" t="s">
        <v>68</v>
      </c>
      <c r="L85" s="18">
        <v>1</v>
      </c>
      <c r="M85" s="18">
        <v>0</v>
      </c>
      <c r="N85" s="19">
        <v>760</v>
      </c>
      <c r="O85" s="19">
        <v>65</v>
      </c>
      <c r="P85" s="19">
        <v>5</v>
      </c>
      <c r="Q85" s="18" t="str">
        <f t="shared" ca="1" si="14"/>
        <v>16</v>
      </c>
      <c r="R85" s="18" t="str">
        <f t="shared" ca="1" si="16"/>
        <v>08</v>
      </c>
      <c r="S85" s="18" t="str">
        <f t="shared" ca="1" si="18"/>
        <v>04</v>
      </c>
      <c r="T85" s="18">
        <v>1</v>
      </c>
      <c r="U85" s="18">
        <v>0</v>
      </c>
      <c r="V85" s="18">
        <v>1</v>
      </c>
      <c r="W85" s="18">
        <v>1</v>
      </c>
      <c r="X85" s="18">
        <v>1</v>
      </c>
      <c r="Y85" s="18">
        <v>1</v>
      </c>
      <c r="Z85" s="18">
        <v>1</v>
      </c>
      <c r="AA85" s="18">
        <v>1</v>
      </c>
      <c r="AB85" s="18">
        <v>1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23">
        <f>$F85</f>
        <v>34</v>
      </c>
      <c r="AJ85" s="18">
        <v>0</v>
      </c>
      <c r="AK85" s="18">
        <v>0</v>
      </c>
      <c r="AL85" s="18">
        <v>0</v>
      </c>
      <c r="AM85" s="18">
        <v>0</v>
      </c>
      <c r="AN85" s="18">
        <v>0</v>
      </c>
      <c r="AO85" s="18">
        <v>0</v>
      </c>
      <c r="AP85" s="19">
        <v>0</v>
      </c>
      <c r="AQ85" s="19">
        <v>0</v>
      </c>
      <c r="AR85" s="19">
        <v>0</v>
      </c>
      <c r="AS85" s="19">
        <v>0</v>
      </c>
      <c r="AT85" s="19">
        <v>0</v>
      </c>
      <c r="AU85" s="19">
        <v>0</v>
      </c>
      <c r="AV85" s="19">
        <v>0</v>
      </c>
      <c r="AW85" s="19">
        <v>0</v>
      </c>
      <c r="AX85" s="19">
        <v>0</v>
      </c>
      <c r="AY85" s="19">
        <v>0</v>
      </c>
      <c r="AZ85" s="18" t="str">
        <f t="shared" ca="1" si="29"/>
        <v>00</v>
      </c>
      <c r="BA85" s="18" t="s">
        <v>25</v>
      </c>
      <c r="BB85" s="122" t="str">
        <f t="shared" ca="1" si="30"/>
        <v>7B00013CC80100076000650005160804010001010101010101000000000000340000000000000000000000000000000000000000000000000000007D</v>
      </c>
      <c r="BC85" s="79">
        <v>84</v>
      </c>
      <c r="BD85" s="21"/>
      <c r="BE85" s="18" t="str">
        <f t="shared" si="31"/>
        <v>00</v>
      </c>
      <c r="BF85" s="18" t="str">
        <f t="shared" si="32"/>
        <v>00</v>
      </c>
      <c r="BG85" s="20"/>
      <c r="BH85" s="21"/>
    </row>
    <row r="86" spans="1:60" ht="82.5">
      <c r="A86" s="27"/>
      <c r="B86" s="121"/>
      <c r="C86" s="27"/>
      <c r="D86" s="121"/>
      <c r="E86" s="121">
        <v>3</v>
      </c>
      <c r="F86" s="22" t="s">
        <v>22</v>
      </c>
      <c r="G86" s="18" t="s">
        <v>18</v>
      </c>
      <c r="H86" s="18">
        <v>0</v>
      </c>
      <c r="I86" s="18">
        <v>1</v>
      </c>
      <c r="J86" s="18" t="s">
        <v>69</v>
      </c>
      <c r="K86" s="18" t="s">
        <v>68</v>
      </c>
      <c r="L86" s="18">
        <v>1</v>
      </c>
      <c r="M86" s="18">
        <v>0</v>
      </c>
      <c r="N86" s="19">
        <v>760</v>
      </c>
      <c r="O86" s="19">
        <v>65</v>
      </c>
      <c r="P86" s="19">
        <v>5</v>
      </c>
      <c r="Q86" s="18" t="str">
        <f t="shared" ca="1" si="14"/>
        <v>16</v>
      </c>
      <c r="R86" s="18" t="str">
        <f t="shared" ca="1" si="16"/>
        <v>08</v>
      </c>
      <c r="S86" s="18" t="str">
        <f t="shared" ca="1" si="18"/>
        <v>04</v>
      </c>
      <c r="T86" s="18">
        <v>1</v>
      </c>
      <c r="U86" s="18">
        <v>0</v>
      </c>
      <c r="V86" s="18">
        <v>1</v>
      </c>
      <c r="W86" s="18">
        <v>1</v>
      </c>
      <c r="X86" s="18">
        <v>1</v>
      </c>
      <c r="Y86" s="18">
        <v>1</v>
      </c>
      <c r="Z86" s="18">
        <v>1</v>
      </c>
      <c r="AA86" s="18">
        <v>1</v>
      </c>
      <c r="AB86" s="18">
        <v>1</v>
      </c>
      <c r="AC86" s="18">
        <v>0</v>
      </c>
      <c r="AD86" s="18">
        <v>0</v>
      </c>
      <c r="AE86" s="18">
        <v>0</v>
      </c>
      <c r="AF86" s="18">
        <v>0</v>
      </c>
      <c r="AG86" s="18">
        <v>0</v>
      </c>
      <c r="AH86" s="18">
        <v>0</v>
      </c>
      <c r="AI86" s="23" t="str">
        <f>$F86</f>
        <v>FF</v>
      </c>
      <c r="AJ86" s="18">
        <v>0</v>
      </c>
      <c r="AK86" s="18">
        <v>0</v>
      </c>
      <c r="AL86" s="18">
        <v>0</v>
      </c>
      <c r="AM86" s="18">
        <v>0</v>
      </c>
      <c r="AN86" s="18">
        <v>0</v>
      </c>
      <c r="AO86" s="18">
        <v>0</v>
      </c>
      <c r="AP86" s="19">
        <v>0</v>
      </c>
      <c r="AQ86" s="19">
        <v>0</v>
      </c>
      <c r="AR86" s="19">
        <v>0</v>
      </c>
      <c r="AS86" s="19">
        <v>0</v>
      </c>
      <c r="AT86" s="19">
        <v>0</v>
      </c>
      <c r="AU86" s="19">
        <v>0</v>
      </c>
      <c r="AV86" s="19">
        <v>0</v>
      </c>
      <c r="AW86" s="19">
        <v>0</v>
      </c>
      <c r="AX86" s="19">
        <v>0</v>
      </c>
      <c r="AY86" s="19">
        <v>0</v>
      </c>
      <c r="AZ86" s="18" t="str">
        <f t="shared" ca="1" si="29"/>
        <v>51</v>
      </c>
      <c r="BA86" s="18" t="s">
        <v>25</v>
      </c>
      <c r="BB86" s="122" t="str">
        <f t="shared" ca="1" si="30"/>
        <v>7B00013CC80100076000650005160804010001010101010101000000000000FF0000000000000000000000000000000000000000000000000000517D</v>
      </c>
      <c r="BC86" s="79">
        <v>85</v>
      </c>
      <c r="BD86" s="21"/>
      <c r="BE86" s="18" t="str">
        <f t="shared" si="31"/>
        <v>00</v>
      </c>
      <c r="BF86" s="18" t="str">
        <f t="shared" si="32"/>
        <v>00</v>
      </c>
      <c r="BG86" s="20"/>
      <c r="BH86" s="21"/>
    </row>
    <row r="87" spans="1:60" ht="82.5">
      <c r="A87" s="27"/>
      <c r="B87" s="16">
        <v>40</v>
      </c>
      <c r="C87" s="27" t="s">
        <v>821</v>
      </c>
      <c r="D87" s="121"/>
      <c r="E87" s="121">
        <v>1</v>
      </c>
      <c r="F87" s="22">
        <v>0</v>
      </c>
      <c r="G87" s="18" t="s">
        <v>18</v>
      </c>
      <c r="H87" s="18">
        <v>0</v>
      </c>
      <c r="I87" s="18">
        <v>1</v>
      </c>
      <c r="J87" s="18" t="s">
        <v>69</v>
      </c>
      <c r="K87" s="18" t="s">
        <v>68</v>
      </c>
      <c r="L87" s="18">
        <v>1</v>
      </c>
      <c r="M87" s="18">
        <v>0</v>
      </c>
      <c r="N87" s="19">
        <v>760</v>
      </c>
      <c r="O87" s="19">
        <v>65</v>
      </c>
      <c r="P87" s="19">
        <v>5</v>
      </c>
      <c r="Q87" s="18" t="str">
        <f t="shared" ca="1" si="14"/>
        <v>16</v>
      </c>
      <c r="R87" s="18" t="str">
        <f t="shared" ca="1" si="16"/>
        <v>08</v>
      </c>
      <c r="S87" s="18" t="str">
        <f t="shared" ca="1" si="18"/>
        <v>04</v>
      </c>
      <c r="T87" s="18">
        <v>1</v>
      </c>
      <c r="U87" s="18">
        <v>0</v>
      </c>
      <c r="V87" s="18">
        <v>1</v>
      </c>
      <c r="W87" s="18">
        <v>1</v>
      </c>
      <c r="X87" s="18">
        <v>1</v>
      </c>
      <c r="Y87" s="18">
        <v>1</v>
      </c>
      <c r="Z87" s="18">
        <v>1</v>
      </c>
      <c r="AA87" s="18">
        <v>1</v>
      </c>
      <c r="AB87" s="18">
        <v>1</v>
      </c>
      <c r="AC87" s="18">
        <v>0</v>
      </c>
      <c r="AD87" s="18">
        <v>0</v>
      </c>
      <c r="AE87" s="18">
        <v>0</v>
      </c>
      <c r="AF87" s="18">
        <v>0</v>
      </c>
      <c r="AG87" s="18">
        <v>0</v>
      </c>
      <c r="AH87" s="18">
        <v>0</v>
      </c>
      <c r="AI87" s="18">
        <v>0</v>
      </c>
      <c r="AJ87" s="23">
        <f>$F87</f>
        <v>0</v>
      </c>
      <c r="AK87" s="18">
        <v>0</v>
      </c>
      <c r="AL87" s="18">
        <v>0</v>
      </c>
      <c r="AM87" s="18">
        <v>0</v>
      </c>
      <c r="AN87" s="18">
        <v>0</v>
      </c>
      <c r="AO87" s="18">
        <v>0</v>
      </c>
      <c r="AP87" s="19">
        <v>0</v>
      </c>
      <c r="AQ87" s="19">
        <v>0</v>
      </c>
      <c r="AR87" s="19">
        <v>0</v>
      </c>
      <c r="AS87" s="19">
        <v>0</v>
      </c>
      <c r="AT87" s="19">
        <v>0</v>
      </c>
      <c r="AU87" s="19">
        <v>0</v>
      </c>
      <c r="AV87" s="19">
        <v>0</v>
      </c>
      <c r="AW87" s="19">
        <v>0</v>
      </c>
      <c r="AX87" s="19">
        <v>0</v>
      </c>
      <c r="AY87" s="19">
        <v>0</v>
      </c>
      <c r="AZ87" s="18" t="str">
        <f t="shared" ca="1" si="29"/>
        <v>54</v>
      </c>
      <c r="BA87" s="18" t="s">
        <v>25</v>
      </c>
      <c r="BB87" s="122" t="str">
        <f t="shared" ca="1" si="30"/>
        <v>7B00013CC80100076000650005160804010001010101010101000000000000000000000000000000000000000000000000000000000000000000547D</v>
      </c>
      <c r="BC87" s="79">
        <v>68</v>
      </c>
      <c r="BD87" s="21"/>
      <c r="BE87" s="18" t="str">
        <f t="shared" si="27"/>
        <v>00</v>
      </c>
      <c r="BF87" s="18" t="str">
        <f t="shared" si="28"/>
        <v>00</v>
      </c>
      <c r="BG87" s="20"/>
      <c r="BH87" s="21"/>
    </row>
    <row r="88" spans="1:60" ht="82.5">
      <c r="A88" s="27"/>
      <c r="B88" s="16"/>
      <c r="C88" s="27"/>
      <c r="D88" s="121"/>
      <c r="E88" s="121">
        <v>2</v>
      </c>
      <c r="F88" s="22">
        <v>34</v>
      </c>
      <c r="G88" s="18" t="s">
        <v>18</v>
      </c>
      <c r="H88" s="18">
        <v>0</v>
      </c>
      <c r="I88" s="18">
        <v>1</v>
      </c>
      <c r="J88" s="18" t="s">
        <v>69</v>
      </c>
      <c r="K88" s="18" t="s">
        <v>68</v>
      </c>
      <c r="L88" s="18">
        <v>1</v>
      </c>
      <c r="M88" s="18">
        <v>0</v>
      </c>
      <c r="N88" s="19">
        <v>760</v>
      </c>
      <c r="O88" s="19">
        <v>65</v>
      </c>
      <c r="P88" s="19">
        <v>5</v>
      </c>
      <c r="Q88" s="18" t="str">
        <f t="shared" ca="1" si="14"/>
        <v>16</v>
      </c>
      <c r="R88" s="18" t="str">
        <f t="shared" ca="1" si="16"/>
        <v>08</v>
      </c>
      <c r="S88" s="18" t="str">
        <f t="shared" ca="1" si="18"/>
        <v>04</v>
      </c>
      <c r="T88" s="18">
        <v>1</v>
      </c>
      <c r="U88" s="18">
        <v>0</v>
      </c>
      <c r="V88" s="18">
        <v>1</v>
      </c>
      <c r="W88" s="18">
        <v>1</v>
      </c>
      <c r="X88" s="18">
        <v>1</v>
      </c>
      <c r="Y88" s="18">
        <v>1</v>
      </c>
      <c r="Z88" s="18">
        <v>1</v>
      </c>
      <c r="AA88" s="18">
        <v>1</v>
      </c>
      <c r="AB88" s="18">
        <v>1</v>
      </c>
      <c r="AC88" s="18">
        <v>0</v>
      </c>
      <c r="AD88" s="18">
        <v>0</v>
      </c>
      <c r="AE88" s="18">
        <v>0</v>
      </c>
      <c r="AF88" s="18">
        <v>0</v>
      </c>
      <c r="AG88" s="18">
        <v>0</v>
      </c>
      <c r="AH88" s="18">
        <v>0</v>
      </c>
      <c r="AI88" s="18">
        <v>0</v>
      </c>
      <c r="AJ88" s="23">
        <f>$F88</f>
        <v>34</v>
      </c>
      <c r="AK88" s="18">
        <v>0</v>
      </c>
      <c r="AL88" s="18">
        <v>0</v>
      </c>
      <c r="AM88" s="18">
        <v>0</v>
      </c>
      <c r="AN88" s="18">
        <v>0</v>
      </c>
      <c r="AO88" s="18">
        <v>0</v>
      </c>
      <c r="AP88" s="19">
        <v>0</v>
      </c>
      <c r="AQ88" s="19">
        <v>0</v>
      </c>
      <c r="AR88" s="19">
        <v>0</v>
      </c>
      <c r="AS88" s="19">
        <v>0</v>
      </c>
      <c r="AT88" s="19">
        <v>0</v>
      </c>
      <c r="AU88" s="19">
        <v>0</v>
      </c>
      <c r="AV88" s="19">
        <v>0</v>
      </c>
      <c r="AW88" s="19">
        <v>0</v>
      </c>
      <c r="AX88" s="19">
        <v>0</v>
      </c>
      <c r="AY88" s="19">
        <v>0</v>
      </c>
      <c r="AZ88" s="18" t="str">
        <f t="shared" ca="1" si="29"/>
        <v>00</v>
      </c>
      <c r="BA88" s="18" t="s">
        <v>25</v>
      </c>
      <c r="BB88" s="122" t="str">
        <f t="shared" ca="1" si="30"/>
        <v>7B00013CC80100076000650005160804010001010101010101000000000000003400000000000000000000000000000000000000000000000000007D</v>
      </c>
      <c r="BC88" s="79">
        <v>69</v>
      </c>
      <c r="BD88" s="21"/>
      <c r="BE88" s="18" t="str">
        <f t="shared" si="27"/>
        <v>00</v>
      </c>
      <c r="BF88" s="18" t="str">
        <f t="shared" si="28"/>
        <v>00</v>
      </c>
      <c r="BG88" s="20"/>
      <c r="BH88" s="21"/>
    </row>
    <row r="89" spans="1:60" ht="82.5">
      <c r="A89" s="27"/>
      <c r="B89" s="16"/>
      <c r="C89" s="27"/>
      <c r="D89" s="121"/>
      <c r="E89" s="121">
        <v>3</v>
      </c>
      <c r="F89" s="22" t="s">
        <v>22</v>
      </c>
      <c r="G89" s="18" t="s">
        <v>18</v>
      </c>
      <c r="H89" s="18">
        <v>0</v>
      </c>
      <c r="I89" s="18">
        <v>1</v>
      </c>
      <c r="J89" s="18" t="s">
        <v>69</v>
      </c>
      <c r="K89" s="18" t="s">
        <v>68</v>
      </c>
      <c r="L89" s="18">
        <v>1</v>
      </c>
      <c r="M89" s="18">
        <v>0</v>
      </c>
      <c r="N89" s="19">
        <v>760</v>
      </c>
      <c r="O89" s="19">
        <v>65</v>
      </c>
      <c r="P89" s="19">
        <v>5</v>
      </c>
      <c r="Q89" s="18" t="str">
        <f t="shared" ca="1" si="14"/>
        <v>16</v>
      </c>
      <c r="R89" s="18" t="str">
        <f t="shared" ca="1" si="16"/>
        <v>08</v>
      </c>
      <c r="S89" s="18" t="str">
        <f t="shared" ca="1" si="18"/>
        <v>04</v>
      </c>
      <c r="T89" s="18">
        <v>1</v>
      </c>
      <c r="U89" s="18">
        <v>0</v>
      </c>
      <c r="V89" s="18">
        <v>1</v>
      </c>
      <c r="W89" s="18">
        <v>1</v>
      </c>
      <c r="X89" s="18">
        <v>1</v>
      </c>
      <c r="Y89" s="18">
        <v>1</v>
      </c>
      <c r="Z89" s="18">
        <v>1</v>
      </c>
      <c r="AA89" s="18">
        <v>1</v>
      </c>
      <c r="AB89" s="18">
        <v>1</v>
      </c>
      <c r="AC89" s="18">
        <v>0</v>
      </c>
      <c r="AD89" s="18">
        <v>0</v>
      </c>
      <c r="AE89" s="18">
        <v>0</v>
      </c>
      <c r="AF89" s="18">
        <v>0</v>
      </c>
      <c r="AG89" s="18">
        <v>0</v>
      </c>
      <c r="AH89" s="18">
        <v>0</v>
      </c>
      <c r="AI89" s="18">
        <v>0</v>
      </c>
      <c r="AJ89" s="23" t="str">
        <f>$F89</f>
        <v>FF</v>
      </c>
      <c r="AK89" s="18">
        <v>0</v>
      </c>
      <c r="AL89" s="18">
        <v>0</v>
      </c>
      <c r="AM89" s="18">
        <v>0</v>
      </c>
      <c r="AN89" s="18">
        <v>0</v>
      </c>
      <c r="AO89" s="18">
        <v>0</v>
      </c>
      <c r="AP89" s="19">
        <v>0</v>
      </c>
      <c r="AQ89" s="19">
        <v>0</v>
      </c>
      <c r="AR89" s="19">
        <v>0</v>
      </c>
      <c r="AS89" s="19">
        <v>0</v>
      </c>
      <c r="AT89" s="19">
        <v>0</v>
      </c>
      <c r="AU89" s="19">
        <v>0</v>
      </c>
      <c r="AV89" s="19">
        <v>0</v>
      </c>
      <c r="AW89" s="19">
        <v>0</v>
      </c>
      <c r="AX89" s="19">
        <v>0</v>
      </c>
      <c r="AY89" s="19">
        <v>0</v>
      </c>
      <c r="AZ89" s="18" t="str">
        <f t="shared" ca="1" si="29"/>
        <v>51</v>
      </c>
      <c r="BA89" s="18" t="s">
        <v>25</v>
      </c>
      <c r="BB89" s="122" t="str">
        <f t="shared" ca="1" si="30"/>
        <v>7B00013CC8010007600065000516080401000101010101010100000000000000FF00000000000000000000000000000000000000000000000000517D</v>
      </c>
      <c r="BC89" s="79">
        <v>70</v>
      </c>
      <c r="BD89" s="21"/>
      <c r="BE89" s="18" t="str">
        <f t="shared" si="27"/>
        <v>00</v>
      </c>
      <c r="BF89" s="18" t="str">
        <f t="shared" si="28"/>
        <v>00</v>
      </c>
      <c r="BG89" s="20"/>
      <c r="BH89" s="21"/>
    </row>
    <row r="90" spans="1:60" ht="82.5">
      <c r="A90" s="27"/>
      <c r="B90" s="16">
        <v>43</v>
      </c>
      <c r="C90" s="27" t="s">
        <v>820</v>
      </c>
      <c r="D90" s="121"/>
      <c r="E90" s="121">
        <v>1</v>
      </c>
      <c r="F90" s="22">
        <v>0</v>
      </c>
      <c r="G90" s="18" t="s">
        <v>18</v>
      </c>
      <c r="H90" s="18">
        <v>0</v>
      </c>
      <c r="I90" s="18">
        <v>1</v>
      </c>
      <c r="J90" s="18" t="s">
        <v>69</v>
      </c>
      <c r="K90" s="18" t="s">
        <v>68</v>
      </c>
      <c r="L90" s="18">
        <v>1</v>
      </c>
      <c r="M90" s="18">
        <v>0</v>
      </c>
      <c r="N90" s="19">
        <v>760</v>
      </c>
      <c r="O90" s="19">
        <v>65</v>
      </c>
      <c r="P90" s="19">
        <v>5</v>
      </c>
      <c r="Q90" s="18" t="str">
        <f t="shared" ca="1" si="14"/>
        <v>16</v>
      </c>
      <c r="R90" s="18" t="str">
        <f t="shared" ca="1" si="16"/>
        <v>08</v>
      </c>
      <c r="S90" s="18" t="str">
        <f t="shared" ca="1" si="18"/>
        <v>04</v>
      </c>
      <c r="T90" s="18">
        <v>1</v>
      </c>
      <c r="U90" s="18">
        <v>0</v>
      </c>
      <c r="V90" s="18">
        <v>1</v>
      </c>
      <c r="W90" s="18">
        <v>1</v>
      </c>
      <c r="X90" s="18">
        <v>1</v>
      </c>
      <c r="Y90" s="18">
        <v>1</v>
      </c>
      <c r="Z90" s="18">
        <v>1</v>
      </c>
      <c r="AA90" s="18">
        <v>1</v>
      </c>
      <c r="AB90" s="18">
        <v>1</v>
      </c>
      <c r="AC90" s="18">
        <v>0</v>
      </c>
      <c r="AD90" s="18">
        <v>0</v>
      </c>
      <c r="AE90" s="18">
        <v>0</v>
      </c>
      <c r="AF90" s="18">
        <v>0</v>
      </c>
      <c r="AG90" s="18">
        <v>0</v>
      </c>
      <c r="AH90" s="18">
        <v>0</v>
      </c>
      <c r="AI90" s="18">
        <v>0</v>
      </c>
      <c r="AJ90" s="18">
        <v>0</v>
      </c>
      <c r="AK90" s="23">
        <f>$F90</f>
        <v>0</v>
      </c>
      <c r="AL90" s="18">
        <v>0</v>
      </c>
      <c r="AM90" s="18">
        <v>0</v>
      </c>
      <c r="AN90" s="18">
        <v>0</v>
      </c>
      <c r="AO90" s="18">
        <v>0</v>
      </c>
      <c r="AP90" s="19">
        <v>0</v>
      </c>
      <c r="AQ90" s="19">
        <v>0</v>
      </c>
      <c r="AR90" s="19">
        <v>0</v>
      </c>
      <c r="AS90" s="19">
        <v>0</v>
      </c>
      <c r="AT90" s="19">
        <v>0</v>
      </c>
      <c r="AU90" s="19">
        <v>0</v>
      </c>
      <c r="AV90" s="19">
        <v>0</v>
      </c>
      <c r="AW90" s="19">
        <v>0</v>
      </c>
      <c r="AX90" s="19">
        <v>0</v>
      </c>
      <c r="AY90" s="19">
        <v>0</v>
      </c>
      <c r="AZ90" s="18" t="str">
        <f t="shared" ca="1" si="29"/>
        <v>54</v>
      </c>
      <c r="BA90" s="18" t="s">
        <v>25</v>
      </c>
      <c r="BB90" s="122" t="str">
        <f t="shared" ca="1" si="30"/>
        <v>7B00013CC80100076000650005160804010001010101010101000000000000000000000000000000000000000000000000000000000000000000547D</v>
      </c>
      <c r="BC90" s="79">
        <v>71</v>
      </c>
      <c r="BD90" s="21"/>
      <c r="BE90" s="18" t="str">
        <f t="shared" si="27"/>
        <v>00</v>
      </c>
      <c r="BF90" s="18" t="str">
        <f t="shared" si="28"/>
        <v>00</v>
      </c>
      <c r="BG90" s="20"/>
      <c r="BH90" s="21"/>
    </row>
    <row r="91" spans="1:60" ht="82.5">
      <c r="A91" s="27"/>
      <c r="B91" s="16"/>
      <c r="C91" s="27"/>
      <c r="D91" s="121"/>
      <c r="E91" s="121">
        <v>2</v>
      </c>
      <c r="F91" s="22">
        <v>34</v>
      </c>
      <c r="G91" s="18" t="s">
        <v>18</v>
      </c>
      <c r="H91" s="18">
        <v>0</v>
      </c>
      <c r="I91" s="18">
        <v>1</v>
      </c>
      <c r="J91" s="18" t="s">
        <v>69</v>
      </c>
      <c r="K91" s="18" t="s">
        <v>68</v>
      </c>
      <c r="L91" s="18">
        <v>1</v>
      </c>
      <c r="M91" s="18">
        <v>0</v>
      </c>
      <c r="N91" s="19">
        <v>760</v>
      </c>
      <c r="O91" s="19">
        <v>65</v>
      </c>
      <c r="P91" s="19">
        <v>5</v>
      </c>
      <c r="Q91" s="18" t="str">
        <f t="shared" ca="1" si="14"/>
        <v>16</v>
      </c>
      <c r="R91" s="18" t="str">
        <f t="shared" ca="1" si="16"/>
        <v>08</v>
      </c>
      <c r="S91" s="18" t="str">
        <f t="shared" ca="1" si="18"/>
        <v>04</v>
      </c>
      <c r="T91" s="18">
        <v>1</v>
      </c>
      <c r="U91" s="18">
        <v>0</v>
      </c>
      <c r="V91" s="18">
        <v>1</v>
      </c>
      <c r="W91" s="18">
        <v>1</v>
      </c>
      <c r="X91" s="18">
        <v>1</v>
      </c>
      <c r="Y91" s="18">
        <v>1</v>
      </c>
      <c r="Z91" s="18">
        <v>1</v>
      </c>
      <c r="AA91" s="18">
        <v>1</v>
      </c>
      <c r="AB91" s="18">
        <v>1</v>
      </c>
      <c r="AC91" s="18">
        <v>0</v>
      </c>
      <c r="AD91" s="18">
        <v>0</v>
      </c>
      <c r="AE91" s="18">
        <v>0</v>
      </c>
      <c r="AF91" s="18">
        <v>0</v>
      </c>
      <c r="AG91" s="18">
        <v>0</v>
      </c>
      <c r="AH91" s="18">
        <v>0</v>
      </c>
      <c r="AI91" s="18">
        <v>0</v>
      </c>
      <c r="AJ91" s="18">
        <v>0</v>
      </c>
      <c r="AK91" s="23">
        <f>$F91</f>
        <v>34</v>
      </c>
      <c r="AL91" s="18">
        <v>0</v>
      </c>
      <c r="AM91" s="18">
        <v>0</v>
      </c>
      <c r="AN91" s="18">
        <v>0</v>
      </c>
      <c r="AO91" s="18">
        <v>0</v>
      </c>
      <c r="AP91" s="19">
        <v>0</v>
      </c>
      <c r="AQ91" s="19">
        <v>0</v>
      </c>
      <c r="AR91" s="19">
        <v>0</v>
      </c>
      <c r="AS91" s="19">
        <v>0</v>
      </c>
      <c r="AT91" s="19">
        <v>0</v>
      </c>
      <c r="AU91" s="19">
        <v>0</v>
      </c>
      <c r="AV91" s="19">
        <v>0</v>
      </c>
      <c r="AW91" s="19">
        <v>0</v>
      </c>
      <c r="AX91" s="19">
        <v>0</v>
      </c>
      <c r="AY91" s="19">
        <v>0</v>
      </c>
      <c r="AZ91" s="18" t="str">
        <f t="shared" ca="1" si="29"/>
        <v>00</v>
      </c>
      <c r="BA91" s="18" t="s">
        <v>25</v>
      </c>
      <c r="BB91" s="122" t="str">
        <f t="shared" ca="1" si="30"/>
        <v>7B00013CC80100076000650005160804010001010101010101000000000000000034000000000000000000000000000000000000000000000000007D</v>
      </c>
      <c r="BC91" s="79">
        <v>72</v>
      </c>
      <c r="BD91" s="21"/>
      <c r="BE91" s="18" t="str">
        <f t="shared" si="27"/>
        <v>00</v>
      </c>
      <c r="BF91" s="18" t="str">
        <f t="shared" si="28"/>
        <v>00</v>
      </c>
      <c r="BG91" s="20"/>
      <c r="BH91" s="21"/>
    </row>
    <row r="92" spans="1:60" ht="82.5">
      <c r="A92" s="27"/>
      <c r="B92" s="16"/>
      <c r="C92" s="27"/>
      <c r="D92" s="121"/>
      <c r="E92" s="121">
        <v>3</v>
      </c>
      <c r="F92" s="22" t="s">
        <v>22</v>
      </c>
      <c r="G92" s="18" t="s">
        <v>18</v>
      </c>
      <c r="H92" s="18">
        <v>0</v>
      </c>
      <c r="I92" s="18">
        <v>1</v>
      </c>
      <c r="J92" s="18" t="s">
        <v>69</v>
      </c>
      <c r="K92" s="18" t="s">
        <v>68</v>
      </c>
      <c r="L92" s="18">
        <v>1</v>
      </c>
      <c r="M92" s="18">
        <v>0</v>
      </c>
      <c r="N92" s="19">
        <v>760</v>
      </c>
      <c r="O92" s="19">
        <v>65</v>
      </c>
      <c r="P92" s="19">
        <v>5</v>
      </c>
      <c r="Q92" s="18" t="str">
        <f t="shared" ca="1" si="14"/>
        <v>16</v>
      </c>
      <c r="R92" s="18" t="str">
        <f t="shared" ca="1" si="16"/>
        <v>08</v>
      </c>
      <c r="S92" s="18" t="str">
        <f t="shared" ca="1" si="18"/>
        <v>04</v>
      </c>
      <c r="T92" s="18">
        <v>1</v>
      </c>
      <c r="U92" s="18">
        <v>0</v>
      </c>
      <c r="V92" s="18">
        <v>1</v>
      </c>
      <c r="W92" s="18">
        <v>1</v>
      </c>
      <c r="X92" s="18">
        <v>1</v>
      </c>
      <c r="Y92" s="18">
        <v>1</v>
      </c>
      <c r="Z92" s="18">
        <v>1</v>
      </c>
      <c r="AA92" s="18">
        <v>1</v>
      </c>
      <c r="AB92" s="18">
        <v>1</v>
      </c>
      <c r="AC92" s="18">
        <v>0</v>
      </c>
      <c r="AD92" s="18">
        <v>0</v>
      </c>
      <c r="AE92" s="18">
        <v>0</v>
      </c>
      <c r="AF92" s="18">
        <v>0</v>
      </c>
      <c r="AG92" s="18">
        <v>0</v>
      </c>
      <c r="AH92" s="18">
        <v>0</v>
      </c>
      <c r="AI92" s="18">
        <v>0</v>
      </c>
      <c r="AJ92" s="18">
        <v>0</v>
      </c>
      <c r="AK92" s="23" t="str">
        <f>$F92</f>
        <v>FF</v>
      </c>
      <c r="AL92" s="18">
        <v>0</v>
      </c>
      <c r="AM92" s="18">
        <v>0</v>
      </c>
      <c r="AN92" s="18">
        <v>0</v>
      </c>
      <c r="AO92" s="18">
        <v>0</v>
      </c>
      <c r="AP92" s="19">
        <v>0</v>
      </c>
      <c r="AQ92" s="19">
        <v>0</v>
      </c>
      <c r="AR92" s="19">
        <v>0</v>
      </c>
      <c r="AS92" s="19">
        <v>0</v>
      </c>
      <c r="AT92" s="19">
        <v>0</v>
      </c>
      <c r="AU92" s="19">
        <v>0</v>
      </c>
      <c r="AV92" s="19">
        <v>0</v>
      </c>
      <c r="AW92" s="19">
        <v>0</v>
      </c>
      <c r="AX92" s="19">
        <v>0</v>
      </c>
      <c r="AY92" s="19">
        <v>0</v>
      </c>
      <c r="AZ92" s="18" t="str">
        <f t="shared" ca="1" si="29"/>
        <v>51</v>
      </c>
      <c r="BA92" s="18" t="s">
        <v>25</v>
      </c>
      <c r="BB92" s="122" t="str">
        <f t="shared" ca="1" si="30"/>
        <v>7B00013CC801000760006500051608040100010101010101010000000000000000FF000000000000000000000000000000000000000000000000517D</v>
      </c>
      <c r="BC92" s="79">
        <v>73</v>
      </c>
      <c r="BD92" s="21"/>
      <c r="BE92" s="18" t="str">
        <f t="shared" si="27"/>
        <v>00</v>
      </c>
      <c r="BF92" s="18" t="str">
        <f t="shared" si="28"/>
        <v>00</v>
      </c>
      <c r="BG92" s="20"/>
      <c r="BH92" s="21"/>
    </row>
    <row r="93" spans="1:60" ht="82.5">
      <c r="A93" s="27"/>
      <c r="B93" s="16">
        <v>46</v>
      </c>
      <c r="C93" s="27" t="s">
        <v>819</v>
      </c>
      <c r="D93" s="121"/>
      <c r="E93" s="121">
        <v>1</v>
      </c>
      <c r="F93" s="22">
        <v>0</v>
      </c>
      <c r="G93" s="18" t="s">
        <v>18</v>
      </c>
      <c r="H93" s="18">
        <v>0</v>
      </c>
      <c r="I93" s="18">
        <v>1</v>
      </c>
      <c r="J93" s="18" t="s">
        <v>69</v>
      </c>
      <c r="K93" s="18" t="s">
        <v>68</v>
      </c>
      <c r="L93" s="18">
        <v>1</v>
      </c>
      <c r="M93" s="18">
        <v>0</v>
      </c>
      <c r="N93" s="19">
        <v>760</v>
      </c>
      <c r="O93" s="19">
        <v>65</v>
      </c>
      <c r="P93" s="19">
        <v>5</v>
      </c>
      <c r="Q93" s="18" t="str">
        <f t="shared" ca="1" si="14"/>
        <v>16</v>
      </c>
      <c r="R93" s="18" t="str">
        <f t="shared" ca="1" si="16"/>
        <v>08</v>
      </c>
      <c r="S93" s="18" t="str">
        <f t="shared" ca="1" si="18"/>
        <v>04</v>
      </c>
      <c r="T93" s="18">
        <v>1</v>
      </c>
      <c r="U93" s="18">
        <v>0</v>
      </c>
      <c r="V93" s="18">
        <v>1</v>
      </c>
      <c r="W93" s="18">
        <v>1</v>
      </c>
      <c r="X93" s="18">
        <v>1</v>
      </c>
      <c r="Y93" s="18">
        <v>1</v>
      </c>
      <c r="Z93" s="18">
        <v>1</v>
      </c>
      <c r="AA93" s="18">
        <v>1</v>
      </c>
      <c r="AB93" s="18">
        <v>1</v>
      </c>
      <c r="AC93" s="18">
        <v>0</v>
      </c>
      <c r="AD93" s="18">
        <v>0</v>
      </c>
      <c r="AE93" s="18">
        <v>0</v>
      </c>
      <c r="AF93" s="18">
        <v>0</v>
      </c>
      <c r="AG93" s="18">
        <v>0</v>
      </c>
      <c r="AH93" s="18">
        <v>0</v>
      </c>
      <c r="AI93" s="18">
        <v>0</v>
      </c>
      <c r="AJ93" s="18">
        <v>0</v>
      </c>
      <c r="AK93" s="18">
        <v>0</v>
      </c>
      <c r="AL93" s="23">
        <f>$F93</f>
        <v>0</v>
      </c>
      <c r="AM93" s="18">
        <v>0</v>
      </c>
      <c r="AN93" s="18">
        <v>0</v>
      </c>
      <c r="AO93" s="18">
        <v>0</v>
      </c>
      <c r="AP93" s="19">
        <v>0</v>
      </c>
      <c r="AQ93" s="19">
        <v>0</v>
      </c>
      <c r="AR93" s="19">
        <v>0</v>
      </c>
      <c r="AS93" s="19">
        <v>0</v>
      </c>
      <c r="AT93" s="19">
        <v>0</v>
      </c>
      <c r="AU93" s="19">
        <v>0</v>
      </c>
      <c r="AV93" s="19">
        <v>0</v>
      </c>
      <c r="AW93" s="19">
        <v>0</v>
      </c>
      <c r="AX93" s="19">
        <v>0</v>
      </c>
      <c r="AY93" s="19">
        <v>0</v>
      </c>
      <c r="AZ93" s="18" t="str">
        <f t="shared" ca="1" si="29"/>
        <v>54</v>
      </c>
      <c r="BA93" s="18" t="s">
        <v>25</v>
      </c>
      <c r="BB93" s="122" t="str">
        <f t="shared" ca="1" si="30"/>
        <v>7B00013CC80100076000650005160804010001010101010101000000000000000000000000000000000000000000000000000000000000000000547D</v>
      </c>
      <c r="BC93" s="79">
        <v>74</v>
      </c>
      <c r="BD93" s="21"/>
      <c r="BE93" s="18" t="str">
        <f t="shared" si="27"/>
        <v>00</v>
      </c>
      <c r="BF93" s="18" t="str">
        <f t="shared" si="28"/>
        <v>00</v>
      </c>
      <c r="BG93" s="20"/>
      <c r="BH93" s="21"/>
    </row>
    <row r="94" spans="1:60" ht="82.5">
      <c r="A94" s="27"/>
      <c r="B94" s="16"/>
      <c r="C94" s="27"/>
      <c r="D94" s="121"/>
      <c r="E94" s="121">
        <v>2</v>
      </c>
      <c r="F94" s="22">
        <v>34</v>
      </c>
      <c r="G94" s="18" t="s">
        <v>18</v>
      </c>
      <c r="H94" s="18">
        <v>0</v>
      </c>
      <c r="I94" s="18">
        <v>1</v>
      </c>
      <c r="J94" s="18" t="s">
        <v>69</v>
      </c>
      <c r="K94" s="18" t="s">
        <v>68</v>
      </c>
      <c r="L94" s="18">
        <v>1</v>
      </c>
      <c r="M94" s="18">
        <v>0</v>
      </c>
      <c r="N94" s="19">
        <v>760</v>
      </c>
      <c r="O94" s="19">
        <v>65</v>
      </c>
      <c r="P94" s="19">
        <v>5</v>
      </c>
      <c r="Q94" s="18" t="str">
        <f t="shared" ca="1" si="14"/>
        <v>16</v>
      </c>
      <c r="R94" s="18" t="str">
        <f t="shared" ca="1" si="16"/>
        <v>08</v>
      </c>
      <c r="S94" s="18" t="str">
        <f t="shared" ca="1" si="18"/>
        <v>04</v>
      </c>
      <c r="T94" s="18">
        <v>1</v>
      </c>
      <c r="U94" s="18">
        <v>0</v>
      </c>
      <c r="V94" s="18">
        <v>1</v>
      </c>
      <c r="W94" s="18">
        <v>1</v>
      </c>
      <c r="X94" s="18">
        <v>1</v>
      </c>
      <c r="Y94" s="18">
        <v>1</v>
      </c>
      <c r="Z94" s="18">
        <v>1</v>
      </c>
      <c r="AA94" s="18">
        <v>1</v>
      </c>
      <c r="AB94" s="18">
        <v>1</v>
      </c>
      <c r="AC94" s="18">
        <v>0</v>
      </c>
      <c r="AD94" s="18">
        <v>0</v>
      </c>
      <c r="AE94" s="18">
        <v>0</v>
      </c>
      <c r="AF94" s="18">
        <v>0</v>
      </c>
      <c r="AG94" s="18">
        <v>0</v>
      </c>
      <c r="AH94" s="18">
        <v>0</v>
      </c>
      <c r="AI94" s="18">
        <v>0</v>
      </c>
      <c r="AJ94" s="18">
        <v>0</v>
      </c>
      <c r="AK94" s="18">
        <v>0</v>
      </c>
      <c r="AL94" s="23">
        <f>$F94</f>
        <v>34</v>
      </c>
      <c r="AM94" s="18">
        <v>0</v>
      </c>
      <c r="AN94" s="18">
        <v>0</v>
      </c>
      <c r="AO94" s="18">
        <v>0</v>
      </c>
      <c r="AP94" s="19">
        <v>0</v>
      </c>
      <c r="AQ94" s="19">
        <v>0</v>
      </c>
      <c r="AR94" s="19">
        <v>0</v>
      </c>
      <c r="AS94" s="19">
        <v>0</v>
      </c>
      <c r="AT94" s="19">
        <v>0</v>
      </c>
      <c r="AU94" s="19">
        <v>0</v>
      </c>
      <c r="AV94" s="19">
        <v>0</v>
      </c>
      <c r="AW94" s="19">
        <v>0</v>
      </c>
      <c r="AX94" s="19">
        <v>0</v>
      </c>
      <c r="AY94" s="19">
        <v>0</v>
      </c>
      <c r="AZ94" s="18" t="str">
        <f t="shared" ca="1" si="29"/>
        <v>00</v>
      </c>
      <c r="BA94" s="18" t="s">
        <v>25</v>
      </c>
      <c r="BB94" s="122" t="str">
        <f t="shared" ca="1" si="30"/>
        <v>7B00013CC80100076000650005160804010001010101010101000000000000000000340000000000000000000000000000000000000000000000007D</v>
      </c>
      <c r="BC94" s="79">
        <v>75</v>
      </c>
      <c r="BD94" s="21"/>
      <c r="BE94" s="18" t="str">
        <f t="shared" si="27"/>
        <v>00</v>
      </c>
      <c r="BF94" s="18" t="str">
        <f t="shared" si="28"/>
        <v>00</v>
      </c>
      <c r="BG94" s="20"/>
      <c r="BH94" s="21"/>
    </row>
    <row r="95" spans="1:60" ht="82.5">
      <c r="A95" s="27"/>
      <c r="B95" s="16"/>
      <c r="C95" s="27"/>
      <c r="D95" s="121"/>
      <c r="E95" s="121">
        <v>3</v>
      </c>
      <c r="F95" s="22" t="s">
        <v>22</v>
      </c>
      <c r="G95" s="18" t="s">
        <v>18</v>
      </c>
      <c r="H95" s="18">
        <v>0</v>
      </c>
      <c r="I95" s="18">
        <v>1</v>
      </c>
      <c r="J95" s="18" t="s">
        <v>69</v>
      </c>
      <c r="K95" s="18" t="s">
        <v>68</v>
      </c>
      <c r="L95" s="18">
        <v>1</v>
      </c>
      <c r="M95" s="18">
        <v>0</v>
      </c>
      <c r="N95" s="19">
        <v>760</v>
      </c>
      <c r="O95" s="19">
        <v>65</v>
      </c>
      <c r="P95" s="19">
        <v>5</v>
      </c>
      <c r="Q95" s="18" t="str">
        <f t="shared" ca="1" si="14"/>
        <v>16</v>
      </c>
      <c r="R95" s="18" t="str">
        <f t="shared" ca="1" si="16"/>
        <v>08</v>
      </c>
      <c r="S95" s="18" t="str">
        <f t="shared" ca="1" si="18"/>
        <v>04</v>
      </c>
      <c r="T95" s="18">
        <v>1</v>
      </c>
      <c r="U95" s="18">
        <v>0</v>
      </c>
      <c r="V95" s="18">
        <v>1</v>
      </c>
      <c r="W95" s="18">
        <v>1</v>
      </c>
      <c r="X95" s="18">
        <v>1</v>
      </c>
      <c r="Y95" s="18">
        <v>1</v>
      </c>
      <c r="Z95" s="18">
        <v>1</v>
      </c>
      <c r="AA95" s="18">
        <v>1</v>
      </c>
      <c r="AB95" s="18">
        <v>1</v>
      </c>
      <c r="AC95" s="18">
        <v>0</v>
      </c>
      <c r="AD95" s="18">
        <v>0</v>
      </c>
      <c r="AE95" s="18">
        <v>0</v>
      </c>
      <c r="AF95" s="18">
        <v>0</v>
      </c>
      <c r="AG95" s="18">
        <v>0</v>
      </c>
      <c r="AH95" s="18">
        <v>0</v>
      </c>
      <c r="AI95" s="18">
        <v>0</v>
      </c>
      <c r="AJ95" s="18">
        <v>0</v>
      </c>
      <c r="AK95" s="18">
        <v>0</v>
      </c>
      <c r="AL95" s="23" t="str">
        <f>$F95</f>
        <v>FF</v>
      </c>
      <c r="AM95" s="18">
        <v>0</v>
      </c>
      <c r="AN95" s="18">
        <v>0</v>
      </c>
      <c r="AO95" s="18">
        <v>0</v>
      </c>
      <c r="AP95" s="19">
        <v>0</v>
      </c>
      <c r="AQ95" s="19">
        <v>0</v>
      </c>
      <c r="AR95" s="19">
        <v>0</v>
      </c>
      <c r="AS95" s="19">
        <v>0</v>
      </c>
      <c r="AT95" s="19">
        <v>0</v>
      </c>
      <c r="AU95" s="19">
        <v>0</v>
      </c>
      <c r="AV95" s="19">
        <v>0</v>
      </c>
      <c r="AW95" s="19">
        <v>0</v>
      </c>
      <c r="AX95" s="19">
        <v>0</v>
      </c>
      <c r="AY95" s="19">
        <v>0</v>
      </c>
      <c r="AZ95" s="18" t="str">
        <f t="shared" ca="1" si="29"/>
        <v>51</v>
      </c>
      <c r="BA95" s="18" t="s">
        <v>25</v>
      </c>
      <c r="BB95" s="122" t="str">
        <f t="shared" ca="1" si="30"/>
        <v>7B00013CC80100076000650005160804010001010101010101000000000000000000FF0000000000000000000000000000000000000000000000517D</v>
      </c>
      <c r="BC95" s="79">
        <v>76</v>
      </c>
      <c r="BD95" s="21"/>
      <c r="BE95" s="18" t="str">
        <f t="shared" si="27"/>
        <v>00</v>
      </c>
      <c r="BF95" s="18" t="str">
        <f t="shared" si="28"/>
        <v>00</v>
      </c>
      <c r="BG95" s="20"/>
      <c r="BH95" s="21"/>
    </row>
    <row r="96" spans="1:60" ht="82.5">
      <c r="A96" s="27"/>
      <c r="B96" s="16">
        <v>49</v>
      </c>
      <c r="C96" s="27" t="s">
        <v>818</v>
      </c>
      <c r="D96" s="121"/>
      <c r="E96" s="121">
        <v>1</v>
      </c>
      <c r="F96" s="22">
        <v>0</v>
      </c>
      <c r="G96" s="18" t="s">
        <v>18</v>
      </c>
      <c r="H96" s="18">
        <v>0</v>
      </c>
      <c r="I96" s="18">
        <v>1</v>
      </c>
      <c r="J96" s="18" t="s">
        <v>69</v>
      </c>
      <c r="K96" s="18" t="s">
        <v>68</v>
      </c>
      <c r="L96" s="18">
        <v>1</v>
      </c>
      <c r="M96" s="18">
        <v>0</v>
      </c>
      <c r="N96" s="19">
        <v>760</v>
      </c>
      <c r="O96" s="19">
        <v>65</v>
      </c>
      <c r="P96" s="19">
        <v>5</v>
      </c>
      <c r="Q96" s="18" t="str">
        <f t="shared" ca="1" si="14"/>
        <v>16</v>
      </c>
      <c r="R96" s="18" t="str">
        <f t="shared" ca="1" si="16"/>
        <v>08</v>
      </c>
      <c r="S96" s="18" t="str">
        <f t="shared" ca="1" si="18"/>
        <v>04</v>
      </c>
      <c r="T96" s="18">
        <v>1</v>
      </c>
      <c r="U96" s="18">
        <v>0</v>
      </c>
      <c r="V96" s="18">
        <v>1</v>
      </c>
      <c r="W96" s="18">
        <v>1</v>
      </c>
      <c r="X96" s="18">
        <v>1</v>
      </c>
      <c r="Y96" s="18">
        <v>1</v>
      </c>
      <c r="Z96" s="18">
        <v>1</v>
      </c>
      <c r="AA96" s="18">
        <v>1</v>
      </c>
      <c r="AB96" s="18">
        <v>1</v>
      </c>
      <c r="AC96" s="18">
        <v>0</v>
      </c>
      <c r="AD96" s="18">
        <v>0</v>
      </c>
      <c r="AE96" s="18">
        <v>0</v>
      </c>
      <c r="AF96" s="18">
        <v>0</v>
      </c>
      <c r="AG96" s="18">
        <v>0</v>
      </c>
      <c r="AH96" s="18">
        <v>0</v>
      </c>
      <c r="AI96" s="18">
        <v>0</v>
      </c>
      <c r="AJ96" s="18">
        <v>0</v>
      </c>
      <c r="AK96" s="18">
        <v>0</v>
      </c>
      <c r="AL96" s="18">
        <v>0</v>
      </c>
      <c r="AM96" s="23">
        <f>$F96</f>
        <v>0</v>
      </c>
      <c r="AN96" s="18">
        <v>0</v>
      </c>
      <c r="AO96" s="18">
        <v>0</v>
      </c>
      <c r="AP96" s="19">
        <v>0</v>
      </c>
      <c r="AQ96" s="19">
        <v>0</v>
      </c>
      <c r="AR96" s="19">
        <v>0</v>
      </c>
      <c r="AS96" s="19">
        <v>0</v>
      </c>
      <c r="AT96" s="19">
        <v>0</v>
      </c>
      <c r="AU96" s="19">
        <v>0</v>
      </c>
      <c r="AV96" s="19">
        <v>0</v>
      </c>
      <c r="AW96" s="19">
        <v>0</v>
      </c>
      <c r="AX96" s="19">
        <v>0</v>
      </c>
      <c r="AY96" s="19">
        <v>0</v>
      </c>
      <c r="AZ96" s="18" t="str">
        <f t="shared" ca="1" si="29"/>
        <v>54</v>
      </c>
      <c r="BA96" s="18" t="s">
        <v>25</v>
      </c>
      <c r="BB96" s="122" t="str">
        <f t="shared" ca="1" si="30"/>
        <v>7B00013CC80100076000650005160804010001010101010101000000000000000000000000000000000000000000000000000000000000000000547D</v>
      </c>
      <c r="BC96" s="79">
        <v>77</v>
      </c>
      <c r="BD96" s="21"/>
      <c r="BE96" s="18" t="str">
        <f t="shared" si="27"/>
        <v>00</v>
      </c>
      <c r="BF96" s="18" t="str">
        <f t="shared" si="28"/>
        <v>00</v>
      </c>
      <c r="BG96" s="20"/>
      <c r="BH96" s="21"/>
    </row>
    <row r="97" spans="1:60" ht="82.5">
      <c r="A97" s="27"/>
      <c r="B97" s="16"/>
      <c r="C97" s="27"/>
      <c r="D97" s="121"/>
      <c r="E97" s="121">
        <v>2</v>
      </c>
      <c r="F97" s="22">
        <v>34</v>
      </c>
      <c r="G97" s="18" t="s">
        <v>18</v>
      </c>
      <c r="H97" s="18">
        <v>0</v>
      </c>
      <c r="I97" s="18">
        <v>1</v>
      </c>
      <c r="J97" s="18" t="s">
        <v>69</v>
      </c>
      <c r="K97" s="18" t="s">
        <v>68</v>
      </c>
      <c r="L97" s="18">
        <v>1</v>
      </c>
      <c r="M97" s="18">
        <v>0</v>
      </c>
      <c r="N97" s="19">
        <v>760</v>
      </c>
      <c r="O97" s="19">
        <v>65</v>
      </c>
      <c r="P97" s="19">
        <v>5</v>
      </c>
      <c r="Q97" s="18" t="str">
        <f t="shared" ca="1" si="14"/>
        <v>16</v>
      </c>
      <c r="R97" s="18" t="str">
        <f t="shared" ca="1" si="16"/>
        <v>08</v>
      </c>
      <c r="S97" s="18" t="str">
        <f t="shared" ca="1" si="18"/>
        <v>04</v>
      </c>
      <c r="T97" s="18">
        <v>1</v>
      </c>
      <c r="U97" s="18">
        <v>0</v>
      </c>
      <c r="V97" s="18">
        <v>1</v>
      </c>
      <c r="W97" s="18">
        <v>1</v>
      </c>
      <c r="X97" s="18">
        <v>1</v>
      </c>
      <c r="Y97" s="18">
        <v>1</v>
      </c>
      <c r="Z97" s="18">
        <v>1</v>
      </c>
      <c r="AA97" s="18">
        <v>1</v>
      </c>
      <c r="AB97" s="18">
        <v>1</v>
      </c>
      <c r="AC97" s="18">
        <v>0</v>
      </c>
      <c r="AD97" s="18">
        <v>0</v>
      </c>
      <c r="AE97" s="18">
        <v>0</v>
      </c>
      <c r="AF97" s="18">
        <v>0</v>
      </c>
      <c r="AG97" s="18">
        <v>0</v>
      </c>
      <c r="AH97" s="18">
        <v>0</v>
      </c>
      <c r="AI97" s="18">
        <v>0</v>
      </c>
      <c r="AJ97" s="18">
        <v>0</v>
      </c>
      <c r="AK97" s="18">
        <v>0</v>
      </c>
      <c r="AL97" s="18">
        <v>0</v>
      </c>
      <c r="AM97" s="23">
        <f>$F97</f>
        <v>34</v>
      </c>
      <c r="AN97" s="18">
        <v>0</v>
      </c>
      <c r="AO97" s="18">
        <v>0</v>
      </c>
      <c r="AP97" s="19">
        <v>0</v>
      </c>
      <c r="AQ97" s="19">
        <v>0</v>
      </c>
      <c r="AR97" s="19">
        <v>0</v>
      </c>
      <c r="AS97" s="19">
        <v>0</v>
      </c>
      <c r="AT97" s="19">
        <v>0</v>
      </c>
      <c r="AU97" s="19">
        <v>0</v>
      </c>
      <c r="AV97" s="19">
        <v>0</v>
      </c>
      <c r="AW97" s="19">
        <v>0</v>
      </c>
      <c r="AX97" s="19">
        <v>0</v>
      </c>
      <c r="AY97" s="19">
        <v>0</v>
      </c>
      <c r="AZ97" s="18" t="str">
        <f t="shared" ca="1" si="29"/>
        <v>00</v>
      </c>
      <c r="BA97" s="18" t="s">
        <v>25</v>
      </c>
      <c r="BB97" s="122" t="str">
        <f t="shared" ca="1" si="30"/>
        <v>7B00013CC80100076000650005160804010001010101010101000000000000000000003400000000000000000000000000000000000000000000007D</v>
      </c>
      <c r="BC97" s="79">
        <v>78</v>
      </c>
      <c r="BD97" s="21"/>
      <c r="BE97" s="18" t="str">
        <f t="shared" si="27"/>
        <v>00</v>
      </c>
      <c r="BF97" s="18" t="str">
        <f t="shared" si="28"/>
        <v>00</v>
      </c>
      <c r="BG97" s="20"/>
      <c r="BH97" s="21"/>
    </row>
    <row r="98" spans="1:60" ht="82.5">
      <c r="A98" s="27"/>
      <c r="B98" s="16"/>
      <c r="C98" s="27"/>
      <c r="D98" s="121"/>
      <c r="E98" s="121">
        <v>3</v>
      </c>
      <c r="F98" s="22" t="s">
        <v>22</v>
      </c>
      <c r="G98" s="18" t="s">
        <v>18</v>
      </c>
      <c r="H98" s="18">
        <v>0</v>
      </c>
      <c r="I98" s="18">
        <v>1</v>
      </c>
      <c r="J98" s="18" t="s">
        <v>69</v>
      </c>
      <c r="K98" s="18" t="s">
        <v>68</v>
      </c>
      <c r="L98" s="18">
        <v>1</v>
      </c>
      <c r="M98" s="18">
        <v>0</v>
      </c>
      <c r="N98" s="19">
        <v>760</v>
      </c>
      <c r="O98" s="19">
        <v>65</v>
      </c>
      <c r="P98" s="19">
        <v>5</v>
      </c>
      <c r="Q98" s="18" t="str">
        <f t="shared" ca="1" si="14"/>
        <v>16</v>
      </c>
      <c r="R98" s="18" t="str">
        <f t="shared" ca="1" si="16"/>
        <v>08</v>
      </c>
      <c r="S98" s="18" t="str">
        <f t="shared" ca="1" si="18"/>
        <v>04</v>
      </c>
      <c r="T98" s="18">
        <v>1</v>
      </c>
      <c r="U98" s="18">
        <v>0</v>
      </c>
      <c r="V98" s="18">
        <v>1</v>
      </c>
      <c r="W98" s="18">
        <v>1</v>
      </c>
      <c r="X98" s="18">
        <v>1</v>
      </c>
      <c r="Y98" s="18">
        <v>1</v>
      </c>
      <c r="Z98" s="18">
        <v>1</v>
      </c>
      <c r="AA98" s="18">
        <v>1</v>
      </c>
      <c r="AB98" s="18">
        <v>1</v>
      </c>
      <c r="AC98" s="18">
        <v>0</v>
      </c>
      <c r="AD98" s="18">
        <v>0</v>
      </c>
      <c r="AE98" s="18">
        <v>0</v>
      </c>
      <c r="AF98" s="18">
        <v>0</v>
      </c>
      <c r="AG98" s="18">
        <v>0</v>
      </c>
      <c r="AH98" s="18">
        <v>0</v>
      </c>
      <c r="AI98" s="18">
        <v>0</v>
      </c>
      <c r="AJ98" s="18">
        <v>0</v>
      </c>
      <c r="AK98" s="18">
        <v>0</v>
      </c>
      <c r="AL98" s="18">
        <v>0</v>
      </c>
      <c r="AM98" s="23" t="str">
        <f>$F98</f>
        <v>FF</v>
      </c>
      <c r="AN98" s="18">
        <v>0</v>
      </c>
      <c r="AO98" s="18">
        <v>0</v>
      </c>
      <c r="AP98" s="19">
        <v>0</v>
      </c>
      <c r="AQ98" s="19">
        <v>0</v>
      </c>
      <c r="AR98" s="19">
        <v>0</v>
      </c>
      <c r="AS98" s="19">
        <v>0</v>
      </c>
      <c r="AT98" s="19">
        <v>0</v>
      </c>
      <c r="AU98" s="19">
        <v>0</v>
      </c>
      <c r="AV98" s="19">
        <v>0</v>
      </c>
      <c r="AW98" s="19">
        <v>0</v>
      </c>
      <c r="AX98" s="19">
        <v>0</v>
      </c>
      <c r="AY98" s="19">
        <v>0</v>
      </c>
      <c r="AZ98" s="18" t="str">
        <f t="shared" ref="AZ98:AZ129" ca="1" si="33">TEXT(DEC2HEX(_xlfn.BITAND(SUM(HEX2DEC(G98)+HEX2DEC(H98)+HEX2DEC(I98)+HEX2DEC(J98)+HEX2DEC(K98)+HEX2DEC(L98)+HEX2DEC(M98)+HEX2DEC(N98)+HEX2DEC(O98)+HEX2DEC(P98)+HEX2DEC(Q98)+HEX2DEC(R98)+HEX2DEC(S98)+HEX2DEC(T98)+HEX2DEC(U98)+HEX2DEC(V98)+HEX2DEC(X98)+HEX2DEC(Y98)+HEX2DEC(Z98)+HEX2DEC(AA98)+HEX2DEC(AB98)+HEX2DEC(AI98)+HEX2DEC(AJ98)+HEX2DEC(AK98)+HEX2DEC(AL98)+HEX2DEC(AM98)+HEX2DEC(AN98)+HEX2DEC(AO98)+HEX2DEC(AP98)+HEX2DEC(AQ98)+HEX2DEC(AR98)+HEX2DEC(AS98)+HEX2DEC(AT98)+HEX2DEC(AU98)+HEX2DEC(AV98)+HEX2DEC(AW98)+HEX2DEC(AX98)+HEX2DEC(AY98)),85)),"00")</f>
        <v>51</v>
      </c>
      <c r="BA98" s="18" t="s">
        <v>25</v>
      </c>
      <c r="BB98" s="122" t="str">
        <f t="shared" ca="1" si="30"/>
        <v>7B00013CC8010007600065000516080401000101010101010100000000000000000000FF00000000000000000000000000000000000000000000517D</v>
      </c>
      <c r="BC98" s="79">
        <v>79</v>
      </c>
      <c r="BD98" s="21"/>
      <c r="BE98" s="18" t="str">
        <f t="shared" si="27"/>
        <v>00</v>
      </c>
      <c r="BF98" s="18" t="str">
        <f t="shared" si="28"/>
        <v>00</v>
      </c>
      <c r="BG98" s="20"/>
      <c r="BH98" s="21"/>
    </row>
    <row r="99" spans="1:60" ht="82.5">
      <c r="A99" s="27"/>
      <c r="B99" s="16">
        <v>52</v>
      </c>
      <c r="C99" s="27" t="s">
        <v>817</v>
      </c>
      <c r="D99" s="121"/>
      <c r="E99" s="121">
        <v>1</v>
      </c>
      <c r="F99" s="22">
        <v>0</v>
      </c>
      <c r="G99" s="18" t="s">
        <v>18</v>
      </c>
      <c r="H99" s="18">
        <v>0</v>
      </c>
      <c r="I99" s="18">
        <v>1</v>
      </c>
      <c r="J99" s="18" t="s">
        <v>69</v>
      </c>
      <c r="K99" s="18" t="s">
        <v>68</v>
      </c>
      <c r="L99" s="18">
        <v>1</v>
      </c>
      <c r="M99" s="18">
        <v>0</v>
      </c>
      <c r="N99" s="19">
        <v>760</v>
      </c>
      <c r="O99" s="19">
        <v>65</v>
      </c>
      <c r="P99" s="19">
        <v>5</v>
      </c>
      <c r="Q99" s="18" t="str">
        <f t="shared" ca="1" si="14"/>
        <v>16</v>
      </c>
      <c r="R99" s="18" t="str">
        <f t="shared" ca="1" si="16"/>
        <v>08</v>
      </c>
      <c r="S99" s="18" t="str">
        <f t="shared" ca="1" si="18"/>
        <v>04</v>
      </c>
      <c r="T99" s="18">
        <v>1</v>
      </c>
      <c r="U99" s="18">
        <v>0</v>
      </c>
      <c r="V99" s="18">
        <v>1</v>
      </c>
      <c r="W99" s="18">
        <v>1</v>
      </c>
      <c r="X99" s="18">
        <v>1</v>
      </c>
      <c r="Y99" s="18">
        <v>1</v>
      </c>
      <c r="Z99" s="18">
        <v>1</v>
      </c>
      <c r="AA99" s="18">
        <v>1</v>
      </c>
      <c r="AB99" s="18">
        <v>1</v>
      </c>
      <c r="AC99" s="18">
        <v>0</v>
      </c>
      <c r="AD99" s="18">
        <v>0</v>
      </c>
      <c r="AE99" s="18">
        <v>0</v>
      </c>
      <c r="AF99" s="18">
        <v>0</v>
      </c>
      <c r="AG99" s="18">
        <v>0</v>
      </c>
      <c r="AH99" s="18">
        <v>0</v>
      </c>
      <c r="AI99" s="18">
        <v>0</v>
      </c>
      <c r="AJ99" s="18">
        <v>0</v>
      </c>
      <c r="AK99" s="18">
        <v>0</v>
      </c>
      <c r="AL99" s="18">
        <v>0</v>
      </c>
      <c r="AM99" s="18">
        <v>0</v>
      </c>
      <c r="AN99" s="23">
        <f>$F99</f>
        <v>0</v>
      </c>
      <c r="AO99" s="18">
        <v>0</v>
      </c>
      <c r="AP99" s="19">
        <v>0</v>
      </c>
      <c r="AQ99" s="19">
        <v>0</v>
      </c>
      <c r="AR99" s="19">
        <v>0</v>
      </c>
      <c r="AS99" s="19">
        <v>0</v>
      </c>
      <c r="AT99" s="19">
        <v>0</v>
      </c>
      <c r="AU99" s="19">
        <v>0</v>
      </c>
      <c r="AV99" s="19">
        <v>0</v>
      </c>
      <c r="AW99" s="19">
        <v>0</v>
      </c>
      <c r="AX99" s="19">
        <v>0</v>
      </c>
      <c r="AY99" s="19">
        <v>0</v>
      </c>
      <c r="AZ99" s="18" t="str">
        <f t="shared" ca="1" si="33"/>
        <v>54</v>
      </c>
      <c r="BA99" s="18" t="s">
        <v>25</v>
      </c>
      <c r="BB99" s="122" t="str">
        <f t="shared" ca="1" si="30"/>
        <v>7B00013CC80100076000650005160804010001010101010101000000000000000000000000000000000000000000000000000000000000000000547D</v>
      </c>
      <c r="BC99" s="79">
        <v>80</v>
      </c>
      <c r="BD99" s="21"/>
      <c r="BE99" s="18" t="str">
        <f t="shared" si="27"/>
        <v>00</v>
      </c>
      <c r="BF99" s="18" t="str">
        <f t="shared" si="28"/>
        <v>00</v>
      </c>
      <c r="BG99" s="20"/>
      <c r="BH99" s="21"/>
    </row>
    <row r="100" spans="1:60" ht="82.5">
      <c r="A100" s="27"/>
      <c r="B100" s="16"/>
      <c r="C100" s="27"/>
      <c r="D100" s="121"/>
      <c r="E100" s="121">
        <v>2</v>
      </c>
      <c r="F100" s="22">
        <v>34</v>
      </c>
      <c r="G100" s="18" t="s">
        <v>18</v>
      </c>
      <c r="H100" s="18">
        <v>0</v>
      </c>
      <c r="I100" s="18">
        <v>1</v>
      </c>
      <c r="J100" s="18" t="s">
        <v>69</v>
      </c>
      <c r="K100" s="18" t="s">
        <v>68</v>
      </c>
      <c r="L100" s="18">
        <v>1</v>
      </c>
      <c r="M100" s="18">
        <v>0</v>
      </c>
      <c r="N100" s="19">
        <v>760</v>
      </c>
      <c r="O100" s="19">
        <v>65</v>
      </c>
      <c r="P100" s="19">
        <v>5</v>
      </c>
      <c r="Q100" s="18" t="str">
        <f t="shared" ca="1" si="14"/>
        <v>16</v>
      </c>
      <c r="R100" s="18" t="str">
        <f t="shared" ca="1" si="16"/>
        <v>08</v>
      </c>
      <c r="S100" s="18" t="str">
        <f t="shared" ca="1" si="18"/>
        <v>04</v>
      </c>
      <c r="T100" s="18">
        <v>1</v>
      </c>
      <c r="U100" s="18">
        <v>0</v>
      </c>
      <c r="V100" s="18">
        <v>1</v>
      </c>
      <c r="W100" s="18">
        <v>1</v>
      </c>
      <c r="X100" s="18">
        <v>1</v>
      </c>
      <c r="Y100" s="18">
        <v>1</v>
      </c>
      <c r="Z100" s="18">
        <v>1</v>
      </c>
      <c r="AA100" s="18">
        <v>1</v>
      </c>
      <c r="AB100" s="18">
        <v>1</v>
      </c>
      <c r="AC100" s="18">
        <v>0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0</v>
      </c>
      <c r="AL100" s="18">
        <v>0</v>
      </c>
      <c r="AM100" s="18">
        <v>0</v>
      </c>
      <c r="AN100" s="23">
        <f>$F100</f>
        <v>34</v>
      </c>
      <c r="AO100" s="18">
        <v>0</v>
      </c>
      <c r="AP100" s="19">
        <v>0</v>
      </c>
      <c r="AQ100" s="19">
        <v>0</v>
      </c>
      <c r="AR100" s="19">
        <v>0</v>
      </c>
      <c r="AS100" s="19">
        <v>0</v>
      </c>
      <c r="AT100" s="19">
        <v>0</v>
      </c>
      <c r="AU100" s="19">
        <v>0</v>
      </c>
      <c r="AV100" s="19">
        <v>0</v>
      </c>
      <c r="AW100" s="19">
        <v>0</v>
      </c>
      <c r="AX100" s="19">
        <v>0</v>
      </c>
      <c r="AY100" s="19">
        <v>0</v>
      </c>
      <c r="AZ100" s="18" t="str">
        <f t="shared" ca="1" si="33"/>
        <v>00</v>
      </c>
      <c r="BA100" s="18" t="s">
        <v>25</v>
      </c>
      <c r="BB100" s="122" t="str">
        <f t="shared" ca="1" si="30"/>
        <v>7B00013CC80100076000650005160804010001010101010101000000000000000000000034000000000000000000000000000000000000000000007D</v>
      </c>
      <c r="BC100" s="79">
        <v>81</v>
      </c>
      <c r="BD100" s="21"/>
      <c r="BE100" s="18" t="str">
        <f t="shared" si="27"/>
        <v>00</v>
      </c>
      <c r="BF100" s="18" t="str">
        <f t="shared" si="28"/>
        <v>00</v>
      </c>
      <c r="BG100" s="20"/>
      <c r="BH100" s="21"/>
    </row>
    <row r="101" spans="1:60" ht="82.5">
      <c r="A101" s="27"/>
      <c r="B101" s="16"/>
      <c r="C101" s="27"/>
      <c r="D101" s="121"/>
      <c r="E101" s="121">
        <v>3</v>
      </c>
      <c r="F101" s="22" t="s">
        <v>22</v>
      </c>
      <c r="G101" s="18" t="s">
        <v>18</v>
      </c>
      <c r="H101" s="18">
        <v>0</v>
      </c>
      <c r="I101" s="18">
        <v>1</v>
      </c>
      <c r="J101" s="18" t="s">
        <v>69</v>
      </c>
      <c r="K101" s="18" t="s">
        <v>68</v>
      </c>
      <c r="L101" s="18">
        <v>1</v>
      </c>
      <c r="M101" s="18">
        <v>0</v>
      </c>
      <c r="N101" s="19">
        <v>760</v>
      </c>
      <c r="O101" s="19">
        <v>65</v>
      </c>
      <c r="P101" s="19">
        <v>5</v>
      </c>
      <c r="Q101" s="18" t="str">
        <f t="shared" ca="1" si="14"/>
        <v>16</v>
      </c>
      <c r="R101" s="18" t="str">
        <f t="shared" ca="1" si="16"/>
        <v>08</v>
      </c>
      <c r="S101" s="18" t="str">
        <f t="shared" ca="1" si="18"/>
        <v>04</v>
      </c>
      <c r="T101" s="18">
        <v>1</v>
      </c>
      <c r="U101" s="18">
        <v>0</v>
      </c>
      <c r="V101" s="18">
        <v>1</v>
      </c>
      <c r="W101" s="18">
        <v>1</v>
      </c>
      <c r="X101" s="18">
        <v>1</v>
      </c>
      <c r="Y101" s="18">
        <v>1</v>
      </c>
      <c r="Z101" s="18">
        <v>1</v>
      </c>
      <c r="AA101" s="18">
        <v>1</v>
      </c>
      <c r="AB101" s="18">
        <v>1</v>
      </c>
      <c r="AC101" s="18">
        <v>0</v>
      </c>
      <c r="AD101" s="18">
        <v>0</v>
      </c>
      <c r="AE101" s="18">
        <v>0</v>
      </c>
      <c r="AF101" s="18">
        <v>0</v>
      </c>
      <c r="AG101" s="18">
        <v>0</v>
      </c>
      <c r="AH101" s="18">
        <v>0</v>
      </c>
      <c r="AI101" s="18">
        <v>0</v>
      </c>
      <c r="AJ101" s="18">
        <v>0</v>
      </c>
      <c r="AK101" s="18">
        <v>0</v>
      </c>
      <c r="AL101" s="18">
        <v>0</v>
      </c>
      <c r="AM101" s="18">
        <v>0</v>
      </c>
      <c r="AN101" s="23" t="str">
        <f>$F101</f>
        <v>FF</v>
      </c>
      <c r="AO101" s="18">
        <v>0</v>
      </c>
      <c r="AP101" s="19">
        <v>0</v>
      </c>
      <c r="AQ101" s="19">
        <v>0</v>
      </c>
      <c r="AR101" s="19">
        <v>0</v>
      </c>
      <c r="AS101" s="19">
        <v>0</v>
      </c>
      <c r="AT101" s="19">
        <v>0</v>
      </c>
      <c r="AU101" s="19">
        <v>0</v>
      </c>
      <c r="AV101" s="19">
        <v>0</v>
      </c>
      <c r="AW101" s="19">
        <v>0</v>
      </c>
      <c r="AX101" s="19">
        <v>0</v>
      </c>
      <c r="AY101" s="19">
        <v>0</v>
      </c>
      <c r="AZ101" s="18" t="str">
        <f t="shared" ca="1" si="33"/>
        <v>51</v>
      </c>
      <c r="BA101" s="18" t="s">
        <v>25</v>
      </c>
      <c r="BB101" s="122" t="str">
        <f t="shared" ca="1" si="30"/>
        <v>7B00013CC801000760006500051608040100010101010101010000000000000000000000FF000000000000000000000000000000000000000000517D</v>
      </c>
      <c r="BC101" s="79">
        <v>82</v>
      </c>
      <c r="BD101" s="21"/>
      <c r="BE101" s="18" t="str">
        <f t="shared" si="27"/>
        <v>00</v>
      </c>
      <c r="BF101" s="18" t="str">
        <f t="shared" si="28"/>
        <v>00</v>
      </c>
      <c r="BG101" s="20"/>
      <c r="BH101" s="21"/>
    </row>
    <row r="102" spans="1:60" ht="82.5">
      <c r="A102" s="27"/>
      <c r="B102" s="16">
        <v>55</v>
      </c>
      <c r="C102" s="27" t="s">
        <v>816</v>
      </c>
      <c r="D102" s="121"/>
      <c r="E102" s="121">
        <v>1</v>
      </c>
      <c r="F102" s="22">
        <v>0</v>
      </c>
      <c r="G102" s="18" t="s">
        <v>18</v>
      </c>
      <c r="H102" s="18">
        <v>0</v>
      </c>
      <c r="I102" s="18">
        <v>1</v>
      </c>
      <c r="J102" s="18" t="s">
        <v>69</v>
      </c>
      <c r="K102" s="18" t="s">
        <v>68</v>
      </c>
      <c r="L102" s="18">
        <v>1</v>
      </c>
      <c r="M102" s="18">
        <v>0</v>
      </c>
      <c r="N102" s="19">
        <v>760</v>
      </c>
      <c r="O102" s="19">
        <v>65</v>
      </c>
      <c r="P102" s="19">
        <v>5</v>
      </c>
      <c r="Q102" s="18" t="str">
        <f t="shared" ca="1" si="14"/>
        <v>16</v>
      </c>
      <c r="R102" s="18" t="str">
        <f t="shared" ca="1" si="16"/>
        <v>08</v>
      </c>
      <c r="S102" s="18" t="str">
        <f t="shared" ca="1" si="18"/>
        <v>04</v>
      </c>
      <c r="T102" s="18">
        <v>1</v>
      </c>
      <c r="U102" s="18">
        <v>0</v>
      </c>
      <c r="V102" s="18">
        <v>1</v>
      </c>
      <c r="W102" s="18">
        <v>1</v>
      </c>
      <c r="X102" s="18">
        <v>1</v>
      </c>
      <c r="Y102" s="18">
        <v>1</v>
      </c>
      <c r="Z102" s="18">
        <v>1</v>
      </c>
      <c r="AA102" s="18">
        <v>1</v>
      </c>
      <c r="AB102" s="18">
        <v>1</v>
      </c>
      <c r="AC102" s="18">
        <v>0</v>
      </c>
      <c r="AD102" s="18">
        <v>0</v>
      </c>
      <c r="AE102" s="18">
        <v>0</v>
      </c>
      <c r="AF102" s="18">
        <v>0</v>
      </c>
      <c r="AG102" s="18">
        <v>0</v>
      </c>
      <c r="AH102" s="18">
        <v>0</v>
      </c>
      <c r="AI102" s="18">
        <v>0</v>
      </c>
      <c r="AJ102" s="18">
        <v>0</v>
      </c>
      <c r="AK102" s="18">
        <v>0</v>
      </c>
      <c r="AL102" s="18">
        <v>0</v>
      </c>
      <c r="AM102" s="18">
        <v>0</v>
      </c>
      <c r="AN102" s="18">
        <v>0</v>
      </c>
      <c r="AO102" s="23">
        <f>$F102</f>
        <v>0</v>
      </c>
      <c r="AP102" s="19">
        <v>0</v>
      </c>
      <c r="AQ102" s="19">
        <v>0</v>
      </c>
      <c r="AR102" s="19">
        <v>0</v>
      </c>
      <c r="AS102" s="19">
        <v>0</v>
      </c>
      <c r="AT102" s="19">
        <v>0</v>
      </c>
      <c r="AU102" s="19">
        <v>0</v>
      </c>
      <c r="AV102" s="19">
        <v>0</v>
      </c>
      <c r="AW102" s="19">
        <v>0</v>
      </c>
      <c r="AX102" s="19">
        <v>0</v>
      </c>
      <c r="AY102" s="19">
        <v>0</v>
      </c>
      <c r="AZ102" s="18" t="str">
        <f t="shared" ca="1" si="33"/>
        <v>54</v>
      </c>
      <c r="BA102" s="18" t="s">
        <v>25</v>
      </c>
      <c r="BB102" s="122" t="str">
        <f t="shared" ca="1" si="30"/>
        <v>7B00013CC80100076000650005160804010001010101010101000000000000000000000000000000000000000000000000000000000000000000547D</v>
      </c>
      <c r="BC102" s="79">
        <v>83</v>
      </c>
      <c r="BD102" s="21"/>
      <c r="BE102" s="18" t="str">
        <f t="shared" si="27"/>
        <v>00</v>
      </c>
      <c r="BF102" s="18" t="str">
        <f t="shared" si="28"/>
        <v>00</v>
      </c>
      <c r="BG102" s="20"/>
      <c r="BH102" s="21"/>
    </row>
    <row r="103" spans="1:60" ht="82.5">
      <c r="A103" s="27"/>
      <c r="B103" s="16"/>
      <c r="C103" s="27"/>
      <c r="D103" s="121"/>
      <c r="E103" s="121">
        <v>2</v>
      </c>
      <c r="F103" s="22">
        <v>34</v>
      </c>
      <c r="G103" s="18" t="s">
        <v>18</v>
      </c>
      <c r="H103" s="18">
        <v>0</v>
      </c>
      <c r="I103" s="18">
        <v>1</v>
      </c>
      <c r="J103" s="18" t="s">
        <v>69</v>
      </c>
      <c r="K103" s="18" t="s">
        <v>68</v>
      </c>
      <c r="L103" s="18">
        <v>1</v>
      </c>
      <c r="M103" s="18">
        <v>0</v>
      </c>
      <c r="N103" s="19">
        <v>760</v>
      </c>
      <c r="O103" s="19">
        <v>65</v>
      </c>
      <c r="P103" s="19">
        <v>5</v>
      </c>
      <c r="Q103" s="18" t="str">
        <f t="shared" ca="1" si="14"/>
        <v>16</v>
      </c>
      <c r="R103" s="18" t="str">
        <f t="shared" ca="1" si="16"/>
        <v>08</v>
      </c>
      <c r="S103" s="18" t="str">
        <f t="shared" ca="1" si="18"/>
        <v>04</v>
      </c>
      <c r="T103" s="18">
        <v>1</v>
      </c>
      <c r="U103" s="18">
        <v>0</v>
      </c>
      <c r="V103" s="18">
        <v>1</v>
      </c>
      <c r="W103" s="18">
        <v>1</v>
      </c>
      <c r="X103" s="18">
        <v>1</v>
      </c>
      <c r="Y103" s="18">
        <v>1</v>
      </c>
      <c r="Z103" s="18">
        <v>1</v>
      </c>
      <c r="AA103" s="18">
        <v>1</v>
      </c>
      <c r="AB103" s="18">
        <v>1</v>
      </c>
      <c r="AC103" s="18">
        <v>0</v>
      </c>
      <c r="AD103" s="18">
        <v>0</v>
      </c>
      <c r="AE103" s="18">
        <v>0</v>
      </c>
      <c r="AF103" s="18">
        <v>0</v>
      </c>
      <c r="AG103" s="18">
        <v>0</v>
      </c>
      <c r="AH103" s="18">
        <v>0</v>
      </c>
      <c r="AI103" s="18">
        <v>0</v>
      </c>
      <c r="AJ103" s="18">
        <v>0</v>
      </c>
      <c r="AK103" s="18">
        <v>0</v>
      </c>
      <c r="AL103" s="18">
        <v>0</v>
      </c>
      <c r="AM103" s="18">
        <v>0</v>
      </c>
      <c r="AN103" s="18">
        <v>0</v>
      </c>
      <c r="AO103" s="23">
        <f>$F103</f>
        <v>34</v>
      </c>
      <c r="AP103" s="19">
        <v>0</v>
      </c>
      <c r="AQ103" s="19">
        <v>0</v>
      </c>
      <c r="AR103" s="19">
        <v>0</v>
      </c>
      <c r="AS103" s="19">
        <v>0</v>
      </c>
      <c r="AT103" s="19">
        <v>0</v>
      </c>
      <c r="AU103" s="19">
        <v>0</v>
      </c>
      <c r="AV103" s="19">
        <v>0</v>
      </c>
      <c r="AW103" s="19">
        <v>0</v>
      </c>
      <c r="AX103" s="19">
        <v>0</v>
      </c>
      <c r="AY103" s="19">
        <v>0</v>
      </c>
      <c r="AZ103" s="18" t="str">
        <f t="shared" ca="1" si="33"/>
        <v>00</v>
      </c>
      <c r="BA103" s="18" t="s">
        <v>25</v>
      </c>
      <c r="BB103" s="122" t="str">
        <f t="shared" ca="1" si="30"/>
        <v>7B00013CC80100076000650005160804010001010101010101000000000000000000000000340000000000000000000000000000000000000000007D</v>
      </c>
      <c r="BC103" s="79">
        <v>84</v>
      </c>
      <c r="BD103" s="21"/>
      <c r="BE103" s="18" t="str">
        <f t="shared" si="27"/>
        <v>00</v>
      </c>
      <c r="BF103" s="18" t="str">
        <f t="shared" si="28"/>
        <v>00</v>
      </c>
      <c r="BG103" s="20"/>
      <c r="BH103" s="21"/>
    </row>
    <row r="104" spans="1:60" ht="82.5">
      <c r="A104" s="27"/>
      <c r="B104" s="16"/>
      <c r="C104" s="27"/>
      <c r="D104" s="121"/>
      <c r="E104" s="121">
        <v>3</v>
      </c>
      <c r="F104" s="22" t="s">
        <v>22</v>
      </c>
      <c r="G104" s="18" t="s">
        <v>18</v>
      </c>
      <c r="H104" s="18">
        <v>0</v>
      </c>
      <c r="I104" s="18">
        <v>1</v>
      </c>
      <c r="J104" s="18" t="s">
        <v>69</v>
      </c>
      <c r="K104" s="18" t="s">
        <v>68</v>
      </c>
      <c r="L104" s="18">
        <v>1</v>
      </c>
      <c r="M104" s="18">
        <v>0</v>
      </c>
      <c r="N104" s="19">
        <v>760</v>
      </c>
      <c r="O104" s="19">
        <v>65</v>
      </c>
      <c r="P104" s="19">
        <v>5</v>
      </c>
      <c r="Q104" s="18" t="str">
        <f t="shared" ca="1" si="14"/>
        <v>16</v>
      </c>
      <c r="R104" s="18" t="str">
        <f t="shared" ca="1" si="16"/>
        <v>08</v>
      </c>
      <c r="S104" s="18" t="str">
        <f t="shared" ca="1" si="18"/>
        <v>04</v>
      </c>
      <c r="T104" s="18">
        <v>1</v>
      </c>
      <c r="U104" s="18">
        <v>0</v>
      </c>
      <c r="V104" s="18">
        <v>1</v>
      </c>
      <c r="W104" s="18">
        <v>1</v>
      </c>
      <c r="X104" s="18">
        <v>1</v>
      </c>
      <c r="Y104" s="18">
        <v>1</v>
      </c>
      <c r="Z104" s="18">
        <v>1</v>
      </c>
      <c r="AA104" s="18">
        <v>1</v>
      </c>
      <c r="AB104" s="18">
        <v>1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18">
        <v>0</v>
      </c>
      <c r="AM104" s="18">
        <v>0</v>
      </c>
      <c r="AN104" s="18">
        <v>0</v>
      </c>
      <c r="AO104" s="23" t="str">
        <f>$F104</f>
        <v>FF</v>
      </c>
      <c r="AP104" s="19">
        <v>0</v>
      </c>
      <c r="AQ104" s="19">
        <v>0</v>
      </c>
      <c r="AR104" s="19">
        <v>0</v>
      </c>
      <c r="AS104" s="19">
        <v>0</v>
      </c>
      <c r="AT104" s="19">
        <v>0</v>
      </c>
      <c r="AU104" s="19">
        <v>0</v>
      </c>
      <c r="AV104" s="19">
        <v>0</v>
      </c>
      <c r="AW104" s="19">
        <v>0</v>
      </c>
      <c r="AX104" s="19">
        <v>0</v>
      </c>
      <c r="AY104" s="19">
        <v>0</v>
      </c>
      <c r="AZ104" s="18" t="str">
        <f t="shared" ca="1" si="33"/>
        <v>51</v>
      </c>
      <c r="BA104" s="18" t="s">
        <v>25</v>
      </c>
      <c r="BB104" s="122" t="str">
        <f t="shared" ca="1" si="30"/>
        <v>7B00013CC80100076000650005160804010001010101010101000000000000000000000000FF0000000000000000000000000000000000000000517D</v>
      </c>
      <c r="BC104" s="79">
        <v>85</v>
      </c>
      <c r="BD104" s="21"/>
      <c r="BE104" s="18" t="str">
        <f t="shared" si="27"/>
        <v>00</v>
      </c>
      <c r="BF104" s="18" t="str">
        <f t="shared" si="28"/>
        <v>00</v>
      </c>
      <c r="BG104" s="20"/>
      <c r="BH104" s="21"/>
    </row>
    <row r="105" spans="1:60" ht="82.5">
      <c r="A105" s="27"/>
      <c r="B105" s="16">
        <v>58</v>
      </c>
      <c r="C105" s="27" t="s">
        <v>92</v>
      </c>
      <c r="D105" s="16"/>
      <c r="E105" s="16">
        <v>1</v>
      </c>
      <c r="F105" s="25">
        <v>0</v>
      </c>
      <c r="G105" s="18" t="s">
        <v>18</v>
      </c>
      <c r="H105" s="18">
        <v>0</v>
      </c>
      <c r="I105" s="18">
        <v>1</v>
      </c>
      <c r="J105" s="18" t="s">
        <v>69</v>
      </c>
      <c r="K105" s="18" t="s">
        <v>68</v>
      </c>
      <c r="L105" s="18">
        <v>1</v>
      </c>
      <c r="M105" s="18">
        <v>0</v>
      </c>
      <c r="N105" s="19">
        <v>760</v>
      </c>
      <c r="O105" s="19">
        <v>65</v>
      </c>
      <c r="P105" s="19">
        <v>5</v>
      </c>
      <c r="Q105" s="18" t="str">
        <f t="shared" ca="1" si="14"/>
        <v>16</v>
      </c>
      <c r="R105" s="18" t="str">
        <f t="shared" ca="1" si="16"/>
        <v>08</v>
      </c>
      <c r="S105" s="18" t="str">
        <f t="shared" ca="1" si="18"/>
        <v>04</v>
      </c>
      <c r="T105" s="18">
        <v>1</v>
      </c>
      <c r="U105" s="18">
        <v>0</v>
      </c>
      <c r="V105" s="18">
        <v>1</v>
      </c>
      <c r="W105" s="18">
        <v>1</v>
      </c>
      <c r="X105" s="18">
        <v>1</v>
      </c>
      <c r="Y105" s="18">
        <v>1</v>
      </c>
      <c r="Z105" s="18">
        <v>1</v>
      </c>
      <c r="AA105" s="18">
        <v>1</v>
      </c>
      <c r="AB105" s="18">
        <v>1</v>
      </c>
      <c r="AC105" s="18">
        <v>0</v>
      </c>
      <c r="AD105" s="18">
        <v>0</v>
      </c>
      <c r="AE105" s="18">
        <v>0</v>
      </c>
      <c r="AF105" s="18">
        <v>0</v>
      </c>
      <c r="AG105" s="18">
        <v>0</v>
      </c>
      <c r="AH105" s="18">
        <v>0</v>
      </c>
      <c r="AI105" s="18">
        <v>0</v>
      </c>
      <c r="AJ105" s="18">
        <v>0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26">
        <f>F105</f>
        <v>0</v>
      </c>
      <c r="AQ105" s="19">
        <v>0</v>
      </c>
      <c r="AR105" s="19">
        <v>0</v>
      </c>
      <c r="AS105" s="19">
        <v>0</v>
      </c>
      <c r="AT105" s="19">
        <v>0</v>
      </c>
      <c r="AU105" s="19">
        <v>0</v>
      </c>
      <c r="AV105" s="19">
        <v>0</v>
      </c>
      <c r="AW105" s="19">
        <v>0</v>
      </c>
      <c r="AX105" s="19">
        <v>0</v>
      </c>
      <c r="AY105" s="19">
        <v>0</v>
      </c>
      <c r="AZ105" s="18" t="str">
        <f t="shared" ca="1" si="33"/>
        <v>54</v>
      </c>
      <c r="BA105" s="18" t="s">
        <v>25</v>
      </c>
      <c r="BB105" s="122" t="str">
        <f t="shared" ca="1" si="30"/>
        <v>7B00013CC80100076000650005160804010001010101010101000000000000000000000000000000000000000000000000000000000000000000547D</v>
      </c>
      <c r="BC105" s="79">
        <v>86</v>
      </c>
      <c r="BD105" s="21"/>
      <c r="BE105" s="18" t="str">
        <f t="shared" si="27"/>
        <v>00</v>
      </c>
      <c r="BF105" s="18" t="str">
        <f t="shared" si="28"/>
        <v>00</v>
      </c>
      <c r="BG105" s="20"/>
      <c r="BH105" s="21"/>
    </row>
    <row r="106" spans="1:60" ht="82.5">
      <c r="A106" s="27"/>
      <c r="B106" s="16"/>
      <c r="C106" s="27"/>
      <c r="D106" s="16"/>
      <c r="E106" s="16">
        <v>2</v>
      </c>
      <c r="F106" s="25">
        <v>34</v>
      </c>
      <c r="G106" s="18" t="s">
        <v>18</v>
      </c>
      <c r="H106" s="18">
        <v>0</v>
      </c>
      <c r="I106" s="18">
        <v>1</v>
      </c>
      <c r="J106" s="18" t="s">
        <v>69</v>
      </c>
      <c r="K106" s="18" t="s">
        <v>68</v>
      </c>
      <c r="L106" s="18">
        <v>1</v>
      </c>
      <c r="M106" s="18">
        <v>0</v>
      </c>
      <c r="N106" s="19">
        <v>760</v>
      </c>
      <c r="O106" s="19">
        <v>65</v>
      </c>
      <c r="P106" s="19">
        <v>5</v>
      </c>
      <c r="Q106" s="18" t="str">
        <f t="shared" ca="1" si="14"/>
        <v>16</v>
      </c>
      <c r="R106" s="18" t="str">
        <f t="shared" ca="1" si="16"/>
        <v>08</v>
      </c>
      <c r="S106" s="18" t="str">
        <f t="shared" ca="1" si="18"/>
        <v>04</v>
      </c>
      <c r="T106" s="18">
        <v>1</v>
      </c>
      <c r="U106" s="18">
        <v>0</v>
      </c>
      <c r="V106" s="18">
        <v>1</v>
      </c>
      <c r="W106" s="18">
        <v>1</v>
      </c>
      <c r="X106" s="18">
        <v>1</v>
      </c>
      <c r="Y106" s="18">
        <v>1</v>
      </c>
      <c r="Z106" s="18">
        <v>1</v>
      </c>
      <c r="AA106" s="18">
        <v>1</v>
      </c>
      <c r="AB106" s="18">
        <v>1</v>
      </c>
      <c r="AC106" s="18">
        <v>0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0</v>
      </c>
      <c r="AJ106" s="18">
        <v>0</v>
      </c>
      <c r="AK106" s="18">
        <v>0</v>
      </c>
      <c r="AL106" s="18">
        <v>0</v>
      </c>
      <c r="AM106" s="18">
        <v>0</v>
      </c>
      <c r="AN106" s="18">
        <v>0</v>
      </c>
      <c r="AO106" s="18">
        <v>0</v>
      </c>
      <c r="AP106" s="26">
        <f>F106</f>
        <v>34</v>
      </c>
      <c r="AQ106" s="19">
        <v>0</v>
      </c>
      <c r="AR106" s="19">
        <v>0</v>
      </c>
      <c r="AS106" s="19">
        <v>0</v>
      </c>
      <c r="AT106" s="19">
        <v>0</v>
      </c>
      <c r="AU106" s="19">
        <v>0</v>
      </c>
      <c r="AV106" s="19">
        <v>0</v>
      </c>
      <c r="AW106" s="19">
        <v>0</v>
      </c>
      <c r="AX106" s="19">
        <v>0</v>
      </c>
      <c r="AY106" s="19">
        <v>0</v>
      </c>
      <c r="AZ106" s="18" t="str">
        <f t="shared" ca="1" si="33"/>
        <v>00</v>
      </c>
      <c r="BA106" s="18" t="s">
        <v>25</v>
      </c>
      <c r="BB106" s="122" t="str">
        <f t="shared" ca="1" si="30"/>
        <v>7B00013CC80100076000650005160804010001010101010101000000000000000000000000000034000000000000000000000000000000000000007D</v>
      </c>
      <c r="BC106" s="79">
        <v>87</v>
      </c>
      <c r="BD106" s="21"/>
      <c r="BE106" s="18" t="str">
        <f t="shared" si="27"/>
        <v>00</v>
      </c>
      <c r="BF106" s="18" t="str">
        <f t="shared" si="28"/>
        <v>00</v>
      </c>
      <c r="BG106" s="20"/>
      <c r="BH106" s="21"/>
    </row>
    <row r="107" spans="1:60" ht="82.5">
      <c r="A107" s="27"/>
      <c r="B107" s="16"/>
      <c r="C107" s="27"/>
      <c r="D107" s="16"/>
      <c r="E107" s="16">
        <v>3</v>
      </c>
      <c r="F107" s="25" t="s">
        <v>72</v>
      </c>
      <c r="G107" s="18" t="s">
        <v>18</v>
      </c>
      <c r="H107" s="18">
        <v>0</v>
      </c>
      <c r="I107" s="18">
        <v>1</v>
      </c>
      <c r="J107" s="18" t="s">
        <v>69</v>
      </c>
      <c r="K107" s="18" t="s">
        <v>68</v>
      </c>
      <c r="L107" s="18">
        <v>1</v>
      </c>
      <c r="M107" s="18">
        <v>0</v>
      </c>
      <c r="N107" s="19">
        <v>760</v>
      </c>
      <c r="O107" s="19">
        <v>65</v>
      </c>
      <c r="P107" s="19">
        <v>5</v>
      </c>
      <c r="Q107" s="18" t="str">
        <f t="shared" ca="1" si="14"/>
        <v>16</v>
      </c>
      <c r="R107" s="18" t="str">
        <f t="shared" ca="1" si="16"/>
        <v>08</v>
      </c>
      <c r="S107" s="18" t="str">
        <f t="shared" ca="1" si="18"/>
        <v>04</v>
      </c>
      <c r="T107" s="18">
        <v>1</v>
      </c>
      <c r="U107" s="18">
        <v>0</v>
      </c>
      <c r="V107" s="18">
        <v>1</v>
      </c>
      <c r="W107" s="18">
        <v>1</v>
      </c>
      <c r="X107" s="18">
        <v>1</v>
      </c>
      <c r="Y107" s="18">
        <v>1</v>
      </c>
      <c r="Z107" s="18">
        <v>1</v>
      </c>
      <c r="AA107" s="18">
        <v>1</v>
      </c>
      <c r="AB107" s="18">
        <v>1</v>
      </c>
      <c r="AC107" s="18">
        <v>0</v>
      </c>
      <c r="AD107" s="18">
        <v>0</v>
      </c>
      <c r="AE107" s="18">
        <v>0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26" t="str">
        <f>F107</f>
        <v>FFFF</v>
      </c>
      <c r="AQ107" s="19">
        <v>0</v>
      </c>
      <c r="AR107" s="19">
        <v>0</v>
      </c>
      <c r="AS107" s="19">
        <v>0</v>
      </c>
      <c r="AT107" s="19">
        <v>0</v>
      </c>
      <c r="AU107" s="19">
        <v>0</v>
      </c>
      <c r="AV107" s="19">
        <v>0</v>
      </c>
      <c r="AW107" s="19">
        <v>0</v>
      </c>
      <c r="AX107" s="19">
        <v>0</v>
      </c>
      <c r="AY107" s="19">
        <v>0</v>
      </c>
      <c r="AZ107" s="18" t="str">
        <f t="shared" ca="1" si="33"/>
        <v>51</v>
      </c>
      <c r="BA107" s="18" t="s">
        <v>25</v>
      </c>
      <c r="BB107" s="122" t="str">
        <f t="shared" ca="1" si="30"/>
        <v>7B00013CC8010007600065000516080401000101010101010100000000000000000000000000FFFF000000000000000000000000000000000000517D</v>
      </c>
      <c r="BC107" s="79">
        <v>88</v>
      </c>
      <c r="BD107" s="21"/>
      <c r="BE107" s="18" t="str">
        <f t="shared" si="27"/>
        <v>00</v>
      </c>
      <c r="BF107" s="18" t="str">
        <f t="shared" si="28"/>
        <v>00</v>
      </c>
      <c r="BG107" s="20"/>
      <c r="BH107" s="21"/>
    </row>
    <row r="108" spans="1:60" ht="82.5">
      <c r="A108" s="27"/>
      <c r="B108" s="16">
        <v>61</v>
      </c>
      <c r="C108" s="27" t="s">
        <v>93</v>
      </c>
      <c r="D108" s="16"/>
      <c r="E108" s="16">
        <v>1</v>
      </c>
      <c r="F108" s="25">
        <v>0</v>
      </c>
      <c r="G108" s="18" t="s">
        <v>18</v>
      </c>
      <c r="H108" s="18">
        <v>0</v>
      </c>
      <c r="I108" s="18">
        <v>1</v>
      </c>
      <c r="J108" s="18" t="s">
        <v>69</v>
      </c>
      <c r="K108" s="18" t="s">
        <v>68</v>
      </c>
      <c r="L108" s="18">
        <v>1</v>
      </c>
      <c r="M108" s="18">
        <v>0</v>
      </c>
      <c r="N108" s="19">
        <v>760</v>
      </c>
      <c r="O108" s="19">
        <v>65</v>
      </c>
      <c r="P108" s="19">
        <v>5</v>
      </c>
      <c r="Q108" s="18" t="str">
        <f t="shared" ca="1" si="14"/>
        <v>16</v>
      </c>
      <c r="R108" s="18" t="str">
        <f t="shared" ca="1" si="16"/>
        <v>08</v>
      </c>
      <c r="S108" s="18" t="str">
        <f t="shared" ca="1" si="18"/>
        <v>04</v>
      </c>
      <c r="T108" s="18">
        <v>1</v>
      </c>
      <c r="U108" s="18">
        <v>0</v>
      </c>
      <c r="V108" s="18">
        <v>1</v>
      </c>
      <c r="W108" s="18">
        <v>1</v>
      </c>
      <c r="X108" s="18">
        <v>1</v>
      </c>
      <c r="Y108" s="18">
        <v>1</v>
      </c>
      <c r="Z108" s="18">
        <v>1</v>
      </c>
      <c r="AA108" s="18">
        <v>1</v>
      </c>
      <c r="AB108" s="18">
        <v>1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0</v>
      </c>
      <c r="AI108" s="18">
        <v>0</v>
      </c>
      <c r="AJ108" s="18">
        <v>0</v>
      </c>
      <c r="AK108" s="18">
        <v>0</v>
      </c>
      <c r="AL108" s="18">
        <v>0</v>
      </c>
      <c r="AM108" s="18">
        <v>0</v>
      </c>
      <c r="AN108" s="18">
        <v>0</v>
      </c>
      <c r="AO108" s="18">
        <v>0</v>
      </c>
      <c r="AP108" s="19">
        <v>0</v>
      </c>
      <c r="AQ108" s="26">
        <f>F108</f>
        <v>0</v>
      </c>
      <c r="AR108" s="19">
        <v>0</v>
      </c>
      <c r="AS108" s="19">
        <v>0</v>
      </c>
      <c r="AT108" s="19">
        <v>0</v>
      </c>
      <c r="AU108" s="19">
        <v>0</v>
      </c>
      <c r="AV108" s="19">
        <v>0</v>
      </c>
      <c r="AW108" s="19">
        <v>0</v>
      </c>
      <c r="AX108" s="19">
        <v>0</v>
      </c>
      <c r="AY108" s="19">
        <v>0</v>
      </c>
      <c r="AZ108" s="18" t="str">
        <f t="shared" ca="1" si="33"/>
        <v>54</v>
      </c>
      <c r="BA108" s="18" t="s">
        <v>25</v>
      </c>
      <c r="BB108" s="122" t="str">
        <f t="shared" ca="1" si="30"/>
        <v>7B00013CC80100076000650005160804010001010101010101000000000000000000000000000000000000000000000000000000000000000000547D</v>
      </c>
      <c r="BC108" s="79">
        <v>89</v>
      </c>
      <c r="BD108" s="21"/>
      <c r="BE108" s="18" t="str">
        <f t="shared" si="27"/>
        <v>00</v>
      </c>
      <c r="BF108" s="18" t="str">
        <f t="shared" si="28"/>
        <v>00</v>
      </c>
      <c r="BG108" s="20"/>
      <c r="BH108" s="21"/>
    </row>
    <row r="109" spans="1:60" ht="82.5">
      <c r="A109" s="27"/>
      <c r="B109" s="16"/>
      <c r="C109" s="27"/>
      <c r="D109" s="16"/>
      <c r="E109" s="16">
        <v>2</v>
      </c>
      <c r="F109" s="25">
        <v>34</v>
      </c>
      <c r="G109" s="18" t="s">
        <v>18</v>
      </c>
      <c r="H109" s="18">
        <v>0</v>
      </c>
      <c r="I109" s="18">
        <v>1</v>
      </c>
      <c r="J109" s="18" t="s">
        <v>69</v>
      </c>
      <c r="K109" s="18" t="s">
        <v>68</v>
      </c>
      <c r="L109" s="18">
        <v>1</v>
      </c>
      <c r="M109" s="18">
        <v>0</v>
      </c>
      <c r="N109" s="19">
        <v>760</v>
      </c>
      <c r="O109" s="19">
        <v>65</v>
      </c>
      <c r="P109" s="19">
        <v>5</v>
      </c>
      <c r="Q109" s="18" t="str">
        <f t="shared" ca="1" si="14"/>
        <v>16</v>
      </c>
      <c r="R109" s="18" t="str">
        <f t="shared" ca="1" si="16"/>
        <v>08</v>
      </c>
      <c r="S109" s="18" t="str">
        <f t="shared" ca="1" si="18"/>
        <v>04</v>
      </c>
      <c r="T109" s="18">
        <v>1</v>
      </c>
      <c r="U109" s="18">
        <v>0</v>
      </c>
      <c r="V109" s="18">
        <v>1</v>
      </c>
      <c r="W109" s="18">
        <v>1</v>
      </c>
      <c r="X109" s="18">
        <v>1</v>
      </c>
      <c r="Y109" s="18">
        <v>1</v>
      </c>
      <c r="Z109" s="18">
        <v>1</v>
      </c>
      <c r="AA109" s="18">
        <v>1</v>
      </c>
      <c r="AB109" s="18">
        <v>1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18">
        <v>0</v>
      </c>
      <c r="AI109" s="18">
        <v>0</v>
      </c>
      <c r="AJ109" s="18">
        <v>0</v>
      </c>
      <c r="AK109" s="18">
        <v>0</v>
      </c>
      <c r="AL109" s="18">
        <v>0</v>
      </c>
      <c r="AM109" s="18">
        <v>0</v>
      </c>
      <c r="AN109" s="18">
        <v>0</v>
      </c>
      <c r="AO109" s="18">
        <v>0</v>
      </c>
      <c r="AP109" s="19">
        <v>0</v>
      </c>
      <c r="AQ109" s="26">
        <f>F109</f>
        <v>34</v>
      </c>
      <c r="AR109" s="19">
        <v>0</v>
      </c>
      <c r="AS109" s="19">
        <v>0</v>
      </c>
      <c r="AT109" s="19">
        <v>0</v>
      </c>
      <c r="AU109" s="19">
        <v>0</v>
      </c>
      <c r="AV109" s="19">
        <v>0</v>
      </c>
      <c r="AW109" s="19">
        <v>0</v>
      </c>
      <c r="AX109" s="19">
        <v>0</v>
      </c>
      <c r="AY109" s="19">
        <v>0</v>
      </c>
      <c r="AZ109" s="18" t="str">
        <f t="shared" ca="1" si="33"/>
        <v>00</v>
      </c>
      <c r="BA109" s="18" t="s">
        <v>25</v>
      </c>
      <c r="BB109" s="122" t="str">
        <f t="shared" ca="1" si="30"/>
        <v>7B00013CC80100076000650005160804010001010101010101000000000000000000000000000000003400000000000000000000000000000000007D</v>
      </c>
      <c r="BC109" s="79">
        <v>90</v>
      </c>
      <c r="BD109" s="21"/>
      <c r="BE109" s="18" t="str">
        <f t="shared" si="27"/>
        <v>00</v>
      </c>
      <c r="BF109" s="18" t="str">
        <f t="shared" si="28"/>
        <v>00</v>
      </c>
      <c r="BG109" s="20"/>
      <c r="BH109" s="21"/>
    </row>
    <row r="110" spans="1:60" ht="82.5">
      <c r="A110" s="27"/>
      <c r="B110" s="16"/>
      <c r="C110" s="27"/>
      <c r="D110" s="16"/>
      <c r="E110" s="16">
        <v>3</v>
      </c>
      <c r="F110" s="25" t="s">
        <v>72</v>
      </c>
      <c r="G110" s="18" t="s">
        <v>18</v>
      </c>
      <c r="H110" s="18">
        <v>0</v>
      </c>
      <c r="I110" s="18">
        <v>1</v>
      </c>
      <c r="J110" s="18" t="s">
        <v>69</v>
      </c>
      <c r="K110" s="18" t="s">
        <v>68</v>
      </c>
      <c r="L110" s="18">
        <v>1</v>
      </c>
      <c r="M110" s="18">
        <v>0</v>
      </c>
      <c r="N110" s="19">
        <v>760</v>
      </c>
      <c r="O110" s="19">
        <v>65</v>
      </c>
      <c r="P110" s="19">
        <v>5</v>
      </c>
      <c r="Q110" s="18" t="str">
        <f t="shared" ca="1" si="14"/>
        <v>16</v>
      </c>
      <c r="R110" s="18" t="str">
        <f t="shared" ca="1" si="16"/>
        <v>08</v>
      </c>
      <c r="S110" s="18" t="str">
        <f t="shared" ca="1" si="18"/>
        <v>04</v>
      </c>
      <c r="T110" s="18">
        <v>1</v>
      </c>
      <c r="U110" s="18">
        <v>0</v>
      </c>
      <c r="V110" s="18">
        <v>1</v>
      </c>
      <c r="W110" s="18">
        <v>1</v>
      </c>
      <c r="X110" s="18">
        <v>1</v>
      </c>
      <c r="Y110" s="18">
        <v>1</v>
      </c>
      <c r="Z110" s="18">
        <v>1</v>
      </c>
      <c r="AA110" s="18">
        <v>1</v>
      </c>
      <c r="AB110" s="18">
        <v>1</v>
      </c>
      <c r="AC110" s="18">
        <v>0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0</v>
      </c>
      <c r="AJ110" s="18">
        <v>0</v>
      </c>
      <c r="AK110" s="18">
        <v>0</v>
      </c>
      <c r="AL110" s="18">
        <v>0</v>
      </c>
      <c r="AM110" s="18">
        <v>0</v>
      </c>
      <c r="AN110" s="18">
        <v>0</v>
      </c>
      <c r="AO110" s="18">
        <v>0</v>
      </c>
      <c r="AP110" s="19">
        <v>0</v>
      </c>
      <c r="AQ110" s="26" t="str">
        <f>F110</f>
        <v>FFFF</v>
      </c>
      <c r="AR110" s="19">
        <v>0</v>
      </c>
      <c r="AS110" s="19">
        <v>0</v>
      </c>
      <c r="AT110" s="19">
        <v>0</v>
      </c>
      <c r="AU110" s="19">
        <v>0</v>
      </c>
      <c r="AV110" s="19">
        <v>0</v>
      </c>
      <c r="AW110" s="19">
        <v>0</v>
      </c>
      <c r="AX110" s="19">
        <v>0</v>
      </c>
      <c r="AY110" s="19">
        <v>0</v>
      </c>
      <c r="AZ110" s="18" t="str">
        <f t="shared" ca="1" si="33"/>
        <v>51</v>
      </c>
      <c r="BA110" s="18" t="s">
        <v>25</v>
      </c>
      <c r="BB110" s="122" t="str">
        <f t="shared" ca="1" si="30"/>
        <v>7B00013CC80100076000650005160804010001010101010101000000000000000000000000000000FFFF00000000000000000000000000000000517D</v>
      </c>
      <c r="BC110" s="79">
        <v>91</v>
      </c>
      <c r="BD110" s="21"/>
      <c r="BE110" s="18" t="str">
        <f t="shared" si="27"/>
        <v>00</v>
      </c>
      <c r="BF110" s="18" t="str">
        <f t="shared" si="28"/>
        <v>00</v>
      </c>
      <c r="BG110" s="20"/>
      <c r="BH110" s="21"/>
    </row>
    <row r="111" spans="1:60" ht="82.5">
      <c r="A111" s="27"/>
      <c r="B111" s="16">
        <v>64</v>
      </c>
      <c r="C111" s="27" t="s">
        <v>94</v>
      </c>
      <c r="D111" s="16"/>
      <c r="E111" s="16">
        <v>1</v>
      </c>
      <c r="F111" s="25">
        <v>0</v>
      </c>
      <c r="G111" s="18" t="s">
        <v>18</v>
      </c>
      <c r="H111" s="18">
        <v>0</v>
      </c>
      <c r="I111" s="18">
        <v>1</v>
      </c>
      <c r="J111" s="18" t="s">
        <v>69</v>
      </c>
      <c r="K111" s="18" t="s">
        <v>68</v>
      </c>
      <c r="L111" s="18">
        <v>1</v>
      </c>
      <c r="M111" s="18">
        <v>0</v>
      </c>
      <c r="N111" s="19">
        <v>760</v>
      </c>
      <c r="O111" s="19">
        <v>65</v>
      </c>
      <c r="P111" s="19">
        <v>5</v>
      </c>
      <c r="Q111" s="18" t="str">
        <f t="shared" ca="1" si="14"/>
        <v>16</v>
      </c>
      <c r="R111" s="18" t="str">
        <f t="shared" ca="1" si="16"/>
        <v>08</v>
      </c>
      <c r="S111" s="18" t="str">
        <f t="shared" ca="1" si="18"/>
        <v>04</v>
      </c>
      <c r="T111" s="18">
        <v>1</v>
      </c>
      <c r="U111" s="18">
        <v>0</v>
      </c>
      <c r="V111" s="18">
        <v>1</v>
      </c>
      <c r="W111" s="18">
        <v>1</v>
      </c>
      <c r="X111" s="18">
        <v>1</v>
      </c>
      <c r="Y111" s="18">
        <v>1</v>
      </c>
      <c r="Z111" s="18">
        <v>1</v>
      </c>
      <c r="AA111" s="18">
        <v>1</v>
      </c>
      <c r="AB111" s="18">
        <v>1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18">
        <v>0</v>
      </c>
      <c r="AI111" s="18">
        <v>0</v>
      </c>
      <c r="AJ111" s="18">
        <v>0</v>
      </c>
      <c r="AK111" s="18">
        <v>0</v>
      </c>
      <c r="AL111" s="18">
        <v>0</v>
      </c>
      <c r="AM111" s="18">
        <v>0</v>
      </c>
      <c r="AN111" s="18">
        <v>0</v>
      </c>
      <c r="AO111" s="18">
        <v>0</v>
      </c>
      <c r="AP111" s="19">
        <v>0</v>
      </c>
      <c r="AQ111" s="19">
        <v>0</v>
      </c>
      <c r="AR111" s="26">
        <f>F111</f>
        <v>0</v>
      </c>
      <c r="AS111" s="19">
        <v>0</v>
      </c>
      <c r="AT111" s="19">
        <v>0</v>
      </c>
      <c r="AU111" s="19">
        <v>0</v>
      </c>
      <c r="AV111" s="19">
        <v>0</v>
      </c>
      <c r="AW111" s="19">
        <v>0</v>
      </c>
      <c r="AX111" s="19">
        <v>0</v>
      </c>
      <c r="AY111" s="19">
        <v>0</v>
      </c>
      <c r="AZ111" s="18" t="str">
        <f t="shared" ca="1" si="33"/>
        <v>54</v>
      </c>
      <c r="BA111" s="18" t="s">
        <v>25</v>
      </c>
      <c r="BB111" s="122" t="str">
        <f t="shared" ca="1" si="30"/>
        <v>7B00013CC80100076000650005160804010001010101010101000000000000000000000000000000000000000000000000000000000000000000547D</v>
      </c>
      <c r="BC111" s="79">
        <v>92</v>
      </c>
      <c r="BD111" s="21"/>
      <c r="BE111" s="18" t="str">
        <f t="shared" si="27"/>
        <v>00</v>
      </c>
      <c r="BF111" s="18" t="str">
        <f t="shared" si="28"/>
        <v>00</v>
      </c>
      <c r="BG111" s="20"/>
      <c r="BH111" s="21"/>
    </row>
    <row r="112" spans="1:60" ht="82.5">
      <c r="A112" s="27"/>
      <c r="B112" s="16"/>
      <c r="C112" s="27"/>
      <c r="D112" s="16"/>
      <c r="E112" s="16">
        <v>2</v>
      </c>
      <c r="F112" s="25">
        <v>34</v>
      </c>
      <c r="G112" s="18" t="s">
        <v>18</v>
      </c>
      <c r="H112" s="18">
        <v>0</v>
      </c>
      <c r="I112" s="18">
        <v>1</v>
      </c>
      <c r="J112" s="18" t="s">
        <v>69</v>
      </c>
      <c r="K112" s="18" t="s">
        <v>68</v>
      </c>
      <c r="L112" s="18">
        <v>1</v>
      </c>
      <c r="M112" s="18">
        <v>0</v>
      </c>
      <c r="N112" s="19">
        <v>760</v>
      </c>
      <c r="O112" s="19">
        <v>65</v>
      </c>
      <c r="P112" s="19">
        <v>5</v>
      </c>
      <c r="Q112" s="18" t="str">
        <f t="shared" ca="1" si="14"/>
        <v>16</v>
      </c>
      <c r="R112" s="18" t="str">
        <f t="shared" ca="1" si="16"/>
        <v>08</v>
      </c>
      <c r="S112" s="18" t="str">
        <f t="shared" ca="1" si="18"/>
        <v>04</v>
      </c>
      <c r="T112" s="18">
        <v>1</v>
      </c>
      <c r="U112" s="18">
        <v>0</v>
      </c>
      <c r="V112" s="18">
        <v>1</v>
      </c>
      <c r="W112" s="18">
        <v>1</v>
      </c>
      <c r="X112" s="18">
        <v>1</v>
      </c>
      <c r="Y112" s="18">
        <v>1</v>
      </c>
      <c r="Z112" s="18">
        <v>1</v>
      </c>
      <c r="AA112" s="18">
        <v>1</v>
      </c>
      <c r="AB112" s="18">
        <v>1</v>
      </c>
      <c r="AC112" s="18">
        <v>0</v>
      </c>
      <c r="AD112" s="18">
        <v>0</v>
      </c>
      <c r="AE112" s="18">
        <v>0</v>
      </c>
      <c r="AF112" s="18">
        <v>0</v>
      </c>
      <c r="AG112" s="18">
        <v>0</v>
      </c>
      <c r="AH112" s="18">
        <v>0</v>
      </c>
      <c r="AI112" s="18">
        <v>0</v>
      </c>
      <c r="AJ112" s="18">
        <v>0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 s="19">
        <v>0</v>
      </c>
      <c r="AQ112" s="19">
        <v>0</v>
      </c>
      <c r="AR112" s="26">
        <f>F112</f>
        <v>34</v>
      </c>
      <c r="AS112" s="19">
        <v>0</v>
      </c>
      <c r="AT112" s="19">
        <v>0</v>
      </c>
      <c r="AU112" s="19">
        <v>0</v>
      </c>
      <c r="AV112" s="19">
        <v>0</v>
      </c>
      <c r="AW112" s="19">
        <v>0</v>
      </c>
      <c r="AX112" s="19">
        <v>0</v>
      </c>
      <c r="AY112" s="19">
        <v>0</v>
      </c>
      <c r="AZ112" s="18" t="str">
        <f t="shared" ca="1" si="33"/>
        <v>00</v>
      </c>
      <c r="BA112" s="18" t="s">
        <v>25</v>
      </c>
      <c r="BB112" s="122" t="str">
        <f t="shared" ca="1" si="30"/>
        <v>7B00013CC80100076000650005160804010001010101010101000000000000000000000000000000000000340000000000000000000000000000007D</v>
      </c>
      <c r="BC112" s="79">
        <v>93</v>
      </c>
      <c r="BD112" s="21"/>
      <c r="BE112" s="18" t="str">
        <f t="shared" si="27"/>
        <v>00</v>
      </c>
      <c r="BF112" s="18" t="str">
        <f t="shared" si="28"/>
        <v>00</v>
      </c>
      <c r="BG112" s="20"/>
      <c r="BH112" s="21"/>
    </row>
    <row r="113" spans="1:60" ht="82.5">
      <c r="A113" s="27"/>
      <c r="B113" s="16"/>
      <c r="C113" s="27"/>
      <c r="D113" s="16"/>
      <c r="E113" s="16">
        <v>3</v>
      </c>
      <c r="F113" s="25" t="s">
        <v>72</v>
      </c>
      <c r="G113" s="18" t="s">
        <v>18</v>
      </c>
      <c r="H113" s="18">
        <v>0</v>
      </c>
      <c r="I113" s="18">
        <v>1</v>
      </c>
      <c r="J113" s="18" t="s">
        <v>69</v>
      </c>
      <c r="K113" s="18" t="s">
        <v>68</v>
      </c>
      <c r="L113" s="18">
        <v>1</v>
      </c>
      <c r="M113" s="18">
        <v>0</v>
      </c>
      <c r="N113" s="19">
        <v>760</v>
      </c>
      <c r="O113" s="19">
        <v>65</v>
      </c>
      <c r="P113" s="19">
        <v>5</v>
      </c>
      <c r="Q113" s="18" t="str">
        <f t="shared" ca="1" si="14"/>
        <v>16</v>
      </c>
      <c r="R113" s="18" t="str">
        <f t="shared" ca="1" si="16"/>
        <v>08</v>
      </c>
      <c r="S113" s="18" t="str">
        <f t="shared" ca="1" si="18"/>
        <v>04</v>
      </c>
      <c r="T113" s="18">
        <v>1</v>
      </c>
      <c r="U113" s="18">
        <v>0</v>
      </c>
      <c r="V113" s="18">
        <v>1</v>
      </c>
      <c r="W113" s="18">
        <v>1</v>
      </c>
      <c r="X113" s="18">
        <v>1</v>
      </c>
      <c r="Y113" s="18">
        <v>1</v>
      </c>
      <c r="Z113" s="18">
        <v>1</v>
      </c>
      <c r="AA113" s="18">
        <v>1</v>
      </c>
      <c r="AB113" s="18">
        <v>1</v>
      </c>
      <c r="AC113" s="18">
        <v>0</v>
      </c>
      <c r="AD113" s="18">
        <v>0</v>
      </c>
      <c r="AE113" s="18">
        <v>0</v>
      </c>
      <c r="AF113" s="18">
        <v>0</v>
      </c>
      <c r="AG113" s="18">
        <v>0</v>
      </c>
      <c r="AH113" s="18">
        <v>0</v>
      </c>
      <c r="AI113" s="18">
        <v>0</v>
      </c>
      <c r="AJ113" s="18">
        <v>0</v>
      </c>
      <c r="AK113" s="18">
        <v>0</v>
      </c>
      <c r="AL113" s="18">
        <v>0</v>
      </c>
      <c r="AM113" s="18">
        <v>0</v>
      </c>
      <c r="AN113" s="18">
        <v>0</v>
      </c>
      <c r="AO113" s="18">
        <v>0</v>
      </c>
      <c r="AP113" s="19">
        <v>0</v>
      </c>
      <c r="AQ113" s="19">
        <v>0</v>
      </c>
      <c r="AR113" s="26" t="str">
        <f>F113</f>
        <v>FFFF</v>
      </c>
      <c r="AS113" s="19">
        <v>0</v>
      </c>
      <c r="AT113" s="19">
        <v>0</v>
      </c>
      <c r="AU113" s="19">
        <v>0</v>
      </c>
      <c r="AV113" s="19">
        <v>0</v>
      </c>
      <c r="AW113" s="19">
        <v>0</v>
      </c>
      <c r="AX113" s="19">
        <v>0</v>
      </c>
      <c r="AY113" s="19">
        <v>0</v>
      </c>
      <c r="AZ113" s="18" t="str">
        <f t="shared" ca="1" si="33"/>
        <v>51</v>
      </c>
      <c r="BA113" s="18" t="s">
        <v>25</v>
      </c>
      <c r="BB113" s="122" t="str">
        <f t="shared" ca="1" si="30"/>
        <v>7B00013CC801000760006500051608040100010101010101010000000000000000000000000000000000FFFF0000000000000000000000000000517D</v>
      </c>
      <c r="BC113" s="79">
        <v>94</v>
      </c>
      <c r="BD113" s="21"/>
      <c r="BE113" s="18" t="str">
        <f t="shared" si="27"/>
        <v>00</v>
      </c>
      <c r="BF113" s="18" t="str">
        <f t="shared" si="28"/>
        <v>00</v>
      </c>
      <c r="BG113" s="20"/>
      <c r="BH113" s="21"/>
    </row>
    <row r="114" spans="1:60" ht="82.5">
      <c r="A114" s="27"/>
      <c r="B114" s="16">
        <v>67</v>
      </c>
      <c r="C114" s="27" t="s">
        <v>95</v>
      </c>
      <c r="D114" s="16"/>
      <c r="E114" s="16">
        <v>1</v>
      </c>
      <c r="F114" s="25">
        <v>0</v>
      </c>
      <c r="G114" s="18" t="s">
        <v>18</v>
      </c>
      <c r="H114" s="18">
        <v>0</v>
      </c>
      <c r="I114" s="18">
        <v>1</v>
      </c>
      <c r="J114" s="18" t="s">
        <v>69</v>
      </c>
      <c r="K114" s="18" t="s">
        <v>68</v>
      </c>
      <c r="L114" s="18">
        <v>1</v>
      </c>
      <c r="M114" s="18">
        <v>0</v>
      </c>
      <c r="N114" s="19">
        <v>760</v>
      </c>
      <c r="O114" s="19">
        <v>65</v>
      </c>
      <c r="P114" s="19">
        <v>5</v>
      </c>
      <c r="Q114" s="18" t="str">
        <f t="shared" ca="1" si="14"/>
        <v>16</v>
      </c>
      <c r="R114" s="18" t="str">
        <f t="shared" ca="1" si="16"/>
        <v>08</v>
      </c>
      <c r="S114" s="18" t="str">
        <f t="shared" ca="1" si="18"/>
        <v>04</v>
      </c>
      <c r="T114" s="18">
        <v>1</v>
      </c>
      <c r="U114" s="18">
        <v>0</v>
      </c>
      <c r="V114" s="18">
        <v>1</v>
      </c>
      <c r="W114" s="18">
        <v>1</v>
      </c>
      <c r="X114" s="18">
        <v>1</v>
      </c>
      <c r="Y114" s="18">
        <v>1</v>
      </c>
      <c r="Z114" s="18">
        <v>1</v>
      </c>
      <c r="AA114" s="18">
        <v>1</v>
      </c>
      <c r="AB114" s="18">
        <v>1</v>
      </c>
      <c r="AC114" s="18">
        <v>0</v>
      </c>
      <c r="AD114" s="18">
        <v>0</v>
      </c>
      <c r="AE114" s="18">
        <v>0</v>
      </c>
      <c r="AF114" s="18">
        <v>0</v>
      </c>
      <c r="AG114" s="18">
        <v>0</v>
      </c>
      <c r="AH114" s="18">
        <v>0</v>
      </c>
      <c r="AI114" s="18">
        <v>0</v>
      </c>
      <c r="AJ114" s="18">
        <v>0</v>
      </c>
      <c r="AK114" s="18">
        <v>0</v>
      </c>
      <c r="AL114" s="18">
        <v>0</v>
      </c>
      <c r="AM114" s="18">
        <v>0</v>
      </c>
      <c r="AN114" s="18">
        <v>0</v>
      </c>
      <c r="AO114" s="18">
        <v>0</v>
      </c>
      <c r="AP114" s="19">
        <v>0</v>
      </c>
      <c r="AQ114" s="19">
        <v>0</v>
      </c>
      <c r="AR114" s="19">
        <v>0</v>
      </c>
      <c r="AS114" s="26">
        <f>F114</f>
        <v>0</v>
      </c>
      <c r="AT114" s="19">
        <v>0</v>
      </c>
      <c r="AU114" s="19">
        <v>0</v>
      </c>
      <c r="AV114" s="19">
        <v>0</v>
      </c>
      <c r="AW114" s="19">
        <v>0</v>
      </c>
      <c r="AX114" s="19">
        <v>0</v>
      </c>
      <c r="AY114" s="19">
        <v>0</v>
      </c>
      <c r="AZ114" s="18" t="str">
        <f t="shared" ca="1" si="33"/>
        <v>54</v>
      </c>
      <c r="BA114" s="18" t="s">
        <v>25</v>
      </c>
      <c r="BB114" s="122" t="str">
        <f t="shared" ca="1" si="30"/>
        <v>7B00013CC80100076000650005160804010001010101010101000000000000000000000000000000000000000000000000000000000000000000547D</v>
      </c>
      <c r="BC114" s="79">
        <v>95</v>
      </c>
      <c r="BD114" s="21"/>
      <c r="BE114" s="18" t="str">
        <f t="shared" si="27"/>
        <v>00</v>
      </c>
      <c r="BF114" s="18" t="str">
        <f t="shared" si="28"/>
        <v>00</v>
      </c>
      <c r="BG114" s="20"/>
      <c r="BH114" s="21"/>
    </row>
    <row r="115" spans="1:60" ht="82.5">
      <c r="A115" s="27"/>
      <c r="B115" s="16"/>
      <c r="C115" s="27"/>
      <c r="D115" s="16"/>
      <c r="E115" s="16">
        <v>2</v>
      </c>
      <c r="F115" s="25">
        <v>34</v>
      </c>
      <c r="G115" s="18" t="s">
        <v>18</v>
      </c>
      <c r="H115" s="18">
        <v>0</v>
      </c>
      <c r="I115" s="18">
        <v>1</v>
      </c>
      <c r="J115" s="18" t="s">
        <v>69</v>
      </c>
      <c r="K115" s="18" t="s">
        <v>68</v>
      </c>
      <c r="L115" s="18">
        <v>1</v>
      </c>
      <c r="M115" s="18">
        <v>0</v>
      </c>
      <c r="N115" s="19">
        <v>760</v>
      </c>
      <c r="O115" s="19">
        <v>65</v>
      </c>
      <c r="P115" s="19">
        <v>5</v>
      </c>
      <c r="Q115" s="18" t="str">
        <f t="shared" ca="1" si="14"/>
        <v>16</v>
      </c>
      <c r="R115" s="18" t="str">
        <f t="shared" ca="1" si="16"/>
        <v>08</v>
      </c>
      <c r="S115" s="18" t="str">
        <f t="shared" ca="1" si="18"/>
        <v>04</v>
      </c>
      <c r="T115" s="18">
        <v>1</v>
      </c>
      <c r="U115" s="18">
        <v>0</v>
      </c>
      <c r="V115" s="18">
        <v>1</v>
      </c>
      <c r="W115" s="18">
        <v>1</v>
      </c>
      <c r="X115" s="18">
        <v>1</v>
      </c>
      <c r="Y115" s="18">
        <v>1</v>
      </c>
      <c r="Z115" s="18">
        <v>1</v>
      </c>
      <c r="AA115" s="18">
        <v>1</v>
      </c>
      <c r="AB115" s="18">
        <v>1</v>
      </c>
      <c r="AC115" s="18">
        <v>0</v>
      </c>
      <c r="AD115" s="18">
        <v>0</v>
      </c>
      <c r="AE115" s="18">
        <v>0</v>
      </c>
      <c r="AF115" s="18">
        <v>0</v>
      </c>
      <c r="AG115" s="18">
        <v>0</v>
      </c>
      <c r="AH115" s="18">
        <v>0</v>
      </c>
      <c r="AI115" s="18">
        <v>0</v>
      </c>
      <c r="AJ115" s="18">
        <v>0</v>
      </c>
      <c r="AK115" s="18">
        <v>0</v>
      </c>
      <c r="AL115" s="18">
        <v>0</v>
      </c>
      <c r="AM115" s="18">
        <v>0</v>
      </c>
      <c r="AN115" s="18">
        <v>0</v>
      </c>
      <c r="AO115" s="18">
        <v>0</v>
      </c>
      <c r="AP115" s="19">
        <v>0</v>
      </c>
      <c r="AQ115" s="19">
        <v>0</v>
      </c>
      <c r="AR115" s="19">
        <v>0</v>
      </c>
      <c r="AS115" s="26">
        <f>F115</f>
        <v>34</v>
      </c>
      <c r="AT115" s="19">
        <v>0</v>
      </c>
      <c r="AU115" s="19">
        <v>0</v>
      </c>
      <c r="AV115" s="19">
        <v>0</v>
      </c>
      <c r="AW115" s="19">
        <v>0</v>
      </c>
      <c r="AX115" s="19">
        <v>0</v>
      </c>
      <c r="AY115" s="19">
        <v>0</v>
      </c>
      <c r="AZ115" s="18" t="str">
        <f t="shared" ca="1" si="33"/>
        <v>00</v>
      </c>
      <c r="BA115" s="18" t="s">
        <v>25</v>
      </c>
      <c r="BB115" s="122" t="str">
        <f t="shared" ca="1" si="30"/>
        <v>7B00013CC80100076000650005160804010001010101010101000000000000000000000000000000000000000034000000000000000000000000007D</v>
      </c>
      <c r="BC115" s="79">
        <v>96</v>
      </c>
      <c r="BD115" s="21"/>
      <c r="BE115" s="18" t="str">
        <f t="shared" si="27"/>
        <v>00</v>
      </c>
      <c r="BF115" s="18" t="str">
        <f t="shared" si="28"/>
        <v>00</v>
      </c>
      <c r="BG115" s="20"/>
      <c r="BH115" s="21"/>
    </row>
    <row r="116" spans="1:60" ht="82.5">
      <c r="A116" s="27"/>
      <c r="B116" s="16"/>
      <c r="C116" s="27"/>
      <c r="D116" s="16"/>
      <c r="E116" s="16">
        <v>3</v>
      </c>
      <c r="F116" s="25" t="s">
        <v>72</v>
      </c>
      <c r="G116" s="18" t="s">
        <v>18</v>
      </c>
      <c r="H116" s="18">
        <v>0</v>
      </c>
      <c r="I116" s="18">
        <v>1</v>
      </c>
      <c r="J116" s="18" t="s">
        <v>69</v>
      </c>
      <c r="K116" s="18" t="s">
        <v>68</v>
      </c>
      <c r="L116" s="18">
        <v>1</v>
      </c>
      <c r="M116" s="18">
        <v>0</v>
      </c>
      <c r="N116" s="19">
        <v>760</v>
      </c>
      <c r="O116" s="19">
        <v>65</v>
      </c>
      <c r="P116" s="19">
        <v>5</v>
      </c>
      <c r="Q116" s="18" t="str">
        <f t="shared" ref="Q116:Q138" ca="1" si="34">TEXT(DEC2HEX(TEXT(NOW()+2,"YY")),"00")</f>
        <v>16</v>
      </c>
      <c r="R116" s="18" t="str">
        <f t="shared" ca="1" si="16"/>
        <v>08</v>
      </c>
      <c r="S116" s="18" t="str">
        <f t="shared" ca="1" si="18"/>
        <v>04</v>
      </c>
      <c r="T116" s="18">
        <v>1</v>
      </c>
      <c r="U116" s="18">
        <v>0</v>
      </c>
      <c r="V116" s="18">
        <v>1</v>
      </c>
      <c r="W116" s="18">
        <v>1</v>
      </c>
      <c r="X116" s="18">
        <v>1</v>
      </c>
      <c r="Y116" s="18">
        <v>1</v>
      </c>
      <c r="Z116" s="18">
        <v>1</v>
      </c>
      <c r="AA116" s="18">
        <v>1</v>
      </c>
      <c r="AB116" s="18">
        <v>1</v>
      </c>
      <c r="AC116" s="18">
        <v>0</v>
      </c>
      <c r="AD116" s="18">
        <v>0</v>
      </c>
      <c r="AE116" s="18">
        <v>0</v>
      </c>
      <c r="AF116" s="18">
        <v>0</v>
      </c>
      <c r="AG116" s="18">
        <v>0</v>
      </c>
      <c r="AH116" s="18">
        <v>0</v>
      </c>
      <c r="AI116" s="18">
        <v>0</v>
      </c>
      <c r="AJ116" s="18">
        <v>0</v>
      </c>
      <c r="AK116" s="18">
        <v>0</v>
      </c>
      <c r="AL116" s="18">
        <v>0</v>
      </c>
      <c r="AM116" s="18">
        <v>0</v>
      </c>
      <c r="AN116" s="18">
        <v>0</v>
      </c>
      <c r="AO116" s="18">
        <v>0</v>
      </c>
      <c r="AP116" s="19">
        <v>0</v>
      </c>
      <c r="AQ116" s="19">
        <v>0</v>
      </c>
      <c r="AR116" s="19">
        <v>0</v>
      </c>
      <c r="AS116" s="26" t="str">
        <f>F116</f>
        <v>FFFF</v>
      </c>
      <c r="AT116" s="19">
        <v>0</v>
      </c>
      <c r="AU116" s="19">
        <v>0</v>
      </c>
      <c r="AV116" s="19">
        <v>0</v>
      </c>
      <c r="AW116" s="19">
        <v>0</v>
      </c>
      <c r="AX116" s="19">
        <v>0</v>
      </c>
      <c r="AY116" s="19">
        <v>0</v>
      </c>
      <c r="AZ116" s="18" t="str">
        <f t="shared" ca="1" si="33"/>
        <v>51</v>
      </c>
      <c r="BA116" s="18" t="s">
        <v>25</v>
      </c>
      <c r="BB116" s="122" t="str">
        <f t="shared" ca="1" si="30"/>
        <v>7B00013CC8010007600065000516080401000101010101010100000000000000000000000000000000000000FFFF000000000000000000000000517D</v>
      </c>
      <c r="BC116" s="79">
        <v>97</v>
      </c>
      <c r="BD116" s="21"/>
      <c r="BE116" s="18" t="str">
        <f t="shared" si="27"/>
        <v>00</v>
      </c>
      <c r="BF116" s="18" t="str">
        <f t="shared" si="28"/>
        <v>00</v>
      </c>
      <c r="BG116" s="20"/>
      <c r="BH116" s="21"/>
    </row>
    <row r="117" spans="1:60" ht="82.5">
      <c r="A117" s="27"/>
      <c r="B117" s="16">
        <v>70</v>
      </c>
      <c r="C117" s="27" t="s">
        <v>96</v>
      </c>
      <c r="D117" s="16"/>
      <c r="E117" s="16">
        <v>1</v>
      </c>
      <c r="F117" s="22">
        <v>0</v>
      </c>
      <c r="G117" s="18" t="s">
        <v>18</v>
      </c>
      <c r="H117" s="18">
        <v>0</v>
      </c>
      <c r="I117" s="18">
        <v>1</v>
      </c>
      <c r="J117" s="18" t="s">
        <v>69</v>
      </c>
      <c r="K117" s="18" t="s">
        <v>68</v>
      </c>
      <c r="L117" s="18">
        <v>1</v>
      </c>
      <c r="M117" s="18">
        <v>0</v>
      </c>
      <c r="N117" s="19">
        <v>760</v>
      </c>
      <c r="O117" s="19">
        <v>65</v>
      </c>
      <c r="P117" s="19">
        <v>5</v>
      </c>
      <c r="Q117" s="18" t="str">
        <f t="shared" ca="1" si="34"/>
        <v>16</v>
      </c>
      <c r="R117" s="18" t="str">
        <f t="shared" ca="1" si="16"/>
        <v>08</v>
      </c>
      <c r="S117" s="18" t="str">
        <f t="shared" ca="1" si="18"/>
        <v>04</v>
      </c>
      <c r="T117" s="18">
        <v>1</v>
      </c>
      <c r="U117" s="18">
        <v>0</v>
      </c>
      <c r="V117" s="18">
        <v>1</v>
      </c>
      <c r="W117" s="18">
        <v>1</v>
      </c>
      <c r="X117" s="18">
        <v>1</v>
      </c>
      <c r="Y117" s="18">
        <v>1</v>
      </c>
      <c r="Z117" s="18">
        <v>1</v>
      </c>
      <c r="AA117" s="18">
        <v>1</v>
      </c>
      <c r="AB117" s="18">
        <v>1</v>
      </c>
      <c r="AC117" s="18">
        <v>0</v>
      </c>
      <c r="AD117" s="18">
        <v>0</v>
      </c>
      <c r="AE117" s="18">
        <v>0</v>
      </c>
      <c r="AF117" s="18">
        <v>0</v>
      </c>
      <c r="AG117" s="18">
        <v>0</v>
      </c>
      <c r="AH117" s="18">
        <v>0</v>
      </c>
      <c r="AI117" s="18">
        <v>0</v>
      </c>
      <c r="AJ117" s="18">
        <v>0</v>
      </c>
      <c r="AK117" s="18">
        <v>0</v>
      </c>
      <c r="AL117" s="18">
        <v>0</v>
      </c>
      <c r="AM117" s="18">
        <v>0</v>
      </c>
      <c r="AN117" s="18">
        <v>0</v>
      </c>
      <c r="AO117" s="18">
        <v>0</v>
      </c>
      <c r="AP117" s="19">
        <v>0</v>
      </c>
      <c r="AQ117" s="19">
        <v>0</v>
      </c>
      <c r="AR117" s="19">
        <v>0</v>
      </c>
      <c r="AS117" s="19">
        <v>0</v>
      </c>
      <c r="AT117" s="26">
        <f>F117</f>
        <v>0</v>
      </c>
      <c r="AU117" s="19">
        <v>0</v>
      </c>
      <c r="AV117" s="19">
        <v>0</v>
      </c>
      <c r="AW117" s="19">
        <v>0</v>
      </c>
      <c r="AX117" s="19">
        <v>0</v>
      </c>
      <c r="AY117" s="19">
        <v>0</v>
      </c>
      <c r="AZ117" s="18" t="str">
        <f t="shared" ca="1" si="33"/>
        <v>54</v>
      </c>
      <c r="BA117" s="18" t="s">
        <v>25</v>
      </c>
      <c r="BB117" s="122" t="str">
        <f t="shared" ca="1" si="30"/>
        <v>7B00013CC80100076000650005160804010001010101010101000000000000000000000000000000000000000000000000000000000000000000547D</v>
      </c>
      <c r="BC117" s="79">
        <v>98</v>
      </c>
      <c r="BD117" s="21"/>
      <c r="BE117" s="18" t="str">
        <f t="shared" si="27"/>
        <v>00</v>
      </c>
      <c r="BF117" s="18" t="str">
        <f t="shared" si="28"/>
        <v>00</v>
      </c>
      <c r="BG117" s="20"/>
      <c r="BH117" s="21"/>
    </row>
    <row r="118" spans="1:60" ht="82.5">
      <c r="A118" s="27"/>
      <c r="B118" s="16"/>
      <c r="C118" s="27"/>
      <c r="D118" s="16"/>
      <c r="E118" s="16">
        <v>2</v>
      </c>
      <c r="F118" s="22">
        <v>1</v>
      </c>
      <c r="G118" s="18" t="s">
        <v>18</v>
      </c>
      <c r="H118" s="18">
        <v>0</v>
      </c>
      <c r="I118" s="18">
        <v>1</v>
      </c>
      <c r="J118" s="18" t="s">
        <v>69</v>
      </c>
      <c r="K118" s="18" t="s">
        <v>68</v>
      </c>
      <c r="L118" s="18">
        <v>1</v>
      </c>
      <c r="M118" s="18">
        <v>0</v>
      </c>
      <c r="N118" s="19">
        <v>760</v>
      </c>
      <c r="O118" s="19">
        <v>65</v>
      </c>
      <c r="P118" s="19">
        <v>5</v>
      </c>
      <c r="Q118" s="18" t="str">
        <f t="shared" ca="1" si="34"/>
        <v>16</v>
      </c>
      <c r="R118" s="18" t="str">
        <f t="shared" ca="1" si="16"/>
        <v>08</v>
      </c>
      <c r="S118" s="18" t="str">
        <f t="shared" ca="1" si="18"/>
        <v>04</v>
      </c>
      <c r="T118" s="18">
        <v>1</v>
      </c>
      <c r="U118" s="18">
        <v>0</v>
      </c>
      <c r="V118" s="18">
        <v>1</v>
      </c>
      <c r="W118" s="18">
        <v>1</v>
      </c>
      <c r="X118" s="18">
        <v>1</v>
      </c>
      <c r="Y118" s="18">
        <v>1</v>
      </c>
      <c r="Z118" s="18">
        <v>1</v>
      </c>
      <c r="AA118" s="18">
        <v>1</v>
      </c>
      <c r="AB118" s="18">
        <v>1</v>
      </c>
      <c r="AC118" s="18">
        <v>0</v>
      </c>
      <c r="AD118" s="18">
        <v>0</v>
      </c>
      <c r="AE118" s="18">
        <v>0</v>
      </c>
      <c r="AF118" s="18">
        <v>0</v>
      </c>
      <c r="AG118" s="18">
        <v>0</v>
      </c>
      <c r="AH118" s="18">
        <v>0</v>
      </c>
      <c r="AI118" s="18">
        <v>0</v>
      </c>
      <c r="AJ118" s="18">
        <v>0</v>
      </c>
      <c r="AK118" s="18">
        <v>0</v>
      </c>
      <c r="AL118" s="18">
        <v>0</v>
      </c>
      <c r="AM118" s="18">
        <v>0</v>
      </c>
      <c r="AN118" s="18">
        <v>0</v>
      </c>
      <c r="AO118" s="18">
        <v>0</v>
      </c>
      <c r="AP118" s="19">
        <v>0</v>
      </c>
      <c r="AQ118" s="19">
        <v>0</v>
      </c>
      <c r="AR118" s="19">
        <v>0</v>
      </c>
      <c r="AS118" s="19">
        <v>0</v>
      </c>
      <c r="AT118" s="26">
        <f>F118</f>
        <v>1</v>
      </c>
      <c r="AU118" s="19">
        <v>0</v>
      </c>
      <c r="AV118" s="19">
        <v>0</v>
      </c>
      <c r="AW118" s="19">
        <v>0</v>
      </c>
      <c r="AX118" s="19">
        <v>0</v>
      </c>
      <c r="AY118" s="19">
        <v>0</v>
      </c>
      <c r="AZ118" s="18" t="str">
        <f t="shared" ca="1" si="33"/>
        <v>55</v>
      </c>
      <c r="BA118" s="18" t="s">
        <v>25</v>
      </c>
      <c r="BB118" s="122" t="str">
        <f t="shared" ca="1" si="30"/>
        <v>7B00013CC80100076000650005160804010001010101010101000000000000000000000000000000000000000000000100000000000000000000557D</v>
      </c>
      <c r="BC118" s="79">
        <v>99</v>
      </c>
      <c r="BD118" s="21"/>
      <c r="BE118" s="18" t="str">
        <f t="shared" si="27"/>
        <v>00</v>
      </c>
      <c r="BF118" s="18" t="str">
        <f t="shared" si="28"/>
        <v>00</v>
      </c>
      <c r="BG118" s="20"/>
      <c r="BH118" s="21"/>
    </row>
    <row r="119" spans="1:60" ht="82.5">
      <c r="A119" s="27"/>
      <c r="B119" s="16"/>
      <c r="C119" s="27"/>
      <c r="D119" s="16"/>
      <c r="E119" s="16">
        <v>3</v>
      </c>
      <c r="F119" s="22" t="s">
        <v>22</v>
      </c>
      <c r="G119" s="18" t="s">
        <v>18</v>
      </c>
      <c r="H119" s="18">
        <v>0</v>
      </c>
      <c r="I119" s="18">
        <v>1</v>
      </c>
      <c r="J119" s="18" t="s">
        <v>69</v>
      </c>
      <c r="K119" s="18" t="s">
        <v>68</v>
      </c>
      <c r="L119" s="18">
        <v>1</v>
      </c>
      <c r="M119" s="18">
        <v>0</v>
      </c>
      <c r="N119" s="19">
        <v>760</v>
      </c>
      <c r="O119" s="19">
        <v>65</v>
      </c>
      <c r="P119" s="19">
        <v>5</v>
      </c>
      <c r="Q119" s="18" t="str">
        <f t="shared" ca="1" si="34"/>
        <v>16</v>
      </c>
      <c r="R119" s="18" t="str">
        <f t="shared" ref="R119:R138" ca="1" si="35">TEXT(DEC2HEX(TEXT(NOW()+2,"MM")),"00")</f>
        <v>08</v>
      </c>
      <c r="S119" s="18" t="str">
        <f t="shared" ca="1" si="18"/>
        <v>04</v>
      </c>
      <c r="T119" s="18">
        <v>1</v>
      </c>
      <c r="U119" s="18">
        <v>0</v>
      </c>
      <c r="V119" s="18">
        <v>1</v>
      </c>
      <c r="W119" s="18">
        <v>1</v>
      </c>
      <c r="X119" s="18">
        <v>1</v>
      </c>
      <c r="Y119" s="18">
        <v>1</v>
      </c>
      <c r="Z119" s="18">
        <v>1</v>
      </c>
      <c r="AA119" s="18">
        <v>1</v>
      </c>
      <c r="AB119" s="18">
        <v>1</v>
      </c>
      <c r="AC119" s="18">
        <v>0</v>
      </c>
      <c r="AD119" s="18">
        <v>0</v>
      </c>
      <c r="AE119" s="18">
        <v>0</v>
      </c>
      <c r="AF119" s="18">
        <v>0</v>
      </c>
      <c r="AG119" s="18">
        <v>0</v>
      </c>
      <c r="AH119" s="18">
        <v>0</v>
      </c>
      <c r="AI119" s="18">
        <v>0</v>
      </c>
      <c r="AJ119" s="18">
        <v>0</v>
      </c>
      <c r="AK119" s="18">
        <v>0</v>
      </c>
      <c r="AL119" s="18">
        <v>0</v>
      </c>
      <c r="AM119" s="18">
        <v>0</v>
      </c>
      <c r="AN119" s="18">
        <v>0</v>
      </c>
      <c r="AO119" s="18">
        <v>0</v>
      </c>
      <c r="AP119" s="19">
        <v>0</v>
      </c>
      <c r="AQ119" s="19">
        <v>0</v>
      </c>
      <c r="AR119" s="19">
        <v>0</v>
      </c>
      <c r="AS119" s="19">
        <v>0</v>
      </c>
      <c r="AT119" s="26" t="str">
        <f>F119</f>
        <v>FF</v>
      </c>
      <c r="AU119" s="19">
        <v>0</v>
      </c>
      <c r="AV119" s="19">
        <v>0</v>
      </c>
      <c r="AW119" s="19">
        <v>0</v>
      </c>
      <c r="AX119" s="19">
        <v>0</v>
      </c>
      <c r="AY119" s="19">
        <v>0</v>
      </c>
      <c r="AZ119" s="18" t="str">
        <f t="shared" ca="1" si="33"/>
        <v>51</v>
      </c>
      <c r="BA119" s="18" t="s">
        <v>25</v>
      </c>
      <c r="BB119" s="122" t="str">
        <f t="shared" ca="1" si="30"/>
        <v>7B00013CC80100076000650005160804010001010101010101000000000000000000000000000000000000000000FF00000000000000000000517D</v>
      </c>
      <c r="BC119" s="79">
        <v>100</v>
      </c>
      <c r="BD119" s="21"/>
      <c r="BE119" s="18" t="str">
        <f t="shared" si="27"/>
        <v>00</v>
      </c>
      <c r="BF119" s="18" t="str">
        <f t="shared" si="28"/>
        <v>00</v>
      </c>
      <c r="BG119" s="20"/>
      <c r="BH119" s="21"/>
    </row>
    <row r="120" spans="1:60" ht="82.5">
      <c r="A120" s="27"/>
      <c r="B120" s="16">
        <v>73</v>
      </c>
      <c r="C120" s="27" t="s">
        <v>97</v>
      </c>
      <c r="D120" s="16"/>
      <c r="E120" s="16">
        <v>1</v>
      </c>
      <c r="F120" s="25">
        <v>0</v>
      </c>
      <c r="G120" s="18" t="s">
        <v>18</v>
      </c>
      <c r="H120" s="18">
        <v>0</v>
      </c>
      <c r="I120" s="18">
        <v>1</v>
      </c>
      <c r="J120" s="18" t="s">
        <v>69</v>
      </c>
      <c r="K120" s="18" t="s">
        <v>68</v>
      </c>
      <c r="L120" s="18">
        <v>1</v>
      </c>
      <c r="M120" s="18">
        <v>0</v>
      </c>
      <c r="N120" s="19">
        <v>760</v>
      </c>
      <c r="O120" s="19">
        <v>65</v>
      </c>
      <c r="P120" s="19">
        <v>5</v>
      </c>
      <c r="Q120" s="18" t="str">
        <f t="shared" ca="1" si="34"/>
        <v>16</v>
      </c>
      <c r="R120" s="18" t="str">
        <f t="shared" ca="1" si="35"/>
        <v>08</v>
      </c>
      <c r="S120" s="18" t="str">
        <f t="shared" ca="1" si="18"/>
        <v>04</v>
      </c>
      <c r="T120" s="18">
        <v>1</v>
      </c>
      <c r="U120" s="18">
        <v>0</v>
      </c>
      <c r="V120" s="18">
        <v>1</v>
      </c>
      <c r="W120" s="18">
        <v>1</v>
      </c>
      <c r="X120" s="18">
        <v>1</v>
      </c>
      <c r="Y120" s="18">
        <v>1</v>
      </c>
      <c r="Z120" s="18">
        <v>1</v>
      </c>
      <c r="AA120" s="18">
        <v>1</v>
      </c>
      <c r="AB120" s="18">
        <v>1</v>
      </c>
      <c r="AC120" s="18">
        <v>0</v>
      </c>
      <c r="AD120" s="18">
        <v>0</v>
      </c>
      <c r="AE120" s="18">
        <v>0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8">
        <v>0</v>
      </c>
      <c r="AL120" s="18">
        <v>0</v>
      </c>
      <c r="AM120" s="18">
        <v>0</v>
      </c>
      <c r="AN120" s="18">
        <v>0</v>
      </c>
      <c r="AO120" s="18">
        <v>0</v>
      </c>
      <c r="AP120" s="19">
        <v>0</v>
      </c>
      <c r="AQ120" s="19">
        <v>0</v>
      </c>
      <c r="AR120" s="19">
        <v>0</v>
      </c>
      <c r="AS120" s="19">
        <v>0</v>
      </c>
      <c r="AT120" s="19">
        <v>0</v>
      </c>
      <c r="AU120" s="26">
        <f>F120</f>
        <v>0</v>
      </c>
      <c r="AV120" s="19">
        <v>0</v>
      </c>
      <c r="AW120" s="19">
        <v>0</v>
      </c>
      <c r="AX120" s="19">
        <v>0</v>
      </c>
      <c r="AY120" s="19">
        <v>0</v>
      </c>
      <c r="AZ120" s="18" t="str">
        <f t="shared" ca="1" si="33"/>
        <v>54</v>
      </c>
      <c r="BA120" s="18" t="s">
        <v>25</v>
      </c>
      <c r="BB120" s="122" t="str">
        <f t="shared" ca="1" si="30"/>
        <v>7B00013CC80100076000650005160804010001010101010101000000000000000000000000000000000000000000000000000000000000000000547D</v>
      </c>
      <c r="BC120" s="79">
        <v>101</v>
      </c>
      <c r="BD120" s="21"/>
      <c r="BE120" s="18" t="str">
        <f t="shared" si="27"/>
        <v>00</v>
      </c>
      <c r="BF120" s="18" t="str">
        <f t="shared" si="28"/>
        <v>00</v>
      </c>
      <c r="BG120" s="20"/>
      <c r="BH120" s="21"/>
    </row>
    <row r="121" spans="1:60" ht="82.5">
      <c r="A121" s="27"/>
      <c r="B121" s="16"/>
      <c r="C121" s="27"/>
      <c r="D121" s="16"/>
      <c r="E121" s="16">
        <v>2</v>
      </c>
      <c r="F121" s="25">
        <v>34</v>
      </c>
      <c r="G121" s="18" t="s">
        <v>18</v>
      </c>
      <c r="H121" s="18">
        <v>0</v>
      </c>
      <c r="I121" s="18">
        <v>1</v>
      </c>
      <c r="J121" s="18" t="s">
        <v>69</v>
      </c>
      <c r="K121" s="18" t="s">
        <v>68</v>
      </c>
      <c r="L121" s="18">
        <v>1</v>
      </c>
      <c r="M121" s="18">
        <v>0</v>
      </c>
      <c r="N121" s="19">
        <v>760</v>
      </c>
      <c r="O121" s="19">
        <v>65</v>
      </c>
      <c r="P121" s="19">
        <v>5</v>
      </c>
      <c r="Q121" s="18" t="str">
        <f t="shared" ca="1" si="34"/>
        <v>16</v>
      </c>
      <c r="R121" s="18" t="str">
        <f t="shared" ca="1" si="35"/>
        <v>08</v>
      </c>
      <c r="S121" s="18" t="str">
        <f t="shared" ca="1" si="18"/>
        <v>04</v>
      </c>
      <c r="T121" s="18">
        <v>1</v>
      </c>
      <c r="U121" s="18">
        <v>0</v>
      </c>
      <c r="V121" s="18">
        <v>1</v>
      </c>
      <c r="W121" s="18">
        <v>1</v>
      </c>
      <c r="X121" s="18">
        <v>1</v>
      </c>
      <c r="Y121" s="18">
        <v>1</v>
      </c>
      <c r="Z121" s="18">
        <v>1</v>
      </c>
      <c r="AA121" s="18">
        <v>1</v>
      </c>
      <c r="AB121" s="18">
        <v>1</v>
      </c>
      <c r="AC121" s="18">
        <v>0</v>
      </c>
      <c r="AD121" s="18">
        <v>0</v>
      </c>
      <c r="AE121" s="18">
        <v>0</v>
      </c>
      <c r="AF121" s="18">
        <v>0</v>
      </c>
      <c r="AG121" s="18">
        <v>0</v>
      </c>
      <c r="AH121" s="18">
        <v>0</v>
      </c>
      <c r="AI121" s="18">
        <v>0</v>
      </c>
      <c r="AJ121" s="18">
        <v>0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9">
        <v>0</v>
      </c>
      <c r="AQ121" s="19">
        <v>0</v>
      </c>
      <c r="AR121" s="19">
        <v>0</v>
      </c>
      <c r="AS121" s="19">
        <v>0</v>
      </c>
      <c r="AT121" s="19">
        <v>0</v>
      </c>
      <c r="AU121" s="26">
        <f>F121</f>
        <v>34</v>
      </c>
      <c r="AV121" s="19">
        <v>0</v>
      </c>
      <c r="AW121" s="19">
        <v>0</v>
      </c>
      <c r="AX121" s="19">
        <v>0</v>
      </c>
      <c r="AY121" s="19">
        <v>0</v>
      </c>
      <c r="AZ121" s="18" t="str">
        <f t="shared" ca="1" si="33"/>
        <v>00</v>
      </c>
      <c r="BA121" s="18" t="s">
        <v>25</v>
      </c>
      <c r="BB121" s="122" t="str">
        <f t="shared" ca="1" si="30"/>
        <v>7B00013CC80100076000650005160804010001010101010101000000000000000000000000000000000000000000000000340000000000000000007D</v>
      </c>
      <c r="BC121" s="79">
        <v>102</v>
      </c>
      <c r="BD121" s="21"/>
      <c r="BE121" s="18" t="str">
        <f t="shared" si="27"/>
        <v>00</v>
      </c>
      <c r="BF121" s="18" t="str">
        <f t="shared" si="28"/>
        <v>00</v>
      </c>
      <c r="BG121" s="20"/>
      <c r="BH121" s="21"/>
    </row>
    <row r="122" spans="1:60" ht="82.5">
      <c r="A122" s="27"/>
      <c r="B122" s="16"/>
      <c r="C122" s="27"/>
      <c r="D122" s="16"/>
      <c r="E122" s="16">
        <v>3</v>
      </c>
      <c r="F122" s="25" t="s">
        <v>72</v>
      </c>
      <c r="G122" s="18" t="s">
        <v>18</v>
      </c>
      <c r="H122" s="18">
        <v>0</v>
      </c>
      <c r="I122" s="18">
        <v>1</v>
      </c>
      <c r="J122" s="18" t="s">
        <v>69</v>
      </c>
      <c r="K122" s="18" t="s">
        <v>68</v>
      </c>
      <c r="L122" s="18">
        <v>1</v>
      </c>
      <c r="M122" s="18">
        <v>0</v>
      </c>
      <c r="N122" s="19">
        <v>760</v>
      </c>
      <c r="O122" s="19">
        <v>65</v>
      </c>
      <c r="P122" s="19">
        <v>5</v>
      </c>
      <c r="Q122" s="18" t="str">
        <f t="shared" ca="1" si="34"/>
        <v>16</v>
      </c>
      <c r="R122" s="18" t="str">
        <f t="shared" ca="1" si="35"/>
        <v>08</v>
      </c>
      <c r="S122" s="18" t="str">
        <f t="shared" ref="S122:S138" ca="1" si="36">TEXT(DEC2HEX(TEXT(NOW()-1,"DD")),"00")</f>
        <v>04</v>
      </c>
      <c r="T122" s="18">
        <v>1</v>
      </c>
      <c r="U122" s="18">
        <v>0</v>
      </c>
      <c r="V122" s="18">
        <v>1</v>
      </c>
      <c r="W122" s="18">
        <v>1</v>
      </c>
      <c r="X122" s="18">
        <v>1</v>
      </c>
      <c r="Y122" s="18">
        <v>1</v>
      </c>
      <c r="Z122" s="18">
        <v>1</v>
      </c>
      <c r="AA122" s="18">
        <v>1</v>
      </c>
      <c r="AB122" s="18">
        <v>1</v>
      </c>
      <c r="AC122" s="18">
        <v>0</v>
      </c>
      <c r="AD122" s="18">
        <v>0</v>
      </c>
      <c r="AE122" s="18">
        <v>0</v>
      </c>
      <c r="AF122" s="18">
        <v>0</v>
      </c>
      <c r="AG122" s="18">
        <v>0</v>
      </c>
      <c r="AH122" s="18">
        <v>0</v>
      </c>
      <c r="AI122" s="18">
        <v>0</v>
      </c>
      <c r="AJ122" s="18">
        <v>0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9">
        <v>0</v>
      </c>
      <c r="AQ122" s="19">
        <v>0</v>
      </c>
      <c r="AR122" s="19">
        <v>0</v>
      </c>
      <c r="AS122" s="19">
        <v>0</v>
      </c>
      <c r="AT122" s="19">
        <v>0</v>
      </c>
      <c r="AU122" s="26" t="str">
        <f>F122</f>
        <v>FFFF</v>
      </c>
      <c r="AV122" s="19">
        <v>0</v>
      </c>
      <c r="AW122" s="19">
        <v>0</v>
      </c>
      <c r="AX122" s="19">
        <v>0</v>
      </c>
      <c r="AY122" s="19">
        <v>0</v>
      </c>
      <c r="AZ122" s="18" t="str">
        <f t="shared" ca="1" si="33"/>
        <v>51</v>
      </c>
      <c r="BA122" s="18" t="s">
        <v>25</v>
      </c>
      <c r="BB122" s="122" t="str">
        <f t="shared" ca="1" si="30"/>
        <v>7B00013CC801000760006500051608040100010101010101010000000000000000000000000000000000000000000000FFFF0000000000000000517D</v>
      </c>
      <c r="BC122" s="79">
        <v>103</v>
      </c>
      <c r="BD122" s="21"/>
      <c r="BE122" s="18" t="str">
        <f t="shared" si="27"/>
        <v>00</v>
      </c>
      <c r="BF122" s="18" t="str">
        <f t="shared" si="28"/>
        <v>00</v>
      </c>
      <c r="BG122" s="20"/>
      <c r="BH122" s="21"/>
    </row>
    <row r="123" spans="1:60" ht="82.5">
      <c r="A123" s="27"/>
      <c r="B123" s="16">
        <v>76</v>
      </c>
      <c r="C123" s="27" t="s">
        <v>98</v>
      </c>
      <c r="D123" s="16"/>
      <c r="E123" s="16">
        <v>1</v>
      </c>
      <c r="F123" s="25">
        <v>0</v>
      </c>
      <c r="G123" s="18" t="s">
        <v>18</v>
      </c>
      <c r="H123" s="18">
        <v>0</v>
      </c>
      <c r="I123" s="18">
        <v>1</v>
      </c>
      <c r="J123" s="18" t="s">
        <v>69</v>
      </c>
      <c r="K123" s="18" t="s">
        <v>68</v>
      </c>
      <c r="L123" s="18">
        <v>1</v>
      </c>
      <c r="M123" s="18">
        <v>0</v>
      </c>
      <c r="N123" s="19">
        <v>760</v>
      </c>
      <c r="O123" s="19">
        <v>65</v>
      </c>
      <c r="P123" s="19">
        <v>5</v>
      </c>
      <c r="Q123" s="18" t="str">
        <f t="shared" ca="1" si="34"/>
        <v>16</v>
      </c>
      <c r="R123" s="18" t="str">
        <f t="shared" ca="1" si="35"/>
        <v>08</v>
      </c>
      <c r="S123" s="18" t="str">
        <f t="shared" ca="1" si="36"/>
        <v>04</v>
      </c>
      <c r="T123" s="18">
        <v>1</v>
      </c>
      <c r="U123" s="18">
        <v>0</v>
      </c>
      <c r="V123" s="18">
        <v>1</v>
      </c>
      <c r="W123" s="18">
        <v>1</v>
      </c>
      <c r="X123" s="18">
        <v>1</v>
      </c>
      <c r="Y123" s="18">
        <v>1</v>
      </c>
      <c r="Z123" s="18">
        <v>1</v>
      </c>
      <c r="AA123" s="18">
        <v>1</v>
      </c>
      <c r="AB123" s="18">
        <v>1</v>
      </c>
      <c r="AC123" s="18">
        <v>0</v>
      </c>
      <c r="AD123" s="18">
        <v>0</v>
      </c>
      <c r="AE123" s="18">
        <v>0</v>
      </c>
      <c r="AF123" s="18">
        <v>0</v>
      </c>
      <c r="AG123" s="18">
        <v>0</v>
      </c>
      <c r="AH123" s="18">
        <v>0</v>
      </c>
      <c r="AI123" s="18">
        <v>0</v>
      </c>
      <c r="AJ123" s="18">
        <v>0</v>
      </c>
      <c r="AK123" s="18">
        <v>0</v>
      </c>
      <c r="AL123" s="18">
        <v>0</v>
      </c>
      <c r="AM123" s="18">
        <v>0</v>
      </c>
      <c r="AN123" s="18">
        <v>0</v>
      </c>
      <c r="AO123" s="18">
        <v>0</v>
      </c>
      <c r="AP123" s="19">
        <v>0</v>
      </c>
      <c r="AQ123" s="19">
        <v>0</v>
      </c>
      <c r="AR123" s="19">
        <v>0</v>
      </c>
      <c r="AS123" s="19">
        <v>0</v>
      </c>
      <c r="AT123" s="19">
        <v>0</v>
      </c>
      <c r="AU123" s="19">
        <v>0</v>
      </c>
      <c r="AV123" s="26">
        <f>F123</f>
        <v>0</v>
      </c>
      <c r="AW123" s="19">
        <v>0</v>
      </c>
      <c r="AX123" s="19">
        <v>0</v>
      </c>
      <c r="AY123" s="19">
        <v>0</v>
      </c>
      <c r="AZ123" s="18" t="str">
        <f t="shared" ca="1" si="33"/>
        <v>54</v>
      </c>
      <c r="BA123" s="18" t="s">
        <v>25</v>
      </c>
      <c r="BB123" s="122" t="str">
        <f t="shared" ca="1" si="30"/>
        <v>7B00013CC80100076000650005160804010001010101010101000000000000000000000000000000000000000000000000000000000000000000547D</v>
      </c>
      <c r="BC123" s="79">
        <v>104</v>
      </c>
      <c r="BD123" s="21"/>
      <c r="BE123" s="18" t="str">
        <f t="shared" si="27"/>
        <v>00</v>
      </c>
      <c r="BF123" s="18" t="str">
        <f t="shared" si="28"/>
        <v>00</v>
      </c>
      <c r="BG123" s="20"/>
      <c r="BH123" s="21"/>
    </row>
    <row r="124" spans="1:60" ht="82.5">
      <c r="A124" s="27"/>
      <c r="B124" s="16"/>
      <c r="C124" s="27"/>
      <c r="D124" s="16"/>
      <c r="E124" s="16">
        <v>2</v>
      </c>
      <c r="F124" s="25">
        <v>34</v>
      </c>
      <c r="G124" s="18" t="s">
        <v>18</v>
      </c>
      <c r="H124" s="18">
        <v>0</v>
      </c>
      <c r="I124" s="18">
        <v>1</v>
      </c>
      <c r="J124" s="18" t="s">
        <v>69</v>
      </c>
      <c r="K124" s="18" t="s">
        <v>68</v>
      </c>
      <c r="L124" s="18">
        <v>1</v>
      </c>
      <c r="M124" s="18">
        <v>0</v>
      </c>
      <c r="N124" s="19">
        <v>760</v>
      </c>
      <c r="O124" s="19">
        <v>65</v>
      </c>
      <c r="P124" s="19">
        <v>5</v>
      </c>
      <c r="Q124" s="18" t="str">
        <f t="shared" ca="1" si="34"/>
        <v>16</v>
      </c>
      <c r="R124" s="18" t="str">
        <f t="shared" ca="1" si="35"/>
        <v>08</v>
      </c>
      <c r="S124" s="18" t="str">
        <f t="shared" ca="1" si="36"/>
        <v>04</v>
      </c>
      <c r="T124" s="18">
        <v>1</v>
      </c>
      <c r="U124" s="18">
        <v>0</v>
      </c>
      <c r="V124" s="18">
        <v>1</v>
      </c>
      <c r="W124" s="18">
        <v>1</v>
      </c>
      <c r="X124" s="18">
        <v>1</v>
      </c>
      <c r="Y124" s="18">
        <v>1</v>
      </c>
      <c r="Z124" s="18">
        <v>1</v>
      </c>
      <c r="AA124" s="18">
        <v>1</v>
      </c>
      <c r="AB124" s="18">
        <v>1</v>
      </c>
      <c r="AC124" s="18">
        <v>0</v>
      </c>
      <c r="AD124" s="18">
        <v>0</v>
      </c>
      <c r="AE124" s="18">
        <v>0</v>
      </c>
      <c r="AF124" s="18">
        <v>0</v>
      </c>
      <c r="AG124" s="18">
        <v>0</v>
      </c>
      <c r="AH124" s="18">
        <v>0</v>
      </c>
      <c r="AI124" s="18">
        <v>0</v>
      </c>
      <c r="AJ124" s="18">
        <v>0</v>
      </c>
      <c r="AK124" s="18">
        <v>0</v>
      </c>
      <c r="AL124" s="18">
        <v>0</v>
      </c>
      <c r="AM124" s="18">
        <v>0</v>
      </c>
      <c r="AN124" s="18">
        <v>0</v>
      </c>
      <c r="AO124" s="18">
        <v>0</v>
      </c>
      <c r="AP124" s="19">
        <v>0</v>
      </c>
      <c r="AQ124" s="19">
        <v>0</v>
      </c>
      <c r="AR124" s="19">
        <v>0</v>
      </c>
      <c r="AS124" s="19">
        <v>0</v>
      </c>
      <c r="AT124" s="19">
        <v>0</v>
      </c>
      <c r="AU124" s="19">
        <v>0</v>
      </c>
      <c r="AV124" s="26">
        <f>F124</f>
        <v>34</v>
      </c>
      <c r="AW124" s="19">
        <v>0</v>
      </c>
      <c r="AX124" s="19">
        <v>0</v>
      </c>
      <c r="AY124" s="19">
        <v>0</v>
      </c>
      <c r="AZ124" s="18" t="str">
        <f t="shared" ca="1" si="33"/>
        <v>00</v>
      </c>
      <c r="BA124" s="18" t="s">
        <v>25</v>
      </c>
      <c r="BB124" s="122" t="str">
        <f t="shared" ca="1" si="30"/>
        <v>7B00013CC80100076000650005160804010001010101010101000000000000000000000000000000000000000000000000000034000000000000007D</v>
      </c>
      <c r="BC124" s="79">
        <v>105</v>
      </c>
      <c r="BD124" s="21"/>
      <c r="BE124" s="18" t="str">
        <f t="shared" si="27"/>
        <v>00</v>
      </c>
      <c r="BF124" s="18" t="str">
        <f t="shared" si="28"/>
        <v>00</v>
      </c>
      <c r="BG124" s="20"/>
      <c r="BH124" s="21"/>
    </row>
    <row r="125" spans="1:60" ht="82.5">
      <c r="A125" s="27"/>
      <c r="B125" s="16"/>
      <c r="C125" s="27"/>
      <c r="D125" s="16"/>
      <c r="E125" s="16">
        <v>3</v>
      </c>
      <c r="F125" s="25" t="s">
        <v>72</v>
      </c>
      <c r="G125" s="18" t="s">
        <v>18</v>
      </c>
      <c r="H125" s="18">
        <v>0</v>
      </c>
      <c r="I125" s="18">
        <v>1</v>
      </c>
      <c r="J125" s="18" t="s">
        <v>69</v>
      </c>
      <c r="K125" s="18" t="s">
        <v>68</v>
      </c>
      <c r="L125" s="18">
        <v>1</v>
      </c>
      <c r="M125" s="18">
        <v>0</v>
      </c>
      <c r="N125" s="19">
        <v>760</v>
      </c>
      <c r="O125" s="19">
        <v>65</v>
      </c>
      <c r="P125" s="19">
        <v>5</v>
      </c>
      <c r="Q125" s="18" t="str">
        <f t="shared" ca="1" si="34"/>
        <v>16</v>
      </c>
      <c r="R125" s="18" t="str">
        <f t="shared" ca="1" si="35"/>
        <v>08</v>
      </c>
      <c r="S125" s="18" t="str">
        <f t="shared" ca="1" si="36"/>
        <v>04</v>
      </c>
      <c r="T125" s="18">
        <v>1</v>
      </c>
      <c r="U125" s="18">
        <v>0</v>
      </c>
      <c r="V125" s="18">
        <v>1</v>
      </c>
      <c r="W125" s="18">
        <v>1</v>
      </c>
      <c r="X125" s="18">
        <v>1</v>
      </c>
      <c r="Y125" s="18">
        <v>1</v>
      </c>
      <c r="Z125" s="18">
        <v>1</v>
      </c>
      <c r="AA125" s="18">
        <v>1</v>
      </c>
      <c r="AB125" s="18">
        <v>1</v>
      </c>
      <c r="AC125" s="18">
        <v>0</v>
      </c>
      <c r="AD125" s="18">
        <v>0</v>
      </c>
      <c r="AE125" s="18">
        <v>0</v>
      </c>
      <c r="AF125" s="18">
        <v>0</v>
      </c>
      <c r="AG125" s="18">
        <v>0</v>
      </c>
      <c r="AH125" s="18">
        <v>0</v>
      </c>
      <c r="AI125" s="18">
        <v>0</v>
      </c>
      <c r="AJ125" s="18">
        <v>0</v>
      </c>
      <c r="AK125" s="18">
        <v>0</v>
      </c>
      <c r="AL125" s="18">
        <v>0</v>
      </c>
      <c r="AM125" s="18">
        <v>0</v>
      </c>
      <c r="AN125" s="18">
        <v>0</v>
      </c>
      <c r="AO125" s="18">
        <v>0</v>
      </c>
      <c r="AP125" s="19">
        <v>0</v>
      </c>
      <c r="AQ125" s="19">
        <v>0</v>
      </c>
      <c r="AR125" s="19">
        <v>0</v>
      </c>
      <c r="AS125" s="19">
        <v>0</v>
      </c>
      <c r="AT125" s="19">
        <v>0</v>
      </c>
      <c r="AU125" s="19">
        <v>0</v>
      </c>
      <c r="AV125" s="26" t="str">
        <f>F125</f>
        <v>FFFF</v>
      </c>
      <c r="AW125" s="19">
        <v>0</v>
      </c>
      <c r="AX125" s="19">
        <v>0</v>
      </c>
      <c r="AY125" s="19">
        <v>0</v>
      </c>
      <c r="AZ125" s="18" t="str">
        <f t="shared" ca="1" si="33"/>
        <v>51</v>
      </c>
      <c r="BA125" s="18" t="s">
        <v>25</v>
      </c>
      <c r="BB125" s="122" t="str">
        <f t="shared" ca="1" si="30"/>
        <v>7B00013CC8010007600065000516080401000101010101010100000000000000000000000000000000000000000000000000FFFF000000000000517D</v>
      </c>
      <c r="BC125" s="79">
        <v>106</v>
      </c>
      <c r="BD125" s="21"/>
      <c r="BE125" s="18" t="str">
        <f t="shared" si="27"/>
        <v>00</v>
      </c>
      <c r="BF125" s="18" t="str">
        <f t="shared" si="28"/>
        <v>00</v>
      </c>
      <c r="BG125" s="20"/>
      <c r="BH125" s="21"/>
    </row>
    <row r="126" spans="1:60" ht="82.5">
      <c r="A126" s="27"/>
      <c r="B126" s="16">
        <v>79</v>
      </c>
      <c r="C126" s="27" t="s">
        <v>99</v>
      </c>
      <c r="D126" s="16"/>
      <c r="E126" s="16">
        <v>1</v>
      </c>
      <c r="F126" s="25">
        <v>0</v>
      </c>
      <c r="G126" s="18" t="s">
        <v>18</v>
      </c>
      <c r="H126" s="18">
        <v>0</v>
      </c>
      <c r="I126" s="18">
        <v>1</v>
      </c>
      <c r="J126" s="18" t="s">
        <v>69</v>
      </c>
      <c r="K126" s="18" t="s">
        <v>68</v>
      </c>
      <c r="L126" s="18">
        <v>1</v>
      </c>
      <c r="M126" s="18">
        <v>0</v>
      </c>
      <c r="N126" s="19">
        <v>760</v>
      </c>
      <c r="O126" s="19">
        <v>65</v>
      </c>
      <c r="P126" s="19">
        <v>5</v>
      </c>
      <c r="Q126" s="18" t="str">
        <f t="shared" ca="1" si="34"/>
        <v>16</v>
      </c>
      <c r="R126" s="18" t="str">
        <f t="shared" ca="1" si="35"/>
        <v>08</v>
      </c>
      <c r="S126" s="18" t="str">
        <f t="shared" ca="1" si="36"/>
        <v>04</v>
      </c>
      <c r="T126" s="18">
        <v>1</v>
      </c>
      <c r="U126" s="18">
        <v>0</v>
      </c>
      <c r="V126" s="18">
        <v>1</v>
      </c>
      <c r="W126" s="18">
        <v>1</v>
      </c>
      <c r="X126" s="18">
        <v>1</v>
      </c>
      <c r="Y126" s="18">
        <v>1</v>
      </c>
      <c r="Z126" s="18">
        <v>1</v>
      </c>
      <c r="AA126" s="18">
        <v>1</v>
      </c>
      <c r="AB126" s="18">
        <v>1</v>
      </c>
      <c r="AC126" s="18">
        <v>0</v>
      </c>
      <c r="AD126" s="18">
        <v>0</v>
      </c>
      <c r="AE126" s="18">
        <v>0</v>
      </c>
      <c r="AF126" s="18">
        <v>0</v>
      </c>
      <c r="AG126" s="18">
        <v>0</v>
      </c>
      <c r="AH126" s="18">
        <v>0</v>
      </c>
      <c r="AI126" s="18">
        <v>0</v>
      </c>
      <c r="AJ126" s="18">
        <v>0</v>
      </c>
      <c r="AK126" s="18">
        <v>0</v>
      </c>
      <c r="AL126" s="18">
        <v>0</v>
      </c>
      <c r="AM126" s="18">
        <v>0</v>
      </c>
      <c r="AN126" s="18">
        <v>0</v>
      </c>
      <c r="AO126" s="18">
        <v>0</v>
      </c>
      <c r="AP126" s="19">
        <v>0</v>
      </c>
      <c r="AQ126" s="19">
        <v>0</v>
      </c>
      <c r="AR126" s="19">
        <v>0</v>
      </c>
      <c r="AS126" s="19">
        <v>0</v>
      </c>
      <c r="AT126" s="19">
        <v>0</v>
      </c>
      <c r="AU126" s="19">
        <v>0</v>
      </c>
      <c r="AV126" s="19">
        <v>0</v>
      </c>
      <c r="AW126" s="26">
        <f>F126</f>
        <v>0</v>
      </c>
      <c r="AX126" s="19">
        <v>0</v>
      </c>
      <c r="AY126" s="19">
        <v>0</v>
      </c>
      <c r="AZ126" s="18" t="str">
        <f t="shared" ca="1" si="33"/>
        <v>54</v>
      </c>
      <c r="BA126" s="18" t="s">
        <v>25</v>
      </c>
      <c r="BB126" s="122" t="str">
        <f t="shared" ca="1" si="30"/>
        <v>7B00013CC80100076000650005160804010001010101010101000000000000000000000000000000000000000000000000000000000000000000547D</v>
      </c>
      <c r="BC126" s="79">
        <v>107</v>
      </c>
      <c r="BD126" s="21"/>
      <c r="BE126" s="18" t="str">
        <f t="shared" si="27"/>
        <v>00</v>
      </c>
      <c r="BF126" s="18" t="str">
        <f t="shared" si="28"/>
        <v>00</v>
      </c>
      <c r="BG126" s="20"/>
      <c r="BH126" s="21"/>
    </row>
    <row r="127" spans="1:60" ht="82.5">
      <c r="A127" s="27"/>
      <c r="B127" s="16"/>
      <c r="C127" s="27"/>
      <c r="D127" s="16"/>
      <c r="E127" s="16">
        <v>2</v>
      </c>
      <c r="F127" s="25">
        <v>34</v>
      </c>
      <c r="G127" s="18" t="s">
        <v>18</v>
      </c>
      <c r="H127" s="18">
        <v>0</v>
      </c>
      <c r="I127" s="18">
        <v>1</v>
      </c>
      <c r="J127" s="18" t="s">
        <v>69</v>
      </c>
      <c r="K127" s="18" t="s">
        <v>68</v>
      </c>
      <c r="L127" s="18">
        <v>1</v>
      </c>
      <c r="M127" s="18">
        <v>0</v>
      </c>
      <c r="N127" s="19">
        <v>760</v>
      </c>
      <c r="O127" s="19">
        <v>65</v>
      </c>
      <c r="P127" s="19">
        <v>5</v>
      </c>
      <c r="Q127" s="18" t="str">
        <f t="shared" ca="1" si="34"/>
        <v>16</v>
      </c>
      <c r="R127" s="18" t="str">
        <f t="shared" ca="1" si="35"/>
        <v>08</v>
      </c>
      <c r="S127" s="18" t="str">
        <f t="shared" ca="1" si="36"/>
        <v>04</v>
      </c>
      <c r="T127" s="18">
        <v>1</v>
      </c>
      <c r="U127" s="18">
        <v>0</v>
      </c>
      <c r="V127" s="18">
        <v>1</v>
      </c>
      <c r="W127" s="18">
        <v>1</v>
      </c>
      <c r="X127" s="18">
        <v>1</v>
      </c>
      <c r="Y127" s="18">
        <v>1</v>
      </c>
      <c r="Z127" s="18">
        <v>1</v>
      </c>
      <c r="AA127" s="18">
        <v>1</v>
      </c>
      <c r="AB127" s="18">
        <v>1</v>
      </c>
      <c r="AC127" s="18">
        <v>0</v>
      </c>
      <c r="AD127" s="18">
        <v>0</v>
      </c>
      <c r="AE127" s="18">
        <v>0</v>
      </c>
      <c r="AF127" s="18">
        <v>0</v>
      </c>
      <c r="AG127" s="18">
        <v>0</v>
      </c>
      <c r="AH127" s="18">
        <v>0</v>
      </c>
      <c r="AI127" s="18">
        <v>0</v>
      </c>
      <c r="AJ127" s="18">
        <v>0</v>
      </c>
      <c r="AK127" s="18">
        <v>0</v>
      </c>
      <c r="AL127" s="18">
        <v>0</v>
      </c>
      <c r="AM127" s="18">
        <v>0</v>
      </c>
      <c r="AN127" s="18">
        <v>0</v>
      </c>
      <c r="AO127" s="18">
        <v>0</v>
      </c>
      <c r="AP127" s="19">
        <v>0</v>
      </c>
      <c r="AQ127" s="19">
        <v>0</v>
      </c>
      <c r="AR127" s="19">
        <v>0</v>
      </c>
      <c r="AS127" s="19">
        <v>0</v>
      </c>
      <c r="AT127" s="19">
        <v>0</v>
      </c>
      <c r="AU127" s="19">
        <v>0</v>
      </c>
      <c r="AV127" s="19">
        <v>0</v>
      </c>
      <c r="AW127" s="26">
        <f>F127</f>
        <v>34</v>
      </c>
      <c r="AX127" s="19">
        <v>0</v>
      </c>
      <c r="AY127" s="19">
        <v>0</v>
      </c>
      <c r="AZ127" s="18" t="str">
        <f t="shared" ca="1" si="33"/>
        <v>00</v>
      </c>
      <c r="BA127" s="18" t="s">
        <v>25</v>
      </c>
      <c r="BB127" s="122" t="str">
        <f t="shared" ca="1" si="30"/>
        <v>7B00013CC80100076000650005160804010001010101010101000000000000000000000000000000000000000000000000000000003400000000007D</v>
      </c>
      <c r="BC127" s="79">
        <v>108</v>
      </c>
      <c r="BD127" s="21"/>
      <c r="BE127" s="18" t="str">
        <f t="shared" si="27"/>
        <v>00</v>
      </c>
      <c r="BF127" s="18" t="str">
        <f t="shared" si="28"/>
        <v>00</v>
      </c>
      <c r="BG127" s="20"/>
      <c r="BH127" s="21"/>
    </row>
    <row r="128" spans="1:60" ht="82.5">
      <c r="A128" s="27"/>
      <c r="B128" s="16"/>
      <c r="C128" s="27"/>
      <c r="D128" s="16"/>
      <c r="E128" s="16">
        <v>3</v>
      </c>
      <c r="F128" s="25" t="s">
        <v>72</v>
      </c>
      <c r="G128" s="18" t="s">
        <v>18</v>
      </c>
      <c r="H128" s="18">
        <v>0</v>
      </c>
      <c r="I128" s="18">
        <v>1</v>
      </c>
      <c r="J128" s="18" t="s">
        <v>69</v>
      </c>
      <c r="K128" s="18" t="s">
        <v>68</v>
      </c>
      <c r="L128" s="18">
        <v>1</v>
      </c>
      <c r="M128" s="18">
        <v>0</v>
      </c>
      <c r="N128" s="19">
        <v>760</v>
      </c>
      <c r="O128" s="19">
        <v>65</v>
      </c>
      <c r="P128" s="19">
        <v>5</v>
      </c>
      <c r="Q128" s="18" t="str">
        <f t="shared" ca="1" si="34"/>
        <v>16</v>
      </c>
      <c r="R128" s="18" t="str">
        <f t="shared" ca="1" si="35"/>
        <v>08</v>
      </c>
      <c r="S128" s="18" t="str">
        <f t="shared" ca="1" si="36"/>
        <v>04</v>
      </c>
      <c r="T128" s="18">
        <v>1</v>
      </c>
      <c r="U128" s="18">
        <v>0</v>
      </c>
      <c r="V128" s="18">
        <v>1</v>
      </c>
      <c r="W128" s="18">
        <v>1</v>
      </c>
      <c r="X128" s="18">
        <v>1</v>
      </c>
      <c r="Y128" s="18">
        <v>1</v>
      </c>
      <c r="Z128" s="18">
        <v>1</v>
      </c>
      <c r="AA128" s="18">
        <v>1</v>
      </c>
      <c r="AB128" s="18">
        <v>1</v>
      </c>
      <c r="AC128" s="18">
        <v>0</v>
      </c>
      <c r="AD128" s="18">
        <v>0</v>
      </c>
      <c r="AE128" s="18">
        <v>0</v>
      </c>
      <c r="AF128" s="18">
        <v>0</v>
      </c>
      <c r="AG128" s="18">
        <v>0</v>
      </c>
      <c r="AH128" s="18">
        <v>0</v>
      </c>
      <c r="AI128" s="18">
        <v>0</v>
      </c>
      <c r="AJ128" s="18">
        <v>0</v>
      </c>
      <c r="AK128" s="18">
        <v>0</v>
      </c>
      <c r="AL128" s="18">
        <v>0</v>
      </c>
      <c r="AM128" s="18">
        <v>0</v>
      </c>
      <c r="AN128" s="18">
        <v>0</v>
      </c>
      <c r="AO128" s="18">
        <v>0</v>
      </c>
      <c r="AP128" s="19">
        <v>0</v>
      </c>
      <c r="AQ128" s="19">
        <v>0</v>
      </c>
      <c r="AR128" s="19">
        <v>0</v>
      </c>
      <c r="AS128" s="19">
        <v>0</v>
      </c>
      <c r="AT128" s="19">
        <v>0</v>
      </c>
      <c r="AU128" s="19">
        <v>0</v>
      </c>
      <c r="AV128" s="19">
        <v>0</v>
      </c>
      <c r="AW128" s="26" t="str">
        <f>F128</f>
        <v>FFFF</v>
      </c>
      <c r="AX128" s="19">
        <v>0</v>
      </c>
      <c r="AY128" s="19">
        <v>0</v>
      </c>
      <c r="AZ128" s="18" t="str">
        <f t="shared" ca="1" si="33"/>
        <v>51</v>
      </c>
      <c r="BA128" s="18" t="s">
        <v>25</v>
      </c>
      <c r="BB128" s="122" t="str">
        <f t="shared" ca="1" si="30"/>
        <v>7B00013CC80100076000650005160804010001010101010101000000000000000000000000000000000000000000000000000000FFFF00000000517D</v>
      </c>
      <c r="BC128" s="79">
        <v>109</v>
      </c>
      <c r="BD128" s="21"/>
      <c r="BE128" s="18" t="str">
        <f t="shared" si="27"/>
        <v>00</v>
      </c>
      <c r="BF128" s="18" t="str">
        <f t="shared" si="28"/>
        <v>00</v>
      </c>
      <c r="BG128" s="20"/>
      <c r="BH128" s="21"/>
    </row>
    <row r="129" spans="1:60" ht="82.5">
      <c r="A129" s="27"/>
      <c r="B129" s="16">
        <v>82</v>
      </c>
      <c r="C129" s="27" t="s">
        <v>100</v>
      </c>
      <c r="D129" s="16"/>
      <c r="E129" s="16">
        <v>1</v>
      </c>
      <c r="F129" s="25">
        <v>0</v>
      </c>
      <c r="G129" s="18" t="s">
        <v>18</v>
      </c>
      <c r="H129" s="18">
        <v>0</v>
      </c>
      <c r="I129" s="18">
        <v>1</v>
      </c>
      <c r="J129" s="18" t="s">
        <v>69</v>
      </c>
      <c r="K129" s="18" t="s">
        <v>68</v>
      </c>
      <c r="L129" s="18">
        <v>1</v>
      </c>
      <c r="M129" s="18">
        <v>0</v>
      </c>
      <c r="N129" s="19">
        <v>760</v>
      </c>
      <c r="O129" s="19">
        <v>65</v>
      </c>
      <c r="P129" s="19">
        <v>5</v>
      </c>
      <c r="Q129" s="18" t="str">
        <f t="shared" ca="1" si="34"/>
        <v>16</v>
      </c>
      <c r="R129" s="18" t="str">
        <f t="shared" ca="1" si="35"/>
        <v>08</v>
      </c>
      <c r="S129" s="18" t="str">
        <f t="shared" ca="1" si="36"/>
        <v>04</v>
      </c>
      <c r="T129" s="18">
        <v>1</v>
      </c>
      <c r="U129" s="18">
        <v>0</v>
      </c>
      <c r="V129" s="18">
        <v>1</v>
      </c>
      <c r="W129" s="18">
        <v>1</v>
      </c>
      <c r="X129" s="18">
        <v>1</v>
      </c>
      <c r="Y129" s="18">
        <v>1</v>
      </c>
      <c r="Z129" s="18">
        <v>1</v>
      </c>
      <c r="AA129" s="18">
        <v>1</v>
      </c>
      <c r="AB129" s="18">
        <v>1</v>
      </c>
      <c r="AC129" s="18">
        <v>0</v>
      </c>
      <c r="AD129" s="18">
        <v>0</v>
      </c>
      <c r="AE129" s="18">
        <v>0</v>
      </c>
      <c r="AF129" s="18">
        <v>0</v>
      </c>
      <c r="AG129" s="18">
        <v>0</v>
      </c>
      <c r="AH129" s="18">
        <v>0</v>
      </c>
      <c r="AI129" s="18">
        <v>0</v>
      </c>
      <c r="AJ129" s="18">
        <v>0</v>
      </c>
      <c r="AK129" s="18">
        <v>0</v>
      </c>
      <c r="AL129" s="18">
        <v>0</v>
      </c>
      <c r="AM129" s="18">
        <v>0</v>
      </c>
      <c r="AN129" s="18">
        <v>0</v>
      </c>
      <c r="AO129" s="18">
        <v>0</v>
      </c>
      <c r="AP129" s="19">
        <v>0</v>
      </c>
      <c r="AQ129" s="19">
        <v>0</v>
      </c>
      <c r="AR129" s="19">
        <v>0</v>
      </c>
      <c r="AS129" s="19">
        <v>0</v>
      </c>
      <c r="AT129" s="19">
        <v>0</v>
      </c>
      <c r="AU129" s="19">
        <v>0</v>
      </c>
      <c r="AV129" s="19">
        <v>0</v>
      </c>
      <c r="AW129" s="19">
        <v>0</v>
      </c>
      <c r="AX129" s="26">
        <f>F129</f>
        <v>0</v>
      </c>
      <c r="AY129" s="19">
        <v>0</v>
      </c>
      <c r="AZ129" s="18" t="str">
        <f t="shared" ca="1" si="33"/>
        <v>54</v>
      </c>
      <c r="BA129" s="18" t="s">
        <v>25</v>
      </c>
      <c r="BB129" s="122" t="str">
        <f t="shared" ca="1" si="30"/>
        <v>7B00013CC80100076000650005160804010001010101010101000000000000000000000000000000000000000000000000000000000000000000547D</v>
      </c>
      <c r="BC129" s="79">
        <v>110</v>
      </c>
      <c r="BD129" s="21"/>
      <c r="BE129" s="18" t="str">
        <f t="shared" si="27"/>
        <v>00</v>
      </c>
      <c r="BF129" s="18" t="str">
        <f t="shared" si="28"/>
        <v>00</v>
      </c>
      <c r="BG129" s="20"/>
      <c r="BH129" s="21"/>
    </row>
    <row r="130" spans="1:60" ht="82.5">
      <c r="A130" s="27"/>
      <c r="B130" s="16"/>
      <c r="C130" s="27"/>
      <c r="D130" s="16"/>
      <c r="E130" s="16">
        <v>2</v>
      </c>
      <c r="F130" s="25">
        <v>34</v>
      </c>
      <c r="G130" s="18" t="s">
        <v>18</v>
      </c>
      <c r="H130" s="18">
        <v>0</v>
      </c>
      <c r="I130" s="18">
        <v>1</v>
      </c>
      <c r="J130" s="18" t="s">
        <v>69</v>
      </c>
      <c r="K130" s="18" t="s">
        <v>68</v>
      </c>
      <c r="L130" s="18">
        <v>1</v>
      </c>
      <c r="M130" s="18">
        <v>0</v>
      </c>
      <c r="N130" s="19">
        <v>760</v>
      </c>
      <c r="O130" s="19">
        <v>65</v>
      </c>
      <c r="P130" s="19">
        <v>5</v>
      </c>
      <c r="Q130" s="18" t="str">
        <f t="shared" ca="1" si="34"/>
        <v>16</v>
      </c>
      <c r="R130" s="18" t="str">
        <f t="shared" ca="1" si="35"/>
        <v>08</v>
      </c>
      <c r="S130" s="18" t="str">
        <f t="shared" ca="1" si="36"/>
        <v>04</v>
      </c>
      <c r="T130" s="18">
        <v>1</v>
      </c>
      <c r="U130" s="18">
        <v>0</v>
      </c>
      <c r="V130" s="18">
        <v>1</v>
      </c>
      <c r="W130" s="18">
        <v>1</v>
      </c>
      <c r="X130" s="18">
        <v>1</v>
      </c>
      <c r="Y130" s="18">
        <v>1</v>
      </c>
      <c r="Z130" s="18">
        <v>1</v>
      </c>
      <c r="AA130" s="18">
        <v>1</v>
      </c>
      <c r="AB130" s="18">
        <v>1</v>
      </c>
      <c r="AC130" s="18">
        <v>0</v>
      </c>
      <c r="AD130" s="18">
        <v>0</v>
      </c>
      <c r="AE130" s="18">
        <v>0</v>
      </c>
      <c r="AF130" s="18">
        <v>0</v>
      </c>
      <c r="AG130" s="18">
        <v>0</v>
      </c>
      <c r="AH130" s="18">
        <v>0</v>
      </c>
      <c r="AI130" s="18">
        <v>0</v>
      </c>
      <c r="AJ130" s="18">
        <v>0</v>
      </c>
      <c r="AK130" s="18">
        <v>0</v>
      </c>
      <c r="AL130" s="18">
        <v>0</v>
      </c>
      <c r="AM130" s="18">
        <v>0</v>
      </c>
      <c r="AN130" s="18">
        <v>0</v>
      </c>
      <c r="AO130" s="18">
        <v>0</v>
      </c>
      <c r="AP130" s="19">
        <v>0</v>
      </c>
      <c r="AQ130" s="19">
        <v>0</v>
      </c>
      <c r="AR130" s="19">
        <v>0</v>
      </c>
      <c r="AS130" s="19">
        <v>0</v>
      </c>
      <c r="AT130" s="19">
        <v>0</v>
      </c>
      <c r="AU130" s="19">
        <v>0</v>
      </c>
      <c r="AV130" s="19">
        <v>0</v>
      </c>
      <c r="AW130" s="19">
        <v>0</v>
      </c>
      <c r="AX130" s="26">
        <f>F130</f>
        <v>34</v>
      </c>
      <c r="AY130" s="19">
        <v>0</v>
      </c>
      <c r="AZ130" s="18" t="str">
        <f t="shared" ref="AZ130:AZ161" ca="1" si="37">TEXT(DEC2HEX(_xlfn.BITAND(SUM(HEX2DEC(G130)+HEX2DEC(H130)+HEX2DEC(I130)+HEX2DEC(J130)+HEX2DEC(K130)+HEX2DEC(L130)+HEX2DEC(M130)+HEX2DEC(N130)+HEX2DEC(O130)+HEX2DEC(P130)+HEX2DEC(Q130)+HEX2DEC(R130)+HEX2DEC(S130)+HEX2DEC(T130)+HEX2DEC(U130)+HEX2DEC(V130)+HEX2DEC(X130)+HEX2DEC(Y130)+HEX2DEC(Z130)+HEX2DEC(AA130)+HEX2DEC(AB130)+HEX2DEC(AI130)+HEX2DEC(AJ130)+HEX2DEC(AK130)+HEX2DEC(AL130)+HEX2DEC(AM130)+HEX2DEC(AN130)+HEX2DEC(AO130)+HEX2DEC(AP130)+HEX2DEC(AQ130)+HEX2DEC(AR130)+HEX2DEC(AS130)+HEX2DEC(AT130)+HEX2DEC(AU130)+HEX2DEC(AV130)+HEX2DEC(AW130)+HEX2DEC(AX130)+HEX2DEC(AY130)),85)),"00")</f>
        <v>00</v>
      </c>
      <c r="BA130" s="18" t="s">
        <v>25</v>
      </c>
      <c r="BB130" s="122" t="str">
        <f t="shared" ca="1" si="30"/>
        <v>7B00013CC80100076000650005160804010001010101010101000000000000000000000000000000000000000000000000000000000000340000007D</v>
      </c>
      <c r="BC130" s="79">
        <v>111</v>
      </c>
      <c r="BD130" s="21"/>
      <c r="BE130" s="18" t="str">
        <f t="shared" si="27"/>
        <v>00</v>
      </c>
      <c r="BF130" s="18" t="str">
        <f t="shared" si="28"/>
        <v>00</v>
      </c>
      <c r="BG130" s="20"/>
      <c r="BH130" s="21"/>
    </row>
    <row r="131" spans="1:60" ht="82.5">
      <c r="A131" s="27"/>
      <c r="B131" s="16"/>
      <c r="C131" s="27"/>
      <c r="D131" s="16"/>
      <c r="E131" s="16">
        <v>3</v>
      </c>
      <c r="F131" s="25" t="s">
        <v>72</v>
      </c>
      <c r="G131" s="18" t="s">
        <v>18</v>
      </c>
      <c r="H131" s="18">
        <v>0</v>
      </c>
      <c r="I131" s="18">
        <v>1</v>
      </c>
      <c r="J131" s="18" t="s">
        <v>69</v>
      </c>
      <c r="K131" s="18" t="s">
        <v>68</v>
      </c>
      <c r="L131" s="18">
        <v>1</v>
      </c>
      <c r="M131" s="18">
        <v>0</v>
      </c>
      <c r="N131" s="19">
        <v>760</v>
      </c>
      <c r="O131" s="19">
        <v>65</v>
      </c>
      <c r="P131" s="19">
        <v>5</v>
      </c>
      <c r="Q131" s="18" t="str">
        <f t="shared" ca="1" si="34"/>
        <v>16</v>
      </c>
      <c r="R131" s="18" t="str">
        <f t="shared" ca="1" si="35"/>
        <v>08</v>
      </c>
      <c r="S131" s="18" t="str">
        <f t="shared" ca="1" si="36"/>
        <v>04</v>
      </c>
      <c r="T131" s="18">
        <v>1</v>
      </c>
      <c r="U131" s="18">
        <v>0</v>
      </c>
      <c r="V131" s="18">
        <v>1</v>
      </c>
      <c r="W131" s="18">
        <v>1</v>
      </c>
      <c r="X131" s="18">
        <v>1</v>
      </c>
      <c r="Y131" s="18">
        <v>1</v>
      </c>
      <c r="Z131" s="18">
        <v>1</v>
      </c>
      <c r="AA131" s="18">
        <v>1</v>
      </c>
      <c r="AB131" s="18">
        <v>1</v>
      </c>
      <c r="AC131" s="18">
        <v>0</v>
      </c>
      <c r="AD131" s="18">
        <v>0</v>
      </c>
      <c r="AE131" s="18">
        <v>0</v>
      </c>
      <c r="AF131" s="18">
        <v>0</v>
      </c>
      <c r="AG131" s="18">
        <v>0</v>
      </c>
      <c r="AH131" s="18">
        <v>0</v>
      </c>
      <c r="AI131" s="18">
        <v>0</v>
      </c>
      <c r="AJ131" s="18">
        <v>0</v>
      </c>
      <c r="AK131" s="18">
        <v>0</v>
      </c>
      <c r="AL131" s="18">
        <v>0</v>
      </c>
      <c r="AM131" s="18">
        <v>0</v>
      </c>
      <c r="AN131" s="18">
        <v>0</v>
      </c>
      <c r="AO131" s="18">
        <v>0</v>
      </c>
      <c r="AP131" s="19">
        <v>0</v>
      </c>
      <c r="AQ131" s="19">
        <v>0</v>
      </c>
      <c r="AR131" s="19">
        <v>0</v>
      </c>
      <c r="AS131" s="19">
        <v>0</v>
      </c>
      <c r="AT131" s="19">
        <v>0</v>
      </c>
      <c r="AU131" s="19">
        <v>0</v>
      </c>
      <c r="AV131" s="19">
        <v>0</v>
      </c>
      <c r="AW131" s="19">
        <v>0</v>
      </c>
      <c r="AX131" s="26" t="str">
        <f>F131</f>
        <v>FFFF</v>
      </c>
      <c r="AY131" s="19">
        <v>0</v>
      </c>
      <c r="AZ131" s="18" t="str">
        <f t="shared" ca="1" si="37"/>
        <v>51</v>
      </c>
      <c r="BA131" s="18" t="s">
        <v>25</v>
      </c>
      <c r="BB131" s="122" t="str">
        <f t="shared" ref="BB131:BB138" ca="1" si="38">CONCATENATE(TEXT(G131,"00"),TEXT(H131,"00"),TEXT(I131,"00"),TEXT(J131,"00"),TEXT(K131,"00"),TEXT(L131,"00"),TEXT(M131,"00"),TEXT(N131,"0000"),TEXT(O131,"0000"),TEXT(P131,"0000"),TEXT(Q131,"00"),TEXT(R131,"00"),,TEXT(S131,"00"),,TEXT(T131,"00"),TEXT(U131,"00"),TEXT(V131,"00"),TEXT(W131,"00"),TEXT(X131,"00"),TEXT(Y131,"00"),TEXT(Z131,"00"),TEXT(AA131,"00"),TEXT(AB131,"00"),TEXT(AC131,"00"),TEXT(AD131,"00"),TEXT(AE131,"00"),TEXT(AF131,"00"),TEXT(AG131,"00"),TEXT(AH131,"00"),TEXT(AI131,"00"),TEXT(AJ131,"00"),TEXT(AK131,"00"),TEXT(AL131,"00"),TEXT(AM131,"00"),TEXT(AN131,"00"),TEXT(AO131,"00"),TEXT(AP131,"0000"),TEXT(AQ131,"0000"),TEXT(AR131,"0000"),TEXT(AS131,"0000"),TEXT(AT131,"0000"),TEXT(AU131,"0000"),TEXT(AV131,"0000"),TEXT(AW131,"0000"),TEXT(AX131,"0000"),TEXT(AY131,"0000"),TEXT(AZ131,"00"),TEXT(BA131,"00"))</f>
        <v>7B00013CC801000760006500051608040100010101010101010000000000000000000000000000000000000000000000000000000000FFFF0000517D</v>
      </c>
      <c r="BC131" s="79">
        <v>112</v>
      </c>
      <c r="BD131" s="21"/>
      <c r="BE131" s="18" t="str">
        <f t="shared" si="27"/>
        <v>00</v>
      </c>
      <c r="BF131" s="18" t="str">
        <f t="shared" si="28"/>
        <v>00</v>
      </c>
      <c r="BG131" s="20"/>
      <c r="BH131" s="21"/>
    </row>
    <row r="132" spans="1:60" ht="82.5">
      <c r="A132" s="27"/>
      <c r="B132" s="16">
        <v>85</v>
      </c>
      <c r="C132" s="27" t="s">
        <v>101</v>
      </c>
      <c r="D132" s="16"/>
      <c r="E132" s="16">
        <v>1</v>
      </c>
      <c r="F132" s="25">
        <v>0</v>
      </c>
      <c r="G132" s="18" t="s">
        <v>18</v>
      </c>
      <c r="H132" s="18">
        <v>0</v>
      </c>
      <c r="I132" s="18">
        <v>1</v>
      </c>
      <c r="J132" s="18" t="s">
        <v>69</v>
      </c>
      <c r="K132" s="18" t="s">
        <v>68</v>
      </c>
      <c r="L132" s="18">
        <v>1</v>
      </c>
      <c r="M132" s="18">
        <v>0</v>
      </c>
      <c r="N132" s="19">
        <v>760</v>
      </c>
      <c r="O132" s="19">
        <v>65</v>
      </c>
      <c r="P132" s="19">
        <v>5</v>
      </c>
      <c r="Q132" s="18" t="str">
        <f t="shared" ca="1" si="34"/>
        <v>16</v>
      </c>
      <c r="R132" s="18" t="str">
        <f t="shared" ca="1" si="35"/>
        <v>08</v>
      </c>
      <c r="S132" s="18" t="str">
        <f t="shared" ca="1" si="36"/>
        <v>04</v>
      </c>
      <c r="T132" s="18">
        <v>1</v>
      </c>
      <c r="U132" s="18">
        <v>0</v>
      </c>
      <c r="V132" s="18">
        <v>1</v>
      </c>
      <c r="W132" s="18">
        <v>1</v>
      </c>
      <c r="X132" s="18">
        <v>1</v>
      </c>
      <c r="Y132" s="18">
        <v>1</v>
      </c>
      <c r="Z132" s="18">
        <v>1</v>
      </c>
      <c r="AA132" s="18">
        <v>1</v>
      </c>
      <c r="AB132" s="18">
        <v>1</v>
      </c>
      <c r="AC132" s="18">
        <v>0</v>
      </c>
      <c r="AD132" s="18">
        <v>0</v>
      </c>
      <c r="AE132" s="18">
        <v>0</v>
      </c>
      <c r="AF132" s="18">
        <v>0</v>
      </c>
      <c r="AG132" s="18">
        <v>0</v>
      </c>
      <c r="AH132" s="18">
        <v>0</v>
      </c>
      <c r="AI132" s="18">
        <v>0</v>
      </c>
      <c r="AJ132" s="18">
        <v>0</v>
      </c>
      <c r="AK132" s="18">
        <v>0</v>
      </c>
      <c r="AL132" s="18">
        <v>0</v>
      </c>
      <c r="AM132" s="18">
        <v>0</v>
      </c>
      <c r="AN132" s="18">
        <v>0</v>
      </c>
      <c r="AO132" s="18">
        <v>0</v>
      </c>
      <c r="AP132" s="19">
        <v>0</v>
      </c>
      <c r="AQ132" s="19">
        <v>0</v>
      </c>
      <c r="AR132" s="19">
        <v>0</v>
      </c>
      <c r="AS132" s="19">
        <v>0</v>
      </c>
      <c r="AT132" s="19">
        <v>0</v>
      </c>
      <c r="AU132" s="19">
        <v>0</v>
      </c>
      <c r="AV132" s="19">
        <v>0</v>
      </c>
      <c r="AW132" s="19">
        <v>0</v>
      </c>
      <c r="AX132" s="19">
        <v>0</v>
      </c>
      <c r="AY132" s="26">
        <f>F132</f>
        <v>0</v>
      </c>
      <c r="AZ132" s="18" t="str">
        <f t="shared" ca="1" si="37"/>
        <v>54</v>
      </c>
      <c r="BA132" s="18" t="s">
        <v>25</v>
      </c>
      <c r="BB132" s="122" t="str">
        <f t="shared" ca="1" si="38"/>
        <v>7B00013CC80100076000650005160804010001010101010101000000000000000000000000000000000000000000000000000000000000000000547D</v>
      </c>
      <c r="BC132" s="79">
        <v>113</v>
      </c>
      <c r="BD132" s="21"/>
      <c r="BE132" s="18" t="str">
        <f t="shared" si="27"/>
        <v>00</v>
      </c>
      <c r="BF132" s="18" t="str">
        <f t="shared" si="28"/>
        <v>00</v>
      </c>
      <c r="BG132" s="20"/>
      <c r="BH132" s="21"/>
    </row>
    <row r="133" spans="1:60" ht="82.5">
      <c r="A133" s="27"/>
      <c r="B133" s="16"/>
      <c r="C133" s="27"/>
      <c r="D133" s="16"/>
      <c r="E133" s="16">
        <v>2</v>
      </c>
      <c r="F133" s="25">
        <v>34</v>
      </c>
      <c r="G133" s="18" t="s">
        <v>18</v>
      </c>
      <c r="H133" s="18">
        <v>0</v>
      </c>
      <c r="I133" s="18">
        <v>1</v>
      </c>
      <c r="J133" s="18" t="s">
        <v>69</v>
      </c>
      <c r="K133" s="18" t="s">
        <v>68</v>
      </c>
      <c r="L133" s="18">
        <v>1</v>
      </c>
      <c r="M133" s="18">
        <v>0</v>
      </c>
      <c r="N133" s="19">
        <v>760</v>
      </c>
      <c r="O133" s="19">
        <v>65</v>
      </c>
      <c r="P133" s="19">
        <v>5</v>
      </c>
      <c r="Q133" s="18" t="str">
        <f t="shared" ca="1" si="34"/>
        <v>16</v>
      </c>
      <c r="R133" s="18" t="str">
        <f t="shared" ca="1" si="35"/>
        <v>08</v>
      </c>
      <c r="S133" s="18" t="str">
        <f t="shared" ca="1" si="36"/>
        <v>04</v>
      </c>
      <c r="T133" s="18">
        <v>1</v>
      </c>
      <c r="U133" s="18">
        <v>0</v>
      </c>
      <c r="V133" s="18">
        <v>1</v>
      </c>
      <c r="W133" s="18">
        <v>1</v>
      </c>
      <c r="X133" s="18">
        <v>1</v>
      </c>
      <c r="Y133" s="18">
        <v>1</v>
      </c>
      <c r="Z133" s="18">
        <v>1</v>
      </c>
      <c r="AA133" s="18">
        <v>1</v>
      </c>
      <c r="AB133" s="18">
        <v>1</v>
      </c>
      <c r="AC133" s="18">
        <v>0</v>
      </c>
      <c r="AD133" s="18">
        <v>0</v>
      </c>
      <c r="AE133" s="18">
        <v>0</v>
      </c>
      <c r="AF133" s="18">
        <v>0</v>
      </c>
      <c r="AG133" s="18">
        <v>0</v>
      </c>
      <c r="AH133" s="18">
        <v>0</v>
      </c>
      <c r="AI133" s="18">
        <v>0</v>
      </c>
      <c r="AJ133" s="18">
        <v>0</v>
      </c>
      <c r="AK133" s="18">
        <v>0</v>
      </c>
      <c r="AL133" s="18">
        <v>0</v>
      </c>
      <c r="AM133" s="18">
        <v>0</v>
      </c>
      <c r="AN133" s="18">
        <v>0</v>
      </c>
      <c r="AO133" s="18">
        <v>0</v>
      </c>
      <c r="AP133" s="19">
        <v>0</v>
      </c>
      <c r="AQ133" s="19">
        <v>0</v>
      </c>
      <c r="AR133" s="19">
        <v>0</v>
      </c>
      <c r="AS133" s="19">
        <v>0</v>
      </c>
      <c r="AT133" s="19">
        <v>0</v>
      </c>
      <c r="AU133" s="19">
        <v>0</v>
      </c>
      <c r="AV133" s="19">
        <v>0</v>
      </c>
      <c r="AW133" s="19">
        <v>0</v>
      </c>
      <c r="AX133" s="19">
        <v>0</v>
      </c>
      <c r="AY133" s="26">
        <f>F133</f>
        <v>34</v>
      </c>
      <c r="AZ133" s="18" t="str">
        <f t="shared" ca="1" si="37"/>
        <v>00</v>
      </c>
      <c r="BA133" s="18" t="s">
        <v>25</v>
      </c>
      <c r="BB133" s="122" t="str">
        <f t="shared" ca="1" si="38"/>
        <v>7B00013CC80100076000650005160804010001010101010101000000000000000000000000000000000000000000000000000000000000000034007D</v>
      </c>
      <c r="BC133" s="79">
        <v>114</v>
      </c>
      <c r="BD133" s="21"/>
      <c r="BE133" s="18" t="str">
        <f t="shared" si="27"/>
        <v>00</v>
      </c>
      <c r="BF133" s="18" t="str">
        <f t="shared" si="28"/>
        <v>00</v>
      </c>
      <c r="BG133" s="20"/>
      <c r="BH133" s="21"/>
    </row>
    <row r="134" spans="1:60" ht="82.5">
      <c r="A134" s="27"/>
      <c r="B134" s="16"/>
      <c r="C134" s="27"/>
      <c r="D134" s="16"/>
      <c r="E134" s="16">
        <v>3</v>
      </c>
      <c r="F134" s="25" t="s">
        <v>72</v>
      </c>
      <c r="G134" s="18" t="s">
        <v>18</v>
      </c>
      <c r="H134" s="18">
        <v>0</v>
      </c>
      <c r="I134" s="18">
        <v>1</v>
      </c>
      <c r="J134" s="18" t="s">
        <v>69</v>
      </c>
      <c r="K134" s="18" t="s">
        <v>68</v>
      </c>
      <c r="L134" s="18">
        <v>1</v>
      </c>
      <c r="M134" s="18">
        <v>0</v>
      </c>
      <c r="N134" s="19">
        <v>760</v>
      </c>
      <c r="O134" s="19">
        <v>65</v>
      </c>
      <c r="P134" s="19">
        <v>5</v>
      </c>
      <c r="Q134" s="18" t="str">
        <f t="shared" ca="1" si="34"/>
        <v>16</v>
      </c>
      <c r="R134" s="18" t="str">
        <f t="shared" ca="1" si="35"/>
        <v>08</v>
      </c>
      <c r="S134" s="18" t="str">
        <f t="shared" ca="1" si="36"/>
        <v>04</v>
      </c>
      <c r="T134" s="18">
        <v>1</v>
      </c>
      <c r="U134" s="18">
        <v>0</v>
      </c>
      <c r="V134" s="18">
        <v>1</v>
      </c>
      <c r="W134" s="18">
        <v>1</v>
      </c>
      <c r="X134" s="18">
        <v>1</v>
      </c>
      <c r="Y134" s="18">
        <v>1</v>
      </c>
      <c r="Z134" s="18">
        <v>1</v>
      </c>
      <c r="AA134" s="18">
        <v>1</v>
      </c>
      <c r="AB134" s="18">
        <v>1</v>
      </c>
      <c r="AC134" s="18">
        <v>0</v>
      </c>
      <c r="AD134" s="18">
        <v>0</v>
      </c>
      <c r="AE134" s="18">
        <v>0</v>
      </c>
      <c r="AF134" s="18">
        <v>0</v>
      </c>
      <c r="AG134" s="18">
        <v>0</v>
      </c>
      <c r="AH134" s="18">
        <v>0</v>
      </c>
      <c r="AI134" s="18">
        <v>0</v>
      </c>
      <c r="AJ134" s="18">
        <v>0</v>
      </c>
      <c r="AK134" s="18">
        <v>0</v>
      </c>
      <c r="AL134" s="18">
        <v>0</v>
      </c>
      <c r="AM134" s="18">
        <v>0</v>
      </c>
      <c r="AN134" s="18">
        <v>0</v>
      </c>
      <c r="AO134" s="18">
        <v>0</v>
      </c>
      <c r="AP134" s="19">
        <v>0</v>
      </c>
      <c r="AQ134" s="19">
        <v>0</v>
      </c>
      <c r="AR134" s="19">
        <v>0</v>
      </c>
      <c r="AS134" s="19">
        <v>0</v>
      </c>
      <c r="AT134" s="19">
        <v>0</v>
      </c>
      <c r="AU134" s="19">
        <v>0</v>
      </c>
      <c r="AV134" s="19">
        <v>0</v>
      </c>
      <c r="AW134" s="19">
        <v>0</v>
      </c>
      <c r="AX134" s="19">
        <v>0</v>
      </c>
      <c r="AY134" s="26" t="str">
        <f>F134</f>
        <v>FFFF</v>
      </c>
      <c r="AZ134" s="18" t="str">
        <f t="shared" ca="1" si="37"/>
        <v>51</v>
      </c>
      <c r="BA134" s="18" t="s">
        <v>25</v>
      </c>
      <c r="BB134" s="122" t="str">
        <f t="shared" ca="1" si="38"/>
        <v>7B00013CC8010007600065000516080401000101010101010100000000000000000000000000000000000000000000000000000000000000FFFF517D</v>
      </c>
      <c r="BC134" s="79">
        <v>115</v>
      </c>
      <c r="BD134" s="21"/>
      <c r="BE134" s="18" t="str">
        <f t="shared" si="27"/>
        <v>00</v>
      </c>
      <c r="BF134" s="18" t="str">
        <f t="shared" si="28"/>
        <v>00</v>
      </c>
      <c r="BG134" s="20"/>
      <c r="BH134" s="21"/>
    </row>
    <row r="135" spans="1:60" ht="82.5">
      <c r="A135" s="27"/>
      <c r="B135" s="16">
        <v>88</v>
      </c>
      <c r="C135" s="27" t="s">
        <v>11</v>
      </c>
      <c r="D135" s="28" t="s">
        <v>31</v>
      </c>
      <c r="E135" s="28">
        <v>1</v>
      </c>
      <c r="F135" s="22">
        <v>0</v>
      </c>
      <c r="G135" s="18" t="s">
        <v>18</v>
      </c>
      <c r="H135" s="18">
        <v>0</v>
      </c>
      <c r="I135" s="18">
        <v>1</v>
      </c>
      <c r="J135" s="18" t="s">
        <v>69</v>
      </c>
      <c r="K135" s="18" t="s">
        <v>68</v>
      </c>
      <c r="L135" s="18">
        <v>1</v>
      </c>
      <c r="M135" s="18">
        <v>0</v>
      </c>
      <c r="N135" s="19">
        <v>760</v>
      </c>
      <c r="O135" s="19">
        <v>65</v>
      </c>
      <c r="P135" s="19">
        <v>5</v>
      </c>
      <c r="Q135" s="18" t="str">
        <f t="shared" ca="1" si="34"/>
        <v>16</v>
      </c>
      <c r="R135" s="18" t="str">
        <f t="shared" ca="1" si="35"/>
        <v>08</v>
      </c>
      <c r="S135" s="18" t="str">
        <f t="shared" ca="1" si="36"/>
        <v>04</v>
      </c>
      <c r="T135" s="18">
        <v>1</v>
      </c>
      <c r="U135" s="18">
        <v>0</v>
      </c>
      <c r="V135" s="18">
        <v>1</v>
      </c>
      <c r="W135" s="18">
        <v>1</v>
      </c>
      <c r="X135" s="18">
        <v>1</v>
      </c>
      <c r="Y135" s="18">
        <v>1</v>
      </c>
      <c r="Z135" s="18">
        <v>1</v>
      </c>
      <c r="AA135" s="18">
        <v>1</v>
      </c>
      <c r="AB135" s="18">
        <v>1</v>
      </c>
      <c r="AC135" s="18">
        <v>0</v>
      </c>
      <c r="AD135" s="18">
        <v>0</v>
      </c>
      <c r="AE135" s="18">
        <v>0</v>
      </c>
      <c r="AF135" s="18">
        <v>0</v>
      </c>
      <c r="AG135" s="18">
        <v>0</v>
      </c>
      <c r="AH135" s="18">
        <v>0</v>
      </c>
      <c r="AI135" s="18">
        <v>0</v>
      </c>
      <c r="AJ135" s="18">
        <v>0</v>
      </c>
      <c r="AK135" s="18">
        <v>0</v>
      </c>
      <c r="AL135" s="18">
        <v>0</v>
      </c>
      <c r="AM135" s="18">
        <v>0</v>
      </c>
      <c r="AN135" s="18">
        <v>0</v>
      </c>
      <c r="AO135" s="18">
        <v>0</v>
      </c>
      <c r="AP135" s="19">
        <v>1</v>
      </c>
      <c r="AQ135" s="19">
        <v>1</v>
      </c>
      <c r="AR135" s="19">
        <v>1</v>
      </c>
      <c r="AS135" s="19">
        <v>1</v>
      </c>
      <c r="AT135" s="19">
        <v>1</v>
      </c>
      <c r="AU135" s="19">
        <v>0</v>
      </c>
      <c r="AV135" s="19">
        <v>0</v>
      </c>
      <c r="AW135" s="19">
        <v>0</v>
      </c>
      <c r="AX135" s="19">
        <v>0</v>
      </c>
      <c r="AY135" s="19">
        <v>1</v>
      </c>
      <c r="AZ135" s="23">
        <f>F135</f>
        <v>0</v>
      </c>
      <c r="BA135" s="18" t="s">
        <v>25</v>
      </c>
      <c r="BB135" s="122" t="str">
        <f t="shared" ca="1" si="38"/>
        <v>7B00013CC80100076000650005160804010001010101010101000000000000000000000000000001000100010001000100000000000000000001007D</v>
      </c>
      <c r="BC135" s="79">
        <v>116</v>
      </c>
      <c r="BD135" s="21"/>
      <c r="BE135" s="18" t="str">
        <f t="shared" si="27"/>
        <v>00</v>
      </c>
      <c r="BF135" s="18" t="str">
        <f t="shared" si="28"/>
        <v>00</v>
      </c>
      <c r="BG135" s="20"/>
      <c r="BH135" s="21"/>
    </row>
    <row r="136" spans="1:60" ht="82.5">
      <c r="A136" s="27"/>
      <c r="B136" s="16"/>
      <c r="C136" s="27"/>
      <c r="D136" s="29"/>
      <c r="E136" s="28">
        <v>2</v>
      </c>
      <c r="F136" s="22" t="s">
        <v>22</v>
      </c>
      <c r="G136" s="18" t="s">
        <v>18</v>
      </c>
      <c r="H136" s="18">
        <v>0</v>
      </c>
      <c r="I136" s="18">
        <v>1</v>
      </c>
      <c r="J136" s="18" t="s">
        <v>69</v>
      </c>
      <c r="K136" s="18" t="s">
        <v>68</v>
      </c>
      <c r="L136" s="18">
        <v>1</v>
      </c>
      <c r="M136" s="18">
        <v>0</v>
      </c>
      <c r="N136" s="19">
        <v>760</v>
      </c>
      <c r="O136" s="19">
        <v>65</v>
      </c>
      <c r="P136" s="19">
        <v>5</v>
      </c>
      <c r="Q136" s="18" t="str">
        <f t="shared" ca="1" si="34"/>
        <v>16</v>
      </c>
      <c r="R136" s="18" t="str">
        <f t="shared" ca="1" si="35"/>
        <v>08</v>
      </c>
      <c r="S136" s="18" t="str">
        <f t="shared" ca="1" si="36"/>
        <v>04</v>
      </c>
      <c r="T136" s="18">
        <v>1</v>
      </c>
      <c r="U136" s="18">
        <v>0</v>
      </c>
      <c r="V136" s="18">
        <v>1</v>
      </c>
      <c r="W136" s="18">
        <v>1</v>
      </c>
      <c r="X136" s="18">
        <v>1</v>
      </c>
      <c r="Y136" s="18">
        <v>1</v>
      </c>
      <c r="Z136" s="18">
        <v>1</v>
      </c>
      <c r="AA136" s="18">
        <v>1</v>
      </c>
      <c r="AB136" s="18">
        <v>1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>
        <v>0</v>
      </c>
      <c r="AL136" s="18">
        <v>0</v>
      </c>
      <c r="AM136" s="18">
        <v>0</v>
      </c>
      <c r="AN136" s="18">
        <v>0</v>
      </c>
      <c r="AO136" s="18">
        <v>0</v>
      </c>
      <c r="AP136" s="19">
        <v>1</v>
      </c>
      <c r="AQ136" s="19">
        <v>1</v>
      </c>
      <c r="AR136" s="19">
        <v>1</v>
      </c>
      <c r="AS136" s="19">
        <v>1</v>
      </c>
      <c r="AT136" s="19">
        <v>1</v>
      </c>
      <c r="AU136" s="19">
        <v>1</v>
      </c>
      <c r="AV136" s="19">
        <v>1</v>
      </c>
      <c r="AW136" s="19">
        <v>0</v>
      </c>
      <c r="AX136" s="19">
        <v>1</v>
      </c>
      <c r="AY136" s="19">
        <v>1</v>
      </c>
      <c r="AZ136" s="23" t="str">
        <f>F136</f>
        <v>FF</v>
      </c>
      <c r="BA136" s="18" t="s">
        <v>25</v>
      </c>
      <c r="BB136" s="122" t="str">
        <f t="shared" ca="1" si="38"/>
        <v>7B00013CC80100076000650005160804010001010101010101000000000000000000000000000001000100010001000100010001000000010001FF7D</v>
      </c>
      <c r="BC136" s="79">
        <v>117</v>
      </c>
      <c r="BD136" s="21"/>
      <c r="BE136" s="18" t="str">
        <f t="shared" si="27"/>
        <v>00</v>
      </c>
      <c r="BF136" s="18" t="str">
        <f t="shared" si="28"/>
        <v>00</v>
      </c>
      <c r="BG136" s="20"/>
      <c r="BH136" s="21"/>
    </row>
    <row r="137" spans="1:60" ht="82.5">
      <c r="A137" s="27"/>
      <c r="B137" s="16">
        <v>91</v>
      </c>
      <c r="C137" s="27" t="s">
        <v>12</v>
      </c>
      <c r="D137" s="16" t="s">
        <v>2</v>
      </c>
      <c r="E137" s="16">
        <v>1</v>
      </c>
      <c r="F137" s="22">
        <v>0</v>
      </c>
      <c r="G137" s="18" t="s">
        <v>18</v>
      </c>
      <c r="H137" s="18">
        <v>0</v>
      </c>
      <c r="I137" s="18">
        <v>1</v>
      </c>
      <c r="J137" s="18" t="s">
        <v>69</v>
      </c>
      <c r="K137" s="18" t="s">
        <v>68</v>
      </c>
      <c r="L137" s="18">
        <v>1</v>
      </c>
      <c r="M137" s="18">
        <v>0</v>
      </c>
      <c r="N137" s="19">
        <v>760</v>
      </c>
      <c r="O137" s="19">
        <v>65</v>
      </c>
      <c r="P137" s="19">
        <v>5</v>
      </c>
      <c r="Q137" s="18" t="str">
        <f t="shared" ca="1" si="34"/>
        <v>16</v>
      </c>
      <c r="R137" s="18" t="str">
        <f t="shared" ca="1" si="35"/>
        <v>08</v>
      </c>
      <c r="S137" s="18" t="str">
        <f t="shared" ca="1" si="36"/>
        <v>04</v>
      </c>
      <c r="T137" s="18">
        <v>1</v>
      </c>
      <c r="U137" s="18">
        <v>0</v>
      </c>
      <c r="V137" s="18">
        <v>1</v>
      </c>
      <c r="W137" s="18">
        <v>1</v>
      </c>
      <c r="X137" s="18">
        <v>1</v>
      </c>
      <c r="Y137" s="18">
        <v>1</v>
      </c>
      <c r="Z137" s="18">
        <v>1</v>
      </c>
      <c r="AA137" s="18">
        <v>1</v>
      </c>
      <c r="AB137" s="18">
        <v>1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0</v>
      </c>
      <c r="AJ137" s="18">
        <v>0</v>
      </c>
      <c r="AK137" s="18">
        <v>0</v>
      </c>
      <c r="AL137" s="18">
        <v>0</v>
      </c>
      <c r="AM137" s="18">
        <v>0</v>
      </c>
      <c r="AN137" s="18">
        <v>0</v>
      </c>
      <c r="AO137" s="18">
        <v>0</v>
      </c>
      <c r="AP137" s="19">
        <v>1</v>
      </c>
      <c r="AQ137" s="19">
        <v>1</v>
      </c>
      <c r="AR137" s="19">
        <v>1</v>
      </c>
      <c r="AS137" s="19">
        <v>1</v>
      </c>
      <c r="AT137" s="19">
        <v>1</v>
      </c>
      <c r="AU137" s="19">
        <v>1</v>
      </c>
      <c r="AV137" s="19">
        <v>1</v>
      </c>
      <c r="AW137" s="19">
        <v>0</v>
      </c>
      <c r="AX137" s="19">
        <v>1</v>
      </c>
      <c r="AY137" s="19">
        <v>1</v>
      </c>
      <c r="AZ137" s="18" t="str">
        <f ca="1">TEXT(DEC2HEX(_xlfn.BITAND(SUM(HEX2DEC(G137)+HEX2DEC(H137)+HEX2DEC(I137)+HEX2DEC(J137)+HEX2DEC(K137)+HEX2DEC(L137)+HEX2DEC(M137)+HEX2DEC(N137)+HEX2DEC(O137)+HEX2DEC(P137)+HEX2DEC(Q137)+HEX2DEC(R137)+HEX2DEC(S137)+HEX2DEC(T137)+HEX2DEC(U137)+HEX2DEC(V137)+HEX2DEC(X137)+HEX2DEC(Y137)+HEX2DEC(Z137)+HEX2DEC(AA137)+HEX2DEC(AB137)+HEX2DEC(AI137)+HEX2DEC(AJ137)+HEX2DEC(AK137)+HEX2DEC(AL137)+HEX2DEC(AM137)+HEX2DEC(AN137)+HEX2DEC(AO137)+HEX2DEC(AP137)+HEX2DEC(AQ137)+HEX2DEC(AR137)+HEX2DEC(AS137)+HEX2DEC(AT137)+HEX2DEC(AU137)+HEX2DEC(AV137)+HEX2DEC(AW137)+HEX2DEC(AX137)+HEX2DEC(AY137)),85)),"00")</f>
        <v>55</v>
      </c>
      <c r="BA137" s="23">
        <f>F137</f>
        <v>0</v>
      </c>
      <c r="BB137" s="122" t="str">
        <f t="shared" ca="1" si="38"/>
        <v>7B00013CC801000760006500051608040100010101010101010000000000000000000000000000010001000100010001000100010000000100015500</v>
      </c>
      <c r="BC137" s="79">
        <v>118</v>
      </c>
      <c r="BD137" s="21"/>
      <c r="BE137" s="18" t="str">
        <f t="shared" si="27"/>
        <v>00</v>
      </c>
      <c r="BF137" s="18" t="str">
        <f t="shared" si="28"/>
        <v>00</v>
      </c>
      <c r="BG137" s="20"/>
      <c r="BH137" s="21"/>
    </row>
    <row r="138" spans="1:60" ht="82.5">
      <c r="A138" s="27"/>
      <c r="B138" s="16"/>
      <c r="C138" s="27"/>
      <c r="D138" s="16"/>
      <c r="E138" s="16">
        <v>2</v>
      </c>
      <c r="F138" s="22" t="s">
        <v>22</v>
      </c>
      <c r="G138" s="18" t="s">
        <v>18</v>
      </c>
      <c r="H138" s="18">
        <v>0</v>
      </c>
      <c r="I138" s="18">
        <v>1</v>
      </c>
      <c r="J138" s="18" t="s">
        <v>69</v>
      </c>
      <c r="K138" s="18" t="s">
        <v>68</v>
      </c>
      <c r="L138" s="18">
        <v>1</v>
      </c>
      <c r="M138" s="18">
        <v>0</v>
      </c>
      <c r="N138" s="19">
        <v>760</v>
      </c>
      <c r="O138" s="19">
        <v>65</v>
      </c>
      <c r="P138" s="19">
        <v>5</v>
      </c>
      <c r="Q138" s="18" t="str">
        <f t="shared" ca="1" si="34"/>
        <v>16</v>
      </c>
      <c r="R138" s="18" t="str">
        <f t="shared" ca="1" si="35"/>
        <v>08</v>
      </c>
      <c r="S138" s="18" t="str">
        <f t="shared" ca="1" si="36"/>
        <v>04</v>
      </c>
      <c r="T138" s="18">
        <v>1</v>
      </c>
      <c r="U138" s="18">
        <v>0</v>
      </c>
      <c r="V138" s="18">
        <v>1</v>
      </c>
      <c r="W138" s="18">
        <v>1</v>
      </c>
      <c r="X138" s="18">
        <v>1</v>
      </c>
      <c r="Y138" s="18">
        <v>1</v>
      </c>
      <c r="Z138" s="18">
        <v>1</v>
      </c>
      <c r="AA138" s="18">
        <v>1</v>
      </c>
      <c r="AB138" s="18">
        <v>1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>
        <v>0</v>
      </c>
      <c r="AL138" s="18">
        <v>0</v>
      </c>
      <c r="AM138" s="18">
        <v>0</v>
      </c>
      <c r="AN138" s="18">
        <v>0</v>
      </c>
      <c r="AO138" s="18">
        <v>0</v>
      </c>
      <c r="AP138" s="19">
        <v>1</v>
      </c>
      <c r="AQ138" s="19">
        <v>1</v>
      </c>
      <c r="AR138" s="19">
        <v>1</v>
      </c>
      <c r="AS138" s="19">
        <v>1</v>
      </c>
      <c r="AT138" s="19">
        <v>1</v>
      </c>
      <c r="AU138" s="19">
        <v>1</v>
      </c>
      <c r="AV138" s="19">
        <v>1</v>
      </c>
      <c r="AW138" s="19">
        <v>1</v>
      </c>
      <c r="AX138" s="19">
        <v>1</v>
      </c>
      <c r="AY138" s="19">
        <v>1</v>
      </c>
      <c r="AZ138" s="18" t="str">
        <f ca="1">TEXT(DEC2HEX(_xlfn.BITAND(SUM(HEX2DEC(G138)+HEX2DEC(H138)+HEX2DEC(I138)+HEX2DEC(J138)+HEX2DEC(K138)+HEX2DEC(L138)+HEX2DEC(M138)+HEX2DEC(N138)+HEX2DEC(O138)+HEX2DEC(P138)+HEX2DEC(Q138)+HEX2DEC(R138)+HEX2DEC(S138)+HEX2DEC(T138)+HEX2DEC(U138)+HEX2DEC(V138)+HEX2DEC(X138)+HEX2DEC(Y138)+HEX2DEC(Z138)+HEX2DEC(AA138)+HEX2DEC(AB138)+HEX2DEC(AI138)+HEX2DEC(AJ138)+HEX2DEC(AK138)+HEX2DEC(AL138)+HEX2DEC(AM138)+HEX2DEC(AN138)+HEX2DEC(AO138)+HEX2DEC(AP138)+HEX2DEC(AQ138)+HEX2DEC(AR138)+HEX2DEC(AS138)+HEX2DEC(AT138)+HEX2DEC(AU138)+HEX2DEC(AV138)+HEX2DEC(AW138)+HEX2DEC(AX138)+HEX2DEC(AY138)),85)),"00")</f>
        <v>54</v>
      </c>
      <c r="BA138" s="23" t="str">
        <f>F138</f>
        <v>FF</v>
      </c>
      <c r="BB138" s="122" t="str">
        <f t="shared" ca="1" si="38"/>
        <v>7B00013CC8010007600065000516080401000101010101010100000000000000000000000000000100010001000100010001000100010001000154FF</v>
      </c>
      <c r="BC138" s="79">
        <v>119</v>
      </c>
      <c r="BD138" s="21"/>
      <c r="BE138" s="18" t="str">
        <f t="shared" si="27"/>
        <v>00</v>
      </c>
      <c r="BF138" s="18" t="str">
        <f t="shared" si="28"/>
        <v>00</v>
      </c>
      <c r="BG138" s="20"/>
      <c r="BH138" s="21"/>
    </row>
    <row r="139" spans="1:60">
      <c r="A139" s="71"/>
      <c r="B139" s="76"/>
      <c r="C139" s="72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5"/>
      <c r="BE139" s="76"/>
      <c r="BF139" s="76"/>
      <c r="BG139" s="76"/>
      <c r="BH139" s="75"/>
    </row>
  </sheetData>
  <phoneticPr fontId="1" type="noConversion"/>
  <conditionalFormatting sqref="BC2:BC138">
    <cfRule type="duplicateValues" dxfId="29" priority="1"/>
  </conditionalFormatting>
  <dataValidations count="2">
    <dataValidation type="list" allowBlank="1" showInputMessage="1" showErrorMessage="1" sqref="BG2:BG138" xr:uid="{16965ED9-4FBA-4356-88BC-E2899A9BF7F7}">
      <formula1>결과</formula1>
    </dataValidation>
    <dataValidation type="whole" allowBlank="1" showInputMessage="1" showErrorMessage="1" sqref="BC2:BC138" xr:uid="{09719FC9-F369-4CA4-8959-442FAE46B5E6}">
      <formula1>1</formula1>
      <formula2>300</formula2>
    </dataValidation>
  </dataValidations>
  <pageMargins left="0.17" right="0.17" top="0.41" bottom="0.41" header="0.3" footer="0.3"/>
  <pageSetup paperSize="9" scale="25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8B062-86ED-417E-8FEC-8FE949CE99E2}">
  <sheetPr codeName="Sheet5">
    <pageSetUpPr fitToPage="1"/>
  </sheetPr>
  <dimension ref="A1:BC125"/>
  <sheetViews>
    <sheetView zoomScale="70" zoomScaleNormal="70" workbookViewId="0">
      <pane xSplit="6" ySplit="1" topLeftCell="G2" activePane="bottomRight" state="frozen"/>
      <selection activeCell="Y40" sqref="Y40"/>
      <selection pane="topRight" activeCell="Y40" sqref="Y40"/>
      <selection pane="bottomLeft" activeCell="Y40" sqref="Y40"/>
      <selection pane="bottomRight"/>
    </sheetView>
  </sheetViews>
  <sheetFormatPr defaultRowHeight="16.5"/>
  <cols>
    <col min="1" max="1" width="30.125" style="74" customWidth="1"/>
    <col min="2" max="2" width="7.125" style="77" customWidth="1"/>
    <col min="3" max="3" width="19" style="74" customWidth="1"/>
    <col min="4" max="4" width="13.875" style="77" customWidth="1"/>
    <col min="5" max="5" width="5.625" style="77" customWidth="1"/>
    <col min="6" max="6" width="9.5" style="77" customWidth="1"/>
    <col min="7" max="13" width="5.375" style="77" customWidth="1"/>
    <col min="14" max="16" width="7.625" style="77" customWidth="1"/>
    <col min="17" max="17" width="5.375" style="77" customWidth="1"/>
    <col min="18" max="18" width="6.375" style="77" customWidth="1"/>
    <col min="19" max="20" width="5.375" style="77" customWidth="1"/>
    <col min="21" max="21" width="5.5" style="77" customWidth="1"/>
    <col min="22" max="22" width="5.875" style="77" customWidth="1"/>
    <col min="23" max="23" width="5.5" style="77" customWidth="1"/>
    <col min="24" max="30" width="5.375" style="77" customWidth="1"/>
    <col min="31" max="35" width="7.625" style="77" customWidth="1"/>
    <col min="36" max="36" width="5.375" style="77" customWidth="1"/>
    <col min="37" max="46" width="7.625" style="77" customWidth="1"/>
    <col min="47" max="47" width="8.125" style="77" customWidth="1"/>
    <col min="48" max="48" width="5.375" style="77" customWidth="1"/>
    <col min="49" max="49" width="31.25" style="77" customWidth="1"/>
    <col min="50" max="50" width="5.75" style="77" customWidth="1"/>
    <col min="51" max="51" width="37.875" style="78" customWidth="1"/>
    <col min="52" max="53" width="5.375" style="77" customWidth="1"/>
    <col min="54" max="54" width="7.5" style="77" customWidth="1"/>
    <col min="55" max="55" width="82.875" style="77" bestFit="1" customWidth="1"/>
    <col min="56" max="16384" width="9" style="74"/>
  </cols>
  <sheetData>
    <row r="1" spans="1:55" s="82" customFormat="1" ht="33">
      <c r="A1" s="80" t="s">
        <v>50</v>
      </c>
      <c r="B1" s="80" t="s">
        <v>15</v>
      </c>
      <c r="C1" s="80" t="s">
        <v>52</v>
      </c>
      <c r="D1" s="80" t="s">
        <v>54</v>
      </c>
      <c r="E1" s="81" t="s">
        <v>15</v>
      </c>
      <c r="F1" s="81" t="s">
        <v>33</v>
      </c>
      <c r="G1" s="81" t="s">
        <v>6</v>
      </c>
      <c r="H1" s="81" t="s">
        <v>26</v>
      </c>
      <c r="I1" s="81" t="s">
        <v>28</v>
      </c>
      <c r="J1" s="81" t="s">
        <v>27</v>
      </c>
      <c r="K1" s="81" t="s">
        <v>29</v>
      </c>
      <c r="L1" s="81" t="s">
        <v>10</v>
      </c>
      <c r="M1" s="81" t="s">
        <v>70</v>
      </c>
      <c r="N1" s="81" t="s">
        <v>71</v>
      </c>
      <c r="O1" s="81" t="s">
        <v>104</v>
      </c>
      <c r="P1" s="81" t="s">
        <v>105</v>
      </c>
      <c r="Q1" s="81" t="s">
        <v>106</v>
      </c>
      <c r="R1" s="81" t="s">
        <v>107</v>
      </c>
      <c r="S1" s="81" t="s">
        <v>108</v>
      </c>
      <c r="T1" s="81" t="s">
        <v>109</v>
      </c>
      <c r="U1" s="81" t="s">
        <v>146</v>
      </c>
      <c r="V1" s="81" t="s">
        <v>147</v>
      </c>
      <c r="W1" s="81" t="s">
        <v>148</v>
      </c>
      <c r="X1" s="81" t="s">
        <v>110</v>
      </c>
      <c r="Y1" s="81" t="s">
        <v>111</v>
      </c>
      <c r="Z1" s="81" t="s">
        <v>112</v>
      </c>
      <c r="AA1" s="81" t="s">
        <v>113</v>
      </c>
      <c r="AB1" s="81" t="s">
        <v>114</v>
      </c>
      <c r="AC1" s="81" t="s">
        <v>115</v>
      </c>
      <c r="AD1" s="81" t="s">
        <v>116</v>
      </c>
      <c r="AE1" s="81" t="s">
        <v>118</v>
      </c>
      <c r="AF1" s="81" t="s">
        <v>119</v>
      </c>
      <c r="AG1" s="81" t="s">
        <v>120</v>
      </c>
      <c r="AH1" s="81" t="s">
        <v>121</v>
      </c>
      <c r="AI1" s="81" t="s">
        <v>122</v>
      </c>
      <c r="AJ1" s="81" t="s">
        <v>124</v>
      </c>
      <c r="AK1" s="81" t="s">
        <v>125</v>
      </c>
      <c r="AL1" s="81" t="s">
        <v>126</v>
      </c>
      <c r="AM1" s="81" t="s">
        <v>127</v>
      </c>
      <c r="AN1" s="81" t="s">
        <v>128</v>
      </c>
      <c r="AO1" s="81" t="s">
        <v>129</v>
      </c>
      <c r="AP1" s="81" t="s">
        <v>130</v>
      </c>
      <c r="AQ1" s="81" t="s">
        <v>131</v>
      </c>
      <c r="AR1" s="81" t="s">
        <v>132</v>
      </c>
      <c r="AS1" s="81" t="s">
        <v>133</v>
      </c>
      <c r="AT1" s="81" t="s">
        <v>134</v>
      </c>
      <c r="AU1" s="81" t="s">
        <v>20</v>
      </c>
      <c r="AV1" s="81" t="s">
        <v>12</v>
      </c>
      <c r="AW1" s="81" t="s">
        <v>21</v>
      </c>
      <c r="AX1" s="81" t="s">
        <v>787</v>
      </c>
      <c r="AY1" s="81" t="s">
        <v>17</v>
      </c>
      <c r="AZ1" s="81" t="s">
        <v>135</v>
      </c>
      <c r="BA1" s="81" t="s">
        <v>136</v>
      </c>
      <c r="BB1" s="81" t="s">
        <v>34</v>
      </c>
      <c r="BC1" s="81" t="s">
        <v>32</v>
      </c>
    </row>
    <row r="2" spans="1:55" ht="66">
      <c r="A2" s="41" t="s">
        <v>142</v>
      </c>
      <c r="B2" s="63">
        <f>COUNTA(AX2:AX300)</f>
        <v>123</v>
      </c>
      <c r="C2" s="34"/>
      <c r="D2" s="35" t="s">
        <v>53</v>
      </c>
      <c r="E2" s="42">
        <v>0</v>
      </c>
      <c r="F2" s="17" t="s">
        <v>18</v>
      </c>
      <c r="G2" s="18" t="s">
        <v>18</v>
      </c>
      <c r="H2" s="18">
        <v>0</v>
      </c>
      <c r="I2" s="18">
        <v>1</v>
      </c>
      <c r="J2" s="18" t="s">
        <v>69</v>
      </c>
      <c r="K2" s="18" t="s">
        <v>68</v>
      </c>
      <c r="L2" s="18">
        <v>1</v>
      </c>
      <c r="M2" s="18">
        <v>1</v>
      </c>
      <c r="N2" s="19">
        <v>760</v>
      </c>
      <c r="O2" s="19">
        <v>65</v>
      </c>
      <c r="P2" s="19">
        <v>5</v>
      </c>
      <c r="Q2" s="18" t="str">
        <f ca="1">TEXT(DEC2HEX(TEXT(NOW()+2,"YY")),"00")</f>
        <v>16</v>
      </c>
      <c r="R2" s="18" t="str">
        <f ca="1">TEXT(DEC2HEX(TEXT(NOW()+2,"MM")),"00")</f>
        <v>08</v>
      </c>
      <c r="S2" s="18" t="str">
        <f ca="1">TEXT(DEC2HEX(TEXT(NOW()+2,"DD")),"00")</f>
        <v>07</v>
      </c>
      <c r="T2" s="18">
        <v>1</v>
      </c>
      <c r="U2" s="18" t="str">
        <f ca="1">TEXT(DEC2HEX(TEXT(NOW()-1,"YY")),"00")</f>
        <v>16</v>
      </c>
      <c r="V2" s="18" t="str">
        <f ca="1">TEXT(DEC2HEX(TEXT(NOW()-1,"MM")),"00")</f>
        <v>08</v>
      </c>
      <c r="W2" s="18" t="str">
        <f ca="1">TEXT(DEC2HEX(TEXT(NOW()-1,"DD")),"00")</f>
        <v>04</v>
      </c>
      <c r="X2" s="18">
        <v>1</v>
      </c>
      <c r="Y2" s="18">
        <v>1</v>
      </c>
      <c r="Z2" s="18">
        <v>1</v>
      </c>
      <c r="AA2" s="18">
        <v>1</v>
      </c>
      <c r="AB2" s="18">
        <v>1</v>
      </c>
      <c r="AC2" s="18">
        <v>1</v>
      </c>
      <c r="AD2" s="18">
        <v>1</v>
      </c>
      <c r="AE2" s="19">
        <v>0</v>
      </c>
      <c r="AF2" s="19">
        <v>0</v>
      </c>
      <c r="AG2" s="19">
        <v>0</v>
      </c>
      <c r="AH2" s="19">
        <v>0</v>
      </c>
      <c r="AI2" s="19">
        <v>0</v>
      </c>
      <c r="AJ2" s="18">
        <v>0</v>
      </c>
      <c r="AK2" s="19">
        <v>0</v>
      </c>
      <c r="AL2" s="19">
        <v>0</v>
      </c>
      <c r="AM2" s="19">
        <v>0</v>
      </c>
      <c r="AN2" s="19">
        <v>0</v>
      </c>
      <c r="AO2" s="19">
        <v>0</v>
      </c>
      <c r="AP2" s="19">
        <v>0</v>
      </c>
      <c r="AQ2" s="19">
        <v>0</v>
      </c>
      <c r="AR2" s="19">
        <v>0</v>
      </c>
      <c r="AS2" s="19">
        <v>0</v>
      </c>
      <c r="AT2" s="19">
        <v>0</v>
      </c>
      <c r="AU2" s="18" t="str">
        <f t="shared" ref="AU2:AU33" ca="1" si="0">TEXT(DEC2HEX(_xlfn.BITAND(SUM(HEX2DEC(G2)+HEX2DEC(H2)+HEX2DEC(I2)+HEX2DEC(J2)+HEX2DEC(K2)+HEX2DEC(L2)+HEX2DEC(M2)+HEX2DEC(N2)+HEX2DEC(O2)+HEX2DEC(P2)+HEX2DEC(Q2)+HEX2DEC(R2)+HEX2DEC(S2)+HEX2DEC(T2)+HEX2DEC(W2)+HEX2DEC(X2)+HEX2DEC(Z2)+HEX2DEC(AA2)+HEX2DEC(AB2)+HEX2DEC(AC2)+HEX2DEC(AD2)+HEX2DEC(AE2)+HEX2DEC(AF2)+HEX2DEC(AG2)+HEX2DEC(AH2)+HEX2DEC(AI2)+HEX2DEC(AJ2)+HEX2DEC(AK2)+HEX2DEC(AL2)+HEX2DEC(AM2)+HEX2DEC(AN2)+HEX2DEC(AO2)+HEX2DEC(AP2)+HEX2DEC(AQ2)+HEX2DEC(AR2)+HEX2DEC(AS2)+HEX2DEC(AT2)),85)),"00")</f>
        <v>54</v>
      </c>
      <c r="AV2" s="18" t="s">
        <v>25</v>
      </c>
      <c r="AW2" s="16" t="str">
        <f t="shared" ref="AW2:AW33" ca="1" si="1">CONCATENATE(TEXT(G2,"00"),TEXT(H2,"00"),TEXT(I2,"00"),TEXT(J2,"00"),TEXT(K2,"00"),TEXT(L2,"00"),TEXT(M2,"00"),TEXT(N2,"0000"),TEXT(O2,"0000"),TEXT(P2,"0000"),TEXT(Q2,"00"),TEXT(R2,"00"),TEXT(S2,"00"),TEXT(T2,"00"),TEXT(U2,"00"),TEXT(V2,"00"),TEXT(W2,"00"),TEXT(X2,"00"),TEXT(Y2,"00"),TEXT(Z2,"00"),TEXT(AA2,"00"),TEXT(AB2,"00"),TEXT(AC2,"00"),TEXT(AD2,"00"),TEXT(AE2,"0000"),TEXT(AF2,"0000"),TEXT(AG2,"0000"),TEXT(AH2,"0000"),TEXT(AI2,"0000"),TEXT(AJ2,"00"),TEXT(AK2,"0000"),TEXT(AL2,"0000"),TEXT(AM2,"0000"),TEXT(AN2,"0000"),TEXT(AO2,"0000"),TEXT(AP2,"0000"),TEXT(AQ2,"0000"),TEXT(AR2,"0000"),TEXT(AS2,"0000"),TEXT(AT2,"0000"),TEXT(AU2,"00"),TEXT(AV2,"00"))</f>
        <v>7B00013CC80101076000650005160807011608040101010101010100000000000000000000000000000000000000000000000000000000000000547D</v>
      </c>
      <c r="AX2" s="79">
        <v>1</v>
      </c>
      <c r="AY2" s="21"/>
      <c r="AZ2" s="18" t="str">
        <f>TEXT(DEC2HEX(_xlfn.BITAND(SUM(
HEX2DEC(MID(AY2,1,2))+HEX2DEC(MID(AY2,4,2))+HEX2DEC(MID(AY2,7,2))+HEX2DEC(MID(AY2,10,2))+HEX2DEC(MID(AY2,13,2))+HEX2DEC(MID(AY2,16,2))+HEX2DEC(MID(AY2,19,2))+HEX2DEC(MID(AY2,22,2))+
HEX2DEC(MID(AY2,25,2))+HEX2DEC(MID(AY2,28,2))+HEX2DEC(MID(AY2,31,2))+HEX2DEC(MID(AY2,34,2))+HEX2DEC(MID(AY2,37,2))+HEX2DEC(MID(AY2,40,2))+HEX2DEC(MID(AY2,43,2))+HEX2DEC(MID(AY2,46,2))+
HEX2DEC(MID(AY2,49,2))+HEX2DEC(MID(AY2,52,2))+HEX2DEC(MID(AY2,55,2))+HEX2DEC(MID(AY2,58,2))+HEX2DEC(MID(AY2,61,2))+HEX2DEC(MID(AY2,64,2))+HEX2DEC(MID(AY2,67,2))+HEX2DEC(MID(AY2,70,2))+
HEX2DEC(MID(AY2,73,2))+HEX2DEC(MID(AY2,76,2))+HEX2DEC(MID(AY2,79,2))+HEX2DEC(MID(AY2,82,2))+HEX2DEC(MID(AY2,85,2))+HEX2DEC(MID(AY2,88,2))+HEX2DEC(MID(AY2,91,2))+HEX2DEC(MID(AY2,94,2))+
HEX2DEC(MID(AY2,97,2))+HEX2DEC(MID(AY2,100,2))+HEX2DEC(MID(AY2,103,2))+HEX2DEC(MID(AY2,106,2))+HEX2DEC(MID(AY2,109,2))+HEX2DEC(MID(AY2,112,2))+HEX2DEC(MID(AY2,115,2))+HEX2DEC(MID(AY2,118,2))+HEX2DEC(MID(AY2,121,2))+HEX2DEC(MID(AY2,124,2))+HEX2DEC(MID(AY2,127,2))+HEX2DEC(MID(AY2,130,2))+HEX2DEC(MID(AY2,133,2))+HEX2DEC(MID(AY2,136,2))),85)),"00")</f>
        <v>00</v>
      </c>
      <c r="BA2" s="18" t="str">
        <f>TEXT(DEC2HEX(_xlfn.BITAND(SUM(
HEX2DEC(MID(AY2,1,2))+HEX2DEC(MID(AY2,4,2))+HEX2DEC(MID(AY2,7,2))+HEX2DEC(MID(AY2,10,2))+HEX2DEC(MID(AY2,13,2))+HEX2DEC(MID(AY2,16,2))+HEX2DEC(MID(AY2,19,2))+HEX2DEC(MID(AY2,22,2))+
HEX2DEC(MID(AY2,25,2))+HEX2DEC(MID(AY2,28,2))+HEX2DEC(MID(AY2,31,2))+HEX2DEC(MID(AY2,34,2))+HEX2DEC(MID(AY2,37,2))+HEX2DEC(MID(AY2,40,2))+HEX2DEC(MID(AY2,43,2))+HEX2DEC(MID(AY2,46,2))+
HEX2DEC(MID(AY2,49,2))+HEX2DEC(MID(AY2,52,2))+HEX2DEC(MID(AY2,55,2))+HEX2DEC(MID(AY2,58,2))+HEX2DEC(MID(AY2,61,2))+HEX2DEC(MID(AY2,64,2))+HEX2DEC(MID(AY2,67,2))+HEX2DEC(MID(AY2,70,2))+
HEX2DEC(MID(AY2,73,2))+HEX2DEC(MID(AY2,76,2))+HEX2DEC(MID(AY2,79,2))+HEX2DEC(MID(AY2,82,2))+HEX2DEC(MID(AY2,85,2))+HEX2DEC(MID(AY2,88,2))+HEX2DEC(MID(AY2,91,2))+HEX2DEC(MID(AY2,94,2))+
HEX2DEC(MID(AY2,97,2))+HEX2DEC(MID(AY2,100,2))+HEX2DEC(MID(AY2,103,2))+HEX2DEC(MID(AY2,106,2))+HEX2DEC(MID(AY2,109,2))+HEX2DEC(MID(AY2,112,2))+HEX2DEC(MID(AY2,115,2))+HEX2DEC(MID(AY2,118,2))+HEX2DEC(MID(AY2,121,2))+HEX2DEC(MID(AY2,124,2))+HEX2DEC(MID(AY2,127,2))+HEX2DEC(MID(AY2,130,2))+HEX2DEC(MID(AY2,133,2))+HEX2DEC(MID(AY2,136,2))+HEX2DEC(MID(AY2,139,2))+HEX2DEC(MID(AY2,142,2))+HEX2DEC(MID(AY2,145,2))+HEX2DEC(MID(AY2,148,2))+HEX2DEC(MID(AY2,151,2))+HEX2DEC(MID(AY2,154,2))+HEX2DEC(MID(AY2,157,2))+HEX2DEC(MID(AY2,160,2))+HEX2DEC(MID(AY2,163,2))+HEX2DEC(MID(AY2,166,2))+HEX2DEC(MID(AY2,169,2))+HEX2DEC(MID(AY2,172,2))+HEX2DEC(MID(AY2,175,2))+HEX2DEC(MID(AY2,178,2))+HEX2DEC(MID(AY2,181,2))+HEX2DEC(MID(AY2,184,2))+HEX2DEC(MID(AY2,187,2))+HEX2DEC(MID(AY2,190,2))+HEX2DEC(MID(AY2,193,2))+HEX2DEC(MID(AY2,196,2))+HEX2DEC(MID(AY2,199,2))+HEX2DEC(MID(AY2,202,2))),85)),"00")</f>
        <v>00</v>
      </c>
      <c r="BB2" s="20" t="s">
        <v>40</v>
      </c>
      <c r="BC2" s="21"/>
    </row>
    <row r="3" spans="1:55" ht="66">
      <c r="A3" s="40" t="s">
        <v>5</v>
      </c>
      <c r="B3" s="43">
        <v>0</v>
      </c>
      <c r="C3" s="39" t="s">
        <v>6</v>
      </c>
      <c r="D3" s="43" t="s">
        <v>0</v>
      </c>
      <c r="E3" s="16">
        <v>1</v>
      </c>
      <c r="F3" s="22" t="s">
        <v>22</v>
      </c>
      <c r="G3" s="23" t="str">
        <f>F3</f>
        <v>FF</v>
      </c>
      <c r="H3" s="18">
        <v>0</v>
      </c>
      <c r="I3" s="18">
        <v>1</v>
      </c>
      <c r="J3" s="18" t="s">
        <v>69</v>
      </c>
      <c r="K3" s="18" t="s">
        <v>68</v>
      </c>
      <c r="L3" s="18">
        <v>1</v>
      </c>
      <c r="M3" s="18">
        <v>1</v>
      </c>
      <c r="N3" s="19">
        <v>760</v>
      </c>
      <c r="O3" s="19">
        <v>65</v>
      </c>
      <c r="P3" s="19">
        <v>5</v>
      </c>
      <c r="Q3" s="18" t="str">
        <f t="shared" ref="Q3:Q31" ca="1" si="2">TEXT(DEC2HEX(TEXT(NOW()+2,"YY")),"00")</f>
        <v>16</v>
      </c>
      <c r="R3" s="18" t="str">
        <f t="shared" ref="R3:R34" ca="1" si="3">TEXT(DEC2HEX(TEXT(NOW()+2,"MM")),"00")</f>
        <v>08</v>
      </c>
      <c r="S3" s="18" t="str">
        <f t="shared" ref="S3:S37" ca="1" si="4">TEXT(DEC2HEX(TEXT(NOW()+2,"DD")),"00")</f>
        <v>07</v>
      </c>
      <c r="T3" s="18">
        <v>1</v>
      </c>
      <c r="U3" s="18" t="str">
        <f t="shared" ref="U3:U42" ca="1" si="5">TEXT(DEC2HEX(TEXT(NOW()-1,"YY")),"00")</f>
        <v>16</v>
      </c>
      <c r="V3" s="18" t="str">
        <f t="shared" ref="V3:V45" ca="1" si="6">TEXT(DEC2HEX(TEXT(NOW()-1,"MM")),"00")</f>
        <v>08</v>
      </c>
      <c r="W3" s="18" t="str">
        <f t="shared" ref="W3:W48" ca="1" si="7">TEXT(DEC2HEX(TEXT(NOW()-1,"DD")),"00")</f>
        <v>04</v>
      </c>
      <c r="X3" s="18">
        <v>1</v>
      </c>
      <c r="Y3" s="18">
        <v>1</v>
      </c>
      <c r="Z3" s="18">
        <v>1</v>
      </c>
      <c r="AA3" s="18">
        <v>1</v>
      </c>
      <c r="AB3" s="18">
        <v>1</v>
      </c>
      <c r="AC3" s="18">
        <v>1</v>
      </c>
      <c r="AD3" s="18">
        <v>1</v>
      </c>
      <c r="AE3" s="19">
        <v>0</v>
      </c>
      <c r="AF3" s="19">
        <v>0</v>
      </c>
      <c r="AG3" s="19">
        <v>0</v>
      </c>
      <c r="AH3" s="19">
        <v>0</v>
      </c>
      <c r="AI3" s="19">
        <v>0</v>
      </c>
      <c r="AJ3" s="18">
        <v>0</v>
      </c>
      <c r="AK3" s="19">
        <v>0</v>
      </c>
      <c r="AL3" s="19">
        <v>0</v>
      </c>
      <c r="AM3" s="19">
        <v>0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>
        <v>0</v>
      </c>
      <c r="AT3" s="19">
        <v>0</v>
      </c>
      <c r="AU3" s="18" t="str">
        <f t="shared" ca="1" si="0"/>
        <v>00</v>
      </c>
      <c r="AV3" s="18" t="s">
        <v>25</v>
      </c>
      <c r="AW3" s="16" t="str">
        <f t="shared" ca="1" si="1"/>
        <v>FF00013CC80101076000650005160807011608040101010101010100000000000000000000000000000000000000000000000000000000000000007D</v>
      </c>
      <c r="AX3" s="79">
        <v>2</v>
      </c>
      <c r="AY3" s="21"/>
      <c r="AZ3" s="18" t="str">
        <f t="shared" ref="AZ3:AZ71" si="8">TEXT(DEC2HEX(_xlfn.BITAND(SUM(
HEX2DEC(MID(AY3,1,2))+HEX2DEC(MID(AY3,4,2))+HEX2DEC(MID(AY3,7,2))+HEX2DEC(MID(AY3,10,2))+HEX2DEC(MID(AY3,13,2))+HEX2DEC(MID(AY3,16,2))+HEX2DEC(MID(AY3,19,2))+HEX2DEC(MID(AY3,22,2))+
HEX2DEC(MID(AY3,25,2))+HEX2DEC(MID(AY3,28,2))+HEX2DEC(MID(AY3,31,2))+HEX2DEC(MID(AY3,34,2))+HEX2DEC(MID(AY3,37,2))+HEX2DEC(MID(AY3,40,2))+HEX2DEC(MID(AY3,43,2))+HEX2DEC(MID(AY3,46,2))+
HEX2DEC(MID(AY3,49,2))+HEX2DEC(MID(AY3,52,2))+HEX2DEC(MID(AY3,55,2))+HEX2DEC(MID(AY3,58,2))+HEX2DEC(MID(AY3,61,2))+HEX2DEC(MID(AY3,64,2))+HEX2DEC(MID(AY3,67,2))+HEX2DEC(MID(AY3,70,2))+
HEX2DEC(MID(AY3,73,2))+HEX2DEC(MID(AY3,76,2))+HEX2DEC(MID(AY3,79,2))+HEX2DEC(MID(AY3,82,2))+HEX2DEC(MID(AY3,85,2))+HEX2DEC(MID(AY3,88,2))+HEX2DEC(MID(AY3,91,2))+HEX2DEC(MID(AY3,94,2))+
HEX2DEC(MID(AY3,97,2))+HEX2DEC(MID(AY3,100,2))+HEX2DEC(MID(AY3,103,2))+HEX2DEC(MID(AY3,106,2))+HEX2DEC(MID(AY3,109,2))+HEX2DEC(MID(AY3,112,2))+HEX2DEC(MID(AY3,115,2))+HEX2DEC(MID(AY3,118,2))+HEX2DEC(MID(AY3,121,2))+HEX2DEC(MID(AY3,124,2))+HEX2DEC(MID(AY3,127,2))+HEX2DEC(MID(AY3,130,2))+HEX2DEC(MID(AY3,133,2))+HEX2DEC(MID(AY3,136,2))),85)),"00")</f>
        <v>00</v>
      </c>
      <c r="BA3" s="18" t="str">
        <f t="shared" ref="BA3:BA71" si="9">TEXT(DEC2HEX(_xlfn.BITAND(SUM(
HEX2DEC(MID(AY3,1,2))+HEX2DEC(MID(AY3,4,2))+HEX2DEC(MID(AY3,7,2))+HEX2DEC(MID(AY3,10,2))+HEX2DEC(MID(AY3,13,2))+HEX2DEC(MID(AY3,16,2))+HEX2DEC(MID(AY3,19,2))+HEX2DEC(MID(AY3,22,2))+
HEX2DEC(MID(AY3,25,2))+HEX2DEC(MID(AY3,28,2))+HEX2DEC(MID(AY3,31,2))+HEX2DEC(MID(AY3,34,2))+HEX2DEC(MID(AY3,37,2))+HEX2DEC(MID(AY3,40,2))+HEX2DEC(MID(AY3,43,2))+HEX2DEC(MID(AY3,46,2))+
HEX2DEC(MID(AY3,49,2))+HEX2DEC(MID(AY3,52,2))+HEX2DEC(MID(AY3,55,2))+HEX2DEC(MID(AY3,58,2))+HEX2DEC(MID(AY3,61,2))+HEX2DEC(MID(AY3,64,2))+HEX2DEC(MID(AY3,67,2))+HEX2DEC(MID(AY3,70,2))+
HEX2DEC(MID(AY3,73,2))+HEX2DEC(MID(AY3,76,2))+HEX2DEC(MID(AY3,79,2))+HEX2DEC(MID(AY3,82,2))+HEX2DEC(MID(AY3,85,2))+HEX2DEC(MID(AY3,88,2))+HEX2DEC(MID(AY3,91,2))+HEX2DEC(MID(AY3,94,2))+
HEX2DEC(MID(AY3,97,2))+HEX2DEC(MID(AY3,100,2))+HEX2DEC(MID(AY3,103,2))+HEX2DEC(MID(AY3,106,2))+HEX2DEC(MID(AY3,109,2))+HEX2DEC(MID(AY3,112,2))+HEX2DEC(MID(AY3,115,2))+HEX2DEC(MID(AY3,118,2))+HEX2DEC(MID(AY3,121,2))+HEX2DEC(MID(AY3,124,2))+HEX2DEC(MID(AY3,127,2))+HEX2DEC(MID(AY3,130,2))+HEX2DEC(MID(AY3,133,2))+HEX2DEC(MID(AY3,136,2))+HEX2DEC(MID(AY3,139,2))+HEX2DEC(MID(AY3,142,2))+HEX2DEC(MID(AY3,145,2))+HEX2DEC(MID(AY3,148,2))+HEX2DEC(MID(AY3,151,2))+HEX2DEC(MID(AY3,154,2))+HEX2DEC(MID(AY3,157,2))+HEX2DEC(MID(AY3,160,2))+HEX2DEC(MID(AY3,163,2))+HEX2DEC(MID(AY3,166,2))+HEX2DEC(MID(AY3,169,2))+HEX2DEC(MID(AY3,172,2))+HEX2DEC(MID(AY3,175,2))+HEX2DEC(MID(AY3,178,2))+HEX2DEC(MID(AY3,181,2))+HEX2DEC(MID(AY3,184,2))+HEX2DEC(MID(AY3,187,2))+HEX2DEC(MID(AY3,190,2))+HEX2DEC(MID(AY3,193,2))+HEX2DEC(MID(AY3,196,2))+HEX2DEC(MID(AY3,199,2))+HEX2DEC(MID(AY3,202,2))),85)),"00")</f>
        <v>00</v>
      </c>
      <c r="BB3" s="20"/>
      <c r="BC3" s="21"/>
    </row>
    <row r="4" spans="1:55" ht="66">
      <c r="A4" s="27"/>
      <c r="B4" s="16"/>
      <c r="C4" s="27"/>
      <c r="D4" s="16"/>
      <c r="E4" s="16">
        <v>2</v>
      </c>
      <c r="F4" s="22">
        <v>0</v>
      </c>
      <c r="G4" s="23">
        <f>F4</f>
        <v>0</v>
      </c>
      <c r="H4" s="18" t="str">
        <f>TEXT(DEC2HEX(_xlfn.BITAND(SUM(HEX2DEC(MID(E4,1,2))+HEX2DEC(MID(E4,3,2))+HEX2DEC(MID(E4,5,2))+HEX2DEC(MID(E4,7,2))+HEX2DEC(MID(E4,9,2))+HEX2DEC(MID(E4,11,2))),85)),"00")</f>
        <v>00</v>
      </c>
      <c r="I4" s="18">
        <v>1</v>
      </c>
      <c r="J4" s="18" t="s">
        <v>69</v>
      </c>
      <c r="K4" s="18" t="s">
        <v>68</v>
      </c>
      <c r="L4" s="18">
        <v>1</v>
      </c>
      <c r="M4" s="18">
        <v>1</v>
      </c>
      <c r="N4" s="19">
        <v>760</v>
      </c>
      <c r="O4" s="19">
        <v>65</v>
      </c>
      <c r="P4" s="19">
        <v>5</v>
      </c>
      <c r="Q4" s="18" t="str">
        <f t="shared" ca="1" si="2"/>
        <v>16</v>
      </c>
      <c r="R4" s="18" t="str">
        <f t="shared" ca="1" si="3"/>
        <v>08</v>
      </c>
      <c r="S4" s="18" t="str">
        <f t="shared" ca="1" si="4"/>
        <v>07</v>
      </c>
      <c r="T4" s="18">
        <v>1</v>
      </c>
      <c r="U4" s="18" t="str">
        <f t="shared" ca="1" si="5"/>
        <v>16</v>
      </c>
      <c r="V4" s="18" t="str">
        <f t="shared" ca="1" si="6"/>
        <v>08</v>
      </c>
      <c r="W4" s="18" t="str">
        <f t="shared" ca="1" si="7"/>
        <v>04</v>
      </c>
      <c r="X4" s="18">
        <v>1</v>
      </c>
      <c r="Y4" s="18">
        <v>1</v>
      </c>
      <c r="Z4" s="18">
        <v>1</v>
      </c>
      <c r="AA4" s="18">
        <v>1</v>
      </c>
      <c r="AB4" s="18">
        <v>1</v>
      </c>
      <c r="AC4" s="18">
        <v>1</v>
      </c>
      <c r="AD4" s="18">
        <v>1</v>
      </c>
      <c r="AE4" s="19">
        <v>0</v>
      </c>
      <c r="AF4" s="19">
        <v>0</v>
      </c>
      <c r="AG4" s="19">
        <v>0</v>
      </c>
      <c r="AH4" s="19">
        <v>0</v>
      </c>
      <c r="AI4" s="19">
        <v>0</v>
      </c>
      <c r="AJ4" s="18">
        <v>0</v>
      </c>
      <c r="AK4" s="19">
        <v>0</v>
      </c>
      <c r="AL4" s="19">
        <v>0</v>
      </c>
      <c r="AM4" s="19">
        <v>0</v>
      </c>
      <c r="AN4" s="19">
        <v>0</v>
      </c>
      <c r="AO4" s="19">
        <v>0</v>
      </c>
      <c r="AP4" s="19">
        <v>0</v>
      </c>
      <c r="AQ4" s="19">
        <v>0</v>
      </c>
      <c r="AR4" s="19">
        <v>0</v>
      </c>
      <c r="AS4" s="19">
        <v>0</v>
      </c>
      <c r="AT4" s="19">
        <v>0</v>
      </c>
      <c r="AU4" s="18" t="str">
        <f t="shared" ca="1" si="0"/>
        <v>01</v>
      </c>
      <c r="AV4" s="18" t="s">
        <v>25</v>
      </c>
      <c r="AW4" s="16" t="str">
        <f t="shared" ca="1" si="1"/>
        <v>0000013CC80101076000650005160807011608040101010101010100000000000000000000000000000000000000000000000000000000000000017D</v>
      </c>
      <c r="AX4" s="79">
        <v>3</v>
      </c>
      <c r="AY4" s="21"/>
      <c r="AZ4" s="18" t="str">
        <f t="shared" si="8"/>
        <v>00</v>
      </c>
      <c r="BA4" s="18" t="str">
        <f t="shared" si="9"/>
        <v>00</v>
      </c>
      <c r="BB4" s="20"/>
      <c r="BC4" s="21"/>
    </row>
    <row r="5" spans="1:55" ht="66">
      <c r="A5" s="27"/>
      <c r="B5" s="16">
        <v>1</v>
      </c>
      <c r="C5" s="27" t="s">
        <v>3</v>
      </c>
      <c r="D5" s="16" t="s">
        <v>14</v>
      </c>
      <c r="E5" s="16">
        <v>1</v>
      </c>
      <c r="F5" s="22">
        <v>0</v>
      </c>
      <c r="G5" s="18" t="s">
        <v>18</v>
      </c>
      <c r="H5" s="23">
        <f>F5</f>
        <v>0</v>
      </c>
      <c r="I5" s="18">
        <v>1</v>
      </c>
      <c r="J5" s="18" t="s">
        <v>69</v>
      </c>
      <c r="K5" s="18" t="s">
        <v>68</v>
      </c>
      <c r="L5" s="18">
        <v>1</v>
      </c>
      <c r="M5" s="18">
        <v>1</v>
      </c>
      <c r="N5" s="19">
        <v>760</v>
      </c>
      <c r="O5" s="19">
        <v>65</v>
      </c>
      <c r="P5" s="19">
        <v>5</v>
      </c>
      <c r="Q5" s="18" t="str">
        <f t="shared" ca="1" si="2"/>
        <v>16</v>
      </c>
      <c r="R5" s="18" t="str">
        <f t="shared" ca="1" si="3"/>
        <v>08</v>
      </c>
      <c r="S5" s="18" t="str">
        <f t="shared" ca="1" si="4"/>
        <v>07</v>
      </c>
      <c r="T5" s="18">
        <v>1</v>
      </c>
      <c r="U5" s="18" t="str">
        <f t="shared" ca="1" si="5"/>
        <v>16</v>
      </c>
      <c r="V5" s="18" t="str">
        <f t="shared" ca="1" si="6"/>
        <v>08</v>
      </c>
      <c r="W5" s="18" t="str">
        <f t="shared" ca="1" si="7"/>
        <v>04</v>
      </c>
      <c r="X5" s="18">
        <v>1</v>
      </c>
      <c r="Y5" s="18">
        <v>1</v>
      </c>
      <c r="Z5" s="18">
        <v>1</v>
      </c>
      <c r="AA5" s="18">
        <v>1</v>
      </c>
      <c r="AB5" s="18">
        <v>1</v>
      </c>
      <c r="AC5" s="18">
        <v>1</v>
      </c>
      <c r="AD5" s="18">
        <v>1</v>
      </c>
      <c r="AE5" s="19">
        <v>0</v>
      </c>
      <c r="AF5" s="19">
        <v>0</v>
      </c>
      <c r="AG5" s="19">
        <v>0</v>
      </c>
      <c r="AH5" s="19">
        <v>0</v>
      </c>
      <c r="AI5" s="19">
        <v>0</v>
      </c>
      <c r="AJ5" s="18">
        <v>0</v>
      </c>
      <c r="AK5" s="19">
        <v>0</v>
      </c>
      <c r="AL5" s="19">
        <v>0</v>
      </c>
      <c r="AM5" s="19">
        <v>0</v>
      </c>
      <c r="AN5" s="19">
        <v>0</v>
      </c>
      <c r="AO5" s="19">
        <v>0</v>
      </c>
      <c r="AP5" s="19">
        <v>0</v>
      </c>
      <c r="AQ5" s="19">
        <v>0</v>
      </c>
      <c r="AR5" s="19">
        <v>0</v>
      </c>
      <c r="AS5" s="19">
        <v>0</v>
      </c>
      <c r="AT5" s="19">
        <v>0</v>
      </c>
      <c r="AU5" s="18" t="str">
        <f t="shared" ca="1" si="0"/>
        <v>54</v>
      </c>
      <c r="AV5" s="18" t="s">
        <v>25</v>
      </c>
      <c r="AW5" s="16" t="str">
        <f t="shared" ca="1" si="1"/>
        <v>7B00013CC80101076000650005160807011608040101010101010100000000000000000000000000000000000000000000000000000000000000547D</v>
      </c>
      <c r="AX5" s="79">
        <v>4</v>
      </c>
      <c r="AY5" s="21"/>
      <c r="AZ5" s="18" t="str">
        <f t="shared" si="8"/>
        <v>00</v>
      </c>
      <c r="BA5" s="18" t="str">
        <f t="shared" si="9"/>
        <v>00</v>
      </c>
      <c r="BB5" s="20"/>
      <c r="BC5" s="21"/>
    </row>
    <row r="6" spans="1:55" ht="66">
      <c r="A6" s="27"/>
      <c r="B6" s="16"/>
      <c r="C6" s="27"/>
      <c r="D6" s="16"/>
      <c r="E6" s="16">
        <v>2</v>
      </c>
      <c r="F6" s="24" t="s">
        <v>22</v>
      </c>
      <c r="G6" s="18" t="s">
        <v>18</v>
      </c>
      <c r="H6" s="23" t="str">
        <f>F6</f>
        <v>FF</v>
      </c>
      <c r="I6" s="18">
        <v>1</v>
      </c>
      <c r="J6" s="18" t="s">
        <v>69</v>
      </c>
      <c r="K6" s="18" t="s">
        <v>68</v>
      </c>
      <c r="L6" s="18">
        <v>1</v>
      </c>
      <c r="M6" s="18">
        <v>1</v>
      </c>
      <c r="N6" s="19">
        <v>760</v>
      </c>
      <c r="O6" s="19">
        <v>65</v>
      </c>
      <c r="P6" s="19">
        <v>5</v>
      </c>
      <c r="Q6" s="18" t="str">
        <f t="shared" ca="1" si="2"/>
        <v>16</v>
      </c>
      <c r="R6" s="18" t="str">
        <f t="shared" ca="1" si="3"/>
        <v>08</v>
      </c>
      <c r="S6" s="18" t="str">
        <f t="shared" ca="1" si="4"/>
        <v>07</v>
      </c>
      <c r="T6" s="18">
        <v>1</v>
      </c>
      <c r="U6" s="18" t="str">
        <f t="shared" ca="1" si="5"/>
        <v>16</v>
      </c>
      <c r="V6" s="18" t="str">
        <f t="shared" ca="1" si="6"/>
        <v>08</v>
      </c>
      <c r="W6" s="18" t="str">
        <f t="shared" ca="1" si="7"/>
        <v>04</v>
      </c>
      <c r="X6" s="18">
        <v>1</v>
      </c>
      <c r="Y6" s="18">
        <v>1</v>
      </c>
      <c r="Z6" s="18">
        <v>1</v>
      </c>
      <c r="AA6" s="18">
        <v>1</v>
      </c>
      <c r="AB6" s="18">
        <v>1</v>
      </c>
      <c r="AC6" s="18">
        <v>1</v>
      </c>
      <c r="AD6" s="18">
        <v>1</v>
      </c>
      <c r="AE6" s="19">
        <v>0</v>
      </c>
      <c r="AF6" s="19">
        <v>0</v>
      </c>
      <c r="AG6" s="19">
        <v>0</v>
      </c>
      <c r="AH6" s="19">
        <v>0</v>
      </c>
      <c r="AI6" s="19">
        <v>0</v>
      </c>
      <c r="AJ6" s="18">
        <v>0</v>
      </c>
      <c r="AK6" s="19">
        <v>0</v>
      </c>
      <c r="AL6" s="19">
        <v>0</v>
      </c>
      <c r="AM6" s="19">
        <v>0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>
        <v>0</v>
      </c>
      <c r="AT6" s="19">
        <v>0</v>
      </c>
      <c r="AU6" s="18" t="str">
        <f t="shared" ca="1" si="0"/>
        <v>51</v>
      </c>
      <c r="AV6" s="18" t="s">
        <v>25</v>
      </c>
      <c r="AW6" s="16" t="str">
        <f t="shared" ca="1" si="1"/>
        <v>7BFF013CC80101076000650005160807011608040101010101010100000000000000000000000000000000000000000000000000000000000000517D</v>
      </c>
      <c r="AX6" s="79">
        <v>5</v>
      </c>
      <c r="AY6" s="21"/>
      <c r="AZ6" s="18" t="str">
        <f t="shared" si="8"/>
        <v>00</v>
      </c>
      <c r="BA6" s="18" t="str">
        <f t="shared" si="9"/>
        <v>00</v>
      </c>
      <c r="BB6" s="20"/>
      <c r="BC6" s="21"/>
    </row>
    <row r="7" spans="1:55" ht="66">
      <c r="A7" s="27"/>
      <c r="B7" s="16">
        <v>2</v>
      </c>
      <c r="C7" s="27" t="s">
        <v>4</v>
      </c>
      <c r="D7" s="16" t="s">
        <v>14</v>
      </c>
      <c r="E7" s="16">
        <v>1</v>
      </c>
      <c r="F7" s="22">
        <v>0</v>
      </c>
      <c r="G7" s="18" t="s">
        <v>18</v>
      </c>
      <c r="H7" s="18">
        <v>0</v>
      </c>
      <c r="I7" s="23">
        <f>F7</f>
        <v>0</v>
      </c>
      <c r="J7" s="18" t="s">
        <v>69</v>
      </c>
      <c r="K7" s="18" t="s">
        <v>68</v>
      </c>
      <c r="L7" s="18">
        <v>1</v>
      </c>
      <c r="M7" s="18">
        <v>1</v>
      </c>
      <c r="N7" s="19">
        <v>760</v>
      </c>
      <c r="O7" s="19">
        <v>65</v>
      </c>
      <c r="P7" s="19">
        <v>5</v>
      </c>
      <c r="Q7" s="18" t="str">
        <f t="shared" ca="1" si="2"/>
        <v>16</v>
      </c>
      <c r="R7" s="18" t="str">
        <f t="shared" ca="1" si="3"/>
        <v>08</v>
      </c>
      <c r="S7" s="18" t="str">
        <f t="shared" ca="1" si="4"/>
        <v>07</v>
      </c>
      <c r="T7" s="18">
        <v>1</v>
      </c>
      <c r="U7" s="18" t="str">
        <f t="shared" ca="1" si="5"/>
        <v>16</v>
      </c>
      <c r="V7" s="18" t="str">
        <f t="shared" ca="1" si="6"/>
        <v>08</v>
      </c>
      <c r="W7" s="18" t="str">
        <f t="shared" ca="1" si="7"/>
        <v>04</v>
      </c>
      <c r="X7" s="18">
        <v>1</v>
      </c>
      <c r="Y7" s="18">
        <v>1</v>
      </c>
      <c r="Z7" s="18">
        <v>1</v>
      </c>
      <c r="AA7" s="18">
        <v>1</v>
      </c>
      <c r="AB7" s="18">
        <v>1</v>
      </c>
      <c r="AC7" s="18">
        <v>1</v>
      </c>
      <c r="AD7" s="18">
        <v>1</v>
      </c>
      <c r="AE7" s="19">
        <v>0</v>
      </c>
      <c r="AF7" s="19">
        <v>0</v>
      </c>
      <c r="AG7" s="19">
        <v>0</v>
      </c>
      <c r="AH7" s="19">
        <v>0</v>
      </c>
      <c r="AI7" s="19">
        <v>0</v>
      </c>
      <c r="AJ7" s="18">
        <v>0</v>
      </c>
      <c r="AK7" s="19">
        <v>0</v>
      </c>
      <c r="AL7" s="19">
        <v>0</v>
      </c>
      <c r="AM7" s="19">
        <v>0</v>
      </c>
      <c r="AN7" s="19">
        <v>0</v>
      </c>
      <c r="AO7" s="19">
        <v>0</v>
      </c>
      <c r="AP7" s="19">
        <v>0</v>
      </c>
      <c r="AQ7" s="19">
        <v>0</v>
      </c>
      <c r="AR7" s="19">
        <v>0</v>
      </c>
      <c r="AS7" s="19">
        <v>0</v>
      </c>
      <c r="AT7" s="19">
        <v>0</v>
      </c>
      <c r="AU7" s="18" t="str">
        <f t="shared" ca="1" si="0"/>
        <v>51</v>
      </c>
      <c r="AV7" s="18" t="s">
        <v>25</v>
      </c>
      <c r="AW7" s="16" t="str">
        <f t="shared" ca="1" si="1"/>
        <v>7B00003CC80101076000650005160807011608040101010101010100000000000000000000000000000000000000000000000000000000000000517D</v>
      </c>
      <c r="AX7" s="79">
        <v>6</v>
      </c>
      <c r="AY7" s="21"/>
      <c r="AZ7" s="18" t="str">
        <f t="shared" si="8"/>
        <v>00</v>
      </c>
      <c r="BA7" s="18" t="str">
        <f t="shared" si="9"/>
        <v>00</v>
      </c>
      <c r="BB7" s="20"/>
      <c r="BC7" s="21"/>
    </row>
    <row r="8" spans="1:55" ht="66">
      <c r="A8" s="27"/>
      <c r="B8" s="16"/>
      <c r="C8" s="27"/>
      <c r="D8" s="16"/>
      <c r="E8" s="16">
        <v>2</v>
      </c>
      <c r="F8" s="24" t="s">
        <v>22</v>
      </c>
      <c r="G8" s="18" t="s">
        <v>18</v>
      </c>
      <c r="H8" s="18">
        <v>0</v>
      </c>
      <c r="I8" s="23" t="str">
        <f>F8</f>
        <v>FF</v>
      </c>
      <c r="J8" s="18" t="s">
        <v>69</v>
      </c>
      <c r="K8" s="18" t="s">
        <v>68</v>
      </c>
      <c r="L8" s="18">
        <v>1</v>
      </c>
      <c r="M8" s="18">
        <v>1</v>
      </c>
      <c r="N8" s="19">
        <v>760</v>
      </c>
      <c r="O8" s="19">
        <v>65</v>
      </c>
      <c r="P8" s="19">
        <v>5</v>
      </c>
      <c r="Q8" s="18" t="str">
        <f t="shared" ca="1" si="2"/>
        <v>16</v>
      </c>
      <c r="R8" s="18" t="str">
        <f t="shared" ca="1" si="3"/>
        <v>08</v>
      </c>
      <c r="S8" s="18" t="str">
        <f t="shared" ca="1" si="4"/>
        <v>07</v>
      </c>
      <c r="T8" s="18">
        <v>1</v>
      </c>
      <c r="U8" s="18" t="str">
        <f t="shared" ca="1" si="5"/>
        <v>16</v>
      </c>
      <c r="V8" s="18" t="str">
        <f t="shared" ca="1" si="6"/>
        <v>08</v>
      </c>
      <c r="W8" s="18" t="str">
        <f t="shared" ca="1" si="7"/>
        <v>04</v>
      </c>
      <c r="X8" s="18">
        <v>1</v>
      </c>
      <c r="Y8" s="18">
        <v>1</v>
      </c>
      <c r="Z8" s="18">
        <v>1</v>
      </c>
      <c r="AA8" s="18">
        <v>1</v>
      </c>
      <c r="AB8" s="18">
        <v>1</v>
      </c>
      <c r="AC8" s="18">
        <v>1</v>
      </c>
      <c r="AD8" s="18">
        <v>1</v>
      </c>
      <c r="AE8" s="19">
        <v>0</v>
      </c>
      <c r="AF8" s="19">
        <v>0</v>
      </c>
      <c r="AG8" s="19">
        <v>0</v>
      </c>
      <c r="AH8" s="19">
        <v>0</v>
      </c>
      <c r="AI8" s="19">
        <v>0</v>
      </c>
      <c r="AJ8" s="18">
        <v>0</v>
      </c>
      <c r="AK8" s="19">
        <v>0</v>
      </c>
      <c r="AL8" s="19">
        <v>0</v>
      </c>
      <c r="AM8" s="19">
        <v>0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0</v>
      </c>
      <c r="AT8" s="19">
        <v>0</v>
      </c>
      <c r="AU8" s="18" t="str">
        <f t="shared" ca="1" si="0"/>
        <v>50</v>
      </c>
      <c r="AV8" s="18" t="s">
        <v>25</v>
      </c>
      <c r="AW8" s="16" t="str">
        <f t="shared" ca="1" si="1"/>
        <v>7B00FF3CC80101076000650005160807011608040101010101010100000000000000000000000000000000000000000000000000000000000000507D</v>
      </c>
      <c r="AX8" s="79">
        <v>7</v>
      </c>
      <c r="AY8" s="21"/>
      <c r="AZ8" s="18" t="str">
        <f t="shared" si="8"/>
        <v>00</v>
      </c>
      <c r="BA8" s="18" t="str">
        <f t="shared" si="9"/>
        <v>00</v>
      </c>
      <c r="BB8" s="20"/>
      <c r="BC8" s="21"/>
    </row>
    <row r="9" spans="1:55" ht="66">
      <c r="A9" s="27"/>
      <c r="B9" s="16">
        <v>3</v>
      </c>
      <c r="C9" s="27" t="s">
        <v>7</v>
      </c>
      <c r="D9" s="16" t="s">
        <v>63</v>
      </c>
      <c r="E9" s="16">
        <v>1</v>
      </c>
      <c r="F9" s="22">
        <v>0</v>
      </c>
      <c r="G9" s="18" t="s">
        <v>18</v>
      </c>
      <c r="H9" s="18">
        <v>0</v>
      </c>
      <c r="I9" s="18">
        <v>1</v>
      </c>
      <c r="J9" s="23">
        <f>F9</f>
        <v>0</v>
      </c>
      <c r="K9" s="18" t="s">
        <v>68</v>
      </c>
      <c r="L9" s="18">
        <v>1</v>
      </c>
      <c r="M9" s="18">
        <v>1</v>
      </c>
      <c r="N9" s="19">
        <v>760</v>
      </c>
      <c r="O9" s="19">
        <v>65</v>
      </c>
      <c r="P9" s="19">
        <v>5</v>
      </c>
      <c r="Q9" s="18" t="str">
        <f t="shared" ca="1" si="2"/>
        <v>16</v>
      </c>
      <c r="R9" s="18" t="str">
        <f t="shared" ca="1" si="3"/>
        <v>08</v>
      </c>
      <c r="S9" s="18" t="str">
        <f t="shared" ca="1" si="4"/>
        <v>07</v>
      </c>
      <c r="T9" s="18">
        <v>1</v>
      </c>
      <c r="U9" s="18" t="str">
        <f t="shared" ca="1" si="5"/>
        <v>16</v>
      </c>
      <c r="V9" s="18" t="str">
        <f t="shared" ca="1" si="6"/>
        <v>08</v>
      </c>
      <c r="W9" s="18" t="str">
        <f t="shared" ca="1" si="7"/>
        <v>04</v>
      </c>
      <c r="X9" s="18">
        <v>1</v>
      </c>
      <c r="Y9" s="18">
        <v>1</v>
      </c>
      <c r="Z9" s="18">
        <v>1</v>
      </c>
      <c r="AA9" s="18">
        <v>1</v>
      </c>
      <c r="AB9" s="18">
        <v>1</v>
      </c>
      <c r="AC9" s="18">
        <v>1</v>
      </c>
      <c r="AD9" s="18">
        <v>1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8">
        <v>0</v>
      </c>
      <c r="AK9" s="19">
        <v>0</v>
      </c>
      <c r="AL9" s="19">
        <v>0</v>
      </c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9">
        <v>0</v>
      </c>
      <c r="AU9" s="18" t="str">
        <f t="shared" ca="1" si="0"/>
        <v>40</v>
      </c>
      <c r="AV9" s="18" t="s">
        <v>25</v>
      </c>
      <c r="AW9" s="16" t="str">
        <f t="shared" ca="1" si="1"/>
        <v>7B000100C80101076000650005160807011608040101010101010100000000000000000000000000000000000000000000000000000000000000407D</v>
      </c>
      <c r="AX9" s="79">
        <v>8</v>
      </c>
      <c r="AY9" s="21"/>
      <c r="AZ9" s="18" t="str">
        <f t="shared" si="8"/>
        <v>00</v>
      </c>
      <c r="BA9" s="18" t="str">
        <f t="shared" si="9"/>
        <v>00</v>
      </c>
      <c r="BB9" s="20"/>
      <c r="BC9" s="21"/>
    </row>
    <row r="10" spans="1:55" ht="66">
      <c r="A10" s="27"/>
      <c r="B10" s="16"/>
      <c r="C10" s="27"/>
      <c r="D10" s="16"/>
      <c r="E10" s="16">
        <v>2</v>
      </c>
      <c r="F10" s="22">
        <v>6</v>
      </c>
      <c r="G10" s="18" t="s">
        <v>18</v>
      </c>
      <c r="H10" s="18">
        <v>0</v>
      </c>
      <c r="I10" s="18">
        <v>1</v>
      </c>
      <c r="J10" s="23">
        <f>F10</f>
        <v>6</v>
      </c>
      <c r="K10" s="18" t="s">
        <v>68</v>
      </c>
      <c r="L10" s="18">
        <v>1</v>
      </c>
      <c r="M10" s="18">
        <v>1</v>
      </c>
      <c r="N10" s="19">
        <v>760</v>
      </c>
      <c r="O10" s="19">
        <v>65</v>
      </c>
      <c r="P10" s="19">
        <v>5</v>
      </c>
      <c r="Q10" s="18" t="str">
        <f t="shared" ca="1" si="2"/>
        <v>16</v>
      </c>
      <c r="R10" s="18" t="str">
        <f t="shared" ca="1" si="3"/>
        <v>08</v>
      </c>
      <c r="S10" s="18" t="str">
        <f t="shared" ca="1" si="4"/>
        <v>07</v>
      </c>
      <c r="T10" s="18">
        <v>1</v>
      </c>
      <c r="U10" s="18" t="str">
        <f t="shared" ca="1" si="5"/>
        <v>16</v>
      </c>
      <c r="V10" s="18" t="str">
        <f t="shared" ca="1" si="6"/>
        <v>08</v>
      </c>
      <c r="W10" s="18" t="str">
        <f t="shared" ca="1" si="7"/>
        <v>04</v>
      </c>
      <c r="X10" s="18">
        <v>1</v>
      </c>
      <c r="Y10" s="18">
        <v>1</v>
      </c>
      <c r="Z10" s="18">
        <v>1</v>
      </c>
      <c r="AA10" s="18">
        <v>1</v>
      </c>
      <c r="AB10" s="18">
        <v>1</v>
      </c>
      <c r="AC10" s="18">
        <v>1</v>
      </c>
      <c r="AD10" s="18">
        <v>1</v>
      </c>
      <c r="AE10" s="19">
        <v>0</v>
      </c>
      <c r="AF10" s="19">
        <v>0</v>
      </c>
      <c r="AG10" s="19">
        <v>0</v>
      </c>
      <c r="AH10" s="19">
        <v>0</v>
      </c>
      <c r="AI10" s="19">
        <v>0</v>
      </c>
      <c r="AJ10" s="18">
        <v>0</v>
      </c>
      <c r="AK10" s="19">
        <v>0</v>
      </c>
      <c r="AL10" s="19">
        <v>0</v>
      </c>
      <c r="AM10" s="19">
        <v>0</v>
      </c>
      <c r="AN10" s="19">
        <v>0</v>
      </c>
      <c r="AO10" s="19">
        <v>0</v>
      </c>
      <c r="AP10" s="19">
        <v>0</v>
      </c>
      <c r="AQ10" s="19">
        <v>0</v>
      </c>
      <c r="AR10" s="19">
        <v>0</v>
      </c>
      <c r="AS10" s="19">
        <v>0</v>
      </c>
      <c r="AT10" s="19">
        <v>0</v>
      </c>
      <c r="AU10" s="18" t="str">
        <f t="shared" ca="1" si="0"/>
        <v>44</v>
      </c>
      <c r="AV10" s="18" t="s">
        <v>25</v>
      </c>
      <c r="AW10" s="16" t="str">
        <f t="shared" ca="1" si="1"/>
        <v>7B000106C80101076000650005160807011608040101010101010100000000000000000000000000000000000000000000000000000000000000447D</v>
      </c>
      <c r="AX10" s="79">
        <v>9</v>
      </c>
      <c r="AY10" s="21"/>
      <c r="AZ10" s="18" t="str">
        <f t="shared" si="8"/>
        <v>00</v>
      </c>
      <c r="BA10" s="18" t="str">
        <f t="shared" si="9"/>
        <v>00</v>
      </c>
      <c r="BB10" s="20"/>
      <c r="BC10" s="21"/>
    </row>
    <row r="11" spans="1:55" ht="66">
      <c r="A11" s="27"/>
      <c r="B11" s="16"/>
      <c r="C11" s="27"/>
      <c r="D11" s="16"/>
      <c r="E11" s="16">
        <v>2</v>
      </c>
      <c r="F11" s="22">
        <v>70</v>
      </c>
      <c r="G11" s="18" t="s">
        <v>18</v>
      </c>
      <c r="H11" s="18">
        <v>0</v>
      </c>
      <c r="I11" s="18">
        <v>1</v>
      </c>
      <c r="J11" s="23">
        <f>F11</f>
        <v>70</v>
      </c>
      <c r="K11" s="18" t="s">
        <v>68</v>
      </c>
      <c r="L11" s="18">
        <v>1</v>
      </c>
      <c r="M11" s="18">
        <v>1</v>
      </c>
      <c r="N11" s="19">
        <v>760</v>
      </c>
      <c r="O11" s="19">
        <v>65</v>
      </c>
      <c r="P11" s="19">
        <v>5</v>
      </c>
      <c r="Q11" s="18" t="str">
        <f t="shared" ca="1" si="2"/>
        <v>16</v>
      </c>
      <c r="R11" s="18" t="str">
        <f t="shared" ca="1" si="3"/>
        <v>08</v>
      </c>
      <c r="S11" s="18" t="str">
        <f t="shared" ca="1" si="4"/>
        <v>07</v>
      </c>
      <c r="T11" s="18">
        <v>1</v>
      </c>
      <c r="U11" s="18" t="str">
        <f t="shared" ca="1" si="5"/>
        <v>16</v>
      </c>
      <c r="V11" s="18" t="str">
        <f t="shared" ca="1" si="6"/>
        <v>08</v>
      </c>
      <c r="W11" s="18" t="str">
        <f t="shared" ca="1" si="7"/>
        <v>04</v>
      </c>
      <c r="X11" s="18">
        <v>1</v>
      </c>
      <c r="Y11" s="18">
        <v>1</v>
      </c>
      <c r="Z11" s="18">
        <v>1</v>
      </c>
      <c r="AA11" s="18">
        <v>1</v>
      </c>
      <c r="AB11" s="18">
        <v>1</v>
      </c>
      <c r="AC11" s="18">
        <v>1</v>
      </c>
      <c r="AD11" s="18">
        <v>1</v>
      </c>
      <c r="AE11" s="19">
        <v>0</v>
      </c>
      <c r="AF11" s="19">
        <v>0</v>
      </c>
      <c r="AG11" s="19">
        <v>0</v>
      </c>
      <c r="AH11" s="19">
        <v>0</v>
      </c>
      <c r="AI11" s="19">
        <v>0</v>
      </c>
      <c r="AJ11" s="18">
        <v>0</v>
      </c>
      <c r="AK11" s="19">
        <v>0</v>
      </c>
      <c r="AL11" s="19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9">
        <v>0</v>
      </c>
      <c r="AU11" s="18" t="str">
        <f t="shared" ca="1" si="0"/>
        <v>10</v>
      </c>
      <c r="AV11" s="18" t="s">
        <v>25</v>
      </c>
      <c r="AW11" s="16" t="str">
        <f t="shared" ca="1" si="1"/>
        <v>7B000170C80101076000650005160807011608040101010101010100000000000000000000000000000000000000000000000000000000000000107D</v>
      </c>
      <c r="AX11" s="79">
        <v>10</v>
      </c>
      <c r="AY11" s="21"/>
      <c r="AZ11" s="18" t="str">
        <f t="shared" si="8"/>
        <v>00</v>
      </c>
      <c r="BA11" s="18" t="str">
        <f t="shared" si="9"/>
        <v>00</v>
      </c>
      <c r="BB11" s="20"/>
      <c r="BC11" s="21"/>
    </row>
    <row r="12" spans="1:55" ht="66">
      <c r="A12" s="27"/>
      <c r="B12" s="16"/>
      <c r="C12" s="27"/>
      <c r="D12" s="16"/>
      <c r="E12" s="16">
        <v>2</v>
      </c>
      <c r="F12" s="22" t="s">
        <v>22</v>
      </c>
      <c r="G12" s="18" t="s">
        <v>18</v>
      </c>
      <c r="H12" s="18">
        <v>0</v>
      </c>
      <c r="I12" s="18">
        <v>1</v>
      </c>
      <c r="J12" s="23" t="str">
        <f>F12</f>
        <v>FF</v>
      </c>
      <c r="K12" s="18" t="s">
        <v>68</v>
      </c>
      <c r="L12" s="18">
        <v>1</v>
      </c>
      <c r="M12" s="18">
        <v>1</v>
      </c>
      <c r="N12" s="19">
        <v>760</v>
      </c>
      <c r="O12" s="19">
        <v>65</v>
      </c>
      <c r="P12" s="19">
        <v>5</v>
      </c>
      <c r="Q12" s="18" t="str">
        <f t="shared" ca="1" si="2"/>
        <v>16</v>
      </c>
      <c r="R12" s="18" t="str">
        <f t="shared" ca="1" si="3"/>
        <v>08</v>
      </c>
      <c r="S12" s="18" t="str">
        <f t="shared" ca="1" si="4"/>
        <v>07</v>
      </c>
      <c r="T12" s="18">
        <v>1</v>
      </c>
      <c r="U12" s="18" t="str">
        <f t="shared" ca="1" si="5"/>
        <v>16</v>
      </c>
      <c r="V12" s="18" t="str">
        <f t="shared" ca="1" si="6"/>
        <v>08</v>
      </c>
      <c r="W12" s="18" t="str">
        <f t="shared" ca="1" si="7"/>
        <v>04</v>
      </c>
      <c r="X12" s="18">
        <v>1</v>
      </c>
      <c r="Y12" s="18">
        <v>1</v>
      </c>
      <c r="Z12" s="18">
        <v>1</v>
      </c>
      <c r="AA12" s="18">
        <v>1</v>
      </c>
      <c r="AB12" s="18">
        <v>1</v>
      </c>
      <c r="AC12" s="18">
        <v>1</v>
      </c>
      <c r="AD12" s="18">
        <v>1</v>
      </c>
      <c r="AE12" s="19">
        <v>0</v>
      </c>
      <c r="AF12" s="19">
        <v>0</v>
      </c>
      <c r="AG12" s="19">
        <v>0</v>
      </c>
      <c r="AH12" s="19">
        <v>0</v>
      </c>
      <c r="AI12" s="19">
        <v>0</v>
      </c>
      <c r="AJ12" s="18">
        <v>0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9">
        <v>0</v>
      </c>
      <c r="AU12" s="18" t="str">
        <f t="shared" ca="1" si="0"/>
        <v>15</v>
      </c>
      <c r="AV12" s="18" t="s">
        <v>25</v>
      </c>
      <c r="AW12" s="16" t="str">
        <f t="shared" ca="1" si="1"/>
        <v>7B0001FFC80101076000650005160807011608040101010101010100000000000000000000000000000000000000000000000000000000000000157D</v>
      </c>
      <c r="AX12" s="79">
        <v>11</v>
      </c>
      <c r="AY12" s="21"/>
      <c r="AZ12" s="18" t="str">
        <f t="shared" si="8"/>
        <v>00</v>
      </c>
      <c r="BA12" s="18" t="str">
        <f t="shared" si="9"/>
        <v>00</v>
      </c>
      <c r="BB12" s="20"/>
      <c r="BC12" s="21"/>
    </row>
    <row r="13" spans="1:55" ht="66">
      <c r="A13" s="27"/>
      <c r="B13" s="16">
        <v>4</v>
      </c>
      <c r="C13" s="27" t="s">
        <v>8</v>
      </c>
      <c r="D13" s="16" t="s">
        <v>64</v>
      </c>
      <c r="E13" s="16">
        <v>1</v>
      </c>
      <c r="F13" s="22" t="s">
        <v>23</v>
      </c>
      <c r="G13" s="18" t="s">
        <v>18</v>
      </c>
      <c r="H13" s="18">
        <v>0</v>
      </c>
      <c r="I13" s="18">
        <v>1</v>
      </c>
      <c r="J13" s="18" t="s">
        <v>69</v>
      </c>
      <c r="K13" s="23" t="str">
        <f>F13</f>
        <v>C9</v>
      </c>
      <c r="L13" s="18">
        <v>1</v>
      </c>
      <c r="M13" s="18">
        <v>1</v>
      </c>
      <c r="N13" s="19">
        <v>760</v>
      </c>
      <c r="O13" s="19">
        <v>65</v>
      </c>
      <c r="P13" s="19">
        <v>5</v>
      </c>
      <c r="Q13" s="18" t="str">
        <f t="shared" ca="1" si="2"/>
        <v>16</v>
      </c>
      <c r="R13" s="18" t="str">
        <f t="shared" ca="1" si="3"/>
        <v>08</v>
      </c>
      <c r="S13" s="18" t="str">
        <f t="shared" ca="1" si="4"/>
        <v>07</v>
      </c>
      <c r="T13" s="18">
        <v>1</v>
      </c>
      <c r="U13" s="18" t="str">
        <f t="shared" ca="1" si="5"/>
        <v>16</v>
      </c>
      <c r="V13" s="18" t="str">
        <f t="shared" ca="1" si="6"/>
        <v>08</v>
      </c>
      <c r="W13" s="18" t="str">
        <f t="shared" ca="1" si="7"/>
        <v>04</v>
      </c>
      <c r="X13" s="18">
        <v>1</v>
      </c>
      <c r="Y13" s="18">
        <v>1</v>
      </c>
      <c r="Z13" s="18">
        <v>1</v>
      </c>
      <c r="AA13" s="18">
        <v>1</v>
      </c>
      <c r="AB13" s="18">
        <v>1</v>
      </c>
      <c r="AC13" s="18">
        <v>1</v>
      </c>
      <c r="AD13" s="18">
        <v>1</v>
      </c>
      <c r="AE13" s="19">
        <v>0</v>
      </c>
      <c r="AF13" s="19">
        <v>0</v>
      </c>
      <c r="AG13" s="19">
        <v>0</v>
      </c>
      <c r="AH13" s="19">
        <v>0</v>
      </c>
      <c r="AI13" s="19">
        <v>0</v>
      </c>
      <c r="AJ13" s="18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0</v>
      </c>
      <c r="AT13" s="19">
        <v>0</v>
      </c>
      <c r="AU13" s="18" t="str">
        <f t="shared" ca="1" si="0"/>
        <v>55</v>
      </c>
      <c r="AV13" s="18" t="s">
        <v>25</v>
      </c>
      <c r="AW13" s="16" t="str">
        <f t="shared" ca="1" si="1"/>
        <v>7B00013CC90101076000650005160807011608040101010101010100000000000000000000000000000000000000000000000000000000000000557D</v>
      </c>
      <c r="AX13" s="79">
        <v>12</v>
      </c>
      <c r="AY13" s="21"/>
      <c r="AZ13" s="18" t="str">
        <f t="shared" si="8"/>
        <v>00</v>
      </c>
      <c r="BA13" s="18" t="str">
        <f t="shared" si="9"/>
        <v>00</v>
      </c>
      <c r="BB13" s="20"/>
      <c r="BC13" s="21"/>
    </row>
    <row r="14" spans="1:55" ht="66">
      <c r="A14" s="27"/>
      <c r="B14" s="16"/>
      <c r="C14" s="27"/>
      <c r="D14" s="16"/>
      <c r="E14" s="16">
        <v>2</v>
      </c>
      <c r="F14" s="22">
        <v>0</v>
      </c>
      <c r="G14" s="18" t="s">
        <v>18</v>
      </c>
      <c r="H14" s="18">
        <v>0</v>
      </c>
      <c r="I14" s="18">
        <v>1</v>
      </c>
      <c r="J14" s="18" t="s">
        <v>69</v>
      </c>
      <c r="K14" s="23">
        <f>F14</f>
        <v>0</v>
      </c>
      <c r="L14" s="18">
        <v>1</v>
      </c>
      <c r="M14" s="18">
        <v>1</v>
      </c>
      <c r="N14" s="19">
        <v>760</v>
      </c>
      <c r="O14" s="19">
        <v>65</v>
      </c>
      <c r="P14" s="19">
        <v>5</v>
      </c>
      <c r="Q14" s="18" t="str">
        <f t="shared" ca="1" si="2"/>
        <v>16</v>
      </c>
      <c r="R14" s="18" t="str">
        <f t="shared" ca="1" si="3"/>
        <v>08</v>
      </c>
      <c r="S14" s="18" t="str">
        <f t="shared" ca="1" si="4"/>
        <v>07</v>
      </c>
      <c r="T14" s="18">
        <v>1</v>
      </c>
      <c r="U14" s="18" t="str">
        <f t="shared" ca="1" si="5"/>
        <v>16</v>
      </c>
      <c r="V14" s="18" t="str">
        <f t="shared" ca="1" si="6"/>
        <v>08</v>
      </c>
      <c r="W14" s="18" t="str">
        <f t="shared" ca="1" si="7"/>
        <v>04</v>
      </c>
      <c r="X14" s="18">
        <v>1</v>
      </c>
      <c r="Y14" s="18">
        <v>1</v>
      </c>
      <c r="Z14" s="18">
        <v>1</v>
      </c>
      <c r="AA14" s="18">
        <v>1</v>
      </c>
      <c r="AB14" s="18">
        <v>1</v>
      </c>
      <c r="AC14" s="18">
        <v>1</v>
      </c>
      <c r="AD14" s="18">
        <v>1</v>
      </c>
      <c r="AE14" s="19">
        <v>0</v>
      </c>
      <c r="AF14" s="19">
        <v>0</v>
      </c>
      <c r="AG14" s="19">
        <v>0</v>
      </c>
      <c r="AH14" s="19">
        <v>0</v>
      </c>
      <c r="AI14" s="19">
        <v>0</v>
      </c>
      <c r="AJ14" s="18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9">
        <v>0</v>
      </c>
      <c r="AU14" s="18" t="str">
        <f t="shared" ca="1" si="0"/>
        <v>14</v>
      </c>
      <c r="AV14" s="18" t="s">
        <v>25</v>
      </c>
      <c r="AW14" s="16" t="str">
        <f t="shared" ca="1" si="1"/>
        <v>7B00013C000101076000650005160807011608040101010101010100000000000000000000000000000000000000000000000000000000000000147D</v>
      </c>
      <c r="AX14" s="79">
        <v>13</v>
      </c>
      <c r="AY14" s="21"/>
      <c r="AZ14" s="18" t="str">
        <f t="shared" si="8"/>
        <v>00</v>
      </c>
      <c r="BA14" s="18" t="str">
        <f t="shared" si="9"/>
        <v>00</v>
      </c>
      <c r="BB14" s="20"/>
      <c r="BC14" s="21"/>
    </row>
    <row r="15" spans="1:55" ht="66">
      <c r="A15" s="27"/>
      <c r="B15" s="16"/>
      <c r="C15" s="27"/>
      <c r="D15" s="16"/>
      <c r="E15" s="16">
        <v>3</v>
      </c>
      <c r="F15" s="22" t="s">
        <v>22</v>
      </c>
      <c r="G15" s="18" t="s">
        <v>18</v>
      </c>
      <c r="H15" s="18">
        <v>0</v>
      </c>
      <c r="I15" s="18">
        <v>1</v>
      </c>
      <c r="J15" s="18" t="s">
        <v>69</v>
      </c>
      <c r="K15" s="23" t="str">
        <f>F15</f>
        <v>FF</v>
      </c>
      <c r="L15" s="18">
        <v>1</v>
      </c>
      <c r="M15" s="18">
        <v>1</v>
      </c>
      <c r="N15" s="19">
        <v>760</v>
      </c>
      <c r="O15" s="19">
        <v>65</v>
      </c>
      <c r="P15" s="19">
        <v>5</v>
      </c>
      <c r="Q15" s="18" t="str">
        <f t="shared" ca="1" si="2"/>
        <v>16</v>
      </c>
      <c r="R15" s="18" t="str">
        <f t="shared" ca="1" si="3"/>
        <v>08</v>
      </c>
      <c r="S15" s="18" t="str">
        <f t="shared" ca="1" si="4"/>
        <v>07</v>
      </c>
      <c r="T15" s="18">
        <v>1</v>
      </c>
      <c r="U15" s="18" t="str">
        <f t="shared" ca="1" si="5"/>
        <v>16</v>
      </c>
      <c r="V15" s="18" t="str">
        <f t="shared" ca="1" si="6"/>
        <v>08</v>
      </c>
      <c r="W15" s="18" t="str">
        <f t="shared" ca="1" si="7"/>
        <v>04</v>
      </c>
      <c r="X15" s="18">
        <v>1</v>
      </c>
      <c r="Y15" s="18">
        <v>1</v>
      </c>
      <c r="Z15" s="18">
        <v>1</v>
      </c>
      <c r="AA15" s="18">
        <v>1</v>
      </c>
      <c r="AB15" s="18">
        <v>1</v>
      </c>
      <c r="AC15" s="18">
        <v>1</v>
      </c>
      <c r="AD15" s="18">
        <v>1</v>
      </c>
      <c r="AE15" s="19">
        <v>0</v>
      </c>
      <c r="AF15" s="19">
        <v>0</v>
      </c>
      <c r="AG15" s="19">
        <v>0</v>
      </c>
      <c r="AH15" s="19">
        <v>0</v>
      </c>
      <c r="AI15" s="19">
        <v>0</v>
      </c>
      <c r="AJ15" s="18">
        <v>0</v>
      </c>
      <c r="AK15" s="19">
        <v>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9">
        <v>0</v>
      </c>
      <c r="AU15" s="18" t="str">
        <f t="shared" ca="1" si="0"/>
        <v>11</v>
      </c>
      <c r="AV15" s="18" t="s">
        <v>25</v>
      </c>
      <c r="AW15" s="16" t="str">
        <f t="shared" ca="1" si="1"/>
        <v>7B00013CFF0101076000650005160807011608040101010101010100000000000000000000000000000000000000000000000000000000000000117D</v>
      </c>
      <c r="AX15" s="79">
        <v>14</v>
      </c>
      <c r="AY15" s="21"/>
      <c r="AZ15" s="18" t="str">
        <f t="shared" si="8"/>
        <v>00</v>
      </c>
      <c r="BA15" s="18" t="str">
        <f t="shared" si="9"/>
        <v>00</v>
      </c>
      <c r="BB15" s="20"/>
      <c r="BC15" s="21"/>
    </row>
    <row r="16" spans="1:55" ht="66">
      <c r="A16" s="27"/>
      <c r="B16" s="16">
        <v>5</v>
      </c>
      <c r="C16" s="27" t="s">
        <v>10</v>
      </c>
      <c r="D16" s="16" t="s">
        <v>61</v>
      </c>
      <c r="E16" s="16">
        <v>1</v>
      </c>
      <c r="F16" s="22">
        <v>1</v>
      </c>
      <c r="G16" s="18" t="s">
        <v>18</v>
      </c>
      <c r="H16" s="18">
        <v>0</v>
      </c>
      <c r="I16" s="18">
        <v>1</v>
      </c>
      <c r="J16" s="18" t="s">
        <v>69</v>
      </c>
      <c r="K16" s="18" t="s">
        <v>68</v>
      </c>
      <c r="L16" s="23">
        <f>F16</f>
        <v>1</v>
      </c>
      <c r="M16" s="18">
        <v>1</v>
      </c>
      <c r="N16" s="19">
        <v>760</v>
      </c>
      <c r="O16" s="19">
        <v>65</v>
      </c>
      <c r="P16" s="19">
        <v>5</v>
      </c>
      <c r="Q16" s="18" t="str">
        <f t="shared" ca="1" si="2"/>
        <v>16</v>
      </c>
      <c r="R16" s="18" t="str">
        <f t="shared" ca="1" si="3"/>
        <v>08</v>
      </c>
      <c r="S16" s="18" t="str">
        <f t="shared" ca="1" si="4"/>
        <v>07</v>
      </c>
      <c r="T16" s="18">
        <v>1</v>
      </c>
      <c r="U16" s="18" t="str">
        <f t="shared" ca="1" si="5"/>
        <v>16</v>
      </c>
      <c r="V16" s="18" t="str">
        <f t="shared" ca="1" si="6"/>
        <v>08</v>
      </c>
      <c r="W16" s="18" t="str">
        <f t="shared" ca="1" si="7"/>
        <v>04</v>
      </c>
      <c r="X16" s="18">
        <v>1</v>
      </c>
      <c r="Y16" s="18">
        <v>1</v>
      </c>
      <c r="Z16" s="18">
        <v>1</v>
      </c>
      <c r="AA16" s="18">
        <v>1</v>
      </c>
      <c r="AB16" s="18">
        <v>1</v>
      </c>
      <c r="AC16" s="18">
        <v>1</v>
      </c>
      <c r="AD16" s="18">
        <v>1</v>
      </c>
      <c r="AE16" s="19">
        <v>0</v>
      </c>
      <c r="AF16" s="19">
        <v>0</v>
      </c>
      <c r="AG16" s="19">
        <v>0</v>
      </c>
      <c r="AH16" s="19">
        <v>0</v>
      </c>
      <c r="AI16" s="19">
        <v>0</v>
      </c>
      <c r="AJ16" s="18">
        <v>0</v>
      </c>
      <c r="AK16" s="19">
        <v>0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Q16" s="19">
        <v>0</v>
      </c>
      <c r="AR16" s="19">
        <v>0</v>
      </c>
      <c r="AS16" s="19">
        <v>0</v>
      </c>
      <c r="AT16" s="19">
        <v>0</v>
      </c>
      <c r="AU16" s="18" t="str">
        <f t="shared" ca="1" si="0"/>
        <v>54</v>
      </c>
      <c r="AV16" s="18" t="s">
        <v>25</v>
      </c>
      <c r="AW16" s="16" t="str">
        <f t="shared" ca="1" si="1"/>
        <v>7B00013CC80101076000650005160807011608040101010101010100000000000000000000000000000000000000000000000000000000000000547D</v>
      </c>
      <c r="AX16" s="79">
        <v>15</v>
      </c>
      <c r="AY16" s="21"/>
      <c r="AZ16" s="18" t="str">
        <f t="shared" si="8"/>
        <v>00</v>
      </c>
      <c r="BA16" s="18" t="str">
        <f t="shared" si="9"/>
        <v>00</v>
      </c>
      <c r="BB16" s="20"/>
      <c r="BC16" s="21"/>
    </row>
    <row r="17" spans="1:55" ht="66">
      <c r="A17" s="27"/>
      <c r="B17" s="16"/>
      <c r="C17" s="27"/>
      <c r="D17" s="16" t="s">
        <v>62</v>
      </c>
      <c r="E17" s="16">
        <v>2</v>
      </c>
      <c r="F17" s="22">
        <v>2</v>
      </c>
      <c r="G17" s="18" t="s">
        <v>18</v>
      </c>
      <c r="H17" s="18">
        <v>0</v>
      </c>
      <c r="I17" s="18">
        <v>1</v>
      </c>
      <c r="J17" s="18" t="s">
        <v>69</v>
      </c>
      <c r="K17" s="18" t="s">
        <v>68</v>
      </c>
      <c r="L17" s="23">
        <f>F17</f>
        <v>2</v>
      </c>
      <c r="M17" s="18">
        <v>1</v>
      </c>
      <c r="N17" s="19">
        <v>760</v>
      </c>
      <c r="O17" s="19">
        <v>65</v>
      </c>
      <c r="P17" s="19">
        <v>5</v>
      </c>
      <c r="Q17" s="18" t="str">
        <f t="shared" ca="1" si="2"/>
        <v>16</v>
      </c>
      <c r="R17" s="18" t="str">
        <f t="shared" ca="1" si="3"/>
        <v>08</v>
      </c>
      <c r="S17" s="18" t="str">
        <f t="shared" ca="1" si="4"/>
        <v>07</v>
      </c>
      <c r="T17" s="18">
        <v>1</v>
      </c>
      <c r="U17" s="18" t="str">
        <f t="shared" ca="1" si="5"/>
        <v>16</v>
      </c>
      <c r="V17" s="18" t="str">
        <f t="shared" ca="1" si="6"/>
        <v>08</v>
      </c>
      <c r="W17" s="18" t="str">
        <f t="shared" ca="1" si="7"/>
        <v>04</v>
      </c>
      <c r="X17" s="18">
        <v>1</v>
      </c>
      <c r="Y17" s="18">
        <v>1</v>
      </c>
      <c r="Z17" s="18">
        <v>1</v>
      </c>
      <c r="AA17" s="18">
        <v>1</v>
      </c>
      <c r="AB17" s="18">
        <v>1</v>
      </c>
      <c r="AC17" s="18">
        <v>1</v>
      </c>
      <c r="AD17" s="18">
        <v>1</v>
      </c>
      <c r="AE17" s="19">
        <v>0</v>
      </c>
      <c r="AF17" s="19">
        <v>0</v>
      </c>
      <c r="AG17" s="19">
        <v>0</v>
      </c>
      <c r="AH17" s="19">
        <v>0</v>
      </c>
      <c r="AI17" s="19">
        <v>0</v>
      </c>
      <c r="AJ17" s="18">
        <v>0</v>
      </c>
      <c r="AK17" s="19">
        <v>0</v>
      </c>
      <c r="AL17" s="19">
        <v>0</v>
      </c>
      <c r="AM17" s="19">
        <v>0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9">
        <v>0</v>
      </c>
      <c r="AU17" s="18" t="str">
        <f t="shared" ca="1" si="0"/>
        <v>55</v>
      </c>
      <c r="AV17" s="18" t="s">
        <v>25</v>
      </c>
      <c r="AW17" s="16" t="str">
        <f t="shared" ca="1" si="1"/>
        <v>7B00013CC80201076000650005160807011608040101010101010100000000000000000000000000000000000000000000000000000000000000557D</v>
      </c>
      <c r="AX17" s="79">
        <v>16</v>
      </c>
      <c r="AY17" s="21"/>
      <c r="AZ17" s="18" t="str">
        <f t="shared" si="8"/>
        <v>00</v>
      </c>
      <c r="BA17" s="18" t="str">
        <f t="shared" si="9"/>
        <v>00</v>
      </c>
      <c r="BB17" s="20"/>
      <c r="BC17" s="21"/>
    </row>
    <row r="18" spans="1:55" ht="66">
      <c r="A18" s="27"/>
      <c r="B18" s="16"/>
      <c r="C18" s="27"/>
      <c r="D18" s="16"/>
      <c r="E18" s="16">
        <v>3</v>
      </c>
      <c r="F18" s="22">
        <v>0</v>
      </c>
      <c r="G18" s="18" t="s">
        <v>18</v>
      </c>
      <c r="H18" s="18">
        <v>0</v>
      </c>
      <c r="I18" s="18">
        <v>1</v>
      </c>
      <c r="J18" s="18" t="s">
        <v>69</v>
      </c>
      <c r="K18" s="18" t="s">
        <v>68</v>
      </c>
      <c r="L18" s="23">
        <f t="shared" ref="L18:L19" si="10">F18</f>
        <v>0</v>
      </c>
      <c r="M18" s="18">
        <v>1</v>
      </c>
      <c r="N18" s="19">
        <v>760</v>
      </c>
      <c r="O18" s="19">
        <v>65</v>
      </c>
      <c r="P18" s="19">
        <v>5</v>
      </c>
      <c r="Q18" s="18" t="str">
        <f t="shared" ca="1" si="2"/>
        <v>16</v>
      </c>
      <c r="R18" s="18" t="str">
        <f t="shared" ca="1" si="3"/>
        <v>08</v>
      </c>
      <c r="S18" s="18" t="str">
        <f t="shared" ca="1" si="4"/>
        <v>07</v>
      </c>
      <c r="T18" s="18">
        <v>1</v>
      </c>
      <c r="U18" s="18" t="str">
        <f t="shared" ca="1" si="5"/>
        <v>16</v>
      </c>
      <c r="V18" s="18" t="str">
        <f t="shared" ca="1" si="6"/>
        <v>08</v>
      </c>
      <c r="W18" s="18" t="str">
        <f t="shared" ca="1" si="7"/>
        <v>04</v>
      </c>
      <c r="X18" s="18">
        <v>1</v>
      </c>
      <c r="Y18" s="18">
        <v>1</v>
      </c>
      <c r="Z18" s="18">
        <v>1</v>
      </c>
      <c r="AA18" s="18">
        <v>1</v>
      </c>
      <c r="AB18" s="18">
        <v>1</v>
      </c>
      <c r="AC18" s="18">
        <v>1</v>
      </c>
      <c r="AD18" s="18">
        <v>1</v>
      </c>
      <c r="AE18" s="19">
        <v>0</v>
      </c>
      <c r="AF18" s="19">
        <v>0</v>
      </c>
      <c r="AG18" s="19">
        <v>0</v>
      </c>
      <c r="AH18" s="19">
        <v>0</v>
      </c>
      <c r="AI18" s="19">
        <v>0</v>
      </c>
      <c r="AJ18" s="18">
        <v>0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9">
        <v>0</v>
      </c>
      <c r="AU18" s="18" t="str">
        <f t="shared" ca="1" si="0"/>
        <v>51</v>
      </c>
      <c r="AV18" s="18" t="s">
        <v>25</v>
      </c>
      <c r="AW18" s="16" t="str">
        <f t="shared" ca="1" si="1"/>
        <v>7B00013CC80001076000650005160807011608040101010101010100000000000000000000000000000000000000000000000000000000000000517D</v>
      </c>
      <c r="AX18" s="79">
        <v>17</v>
      </c>
      <c r="AY18" s="21"/>
      <c r="AZ18" s="18" t="str">
        <f t="shared" si="8"/>
        <v>00</v>
      </c>
      <c r="BA18" s="18" t="str">
        <f t="shared" si="9"/>
        <v>00</v>
      </c>
      <c r="BB18" s="20"/>
      <c r="BC18" s="21"/>
    </row>
    <row r="19" spans="1:55" ht="66">
      <c r="A19" s="27"/>
      <c r="B19" s="16"/>
      <c r="C19" s="27"/>
      <c r="D19" s="16"/>
      <c r="E19" s="16">
        <v>4</v>
      </c>
      <c r="F19" s="22" t="s">
        <v>22</v>
      </c>
      <c r="G19" s="18" t="s">
        <v>18</v>
      </c>
      <c r="H19" s="18">
        <v>0</v>
      </c>
      <c r="I19" s="18">
        <v>1</v>
      </c>
      <c r="J19" s="18" t="s">
        <v>69</v>
      </c>
      <c r="K19" s="18" t="s">
        <v>68</v>
      </c>
      <c r="L19" s="23" t="str">
        <f t="shared" si="10"/>
        <v>FF</v>
      </c>
      <c r="M19" s="18">
        <v>1</v>
      </c>
      <c r="N19" s="19">
        <v>760</v>
      </c>
      <c r="O19" s="19">
        <v>65</v>
      </c>
      <c r="P19" s="19">
        <v>5</v>
      </c>
      <c r="Q19" s="18" t="str">
        <f t="shared" ca="1" si="2"/>
        <v>16</v>
      </c>
      <c r="R19" s="18" t="str">
        <f t="shared" ca="1" si="3"/>
        <v>08</v>
      </c>
      <c r="S19" s="18" t="str">
        <f t="shared" ca="1" si="4"/>
        <v>07</v>
      </c>
      <c r="T19" s="18">
        <v>1</v>
      </c>
      <c r="U19" s="18" t="str">
        <f t="shared" ca="1" si="5"/>
        <v>16</v>
      </c>
      <c r="V19" s="18" t="str">
        <f t="shared" ca="1" si="6"/>
        <v>08</v>
      </c>
      <c r="W19" s="18" t="str">
        <f t="shared" ca="1" si="7"/>
        <v>04</v>
      </c>
      <c r="X19" s="18">
        <v>1</v>
      </c>
      <c r="Y19" s="18">
        <v>1</v>
      </c>
      <c r="Z19" s="18">
        <v>1</v>
      </c>
      <c r="AA19" s="18">
        <v>1</v>
      </c>
      <c r="AB19" s="18">
        <v>1</v>
      </c>
      <c r="AC19" s="18">
        <v>1</v>
      </c>
      <c r="AD19" s="18">
        <v>1</v>
      </c>
      <c r="AE19" s="19">
        <v>0</v>
      </c>
      <c r="AF19" s="19">
        <v>0</v>
      </c>
      <c r="AG19" s="19">
        <v>0</v>
      </c>
      <c r="AH19" s="19">
        <v>0</v>
      </c>
      <c r="AI19" s="19">
        <v>0</v>
      </c>
      <c r="AJ19" s="18">
        <v>0</v>
      </c>
      <c r="AK19" s="19">
        <v>0</v>
      </c>
      <c r="AL19" s="19">
        <v>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9">
        <v>0</v>
      </c>
      <c r="AU19" s="18" t="str">
        <f t="shared" ca="1" si="0"/>
        <v>50</v>
      </c>
      <c r="AV19" s="18" t="s">
        <v>25</v>
      </c>
      <c r="AW19" s="16" t="str">
        <f t="shared" ca="1" si="1"/>
        <v>7B00013CC8FF01076000650005160807011608040101010101010100000000000000000000000000000000000000000000000000000000000000507D</v>
      </c>
      <c r="AX19" s="79">
        <v>18</v>
      </c>
      <c r="AY19" s="21"/>
      <c r="AZ19" s="18" t="str">
        <f t="shared" si="8"/>
        <v>00</v>
      </c>
      <c r="BA19" s="18" t="str">
        <f t="shared" si="9"/>
        <v>00</v>
      </c>
      <c r="BB19" s="20"/>
      <c r="BC19" s="21"/>
    </row>
    <row r="20" spans="1:55" ht="66">
      <c r="A20" s="27"/>
      <c r="B20" s="16">
        <v>6</v>
      </c>
      <c r="C20" s="27" t="s">
        <v>65</v>
      </c>
      <c r="D20" s="16" t="s">
        <v>66</v>
      </c>
      <c r="E20" s="16">
        <v>1</v>
      </c>
      <c r="F20" s="22">
        <v>0</v>
      </c>
      <c r="G20" s="18" t="s">
        <v>18</v>
      </c>
      <c r="H20" s="18">
        <v>0</v>
      </c>
      <c r="I20" s="18">
        <v>1</v>
      </c>
      <c r="J20" s="18" t="s">
        <v>69</v>
      </c>
      <c r="K20" s="18" t="s">
        <v>68</v>
      </c>
      <c r="L20" s="18">
        <v>1</v>
      </c>
      <c r="M20" s="23">
        <f>F20</f>
        <v>0</v>
      </c>
      <c r="N20" s="19">
        <v>760</v>
      </c>
      <c r="O20" s="19">
        <v>65</v>
      </c>
      <c r="P20" s="19">
        <v>5</v>
      </c>
      <c r="Q20" s="18" t="str">
        <f t="shared" ca="1" si="2"/>
        <v>16</v>
      </c>
      <c r="R20" s="18" t="str">
        <f t="shared" ca="1" si="3"/>
        <v>08</v>
      </c>
      <c r="S20" s="18" t="str">
        <f t="shared" ca="1" si="4"/>
        <v>07</v>
      </c>
      <c r="T20" s="18">
        <v>1</v>
      </c>
      <c r="U20" s="18" t="str">
        <f t="shared" ca="1" si="5"/>
        <v>16</v>
      </c>
      <c r="V20" s="18" t="str">
        <f t="shared" ca="1" si="6"/>
        <v>08</v>
      </c>
      <c r="W20" s="18" t="str">
        <f t="shared" ca="1" si="7"/>
        <v>04</v>
      </c>
      <c r="X20" s="18">
        <v>1</v>
      </c>
      <c r="Y20" s="18">
        <v>1</v>
      </c>
      <c r="Z20" s="18">
        <v>1</v>
      </c>
      <c r="AA20" s="18">
        <v>1</v>
      </c>
      <c r="AB20" s="18">
        <v>1</v>
      </c>
      <c r="AC20" s="18">
        <v>1</v>
      </c>
      <c r="AD20" s="18">
        <v>1</v>
      </c>
      <c r="AE20" s="19">
        <v>0</v>
      </c>
      <c r="AF20" s="19">
        <v>0</v>
      </c>
      <c r="AG20" s="19">
        <v>0</v>
      </c>
      <c r="AH20" s="19">
        <v>0</v>
      </c>
      <c r="AI20" s="19">
        <v>0</v>
      </c>
      <c r="AJ20" s="18">
        <v>0</v>
      </c>
      <c r="AK20" s="19">
        <v>0</v>
      </c>
      <c r="AL20" s="19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9">
        <v>0</v>
      </c>
      <c r="AU20" s="18" t="str">
        <f t="shared" ca="1" si="0"/>
        <v>51</v>
      </c>
      <c r="AV20" s="18" t="s">
        <v>25</v>
      </c>
      <c r="AW20" s="16" t="str">
        <f t="shared" ca="1" si="1"/>
        <v>7B00013CC80100076000650005160807011608040101010101010100000000000000000000000000000000000000000000000000000000000000517D</v>
      </c>
      <c r="AX20" s="79">
        <v>19</v>
      </c>
      <c r="AY20" s="21"/>
      <c r="AZ20" s="18" t="str">
        <f t="shared" si="8"/>
        <v>00</v>
      </c>
      <c r="BA20" s="18" t="str">
        <f t="shared" si="9"/>
        <v>00</v>
      </c>
      <c r="BB20" s="20"/>
      <c r="BC20" s="21"/>
    </row>
    <row r="21" spans="1:55" ht="66">
      <c r="A21" s="27"/>
      <c r="B21" s="16"/>
      <c r="C21" s="27"/>
      <c r="D21" s="16"/>
      <c r="E21" s="16">
        <v>2</v>
      </c>
      <c r="F21" s="22">
        <v>2</v>
      </c>
      <c r="G21" s="18" t="s">
        <v>18</v>
      </c>
      <c r="H21" s="18">
        <v>0</v>
      </c>
      <c r="I21" s="18">
        <v>1</v>
      </c>
      <c r="J21" s="18" t="s">
        <v>69</v>
      </c>
      <c r="K21" s="18" t="s">
        <v>68</v>
      </c>
      <c r="L21" s="18">
        <v>1</v>
      </c>
      <c r="M21" s="23">
        <f t="shared" ref="M21:M22" si="11">F21</f>
        <v>2</v>
      </c>
      <c r="N21" s="19">
        <v>760</v>
      </c>
      <c r="O21" s="19">
        <v>65</v>
      </c>
      <c r="P21" s="19">
        <v>5</v>
      </c>
      <c r="Q21" s="18" t="str">
        <f t="shared" ca="1" si="2"/>
        <v>16</v>
      </c>
      <c r="R21" s="18" t="str">
        <f t="shared" ca="1" si="3"/>
        <v>08</v>
      </c>
      <c r="S21" s="18" t="str">
        <f t="shared" ca="1" si="4"/>
        <v>07</v>
      </c>
      <c r="T21" s="18">
        <v>1</v>
      </c>
      <c r="U21" s="18" t="str">
        <f t="shared" ca="1" si="5"/>
        <v>16</v>
      </c>
      <c r="V21" s="18" t="str">
        <f t="shared" ca="1" si="6"/>
        <v>08</v>
      </c>
      <c r="W21" s="18" t="str">
        <f t="shared" ca="1" si="7"/>
        <v>04</v>
      </c>
      <c r="X21" s="18">
        <v>1</v>
      </c>
      <c r="Y21" s="18">
        <v>1</v>
      </c>
      <c r="Z21" s="18">
        <v>1</v>
      </c>
      <c r="AA21" s="18">
        <v>1</v>
      </c>
      <c r="AB21" s="18">
        <v>1</v>
      </c>
      <c r="AC21" s="18">
        <v>1</v>
      </c>
      <c r="AD21" s="18">
        <v>1</v>
      </c>
      <c r="AE21" s="19">
        <v>0</v>
      </c>
      <c r="AF21" s="19">
        <v>0</v>
      </c>
      <c r="AG21" s="19">
        <v>0</v>
      </c>
      <c r="AH21" s="19">
        <v>0</v>
      </c>
      <c r="AI21" s="19">
        <v>0</v>
      </c>
      <c r="AJ21" s="18">
        <v>0</v>
      </c>
      <c r="AK21" s="19">
        <v>0</v>
      </c>
      <c r="AL21" s="19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9">
        <v>0</v>
      </c>
      <c r="AU21" s="18" t="str">
        <f t="shared" ca="1" si="0"/>
        <v>55</v>
      </c>
      <c r="AV21" s="18" t="s">
        <v>25</v>
      </c>
      <c r="AW21" s="16" t="str">
        <f t="shared" ca="1" si="1"/>
        <v>7B00013CC80102076000650005160807011608040101010101010100000000000000000000000000000000000000000000000000000000000000557D</v>
      </c>
      <c r="AX21" s="79">
        <v>20</v>
      </c>
      <c r="AY21" s="21"/>
      <c r="AZ21" s="18" t="str">
        <f t="shared" si="8"/>
        <v>00</v>
      </c>
      <c r="BA21" s="18" t="str">
        <f t="shared" si="9"/>
        <v>00</v>
      </c>
      <c r="BB21" s="20"/>
      <c r="BC21" s="21"/>
    </row>
    <row r="22" spans="1:55" ht="66">
      <c r="A22" s="27"/>
      <c r="B22" s="16"/>
      <c r="C22" s="27"/>
      <c r="D22" s="16"/>
      <c r="E22" s="16">
        <v>3</v>
      </c>
      <c r="F22" s="22" t="s">
        <v>22</v>
      </c>
      <c r="G22" s="18" t="s">
        <v>18</v>
      </c>
      <c r="H22" s="18">
        <v>0</v>
      </c>
      <c r="I22" s="18">
        <v>1</v>
      </c>
      <c r="J22" s="18" t="s">
        <v>69</v>
      </c>
      <c r="K22" s="18" t="s">
        <v>68</v>
      </c>
      <c r="L22" s="18">
        <v>1</v>
      </c>
      <c r="M22" s="23" t="str">
        <f t="shared" si="11"/>
        <v>FF</v>
      </c>
      <c r="N22" s="19">
        <v>760</v>
      </c>
      <c r="O22" s="19">
        <v>65</v>
      </c>
      <c r="P22" s="19">
        <v>5</v>
      </c>
      <c r="Q22" s="18" t="str">
        <f t="shared" ca="1" si="2"/>
        <v>16</v>
      </c>
      <c r="R22" s="18" t="str">
        <f t="shared" ca="1" si="3"/>
        <v>08</v>
      </c>
      <c r="S22" s="18" t="str">
        <f t="shared" ca="1" si="4"/>
        <v>07</v>
      </c>
      <c r="T22" s="18">
        <v>1</v>
      </c>
      <c r="U22" s="18" t="str">
        <f t="shared" ca="1" si="5"/>
        <v>16</v>
      </c>
      <c r="V22" s="18" t="str">
        <f t="shared" ca="1" si="6"/>
        <v>08</v>
      </c>
      <c r="W22" s="18" t="str">
        <f t="shared" ca="1" si="7"/>
        <v>04</v>
      </c>
      <c r="X22" s="18">
        <v>1</v>
      </c>
      <c r="Y22" s="18">
        <v>1</v>
      </c>
      <c r="Z22" s="18">
        <v>1</v>
      </c>
      <c r="AA22" s="18">
        <v>1</v>
      </c>
      <c r="AB22" s="18">
        <v>1</v>
      </c>
      <c r="AC22" s="18">
        <v>1</v>
      </c>
      <c r="AD22" s="18">
        <v>1</v>
      </c>
      <c r="AE22" s="19">
        <v>0</v>
      </c>
      <c r="AF22" s="19">
        <v>0</v>
      </c>
      <c r="AG22" s="19">
        <v>0</v>
      </c>
      <c r="AH22" s="19">
        <v>0</v>
      </c>
      <c r="AI22" s="19">
        <v>0</v>
      </c>
      <c r="AJ22" s="18">
        <v>0</v>
      </c>
      <c r="AK22" s="19">
        <v>0</v>
      </c>
      <c r="AL22" s="19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9">
        <v>0</v>
      </c>
      <c r="AU22" s="18" t="str">
        <f t="shared" ca="1" si="0"/>
        <v>50</v>
      </c>
      <c r="AV22" s="18" t="s">
        <v>25</v>
      </c>
      <c r="AW22" s="16" t="str">
        <f t="shared" ca="1" si="1"/>
        <v>7B00013CC801FF076000650005160807011608040101010101010100000000000000000000000000000000000000000000000000000000000000507D</v>
      </c>
      <c r="AX22" s="79">
        <v>21</v>
      </c>
      <c r="AY22" s="21"/>
      <c r="AZ22" s="18" t="str">
        <f t="shared" si="8"/>
        <v>00</v>
      </c>
      <c r="BA22" s="18" t="str">
        <f t="shared" si="9"/>
        <v>00</v>
      </c>
      <c r="BB22" s="20"/>
      <c r="BC22" s="21"/>
    </row>
    <row r="23" spans="1:55" ht="66">
      <c r="A23" s="27"/>
      <c r="B23" s="16">
        <v>7</v>
      </c>
      <c r="C23" s="27" t="s">
        <v>67</v>
      </c>
      <c r="D23" s="16"/>
      <c r="E23" s="16">
        <v>1</v>
      </c>
      <c r="F23" s="25">
        <v>0</v>
      </c>
      <c r="G23" s="18" t="s">
        <v>18</v>
      </c>
      <c r="H23" s="18">
        <v>0</v>
      </c>
      <c r="I23" s="18">
        <v>1</v>
      </c>
      <c r="J23" s="18" t="s">
        <v>69</v>
      </c>
      <c r="K23" s="18" t="s">
        <v>68</v>
      </c>
      <c r="L23" s="18">
        <v>1</v>
      </c>
      <c r="M23" s="18">
        <v>1</v>
      </c>
      <c r="N23" s="26">
        <f>F23</f>
        <v>0</v>
      </c>
      <c r="O23" s="19">
        <v>65</v>
      </c>
      <c r="P23" s="19">
        <v>5</v>
      </c>
      <c r="Q23" s="18" t="str">
        <f t="shared" ca="1" si="2"/>
        <v>16</v>
      </c>
      <c r="R23" s="18" t="str">
        <f t="shared" ca="1" si="3"/>
        <v>08</v>
      </c>
      <c r="S23" s="18" t="str">
        <f t="shared" ca="1" si="4"/>
        <v>07</v>
      </c>
      <c r="T23" s="18">
        <v>1</v>
      </c>
      <c r="U23" s="18" t="str">
        <f t="shared" ca="1" si="5"/>
        <v>16</v>
      </c>
      <c r="V23" s="18" t="str">
        <f t="shared" ca="1" si="6"/>
        <v>08</v>
      </c>
      <c r="W23" s="18" t="str">
        <f t="shared" ca="1" si="7"/>
        <v>04</v>
      </c>
      <c r="X23" s="18">
        <v>1</v>
      </c>
      <c r="Y23" s="18">
        <v>1</v>
      </c>
      <c r="Z23" s="18">
        <v>1</v>
      </c>
      <c r="AA23" s="18">
        <v>1</v>
      </c>
      <c r="AB23" s="18">
        <v>1</v>
      </c>
      <c r="AC23" s="18">
        <v>1</v>
      </c>
      <c r="AD23" s="18">
        <v>1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8">
        <v>0</v>
      </c>
      <c r="AK23" s="19">
        <v>0</v>
      </c>
      <c r="AL23" s="19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9">
        <v>0</v>
      </c>
      <c r="AU23" s="18" t="str">
        <f t="shared" ca="1" si="0"/>
        <v>14</v>
      </c>
      <c r="AV23" s="18" t="s">
        <v>25</v>
      </c>
      <c r="AW23" s="16" t="str">
        <f t="shared" ca="1" si="1"/>
        <v>7B00013CC80101000000650005160807011608040101010101010100000000000000000000000000000000000000000000000000000000000000147D</v>
      </c>
      <c r="AX23" s="79">
        <v>22</v>
      </c>
      <c r="AY23" s="21"/>
      <c r="AZ23" s="18" t="str">
        <f t="shared" si="8"/>
        <v>00</v>
      </c>
      <c r="BA23" s="18" t="str">
        <f t="shared" si="9"/>
        <v>00</v>
      </c>
      <c r="BB23" s="20"/>
      <c r="BC23" s="21"/>
    </row>
    <row r="24" spans="1:55" ht="66">
      <c r="A24" s="27"/>
      <c r="B24" s="16"/>
      <c r="C24" s="27"/>
      <c r="D24" s="16"/>
      <c r="E24" s="16">
        <v>2</v>
      </c>
      <c r="F24" s="25">
        <v>34</v>
      </c>
      <c r="G24" s="18" t="s">
        <v>18</v>
      </c>
      <c r="H24" s="18">
        <v>0</v>
      </c>
      <c r="I24" s="18">
        <v>1</v>
      </c>
      <c r="J24" s="18" t="s">
        <v>69</v>
      </c>
      <c r="K24" s="18" t="s">
        <v>68</v>
      </c>
      <c r="L24" s="18">
        <v>1</v>
      </c>
      <c r="M24" s="18">
        <v>1</v>
      </c>
      <c r="N24" s="26">
        <f t="shared" ref="N24:N25" si="12">F24</f>
        <v>34</v>
      </c>
      <c r="O24" s="19">
        <v>65</v>
      </c>
      <c r="P24" s="19">
        <v>5</v>
      </c>
      <c r="Q24" s="18" t="str">
        <f t="shared" ca="1" si="2"/>
        <v>16</v>
      </c>
      <c r="R24" s="18" t="str">
        <f t="shared" ca="1" si="3"/>
        <v>08</v>
      </c>
      <c r="S24" s="18" t="str">
        <f t="shared" ca="1" si="4"/>
        <v>07</v>
      </c>
      <c r="T24" s="18">
        <v>1</v>
      </c>
      <c r="U24" s="18" t="str">
        <f t="shared" ca="1" si="5"/>
        <v>16</v>
      </c>
      <c r="V24" s="18" t="str">
        <f t="shared" ca="1" si="6"/>
        <v>08</v>
      </c>
      <c r="W24" s="18" t="str">
        <f t="shared" ca="1" si="7"/>
        <v>04</v>
      </c>
      <c r="X24" s="18">
        <v>1</v>
      </c>
      <c r="Y24" s="18">
        <v>1</v>
      </c>
      <c r="Z24" s="18">
        <v>1</v>
      </c>
      <c r="AA24" s="18">
        <v>1</v>
      </c>
      <c r="AB24" s="18">
        <v>1</v>
      </c>
      <c r="AC24" s="18">
        <v>1</v>
      </c>
      <c r="AD24" s="18">
        <v>1</v>
      </c>
      <c r="AE24" s="19">
        <v>0</v>
      </c>
      <c r="AF24" s="19">
        <v>0</v>
      </c>
      <c r="AG24" s="19">
        <v>0</v>
      </c>
      <c r="AH24" s="19">
        <v>0</v>
      </c>
      <c r="AI24" s="19">
        <v>0</v>
      </c>
      <c r="AJ24" s="18">
        <v>0</v>
      </c>
      <c r="AK24" s="19">
        <v>0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9">
        <v>0</v>
      </c>
      <c r="AU24" s="18" t="str">
        <f t="shared" ca="1" si="0"/>
        <v>50</v>
      </c>
      <c r="AV24" s="18" t="s">
        <v>25</v>
      </c>
      <c r="AW24" s="16" t="str">
        <f t="shared" ca="1" si="1"/>
        <v>7B00013CC80101003400650005160807011608040101010101010100000000000000000000000000000000000000000000000000000000000000507D</v>
      </c>
      <c r="AX24" s="79">
        <v>23</v>
      </c>
      <c r="AY24" s="21"/>
      <c r="AZ24" s="18" t="str">
        <f t="shared" si="8"/>
        <v>00</v>
      </c>
      <c r="BA24" s="18" t="str">
        <f t="shared" si="9"/>
        <v>00</v>
      </c>
      <c r="BB24" s="20"/>
      <c r="BC24" s="21"/>
    </row>
    <row r="25" spans="1:55" ht="66">
      <c r="A25" s="27"/>
      <c r="B25" s="16"/>
      <c r="C25" s="27"/>
      <c r="D25" s="16"/>
      <c r="E25" s="16">
        <v>3</v>
      </c>
      <c r="F25" s="25" t="s">
        <v>72</v>
      </c>
      <c r="G25" s="18" t="s">
        <v>18</v>
      </c>
      <c r="H25" s="18">
        <v>0</v>
      </c>
      <c r="I25" s="18">
        <v>1</v>
      </c>
      <c r="J25" s="18" t="s">
        <v>69</v>
      </c>
      <c r="K25" s="18" t="s">
        <v>68</v>
      </c>
      <c r="L25" s="18">
        <v>1</v>
      </c>
      <c r="M25" s="18">
        <v>1</v>
      </c>
      <c r="N25" s="26" t="str">
        <f t="shared" si="12"/>
        <v>FFFF</v>
      </c>
      <c r="O25" s="19">
        <v>65</v>
      </c>
      <c r="P25" s="19">
        <v>5</v>
      </c>
      <c r="Q25" s="18" t="str">
        <f t="shared" ca="1" si="2"/>
        <v>16</v>
      </c>
      <c r="R25" s="18" t="str">
        <f t="shared" ca="1" si="3"/>
        <v>08</v>
      </c>
      <c r="S25" s="18" t="str">
        <f t="shared" ca="1" si="4"/>
        <v>07</v>
      </c>
      <c r="T25" s="18">
        <v>1</v>
      </c>
      <c r="U25" s="18" t="str">
        <f t="shared" ca="1" si="5"/>
        <v>16</v>
      </c>
      <c r="V25" s="18" t="str">
        <f t="shared" ca="1" si="6"/>
        <v>08</v>
      </c>
      <c r="W25" s="18" t="str">
        <f t="shared" ca="1" si="7"/>
        <v>04</v>
      </c>
      <c r="X25" s="18">
        <v>1</v>
      </c>
      <c r="Y25" s="18">
        <v>1</v>
      </c>
      <c r="Z25" s="18">
        <v>1</v>
      </c>
      <c r="AA25" s="18">
        <v>1</v>
      </c>
      <c r="AB25" s="18">
        <v>1</v>
      </c>
      <c r="AC25" s="18">
        <v>1</v>
      </c>
      <c r="AD25" s="18">
        <v>1</v>
      </c>
      <c r="AE25" s="19">
        <v>0</v>
      </c>
      <c r="AF25" s="19">
        <v>0</v>
      </c>
      <c r="AG25" s="19">
        <v>0</v>
      </c>
      <c r="AH25" s="19">
        <v>0</v>
      </c>
      <c r="AI25" s="19">
        <v>0</v>
      </c>
      <c r="AJ25" s="18">
        <v>0</v>
      </c>
      <c r="AK25" s="19">
        <v>0</v>
      </c>
      <c r="AL25" s="19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9">
        <v>0</v>
      </c>
      <c r="AU25" s="18" t="str">
        <f t="shared" ca="1" si="0"/>
        <v>11</v>
      </c>
      <c r="AV25" s="18" t="s">
        <v>25</v>
      </c>
      <c r="AW25" s="16" t="str">
        <f t="shared" ca="1" si="1"/>
        <v>7B00013CC80101FFFF00650005160807011608040101010101010100000000000000000000000000000000000000000000000000000000000000117D</v>
      </c>
      <c r="AX25" s="79">
        <v>24</v>
      </c>
      <c r="AY25" s="21"/>
      <c r="AZ25" s="18" t="str">
        <f t="shared" si="8"/>
        <v>00</v>
      </c>
      <c r="BA25" s="18" t="str">
        <f t="shared" si="9"/>
        <v>00</v>
      </c>
      <c r="BB25" s="20"/>
      <c r="BC25" s="21"/>
    </row>
    <row r="26" spans="1:55" ht="66">
      <c r="A26" s="27"/>
      <c r="B26" s="16">
        <v>9</v>
      </c>
      <c r="C26" s="27" t="s">
        <v>73</v>
      </c>
      <c r="D26" s="16"/>
      <c r="E26" s="16">
        <v>1</v>
      </c>
      <c r="F26" s="25">
        <v>0</v>
      </c>
      <c r="G26" s="18" t="s">
        <v>18</v>
      </c>
      <c r="H26" s="18">
        <v>0</v>
      </c>
      <c r="I26" s="18">
        <v>1</v>
      </c>
      <c r="J26" s="18" t="s">
        <v>69</v>
      </c>
      <c r="K26" s="18" t="s">
        <v>68</v>
      </c>
      <c r="L26" s="18">
        <v>1</v>
      </c>
      <c r="M26" s="18">
        <v>1</v>
      </c>
      <c r="N26" s="19">
        <v>760</v>
      </c>
      <c r="O26" s="26">
        <f>F26</f>
        <v>0</v>
      </c>
      <c r="P26" s="19">
        <v>5</v>
      </c>
      <c r="Q26" s="18" t="str">
        <f t="shared" ca="1" si="2"/>
        <v>16</v>
      </c>
      <c r="R26" s="18" t="str">
        <f t="shared" ca="1" si="3"/>
        <v>08</v>
      </c>
      <c r="S26" s="18" t="str">
        <f t="shared" ca="1" si="4"/>
        <v>07</v>
      </c>
      <c r="T26" s="18">
        <v>1</v>
      </c>
      <c r="U26" s="18" t="str">
        <f t="shared" ca="1" si="5"/>
        <v>16</v>
      </c>
      <c r="V26" s="18" t="str">
        <f t="shared" ca="1" si="6"/>
        <v>08</v>
      </c>
      <c r="W26" s="18" t="str">
        <f t="shared" ca="1" si="7"/>
        <v>04</v>
      </c>
      <c r="X26" s="18">
        <v>1</v>
      </c>
      <c r="Y26" s="18">
        <v>1</v>
      </c>
      <c r="Z26" s="18">
        <v>1</v>
      </c>
      <c r="AA26" s="18">
        <v>1</v>
      </c>
      <c r="AB26" s="18">
        <v>1</v>
      </c>
      <c r="AC26" s="18">
        <v>1</v>
      </c>
      <c r="AD26" s="18">
        <v>1</v>
      </c>
      <c r="AE26" s="19">
        <v>0</v>
      </c>
      <c r="AF26" s="19">
        <v>0</v>
      </c>
      <c r="AG26" s="19">
        <v>0</v>
      </c>
      <c r="AH26" s="19">
        <v>0</v>
      </c>
      <c r="AI26" s="19">
        <v>0</v>
      </c>
      <c r="AJ26" s="18">
        <v>0</v>
      </c>
      <c r="AK26" s="19">
        <v>0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9">
        <v>0</v>
      </c>
      <c r="AU26" s="18" t="str">
        <f t="shared" ca="1" si="0"/>
        <v>15</v>
      </c>
      <c r="AV26" s="18" t="s">
        <v>25</v>
      </c>
      <c r="AW26" s="16" t="str">
        <f t="shared" ca="1" si="1"/>
        <v>7B00013CC80101076000000005160807011608040101010101010100000000000000000000000000000000000000000000000000000000000000157D</v>
      </c>
      <c r="AX26" s="79">
        <v>25</v>
      </c>
      <c r="AY26" s="21"/>
      <c r="AZ26" s="18" t="str">
        <f t="shared" si="8"/>
        <v>00</v>
      </c>
      <c r="BA26" s="18" t="str">
        <f t="shared" si="9"/>
        <v>00</v>
      </c>
      <c r="BB26" s="20"/>
      <c r="BC26" s="21"/>
    </row>
    <row r="27" spans="1:55" ht="66">
      <c r="A27" s="27"/>
      <c r="B27" s="16"/>
      <c r="C27" s="27"/>
      <c r="D27" s="16"/>
      <c r="E27" s="16">
        <v>2</v>
      </c>
      <c r="F27" s="25">
        <v>34</v>
      </c>
      <c r="G27" s="18" t="s">
        <v>18</v>
      </c>
      <c r="H27" s="18">
        <v>0</v>
      </c>
      <c r="I27" s="18">
        <v>1</v>
      </c>
      <c r="J27" s="18" t="s">
        <v>69</v>
      </c>
      <c r="K27" s="18" t="s">
        <v>68</v>
      </c>
      <c r="L27" s="18">
        <v>1</v>
      </c>
      <c r="M27" s="18">
        <v>1</v>
      </c>
      <c r="N27" s="19">
        <v>760</v>
      </c>
      <c r="O27" s="26">
        <f t="shared" ref="O27:O28" si="13">F27</f>
        <v>34</v>
      </c>
      <c r="P27" s="19">
        <v>5</v>
      </c>
      <c r="Q27" s="18" t="str">
        <f t="shared" ca="1" si="2"/>
        <v>16</v>
      </c>
      <c r="R27" s="18" t="str">
        <f t="shared" ca="1" si="3"/>
        <v>08</v>
      </c>
      <c r="S27" s="18" t="str">
        <f t="shared" ca="1" si="4"/>
        <v>07</v>
      </c>
      <c r="T27" s="18">
        <v>1</v>
      </c>
      <c r="U27" s="18" t="str">
        <f t="shared" ca="1" si="5"/>
        <v>16</v>
      </c>
      <c r="V27" s="18" t="str">
        <f t="shared" ca="1" si="6"/>
        <v>08</v>
      </c>
      <c r="W27" s="18" t="str">
        <f t="shared" ca="1" si="7"/>
        <v>04</v>
      </c>
      <c r="X27" s="18">
        <v>1</v>
      </c>
      <c r="Y27" s="18">
        <v>1</v>
      </c>
      <c r="Z27" s="18">
        <v>1</v>
      </c>
      <c r="AA27" s="18">
        <v>1</v>
      </c>
      <c r="AB27" s="18">
        <v>1</v>
      </c>
      <c r="AC27" s="18">
        <v>1</v>
      </c>
      <c r="AD27" s="18">
        <v>1</v>
      </c>
      <c r="AE27" s="19">
        <v>0</v>
      </c>
      <c r="AF27" s="19">
        <v>0</v>
      </c>
      <c r="AG27" s="19">
        <v>0</v>
      </c>
      <c r="AH27" s="19">
        <v>0</v>
      </c>
      <c r="AI27" s="19">
        <v>0</v>
      </c>
      <c r="AJ27" s="18">
        <v>0</v>
      </c>
      <c r="AK27" s="19">
        <v>0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9">
        <v>0</v>
      </c>
      <c r="AU27" s="18" t="str">
        <f t="shared" ca="1" si="0"/>
        <v>41</v>
      </c>
      <c r="AV27" s="18" t="s">
        <v>25</v>
      </c>
      <c r="AW27" s="16" t="str">
        <f t="shared" ca="1" si="1"/>
        <v>7B00013CC80101076000340005160807011608040101010101010100000000000000000000000000000000000000000000000000000000000000417D</v>
      </c>
      <c r="AX27" s="79">
        <v>26</v>
      </c>
      <c r="AY27" s="21"/>
      <c r="AZ27" s="18" t="str">
        <f t="shared" si="8"/>
        <v>00</v>
      </c>
      <c r="BA27" s="18" t="str">
        <f t="shared" si="9"/>
        <v>00</v>
      </c>
      <c r="BB27" s="20"/>
      <c r="BC27" s="21"/>
    </row>
    <row r="28" spans="1:55" ht="66">
      <c r="A28" s="27"/>
      <c r="B28" s="16"/>
      <c r="C28" s="27"/>
      <c r="D28" s="16"/>
      <c r="E28" s="16">
        <v>3</v>
      </c>
      <c r="F28" s="25" t="s">
        <v>72</v>
      </c>
      <c r="G28" s="18" t="s">
        <v>18</v>
      </c>
      <c r="H28" s="18">
        <v>0</v>
      </c>
      <c r="I28" s="18">
        <v>1</v>
      </c>
      <c r="J28" s="18" t="s">
        <v>69</v>
      </c>
      <c r="K28" s="18" t="s">
        <v>68</v>
      </c>
      <c r="L28" s="18">
        <v>1</v>
      </c>
      <c r="M28" s="18">
        <v>1</v>
      </c>
      <c r="N28" s="19">
        <v>760</v>
      </c>
      <c r="O28" s="26" t="str">
        <f t="shared" si="13"/>
        <v>FFFF</v>
      </c>
      <c r="P28" s="19">
        <v>5</v>
      </c>
      <c r="Q28" s="18" t="str">
        <f t="shared" ca="1" si="2"/>
        <v>16</v>
      </c>
      <c r="R28" s="18" t="str">
        <f t="shared" ca="1" si="3"/>
        <v>08</v>
      </c>
      <c r="S28" s="18" t="str">
        <f t="shared" ca="1" si="4"/>
        <v>07</v>
      </c>
      <c r="T28" s="18">
        <v>1</v>
      </c>
      <c r="U28" s="18" t="str">
        <f t="shared" ca="1" si="5"/>
        <v>16</v>
      </c>
      <c r="V28" s="18" t="str">
        <f t="shared" ca="1" si="6"/>
        <v>08</v>
      </c>
      <c r="W28" s="18" t="str">
        <f t="shared" ca="1" si="7"/>
        <v>04</v>
      </c>
      <c r="X28" s="18">
        <v>1</v>
      </c>
      <c r="Y28" s="18">
        <v>1</v>
      </c>
      <c r="Z28" s="18">
        <v>1</v>
      </c>
      <c r="AA28" s="18">
        <v>1</v>
      </c>
      <c r="AB28" s="18">
        <v>1</v>
      </c>
      <c r="AC28" s="18">
        <v>1</v>
      </c>
      <c r="AD28" s="18">
        <v>1</v>
      </c>
      <c r="AE28" s="19">
        <v>0</v>
      </c>
      <c r="AF28" s="19">
        <v>0</v>
      </c>
      <c r="AG28" s="19">
        <v>0</v>
      </c>
      <c r="AH28" s="19">
        <v>0</v>
      </c>
      <c r="AI28" s="19">
        <v>0</v>
      </c>
      <c r="AJ28" s="18">
        <v>0</v>
      </c>
      <c r="AK28" s="19">
        <v>0</v>
      </c>
      <c r="AL28" s="19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9">
        <v>0</v>
      </c>
      <c r="AU28" s="18" t="str">
        <f t="shared" ca="1" si="0"/>
        <v>14</v>
      </c>
      <c r="AV28" s="18" t="s">
        <v>25</v>
      </c>
      <c r="AW28" s="16" t="str">
        <f t="shared" ca="1" si="1"/>
        <v>7B00013CC801010760FFFF0005160807011608040101010101010100000000000000000000000000000000000000000000000000000000000000147D</v>
      </c>
      <c r="AX28" s="79">
        <v>27</v>
      </c>
      <c r="AY28" s="21"/>
      <c r="AZ28" s="18" t="str">
        <f t="shared" si="8"/>
        <v>00</v>
      </c>
      <c r="BA28" s="18" t="str">
        <f t="shared" si="9"/>
        <v>00</v>
      </c>
      <c r="BB28" s="20"/>
      <c r="BC28" s="21"/>
    </row>
    <row r="29" spans="1:55" ht="66">
      <c r="A29" s="27"/>
      <c r="B29" s="16">
        <v>11</v>
      </c>
      <c r="C29" s="27" t="s">
        <v>74</v>
      </c>
      <c r="D29" s="16" t="s">
        <v>225</v>
      </c>
      <c r="E29" s="16">
        <v>1</v>
      </c>
      <c r="F29" s="25">
        <v>0</v>
      </c>
      <c r="G29" s="18" t="s">
        <v>18</v>
      </c>
      <c r="H29" s="18">
        <v>0</v>
      </c>
      <c r="I29" s="18">
        <v>1</v>
      </c>
      <c r="J29" s="18" t="s">
        <v>69</v>
      </c>
      <c r="K29" s="18" t="s">
        <v>68</v>
      </c>
      <c r="L29" s="18">
        <v>1</v>
      </c>
      <c r="M29" s="18">
        <v>1</v>
      </c>
      <c r="N29" s="19">
        <v>760</v>
      </c>
      <c r="O29" s="19">
        <v>65</v>
      </c>
      <c r="P29" s="26">
        <f>F29</f>
        <v>0</v>
      </c>
      <c r="Q29" s="18" t="str">
        <f t="shared" ca="1" si="2"/>
        <v>16</v>
      </c>
      <c r="R29" s="18" t="str">
        <f t="shared" ca="1" si="3"/>
        <v>08</v>
      </c>
      <c r="S29" s="18" t="str">
        <f t="shared" ca="1" si="4"/>
        <v>07</v>
      </c>
      <c r="T29" s="18">
        <v>1</v>
      </c>
      <c r="U29" s="18" t="str">
        <f t="shared" ca="1" si="5"/>
        <v>16</v>
      </c>
      <c r="V29" s="18" t="str">
        <f t="shared" ca="1" si="6"/>
        <v>08</v>
      </c>
      <c r="W29" s="18" t="str">
        <f t="shared" ca="1" si="7"/>
        <v>04</v>
      </c>
      <c r="X29" s="18">
        <v>1</v>
      </c>
      <c r="Y29" s="18">
        <v>1</v>
      </c>
      <c r="Z29" s="18">
        <v>1</v>
      </c>
      <c r="AA29" s="18">
        <v>1</v>
      </c>
      <c r="AB29" s="18">
        <v>1</v>
      </c>
      <c r="AC29" s="18">
        <v>1</v>
      </c>
      <c r="AD29" s="18">
        <v>1</v>
      </c>
      <c r="AE29" s="19">
        <v>0</v>
      </c>
      <c r="AF29" s="19">
        <v>0</v>
      </c>
      <c r="AG29" s="19">
        <v>0</v>
      </c>
      <c r="AH29" s="19">
        <v>0</v>
      </c>
      <c r="AI29" s="19">
        <v>0</v>
      </c>
      <c r="AJ29" s="18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9">
        <v>0</v>
      </c>
      <c r="AU29" s="18" t="str">
        <f t="shared" ca="1" si="0"/>
        <v>55</v>
      </c>
      <c r="AV29" s="18" t="s">
        <v>25</v>
      </c>
      <c r="AW29" s="16" t="str">
        <f t="shared" ca="1" si="1"/>
        <v>7B00013CC80101076000650000160807011608040101010101010100000000000000000000000000000000000000000000000000000000000000557D</v>
      </c>
      <c r="AX29" s="79">
        <v>28</v>
      </c>
      <c r="AY29" s="21"/>
      <c r="AZ29" s="18" t="str">
        <f t="shared" si="8"/>
        <v>00</v>
      </c>
      <c r="BA29" s="18" t="str">
        <f t="shared" si="9"/>
        <v>00</v>
      </c>
      <c r="BB29" s="20"/>
      <c r="BC29" s="21"/>
    </row>
    <row r="30" spans="1:55" ht="66">
      <c r="A30" s="27"/>
      <c r="B30" s="16"/>
      <c r="C30" s="27"/>
      <c r="D30" s="16" t="s">
        <v>224</v>
      </c>
      <c r="E30" s="16">
        <v>2</v>
      </c>
      <c r="F30" s="25" t="s">
        <v>227</v>
      </c>
      <c r="G30" s="18" t="s">
        <v>18</v>
      </c>
      <c r="H30" s="18">
        <v>0</v>
      </c>
      <c r="I30" s="18">
        <v>1</v>
      </c>
      <c r="J30" s="18" t="s">
        <v>69</v>
      </c>
      <c r="K30" s="18" t="s">
        <v>68</v>
      </c>
      <c r="L30" s="18">
        <v>1</v>
      </c>
      <c r="M30" s="18">
        <v>1</v>
      </c>
      <c r="N30" s="19">
        <v>760</v>
      </c>
      <c r="O30" s="19">
        <v>65</v>
      </c>
      <c r="P30" s="26" t="str">
        <f t="shared" ref="P30:P31" si="14">F30</f>
        <v>02FF</v>
      </c>
      <c r="Q30" s="18" t="str">
        <f t="shared" ca="1" si="2"/>
        <v>16</v>
      </c>
      <c r="R30" s="18" t="str">
        <f t="shared" ca="1" si="3"/>
        <v>08</v>
      </c>
      <c r="S30" s="18" t="str">
        <f t="shared" ca="1" si="4"/>
        <v>07</v>
      </c>
      <c r="T30" s="18">
        <v>1</v>
      </c>
      <c r="U30" s="18" t="str">
        <f t="shared" ca="1" si="5"/>
        <v>16</v>
      </c>
      <c r="V30" s="18" t="str">
        <f t="shared" ca="1" si="6"/>
        <v>08</v>
      </c>
      <c r="W30" s="18" t="str">
        <f t="shared" ca="1" si="7"/>
        <v>04</v>
      </c>
      <c r="X30" s="18">
        <v>1</v>
      </c>
      <c r="Y30" s="18">
        <v>1</v>
      </c>
      <c r="Z30" s="18">
        <v>1</v>
      </c>
      <c r="AA30" s="18">
        <v>1</v>
      </c>
      <c r="AB30" s="18">
        <v>1</v>
      </c>
      <c r="AC30" s="18">
        <v>1</v>
      </c>
      <c r="AD30" s="18">
        <v>1</v>
      </c>
      <c r="AE30" s="19">
        <v>0</v>
      </c>
      <c r="AF30" s="19">
        <v>0</v>
      </c>
      <c r="AG30" s="19">
        <v>0</v>
      </c>
      <c r="AH30" s="19">
        <v>0</v>
      </c>
      <c r="AI30" s="19">
        <v>0</v>
      </c>
      <c r="AJ30" s="18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9">
        <v>0</v>
      </c>
      <c r="AU30" s="18" t="str">
        <f t="shared" ca="1" si="0"/>
        <v>54</v>
      </c>
      <c r="AV30" s="18" t="s">
        <v>25</v>
      </c>
      <c r="AW30" s="16" t="str">
        <f t="shared" ca="1" si="1"/>
        <v>7B00013CC801010760006502FF160807011608040101010101010100000000000000000000000000000000000000000000000000000000000000547D</v>
      </c>
      <c r="AX30" s="79">
        <v>29</v>
      </c>
      <c r="AY30" s="21"/>
      <c r="AZ30" s="18" t="str">
        <f t="shared" si="8"/>
        <v>00</v>
      </c>
      <c r="BA30" s="18" t="str">
        <f t="shared" si="9"/>
        <v>00</v>
      </c>
      <c r="BB30" s="20"/>
      <c r="BC30" s="21"/>
    </row>
    <row r="31" spans="1:55" ht="66">
      <c r="A31" s="27"/>
      <c r="B31" s="16"/>
      <c r="C31" s="27"/>
      <c r="D31" s="16" t="s">
        <v>223</v>
      </c>
      <c r="E31" s="16">
        <v>3</v>
      </c>
      <c r="F31" s="25" t="s">
        <v>72</v>
      </c>
      <c r="G31" s="18" t="s">
        <v>18</v>
      </c>
      <c r="H31" s="18">
        <v>0</v>
      </c>
      <c r="I31" s="18">
        <v>1</v>
      </c>
      <c r="J31" s="18" t="s">
        <v>69</v>
      </c>
      <c r="K31" s="18" t="s">
        <v>68</v>
      </c>
      <c r="L31" s="18">
        <v>1</v>
      </c>
      <c r="M31" s="18">
        <v>1</v>
      </c>
      <c r="N31" s="19">
        <v>760</v>
      </c>
      <c r="O31" s="19">
        <v>65</v>
      </c>
      <c r="P31" s="26" t="str">
        <f t="shared" si="14"/>
        <v>FFFF</v>
      </c>
      <c r="Q31" s="18" t="str">
        <f t="shared" ca="1" si="2"/>
        <v>16</v>
      </c>
      <c r="R31" s="18" t="str">
        <f t="shared" ca="1" si="3"/>
        <v>08</v>
      </c>
      <c r="S31" s="18" t="str">
        <f t="shared" ca="1" si="4"/>
        <v>07</v>
      </c>
      <c r="T31" s="18">
        <v>1</v>
      </c>
      <c r="U31" s="18" t="str">
        <f t="shared" ca="1" si="5"/>
        <v>16</v>
      </c>
      <c r="V31" s="18" t="str">
        <f t="shared" ca="1" si="6"/>
        <v>08</v>
      </c>
      <c r="W31" s="18" t="str">
        <f t="shared" ca="1" si="7"/>
        <v>04</v>
      </c>
      <c r="X31" s="18">
        <v>1</v>
      </c>
      <c r="Y31" s="18">
        <v>1</v>
      </c>
      <c r="Z31" s="18">
        <v>1</v>
      </c>
      <c r="AA31" s="18">
        <v>1</v>
      </c>
      <c r="AB31" s="18">
        <v>1</v>
      </c>
      <c r="AC31" s="18">
        <v>1</v>
      </c>
      <c r="AD31" s="18">
        <v>1</v>
      </c>
      <c r="AE31" s="19">
        <v>0</v>
      </c>
      <c r="AF31" s="19">
        <v>0</v>
      </c>
      <c r="AG31" s="19">
        <v>0</v>
      </c>
      <c r="AH31" s="19">
        <v>0</v>
      </c>
      <c r="AI31" s="19">
        <v>0</v>
      </c>
      <c r="AJ31" s="18">
        <v>0</v>
      </c>
      <c r="AK31" s="19">
        <v>0</v>
      </c>
      <c r="AL31" s="19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9">
        <v>0</v>
      </c>
      <c r="AU31" s="18" t="str">
        <f t="shared" ca="1" si="0"/>
        <v>54</v>
      </c>
      <c r="AV31" s="18" t="s">
        <v>25</v>
      </c>
      <c r="AW31" s="16" t="str">
        <f t="shared" ca="1" si="1"/>
        <v>7B00013CC8010107600065FFFF160807011608040101010101010100000000000000000000000000000000000000000000000000000000000000547D</v>
      </c>
      <c r="AX31" s="79">
        <v>30</v>
      </c>
      <c r="AY31" s="21"/>
      <c r="AZ31" s="18" t="str">
        <f t="shared" si="8"/>
        <v>00</v>
      </c>
      <c r="BA31" s="18" t="str">
        <f t="shared" si="9"/>
        <v>00</v>
      </c>
      <c r="BB31" s="20"/>
      <c r="BC31" s="21"/>
    </row>
    <row r="32" spans="1:55" ht="66">
      <c r="A32" s="27"/>
      <c r="B32" s="16">
        <v>13</v>
      </c>
      <c r="C32" s="27" t="s">
        <v>76</v>
      </c>
      <c r="D32" s="16" t="s">
        <v>137</v>
      </c>
      <c r="E32" s="16">
        <v>1</v>
      </c>
      <c r="F32" s="22">
        <v>0</v>
      </c>
      <c r="G32" s="18" t="s">
        <v>18</v>
      </c>
      <c r="H32" s="18">
        <v>0</v>
      </c>
      <c r="I32" s="18">
        <v>1</v>
      </c>
      <c r="J32" s="18" t="s">
        <v>69</v>
      </c>
      <c r="K32" s="18" t="s">
        <v>68</v>
      </c>
      <c r="L32" s="18">
        <v>1</v>
      </c>
      <c r="M32" s="18">
        <v>1</v>
      </c>
      <c r="N32" s="19">
        <v>760</v>
      </c>
      <c r="O32" s="19">
        <v>65</v>
      </c>
      <c r="P32" s="19">
        <v>5</v>
      </c>
      <c r="Q32" s="23">
        <f>F32</f>
        <v>0</v>
      </c>
      <c r="R32" s="18" t="str">
        <f t="shared" ca="1" si="3"/>
        <v>08</v>
      </c>
      <c r="S32" s="18" t="str">
        <f t="shared" ca="1" si="4"/>
        <v>07</v>
      </c>
      <c r="T32" s="18">
        <v>1</v>
      </c>
      <c r="U32" s="18" t="str">
        <f t="shared" ca="1" si="5"/>
        <v>16</v>
      </c>
      <c r="V32" s="18" t="str">
        <f t="shared" ca="1" si="6"/>
        <v>08</v>
      </c>
      <c r="W32" s="18" t="str">
        <f t="shared" ca="1" si="7"/>
        <v>04</v>
      </c>
      <c r="X32" s="18">
        <v>1</v>
      </c>
      <c r="Y32" s="18">
        <v>1</v>
      </c>
      <c r="Z32" s="18">
        <v>1</v>
      </c>
      <c r="AA32" s="18">
        <v>1</v>
      </c>
      <c r="AB32" s="18">
        <v>1</v>
      </c>
      <c r="AC32" s="18">
        <v>1</v>
      </c>
      <c r="AD32" s="18">
        <v>1</v>
      </c>
      <c r="AE32" s="19">
        <v>0</v>
      </c>
      <c r="AF32" s="19">
        <v>0</v>
      </c>
      <c r="AG32" s="19">
        <v>0</v>
      </c>
      <c r="AH32" s="19">
        <v>0</v>
      </c>
      <c r="AI32" s="19">
        <v>0</v>
      </c>
      <c r="AJ32" s="18">
        <v>0</v>
      </c>
      <c r="AK32" s="19">
        <v>0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9">
        <v>0</v>
      </c>
      <c r="AU32" s="18" t="str">
        <f t="shared" ca="1" si="0"/>
        <v>44</v>
      </c>
      <c r="AV32" s="18" t="s">
        <v>25</v>
      </c>
      <c r="AW32" s="16" t="str">
        <f t="shared" ca="1" si="1"/>
        <v>7B00013CC80101076000650005000807011608040101010101010100000000000000000000000000000000000000000000000000000000000000447D</v>
      </c>
      <c r="AX32" s="79">
        <v>31</v>
      </c>
      <c r="AY32" s="21"/>
      <c r="AZ32" s="18" t="str">
        <f t="shared" si="8"/>
        <v>00</v>
      </c>
      <c r="BA32" s="18" t="str">
        <f t="shared" si="9"/>
        <v>00</v>
      </c>
      <c r="BB32" s="20"/>
      <c r="BC32" s="21"/>
    </row>
    <row r="33" spans="1:55" ht="66">
      <c r="A33" s="27"/>
      <c r="B33" s="16"/>
      <c r="C33" s="27"/>
      <c r="D33" s="16"/>
      <c r="E33" s="16">
        <v>2</v>
      </c>
      <c r="F33" s="22">
        <v>64</v>
      </c>
      <c r="G33" s="18" t="s">
        <v>18</v>
      </c>
      <c r="H33" s="18">
        <v>0</v>
      </c>
      <c r="I33" s="18">
        <v>1</v>
      </c>
      <c r="J33" s="18" t="s">
        <v>69</v>
      </c>
      <c r="K33" s="18" t="s">
        <v>68</v>
      </c>
      <c r="L33" s="18">
        <v>1</v>
      </c>
      <c r="M33" s="18">
        <v>1</v>
      </c>
      <c r="N33" s="19">
        <v>760</v>
      </c>
      <c r="O33" s="19">
        <v>65</v>
      </c>
      <c r="P33" s="19">
        <v>5</v>
      </c>
      <c r="Q33" s="23">
        <f t="shared" ref="Q33:Q34" si="15">F33</f>
        <v>64</v>
      </c>
      <c r="R33" s="18" t="str">
        <f t="shared" ca="1" si="3"/>
        <v>08</v>
      </c>
      <c r="S33" s="18" t="str">
        <f t="shared" ca="1" si="4"/>
        <v>07</v>
      </c>
      <c r="T33" s="18">
        <v>1</v>
      </c>
      <c r="U33" s="18" t="str">
        <f t="shared" ca="1" si="5"/>
        <v>16</v>
      </c>
      <c r="V33" s="18" t="str">
        <f t="shared" ca="1" si="6"/>
        <v>08</v>
      </c>
      <c r="W33" s="18" t="str">
        <f t="shared" ca="1" si="7"/>
        <v>04</v>
      </c>
      <c r="X33" s="18">
        <v>1</v>
      </c>
      <c r="Y33" s="18">
        <v>1</v>
      </c>
      <c r="Z33" s="18">
        <v>1</v>
      </c>
      <c r="AA33" s="18">
        <v>1</v>
      </c>
      <c r="AB33" s="18">
        <v>1</v>
      </c>
      <c r="AC33" s="18">
        <v>1</v>
      </c>
      <c r="AD33" s="18">
        <v>1</v>
      </c>
      <c r="AE33" s="19">
        <v>0</v>
      </c>
      <c r="AF33" s="19">
        <v>0</v>
      </c>
      <c r="AG33" s="19">
        <v>0</v>
      </c>
      <c r="AH33" s="19">
        <v>0</v>
      </c>
      <c r="AI33" s="19">
        <v>0</v>
      </c>
      <c r="AJ33" s="18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9">
        <v>0</v>
      </c>
      <c r="AU33" s="18" t="str">
        <f t="shared" ca="1" si="0"/>
        <v>40</v>
      </c>
      <c r="AV33" s="18" t="s">
        <v>25</v>
      </c>
      <c r="AW33" s="16" t="str">
        <f t="shared" ca="1" si="1"/>
        <v>7B00013CC80101076000650005640807011608040101010101010100000000000000000000000000000000000000000000000000000000000000407D</v>
      </c>
      <c r="AX33" s="79">
        <v>32</v>
      </c>
      <c r="AY33" s="21"/>
      <c r="AZ33" s="18" t="str">
        <f t="shared" si="8"/>
        <v>00</v>
      </c>
      <c r="BA33" s="18" t="str">
        <f t="shared" si="9"/>
        <v>00</v>
      </c>
      <c r="BB33" s="20"/>
      <c r="BC33" s="21"/>
    </row>
    <row r="34" spans="1:55" ht="66">
      <c r="A34" s="27"/>
      <c r="B34" s="16"/>
      <c r="C34" s="27"/>
      <c r="D34" s="16"/>
      <c r="E34" s="16">
        <v>3</v>
      </c>
      <c r="F34" s="22" t="s">
        <v>22</v>
      </c>
      <c r="G34" s="18" t="s">
        <v>18</v>
      </c>
      <c r="H34" s="18">
        <v>0</v>
      </c>
      <c r="I34" s="18">
        <v>1</v>
      </c>
      <c r="J34" s="18" t="s">
        <v>69</v>
      </c>
      <c r="K34" s="18" t="s">
        <v>68</v>
      </c>
      <c r="L34" s="18">
        <v>1</v>
      </c>
      <c r="M34" s="18">
        <v>1</v>
      </c>
      <c r="N34" s="19">
        <v>760</v>
      </c>
      <c r="O34" s="19">
        <v>65</v>
      </c>
      <c r="P34" s="19">
        <v>5</v>
      </c>
      <c r="Q34" s="23" t="str">
        <f t="shared" si="15"/>
        <v>FF</v>
      </c>
      <c r="R34" s="18" t="str">
        <f t="shared" ca="1" si="3"/>
        <v>08</v>
      </c>
      <c r="S34" s="18" t="str">
        <f t="shared" ca="1" si="4"/>
        <v>07</v>
      </c>
      <c r="T34" s="18">
        <v>1</v>
      </c>
      <c r="U34" s="18" t="str">
        <f t="shared" ca="1" si="5"/>
        <v>16</v>
      </c>
      <c r="V34" s="18" t="str">
        <f t="shared" ca="1" si="6"/>
        <v>08</v>
      </c>
      <c r="W34" s="18" t="str">
        <f t="shared" ca="1" si="7"/>
        <v>04</v>
      </c>
      <c r="X34" s="18">
        <v>1</v>
      </c>
      <c r="Y34" s="18">
        <v>1</v>
      </c>
      <c r="Z34" s="18">
        <v>1</v>
      </c>
      <c r="AA34" s="18">
        <v>1</v>
      </c>
      <c r="AB34" s="18">
        <v>1</v>
      </c>
      <c r="AC34" s="18">
        <v>1</v>
      </c>
      <c r="AD34" s="18">
        <v>1</v>
      </c>
      <c r="AE34" s="19">
        <v>0</v>
      </c>
      <c r="AF34" s="19">
        <v>0</v>
      </c>
      <c r="AG34" s="19">
        <v>0</v>
      </c>
      <c r="AH34" s="19">
        <v>0</v>
      </c>
      <c r="AI34" s="19">
        <v>0</v>
      </c>
      <c r="AJ34" s="18">
        <v>0</v>
      </c>
      <c r="AK34" s="19">
        <v>0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9">
        <v>0</v>
      </c>
      <c r="AU34" s="18" t="str">
        <f t="shared" ref="AU34:AU65" ca="1" si="16">TEXT(DEC2HEX(_xlfn.BITAND(SUM(HEX2DEC(G34)+HEX2DEC(H34)+HEX2DEC(I34)+HEX2DEC(J34)+HEX2DEC(K34)+HEX2DEC(L34)+HEX2DEC(M34)+HEX2DEC(N34)+HEX2DEC(O34)+HEX2DEC(P34)+HEX2DEC(Q34)+HEX2DEC(R34)+HEX2DEC(S34)+HEX2DEC(T34)+HEX2DEC(W34)+HEX2DEC(X34)+HEX2DEC(Z34)+HEX2DEC(AA34)+HEX2DEC(AB34)+HEX2DEC(AC34)+HEX2DEC(AD34)+HEX2DEC(AE34)+HEX2DEC(AF34)+HEX2DEC(AG34)+HEX2DEC(AH34)+HEX2DEC(AI34)+HEX2DEC(AJ34)+HEX2DEC(AK34)+HEX2DEC(AL34)+HEX2DEC(AM34)+HEX2DEC(AN34)+HEX2DEC(AO34)+HEX2DEC(AP34)+HEX2DEC(AQ34)+HEX2DEC(AR34)+HEX2DEC(AS34)+HEX2DEC(AT34)),85)),"00")</f>
        <v>45</v>
      </c>
      <c r="AV34" s="18" t="s">
        <v>25</v>
      </c>
      <c r="AW34" s="16" t="str">
        <f t="shared" ref="AW34:AW65" ca="1" si="17">CONCATENATE(TEXT(G34,"00"),TEXT(H34,"00"),TEXT(I34,"00"),TEXT(J34,"00"),TEXT(K34,"00"),TEXT(L34,"00"),TEXT(M34,"00"),TEXT(N34,"0000"),TEXT(O34,"0000"),TEXT(P34,"0000"),TEXT(Q34,"00"),TEXT(R34,"00"),TEXT(S34,"00"),TEXT(T34,"00"),TEXT(U34,"00"),TEXT(V34,"00"),TEXT(W34,"00"),TEXT(X34,"00"),TEXT(Y34,"00"),TEXT(Z34,"00"),TEXT(AA34,"00"),TEXT(AB34,"00"),TEXT(AC34,"00"),TEXT(AD34,"00"),TEXT(AE34,"0000"),TEXT(AF34,"0000"),TEXT(AG34,"0000"),TEXT(AH34,"0000"),TEXT(AI34,"0000"),TEXT(AJ34,"00"),TEXT(AK34,"0000"),TEXT(AL34,"0000"),TEXT(AM34,"0000"),TEXT(AN34,"0000"),TEXT(AO34,"0000"),TEXT(AP34,"0000"),TEXT(AQ34,"0000"),TEXT(AR34,"0000"),TEXT(AS34,"0000"),TEXT(AT34,"0000"),TEXT(AU34,"00"),TEXT(AV34,"00"))</f>
        <v>7B00013CC80101076000650005FF0807011608040101010101010100000000000000000000000000000000000000000000000000000000000000457D</v>
      </c>
      <c r="AX34" s="79">
        <v>33</v>
      </c>
      <c r="AY34" s="21"/>
      <c r="AZ34" s="18" t="str">
        <f t="shared" si="8"/>
        <v>00</v>
      </c>
      <c r="BA34" s="18" t="str">
        <f t="shared" si="9"/>
        <v>00</v>
      </c>
      <c r="BB34" s="20"/>
      <c r="BC34" s="21"/>
    </row>
    <row r="35" spans="1:55" ht="66">
      <c r="A35" s="27"/>
      <c r="B35" s="16">
        <v>14</v>
      </c>
      <c r="C35" s="27" t="s">
        <v>77</v>
      </c>
      <c r="D35" s="16" t="s">
        <v>138</v>
      </c>
      <c r="E35" s="16">
        <v>1</v>
      </c>
      <c r="F35" s="22">
        <v>0</v>
      </c>
      <c r="G35" s="18" t="s">
        <v>18</v>
      </c>
      <c r="H35" s="18">
        <v>0</v>
      </c>
      <c r="I35" s="18">
        <v>1</v>
      </c>
      <c r="J35" s="18" t="s">
        <v>69</v>
      </c>
      <c r="K35" s="18" t="s">
        <v>68</v>
      </c>
      <c r="L35" s="18">
        <v>1</v>
      </c>
      <c r="M35" s="18">
        <v>1</v>
      </c>
      <c r="N35" s="19">
        <v>760</v>
      </c>
      <c r="O35" s="19">
        <v>65</v>
      </c>
      <c r="P35" s="19">
        <v>5</v>
      </c>
      <c r="Q35" s="18" t="str">
        <f t="shared" ref="Q35:Q97" ca="1" si="18">TEXT(DEC2HEX(TEXT(NOW()+2,"YY")),"00")</f>
        <v>16</v>
      </c>
      <c r="R35" s="23">
        <f>F35</f>
        <v>0</v>
      </c>
      <c r="S35" s="18" t="str">
        <f t="shared" ca="1" si="4"/>
        <v>07</v>
      </c>
      <c r="T35" s="18">
        <v>1</v>
      </c>
      <c r="U35" s="18" t="str">
        <f t="shared" ca="1" si="5"/>
        <v>16</v>
      </c>
      <c r="V35" s="18" t="str">
        <f t="shared" ca="1" si="6"/>
        <v>08</v>
      </c>
      <c r="W35" s="18" t="str">
        <f t="shared" ca="1" si="7"/>
        <v>04</v>
      </c>
      <c r="X35" s="18">
        <v>1</v>
      </c>
      <c r="Y35" s="18">
        <v>1</v>
      </c>
      <c r="Z35" s="18">
        <v>1</v>
      </c>
      <c r="AA35" s="18">
        <v>1</v>
      </c>
      <c r="AB35" s="18">
        <v>1</v>
      </c>
      <c r="AC35" s="18">
        <v>1</v>
      </c>
      <c r="AD35" s="18">
        <v>1</v>
      </c>
      <c r="AE35" s="19">
        <v>0</v>
      </c>
      <c r="AF35" s="19">
        <v>0</v>
      </c>
      <c r="AG35" s="19">
        <v>0</v>
      </c>
      <c r="AH35" s="19">
        <v>0</v>
      </c>
      <c r="AI35" s="19">
        <v>0</v>
      </c>
      <c r="AJ35" s="18">
        <v>0</v>
      </c>
      <c r="AK35" s="19">
        <v>0</v>
      </c>
      <c r="AL35" s="19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9">
        <v>0</v>
      </c>
      <c r="AU35" s="18" t="str">
        <f t="shared" ca="1" si="16"/>
        <v>54</v>
      </c>
      <c r="AV35" s="18" t="s">
        <v>25</v>
      </c>
      <c r="AW35" s="16" t="str">
        <f t="shared" ca="1" si="17"/>
        <v>7B00013CC80101076000650005160007011608040101010101010100000000000000000000000000000000000000000000000000000000000000547D</v>
      </c>
      <c r="AX35" s="79">
        <v>34</v>
      </c>
      <c r="AY35" s="21"/>
      <c r="AZ35" s="18" t="str">
        <f t="shared" si="8"/>
        <v>00</v>
      </c>
      <c r="BA35" s="18" t="str">
        <f t="shared" si="9"/>
        <v>00</v>
      </c>
      <c r="BB35" s="20"/>
      <c r="BC35" s="21"/>
    </row>
    <row r="36" spans="1:55" ht="66">
      <c r="A36" s="27"/>
      <c r="B36" s="16"/>
      <c r="C36" s="27"/>
      <c r="D36" s="16"/>
      <c r="E36" s="16">
        <v>2</v>
      </c>
      <c r="F36" s="22">
        <v>1</v>
      </c>
      <c r="G36" s="18" t="s">
        <v>18</v>
      </c>
      <c r="H36" s="18">
        <v>0</v>
      </c>
      <c r="I36" s="18">
        <v>1</v>
      </c>
      <c r="J36" s="18" t="s">
        <v>69</v>
      </c>
      <c r="K36" s="18" t="s">
        <v>68</v>
      </c>
      <c r="L36" s="18">
        <v>1</v>
      </c>
      <c r="M36" s="18">
        <v>1</v>
      </c>
      <c r="N36" s="19">
        <v>760</v>
      </c>
      <c r="O36" s="19">
        <v>65</v>
      </c>
      <c r="P36" s="19">
        <v>5</v>
      </c>
      <c r="Q36" s="18" t="str">
        <f t="shared" ca="1" si="18"/>
        <v>16</v>
      </c>
      <c r="R36" s="23">
        <f t="shared" ref="R36:R37" si="19">F36</f>
        <v>1</v>
      </c>
      <c r="S36" s="18" t="str">
        <f t="shared" ca="1" si="4"/>
        <v>07</v>
      </c>
      <c r="T36" s="18">
        <v>1</v>
      </c>
      <c r="U36" s="18" t="str">
        <f t="shared" ca="1" si="5"/>
        <v>16</v>
      </c>
      <c r="V36" s="18" t="str">
        <f t="shared" ca="1" si="6"/>
        <v>08</v>
      </c>
      <c r="W36" s="18" t="str">
        <f t="shared" ca="1" si="7"/>
        <v>04</v>
      </c>
      <c r="X36" s="18">
        <v>1</v>
      </c>
      <c r="Y36" s="18">
        <v>1</v>
      </c>
      <c r="Z36" s="18">
        <v>1</v>
      </c>
      <c r="AA36" s="18">
        <v>1</v>
      </c>
      <c r="AB36" s="18">
        <v>1</v>
      </c>
      <c r="AC36" s="18">
        <v>1</v>
      </c>
      <c r="AD36" s="18">
        <v>1</v>
      </c>
      <c r="AE36" s="19">
        <v>0</v>
      </c>
      <c r="AF36" s="19">
        <v>0</v>
      </c>
      <c r="AG36" s="19">
        <v>0</v>
      </c>
      <c r="AH36" s="19">
        <v>0</v>
      </c>
      <c r="AI36" s="19">
        <v>0</v>
      </c>
      <c r="AJ36" s="18">
        <v>0</v>
      </c>
      <c r="AK36" s="19">
        <v>0</v>
      </c>
      <c r="AL36" s="19">
        <v>0</v>
      </c>
      <c r="AM36" s="19">
        <v>0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>
        <v>0</v>
      </c>
      <c r="AT36" s="19">
        <v>0</v>
      </c>
      <c r="AU36" s="18" t="str">
        <f t="shared" ca="1" si="16"/>
        <v>55</v>
      </c>
      <c r="AV36" s="18" t="s">
        <v>25</v>
      </c>
      <c r="AW36" s="16" t="str">
        <f t="shared" ca="1" si="17"/>
        <v>7B00013CC80101076000650005160107011608040101010101010100000000000000000000000000000000000000000000000000000000000000557D</v>
      </c>
      <c r="AX36" s="79">
        <v>35</v>
      </c>
      <c r="AY36" s="21"/>
      <c r="AZ36" s="18" t="str">
        <f t="shared" si="8"/>
        <v>00</v>
      </c>
      <c r="BA36" s="18" t="str">
        <f t="shared" si="9"/>
        <v>00</v>
      </c>
      <c r="BB36" s="20"/>
      <c r="BC36" s="21"/>
    </row>
    <row r="37" spans="1:55" ht="82.5">
      <c r="A37" s="27"/>
      <c r="B37" s="16"/>
      <c r="C37" s="27"/>
      <c r="D37" s="16"/>
      <c r="E37" s="16">
        <v>3</v>
      </c>
      <c r="F37" s="22" t="s">
        <v>140</v>
      </c>
      <c r="G37" s="18" t="s">
        <v>18</v>
      </c>
      <c r="H37" s="18">
        <v>0</v>
      </c>
      <c r="I37" s="18">
        <v>1</v>
      </c>
      <c r="J37" s="18" t="s">
        <v>69</v>
      </c>
      <c r="K37" s="18" t="s">
        <v>68</v>
      </c>
      <c r="L37" s="18">
        <v>1</v>
      </c>
      <c r="M37" s="18">
        <v>1</v>
      </c>
      <c r="N37" s="19">
        <v>760</v>
      </c>
      <c r="O37" s="19">
        <v>65</v>
      </c>
      <c r="P37" s="19">
        <v>5</v>
      </c>
      <c r="Q37" s="18" t="str">
        <f t="shared" ca="1" si="18"/>
        <v>16</v>
      </c>
      <c r="R37" s="23" t="str">
        <f t="shared" si="19"/>
        <v>0D</v>
      </c>
      <c r="S37" s="18" t="str">
        <f t="shared" ca="1" si="4"/>
        <v>07</v>
      </c>
      <c r="T37" s="18">
        <v>1</v>
      </c>
      <c r="U37" s="18" t="str">
        <f t="shared" ca="1" si="5"/>
        <v>16</v>
      </c>
      <c r="V37" s="18" t="str">
        <f t="shared" ca="1" si="6"/>
        <v>08</v>
      </c>
      <c r="W37" s="18" t="str">
        <f t="shared" ca="1" si="7"/>
        <v>04</v>
      </c>
      <c r="X37" s="18">
        <v>1</v>
      </c>
      <c r="Y37" s="18">
        <v>1</v>
      </c>
      <c r="Z37" s="18">
        <v>1</v>
      </c>
      <c r="AA37" s="18">
        <v>1</v>
      </c>
      <c r="AB37" s="18">
        <v>1</v>
      </c>
      <c r="AC37" s="18">
        <v>1</v>
      </c>
      <c r="AD37" s="18">
        <v>1</v>
      </c>
      <c r="AE37" s="19">
        <v>0</v>
      </c>
      <c r="AF37" s="19">
        <v>0</v>
      </c>
      <c r="AG37" s="19">
        <v>0</v>
      </c>
      <c r="AH37" s="19">
        <v>0</v>
      </c>
      <c r="AI37" s="19">
        <v>0</v>
      </c>
      <c r="AJ37" s="18">
        <v>0</v>
      </c>
      <c r="AK37" s="19">
        <v>0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9">
        <v>0</v>
      </c>
      <c r="AU37" s="18" t="str">
        <f t="shared" ca="1" si="16"/>
        <v>01</v>
      </c>
      <c r="AV37" s="18" t="s">
        <v>25</v>
      </c>
      <c r="AW37" s="16" t="str">
        <f t="shared" ca="1" si="17"/>
        <v>7B00013CC80101076000650005160D07011608040101010101010100000000000000000000000000000000000000000000000000000000000000017D</v>
      </c>
      <c r="AX37" s="79">
        <v>36</v>
      </c>
      <c r="AY37" s="21"/>
      <c r="AZ37" s="18" t="str">
        <f t="shared" si="8"/>
        <v>00</v>
      </c>
      <c r="BA37" s="18" t="str">
        <f t="shared" si="9"/>
        <v>00</v>
      </c>
      <c r="BB37" s="20"/>
      <c r="BC37" s="21"/>
    </row>
    <row r="38" spans="1:55" ht="66">
      <c r="A38" s="27"/>
      <c r="B38" s="16">
        <v>15</v>
      </c>
      <c r="C38" s="27" t="s">
        <v>78</v>
      </c>
      <c r="D38" s="16" t="s">
        <v>139</v>
      </c>
      <c r="E38" s="16">
        <v>1</v>
      </c>
      <c r="F38" s="22">
        <v>0</v>
      </c>
      <c r="G38" s="18" t="s">
        <v>18</v>
      </c>
      <c r="H38" s="18">
        <v>0</v>
      </c>
      <c r="I38" s="18">
        <v>1</v>
      </c>
      <c r="J38" s="18" t="s">
        <v>69</v>
      </c>
      <c r="K38" s="18" t="s">
        <v>68</v>
      </c>
      <c r="L38" s="18">
        <v>1</v>
      </c>
      <c r="M38" s="18">
        <v>1</v>
      </c>
      <c r="N38" s="19">
        <v>760</v>
      </c>
      <c r="O38" s="19">
        <v>65</v>
      </c>
      <c r="P38" s="19">
        <v>5</v>
      </c>
      <c r="Q38" s="18" t="str">
        <f t="shared" ca="1" si="18"/>
        <v>16</v>
      </c>
      <c r="R38" s="18" t="str">
        <f t="shared" ref="R38:R100" ca="1" si="20">TEXT(DEC2HEX(TEXT(NOW()+2,"MM")),"00")</f>
        <v>08</v>
      </c>
      <c r="S38" s="23">
        <f>F38</f>
        <v>0</v>
      </c>
      <c r="T38" s="18">
        <v>1</v>
      </c>
      <c r="U38" s="18" t="str">
        <f t="shared" ca="1" si="5"/>
        <v>16</v>
      </c>
      <c r="V38" s="18" t="str">
        <f t="shared" ca="1" si="6"/>
        <v>08</v>
      </c>
      <c r="W38" s="18" t="str">
        <f t="shared" ca="1" si="7"/>
        <v>04</v>
      </c>
      <c r="X38" s="18">
        <v>1</v>
      </c>
      <c r="Y38" s="18">
        <v>1</v>
      </c>
      <c r="Z38" s="18">
        <v>1</v>
      </c>
      <c r="AA38" s="18">
        <v>1</v>
      </c>
      <c r="AB38" s="18">
        <v>1</v>
      </c>
      <c r="AC38" s="18">
        <v>1</v>
      </c>
      <c r="AD38" s="18">
        <v>1</v>
      </c>
      <c r="AE38" s="19">
        <v>0</v>
      </c>
      <c r="AF38" s="19">
        <v>0</v>
      </c>
      <c r="AG38" s="19">
        <v>0</v>
      </c>
      <c r="AH38" s="19">
        <v>0</v>
      </c>
      <c r="AI38" s="19">
        <v>0</v>
      </c>
      <c r="AJ38" s="18">
        <v>0</v>
      </c>
      <c r="AK38" s="19">
        <v>0</v>
      </c>
      <c r="AL38" s="19">
        <v>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9">
        <v>0</v>
      </c>
      <c r="AU38" s="18" t="str">
        <f t="shared" ca="1" si="16"/>
        <v>55</v>
      </c>
      <c r="AV38" s="18" t="s">
        <v>25</v>
      </c>
      <c r="AW38" s="16" t="str">
        <f t="shared" ca="1" si="17"/>
        <v>7B00013CC80101076000650005160800011608040101010101010100000000000000000000000000000000000000000000000000000000000000557D</v>
      </c>
      <c r="AX38" s="79">
        <v>37</v>
      </c>
      <c r="AY38" s="21"/>
      <c r="AZ38" s="18" t="str">
        <f t="shared" si="8"/>
        <v>00</v>
      </c>
      <c r="BA38" s="18" t="str">
        <f t="shared" si="9"/>
        <v>00</v>
      </c>
      <c r="BB38" s="20"/>
      <c r="BC38" s="21"/>
    </row>
    <row r="39" spans="1:55" ht="66">
      <c r="A39" s="27"/>
      <c r="B39" s="16"/>
      <c r="C39" s="27"/>
      <c r="D39" s="16"/>
      <c r="E39" s="16">
        <v>2</v>
      </c>
      <c r="F39" s="22">
        <v>1</v>
      </c>
      <c r="G39" s="18" t="s">
        <v>18</v>
      </c>
      <c r="H39" s="18">
        <v>0</v>
      </c>
      <c r="I39" s="18">
        <v>1</v>
      </c>
      <c r="J39" s="18" t="s">
        <v>69</v>
      </c>
      <c r="K39" s="18" t="s">
        <v>68</v>
      </c>
      <c r="L39" s="18">
        <v>1</v>
      </c>
      <c r="M39" s="18">
        <v>1</v>
      </c>
      <c r="N39" s="19">
        <v>760</v>
      </c>
      <c r="O39" s="19">
        <v>65</v>
      </c>
      <c r="P39" s="19">
        <v>5</v>
      </c>
      <c r="Q39" s="18" t="str">
        <f t="shared" ca="1" si="18"/>
        <v>16</v>
      </c>
      <c r="R39" s="18" t="str">
        <f t="shared" ca="1" si="20"/>
        <v>08</v>
      </c>
      <c r="S39" s="23">
        <f t="shared" ref="S39:S40" si="21">F39</f>
        <v>1</v>
      </c>
      <c r="T39" s="18">
        <v>1</v>
      </c>
      <c r="U39" s="18" t="str">
        <f t="shared" ca="1" si="5"/>
        <v>16</v>
      </c>
      <c r="V39" s="18" t="str">
        <f t="shared" ca="1" si="6"/>
        <v>08</v>
      </c>
      <c r="W39" s="18" t="str">
        <f t="shared" ca="1" si="7"/>
        <v>04</v>
      </c>
      <c r="X39" s="18">
        <v>1</v>
      </c>
      <c r="Y39" s="18">
        <v>1</v>
      </c>
      <c r="Z39" s="18">
        <v>1</v>
      </c>
      <c r="AA39" s="18">
        <v>1</v>
      </c>
      <c r="AB39" s="18">
        <v>1</v>
      </c>
      <c r="AC39" s="18">
        <v>1</v>
      </c>
      <c r="AD39" s="18">
        <v>1</v>
      </c>
      <c r="AE39" s="19">
        <v>0</v>
      </c>
      <c r="AF39" s="19">
        <v>0</v>
      </c>
      <c r="AG39" s="19">
        <v>0</v>
      </c>
      <c r="AH39" s="19">
        <v>0</v>
      </c>
      <c r="AI39" s="19">
        <v>0</v>
      </c>
      <c r="AJ39" s="18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9">
        <v>0</v>
      </c>
      <c r="AU39" s="18" t="str">
        <f t="shared" ca="1" si="16"/>
        <v>54</v>
      </c>
      <c r="AV39" s="18" t="s">
        <v>25</v>
      </c>
      <c r="AW39" s="16" t="str">
        <f t="shared" ca="1" si="17"/>
        <v>7B00013CC80101076000650005160801011608040101010101010100000000000000000000000000000000000000000000000000000000000000547D</v>
      </c>
      <c r="AX39" s="79">
        <v>38</v>
      </c>
      <c r="AY39" s="21"/>
      <c r="AZ39" s="18" t="str">
        <f t="shared" si="8"/>
        <v>00</v>
      </c>
      <c r="BA39" s="18" t="str">
        <f t="shared" si="9"/>
        <v>00</v>
      </c>
      <c r="BB39" s="20"/>
      <c r="BC39" s="21"/>
    </row>
    <row r="40" spans="1:55" ht="66">
      <c r="A40" s="27"/>
      <c r="B40" s="16"/>
      <c r="C40" s="27"/>
      <c r="D40" s="16"/>
      <c r="E40" s="16">
        <v>3</v>
      </c>
      <c r="F40" s="22">
        <v>20</v>
      </c>
      <c r="G40" s="18" t="s">
        <v>18</v>
      </c>
      <c r="H40" s="18">
        <v>0</v>
      </c>
      <c r="I40" s="18">
        <v>1</v>
      </c>
      <c r="J40" s="18" t="s">
        <v>69</v>
      </c>
      <c r="K40" s="18" t="s">
        <v>68</v>
      </c>
      <c r="L40" s="18">
        <v>1</v>
      </c>
      <c r="M40" s="18">
        <v>1</v>
      </c>
      <c r="N40" s="19">
        <v>760</v>
      </c>
      <c r="O40" s="19">
        <v>65</v>
      </c>
      <c r="P40" s="19">
        <v>5</v>
      </c>
      <c r="Q40" s="18" t="str">
        <f t="shared" ca="1" si="18"/>
        <v>16</v>
      </c>
      <c r="R40" s="18" t="str">
        <f t="shared" ca="1" si="20"/>
        <v>08</v>
      </c>
      <c r="S40" s="23">
        <f t="shared" si="21"/>
        <v>20</v>
      </c>
      <c r="T40" s="18">
        <v>1</v>
      </c>
      <c r="U40" s="18" t="str">
        <f t="shared" ca="1" si="5"/>
        <v>16</v>
      </c>
      <c r="V40" s="18" t="str">
        <f t="shared" ca="1" si="6"/>
        <v>08</v>
      </c>
      <c r="W40" s="18" t="str">
        <f t="shared" ca="1" si="7"/>
        <v>04</v>
      </c>
      <c r="X40" s="18">
        <v>1</v>
      </c>
      <c r="Y40" s="18">
        <v>1</v>
      </c>
      <c r="Z40" s="18">
        <v>1</v>
      </c>
      <c r="AA40" s="18">
        <v>1</v>
      </c>
      <c r="AB40" s="18">
        <v>1</v>
      </c>
      <c r="AC40" s="18">
        <v>1</v>
      </c>
      <c r="AD40" s="18">
        <v>1</v>
      </c>
      <c r="AE40" s="19">
        <v>0</v>
      </c>
      <c r="AF40" s="19">
        <v>0</v>
      </c>
      <c r="AG40" s="19">
        <v>0</v>
      </c>
      <c r="AH40" s="19">
        <v>0</v>
      </c>
      <c r="AI40" s="19">
        <v>0</v>
      </c>
      <c r="AJ40" s="18">
        <v>0</v>
      </c>
      <c r="AK40" s="19">
        <v>0</v>
      </c>
      <c r="AL40" s="19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9">
        <v>0</v>
      </c>
      <c r="AU40" s="18" t="str">
        <f t="shared" ca="1" si="16"/>
        <v>15</v>
      </c>
      <c r="AV40" s="18" t="s">
        <v>25</v>
      </c>
      <c r="AW40" s="16" t="str">
        <f t="shared" ca="1" si="17"/>
        <v>7B00013CC80101076000650005160820011608040101010101010100000000000000000000000000000000000000000000000000000000000000157D</v>
      </c>
      <c r="AX40" s="79">
        <v>39</v>
      </c>
      <c r="AY40" s="21"/>
      <c r="AZ40" s="18" t="str">
        <f t="shared" si="8"/>
        <v>00</v>
      </c>
      <c r="BA40" s="18" t="str">
        <f t="shared" si="9"/>
        <v>00</v>
      </c>
      <c r="BB40" s="20"/>
      <c r="BC40" s="21"/>
    </row>
    <row r="41" spans="1:55" ht="66">
      <c r="A41" s="27"/>
      <c r="B41" s="16">
        <v>16</v>
      </c>
      <c r="C41" s="27" t="s">
        <v>75</v>
      </c>
      <c r="D41" s="16" t="s">
        <v>221</v>
      </c>
      <c r="E41" s="16">
        <v>1</v>
      </c>
      <c r="F41" s="22">
        <v>0</v>
      </c>
      <c r="G41" s="18" t="s">
        <v>18</v>
      </c>
      <c r="H41" s="18">
        <v>0</v>
      </c>
      <c r="I41" s="18">
        <v>1</v>
      </c>
      <c r="J41" s="18" t="s">
        <v>69</v>
      </c>
      <c r="K41" s="18" t="s">
        <v>68</v>
      </c>
      <c r="L41" s="18">
        <v>1</v>
      </c>
      <c r="M41" s="18">
        <v>1</v>
      </c>
      <c r="N41" s="19">
        <v>760</v>
      </c>
      <c r="O41" s="19">
        <v>65</v>
      </c>
      <c r="P41" s="19">
        <v>5</v>
      </c>
      <c r="Q41" s="18" t="str">
        <f t="shared" ca="1" si="18"/>
        <v>16</v>
      </c>
      <c r="R41" s="18" t="str">
        <f t="shared" ca="1" si="20"/>
        <v>08</v>
      </c>
      <c r="S41" s="18" t="str">
        <f t="shared" ref="S41:S103" ca="1" si="22">TEXT(DEC2HEX(TEXT(NOW()+2,"DD")),"00")</f>
        <v>07</v>
      </c>
      <c r="T41" s="23">
        <f>F41</f>
        <v>0</v>
      </c>
      <c r="U41" s="18" t="str">
        <f t="shared" ca="1" si="5"/>
        <v>16</v>
      </c>
      <c r="V41" s="18" t="str">
        <f t="shared" ca="1" si="6"/>
        <v>08</v>
      </c>
      <c r="W41" s="18" t="str">
        <f t="shared" ca="1" si="7"/>
        <v>04</v>
      </c>
      <c r="X41" s="18">
        <v>1</v>
      </c>
      <c r="Y41" s="18">
        <v>1</v>
      </c>
      <c r="Z41" s="18">
        <v>1</v>
      </c>
      <c r="AA41" s="18">
        <v>1</v>
      </c>
      <c r="AB41" s="18">
        <v>1</v>
      </c>
      <c r="AC41" s="18">
        <v>1</v>
      </c>
      <c r="AD41" s="18">
        <v>1</v>
      </c>
      <c r="AE41" s="19">
        <v>0</v>
      </c>
      <c r="AF41" s="19">
        <v>0</v>
      </c>
      <c r="AG41" s="19">
        <v>0</v>
      </c>
      <c r="AH41" s="19">
        <v>0</v>
      </c>
      <c r="AI41" s="19">
        <v>0</v>
      </c>
      <c r="AJ41" s="18">
        <v>0</v>
      </c>
      <c r="AK41" s="19">
        <v>0</v>
      </c>
      <c r="AL41" s="19">
        <v>0</v>
      </c>
      <c r="AM41" s="19">
        <v>0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9">
        <v>0</v>
      </c>
      <c r="AU41" s="18" t="str">
        <f t="shared" ca="1" si="16"/>
        <v>51</v>
      </c>
      <c r="AV41" s="18" t="s">
        <v>25</v>
      </c>
      <c r="AW41" s="16" t="str">
        <f t="shared" ca="1" si="17"/>
        <v>7B00013CC80101076000650005160807001608040101010101010100000000000000000000000000000000000000000000000000000000000000517D</v>
      </c>
      <c r="AX41" s="79">
        <v>40</v>
      </c>
      <c r="AY41" s="21"/>
      <c r="AZ41" s="18" t="str">
        <f t="shared" si="8"/>
        <v>00</v>
      </c>
      <c r="BA41" s="18" t="str">
        <f t="shared" si="9"/>
        <v>00</v>
      </c>
      <c r="BB41" s="20"/>
      <c r="BC41" s="21"/>
    </row>
    <row r="42" spans="1:55" ht="66">
      <c r="A42" s="27"/>
      <c r="B42" s="16"/>
      <c r="C42" s="27"/>
      <c r="D42" s="16" t="s">
        <v>226</v>
      </c>
      <c r="E42" s="16">
        <v>2</v>
      </c>
      <c r="F42" s="22" t="s">
        <v>22</v>
      </c>
      <c r="G42" s="18" t="s">
        <v>18</v>
      </c>
      <c r="H42" s="18">
        <v>0</v>
      </c>
      <c r="I42" s="18">
        <v>1</v>
      </c>
      <c r="J42" s="18" t="s">
        <v>69</v>
      </c>
      <c r="K42" s="18" t="s">
        <v>68</v>
      </c>
      <c r="L42" s="18">
        <v>1</v>
      </c>
      <c r="M42" s="18">
        <v>1</v>
      </c>
      <c r="N42" s="19">
        <v>760</v>
      </c>
      <c r="O42" s="19">
        <v>65</v>
      </c>
      <c r="P42" s="19">
        <v>5</v>
      </c>
      <c r="Q42" s="18" t="str">
        <f t="shared" ca="1" si="18"/>
        <v>16</v>
      </c>
      <c r="R42" s="18" t="str">
        <f t="shared" ca="1" si="20"/>
        <v>08</v>
      </c>
      <c r="S42" s="18" t="str">
        <f t="shared" ca="1" si="22"/>
        <v>07</v>
      </c>
      <c r="T42" s="23" t="str">
        <f>F42</f>
        <v>FF</v>
      </c>
      <c r="U42" s="18" t="str">
        <f t="shared" ca="1" si="5"/>
        <v>16</v>
      </c>
      <c r="V42" s="18" t="str">
        <f t="shared" ca="1" si="6"/>
        <v>08</v>
      </c>
      <c r="W42" s="18" t="str">
        <f t="shared" ca="1" si="7"/>
        <v>04</v>
      </c>
      <c r="X42" s="18">
        <v>1</v>
      </c>
      <c r="Y42" s="18">
        <v>1</v>
      </c>
      <c r="Z42" s="18">
        <v>1</v>
      </c>
      <c r="AA42" s="18">
        <v>1</v>
      </c>
      <c r="AB42" s="18">
        <v>1</v>
      </c>
      <c r="AC42" s="18">
        <v>1</v>
      </c>
      <c r="AD42" s="18">
        <v>1</v>
      </c>
      <c r="AE42" s="19">
        <v>0</v>
      </c>
      <c r="AF42" s="19">
        <v>0</v>
      </c>
      <c r="AG42" s="19">
        <v>0</v>
      </c>
      <c r="AH42" s="19">
        <v>0</v>
      </c>
      <c r="AI42" s="19">
        <v>0</v>
      </c>
      <c r="AJ42" s="18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9">
        <v>0</v>
      </c>
      <c r="AU42" s="18" t="str">
        <f t="shared" ca="1" si="16"/>
        <v>50</v>
      </c>
      <c r="AV42" s="18" t="s">
        <v>25</v>
      </c>
      <c r="AW42" s="16" t="str">
        <f t="shared" ca="1" si="17"/>
        <v>7B00013CC80101076000650005160807FF1608040101010101010100000000000000000000000000000000000000000000000000000000000000507D</v>
      </c>
      <c r="AX42" s="79">
        <v>41</v>
      </c>
      <c r="AY42" s="21"/>
      <c r="AZ42" s="18" t="str">
        <f t="shared" si="8"/>
        <v>00</v>
      </c>
      <c r="BA42" s="18" t="str">
        <f t="shared" si="9"/>
        <v>00</v>
      </c>
      <c r="BB42" s="20"/>
      <c r="BC42" s="21"/>
    </row>
    <row r="43" spans="1:55" ht="59.25" customHeight="1">
      <c r="A43" s="27"/>
      <c r="B43" s="16">
        <v>17</v>
      </c>
      <c r="C43" s="27" t="s">
        <v>143</v>
      </c>
      <c r="D43" s="16"/>
      <c r="E43" s="16">
        <v>1</v>
      </c>
      <c r="F43" s="22">
        <v>0</v>
      </c>
      <c r="G43" s="18" t="s">
        <v>18</v>
      </c>
      <c r="H43" s="18">
        <v>0</v>
      </c>
      <c r="I43" s="18">
        <v>1</v>
      </c>
      <c r="J43" s="18" t="s">
        <v>69</v>
      </c>
      <c r="K43" s="18" t="s">
        <v>68</v>
      </c>
      <c r="L43" s="18">
        <v>1</v>
      </c>
      <c r="M43" s="18">
        <v>1</v>
      </c>
      <c r="N43" s="19">
        <v>760</v>
      </c>
      <c r="O43" s="19">
        <v>65</v>
      </c>
      <c r="P43" s="19">
        <v>5</v>
      </c>
      <c r="Q43" s="18" t="str">
        <f t="shared" ca="1" si="18"/>
        <v>16</v>
      </c>
      <c r="R43" s="18" t="str">
        <f t="shared" ca="1" si="20"/>
        <v>08</v>
      </c>
      <c r="S43" s="18" t="str">
        <f t="shared" ca="1" si="22"/>
        <v>07</v>
      </c>
      <c r="T43" s="18">
        <v>1</v>
      </c>
      <c r="U43" s="23">
        <f>F43</f>
        <v>0</v>
      </c>
      <c r="V43" s="18" t="str">
        <f t="shared" ca="1" si="6"/>
        <v>08</v>
      </c>
      <c r="W43" s="18" t="str">
        <f t="shared" ca="1" si="7"/>
        <v>04</v>
      </c>
      <c r="X43" s="18">
        <v>1</v>
      </c>
      <c r="Y43" s="18">
        <v>1</v>
      </c>
      <c r="Z43" s="18">
        <v>1</v>
      </c>
      <c r="AA43" s="18">
        <v>1</v>
      </c>
      <c r="AB43" s="18">
        <v>1</v>
      </c>
      <c r="AC43" s="18">
        <v>1</v>
      </c>
      <c r="AD43" s="18">
        <v>1</v>
      </c>
      <c r="AE43" s="19">
        <v>0</v>
      </c>
      <c r="AF43" s="19">
        <v>0</v>
      </c>
      <c r="AG43" s="19">
        <v>0</v>
      </c>
      <c r="AH43" s="19">
        <v>0</v>
      </c>
      <c r="AI43" s="19">
        <v>0</v>
      </c>
      <c r="AJ43" s="18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>
        <v>0</v>
      </c>
      <c r="AT43" s="19">
        <v>0</v>
      </c>
      <c r="AU43" s="18" t="str">
        <f t="shared" ca="1" si="16"/>
        <v>54</v>
      </c>
      <c r="AV43" s="18" t="s">
        <v>25</v>
      </c>
      <c r="AW43" s="16" t="str">
        <f t="shared" ca="1" si="17"/>
        <v>7B00013CC80101076000650005160807010008040101010101010100000000000000000000000000000000000000000000000000000000000000547D</v>
      </c>
      <c r="AX43" s="79">
        <v>42</v>
      </c>
      <c r="AY43" s="21"/>
      <c r="AZ43" s="18" t="str">
        <f t="shared" si="8"/>
        <v>00</v>
      </c>
      <c r="BA43" s="18" t="str">
        <f t="shared" si="9"/>
        <v>00</v>
      </c>
      <c r="BB43" s="20"/>
      <c r="BC43" s="21"/>
    </row>
    <row r="44" spans="1:55" ht="59.25" customHeight="1">
      <c r="A44" s="27"/>
      <c r="B44" s="16"/>
      <c r="C44" s="27"/>
      <c r="D44" s="16"/>
      <c r="E44" s="16">
        <v>2</v>
      </c>
      <c r="F44" s="22">
        <v>1</v>
      </c>
      <c r="G44" s="18" t="s">
        <v>18</v>
      </c>
      <c r="H44" s="18">
        <v>0</v>
      </c>
      <c r="I44" s="18">
        <v>1</v>
      </c>
      <c r="J44" s="18" t="s">
        <v>69</v>
      </c>
      <c r="K44" s="18" t="s">
        <v>68</v>
      </c>
      <c r="L44" s="18">
        <v>1</v>
      </c>
      <c r="M44" s="18">
        <v>1</v>
      </c>
      <c r="N44" s="19">
        <v>760</v>
      </c>
      <c r="O44" s="19">
        <v>65</v>
      </c>
      <c r="P44" s="19">
        <v>5</v>
      </c>
      <c r="Q44" s="18" t="str">
        <f t="shared" ca="1" si="18"/>
        <v>16</v>
      </c>
      <c r="R44" s="18" t="str">
        <f t="shared" ca="1" si="20"/>
        <v>08</v>
      </c>
      <c r="S44" s="18" t="str">
        <f t="shared" ca="1" si="22"/>
        <v>07</v>
      </c>
      <c r="T44" s="18">
        <v>1</v>
      </c>
      <c r="U44" s="23">
        <f t="shared" ref="U44:U45" si="23">F44</f>
        <v>1</v>
      </c>
      <c r="V44" s="18" t="str">
        <f t="shared" ca="1" si="6"/>
        <v>08</v>
      </c>
      <c r="W44" s="18" t="str">
        <f t="shared" ca="1" si="7"/>
        <v>04</v>
      </c>
      <c r="X44" s="18">
        <v>1</v>
      </c>
      <c r="Y44" s="18">
        <v>1</v>
      </c>
      <c r="Z44" s="18">
        <v>1</v>
      </c>
      <c r="AA44" s="18">
        <v>1</v>
      </c>
      <c r="AB44" s="18">
        <v>1</v>
      </c>
      <c r="AC44" s="18">
        <v>1</v>
      </c>
      <c r="AD44" s="18">
        <v>1</v>
      </c>
      <c r="AE44" s="19">
        <v>0</v>
      </c>
      <c r="AF44" s="19">
        <v>0</v>
      </c>
      <c r="AG44" s="19">
        <v>0</v>
      </c>
      <c r="AH44" s="19">
        <v>0</v>
      </c>
      <c r="AI44" s="19">
        <v>0</v>
      </c>
      <c r="AJ44" s="18">
        <v>0</v>
      </c>
      <c r="AK44" s="19">
        <v>0</v>
      </c>
      <c r="AL44" s="19">
        <v>0</v>
      </c>
      <c r="AM44" s="19">
        <v>0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9">
        <v>0</v>
      </c>
      <c r="AU44" s="18" t="str">
        <f t="shared" ca="1" si="16"/>
        <v>54</v>
      </c>
      <c r="AV44" s="18" t="s">
        <v>25</v>
      </c>
      <c r="AW44" s="16" t="str">
        <f t="shared" ca="1" si="17"/>
        <v>7B00013CC80101076000650005160807010108040101010101010100000000000000000000000000000000000000000000000000000000000000547D</v>
      </c>
      <c r="AX44" s="79">
        <v>43</v>
      </c>
      <c r="AY44" s="21"/>
      <c r="AZ44" s="18" t="str">
        <f t="shared" si="8"/>
        <v>00</v>
      </c>
      <c r="BA44" s="18" t="str">
        <f t="shared" si="9"/>
        <v>00</v>
      </c>
      <c r="BB44" s="20"/>
      <c r="BC44" s="21"/>
    </row>
    <row r="45" spans="1:55" ht="59.25" customHeight="1">
      <c r="A45" s="27"/>
      <c r="B45" s="16"/>
      <c r="C45" s="27"/>
      <c r="D45" s="16"/>
      <c r="E45" s="16">
        <v>3</v>
      </c>
      <c r="F45" s="22" t="s">
        <v>22</v>
      </c>
      <c r="G45" s="18" t="s">
        <v>18</v>
      </c>
      <c r="H45" s="18">
        <v>0</v>
      </c>
      <c r="I45" s="18">
        <v>1</v>
      </c>
      <c r="J45" s="18" t="s">
        <v>69</v>
      </c>
      <c r="K45" s="18" t="s">
        <v>68</v>
      </c>
      <c r="L45" s="18">
        <v>1</v>
      </c>
      <c r="M45" s="18">
        <v>1</v>
      </c>
      <c r="N45" s="19">
        <v>760</v>
      </c>
      <c r="O45" s="19">
        <v>65</v>
      </c>
      <c r="P45" s="19">
        <v>5</v>
      </c>
      <c r="Q45" s="18" t="str">
        <f t="shared" ca="1" si="18"/>
        <v>16</v>
      </c>
      <c r="R45" s="18" t="str">
        <f t="shared" ca="1" si="20"/>
        <v>08</v>
      </c>
      <c r="S45" s="18" t="str">
        <f t="shared" ca="1" si="22"/>
        <v>07</v>
      </c>
      <c r="T45" s="18">
        <v>1</v>
      </c>
      <c r="U45" s="23" t="str">
        <f t="shared" si="23"/>
        <v>FF</v>
      </c>
      <c r="V45" s="18" t="str">
        <f t="shared" ca="1" si="6"/>
        <v>08</v>
      </c>
      <c r="W45" s="18" t="str">
        <f t="shared" ca="1" si="7"/>
        <v>04</v>
      </c>
      <c r="X45" s="18">
        <v>1</v>
      </c>
      <c r="Y45" s="18">
        <v>1</v>
      </c>
      <c r="Z45" s="18">
        <v>1</v>
      </c>
      <c r="AA45" s="18">
        <v>1</v>
      </c>
      <c r="AB45" s="18">
        <v>1</v>
      </c>
      <c r="AC45" s="18">
        <v>1</v>
      </c>
      <c r="AD45" s="18">
        <v>1</v>
      </c>
      <c r="AE45" s="19">
        <v>0</v>
      </c>
      <c r="AF45" s="19">
        <v>0</v>
      </c>
      <c r="AG45" s="19">
        <v>0</v>
      </c>
      <c r="AH45" s="19">
        <v>0</v>
      </c>
      <c r="AI45" s="19">
        <v>0</v>
      </c>
      <c r="AJ45" s="18">
        <v>0</v>
      </c>
      <c r="AK45" s="19">
        <v>0</v>
      </c>
      <c r="AL45" s="19">
        <v>0</v>
      </c>
      <c r="AM45" s="19">
        <v>0</v>
      </c>
      <c r="AN45" s="19">
        <v>0</v>
      </c>
      <c r="AO45" s="19">
        <v>0</v>
      </c>
      <c r="AP45" s="19">
        <v>0</v>
      </c>
      <c r="AQ45" s="19">
        <v>0</v>
      </c>
      <c r="AR45" s="19">
        <v>0</v>
      </c>
      <c r="AS45" s="19">
        <v>0</v>
      </c>
      <c r="AT45" s="19">
        <v>0</v>
      </c>
      <c r="AU45" s="18" t="str">
        <f t="shared" ca="1" si="16"/>
        <v>54</v>
      </c>
      <c r="AV45" s="18" t="s">
        <v>25</v>
      </c>
      <c r="AW45" s="16" t="str">
        <f t="shared" ca="1" si="17"/>
        <v>7B00013CC8010107600065000516080701FF08040101010101010100000000000000000000000000000000000000000000000000000000000000547D</v>
      </c>
      <c r="AX45" s="79">
        <v>44</v>
      </c>
      <c r="AY45" s="21"/>
      <c r="AZ45" s="18" t="str">
        <f t="shared" si="8"/>
        <v>00</v>
      </c>
      <c r="BA45" s="18" t="str">
        <f t="shared" si="9"/>
        <v>00</v>
      </c>
      <c r="BB45" s="20"/>
      <c r="BC45" s="21"/>
    </row>
    <row r="46" spans="1:55" ht="66">
      <c r="A46" s="27"/>
      <c r="B46" s="16">
        <v>18</v>
      </c>
      <c r="C46" s="27" t="s">
        <v>144</v>
      </c>
      <c r="D46" s="16"/>
      <c r="E46" s="16">
        <v>1</v>
      </c>
      <c r="F46" s="22">
        <v>0</v>
      </c>
      <c r="G46" s="18" t="s">
        <v>18</v>
      </c>
      <c r="H46" s="18">
        <v>0</v>
      </c>
      <c r="I46" s="18">
        <v>1</v>
      </c>
      <c r="J46" s="18" t="s">
        <v>69</v>
      </c>
      <c r="K46" s="18" t="s">
        <v>68</v>
      </c>
      <c r="L46" s="18">
        <v>1</v>
      </c>
      <c r="M46" s="18">
        <v>1</v>
      </c>
      <c r="N46" s="19">
        <v>760</v>
      </c>
      <c r="O46" s="19">
        <v>65</v>
      </c>
      <c r="P46" s="19">
        <v>5</v>
      </c>
      <c r="Q46" s="18" t="str">
        <f t="shared" ca="1" si="18"/>
        <v>16</v>
      </c>
      <c r="R46" s="18" t="str">
        <f t="shared" ca="1" si="20"/>
        <v>08</v>
      </c>
      <c r="S46" s="18" t="str">
        <f t="shared" ca="1" si="22"/>
        <v>07</v>
      </c>
      <c r="T46" s="18">
        <v>1</v>
      </c>
      <c r="U46" s="18" t="str">
        <f t="shared" ref="U46:U109" ca="1" si="24">TEXT(DEC2HEX(TEXT(NOW()-1,"YY")),"00")</f>
        <v>16</v>
      </c>
      <c r="V46" s="23">
        <f>F46</f>
        <v>0</v>
      </c>
      <c r="W46" s="18" t="str">
        <f t="shared" ca="1" si="7"/>
        <v>04</v>
      </c>
      <c r="X46" s="18">
        <v>1</v>
      </c>
      <c r="Y46" s="18">
        <v>1</v>
      </c>
      <c r="Z46" s="18">
        <v>1</v>
      </c>
      <c r="AA46" s="18">
        <v>1</v>
      </c>
      <c r="AB46" s="18">
        <v>1</v>
      </c>
      <c r="AC46" s="18">
        <v>1</v>
      </c>
      <c r="AD46" s="18">
        <v>1</v>
      </c>
      <c r="AE46" s="19">
        <v>0</v>
      </c>
      <c r="AF46" s="19">
        <v>0</v>
      </c>
      <c r="AG46" s="19">
        <v>0</v>
      </c>
      <c r="AH46" s="19">
        <v>0</v>
      </c>
      <c r="AI46" s="19">
        <v>0</v>
      </c>
      <c r="AJ46" s="18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9">
        <v>0</v>
      </c>
      <c r="AU46" s="18" t="str">
        <f t="shared" ca="1" si="16"/>
        <v>54</v>
      </c>
      <c r="AV46" s="18" t="s">
        <v>25</v>
      </c>
      <c r="AW46" s="16" t="str">
        <f t="shared" ca="1" si="17"/>
        <v>7B00013CC80101076000650005160807011600040101010101010100000000000000000000000000000000000000000000000000000000000000547D</v>
      </c>
      <c r="AX46" s="79">
        <v>45</v>
      </c>
      <c r="AY46" s="21"/>
      <c r="AZ46" s="18" t="str">
        <f t="shared" ref="AZ46:AZ48" si="25">TEXT(DEC2HEX(_xlfn.BITAND(SUM(
HEX2DEC(MID(AY46,1,2))+HEX2DEC(MID(AY46,4,2))+HEX2DEC(MID(AY46,7,2))+HEX2DEC(MID(AY46,10,2))+HEX2DEC(MID(AY46,13,2))+HEX2DEC(MID(AY46,16,2))+HEX2DEC(MID(AY46,19,2))+HEX2DEC(MID(AY46,22,2))+
HEX2DEC(MID(AY46,25,2))+HEX2DEC(MID(AY46,28,2))+HEX2DEC(MID(AY46,31,2))+HEX2DEC(MID(AY46,34,2))+HEX2DEC(MID(AY46,37,2))+HEX2DEC(MID(AY46,40,2))+HEX2DEC(MID(AY46,43,2))+HEX2DEC(MID(AY46,46,2))+
HEX2DEC(MID(AY46,49,2))+HEX2DEC(MID(AY46,52,2))+HEX2DEC(MID(AY46,55,2))+HEX2DEC(MID(AY46,58,2))+HEX2DEC(MID(AY46,61,2))+HEX2DEC(MID(AY46,64,2))+HEX2DEC(MID(AY46,67,2))+HEX2DEC(MID(AY46,70,2))+
HEX2DEC(MID(AY46,73,2))+HEX2DEC(MID(AY46,76,2))+HEX2DEC(MID(AY46,79,2))+HEX2DEC(MID(AY46,82,2))+HEX2DEC(MID(AY46,85,2))+HEX2DEC(MID(AY46,88,2))+HEX2DEC(MID(AY46,91,2))+HEX2DEC(MID(AY46,94,2))+
HEX2DEC(MID(AY46,97,2))+HEX2DEC(MID(AY46,100,2))+HEX2DEC(MID(AY46,103,2))+HEX2DEC(MID(AY46,106,2))+HEX2DEC(MID(AY46,109,2))+HEX2DEC(MID(AY46,112,2))+HEX2DEC(MID(AY46,115,2))+HEX2DEC(MID(AY46,118,2))+HEX2DEC(MID(AY46,121,2))+HEX2DEC(MID(AY46,124,2))+HEX2DEC(MID(AY46,127,2))+HEX2DEC(MID(AY46,130,2))+HEX2DEC(MID(AY46,133,2))+HEX2DEC(MID(AY46,136,2))),85)),"00")</f>
        <v>00</v>
      </c>
      <c r="BA46" s="18" t="str">
        <f t="shared" ref="BA46:BA48" si="26">TEXT(DEC2HEX(_xlfn.BITAND(SUM(
HEX2DEC(MID(AY46,1,2))+HEX2DEC(MID(AY46,4,2))+HEX2DEC(MID(AY46,7,2))+HEX2DEC(MID(AY46,10,2))+HEX2DEC(MID(AY46,13,2))+HEX2DEC(MID(AY46,16,2))+HEX2DEC(MID(AY46,19,2))+HEX2DEC(MID(AY46,22,2))+
HEX2DEC(MID(AY46,25,2))+HEX2DEC(MID(AY46,28,2))+HEX2DEC(MID(AY46,31,2))+HEX2DEC(MID(AY46,34,2))+HEX2DEC(MID(AY46,37,2))+HEX2DEC(MID(AY46,40,2))+HEX2DEC(MID(AY46,43,2))+HEX2DEC(MID(AY46,46,2))+
HEX2DEC(MID(AY46,49,2))+HEX2DEC(MID(AY46,52,2))+HEX2DEC(MID(AY46,55,2))+HEX2DEC(MID(AY46,58,2))+HEX2DEC(MID(AY46,61,2))+HEX2DEC(MID(AY46,64,2))+HEX2DEC(MID(AY46,67,2))+HEX2DEC(MID(AY46,70,2))+
HEX2DEC(MID(AY46,73,2))+HEX2DEC(MID(AY46,76,2))+HEX2DEC(MID(AY46,79,2))+HEX2DEC(MID(AY46,82,2))+HEX2DEC(MID(AY46,85,2))+HEX2DEC(MID(AY46,88,2))+HEX2DEC(MID(AY46,91,2))+HEX2DEC(MID(AY46,94,2))+
HEX2DEC(MID(AY46,97,2))+HEX2DEC(MID(AY46,100,2))+HEX2DEC(MID(AY46,103,2))+HEX2DEC(MID(AY46,106,2))+HEX2DEC(MID(AY46,109,2))+HEX2DEC(MID(AY46,112,2))+HEX2DEC(MID(AY46,115,2))+HEX2DEC(MID(AY46,118,2))+HEX2DEC(MID(AY46,121,2))+HEX2DEC(MID(AY46,124,2))+HEX2DEC(MID(AY46,127,2))+HEX2DEC(MID(AY46,130,2))+HEX2DEC(MID(AY46,133,2))+HEX2DEC(MID(AY46,136,2))+HEX2DEC(MID(AY46,139,2))+HEX2DEC(MID(AY46,142,2))+HEX2DEC(MID(AY46,145,2))+HEX2DEC(MID(AY46,148,2))+HEX2DEC(MID(AY46,151,2))+HEX2DEC(MID(AY46,154,2))+HEX2DEC(MID(AY46,157,2))+HEX2DEC(MID(AY46,160,2))+HEX2DEC(MID(AY46,163,2))+HEX2DEC(MID(AY46,166,2))+HEX2DEC(MID(AY46,169,2))+HEX2DEC(MID(AY46,172,2))+HEX2DEC(MID(AY46,175,2))+HEX2DEC(MID(AY46,178,2))+HEX2DEC(MID(AY46,181,2))+HEX2DEC(MID(AY46,184,2))+HEX2DEC(MID(AY46,187,2))+HEX2DEC(MID(AY46,190,2))+HEX2DEC(MID(AY46,193,2))+HEX2DEC(MID(AY46,196,2))+HEX2DEC(MID(AY46,199,2))+HEX2DEC(MID(AY46,202,2))),85)),"00")</f>
        <v>00</v>
      </c>
      <c r="BB46" s="20"/>
      <c r="BC46" s="21"/>
    </row>
    <row r="47" spans="1:55" ht="66">
      <c r="A47" s="27"/>
      <c r="B47" s="16"/>
      <c r="C47" s="27"/>
      <c r="D47" s="16"/>
      <c r="E47" s="16">
        <v>2</v>
      </c>
      <c r="F47" s="22">
        <v>1</v>
      </c>
      <c r="G47" s="18" t="s">
        <v>18</v>
      </c>
      <c r="H47" s="18">
        <v>0</v>
      </c>
      <c r="I47" s="18">
        <v>1</v>
      </c>
      <c r="J47" s="18" t="s">
        <v>69</v>
      </c>
      <c r="K47" s="18" t="s">
        <v>68</v>
      </c>
      <c r="L47" s="18">
        <v>1</v>
      </c>
      <c r="M47" s="18">
        <v>1</v>
      </c>
      <c r="N47" s="19">
        <v>760</v>
      </c>
      <c r="O47" s="19">
        <v>65</v>
      </c>
      <c r="P47" s="19">
        <v>5</v>
      </c>
      <c r="Q47" s="18" t="str">
        <f t="shared" ca="1" si="18"/>
        <v>16</v>
      </c>
      <c r="R47" s="18" t="str">
        <f t="shared" ca="1" si="20"/>
        <v>08</v>
      </c>
      <c r="S47" s="18" t="str">
        <f t="shared" ca="1" si="22"/>
        <v>07</v>
      </c>
      <c r="T47" s="18">
        <v>1</v>
      </c>
      <c r="U47" s="18" t="str">
        <f t="shared" ca="1" si="24"/>
        <v>16</v>
      </c>
      <c r="V47" s="23">
        <f t="shared" ref="V47:V48" si="27">F47</f>
        <v>1</v>
      </c>
      <c r="W47" s="18" t="str">
        <f t="shared" ca="1" si="7"/>
        <v>04</v>
      </c>
      <c r="X47" s="18">
        <v>1</v>
      </c>
      <c r="Y47" s="18">
        <v>1</v>
      </c>
      <c r="Z47" s="18">
        <v>1</v>
      </c>
      <c r="AA47" s="18">
        <v>1</v>
      </c>
      <c r="AB47" s="18">
        <v>1</v>
      </c>
      <c r="AC47" s="18">
        <v>1</v>
      </c>
      <c r="AD47" s="18">
        <v>1</v>
      </c>
      <c r="AE47" s="19">
        <v>0</v>
      </c>
      <c r="AF47" s="19">
        <v>0</v>
      </c>
      <c r="AG47" s="19">
        <v>0</v>
      </c>
      <c r="AH47" s="19">
        <v>0</v>
      </c>
      <c r="AI47" s="19">
        <v>0</v>
      </c>
      <c r="AJ47" s="18">
        <v>0</v>
      </c>
      <c r="AK47" s="19">
        <v>0</v>
      </c>
      <c r="AL47" s="19">
        <v>0</v>
      </c>
      <c r="AM47" s="19">
        <v>0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>
        <v>0</v>
      </c>
      <c r="AT47" s="19">
        <v>0</v>
      </c>
      <c r="AU47" s="18" t="str">
        <f t="shared" ca="1" si="16"/>
        <v>54</v>
      </c>
      <c r="AV47" s="18" t="s">
        <v>25</v>
      </c>
      <c r="AW47" s="16" t="str">
        <f t="shared" ca="1" si="17"/>
        <v>7B00013CC80101076000650005160807011601040101010101010100000000000000000000000000000000000000000000000000000000000000547D</v>
      </c>
      <c r="AX47" s="79">
        <v>46</v>
      </c>
      <c r="AY47" s="21"/>
      <c r="AZ47" s="18" t="str">
        <f t="shared" si="25"/>
        <v>00</v>
      </c>
      <c r="BA47" s="18" t="str">
        <f t="shared" si="26"/>
        <v>00</v>
      </c>
      <c r="BB47" s="20"/>
      <c r="BC47" s="21"/>
    </row>
    <row r="48" spans="1:55" ht="66">
      <c r="A48" s="27"/>
      <c r="B48" s="16"/>
      <c r="C48" s="27"/>
      <c r="D48" s="16"/>
      <c r="E48" s="16">
        <v>3</v>
      </c>
      <c r="F48" s="22" t="s">
        <v>22</v>
      </c>
      <c r="G48" s="18" t="s">
        <v>18</v>
      </c>
      <c r="H48" s="18">
        <v>0</v>
      </c>
      <c r="I48" s="18">
        <v>1</v>
      </c>
      <c r="J48" s="18" t="s">
        <v>69</v>
      </c>
      <c r="K48" s="18" t="s">
        <v>68</v>
      </c>
      <c r="L48" s="18">
        <v>1</v>
      </c>
      <c r="M48" s="18">
        <v>1</v>
      </c>
      <c r="N48" s="19">
        <v>760</v>
      </c>
      <c r="O48" s="19">
        <v>65</v>
      </c>
      <c r="P48" s="19">
        <v>5</v>
      </c>
      <c r="Q48" s="18" t="str">
        <f t="shared" ca="1" si="18"/>
        <v>16</v>
      </c>
      <c r="R48" s="18" t="str">
        <f t="shared" ca="1" si="20"/>
        <v>08</v>
      </c>
      <c r="S48" s="18" t="str">
        <f t="shared" ca="1" si="22"/>
        <v>07</v>
      </c>
      <c r="T48" s="18">
        <v>1</v>
      </c>
      <c r="U48" s="18" t="str">
        <f t="shared" ca="1" si="24"/>
        <v>16</v>
      </c>
      <c r="V48" s="23" t="str">
        <f t="shared" si="27"/>
        <v>FF</v>
      </c>
      <c r="W48" s="18" t="str">
        <f t="shared" ca="1" si="7"/>
        <v>04</v>
      </c>
      <c r="X48" s="18">
        <v>1</v>
      </c>
      <c r="Y48" s="18">
        <v>1</v>
      </c>
      <c r="Z48" s="18">
        <v>1</v>
      </c>
      <c r="AA48" s="18">
        <v>1</v>
      </c>
      <c r="AB48" s="18">
        <v>1</v>
      </c>
      <c r="AC48" s="18">
        <v>1</v>
      </c>
      <c r="AD48" s="18">
        <v>1</v>
      </c>
      <c r="AE48" s="19">
        <v>0</v>
      </c>
      <c r="AF48" s="19">
        <v>0</v>
      </c>
      <c r="AG48" s="19">
        <v>0</v>
      </c>
      <c r="AH48" s="19">
        <v>0</v>
      </c>
      <c r="AI48" s="19">
        <v>0</v>
      </c>
      <c r="AJ48" s="18">
        <v>0</v>
      </c>
      <c r="AK48" s="19">
        <v>0</v>
      </c>
      <c r="AL48" s="19">
        <v>0</v>
      </c>
      <c r="AM48" s="19">
        <v>0</v>
      </c>
      <c r="AN48" s="19">
        <v>0</v>
      </c>
      <c r="AO48" s="19">
        <v>0</v>
      </c>
      <c r="AP48" s="19">
        <v>0</v>
      </c>
      <c r="AQ48" s="19">
        <v>0</v>
      </c>
      <c r="AR48" s="19">
        <v>0</v>
      </c>
      <c r="AS48" s="19">
        <v>0</v>
      </c>
      <c r="AT48" s="19">
        <v>0</v>
      </c>
      <c r="AU48" s="18" t="str">
        <f t="shared" ca="1" si="16"/>
        <v>54</v>
      </c>
      <c r="AV48" s="18" t="s">
        <v>25</v>
      </c>
      <c r="AW48" s="16" t="str">
        <f t="shared" ca="1" si="17"/>
        <v>7B00013CC801010760006500051608070116FF040101010101010100000000000000000000000000000000000000000000000000000000000000547D</v>
      </c>
      <c r="AX48" s="79">
        <v>47</v>
      </c>
      <c r="AY48" s="21"/>
      <c r="AZ48" s="18" t="str">
        <f t="shared" si="25"/>
        <v>00</v>
      </c>
      <c r="BA48" s="18" t="str">
        <f t="shared" si="26"/>
        <v>00</v>
      </c>
      <c r="BB48" s="20"/>
      <c r="BC48" s="21"/>
    </row>
    <row r="49" spans="1:55" ht="66">
      <c r="A49" s="27"/>
      <c r="B49" s="16">
        <v>19</v>
      </c>
      <c r="C49" s="27" t="s">
        <v>145</v>
      </c>
      <c r="D49" s="16"/>
      <c r="E49" s="16">
        <v>1</v>
      </c>
      <c r="F49" s="22">
        <v>0</v>
      </c>
      <c r="G49" s="18" t="s">
        <v>18</v>
      </c>
      <c r="H49" s="18">
        <v>0</v>
      </c>
      <c r="I49" s="18">
        <v>1</v>
      </c>
      <c r="J49" s="18" t="s">
        <v>69</v>
      </c>
      <c r="K49" s="18" t="s">
        <v>68</v>
      </c>
      <c r="L49" s="18">
        <v>1</v>
      </c>
      <c r="M49" s="18">
        <v>1</v>
      </c>
      <c r="N49" s="19">
        <v>760</v>
      </c>
      <c r="O49" s="19">
        <v>65</v>
      </c>
      <c r="P49" s="19">
        <v>5</v>
      </c>
      <c r="Q49" s="18" t="str">
        <f t="shared" ca="1" si="18"/>
        <v>16</v>
      </c>
      <c r="R49" s="18" t="str">
        <f t="shared" ca="1" si="20"/>
        <v>08</v>
      </c>
      <c r="S49" s="18" t="str">
        <f t="shared" ca="1" si="22"/>
        <v>07</v>
      </c>
      <c r="T49" s="18">
        <v>1</v>
      </c>
      <c r="U49" s="18" t="str">
        <f t="shared" ca="1" si="24"/>
        <v>16</v>
      </c>
      <c r="V49" s="18" t="str">
        <f t="shared" ref="V49:V112" ca="1" si="28">TEXT(DEC2HEX(TEXT(NOW()-1,"MM")),"00")</f>
        <v>08</v>
      </c>
      <c r="W49" s="23">
        <f>F49</f>
        <v>0</v>
      </c>
      <c r="X49" s="18">
        <v>1</v>
      </c>
      <c r="Y49" s="18">
        <v>1</v>
      </c>
      <c r="Z49" s="18">
        <v>1</v>
      </c>
      <c r="AA49" s="18">
        <v>1</v>
      </c>
      <c r="AB49" s="18">
        <v>1</v>
      </c>
      <c r="AC49" s="18">
        <v>1</v>
      </c>
      <c r="AD49" s="18">
        <v>1</v>
      </c>
      <c r="AE49" s="19">
        <v>0</v>
      </c>
      <c r="AF49" s="19">
        <v>0</v>
      </c>
      <c r="AG49" s="19">
        <v>0</v>
      </c>
      <c r="AH49" s="19">
        <v>0</v>
      </c>
      <c r="AI49" s="19">
        <v>0</v>
      </c>
      <c r="AJ49" s="18">
        <v>0</v>
      </c>
      <c r="AK49" s="19">
        <v>0</v>
      </c>
      <c r="AL49" s="19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9">
        <v>0</v>
      </c>
      <c r="AU49" s="18" t="str">
        <f t="shared" ca="1" si="16"/>
        <v>50</v>
      </c>
      <c r="AV49" s="18" t="s">
        <v>25</v>
      </c>
      <c r="AW49" s="16" t="str">
        <f t="shared" ca="1" si="17"/>
        <v>7B00013CC80101076000650005160807011608000101010101010100000000000000000000000000000000000000000000000000000000000000507D</v>
      </c>
      <c r="AX49" s="79">
        <v>48</v>
      </c>
      <c r="AY49" s="21"/>
      <c r="AZ49" s="18" t="str">
        <f t="shared" ref="AZ49:AZ51" si="29">TEXT(DEC2HEX(_xlfn.BITAND(SUM(
HEX2DEC(MID(AY49,1,2))+HEX2DEC(MID(AY49,4,2))+HEX2DEC(MID(AY49,7,2))+HEX2DEC(MID(AY49,10,2))+HEX2DEC(MID(AY49,13,2))+HEX2DEC(MID(AY49,16,2))+HEX2DEC(MID(AY49,19,2))+HEX2DEC(MID(AY49,22,2))+
HEX2DEC(MID(AY49,25,2))+HEX2DEC(MID(AY49,28,2))+HEX2DEC(MID(AY49,31,2))+HEX2DEC(MID(AY49,34,2))+HEX2DEC(MID(AY49,37,2))+HEX2DEC(MID(AY49,40,2))+HEX2DEC(MID(AY49,43,2))+HEX2DEC(MID(AY49,46,2))+
HEX2DEC(MID(AY49,49,2))+HEX2DEC(MID(AY49,52,2))+HEX2DEC(MID(AY49,55,2))+HEX2DEC(MID(AY49,58,2))+HEX2DEC(MID(AY49,61,2))+HEX2DEC(MID(AY49,64,2))+HEX2DEC(MID(AY49,67,2))+HEX2DEC(MID(AY49,70,2))+
HEX2DEC(MID(AY49,73,2))+HEX2DEC(MID(AY49,76,2))+HEX2DEC(MID(AY49,79,2))+HEX2DEC(MID(AY49,82,2))+HEX2DEC(MID(AY49,85,2))+HEX2DEC(MID(AY49,88,2))+HEX2DEC(MID(AY49,91,2))+HEX2DEC(MID(AY49,94,2))+
HEX2DEC(MID(AY49,97,2))+HEX2DEC(MID(AY49,100,2))+HEX2DEC(MID(AY49,103,2))+HEX2DEC(MID(AY49,106,2))+HEX2DEC(MID(AY49,109,2))+HEX2DEC(MID(AY49,112,2))+HEX2DEC(MID(AY49,115,2))+HEX2DEC(MID(AY49,118,2))+HEX2DEC(MID(AY49,121,2))+HEX2DEC(MID(AY49,124,2))+HEX2DEC(MID(AY49,127,2))+HEX2DEC(MID(AY49,130,2))+HEX2DEC(MID(AY49,133,2))+HEX2DEC(MID(AY49,136,2))),85)),"00")</f>
        <v>00</v>
      </c>
      <c r="BA49" s="18" t="str">
        <f t="shared" ref="BA49:BA51" si="30">TEXT(DEC2HEX(_xlfn.BITAND(SUM(
HEX2DEC(MID(AY49,1,2))+HEX2DEC(MID(AY49,4,2))+HEX2DEC(MID(AY49,7,2))+HEX2DEC(MID(AY49,10,2))+HEX2DEC(MID(AY49,13,2))+HEX2DEC(MID(AY49,16,2))+HEX2DEC(MID(AY49,19,2))+HEX2DEC(MID(AY49,22,2))+
HEX2DEC(MID(AY49,25,2))+HEX2DEC(MID(AY49,28,2))+HEX2DEC(MID(AY49,31,2))+HEX2DEC(MID(AY49,34,2))+HEX2DEC(MID(AY49,37,2))+HEX2DEC(MID(AY49,40,2))+HEX2DEC(MID(AY49,43,2))+HEX2DEC(MID(AY49,46,2))+
HEX2DEC(MID(AY49,49,2))+HEX2DEC(MID(AY49,52,2))+HEX2DEC(MID(AY49,55,2))+HEX2DEC(MID(AY49,58,2))+HEX2DEC(MID(AY49,61,2))+HEX2DEC(MID(AY49,64,2))+HEX2DEC(MID(AY49,67,2))+HEX2DEC(MID(AY49,70,2))+
HEX2DEC(MID(AY49,73,2))+HEX2DEC(MID(AY49,76,2))+HEX2DEC(MID(AY49,79,2))+HEX2DEC(MID(AY49,82,2))+HEX2DEC(MID(AY49,85,2))+HEX2DEC(MID(AY49,88,2))+HEX2DEC(MID(AY49,91,2))+HEX2DEC(MID(AY49,94,2))+
HEX2DEC(MID(AY49,97,2))+HEX2DEC(MID(AY49,100,2))+HEX2DEC(MID(AY49,103,2))+HEX2DEC(MID(AY49,106,2))+HEX2DEC(MID(AY49,109,2))+HEX2DEC(MID(AY49,112,2))+HEX2DEC(MID(AY49,115,2))+HEX2DEC(MID(AY49,118,2))+HEX2DEC(MID(AY49,121,2))+HEX2DEC(MID(AY49,124,2))+HEX2DEC(MID(AY49,127,2))+HEX2DEC(MID(AY49,130,2))+HEX2DEC(MID(AY49,133,2))+HEX2DEC(MID(AY49,136,2))+HEX2DEC(MID(AY49,139,2))+HEX2DEC(MID(AY49,142,2))+HEX2DEC(MID(AY49,145,2))+HEX2DEC(MID(AY49,148,2))+HEX2DEC(MID(AY49,151,2))+HEX2DEC(MID(AY49,154,2))+HEX2DEC(MID(AY49,157,2))+HEX2DEC(MID(AY49,160,2))+HEX2DEC(MID(AY49,163,2))+HEX2DEC(MID(AY49,166,2))+HEX2DEC(MID(AY49,169,2))+HEX2DEC(MID(AY49,172,2))+HEX2DEC(MID(AY49,175,2))+HEX2DEC(MID(AY49,178,2))+HEX2DEC(MID(AY49,181,2))+HEX2DEC(MID(AY49,184,2))+HEX2DEC(MID(AY49,187,2))+HEX2DEC(MID(AY49,190,2))+HEX2DEC(MID(AY49,193,2))+HEX2DEC(MID(AY49,196,2))+HEX2DEC(MID(AY49,199,2))+HEX2DEC(MID(AY49,202,2))),85)),"00")</f>
        <v>00</v>
      </c>
      <c r="BB49" s="20"/>
      <c r="BC49" s="21"/>
    </row>
    <row r="50" spans="1:55" ht="66">
      <c r="A50" s="27"/>
      <c r="B50" s="16"/>
      <c r="C50" s="27"/>
      <c r="D50" s="16"/>
      <c r="E50" s="16">
        <v>2</v>
      </c>
      <c r="F50" s="22">
        <v>1</v>
      </c>
      <c r="G50" s="18" t="s">
        <v>18</v>
      </c>
      <c r="H50" s="18">
        <v>0</v>
      </c>
      <c r="I50" s="18">
        <v>1</v>
      </c>
      <c r="J50" s="18" t="s">
        <v>69</v>
      </c>
      <c r="K50" s="18" t="s">
        <v>68</v>
      </c>
      <c r="L50" s="18">
        <v>1</v>
      </c>
      <c r="M50" s="18">
        <v>1</v>
      </c>
      <c r="N50" s="19">
        <v>760</v>
      </c>
      <c r="O50" s="19">
        <v>65</v>
      </c>
      <c r="P50" s="19">
        <v>5</v>
      </c>
      <c r="Q50" s="18" t="str">
        <f t="shared" ca="1" si="18"/>
        <v>16</v>
      </c>
      <c r="R50" s="18" t="str">
        <f t="shared" ca="1" si="20"/>
        <v>08</v>
      </c>
      <c r="S50" s="18" t="str">
        <f t="shared" ca="1" si="22"/>
        <v>07</v>
      </c>
      <c r="T50" s="18">
        <v>1</v>
      </c>
      <c r="U50" s="18" t="str">
        <f t="shared" ca="1" si="24"/>
        <v>16</v>
      </c>
      <c r="V50" s="18" t="str">
        <f t="shared" ca="1" si="28"/>
        <v>08</v>
      </c>
      <c r="W50" s="23">
        <f t="shared" ref="W50:W51" si="31">F50</f>
        <v>1</v>
      </c>
      <c r="X50" s="18">
        <v>1</v>
      </c>
      <c r="Y50" s="18">
        <v>1</v>
      </c>
      <c r="Z50" s="18">
        <v>1</v>
      </c>
      <c r="AA50" s="18">
        <v>1</v>
      </c>
      <c r="AB50" s="18">
        <v>1</v>
      </c>
      <c r="AC50" s="18">
        <v>1</v>
      </c>
      <c r="AD50" s="18">
        <v>1</v>
      </c>
      <c r="AE50" s="19">
        <v>0</v>
      </c>
      <c r="AF50" s="19">
        <v>0</v>
      </c>
      <c r="AG50" s="19">
        <v>0</v>
      </c>
      <c r="AH50" s="19">
        <v>0</v>
      </c>
      <c r="AI50" s="19">
        <v>0</v>
      </c>
      <c r="AJ50" s="18">
        <v>0</v>
      </c>
      <c r="AK50" s="19">
        <v>0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>
        <v>0</v>
      </c>
      <c r="AT50" s="19">
        <v>0</v>
      </c>
      <c r="AU50" s="18" t="str">
        <f t="shared" ca="1" si="16"/>
        <v>51</v>
      </c>
      <c r="AV50" s="18" t="s">
        <v>25</v>
      </c>
      <c r="AW50" s="16" t="str">
        <f t="shared" ca="1" si="17"/>
        <v>7B00013CC80101076000650005160807011608010101010101010100000000000000000000000000000000000000000000000000000000000000517D</v>
      </c>
      <c r="AX50" s="79">
        <v>49</v>
      </c>
      <c r="AY50" s="21"/>
      <c r="AZ50" s="18" t="str">
        <f t="shared" si="29"/>
        <v>00</v>
      </c>
      <c r="BA50" s="18" t="str">
        <f t="shared" si="30"/>
        <v>00</v>
      </c>
      <c r="BB50" s="20"/>
      <c r="BC50" s="21"/>
    </row>
    <row r="51" spans="1:55" ht="66">
      <c r="A51" s="27"/>
      <c r="B51" s="16"/>
      <c r="C51" s="27"/>
      <c r="D51" s="16"/>
      <c r="E51" s="16">
        <v>3</v>
      </c>
      <c r="F51" s="22" t="s">
        <v>22</v>
      </c>
      <c r="G51" s="18" t="s">
        <v>18</v>
      </c>
      <c r="H51" s="18">
        <v>0</v>
      </c>
      <c r="I51" s="18">
        <v>1</v>
      </c>
      <c r="J51" s="18" t="s">
        <v>69</v>
      </c>
      <c r="K51" s="18" t="s">
        <v>68</v>
      </c>
      <c r="L51" s="18">
        <v>1</v>
      </c>
      <c r="M51" s="18">
        <v>1</v>
      </c>
      <c r="N51" s="19">
        <v>760</v>
      </c>
      <c r="O51" s="19">
        <v>65</v>
      </c>
      <c r="P51" s="19">
        <v>5</v>
      </c>
      <c r="Q51" s="18" t="str">
        <f t="shared" ca="1" si="18"/>
        <v>16</v>
      </c>
      <c r="R51" s="18" t="str">
        <f t="shared" ca="1" si="20"/>
        <v>08</v>
      </c>
      <c r="S51" s="18" t="str">
        <f t="shared" ca="1" si="22"/>
        <v>07</v>
      </c>
      <c r="T51" s="18">
        <v>1</v>
      </c>
      <c r="U51" s="18" t="str">
        <f t="shared" ca="1" si="24"/>
        <v>16</v>
      </c>
      <c r="V51" s="18" t="str">
        <f t="shared" ca="1" si="28"/>
        <v>08</v>
      </c>
      <c r="W51" s="23" t="str">
        <f t="shared" si="31"/>
        <v>FF</v>
      </c>
      <c r="X51" s="18">
        <v>1</v>
      </c>
      <c r="Y51" s="18">
        <v>1</v>
      </c>
      <c r="Z51" s="18">
        <v>1</v>
      </c>
      <c r="AA51" s="18">
        <v>1</v>
      </c>
      <c r="AB51" s="18">
        <v>1</v>
      </c>
      <c r="AC51" s="18">
        <v>1</v>
      </c>
      <c r="AD51" s="18">
        <v>1</v>
      </c>
      <c r="AE51" s="19">
        <v>0</v>
      </c>
      <c r="AF51" s="19">
        <v>0</v>
      </c>
      <c r="AG51" s="19">
        <v>0</v>
      </c>
      <c r="AH51" s="19">
        <v>0</v>
      </c>
      <c r="AI51" s="19">
        <v>0</v>
      </c>
      <c r="AJ51" s="18">
        <v>0</v>
      </c>
      <c r="AK51" s="19">
        <v>0</v>
      </c>
      <c r="AL51" s="19">
        <v>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9">
        <v>0</v>
      </c>
      <c r="AU51" s="18" t="str">
        <f t="shared" ca="1" si="16"/>
        <v>55</v>
      </c>
      <c r="AV51" s="18" t="s">
        <v>25</v>
      </c>
      <c r="AW51" s="16" t="str">
        <f t="shared" ca="1" si="17"/>
        <v>7B00013CC80101076000650005160807011608FF0101010101010100000000000000000000000000000000000000000000000000000000000000557D</v>
      </c>
      <c r="AX51" s="79">
        <v>50</v>
      </c>
      <c r="AY51" s="21"/>
      <c r="AZ51" s="18" t="str">
        <f t="shared" si="29"/>
        <v>00</v>
      </c>
      <c r="BA51" s="18" t="str">
        <f t="shared" si="30"/>
        <v>00</v>
      </c>
      <c r="BB51" s="20"/>
      <c r="BC51" s="21"/>
    </row>
    <row r="52" spans="1:55" ht="66">
      <c r="A52" s="27"/>
      <c r="B52" s="16">
        <v>20</v>
      </c>
      <c r="C52" s="27" t="s">
        <v>80</v>
      </c>
      <c r="D52" s="16"/>
      <c r="E52" s="16">
        <v>1</v>
      </c>
      <c r="F52" s="22">
        <v>0</v>
      </c>
      <c r="G52" s="18" t="s">
        <v>18</v>
      </c>
      <c r="H52" s="18">
        <v>0</v>
      </c>
      <c r="I52" s="18">
        <v>1</v>
      </c>
      <c r="J52" s="18" t="s">
        <v>69</v>
      </c>
      <c r="K52" s="18" t="s">
        <v>68</v>
      </c>
      <c r="L52" s="18">
        <v>1</v>
      </c>
      <c r="M52" s="18">
        <v>1</v>
      </c>
      <c r="N52" s="19">
        <v>760</v>
      </c>
      <c r="O52" s="19">
        <v>65</v>
      </c>
      <c r="P52" s="19">
        <v>5</v>
      </c>
      <c r="Q52" s="18" t="str">
        <f t="shared" ca="1" si="18"/>
        <v>16</v>
      </c>
      <c r="R52" s="18" t="str">
        <f t="shared" ca="1" si="20"/>
        <v>08</v>
      </c>
      <c r="S52" s="18" t="str">
        <f t="shared" ca="1" si="22"/>
        <v>07</v>
      </c>
      <c r="T52" s="18">
        <v>1</v>
      </c>
      <c r="U52" s="18" t="str">
        <f t="shared" ca="1" si="24"/>
        <v>16</v>
      </c>
      <c r="V52" s="18" t="str">
        <f t="shared" ca="1" si="28"/>
        <v>08</v>
      </c>
      <c r="W52" s="18" t="str">
        <f t="shared" ref="W52:W115" ca="1" si="32">TEXT(DEC2HEX(TEXT(NOW()-1,"DD")),"00")</f>
        <v>04</v>
      </c>
      <c r="X52" s="23">
        <f>F52</f>
        <v>0</v>
      </c>
      <c r="Y52" s="18">
        <v>1</v>
      </c>
      <c r="Z52" s="18">
        <v>1</v>
      </c>
      <c r="AA52" s="18">
        <v>1</v>
      </c>
      <c r="AB52" s="18">
        <v>1</v>
      </c>
      <c r="AC52" s="18">
        <v>1</v>
      </c>
      <c r="AD52" s="18">
        <v>1</v>
      </c>
      <c r="AE52" s="19">
        <v>0</v>
      </c>
      <c r="AF52" s="19">
        <v>0</v>
      </c>
      <c r="AG52" s="19">
        <v>0</v>
      </c>
      <c r="AH52" s="19">
        <v>0</v>
      </c>
      <c r="AI52" s="19">
        <v>0</v>
      </c>
      <c r="AJ52" s="18">
        <v>0</v>
      </c>
      <c r="AK52" s="19">
        <v>0</v>
      </c>
      <c r="AL52" s="19">
        <v>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9">
        <v>0</v>
      </c>
      <c r="AU52" s="18" t="str">
        <f t="shared" ca="1" si="16"/>
        <v>51</v>
      </c>
      <c r="AV52" s="18" t="s">
        <v>25</v>
      </c>
      <c r="AW52" s="16" t="str">
        <f t="shared" ca="1" si="17"/>
        <v>7B00013CC80101076000650005160807011608040001010101010100000000000000000000000000000000000000000000000000000000000000517D</v>
      </c>
      <c r="AX52" s="79">
        <v>51</v>
      </c>
      <c r="AY52" s="21"/>
      <c r="AZ52" s="18" t="str">
        <f t="shared" si="8"/>
        <v>00</v>
      </c>
      <c r="BA52" s="18" t="str">
        <f t="shared" si="9"/>
        <v>00</v>
      </c>
      <c r="BB52" s="20"/>
      <c r="BC52" s="21"/>
    </row>
    <row r="53" spans="1:55" ht="66">
      <c r="A53" s="27"/>
      <c r="B53" s="16"/>
      <c r="C53" s="27"/>
      <c r="D53" s="16"/>
      <c r="E53" s="16">
        <v>2</v>
      </c>
      <c r="F53" s="22">
        <v>1</v>
      </c>
      <c r="G53" s="18" t="s">
        <v>18</v>
      </c>
      <c r="H53" s="18">
        <v>0</v>
      </c>
      <c r="I53" s="18">
        <v>1</v>
      </c>
      <c r="J53" s="18" t="s">
        <v>69</v>
      </c>
      <c r="K53" s="18" t="s">
        <v>68</v>
      </c>
      <c r="L53" s="18">
        <v>1</v>
      </c>
      <c r="M53" s="18">
        <v>1</v>
      </c>
      <c r="N53" s="19">
        <v>760</v>
      </c>
      <c r="O53" s="19">
        <v>65</v>
      </c>
      <c r="P53" s="19">
        <v>5</v>
      </c>
      <c r="Q53" s="18" t="str">
        <f t="shared" ca="1" si="18"/>
        <v>16</v>
      </c>
      <c r="R53" s="18" t="str">
        <f t="shared" ca="1" si="20"/>
        <v>08</v>
      </c>
      <c r="S53" s="18" t="str">
        <f t="shared" ca="1" si="22"/>
        <v>07</v>
      </c>
      <c r="T53" s="18">
        <v>1</v>
      </c>
      <c r="U53" s="18" t="str">
        <f t="shared" ca="1" si="24"/>
        <v>16</v>
      </c>
      <c r="V53" s="18" t="str">
        <f t="shared" ca="1" si="28"/>
        <v>08</v>
      </c>
      <c r="W53" s="18" t="str">
        <f t="shared" ca="1" si="32"/>
        <v>04</v>
      </c>
      <c r="X53" s="23">
        <f>F53</f>
        <v>1</v>
      </c>
      <c r="Y53" s="18">
        <v>1</v>
      </c>
      <c r="Z53" s="18">
        <v>1</v>
      </c>
      <c r="AA53" s="18">
        <v>1</v>
      </c>
      <c r="AB53" s="18">
        <v>1</v>
      </c>
      <c r="AC53" s="18">
        <v>1</v>
      </c>
      <c r="AD53" s="18">
        <v>1</v>
      </c>
      <c r="AE53" s="19">
        <v>0</v>
      </c>
      <c r="AF53" s="19">
        <v>0</v>
      </c>
      <c r="AG53" s="19">
        <v>0</v>
      </c>
      <c r="AH53" s="19">
        <v>0</v>
      </c>
      <c r="AI53" s="19">
        <v>0</v>
      </c>
      <c r="AJ53" s="18">
        <v>0</v>
      </c>
      <c r="AK53" s="19">
        <v>0</v>
      </c>
      <c r="AL53" s="19">
        <v>0</v>
      </c>
      <c r="AM53" s="19">
        <v>0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>
        <v>0</v>
      </c>
      <c r="AT53" s="19">
        <v>0</v>
      </c>
      <c r="AU53" s="18" t="str">
        <f t="shared" ca="1" si="16"/>
        <v>54</v>
      </c>
      <c r="AV53" s="18" t="s">
        <v>25</v>
      </c>
      <c r="AW53" s="16" t="str">
        <f t="shared" ca="1" si="17"/>
        <v>7B00013CC80101076000650005160807011608040101010101010100000000000000000000000000000000000000000000000000000000000000547D</v>
      </c>
      <c r="AX53" s="79">
        <v>52</v>
      </c>
      <c r="AY53" s="21"/>
      <c r="AZ53" s="18" t="str">
        <f t="shared" si="8"/>
        <v>00</v>
      </c>
      <c r="BA53" s="18" t="str">
        <f t="shared" si="9"/>
        <v>00</v>
      </c>
      <c r="BB53" s="20"/>
      <c r="BC53" s="21"/>
    </row>
    <row r="54" spans="1:55" ht="66">
      <c r="A54" s="27"/>
      <c r="B54" s="16"/>
      <c r="C54" s="27"/>
      <c r="D54" s="16"/>
      <c r="E54" s="16">
        <v>3</v>
      </c>
      <c r="F54" s="22" t="s">
        <v>22</v>
      </c>
      <c r="G54" s="18" t="s">
        <v>18</v>
      </c>
      <c r="H54" s="18">
        <v>0</v>
      </c>
      <c r="I54" s="18">
        <v>1</v>
      </c>
      <c r="J54" s="18" t="s">
        <v>69</v>
      </c>
      <c r="K54" s="18" t="s">
        <v>68</v>
      </c>
      <c r="L54" s="18">
        <v>1</v>
      </c>
      <c r="M54" s="18">
        <v>1</v>
      </c>
      <c r="N54" s="19">
        <v>760</v>
      </c>
      <c r="O54" s="19">
        <v>65</v>
      </c>
      <c r="P54" s="19">
        <v>5</v>
      </c>
      <c r="Q54" s="18" t="str">
        <f t="shared" ca="1" si="18"/>
        <v>16</v>
      </c>
      <c r="R54" s="18" t="str">
        <f t="shared" ca="1" si="20"/>
        <v>08</v>
      </c>
      <c r="S54" s="18" t="str">
        <f t="shared" ca="1" si="22"/>
        <v>07</v>
      </c>
      <c r="T54" s="18">
        <v>1</v>
      </c>
      <c r="U54" s="18" t="str">
        <f t="shared" ca="1" si="24"/>
        <v>16</v>
      </c>
      <c r="V54" s="18" t="str">
        <f t="shared" ca="1" si="28"/>
        <v>08</v>
      </c>
      <c r="W54" s="18" t="str">
        <f t="shared" ca="1" si="32"/>
        <v>04</v>
      </c>
      <c r="X54" s="23" t="str">
        <f>F54</f>
        <v>FF</v>
      </c>
      <c r="Y54" s="18">
        <v>1</v>
      </c>
      <c r="Z54" s="18">
        <v>1</v>
      </c>
      <c r="AA54" s="18">
        <v>1</v>
      </c>
      <c r="AB54" s="18">
        <v>1</v>
      </c>
      <c r="AC54" s="18">
        <v>1</v>
      </c>
      <c r="AD54" s="18">
        <v>1</v>
      </c>
      <c r="AE54" s="19">
        <v>0</v>
      </c>
      <c r="AF54" s="19">
        <v>0</v>
      </c>
      <c r="AG54" s="19">
        <v>0</v>
      </c>
      <c r="AH54" s="19">
        <v>0</v>
      </c>
      <c r="AI54" s="19">
        <v>0</v>
      </c>
      <c r="AJ54" s="18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9">
        <v>0</v>
      </c>
      <c r="AU54" s="18" t="str">
        <f t="shared" ca="1" si="16"/>
        <v>50</v>
      </c>
      <c r="AV54" s="18" t="s">
        <v>25</v>
      </c>
      <c r="AW54" s="16" t="str">
        <f t="shared" ca="1" si="17"/>
        <v>7B00013CC8010107600065000516080701160804FF01010101010100000000000000000000000000000000000000000000000000000000000000507D</v>
      </c>
      <c r="AX54" s="79">
        <v>53</v>
      </c>
      <c r="AY54" s="21"/>
      <c r="AZ54" s="18" t="str">
        <f t="shared" si="8"/>
        <v>00</v>
      </c>
      <c r="BA54" s="18" t="str">
        <f t="shared" si="9"/>
        <v>00</v>
      </c>
      <c r="BB54" s="20"/>
      <c r="BC54" s="21"/>
    </row>
    <row r="55" spans="1:55" ht="66">
      <c r="A55" s="27"/>
      <c r="B55" s="16">
        <v>21</v>
      </c>
      <c r="C55" s="27" t="s">
        <v>81</v>
      </c>
      <c r="D55" s="16"/>
      <c r="E55" s="16">
        <v>1</v>
      </c>
      <c r="F55" s="22">
        <v>0</v>
      </c>
      <c r="G55" s="18" t="s">
        <v>18</v>
      </c>
      <c r="H55" s="18">
        <v>0</v>
      </c>
      <c r="I55" s="18">
        <v>1</v>
      </c>
      <c r="J55" s="18" t="s">
        <v>69</v>
      </c>
      <c r="K55" s="18" t="s">
        <v>68</v>
      </c>
      <c r="L55" s="18">
        <v>1</v>
      </c>
      <c r="M55" s="18">
        <v>1</v>
      </c>
      <c r="N55" s="19">
        <v>760</v>
      </c>
      <c r="O55" s="19">
        <v>65</v>
      </c>
      <c r="P55" s="19">
        <v>5</v>
      </c>
      <c r="Q55" s="18" t="str">
        <f t="shared" ca="1" si="18"/>
        <v>16</v>
      </c>
      <c r="R55" s="18" t="str">
        <f t="shared" ca="1" si="20"/>
        <v>08</v>
      </c>
      <c r="S55" s="18" t="str">
        <f t="shared" ca="1" si="22"/>
        <v>07</v>
      </c>
      <c r="T55" s="18">
        <v>1</v>
      </c>
      <c r="U55" s="18" t="str">
        <f t="shared" ca="1" si="24"/>
        <v>16</v>
      </c>
      <c r="V55" s="18" t="str">
        <f t="shared" ca="1" si="28"/>
        <v>08</v>
      </c>
      <c r="W55" s="18" t="str">
        <f t="shared" ca="1" si="32"/>
        <v>04</v>
      </c>
      <c r="X55" s="18">
        <v>1</v>
      </c>
      <c r="Y55" s="23">
        <f>F55</f>
        <v>0</v>
      </c>
      <c r="Z55" s="18">
        <v>1</v>
      </c>
      <c r="AA55" s="18">
        <v>1</v>
      </c>
      <c r="AB55" s="18">
        <v>1</v>
      </c>
      <c r="AC55" s="18">
        <v>1</v>
      </c>
      <c r="AD55" s="18">
        <v>1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8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9">
        <v>0</v>
      </c>
      <c r="AU55" s="18" t="str">
        <f t="shared" ca="1" si="16"/>
        <v>54</v>
      </c>
      <c r="AV55" s="18" t="s">
        <v>25</v>
      </c>
      <c r="AW55" s="16" t="str">
        <f t="shared" ca="1" si="17"/>
        <v>7B00013CC80101076000650005160807011608040100010101010100000000000000000000000000000000000000000000000000000000000000547D</v>
      </c>
      <c r="AX55" s="79">
        <v>54</v>
      </c>
      <c r="AY55" s="21"/>
      <c r="AZ55" s="18" t="str">
        <f t="shared" si="8"/>
        <v>00</v>
      </c>
      <c r="BA55" s="18" t="str">
        <f t="shared" si="9"/>
        <v>00</v>
      </c>
      <c r="BB55" s="20"/>
      <c r="BC55" s="21"/>
    </row>
    <row r="56" spans="1:55" ht="66">
      <c r="A56" s="27"/>
      <c r="B56" s="16"/>
      <c r="C56" s="27"/>
      <c r="D56" s="16"/>
      <c r="E56" s="16">
        <v>2</v>
      </c>
      <c r="F56" s="22">
        <v>1</v>
      </c>
      <c r="G56" s="18" t="s">
        <v>18</v>
      </c>
      <c r="H56" s="18">
        <v>0</v>
      </c>
      <c r="I56" s="18">
        <v>1</v>
      </c>
      <c r="J56" s="18" t="s">
        <v>69</v>
      </c>
      <c r="K56" s="18" t="s">
        <v>68</v>
      </c>
      <c r="L56" s="18">
        <v>1</v>
      </c>
      <c r="M56" s="18">
        <v>1</v>
      </c>
      <c r="N56" s="19">
        <v>760</v>
      </c>
      <c r="O56" s="19">
        <v>65</v>
      </c>
      <c r="P56" s="19">
        <v>5</v>
      </c>
      <c r="Q56" s="18" t="str">
        <f t="shared" ca="1" si="18"/>
        <v>16</v>
      </c>
      <c r="R56" s="18" t="str">
        <f t="shared" ca="1" si="20"/>
        <v>08</v>
      </c>
      <c r="S56" s="18" t="str">
        <f t="shared" ca="1" si="22"/>
        <v>07</v>
      </c>
      <c r="T56" s="18">
        <v>1</v>
      </c>
      <c r="U56" s="18" t="str">
        <f t="shared" ca="1" si="24"/>
        <v>16</v>
      </c>
      <c r="V56" s="18" t="str">
        <f t="shared" ca="1" si="28"/>
        <v>08</v>
      </c>
      <c r="W56" s="18" t="str">
        <f t="shared" ca="1" si="32"/>
        <v>04</v>
      </c>
      <c r="X56" s="18">
        <v>1</v>
      </c>
      <c r="Y56" s="23">
        <f>F56</f>
        <v>1</v>
      </c>
      <c r="Z56" s="18">
        <v>1</v>
      </c>
      <c r="AA56" s="18">
        <v>1</v>
      </c>
      <c r="AB56" s="18">
        <v>1</v>
      </c>
      <c r="AC56" s="18">
        <v>1</v>
      </c>
      <c r="AD56" s="18">
        <v>1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8">
        <v>0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9">
        <v>0</v>
      </c>
      <c r="AU56" s="18" t="str">
        <f t="shared" ca="1" si="16"/>
        <v>54</v>
      </c>
      <c r="AV56" s="18" t="s">
        <v>25</v>
      </c>
      <c r="AW56" s="16" t="str">
        <f t="shared" ca="1" si="17"/>
        <v>7B00013CC80101076000650005160807011608040101010101010100000000000000000000000000000000000000000000000000000000000000547D</v>
      </c>
      <c r="AX56" s="79">
        <v>55</v>
      </c>
      <c r="AY56" s="21"/>
      <c r="AZ56" s="18" t="str">
        <f t="shared" si="8"/>
        <v>00</v>
      </c>
      <c r="BA56" s="18" t="str">
        <f t="shared" si="9"/>
        <v>00</v>
      </c>
      <c r="BB56" s="20"/>
      <c r="BC56" s="21"/>
    </row>
    <row r="57" spans="1:55" ht="66">
      <c r="A57" s="27"/>
      <c r="B57" s="16"/>
      <c r="C57" s="27"/>
      <c r="D57" s="16"/>
      <c r="E57" s="16">
        <v>3</v>
      </c>
      <c r="F57" s="22" t="s">
        <v>22</v>
      </c>
      <c r="G57" s="18" t="s">
        <v>18</v>
      </c>
      <c r="H57" s="18">
        <v>0</v>
      </c>
      <c r="I57" s="18">
        <v>1</v>
      </c>
      <c r="J57" s="18" t="s">
        <v>69</v>
      </c>
      <c r="K57" s="18" t="s">
        <v>68</v>
      </c>
      <c r="L57" s="18">
        <v>1</v>
      </c>
      <c r="M57" s="18">
        <v>1</v>
      </c>
      <c r="N57" s="19">
        <v>760</v>
      </c>
      <c r="O57" s="19">
        <v>65</v>
      </c>
      <c r="P57" s="19">
        <v>5</v>
      </c>
      <c r="Q57" s="18" t="str">
        <f t="shared" ca="1" si="18"/>
        <v>16</v>
      </c>
      <c r="R57" s="18" t="str">
        <f t="shared" ca="1" si="20"/>
        <v>08</v>
      </c>
      <c r="S57" s="18" t="str">
        <f t="shared" ca="1" si="22"/>
        <v>07</v>
      </c>
      <c r="T57" s="18">
        <v>1</v>
      </c>
      <c r="U57" s="18" t="str">
        <f t="shared" ca="1" si="24"/>
        <v>16</v>
      </c>
      <c r="V57" s="18" t="str">
        <f t="shared" ca="1" si="28"/>
        <v>08</v>
      </c>
      <c r="W57" s="18" t="str">
        <f t="shared" ca="1" si="32"/>
        <v>04</v>
      </c>
      <c r="X57" s="18">
        <v>1</v>
      </c>
      <c r="Y57" s="23" t="str">
        <f>F57</f>
        <v>FF</v>
      </c>
      <c r="Z57" s="18">
        <v>1</v>
      </c>
      <c r="AA57" s="18">
        <v>1</v>
      </c>
      <c r="AB57" s="18">
        <v>1</v>
      </c>
      <c r="AC57" s="18">
        <v>1</v>
      </c>
      <c r="AD57" s="18">
        <v>1</v>
      </c>
      <c r="AE57" s="19">
        <v>0</v>
      </c>
      <c r="AF57" s="19">
        <v>0</v>
      </c>
      <c r="AG57" s="19">
        <v>0</v>
      </c>
      <c r="AH57" s="19">
        <v>0</v>
      </c>
      <c r="AI57" s="19">
        <v>0</v>
      </c>
      <c r="AJ57" s="18">
        <v>0</v>
      </c>
      <c r="AK57" s="19">
        <v>0</v>
      </c>
      <c r="AL57" s="19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9">
        <v>0</v>
      </c>
      <c r="AU57" s="18" t="str">
        <f t="shared" ca="1" si="16"/>
        <v>54</v>
      </c>
      <c r="AV57" s="18" t="s">
        <v>25</v>
      </c>
      <c r="AW57" s="16" t="str">
        <f t="shared" ca="1" si="17"/>
        <v>7B00013CC801010760006500051608070116080401FF010101010100000000000000000000000000000000000000000000000000000000000000547D</v>
      </c>
      <c r="AX57" s="79">
        <v>56</v>
      </c>
      <c r="AY57" s="21"/>
      <c r="AZ57" s="18" t="str">
        <f t="shared" si="8"/>
        <v>00</v>
      </c>
      <c r="BA57" s="18" t="str">
        <f t="shared" si="9"/>
        <v>00</v>
      </c>
      <c r="BB57" s="20"/>
      <c r="BC57" s="21"/>
    </row>
    <row r="58" spans="1:55" ht="66">
      <c r="A58" s="27"/>
      <c r="B58" s="16">
        <v>22</v>
      </c>
      <c r="C58" s="27" t="s">
        <v>82</v>
      </c>
      <c r="D58" s="16"/>
      <c r="E58" s="16">
        <v>1</v>
      </c>
      <c r="F58" s="22">
        <v>0</v>
      </c>
      <c r="G58" s="18" t="s">
        <v>18</v>
      </c>
      <c r="H58" s="18">
        <v>0</v>
      </c>
      <c r="I58" s="18">
        <v>1</v>
      </c>
      <c r="J58" s="18" t="s">
        <v>69</v>
      </c>
      <c r="K58" s="18" t="s">
        <v>68</v>
      </c>
      <c r="L58" s="18">
        <v>1</v>
      </c>
      <c r="M58" s="18">
        <v>1</v>
      </c>
      <c r="N58" s="19">
        <v>760</v>
      </c>
      <c r="O58" s="19">
        <v>65</v>
      </c>
      <c r="P58" s="19">
        <v>5</v>
      </c>
      <c r="Q58" s="18" t="str">
        <f t="shared" ca="1" si="18"/>
        <v>16</v>
      </c>
      <c r="R58" s="18" t="str">
        <f t="shared" ca="1" si="20"/>
        <v>08</v>
      </c>
      <c r="S58" s="18" t="str">
        <f t="shared" ca="1" si="22"/>
        <v>07</v>
      </c>
      <c r="T58" s="18">
        <v>1</v>
      </c>
      <c r="U58" s="18" t="str">
        <f t="shared" ca="1" si="24"/>
        <v>16</v>
      </c>
      <c r="V58" s="18" t="str">
        <f t="shared" ca="1" si="28"/>
        <v>08</v>
      </c>
      <c r="W58" s="18" t="str">
        <f t="shared" ca="1" si="32"/>
        <v>04</v>
      </c>
      <c r="X58" s="18">
        <v>1</v>
      </c>
      <c r="Y58" s="18">
        <v>1</v>
      </c>
      <c r="Z58" s="23">
        <f>F58</f>
        <v>0</v>
      </c>
      <c r="AA58" s="18">
        <v>1</v>
      </c>
      <c r="AB58" s="18">
        <v>1</v>
      </c>
      <c r="AC58" s="18">
        <v>1</v>
      </c>
      <c r="AD58" s="18">
        <v>1</v>
      </c>
      <c r="AE58" s="19">
        <v>0</v>
      </c>
      <c r="AF58" s="19">
        <v>0</v>
      </c>
      <c r="AG58" s="19">
        <v>0</v>
      </c>
      <c r="AH58" s="19">
        <v>0</v>
      </c>
      <c r="AI58" s="19">
        <v>0</v>
      </c>
      <c r="AJ58" s="18">
        <v>0</v>
      </c>
      <c r="AK58" s="19">
        <v>0</v>
      </c>
      <c r="AL58" s="19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9">
        <v>0</v>
      </c>
      <c r="AU58" s="18" t="str">
        <f t="shared" ca="1" si="16"/>
        <v>51</v>
      </c>
      <c r="AV58" s="18" t="s">
        <v>25</v>
      </c>
      <c r="AW58" s="16" t="str">
        <f t="shared" ca="1" si="17"/>
        <v>7B00013CC80101076000650005160807011608040101000101010100000000000000000000000000000000000000000000000000000000000000517D</v>
      </c>
      <c r="AX58" s="79">
        <v>57</v>
      </c>
      <c r="AY58" s="21"/>
      <c r="AZ58" s="18" t="str">
        <f t="shared" si="8"/>
        <v>00</v>
      </c>
      <c r="BA58" s="18" t="str">
        <f t="shared" si="9"/>
        <v>00</v>
      </c>
      <c r="BB58" s="20"/>
      <c r="BC58" s="21"/>
    </row>
    <row r="59" spans="1:55" ht="66">
      <c r="A59" s="27"/>
      <c r="B59" s="16"/>
      <c r="C59" s="27"/>
      <c r="D59" s="16"/>
      <c r="E59" s="16">
        <v>2</v>
      </c>
      <c r="F59" s="22">
        <v>1</v>
      </c>
      <c r="G59" s="18" t="s">
        <v>18</v>
      </c>
      <c r="H59" s="18">
        <v>0</v>
      </c>
      <c r="I59" s="18">
        <v>1</v>
      </c>
      <c r="J59" s="18" t="s">
        <v>69</v>
      </c>
      <c r="K59" s="18" t="s">
        <v>68</v>
      </c>
      <c r="L59" s="18">
        <v>1</v>
      </c>
      <c r="M59" s="18">
        <v>1</v>
      </c>
      <c r="N59" s="19">
        <v>760</v>
      </c>
      <c r="O59" s="19">
        <v>65</v>
      </c>
      <c r="P59" s="19">
        <v>5</v>
      </c>
      <c r="Q59" s="18" t="str">
        <f t="shared" ca="1" si="18"/>
        <v>16</v>
      </c>
      <c r="R59" s="18" t="str">
        <f t="shared" ca="1" si="20"/>
        <v>08</v>
      </c>
      <c r="S59" s="18" t="str">
        <f t="shared" ca="1" si="22"/>
        <v>07</v>
      </c>
      <c r="T59" s="18">
        <v>1</v>
      </c>
      <c r="U59" s="18" t="str">
        <f t="shared" ca="1" si="24"/>
        <v>16</v>
      </c>
      <c r="V59" s="18" t="str">
        <f t="shared" ca="1" si="28"/>
        <v>08</v>
      </c>
      <c r="W59" s="18" t="str">
        <f t="shared" ca="1" si="32"/>
        <v>04</v>
      </c>
      <c r="X59" s="18">
        <v>1</v>
      </c>
      <c r="Y59" s="18">
        <v>1</v>
      </c>
      <c r="Z59" s="23">
        <f>F59</f>
        <v>1</v>
      </c>
      <c r="AA59" s="18">
        <v>1</v>
      </c>
      <c r="AB59" s="18">
        <v>1</v>
      </c>
      <c r="AC59" s="18">
        <v>1</v>
      </c>
      <c r="AD59" s="18">
        <v>1</v>
      </c>
      <c r="AE59" s="19">
        <v>0</v>
      </c>
      <c r="AF59" s="19">
        <v>0</v>
      </c>
      <c r="AG59" s="19">
        <v>0</v>
      </c>
      <c r="AH59" s="19">
        <v>0</v>
      </c>
      <c r="AI59" s="19">
        <v>0</v>
      </c>
      <c r="AJ59" s="18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9">
        <v>0</v>
      </c>
      <c r="AU59" s="18" t="str">
        <f t="shared" ca="1" si="16"/>
        <v>54</v>
      </c>
      <c r="AV59" s="18" t="s">
        <v>25</v>
      </c>
      <c r="AW59" s="16" t="str">
        <f t="shared" ca="1" si="17"/>
        <v>7B00013CC80101076000650005160807011608040101010101010100000000000000000000000000000000000000000000000000000000000000547D</v>
      </c>
      <c r="AX59" s="79">
        <v>58</v>
      </c>
      <c r="AY59" s="21"/>
      <c r="AZ59" s="18" t="str">
        <f t="shared" si="8"/>
        <v>00</v>
      </c>
      <c r="BA59" s="18" t="str">
        <f t="shared" si="9"/>
        <v>00</v>
      </c>
      <c r="BB59" s="20"/>
      <c r="BC59" s="21"/>
    </row>
    <row r="60" spans="1:55" ht="66">
      <c r="A60" s="27"/>
      <c r="B60" s="16"/>
      <c r="C60" s="27"/>
      <c r="D60" s="16"/>
      <c r="E60" s="16">
        <v>3</v>
      </c>
      <c r="F60" s="22" t="s">
        <v>22</v>
      </c>
      <c r="G60" s="18" t="s">
        <v>18</v>
      </c>
      <c r="H60" s="18">
        <v>0</v>
      </c>
      <c r="I60" s="18">
        <v>1</v>
      </c>
      <c r="J60" s="18" t="s">
        <v>69</v>
      </c>
      <c r="K60" s="18" t="s">
        <v>68</v>
      </c>
      <c r="L60" s="18">
        <v>1</v>
      </c>
      <c r="M60" s="18">
        <v>1</v>
      </c>
      <c r="N60" s="19">
        <v>760</v>
      </c>
      <c r="O60" s="19">
        <v>65</v>
      </c>
      <c r="P60" s="19">
        <v>5</v>
      </c>
      <c r="Q60" s="18" t="str">
        <f t="shared" ca="1" si="18"/>
        <v>16</v>
      </c>
      <c r="R60" s="18" t="str">
        <f t="shared" ca="1" si="20"/>
        <v>08</v>
      </c>
      <c r="S60" s="18" t="str">
        <f t="shared" ca="1" si="22"/>
        <v>07</v>
      </c>
      <c r="T60" s="18">
        <v>1</v>
      </c>
      <c r="U60" s="18" t="str">
        <f t="shared" ca="1" si="24"/>
        <v>16</v>
      </c>
      <c r="V60" s="18" t="str">
        <f t="shared" ca="1" si="28"/>
        <v>08</v>
      </c>
      <c r="W60" s="18" t="str">
        <f t="shared" ca="1" si="32"/>
        <v>04</v>
      </c>
      <c r="X60" s="18">
        <v>1</v>
      </c>
      <c r="Y60" s="18">
        <v>1</v>
      </c>
      <c r="Z60" s="23" t="str">
        <f>F60</f>
        <v>FF</v>
      </c>
      <c r="AA60" s="18">
        <v>1</v>
      </c>
      <c r="AB60" s="18">
        <v>1</v>
      </c>
      <c r="AC60" s="18">
        <v>1</v>
      </c>
      <c r="AD60" s="18">
        <v>1</v>
      </c>
      <c r="AE60" s="19">
        <v>0</v>
      </c>
      <c r="AF60" s="19">
        <v>0</v>
      </c>
      <c r="AG60" s="19">
        <v>0</v>
      </c>
      <c r="AH60" s="19">
        <v>0</v>
      </c>
      <c r="AI60" s="19">
        <v>0</v>
      </c>
      <c r="AJ60" s="18">
        <v>0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9">
        <v>0</v>
      </c>
      <c r="AU60" s="18" t="str">
        <f t="shared" ca="1" si="16"/>
        <v>50</v>
      </c>
      <c r="AV60" s="18" t="s">
        <v>25</v>
      </c>
      <c r="AW60" s="16" t="str">
        <f t="shared" ca="1" si="17"/>
        <v>7B00013CC80101076000650005160807011608040101FF0101010100000000000000000000000000000000000000000000000000000000000000507D</v>
      </c>
      <c r="AX60" s="79">
        <v>59</v>
      </c>
      <c r="AY60" s="21"/>
      <c r="AZ60" s="18" t="str">
        <f t="shared" si="8"/>
        <v>00</v>
      </c>
      <c r="BA60" s="18" t="str">
        <f t="shared" si="9"/>
        <v>00</v>
      </c>
      <c r="BB60" s="20"/>
      <c r="BC60" s="21"/>
    </row>
    <row r="61" spans="1:55" ht="66">
      <c r="A61" s="27"/>
      <c r="B61" s="16">
        <v>23</v>
      </c>
      <c r="C61" s="27" t="s">
        <v>83</v>
      </c>
      <c r="D61" s="16"/>
      <c r="E61" s="16">
        <v>1</v>
      </c>
      <c r="F61" s="22">
        <v>0</v>
      </c>
      <c r="G61" s="18" t="s">
        <v>18</v>
      </c>
      <c r="H61" s="18">
        <v>0</v>
      </c>
      <c r="I61" s="18">
        <v>1</v>
      </c>
      <c r="J61" s="18" t="s">
        <v>69</v>
      </c>
      <c r="K61" s="18" t="s">
        <v>68</v>
      </c>
      <c r="L61" s="18">
        <v>1</v>
      </c>
      <c r="M61" s="18">
        <v>1</v>
      </c>
      <c r="N61" s="19">
        <v>760</v>
      </c>
      <c r="O61" s="19">
        <v>65</v>
      </c>
      <c r="P61" s="19">
        <v>5</v>
      </c>
      <c r="Q61" s="18" t="str">
        <f t="shared" ca="1" si="18"/>
        <v>16</v>
      </c>
      <c r="R61" s="18" t="str">
        <f t="shared" ca="1" si="20"/>
        <v>08</v>
      </c>
      <c r="S61" s="18" t="str">
        <f t="shared" ca="1" si="22"/>
        <v>07</v>
      </c>
      <c r="T61" s="18">
        <v>1</v>
      </c>
      <c r="U61" s="18" t="str">
        <f t="shared" ca="1" si="24"/>
        <v>16</v>
      </c>
      <c r="V61" s="18" t="str">
        <f t="shared" ca="1" si="28"/>
        <v>08</v>
      </c>
      <c r="W61" s="18" t="str">
        <f t="shared" ca="1" si="32"/>
        <v>04</v>
      </c>
      <c r="X61" s="18">
        <v>1</v>
      </c>
      <c r="Y61" s="18">
        <v>1</v>
      </c>
      <c r="Z61" s="18">
        <v>1</v>
      </c>
      <c r="AA61" s="23">
        <f>F61</f>
        <v>0</v>
      </c>
      <c r="AB61" s="18">
        <v>1</v>
      </c>
      <c r="AC61" s="18">
        <v>1</v>
      </c>
      <c r="AD61" s="18">
        <v>1</v>
      </c>
      <c r="AE61" s="19">
        <v>0</v>
      </c>
      <c r="AF61" s="19">
        <v>0</v>
      </c>
      <c r="AG61" s="19">
        <v>0</v>
      </c>
      <c r="AH61" s="19">
        <v>0</v>
      </c>
      <c r="AI61" s="19">
        <v>0</v>
      </c>
      <c r="AJ61" s="18">
        <v>0</v>
      </c>
      <c r="AK61" s="19">
        <v>0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9">
        <v>0</v>
      </c>
      <c r="AU61" s="18" t="str">
        <f t="shared" ca="1" si="16"/>
        <v>51</v>
      </c>
      <c r="AV61" s="18" t="s">
        <v>25</v>
      </c>
      <c r="AW61" s="16" t="str">
        <f t="shared" ca="1" si="17"/>
        <v>7B00013CC80101076000650005160807011608040101010001010100000000000000000000000000000000000000000000000000000000000000517D</v>
      </c>
      <c r="AX61" s="79">
        <v>60</v>
      </c>
      <c r="AY61" s="21"/>
      <c r="AZ61" s="18" t="str">
        <f t="shared" si="8"/>
        <v>00</v>
      </c>
      <c r="BA61" s="18" t="str">
        <f t="shared" si="9"/>
        <v>00</v>
      </c>
      <c r="BB61" s="20"/>
      <c r="BC61" s="21"/>
    </row>
    <row r="62" spans="1:55" ht="66">
      <c r="A62" s="27"/>
      <c r="B62" s="16"/>
      <c r="C62" s="27"/>
      <c r="D62" s="16"/>
      <c r="E62" s="16">
        <v>2</v>
      </c>
      <c r="F62" s="22">
        <v>1</v>
      </c>
      <c r="G62" s="18" t="s">
        <v>18</v>
      </c>
      <c r="H62" s="18">
        <v>0</v>
      </c>
      <c r="I62" s="18">
        <v>1</v>
      </c>
      <c r="J62" s="18" t="s">
        <v>69</v>
      </c>
      <c r="K62" s="18" t="s">
        <v>68</v>
      </c>
      <c r="L62" s="18">
        <v>1</v>
      </c>
      <c r="M62" s="18">
        <v>1</v>
      </c>
      <c r="N62" s="19">
        <v>760</v>
      </c>
      <c r="O62" s="19">
        <v>65</v>
      </c>
      <c r="P62" s="19">
        <v>5</v>
      </c>
      <c r="Q62" s="18" t="str">
        <f t="shared" ca="1" si="18"/>
        <v>16</v>
      </c>
      <c r="R62" s="18" t="str">
        <f t="shared" ca="1" si="20"/>
        <v>08</v>
      </c>
      <c r="S62" s="18" t="str">
        <f t="shared" ca="1" si="22"/>
        <v>07</v>
      </c>
      <c r="T62" s="18">
        <v>1</v>
      </c>
      <c r="U62" s="18" t="str">
        <f t="shared" ca="1" si="24"/>
        <v>16</v>
      </c>
      <c r="V62" s="18" t="str">
        <f t="shared" ca="1" si="28"/>
        <v>08</v>
      </c>
      <c r="W62" s="18" t="str">
        <f t="shared" ca="1" si="32"/>
        <v>04</v>
      </c>
      <c r="X62" s="18">
        <v>1</v>
      </c>
      <c r="Y62" s="18">
        <v>1</v>
      </c>
      <c r="Z62" s="18">
        <v>1</v>
      </c>
      <c r="AA62" s="23">
        <f>F62</f>
        <v>1</v>
      </c>
      <c r="AB62" s="18">
        <v>1</v>
      </c>
      <c r="AC62" s="18">
        <v>1</v>
      </c>
      <c r="AD62" s="18">
        <v>1</v>
      </c>
      <c r="AE62" s="19">
        <v>0</v>
      </c>
      <c r="AF62" s="19">
        <v>0</v>
      </c>
      <c r="AG62" s="19">
        <v>0</v>
      </c>
      <c r="AH62" s="19">
        <v>0</v>
      </c>
      <c r="AI62" s="19">
        <v>0</v>
      </c>
      <c r="AJ62" s="18">
        <v>0</v>
      </c>
      <c r="AK62" s="19">
        <v>0</v>
      </c>
      <c r="AL62" s="19">
        <v>0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9">
        <v>0</v>
      </c>
      <c r="AU62" s="18" t="str">
        <f t="shared" ca="1" si="16"/>
        <v>54</v>
      </c>
      <c r="AV62" s="18" t="s">
        <v>25</v>
      </c>
      <c r="AW62" s="16" t="str">
        <f t="shared" ca="1" si="17"/>
        <v>7B00013CC80101076000650005160807011608040101010101010100000000000000000000000000000000000000000000000000000000000000547D</v>
      </c>
      <c r="AX62" s="79">
        <v>61</v>
      </c>
      <c r="AY62" s="21"/>
      <c r="AZ62" s="18" t="str">
        <f t="shared" si="8"/>
        <v>00</v>
      </c>
      <c r="BA62" s="18" t="str">
        <f t="shared" si="9"/>
        <v>00</v>
      </c>
      <c r="BB62" s="20"/>
      <c r="BC62" s="21"/>
    </row>
    <row r="63" spans="1:55" ht="66">
      <c r="A63" s="27"/>
      <c r="B63" s="16"/>
      <c r="C63" s="27"/>
      <c r="D63" s="16"/>
      <c r="E63" s="16">
        <v>3</v>
      </c>
      <c r="F63" s="22" t="s">
        <v>22</v>
      </c>
      <c r="G63" s="18" t="s">
        <v>18</v>
      </c>
      <c r="H63" s="18">
        <v>0</v>
      </c>
      <c r="I63" s="18">
        <v>1</v>
      </c>
      <c r="J63" s="18" t="s">
        <v>69</v>
      </c>
      <c r="K63" s="18" t="s">
        <v>68</v>
      </c>
      <c r="L63" s="18">
        <v>1</v>
      </c>
      <c r="M63" s="18">
        <v>1</v>
      </c>
      <c r="N63" s="19">
        <v>760</v>
      </c>
      <c r="O63" s="19">
        <v>65</v>
      </c>
      <c r="P63" s="19">
        <v>5</v>
      </c>
      <c r="Q63" s="18" t="str">
        <f t="shared" ca="1" si="18"/>
        <v>16</v>
      </c>
      <c r="R63" s="18" t="str">
        <f t="shared" ca="1" si="20"/>
        <v>08</v>
      </c>
      <c r="S63" s="18" t="str">
        <f t="shared" ca="1" si="22"/>
        <v>07</v>
      </c>
      <c r="T63" s="18">
        <v>1</v>
      </c>
      <c r="U63" s="18" t="str">
        <f t="shared" ca="1" si="24"/>
        <v>16</v>
      </c>
      <c r="V63" s="18" t="str">
        <f t="shared" ca="1" si="28"/>
        <v>08</v>
      </c>
      <c r="W63" s="18" t="str">
        <f t="shared" ca="1" si="32"/>
        <v>04</v>
      </c>
      <c r="X63" s="18">
        <v>1</v>
      </c>
      <c r="Y63" s="18">
        <v>1</v>
      </c>
      <c r="Z63" s="18">
        <v>1</v>
      </c>
      <c r="AA63" s="23" t="str">
        <f>F63</f>
        <v>FF</v>
      </c>
      <c r="AB63" s="18">
        <v>1</v>
      </c>
      <c r="AC63" s="18">
        <v>1</v>
      </c>
      <c r="AD63" s="18">
        <v>1</v>
      </c>
      <c r="AE63" s="19">
        <v>0</v>
      </c>
      <c r="AF63" s="19">
        <v>0</v>
      </c>
      <c r="AG63" s="19">
        <v>0</v>
      </c>
      <c r="AH63" s="19">
        <v>0</v>
      </c>
      <c r="AI63" s="19">
        <v>0</v>
      </c>
      <c r="AJ63" s="18">
        <v>0</v>
      </c>
      <c r="AK63" s="19">
        <v>0</v>
      </c>
      <c r="AL63" s="19">
        <v>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9">
        <v>0</v>
      </c>
      <c r="AU63" s="18" t="str">
        <f t="shared" ca="1" si="16"/>
        <v>50</v>
      </c>
      <c r="AV63" s="18" t="s">
        <v>25</v>
      </c>
      <c r="AW63" s="16" t="str">
        <f t="shared" ca="1" si="17"/>
        <v>7B00013CC8010107600065000516080701160804010101FF01010100000000000000000000000000000000000000000000000000000000000000507D</v>
      </c>
      <c r="AX63" s="79">
        <v>62</v>
      </c>
      <c r="AY63" s="21"/>
      <c r="AZ63" s="18" t="str">
        <f t="shared" si="8"/>
        <v>00</v>
      </c>
      <c r="BA63" s="18" t="str">
        <f t="shared" si="9"/>
        <v>00</v>
      </c>
      <c r="BB63" s="20"/>
      <c r="BC63" s="21"/>
    </row>
    <row r="64" spans="1:55" ht="66">
      <c r="A64" s="27"/>
      <c r="B64" s="16">
        <v>24</v>
      </c>
      <c r="C64" s="27" t="s">
        <v>84</v>
      </c>
      <c r="D64" s="16"/>
      <c r="E64" s="16">
        <v>1</v>
      </c>
      <c r="F64" s="22">
        <v>0</v>
      </c>
      <c r="G64" s="18" t="s">
        <v>18</v>
      </c>
      <c r="H64" s="18">
        <v>0</v>
      </c>
      <c r="I64" s="18">
        <v>1</v>
      </c>
      <c r="J64" s="18" t="s">
        <v>69</v>
      </c>
      <c r="K64" s="18" t="s">
        <v>68</v>
      </c>
      <c r="L64" s="18">
        <v>1</v>
      </c>
      <c r="M64" s="18">
        <v>1</v>
      </c>
      <c r="N64" s="19">
        <v>760</v>
      </c>
      <c r="O64" s="19">
        <v>65</v>
      </c>
      <c r="P64" s="19">
        <v>5</v>
      </c>
      <c r="Q64" s="18" t="str">
        <f t="shared" ca="1" si="18"/>
        <v>16</v>
      </c>
      <c r="R64" s="18" t="str">
        <f t="shared" ca="1" si="20"/>
        <v>08</v>
      </c>
      <c r="S64" s="18" t="str">
        <f t="shared" ca="1" si="22"/>
        <v>07</v>
      </c>
      <c r="T64" s="18">
        <v>1</v>
      </c>
      <c r="U64" s="18" t="str">
        <f t="shared" ca="1" si="24"/>
        <v>16</v>
      </c>
      <c r="V64" s="18" t="str">
        <f t="shared" ca="1" si="28"/>
        <v>08</v>
      </c>
      <c r="W64" s="18" t="str">
        <f t="shared" ca="1" si="32"/>
        <v>04</v>
      </c>
      <c r="X64" s="18">
        <v>1</v>
      </c>
      <c r="Y64" s="18">
        <v>1</v>
      </c>
      <c r="Z64" s="18">
        <v>1</v>
      </c>
      <c r="AA64" s="18">
        <v>1</v>
      </c>
      <c r="AB64" s="23">
        <f>F64</f>
        <v>0</v>
      </c>
      <c r="AC64" s="18">
        <v>1</v>
      </c>
      <c r="AD64" s="18">
        <v>1</v>
      </c>
      <c r="AE64" s="19">
        <v>0</v>
      </c>
      <c r="AF64" s="19">
        <v>0</v>
      </c>
      <c r="AG64" s="19">
        <v>0</v>
      </c>
      <c r="AH64" s="19">
        <v>0</v>
      </c>
      <c r="AI64" s="19">
        <v>0</v>
      </c>
      <c r="AJ64" s="18">
        <v>0</v>
      </c>
      <c r="AK64" s="19">
        <v>0</v>
      </c>
      <c r="AL64" s="19">
        <v>0</v>
      </c>
      <c r="AM64" s="19">
        <v>0</v>
      </c>
      <c r="AN64" s="19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9">
        <v>0</v>
      </c>
      <c r="AU64" s="18" t="str">
        <f t="shared" ca="1" si="16"/>
        <v>51</v>
      </c>
      <c r="AV64" s="18" t="s">
        <v>25</v>
      </c>
      <c r="AW64" s="16" t="str">
        <f t="shared" ca="1" si="17"/>
        <v>7B00013CC80101076000650005160807011608040101010100010100000000000000000000000000000000000000000000000000000000000000517D</v>
      </c>
      <c r="AX64" s="79">
        <v>63</v>
      </c>
      <c r="AY64" s="21"/>
      <c r="AZ64" s="18" t="str">
        <f t="shared" si="8"/>
        <v>00</v>
      </c>
      <c r="BA64" s="18" t="str">
        <f t="shared" si="9"/>
        <v>00</v>
      </c>
      <c r="BB64" s="20"/>
      <c r="BC64" s="21"/>
    </row>
    <row r="65" spans="1:55" ht="66">
      <c r="A65" s="27"/>
      <c r="B65" s="16"/>
      <c r="C65" s="27"/>
      <c r="D65" s="16"/>
      <c r="E65" s="16">
        <v>2</v>
      </c>
      <c r="F65" s="22">
        <v>1</v>
      </c>
      <c r="G65" s="18" t="s">
        <v>18</v>
      </c>
      <c r="H65" s="18">
        <v>0</v>
      </c>
      <c r="I65" s="18">
        <v>1</v>
      </c>
      <c r="J65" s="18" t="s">
        <v>69</v>
      </c>
      <c r="K65" s="18" t="s">
        <v>68</v>
      </c>
      <c r="L65" s="18">
        <v>1</v>
      </c>
      <c r="M65" s="18">
        <v>1</v>
      </c>
      <c r="N65" s="19">
        <v>760</v>
      </c>
      <c r="O65" s="19">
        <v>65</v>
      </c>
      <c r="P65" s="19">
        <v>5</v>
      </c>
      <c r="Q65" s="18" t="str">
        <f t="shared" ca="1" si="18"/>
        <v>16</v>
      </c>
      <c r="R65" s="18" t="str">
        <f t="shared" ca="1" si="20"/>
        <v>08</v>
      </c>
      <c r="S65" s="18" t="str">
        <f t="shared" ca="1" si="22"/>
        <v>07</v>
      </c>
      <c r="T65" s="18">
        <v>1</v>
      </c>
      <c r="U65" s="18" t="str">
        <f t="shared" ca="1" si="24"/>
        <v>16</v>
      </c>
      <c r="V65" s="18" t="str">
        <f t="shared" ca="1" si="28"/>
        <v>08</v>
      </c>
      <c r="W65" s="18" t="str">
        <f t="shared" ca="1" si="32"/>
        <v>04</v>
      </c>
      <c r="X65" s="18">
        <v>1</v>
      </c>
      <c r="Y65" s="18">
        <v>1</v>
      </c>
      <c r="Z65" s="18">
        <v>1</v>
      </c>
      <c r="AA65" s="18">
        <v>1</v>
      </c>
      <c r="AB65" s="23">
        <f>F65</f>
        <v>1</v>
      </c>
      <c r="AC65" s="18">
        <v>1</v>
      </c>
      <c r="AD65" s="18">
        <v>1</v>
      </c>
      <c r="AE65" s="19">
        <v>0</v>
      </c>
      <c r="AF65" s="19">
        <v>0</v>
      </c>
      <c r="AG65" s="19">
        <v>0</v>
      </c>
      <c r="AH65" s="19">
        <v>0</v>
      </c>
      <c r="AI65" s="19">
        <v>0</v>
      </c>
      <c r="AJ65" s="18">
        <v>0</v>
      </c>
      <c r="AK65" s="19">
        <v>0</v>
      </c>
      <c r="AL65" s="19">
        <v>0</v>
      </c>
      <c r="AM65" s="19">
        <v>0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9">
        <v>0</v>
      </c>
      <c r="AU65" s="18" t="str">
        <f t="shared" ca="1" si="16"/>
        <v>54</v>
      </c>
      <c r="AV65" s="18" t="s">
        <v>25</v>
      </c>
      <c r="AW65" s="16" t="str">
        <f t="shared" ca="1" si="17"/>
        <v>7B00013CC80101076000650005160807011608040101010101010100000000000000000000000000000000000000000000000000000000000000547D</v>
      </c>
      <c r="AX65" s="79">
        <v>64</v>
      </c>
      <c r="AY65" s="21"/>
      <c r="AZ65" s="18" t="str">
        <f t="shared" si="8"/>
        <v>00</v>
      </c>
      <c r="BA65" s="18" t="str">
        <f t="shared" si="9"/>
        <v>00</v>
      </c>
      <c r="BB65" s="20"/>
      <c r="BC65" s="21"/>
    </row>
    <row r="66" spans="1:55" ht="66">
      <c r="A66" s="27"/>
      <c r="B66" s="16"/>
      <c r="C66" s="27"/>
      <c r="D66" s="16"/>
      <c r="E66" s="16">
        <v>3</v>
      </c>
      <c r="F66" s="22" t="s">
        <v>22</v>
      </c>
      <c r="G66" s="18" t="s">
        <v>18</v>
      </c>
      <c r="H66" s="18">
        <v>0</v>
      </c>
      <c r="I66" s="18">
        <v>1</v>
      </c>
      <c r="J66" s="18" t="s">
        <v>69</v>
      </c>
      <c r="K66" s="18" t="s">
        <v>68</v>
      </c>
      <c r="L66" s="18">
        <v>1</v>
      </c>
      <c r="M66" s="18">
        <v>1</v>
      </c>
      <c r="N66" s="19">
        <v>760</v>
      </c>
      <c r="O66" s="19">
        <v>65</v>
      </c>
      <c r="P66" s="19">
        <v>5</v>
      </c>
      <c r="Q66" s="18" t="str">
        <f t="shared" ca="1" si="18"/>
        <v>16</v>
      </c>
      <c r="R66" s="18" t="str">
        <f t="shared" ca="1" si="20"/>
        <v>08</v>
      </c>
      <c r="S66" s="18" t="str">
        <f t="shared" ca="1" si="22"/>
        <v>07</v>
      </c>
      <c r="T66" s="18">
        <v>1</v>
      </c>
      <c r="U66" s="18" t="str">
        <f t="shared" ca="1" si="24"/>
        <v>16</v>
      </c>
      <c r="V66" s="18" t="str">
        <f t="shared" ca="1" si="28"/>
        <v>08</v>
      </c>
      <c r="W66" s="18" t="str">
        <f t="shared" ca="1" si="32"/>
        <v>04</v>
      </c>
      <c r="X66" s="18">
        <v>1</v>
      </c>
      <c r="Y66" s="18">
        <v>1</v>
      </c>
      <c r="Z66" s="18">
        <v>1</v>
      </c>
      <c r="AA66" s="18">
        <v>1</v>
      </c>
      <c r="AB66" s="23" t="str">
        <f>F66</f>
        <v>FF</v>
      </c>
      <c r="AC66" s="18">
        <v>1</v>
      </c>
      <c r="AD66" s="18">
        <v>1</v>
      </c>
      <c r="AE66" s="19">
        <v>0</v>
      </c>
      <c r="AF66" s="19">
        <v>0</v>
      </c>
      <c r="AG66" s="19">
        <v>0</v>
      </c>
      <c r="AH66" s="19">
        <v>0</v>
      </c>
      <c r="AI66" s="19">
        <v>0</v>
      </c>
      <c r="AJ66" s="18">
        <v>0</v>
      </c>
      <c r="AK66" s="19">
        <v>0</v>
      </c>
      <c r="AL66" s="19">
        <v>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9">
        <v>0</v>
      </c>
      <c r="AU66" s="18" t="str">
        <f t="shared" ref="AU66:AU97" ca="1" si="33">TEXT(DEC2HEX(_xlfn.BITAND(SUM(HEX2DEC(G66)+HEX2DEC(H66)+HEX2DEC(I66)+HEX2DEC(J66)+HEX2DEC(K66)+HEX2DEC(L66)+HEX2DEC(M66)+HEX2DEC(N66)+HEX2DEC(O66)+HEX2DEC(P66)+HEX2DEC(Q66)+HEX2DEC(R66)+HEX2DEC(S66)+HEX2DEC(T66)+HEX2DEC(W66)+HEX2DEC(X66)+HEX2DEC(Z66)+HEX2DEC(AA66)+HEX2DEC(AB66)+HEX2DEC(AC66)+HEX2DEC(AD66)+HEX2DEC(AE66)+HEX2DEC(AF66)+HEX2DEC(AG66)+HEX2DEC(AH66)+HEX2DEC(AI66)+HEX2DEC(AJ66)+HEX2DEC(AK66)+HEX2DEC(AL66)+HEX2DEC(AM66)+HEX2DEC(AN66)+HEX2DEC(AO66)+HEX2DEC(AP66)+HEX2DEC(AQ66)+HEX2DEC(AR66)+HEX2DEC(AS66)+HEX2DEC(AT66)),85)),"00")</f>
        <v>50</v>
      </c>
      <c r="AV66" s="18" t="s">
        <v>25</v>
      </c>
      <c r="AW66" s="16" t="str">
        <f t="shared" ref="AW66:AW97" ca="1" si="34">CONCATENATE(TEXT(G66,"00"),TEXT(H66,"00"),TEXT(I66,"00"),TEXT(J66,"00"),TEXT(K66,"00"),TEXT(L66,"00"),TEXT(M66,"00"),TEXT(N66,"0000"),TEXT(O66,"0000"),TEXT(P66,"0000"),TEXT(Q66,"00"),TEXT(R66,"00"),TEXT(S66,"00"),TEXT(T66,"00"),TEXT(U66,"00"),TEXT(V66,"00"),TEXT(W66,"00"),TEXT(X66,"00"),TEXT(Y66,"00"),TEXT(Z66,"00"),TEXT(AA66,"00"),TEXT(AB66,"00"),TEXT(AC66,"00"),TEXT(AD66,"00"),TEXT(AE66,"0000"),TEXT(AF66,"0000"),TEXT(AG66,"0000"),TEXT(AH66,"0000"),TEXT(AI66,"0000"),TEXT(AJ66,"00"),TEXT(AK66,"0000"),TEXT(AL66,"0000"),TEXT(AM66,"0000"),TEXT(AN66,"0000"),TEXT(AO66,"0000"),TEXT(AP66,"0000"),TEXT(AQ66,"0000"),TEXT(AR66,"0000"),TEXT(AS66,"0000"),TEXT(AT66,"0000"),TEXT(AU66,"00"),TEXT(AV66,"00"))</f>
        <v>7B00013CC801010760006500051608070116080401010101FF010100000000000000000000000000000000000000000000000000000000000000507D</v>
      </c>
      <c r="AX66" s="79">
        <v>65</v>
      </c>
      <c r="AY66" s="21"/>
      <c r="AZ66" s="18" t="str">
        <f t="shared" si="8"/>
        <v>00</v>
      </c>
      <c r="BA66" s="18" t="str">
        <f t="shared" si="9"/>
        <v>00</v>
      </c>
      <c r="BB66" s="20"/>
      <c r="BC66" s="21"/>
    </row>
    <row r="67" spans="1:55" ht="66">
      <c r="A67" s="27"/>
      <c r="B67" s="16">
        <v>25</v>
      </c>
      <c r="C67" s="27" t="s">
        <v>85</v>
      </c>
      <c r="D67" s="16"/>
      <c r="E67" s="16">
        <v>1</v>
      </c>
      <c r="F67" s="22">
        <v>0</v>
      </c>
      <c r="G67" s="18" t="s">
        <v>18</v>
      </c>
      <c r="H67" s="18">
        <v>0</v>
      </c>
      <c r="I67" s="18">
        <v>1</v>
      </c>
      <c r="J67" s="18" t="s">
        <v>69</v>
      </c>
      <c r="K67" s="18" t="s">
        <v>68</v>
      </c>
      <c r="L67" s="18">
        <v>1</v>
      </c>
      <c r="M67" s="18">
        <v>1</v>
      </c>
      <c r="N67" s="19">
        <v>760</v>
      </c>
      <c r="O67" s="19">
        <v>65</v>
      </c>
      <c r="P67" s="19">
        <v>5</v>
      </c>
      <c r="Q67" s="18" t="str">
        <f t="shared" ca="1" si="18"/>
        <v>16</v>
      </c>
      <c r="R67" s="18" t="str">
        <f t="shared" ca="1" si="20"/>
        <v>08</v>
      </c>
      <c r="S67" s="18" t="str">
        <f t="shared" ca="1" si="22"/>
        <v>07</v>
      </c>
      <c r="T67" s="18">
        <v>1</v>
      </c>
      <c r="U67" s="18" t="str">
        <f t="shared" ca="1" si="24"/>
        <v>16</v>
      </c>
      <c r="V67" s="18" t="str">
        <f t="shared" ca="1" si="28"/>
        <v>08</v>
      </c>
      <c r="W67" s="18" t="str">
        <f t="shared" ca="1" si="32"/>
        <v>04</v>
      </c>
      <c r="X67" s="18">
        <v>1</v>
      </c>
      <c r="Y67" s="18">
        <v>1</v>
      </c>
      <c r="Z67" s="18">
        <v>1</v>
      </c>
      <c r="AA67" s="18">
        <v>1</v>
      </c>
      <c r="AB67" s="18">
        <v>1</v>
      </c>
      <c r="AC67" s="23">
        <f>F67</f>
        <v>0</v>
      </c>
      <c r="AD67" s="18">
        <v>1</v>
      </c>
      <c r="AE67" s="19">
        <v>0</v>
      </c>
      <c r="AF67" s="19">
        <v>0</v>
      </c>
      <c r="AG67" s="19">
        <v>0</v>
      </c>
      <c r="AH67" s="19">
        <v>0</v>
      </c>
      <c r="AI67" s="19">
        <v>0</v>
      </c>
      <c r="AJ67" s="18">
        <v>0</v>
      </c>
      <c r="AK67" s="19">
        <v>0</v>
      </c>
      <c r="AL67" s="19">
        <v>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9">
        <v>0</v>
      </c>
      <c r="AU67" s="18" t="str">
        <f t="shared" ca="1" si="33"/>
        <v>51</v>
      </c>
      <c r="AV67" s="18" t="s">
        <v>25</v>
      </c>
      <c r="AW67" s="16" t="str">
        <f t="shared" ca="1" si="34"/>
        <v>7B00013CC80101076000650005160807011608040101010101000100000000000000000000000000000000000000000000000000000000000000517D</v>
      </c>
      <c r="AX67" s="79">
        <v>66</v>
      </c>
      <c r="AY67" s="21"/>
      <c r="AZ67" s="18" t="str">
        <f t="shared" si="8"/>
        <v>00</v>
      </c>
      <c r="BA67" s="18" t="str">
        <f t="shared" si="9"/>
        <v>00</v>
      </c>
      <c r="BB67" s="20"/>
      <c r="BC67" s="21"/>
    </row>
    <row r="68" spans="1:55" ht="66">
      <c r="A68" s="27"/>
      <c r="B68" s="16"/>
      <c r="C68" s="27"/>
      <c r="D68" s="16"/>
      <c r="E68" s="16">
        <v>2</v>
      </c>
      <c r="F68" s="22">
        <v>1</v>
      </c>
      <c r="G68" s="18" t="s">
        <v>18</v>
      </c>
      <c r="H68" s="18">
        <v>0</v>
      </c>
      <c r="I68" s="18">
        <v>1</v>
      </c>
      <c r="J68" s="18" t="s">
        <v>69</v>
      </c>
      <c r="K68" s="18" t="s">
        <v>68</v>
      </c>
      <c r="L68" s="18">
        <v>1</v>
      </c>
      <c r="M68" s="18">
        <v>1</v>
      </c>
      <c r="N68" s="19">
        <v>760</v>
      </c>
      <c r="O68" s="19">
        <v>65</v>
      </c>
      <c r="P68" s="19">
        <v>5</v>
      </c>
      <c r="Q68" s="18" t="str">
        <f t="shared" ca="1" si="18"/>
        <v>16</v>
      </c>
      <c r="R68" s="18" t="str">
        <f t="shared" ca="1" si="20"/>
        <v>08</v>
      </c>
      <c r="S68" s="18" t="str">
        <f t="shared" ca="1" si="22"/>
        <v>07</v>
      </c>
      <c r="T68" s="18">
        <v>1</v>
      </c>
      <c r="U68" s="18" t="str">
        <f t="shared" ca="1" si="24"/>
        <v>16</v>
      </c>
      <c r="V68" s="18" t="str">
        <f t="shared" ca="1" si="28"/>
        <v>08</v>
      </c>
      <c r="W68" s="18" t="str">
        <f t="shared" ca="1" si="32"/>
        <v>04</v>
      </c>
      <c r="X68" s="18">
        <v>1</v>
      </c>
      <c r="Y68" s="18">
        <v>1</v>
      </c>
      <c r="Z68" s="18">
        <v>1</v>
      </c>
      <c r="AA68" s="18">
        <v>1</v>
      </c>
      <c r="AB68" s="18">
        <v>1</v>
      </c>
      <c r="AC68" s="23">
        <f>F68</f>
        <v>1</v>
      </c>
      <c r="AD68" s="18">
        <v>1</v>
      </c>
      <c r="AE68" s="19">
        <v>0</v>
      </c>
      <c r="AF68" s="19">
        <v>0</v>
      </c>
      <c r="AG68" s="19">
        <v>0</v>
      </c>
      <c r="AH68" s="19">
        <v>0</v>
      </c>
      <c r="AI68" s="19">
        <v>0</v>
      </c>
      <c r="AJ68" s="18">
        <v>0</v>
      </c>
      <c r="AK68" s="19">
        <v>0</v>
      </c>
      <c r="AL68" s="19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9">
        <v>0</v>
      </c>
      <c r="AU68" s="18" t="str">
        <f t="shared" ca="1" si="33"/>
        <v>54</v>
      </c>
      <c r="AV68" s="18" t="s">
        <v>25</v>
      </c>
      <c r="AW68" s="16" t="str">
        <f t="shared" ca="1" si="34"/>
        <v>7B00013CC80101076000650005160807011608040101010101010100000000000000000000000000000000000000000000000000000000000000547D</v>
      </c>
      <c r="AX68" s="79">
        <v>67</v>
      </c>
      <c r="AY68" s="21"/>
      <c r="AZ68" s="18" t="str">
        <f t="shared" si="8"/>
        <v>00</v>
      </c>
      <c r="BA68" s="18" t="str">
        <f t="shared" si="9"/>
        <v>00</v>
      </c>
      <c r="BB68" s="20"/>
      <c r="BC68" s="21"/>
    </row>
    <row r="69" spans="1:55" ht="66">
      <c r="A69" s="27"/>
      <c r="B69" s="16"/>
      <c r="C69" s="27"/>
      <c r="D69" s="16"/>
      <c r="E69" s="16">
        <v>3</v>
      </c>
      <c r="F69" s="22" t="s">
        <v>22</v>
      </c>
      <c r="G69" s="18" t="s">
        <v>18</v>
      </c>
      <c r="H69" s="18">
        <v>0</v>
      </c>
      <c r="I69" s="18">
        <v>1</v>
      </c>
      <c r="J69" s="18" t="s">
        <v>69</v>
      </c>
      <c r="K69" s="18" t="s">
        <v>68</v>
      </c>
      <c r="L69" s="18">
        <v>1</v>
      </c>
      <c r="M69" s="18">
        <v>1</v>
      </c>
      <c r="N69" s="19">
        <v>760</v>
      </c>
      <c r="O69" s="19">
        <v>65</v>
      </c>
      <c r="P69" s="19">
        <v>5</v>
      </c>
      <c r="Q69" s="18" t="str">
        <f t="shared" ca="1" si="18"/>
        <v>16</v>
      </c>
      <c r="R69" s="18" t="str">
        <f t="shared" ca="1" si="20"/>
        <v>08</v>
      </c>
      <c r="S69" s="18" t="str">
        <f t="shared" ca="1" si="22"/>
        <v>07</v>
      </c>
      <c r="T69" s="18">
        <v>1</v>
      </c>
      <c r="U69" s="18" t="str">
        <f t="shared" ca="1" si="24"/>
        <v>16</v>
      </c>
      <c r="V69" s="18" t="str">
        <f t="shared" ca="1" si="28"/>
        <v>08</v>
      </c>
      <c r="W69" s="18" t="str">
        <f t="shared" ca="1" si="32"/>
        <v>04</v>
      </c>
      <c r="X69" s="18">
        <v>1</v>
      </c>
      <c r="Y69" s="18">
        <v>1</v>
      </c>
      <c r="Z69" s="18">
        <v>1</v>
      </c>
      <c r="AA69" s="18">
        <v>1</v>
      </c>
      <c r="AB69" s="18">
        <v>1</v>
      </c>
      <c r="AC69" s="23" t="str">
        <f>F69</f>
        <v>FF</v>
      </c>
      <c r="AD69" s="18">
        <v>1</v>
      </c>
      <c r="AE69" s="19">
        <v>0</v>
      </c>
      <c r="AF69" s="19">
        <v>0</v>
      </c>
      <c r="AG69" s="19">
        <v>0</v>
      </c>
      <c r="AH69" s="19">
        <v>0</v>
      </c>
      <c r="AI69" s="19">
        <v>0</v>
      </c>
      <c r="AJ69" s="18">
        <v>0</v>
      </c>
      <c r="AK69" s="19">
        <v>0</v>
      </c>
      <c r="AL69" s="19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9">
        <v>0</v>
      </c>
      <c r="AU69" s="18" t="str">
        <f t="shared" ca="1" si="33"/>
        <v>50</v>
      </c>
      <c r="AV69" s="18" t="s">
        <v>25</v>
      </c>
      <c r="AW69" s="16" t="str">
        <f t="shared" ca="1" si="34"/>
        <v>7B00013CC80101076000650005160807011608040101010101FF0100000000000000000000000000000000000000000000000000000000000000507D</v>
      </c>
      <c r="AX69" s="79">
        <v>68</v>
      </c>
      <c r="AY69" s="21"/>
      <c r="AZ69" s="18" t="str">
        <f t="shared" si="8"/>
        <v>00</v>
      </c>
      <c r="BA69" s="18" t="str">
        <f t="shared" si="9"/>
        <v>00</v>
      </c>
      <c r="BB69" s="20"/>
      <c r="BC69" s="21"/>
    </row>
    <row r="70" spans="1:55" ht="66">
      <c r="A70" s="27"/>
      <c r="B70" s="16">
        <v>26</v>
      </c>
      <c r="C70" s="27" t="s">
        <v>86</v>
      </c>
      <c r="D70" s="16"/>
      <c r="E70" s="16">
        <v>1</v>
      </c>
      <c r="F70" s="22">
        <v>0</v>
      </c>
      <c r="G70" s="18" t="s">
        <v>18</v>
      </c>
      <c r="H70" s="18">
        <v>0</v>
      </c>
      <c r="I70" s="18">
        <v>1</v>
      </c>
      <c r="J70" s="18" t="s">
        <v>69</v>
      </c>
      <c r="K70" s="18" t="s">
        <v>68</v>
      </c>
      <c r="L70" s="18">
        <v>1</v>
      </c>
      <c r="M70" s="18">
        <v>1</v>
      </c>
      <c r="N70" s="19">
        <v>760</v>
      </c>
      <c r="O70" s="19">
        <v>65</v>
      </c>
      <c r="P70" s="19">
        <v>5</v>
      </c>
      <c r="Q70" s="18" t="str">
        <f t="shared" ca="1" si="18"/>
        <v>16</v>
      </c>
      <c r="R70" s="18" t="str">
        <f t="shared" ca="1" si="20"/>
        <v>08</v>
      </c>
      <c r="S70" s="18" t="str">
        <f t="shared" ca="1" si="22"/>
        <v>07</v>
      </c>
      <c r="T70" s="18">
        <v>1</v>
      </c>
      <c r="U70" s="18" t="str">
        <f t="shared" ca="1" si="24"/>
        <v>16</v>
      </c>
      <c r="V70" s="18" t="str">
        <f t="shared" ca="1" si="28"/>
        <v>08</v>
      </c>
      <c r="W70" s="18" t="str">
        <f t="shared" ca="1" si="32"/>
        <v>04</v>
      </c>
      <c r="X70" s="18">
        <v>1</v>
      </c>
      <c r="Y70" s="18">
        <v>1</v>
      </c>
      <c r="Z70" s="18">
        <v>1</v>
      </c>
      <c r="AA70" s="18">
        <v>1</v>
      </c>
      <c r="AB70" s="18">
        <v>1</v>
      </c>
      <c r="AC70" s="18">
        <v>1</v>
      </c>
      <c r="AD70" s="23">
        <f>F70</f>
        <v>0</v>
      </c>
      <c r="AE70" s="19">
        <v>0</v>
      </c>
      <c r="AF70" s="19">
        <v>0</v>
      </c>
      <c r="AG70" s="19">
        <v>0</v>
      </c>
      <c r="AH70" s="19">
        <v>0</v>
      </c>
      <c r="AI70" s="19">
        <v>0</v>
      </c>
      <c r="AJ70" s="18">
        <v>0</v>
      </c>
      <c r="AK70" s="19">
        <v>0</v>
      </c>
      <c r="AL70" s="19">
        <v>0</v>
      </c>
      <c r="AM70" s="19">
        <v>0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9">
        <v>0</v>
      </c>
      <c r="AU70" s="18" t="str">
        <f t="shared" ca="1" si="33"/>
        <v>51</v>
      </c>
      <c r="AV70" s="18" t="s">
        <v>25</v>
      </c>
      <c r="AW70" s="16" t="str">
        <f t="shared" ca="1" si="34"/>
        <v>7B00013CC80101076000650005160807011608040101010101010000000000000000000000000000000000000000000000000000000000000000517D</v>
      </c>
      <c r="AX70" s="79">
        <v>69</v>
      </c>
      <c r="AY70" s="21"/>
      <c r="AZ70" s="18" t="str">
        <f t="shared" si="8"/>
        <v>00</v>
      </c>
      <c r="BA70" s="18" t="str">
        <f t="shared" si="9"/>
        <v>00</v>
      </c>
      <c r="BB70" s="20"/>
      <c r="BC70" s="21"/>
    </row>
    <row r="71" spans="1:55" ht="66">
      <c r="A71" s="27"/>
      <c r="B71" s="16"/>
      <c r="C71" s="27"/>
      <c r="D71" s="16"/>
      <c r="E71" s="16">
        <v>2</v>
      </c>
      <c r="F71" s="22">
        <v>1</v>
      </c>
      <c r="G71" s="18" t="s">
        <v>18</v>
      </c>
      <c r="H71" s="18">
        <v>0</v>
      </c>
      <c r="I71" s="18">
        <v>1</v>
      </c>
      <c r="J71" s="18" t="s">
        <v>69</v>
      </c>
      <c r="K71" s="18" t="s">
        <v>68</v>
      </c>
      <c r="L71" s="18">
        <v>1</v>
      </c>
      <c r="M71" s="18">
        <v>1</v>
      </c>
      <c r="N71" s="19">
        <v>760</v>
      </c>
      <c r="O71" s="19">
        <v>65</v>
      </c>
      <c r="P71" s="19">
        <v>5</v>
      </c>
      <c r="Q71" s="18" t="str">
        <f t="shared" ca="1" si="18"/>
        <v>16</v>
      </c>
      <c r="R71" s="18" t="str">
        <f t="shared" ca="1" si="20"/>
        <v>08</v>
      </c>
      <c r="S71" s="18" t="str">
        <f t="shared" ca="1" si="22"/>
        <v>07</v>
      </c>
      <c r="T71" s="18">
        <v>1</v>
      </c>
      <c r="U71" s="18" t="str">
        <f t="shared" ca="1" si="24"/>
        <v>16</v>
      </c>
      <c r="V71" s="18" t="str">
        <f t="shared" ca="1" si="28"/>
        <v>08</v>
      </c>
      <c r="W71" s="18" t="str">
        <f t="shared" ca="1" si="32"/>
        <v>04</v>
      </c>
      <c r="X71" s="18">
        <v>1</v>
      </c>
      <c r="Y71" s="18">
        <v>1</v>
      </c>
      <c r="Z71" s="18">
        <v>1</v>
      </c>
      <c r="AA71" s="18">
        <v>1</v>
      </c>
      <c r="AB71" s="18">
        <v>1</v>
      </c>
      <c r="AC71" s="18">
        <v>1</v>
      </c>
      <c r="AD71" s="23">
        <f>F71</f>
        <v>1</v>
      </c>
      <c r="AE71" s="19">
        <v>0</v>
      </c>
      <c r="AF71" s="19">
        <v>0</v>
      </c>
      <c r="AG71" s="19">
        <v>0</v>
      </c>
      <c r="AH71" s="19">
        <v>0</v>
      </c>
      <c r="AI71" s="19">
        <v>0</v>
      </c>
      <c r="AJ71" s="18">
        <v>0</v>
      </c>
      <c r="AK71" s="19">
        <v>0</v>
      </c>
      <c r="AL71" s="19">
        <v>0</v>
      </c>
      <c r="AM71" s="19">
        <v>0</v>
      </c>
      <c r="AN71" s="19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0</v>
      </c>
      <c r="AT71" s="19">
        <v>0</v>
      </c>
      <c r="AU71" s="18" t="str">
        <f t="shared" ca="1" si="33"/>
        <v>54</v>
      </c>
      <c r="AV71" s="18" t="s">
        <v>25</v>
      </c>
      <c r="AW71" s="16" t="str">
        <f t="shared" ca="1" si="34"/>
        <v>7B00013CC80101076000650005160807011608040101010101010100000000000000000000000000000000000000000000000000000000000000547D</v>
      </c>
      <c r="AX71" s="79">
        <v>70</v>
      </c>
      <c r="AY71" s="21"/>
      <c r="AZ71" s="18" t="str">
        <f t="shared" si="8"/>
        <v>00</v>
      </c>
      <c r="BA71" s="18" t="str">
        <f t="shared" si="9"/>
        <v>00</v>
      </c>
      <c r="BB71" s="20"/>
      <c r="BC71" s="21"/>
    </row>
    <row r="72" spans="1:55" ht="66">
      <c r="A72" s="27"/>
      <c r="B72" s="16"/>
      <c r="C72" s="27"/>
      <c r="D72" s="16"/>
      <c r="E72" s="16">
        <v>3</v>
      </c>
      <c r="F72" s="22" t="s">
        <v>22</v>
      </c>
      <c r="G72" s="18" t="s">
        <v>18</v>
      </c>
      <c r="H72" s="18">
        <v>0</v>
      </c>
      <c r="I72" s="18">
        <v>1</v>
      </c>
      <c r="J72" s="18" t="s">
        <v>69</v>
      </c>
      <c r="K72" s="18" t="s">
        <v>68</v>
      </c>
      <c r="L72" s="18">
        <v>1</v>
      </c>
      <c r="M72" s="18">
        <v>1</v>
      </c>
      <c r="N72" s="19">
        <v>760</v>
      </c>
      <c r="O72" s="19">
        <v>65</v>
      </c>
      <c r="P72" s="19">
        <v>5</v>
      </c>
      <c r="Q72" s="18" t="str">
        <f t="shared" ca="1" si="18"/>
        <v>16</v>
      </c>
      <c r="R72" s="18" t="str">
        <f t="shared" ca="1" si="20"/>
        <v>08</v>
      </c>
      <c r="S72" s="18" t="str">
        <f t="shared" ca="1" si="22"/>
        <v>07</v>
      </c>
      <c r="T72" s="18">
        <v>1</v>
      </c>
      <c r="U72" s="18" t="str">
        <f t="shared" ca="1" si="24"/>
        <v>16</v>
      </c>
      <c r="V72" s="18" t="str">
        <f t="shared" ca="1" si="28"/>
        <v>08</v>
      </c>
      <c r="W72" s="18" t="str">
        <f t="shared" ca="1" si="32"/>
        <v>04</v>
      </c>
      <c r="X72" s="18">
        <v>1</v>
      </c>
      <c r="Y72" s="18">
        <v>1</v>
      </c>
      <c r="Z72" s="18">
        <v>1</v>
      </c>
      <c r="AA72" s="18">
        <v>1</v>
      </c>
      <c r="AB72" s="18">
        <v>1</v>
      </c>
      <c r="AC72" s="18">
        <v>1</v>
      </c>
      <c r="AD72" s="23" t="str">
        <f>F72</f>
        <v>FF</v>
      </c>
      <c r="AE72" s="19">
        <v>0</v>
      </c>
      <c r="AF72" s="19">
        <v>0</v>
      </c>
      <c r="AG72" s="19">
        <v>0</v>
      </c>
      <c r="AH72" s="19">
        <v>0</v>
      </c>
      <c r="AI72" s="19">
        <v>0</v>
      </c>
      <c r="AJ72" s="18">
        <v>0</v>
      </c>
      <c r="AK72" s="19">
        <v>0</v>
      </c>
      <c r="AL72" s="19">
        <v>0</v>
      </c>
      <c r="AM72" s="19">
        <v>0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9">
        <v>0</v>
      </c>
      <c r="AU72" s="18" t="str">
        <f t="shared" ca="1" si="33"/>
        <v>50</v>
      </c>
      <c r="AV72" s="18" t="s">
        <v>25</v>
      </c>
      <c r="AW72" s="16" t="str">
        <f t="shared" ca="1" si="34"/>
        <v>7B00013CC8010107600065000516080701160804010101010101FF00000000000000000000000000000000000000000000000000000000000000507D</v>
      </c>
      <c r="AX72" s="79">
        <v>71</v>
      </c>
      <c r="AY72" s="21"/>
      <c r="AZ72" s="18" t="str">
        <f t="shared" ref="AZ72:AZ124" si="35">TEXT(DEC2HEX(_xlfn.BITAND(SUM(
HEX2DEC(MID(AY72,1,2))+HEX2DEC(MID(AY72,4,2))+HEX2DEC(MID(AY72,7,2))+HEX2DEC(MID(AY72,10,2))+HEX2DEC(MID(AY72,13,2))+HEX2DEC(MID(AY72,16,2))+HEX2DEC(MID(AY72,19,2))+HEX2DEC(MID(AY72,22,2))+
HEX2DEC(MID(AY72,25,2))+HEX2DEC(MID(AY72,28,2))+HEX2DEC(MID(AY72,31,2))+HEX2DEC(MID(AY72,34,2))+HEX2DEC(MID(AY72,37,2))+HEX2DEC(MID(AY72,40,2))+HEX2DEC(MID(AY72,43,2))+HEX2DEC(MID(AY72,46,2))+
HEX2DEC(MID(AY72,49,2))+HEX2DEC(MID(AY72,52,2))+HEX2DEC(MID(AY72,55,2))+HEX2DEC(MID(AY72,58,2))+HEX2DEC(MID(AY72,61,2))+HEX2DEC(MID(AY72,64,2))+HEX2DEC(MID(AY72,67,2))+HEX2DEC(MID(AY72,70,2))+
HEX2DEC(MID(AY72,73,2))+HEX2DEC(MID(AY72,76,2))+HEX2DEC(MID(AY72,79,2))+HEX2DEC(MID(AY72,82,2))+HEX2DEC(MID(AY72,85,2))+HEX2DEC(MID(AY72,88,2))+HEX2DEC(MID(AY72,91,2))+HEX2DEC(MID(AY72,94,2))+
HEX2DEC(MID(AY72,97,2))+HEX2DEC(MID(AY72,100,2))+HEX2DEC(MID(AY72,103,2))+HEX2DEC(MID(AY72,106,2))+HEX2DEC(MID(AY72,109,2))+HEX2DEC(MID(AY72,112,2))+HEX2DEC(MID(AY72,115,2))+HEX2DEC(MID(AY72,118,2))+HEX2DEC(MID(AY72,121,2))+HEX2DEC(MID(AY72,124,2))+HEX2DEC(MID(AY72,127,2))+HEX2DEC(MID(AY72,130,2))+HEX2DEC(MID(AY72,133,2))+HEX2DEC(MID(AY72,136,2))),85)),"00")</f>
        <v>00</v>
      </c>
      <c r="BA72" s="18" t="str">
        <f t="shared" ref="BA72:BA124" si="36">TEXT(DEC2HEX(_xlfn.BITAND(SUM(
HEX2DEC(MID(AY72,1,2))+HEX2DEC(MID(AY72,4,2))+HEX2DEC(MID(AY72,7,2))+HEX2DEC(MID(AY72,10,2))+HEX2DEC(MID(AY72,13,2))+HEX2DEC(MID(AY72,16,2))+HEX2DEC(MID(AY72,19,2))+HEX2DEC(MID(AY72,22,2))+
HEX2DEC(MID(AY72,25,2))+HEX2DEC(MID(AY72,28,2))+HEX2DEC(MID(AY72,31,2))+HEX2DEC(MID(AY72,34,2))+HEX2DEC(MID(AY72,37,2))+HEX2DEC(MID(AY72,40,2))+HEX2DEC(MID(AY72,43,2))+HEX2DEC(MID(AY72,46,2))+
HEX2DEC(MID(AY72,49,2))+HEX2DEC(MID(AY72,52,2))+HEX2DEC(MID(AY72,55,2))+HEX2DEC(MID(AY72,58,2))+HEX2DEC(MID(AY72,61,2))+HEX2DEC(MID(AY72,64,2))+HEX2DEC(MID(AY72,67,2))+HEX2DEC(MID(AY72,70,2))+
HEX2DEC(MID(AY72,73,2))+HEX2DEC(MID(AY72,76,2))+HEX2DEC(MID(AY72,79,2))+HEX2DEC(MID(AY72,82,2))+HEX2DEC(MID(AY72,85,2))+HEX2DEC(MID(AY72,88,2))+HEX2DEC(MID(AY72,91,2))+HEX2DEC(MID(AY72,94,2))+
HEX2DEC(MID(AY72,97,2))+HEX2DEC(MID(AY72,100,2))+HEX2DEC(MID(AY72,103,2))+HEX2DEC(MID(AY72,106,2))+HEX2DEC(MID(AY72,109,2))+HEX2DEC(MID(AY72,112,2))+HEX2DEC(MID(AY72,115,2))+HEX2DEC(MID(AY72,118,2))+HEX2DEC(MID(AY72,121,2))+HEX2DEC(MID(AY72,124,2))+HEX2DEC(MID(AY72,127,2))+HEX2DEC(MID(AY72,130,2))+HEX2DEC(MID(AY72,133,2))+HEX2DEC(MID(AY72,136,2))+HEX2DEC(MID(AY72,139,2))+HEX2DEC(MID(AY72,142,2))+HEX2DEC(MID(AY72,145,2))+HEX2DEC(MID(AY72,148,2))+HEX2DEC(MID(AY72,151,2))+HEX2DEC(MID(AY72,154,2))+HEX2DEC(MID(AY72,157,2))+HEX2DEC(MID(AY72,160,2))+HEX2DEC(MID(AY72,163,2))+HEX2DEC(MID(AY72,166,2))+HEX2DEC(MID(AY72,169,2))+HEX2DEC(MID(AY72,172,2))+HEX2DEC(MID(AY72,175,2))+HEX2DEC(MID(AY72,178,2))+HEX2DEC(MID(AY72,181,2))+HEX2DEC(MID(AY72,184,2))+HEX2DEC(MID(AY72,187,2))+HEX2DEC(MID(AY72,190,2))+HEX2DEC(MID(AY72,193,2))+HEX2DEC(MID(AY72,196,2))+HEX2DEC(MID(AY72,199,2))+HEX2DEC(MID(AY72,202,2))),85)),"00")</f>
        <v>00</v>
      </c>
      <c r="BB72" s="20"/>
      <c r="BC72" s="21"/>
    </row>
    <row r="73" spans="1:55" ht="66">
      <c r="A73" s="27"/>
      <c r="B73" s="16">
        <v>27</v>
      </c>
      <c r="C73" s="27" t="s">
        <v>87</v>
      </c>
      <c r="D73" s="16"/>
      <c r="E73" s="16">
        <v>1</v>
      </c>
      <c r="F73" s="25">
        <v>0</v>
      </c>
      <c r="G73" s="18" t="s">
        <v>18</v>
      </c>
      <c r="H73" s="18">
        <v>0</v>
      </c>
      <c r="I73" s="18">
        <v>1</v>
      </c>
      <c r="J73" s="18" t="s">
        <v>69</v>
      </c>
      <c r="K73" s="18" t="s">
        <v>68</v>
      </c>
      <c r="L73" s="18">
        <v>1</v>
      </c>
      <c r="M73" s="18">
        <v>1</v>
      </c>
      <c r="N73" s="19">
        <v>760</v>
      </c>
      <c r="O73" s="19">
        <v>65</v>
      </c>
      <c r="P73" s="19">
        <v>5</v>
      </c>
      <c r="Q73" s="18" t="str">
        <f t="shared" ca="1" si="18"/>
        <v>16</v>
      </c>
      <c r="R73" s="18" t="str">
        <f t="shared" ca="1" si="20"/>
        <v>08</v>
      </c>
      <c r="S73" s="18" t="str">
        <f t="shared" ca="1" si="22"/>
        <v>07</v>
      </c>
      <c r="T73" s="18">
        <v>1</v>
      </c>
      <c r="U73" s="18" t="str">
        <f t="shared" ca="1" si="24"/>
        <v>16</v>
      </c>
      <c r="V73" s="18" t="str">
        <f t="shared" ca="1" si="28"/>
        <v>08</v>
      </c>
      <c r="W73" s="18" t="str">
        <f t="shared" ca="1" si="32"/>
        <v>04</v>
      </c>
      <c r="X73" s="18">
        <v>1</v>
      </c>
      <c r="Y73" s="18">
        <v>1</v>
      </c>
      <c r="Z73" s="18">
        <v>1</v>
      </c>
      <c r="AA73" s="18">
        <v>1</v>
      </c>
      <c r="AB73" s="18">
        <v>1</v>
      </c>
      <c r="AC73" s="18">
        <v>1</v>
      </c>
      <c r="AD73" s="18">
        <v>1</v>
      </c>
      <c r="AE73" s="26">
        <f>F73</f>
        <v>0</v>
      </c>
      <c r="AF73" s="19">
        <v>0</v>
      </c>
      <c r="AG73" s="19">
        <v>0</v>
      </c>
      <c r="AH73" s="19">
        <v>0</v>
      </c>
      <c r="AI73" s="19">
        <v>0</v>
      </c>
      <c r="AJ73" s="18">
        <v>0</v>
      </c>
      <c r="AK73" s="19">
        <v>0</v>
      </c>
      <c r="AL73" s="19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9">
        <v>0</v>
      </c>
      <c r="AU73" s="18" t="str">
        <f t="shared" ca="1" si="33"/>
        <v>54</v>
      </c>
      <c r="AV73" s="18" t="s">
        <v>25</v>
      </c>
      <c r="AW73" s="16" t="str">
        <f t="shared" ca="1" si="34"/>
        <v>7B00013CC80101076000650005160807011608040101010101010100000000000000000000000000000000000000000000000000000000000000547D</v>
      </c>
      <c r="AX73" s="79">
        <v>72</v>
      </c>
      <c r="AY73" s="21"/>
      <c r="AZ73" s="18" t="str">
        <f t="shared" si="35"/>
        <v>00</v>
      </c>
      <c r="BA73" s="18" t="str">
        <f t="shared" si="36"/>
        <v>00</v>
      </c>
      <c r="BB73" s="20"/>
      <c r="BC73" s="21"/>
    </row>
    <row r="74" spans="1:55" ht="66">
      <c r="A74" s="27"/>
      <c r="B74" s="16"/>
      <c r="C74" s="27"/>
      <c r="D74" s="16"/>
      <c r="E74" s="16">
        <v>2</v>
      </c>
      <c r="F74" s="25">
        <v>34</v>
      </c>
      <c r="G74" s="18" t="s">
        <v>18</v>
      </c>
      <c r="H74" s="18">
        <v>0</v>
      </c>
      <c r="I74" s="18">
        <v>1</v>
      </c>
      <c r="J74" s="18" t="s">
        <v>69</v>
      </c>
      <c r="K74" s="18" t="s">
        <v>68</v>
      </c>
      <c r="L74" s="18">
        <v>1</v>
      </c>
      <c r="M74" s="18">
        <v>1</v>
      </c>
      <c r="N74" s="19">
        <v>760</v>
      </c>
      <c r="O74" s="19">
        <v>65</v>
      </c>
      <c r="P74" s="19">
        <v>5</v>
      </c>
      <c r="Q74" s="18" t="str">
        <f t="shared" ca="1" si="18"/>
        <v>16</v>
      </c>
      <c r="R74" s="18" t="str">
        <f t="shared" ca="1" si="20"/>
        <v>08</v>
      </c>
      <c r="S74" s="18" t="str">
        <f t="shared" ca="1" si="22"/>
        <v>07</v>
      </c>
      <c r="T74" s="18">
        <v>1</v>
      </c>
      <c r="U74" s="18" t="str">
        <f t="shared" ca="1" si="24"/>
        <v>16</v>
      </c>
      <c r="V74" s="18" t="str">
        <f t="shared" ca="1" si="28"/>
        <v>08</v>
      </c>
      <c r="W74" s="18" t="str">
        <f t="shared" ca="1" si="32"/>
        <v>04</v>
      </c>
      <c r="X74" s="18">
        <v>1</v>
      </c>
      <c r="Y74" s="18">
        <v>1</v>
      </c>
      <c r="Z74" s="18">
        <v>1</v>
      </c>
      <c r="AA74" s="18">
        <v>1</v>
      </c>
      <c r="AB74" s="18">
        <v>1</v>
      </c>
      <c r="AC74" s="18">
        <v>1</v>
      </c>
      <c r="AD74" s="18">
        <v>1</v>
      </c>
      <c r="AE74" s="26">
        <f t="shared" ref="AE74:AE75" si="37">F74</f>
        <v>34</v>
      </c>
      <c r="AF74" s="19">
        <v>0</v>
      </c>
      <c r="AG74" s="19">
        <v>0</v>
      </c>
      <c r="AH74" s="19">
        <v>0</v>
      </c>
      <c r="AI74" s="19">
        <v>0</v>
      </c>
      <c r="AJ74" s="18">
        <v>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9">
        <v>0</v>
      </c>
      <c r="AU74" s="18" t="str">
        <f t="shared" ca="1" si="33"/>
        <v>10</v>
      </c>
      <c r="AV74" s="18" t="s">
        <v>25</v>
      </c>
      <c r="AW74" s="16" t="str">
        <f t="shared" ca="1" si="34"/>
        <v>7B00013CC80101076000650005160807011608040101010101010100340000000000000000000000000000000000000000000000000000000000107D</v>
      </c>
      <c r="AX74" s="79">
        <v>73</v>
      </c>
      <c r="AY74" s="21"/>
      <c r="AZ74" s="18" t="str">
        <f t="shared" si="35"/>
        <v>00</v>
      </c>
      <c r="BA74" s="18" t="str">
        <f t="shared" si="36"/>
        <v>00</v>
      </c>
      <c r="BB74" s="20"/>
      <c r="BC74" s="21"/>
    </row>
    <row r="75" spans="1:55" ht="66">
      <c r="A75" s="27"/>
      <c r="B75" s="16"/>
      <c r="C75" s="27"/>
      <c r="D75" s="16"/>
      <c r="E75" s="16">
        <v>3</v>
      </c>
      <c r="F75" s="25" t="s">
        <v>72</v>
      </c>
      <c r="G75" s="18" t="s">
        <v>18</v>
      </c>
      <c r="H75" s="18">
        <v>0</v>
      </c>
      <c r="I75" s="18">
        <v>1</v>
      </c>
      <c r="J75" s="18" t="s">
        <v>69</v>
      </c>
      <c r="K75" s="18" t="s">
        <v>68</v>
      </c>
      <c r="L75" s="18">
        <v>1</v>
      </c>
      <c r="M75" s="18">
        <v>1</v>
      </c>
      <c r="N75" s="19">
        <v>760</v>
      </c>
      <c r="O75" s="19">
        <v>65</v>
      </c>
      <c r="P75" s="19">
        <v>5</v>
      </c>
      <c r="Q75" s="18" t="str">
        <f t="shared" ca="1" si="18"/>
        <v>16</v>
      </c>
      <c r="R75" s="18" t="str">
        <f t="shared" ca="1" si="20"/>
        <v>08</v>
      </c>
      <c r="S75" s="18" t="str">
        <f t="shared" ca="1" si="22"/>
        <v>07</v>
      </c>
      <c r="T75" s="18">
        <v>1</v>
      </c>
      <c r="U75" s="18" t="str">
        <f t="shared" ca="1" si="24"/>
        <v>16</v>
      </c>
      <c r="V75" s="18" t="str">
        <f t="shared" ca="1" si="28"/>
        <v>08</v>
      </c>
      <c r="W75" s="18" t="str">
        <f t="shared" ca="1" si="32"/>
        <v>04</v>
      </c>
      <c r="X75" s="18">
        <v>1</v>
      </c>
      <c r="Y75" s="18">
        <v>1</v>
      </c>
      <c r="Z75" s="18">
        <v>1</v>
      </c>
      <c r="AA75" s="18">
        <v>1</v>
      </c>
      <c r="AB75" s="18">
        <v>1</v>
      </c>
      <c r="AC75" s="18">
        <v>1</v>
      </c>
      <c r="AD75" s="18">
        <v>1</v>
      </c>
      <c r="AE75" s="26" t="str">
        <f t="shared" si="37"/>
        <v>FFFF</v>
      </c>
      <c r="AF75" s="19">
        <v>0</v>
      </c>
      <c r="AG75" s="19">
        <v>0</v>
      </c>
      <c r="AH75" s="19">
        <v>0</v>
      </c>
      <c r="AI75" s="19">
        <v>0</v>
      </c>
      <c r="AJ75" s="18">
        <v>0</v>
      </c>
      <c r="AK75" s="19">
        <v>0</v>
      </c>
      <c r="AL75" s="19">
        <v>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9">
        <v>0</v>
      </c>
      <c r="AU75" s="18" t="str">
        <f t="shared" ca="1" si="33"/>
        <v>51</v>
      </c>
      <c r="AV75" s="18" t="s">
        <v>25</v>
      </c>
      <c r="AW75" s="16" t="str">
        <f t="shared" ca="1" si="34"/>
        <v>7B00013CC801010760006500051608070116080401010101010101FFFF0000000000000000000000000000000000000000000000000000000000517D</v>
      </c>
      <c r="AX75" s="79">
        <v>74</v>
      </c>
      <c r="AY75" s="21"/>
      <c r="AZ75" s="18" t="str">
        <f t="shared" si="35"/>
        <v>00</v>
      </c>
      <c r="BA75" s="18" t="str">
        <f t="shared" si="36"/>
        <v>00</v>
      </c>
      <c r="BB75" s="20"/>
      <c r="BC75" s="21"/>
    </row>
    <row r="76" spans="1:55" ht="66">
      <c r="A76" s="27"/>
      <c r="B76" s="16">
        <v>29</v>
      </c>
      <c r="C76" s="27" t="s">
        <v>88</v>
      </c>
      <c r="D76" s="16"/>
      <c r="E76" s="16">
        <v>1</v>
      </c>
      <c r="F76" s="25">
        <v>0</v>
      </c>
      <c r="G76" s="18" t="s">
        <v>18</v>
      </c>
      <c r="H76" s="18">
        <v>0</v>
      </c>
      <c r="I76" s="18">
        <v>1</v>
      </c>
      <c r="J76" s="18" t="s">
        <v>69</v>
      </c>
      <c r="K76" s="18" t="s">
        <v>68</v>
      </c>
      <c r="L76" s="18">
        <v>1</v>
      </c>
      <c r="M76" s="18">
        <v>1</v>
      </c>
      <c r="N76" s="19">
        <v>760</v>
      </c>
      <c r="O76" s="19">
        <v>65</v>
      </c>
      <c r="P76" s="19">
        <v>5</v>
      </c>
      <c r="Q76" s="18" t="str">
        <f t="shared" ca="1" si="18"/>
        <v>16</v>
      </c>
      <c r="R76" s="18" t="str">
        <f t="shared" ca="1" si="20"/>
        <v>08</v>
      </c>
      <c r="S76" s="18" t="str">
        <f t="shared" ca="1" si="22"/>
        <v>07</v>
      </c>
      <c r="T76" s="18">
        <v>1</v>
      </c>
      <c r="U76" s="18" t="str">
        <f t="shared" ca="1" si="24"/>
        <v>16</v>
      </c>
      <c r="V76" s="18" t="str">
        <f t="shared" ca="1" si="28"/>
        <v>08</v>
      </c>
      <c r="W76" s="18" t="str">
        <f t="shared" ca="1" si="32"/>
        <v>04</v>
      </c>
      <c r="X76" s="18">
        <v>1</v>
      </c>
      <c r="Y76" s="18">
        <v>1</v>
      </c>
      <c r="Z76" s="18">
        <v>1</v>
      </c>
      <c r="AA76" s="18">
        <v>1</v>
      </c>
      <c r="AB76" s="18">
        <v>1</v>
      </c>
      <c r="AC76" s="18">
        <v>1</v>
      </c>
      <c r="AD76" s="18">
        <v>1</v>
      </c>
      <c r="AE76" s="19">
        <v>0</v>
      </c>
      <c r="AF76" s="26">
        <f>F76</f>
        <v>0</v>
      </c>
      <c r="AG76" s="19">
        <v>0</v>
      </c>
      <c r="AH76" s="19">
        <v>0</v>
      </c>
      <c r="AI76" s="19">
        <v>0</v>
      </c>
      <c r="AJ76" s="18">
        <v>0</v>
      </c>
      <c r="AK76" s="19">
        <v>0</v>
      </c>
      <c r="AL76" s="19">
        <v>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9">
        <v>0</v>
      </c>
      <c r="AU76" s="18" t="str">
        <f t="shared" ca="1" si="33"/>
        <v>54</v>
      </c>
      <c r="AV76" s="18" t="s">
        <v>25</v>
      </c>
      <c r="AW76" s="16" t="str">
        <f t="shared" ca="1" si="34"/>
        <v>7B00013CC80101076000650005160807011608040101010101010100000000000000000000000000000000000000000000000000000000000000547D</v>
      </c>
      <c r="AX76" s="79">
        <v>75</v>
      </c>
      <c r="AY76" s="21"/>
      <c r="AZ76" s="18" t="str">
        <f t="shared" si="35"/>
        <v>00</v>
      </c>
      <c r="BA76" s="18" t="str">
        <f t="shared" si="36"/>
        <v>00</v>
      </c>
      <c r="BB76" s="20"/>
      <c r="BC76" s="21"/>
    </row>
    <row r="77" spans="1:55" ht="66">
      <c r="A77" s="27"/>
      <c r="B77" s="16"/>
      <c r="C77" s="27"/>
      <c r="D77" s="16"/>
      <c r="E77" s="16">
        <v>2</v>
      </c>
      <c r="F77" s="25">
        <v>34</v>
      </c>
      <c r="G77" s="18" t="s">
        <v>18</v>
      </c>
      <c r="H77" s="18">
        <v>0</v>
      </c>
      <c r="I77" s="18">
        <v>1</v>
      </c>
      <c r="J77" s="18" t="s">
        <v>69</v>
      </c>
      <c r="K77" s="18" t="s">
        <v>68</v>
      </c>
      <c r="L77" s="18">
        <v>1</v>
      </c>
      <c r="M77" s="18">
        <v>1</v>
      </c>
      <c r="N77" s="19">
        <v>760</v>
      </c>
      <c r="O77" s="19">
        <v>65</v>
      </c>
      <c r="P77" s="19">
        <v>5</v>
      </c>
      <c r="Q77" s="18" t="str">
        <f t="shared" ca="1" si="18"/>
        <v>16</v>
      </c>
      <c r="R77" s="18" t="str">
        <f t="shared" ca="1" si="20"/>
        <v>08</v>
      </c>
      <c r="S77" s="18" t="str">
        <f t="shared" ca="1" si="22"/>
        <v>07</v>
      </c>
      <c r="T77" s="18">
        <v>1</v>
      </c>
      <c r="U77" s="18" t="str">
        <f t="shared" ca="1" si="24"/>
        <v>16</v>
      </c>
      <c r="V77" s="18" t="str">
        <f t="shared" ca="1" si="28"/>
        <v>08</v>
      </c>
      <c r="W77" s="18" t="str">
        <f t="shared" ca="1" si="32"/>
        <v>04</v>
      </c>
      <c r="X77" s="18">
        <v>1</v>
      </c>
      <c r="Y77" s="18">
        <v>1</v>
      </c>
      <c r="Z77" s="18">
        <v>1</v>
      </c>
      <c r="AA77" s="18">
        <v>1</v>
      </c>
      <c r="AB77" s="18">
        <v>1</v>
      </c>
      <c r="AC77" s="18">
        <v>1</v>
      </c>
      <c r="AD77" s="18">
        <v>1</v>
      </c>
      <c r="AE77" s="19">
        <v>0</v>
      </c>
      <c r="AF77" s="26">
        <f t="shared" ref="AF77:AF78" si="38">F77</f>
        <v>34</v>
      </c>
      <c r="AG77" s="19">
        <v>0</v>
      </c>
      <c r="AH77" s="19">
        <v>0</v>
      </c>
      <c r="AI77" s="19">
        <v>0</v>
      </c>
      <c r="AJ77" s="18">
        <v>0</v>
      </c>
      <c r="AK77" s="19">
        <v>0</v>
      </c>
      <c r="AL77" s="19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9">
        <v>0</v>
      </c>
      <c r="AU77" s="18" t="str">
        <f t="shared" ca="1" si="33"/>
        <v>10</v>
      </c>
      <c r="AV77" s="18" t="s">
        <v>25</v>
      </c>
      <c r="AW77" s="16" t="str">
        <f t="shared" ca="1" si="34"/>
        <v>7B00013CC80101076000650005160807011608040101010101010100000034000000000000000000000000000000000000000000000000000000107D</v>
      </c>
      <c r="AX77" s="79">
        <v>76</v>
      </c>
      <c r="AY77" s="21"/>
      <c r="AZ77" s="18" t="str">
        <f t="shared" si="35"/>
        <v>00</v>
      </c>
      <c r="BA77" s="18" t="str">
        <f t="shared" si="36"/>
        <v>00</v>
      </c>
      <c r="BB77" s="20"/>
      <c r="BC77" s="21"/>
    </row>
    <row r="78" spans="1:55" ht="66">
      <c r="A78" s="27"/>
      <c r="B78" s="16"/>
      <c r="C78" s="27"/>
      <c r="D78" s="16"/>
      <c r="E78" s="16">
        <v>3</v>
      </c>
      <c r="F78" s="25" t="s">
        <v>72</v>
      </c>
      <c r="G78" s="18" t="s">
        <v>18</v>
      </c>
      <c r="H78" s="18">
        <v>0</v>
      </c>
      <c r="I78" s="18">
        <v>1</v>
      </c>
      <c r="J78" s="18" t="s">
        <v>69</v>
      </c>
      <c r="K78" s="18" t="s">
        <v>68</v>
      </c>
      <c r="L78" s="18">
        <v>1</v>
      </c>
      <c r="M78" s="18">
        <v>1</v>
      </c>
      <c r="N78" s="19">
        <v>760</v>
      </c>
      <c r="O78" s="19">
        <v>65</v>
      </c>
      <c r="P78" s="19">
        <v>5</v>
      </c>
      <c r="Q78" s="18" t="str">
        <f t="shared" ca="1" si="18"/>
        <v>16</v>
      </c>
      <c r="R78" s="18" t="str">
        <f t="shared" ca="1" si="20"/>
        <v>08</v>
      </c>
      <c r="S78" s="18" t="str">
        <f t="shared" ca="1" si="22"/>
        <v>07</v>
      </c>
      <c r="T78" s="18">
        <v>1</v>
      </c>
      <c r="U78" s="18" t="str">
        <f t="shared" ca="1" si="24"/>
        <v>16</v>
      </c>
      <c r="V78" s="18" t="str">
        <f t="shared" ca="1" si="28"/>
        <v>08</v>
      </c>
      <c r="W78" s="18" t="str">
        <f t="shared" ca="1" si="32"/>
        <v>04</v>
      </c>
      <c r="X78" s="18">
        <v>1</v>
      </c>
      <c r="Y78" s="18">
        <v>1</v>
      </c>
      <c r="Z78" s="18">
        <v>1</v>
      </c>
      <c r="AA78" s="18">
        <v>1</v>
      </c>
      <c r="AB78" s="18">
        <v>1</v>
      </c>
      <c r="AC78" s="18">
        <v>1</v>
      </c>
      <c r="AD78" s="18">
        <v>1</v>
      </c>
      <c r="AE78" s="19">
        <v>0</v>
      </c>
      <c r="AF78" s="26" t="str">
        <f t="shared" si="38"/>
        <v>FFFF</v>
      </c>
      <c r="AG78" s="19">
        <v>0</v>
      </c>
      <c r="AH78" s="19">
        <v>0</v>
      </c>
      <c r="AI78" s="19">
        <v>0</v>
      </c>
      <c r="AJ78" s="18">
        <v>0</v>
      </c>
      <c r="AK78" s="19">
        <v>0</v>
      </c>
      <c r="AL78" s="19">
        <v>0</v>
      </c>
      <c r="AM78" s="19">
        <v>0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9">
        <v>0</v>
      </c>
      <c r="AU78" s="18" t="str">
        <f t="shared" ca="1" si="33"/>
        <v>51</v>
      </c>
      <c r="AV78" s="18" t="s">
        <v>25</v>
      </c>
      <c r="AW78" s="16" t="str">
        <f t="shared" ca="1" si="34"/>
        <v>7B00013CC8010107600065000516080701160804010101010101010000FFFF000000000000000000000000000000000000000000000000000000517D</v>
      </c>
      <c r="AX78" s="79">
        <v>77</v>
      </c>
      <c r="AY78" s="21"/>
      <c r="AZ78" s="18" t="str">
        <f t="shared" si="35"/>
        <v>00</v>
      </c>
      <c r="BA78" s="18" t="str">
        <f t="shared" si="36"/>
        <v>00</v>
      </c>
      <c r="BB78" s="20"/>
      <c r="BC78" s="21"/>
    </row>
    <row r="79" spans="1:55" ht="66">
      <c r="A79" s="27"/>
      <c r="B79" s="16">
        <v>31</v>
      </c>
      <c r="C79" s="27" t="s">
        <v>89</v>
      </c>
      <c r="D79" s="16"/>
      <c r="E79" s="16">
        <v>1</v>
      </c>
      <c r="F79" s="25">
        <v>0</v>
      </c>
      <c r="G79" s="18" t="s">
        <v>18</v>
      </c>
      <c r="H79" s="18">
        <v>0</v>
      </c>
      <c r="I79" s="18">
        <v>1</v>
      </c>
      <c r="J79" s="18" t="s">
        <v>69</v>
      </c>
      <c r="K79" s="18" t="s">
        <v>68</v>
      </c>
      <c r="L79" s="18">
        <v>1</v>
      </c>
      <c r="M79" s="18">
        <v>1</v>
      </c>
      <c r="N79" s="19">
        <v>760</v>
      </c>
      <c r="O79" s="19">
        <v>65</v>
      </c>
      <c r="P79" s="19">
        <v>5</v>
      </c>
      <c r="Q79" s="18" t="str">
        <f t="shared" ca="1" si="18"/>
        <v>16</v>
      </c>
      <c r="R79" s="18" t="str">
        <f t="shared" ca="1" si="20"/>
        <v>08</v>
      </c>
      <c r="S79" s="18" t="str">
        <f t="shared" ca="1" si="22"/>
        <v>07</v>
      </c>
      <c r="T79" s="18">
        <v>1</v>
      </c>
      <c r="U79" s="18" t="str">
        <f t="shared" ca="1" si="24"/>
        <v>16</v>
      </c>
      <c r="V79" s="18" t="str">
        <f t="shared" ca="1" si="28"/>
        <v>08</v>
      </c>
      <c r="W79" s="18" t="str">
        <f t="shared" ca="1" si="32"/>
        <v>04</v>
      </c>
      <c r="X79" s="18">
        <v>1</v>
      </c>
      <c r="Y79" s="18">
        <v>1</v>
      </c>
      <c r="Z79" s="18">
        <v>1</v>
      </c>
      <c r="AA79" s="18">
        <v>1</v>
      </c>
      <c r="AB79" s="18">
        <v>1</v>
      </c>
      <c r="AC79" s="18">
        <v>1</v>
      </c>
      <c r="AD79" s="18">
        <v>1</v>
      </c>
      <c r="AE79" s="19">
        <v>0</v>
      </c>
      <c r="AF79" s="19">
        <v>0</v>
      </c>
      <c r="AG79" s="26">
        <f>F79</f>
        <v>0</v>
      </c>
      <c r="AH79" s="19">
        <v>0</v>
      </c>
      <c r="AI79" s="19">
        <v>0</v>
      </c>
      <c r="AJ79" s="18">
        <v>0</v>
      </c>
      <c r="AK79" s="19">
        <v>0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9">
        <v>0</v>
      </c>
      <c r="AU79" s="18" t="str">
        <f t="shared" ca="1" si="33"/>
        <v>54</v>
      </c>
      <c r="AV79" s="18" t="s">
        <v>25</v>
      </c>
      <c r="AW79" s="16" t="str">
        <f t="shared" ca="1" si="34"/>
        <v>7B00013CC80101076000650005160807011608040101010101010100000000000000000000000000000000000000000000000000000000000000547D</v>
      </c>
      <c r="AX79" s="79">
        <v>78</v>
      </c>
      <c r="AY79" s="21"/>
      <c r="AZ79" s="18" t="str">
        <f t="shared" si="35"/>
        <v>00</v>
      </c>
      <c r="BA79" s="18" t="str">
        <f t="shared" si="36"/>
        <v>00</v>
      </c>
      <c r="BB79" s="20"/>
      <c r="BC79" s="21"/>
    </row>
    <row r="80" spans="1:55" ht="66">
      <c r="A80" s="27"/>
      <c r="B80" s="16"/>
      <c r="C80" s="27"/>
      <c r="D80" s="16"/>
      <c r="E80" s="16">
        <v>2</v>
      </c>
      <c r="F80" s="25">
        <v>34</v>
      </c>
      <c r="G80" s="18" t="s">
        <v>18</v>
      </c>
      <c r="H80" s="18">
        <v>0</v>
      </c>
      <c r="I80" s="18">
        <v>1</v>
      </c>
      <c r="J80" s="18" t="s">
        <v>69</v>
      </c>
      <c r="K80" s="18" t="s">
        <v>68</v>
      </c>
      <c r="L80" s="18">
        <v>1</v>
      </c>
      <c r="M80" s="18">
        <v>1</v>
      </c>
      <c r="N80" s="19">
        <v>760</v>
      </c>
      <c r="O80" s="19">
        <v>65</v>
      </c>
      <c r="P80" s="19">
        <v>5</v>
      </c>
      <c r="Q80" s="18" t="str">
        <f t="shared" ca="1" si="18"/>
        <v>16</v>
      </c>
      <c r="R80" s="18" t="str">
        <f t="shared" ca="1" si="20"/>
        <v>08</v>
      </c>
      <c r="S80" s="18" t="str">
        <f t="shared" ca="1" si="22"/>
        <v>07</v>
      </c>
      <c r="T80" s="18">
        <v>1</v>
      </c>
      <c r="U80" s="18" t="str">
        <f t="shared" ca="1" si="24"/>
        <v>16</v>
      </c>
      <c r="V80" s="18" t="str">
        <f t="shared" ca="1" si="28"/>
        <v>08</v>
      </c>
      <c r="W80" s="18" t="str">
        <f t="shared" ca="1" si="32"/>
        <v>04</v>
      </c>
      <c r="X80" s="18">
        <v>1</v>
      </c>
      <c r="Y80" s="18">
        <v>1</v>
      </c>
      <c r="Z80" s="18">
        <v>1</v>
      </c>
      <c r="AA80" s="18">
        <v>1</v>
      </c>
      <c r="AB80" s="18">
        <v>1</v>
      </c>
      <c r="AC80" s="18">
        <v>1</v>
      </c>
      <c r="AD80" s="18">
        <v>1</v>
      </c>
      <c r="AE80" s="19">
        <v>0</v>
      </c>
      <c r="AF80" s="19">
        <v>0</v>
      </c>
      <c r="AG80" s="26">
        <f t="shared" ref="AG80:AG81" si="39">F80</f>
        <v>34</v>
      </c>
      <c r="AH80" s="19">
        <v>0</v>
      </c>
      <c r="AI80" s="19">
        <v>0</v>
      </c>
      <c r="AJ80" s="18">
        <v>0</v>
      </c>
      <c r="AK80" s="19">
        <v>0</v>
      </c>
      <c r="AL80" s="19">
        <v>0</v>
      </c>
      <c r="AM80" s="19">
        <v>0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>
        <v>0</v>
      </c>
      <c r="AT80" s="19">
        <v>0</v>
      </c>
      <c r="AU80" s="18" t="str">
        <f t="shared" ca="1" si="33"/>
        <v>10</v>
      </c>
      <c r="AV80" s="18" t="s">
        <v>25</v>
      </c>
      <c r="AW80" s="16" t="str">
        <f t="shared" ca="1" si="34"/>
        <v>7B00013CC80101076000650005160807011608040101010101010100000000003400000000000000000000000000000000000000000000000000107D</v>
      </c>
      <c r="AX80" s="79">
        <v>79</v>
      </c>
      <c r="AY80" s="21"/>
      <c r="AZ80" s="18" t="str">
        <f t="shared" si="35"/>
        <v>00</v>
      </c>
      <c r="BA80" s="18" t="str">
        <f t="shared" si="36"/>
        <v>00</v>
      </c>
      <c r="BB80" s="20"/>
      <c r="BC80" s="21"/>
    </row>
    <row r="81" spans="1:55" ht="66">
      <c r="A81" s="27"/>
      <c r="B81" s="16"/>
      <c r="C81" s="27"/>
      <c r="D81" s="16"/>
      <c r="E81" s="16">
        <v>3</v>
      </c>
      <c r="F81" s="25" t="s">
        <v>72</v>
      </c>
      <c r="G81" s="18" t="s">
        <v>18</v>
      </c>
      <c r="H81" s="18">
        <v>0</v>
      </c>
      <c r="I81" s="18">
        <v>1</v>
      </c>
      <c r="J81" s="18" t="s">
        <v>69</v>
      </c>
      <c r="K81" s="18" t="s">
        <v>68</v>
      </c>
      <c r="L81" s="18">
        <v>1</v>
      </c>
      <c r="M81" s="18">
        <v>1</v>
      </c>
      <c r="N81" s="19">
        <v>760</v>
      </c>
      <c r="O81" s="19">
        <v>65</v>
      </c>
      <c r="P81" s="19">
        <v>5</v>
      </c>
      <c r="Q81" s="18" t="str">
        <f t="shared" ca="1" si="18"/>
        <v>16</v>
      </c>
      <c r="R81" s="18" t="str">
        <f t="shared" ca="1" si="20"/>
        <v>08</v>
      </c>
      <c r="S81" s="18" t="str">
        <f t="shared" ca="1" si="22"/>
        <v>07</v>
      </c>
      <c r="T81" s="18">
        <v>1</v>
      </c>
      <c r="U81" s="18" t="str">
        <f t="shared" ca="1" si="24"/>
        <v>16</v>
      </c>
      <c r="V81" s="18" t="str">
        <f t="shared" ca="1" si="28"/>
        <v>08</v>
      </c>
      <c r="W81" s="18" t="str">
        <f t="shared" ca="1" si="32"/>
        <v>04</v>
      </c>
      <c r="X81" s="18">
        <v>1</v>
      </c>
      <c r="Y81" s="18">
        <v>1</v>
      </c>
      <c r="Z81" s="18">
        <v>1</v>
      </c>
      <c r="AA81" s="18">
        <v>1</v>
      </c>
      <c r="AB81" s="18">
        <v>1</v>
      </c>
      <c r="AC81" s="18">
        <v>1</v>
      </c>
      <c r="AD81" s="18">
        <v>1</v>
      </c>
      <c r="AE81" s="19">
        <v>0</v>
      </c>
      <c r="AF81" s="19">
        <v>0</v>
      </c>
      <c r="AG81" s="26" t="str">
        <f t="shared" si="39"/>
        <v>FFFF</v>
      </c>
      <c r="AH81" s="19">
        <v>0</v>
      </c>
      <c r="AI81" s="19">
        <v>0</v>
      </c>
      <c r="AJ81" s="18">
        <v>0</v>
      </c>
      <c r="AK81" s="19">
        <v>0</v>
      </c>
      <c r="AL81" s="19">
        <v>0</v>
      </c>
      <c r="AM81" s="19">
        <v>0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9">
        <v>0</v>
      </c>
      <c r="AU81" s="18" t="str">
        <f t="shared" ca="1" si="33"/>
        <v>51</v>
      </c>
      <c r="AV81" s="18" t="s">
        <v>25</v>
      </c>
      <c r="AW81" s="16" t="str">
        <f t="shared" ca="1" si="34"/>
        <v>7B00013CC80101076000650005160807011608040101010101010100000000FFFF00000000000000000000000000000000000000000000000000517D</v>
      </c>
      <c r="AX81" s="79">
        <v>80</v>
      </c>
      <c r="AY81" s="21"/>
      <c r="AZ81" s="18" t="str">
        <f t="shared" si="35"/>
        <v>00</v>
      </c>
      <c r="BA81" s="18" t="str">
        <f t="shared" si="36"/>
        <v>00</v>
      </c>
      <c r="BB81" s="20"/>
      <c r="BC81" s="21"/>
    </row>
    <row r="82" spans="1:55" ht="66">
      <c r="A82" s="27"/>
      <c r="B82" s="16">
        <v>33</v>
      </c>
      <c r="C82" s="27" t="s">
        <v>90</v>
      </c>
      <c r="D82" s="16"/>
      <c r="E82" s="16">
        <v>1</v>
      </c>
      <c r="F82" s="25">
        <v>0</v>
      </c>
      <c r="G82" s="18" t="s">
        <v>18</v>
      </c>
      <c r="H82" s="18">
        <v>0</v>
      </c>
      <c r="I82" s="18">
        <v>1</v>
      </c>
      <c r="J82" s="18" t="s">
        <v>69</v>
      </c>
      <c r="K82" s="18" t="s">
        <v>68</v>
      </c>
      <c r="L82" s="18">
        <v>1</v>
      </c>
      <c r="M82" s="18">
        <v>1</v>
      </c>
      <c r="N82" s="19">
        <v>760</v>
      </c>
      <c r="O82" s="19">
        <v>65</v>
      </c>
      <c r="P82" s="19">
        <v>5</v>
      </c>
      <c r="Q82" s="18" t="str">
        <f t="shared" ca="1" si="18"/>
        <v>16</v>
      </c>
      <c r="R82" s="18" t="str">
        <f t="shared" ca="1" si="20"/>
        <v>08</v>
      </c>
      <c r="S82" s="18" t="str">
        <f t="shared" ca="1" si="22"/>
        <v>07</v>
      </c>
      <c r="T82" s="18">
        <v>1</v>
      </c>
      <c r="U82" s="18" t="str">
        <f t="shared" ca="1" si="24"/>
        <v>16</v>
      </c>
      <c r="V82" s="18" t="str">
        <f t="shared" ca="1" si="28"/>
        <v>08</v>
      </c>
      <c r="W82" s="18" t="str">
        <f t="shared" ca="1" si="32"/>
        <v>04</v>
      </c>
      <c r="X82" s="18">
        <v>1</v>
      </c>
      <c r="Y82" s="18">
        <v>1</v>
      </c>
      <c r="Z82" s="18">
        <v>1</v>
      </c>
      <c r="AA82" s="18">
        <v>1</v>
      </c>
      <c r="AB82" s="18">
        <v>1</v>
      </c>
      <c r="AC82" s="18">
        <v>1</v>
      </c>
      <c r="AD82" s="18">
        <v>1</v>
      </c>
      <c r="AE82" s="19">
        <v>0</v>
      </c>
      <c r="AF82" s="19">
        <v>0</v>
      </c>
      <c r="AG82" s="19">
        <v>0</v>
      </c>
      <c r="AH82" s="26">
        <f>F82</f>
        <v>0</v>
      </c>
      <c r="AI82" s="19">
        <v>0</v>
      </c>
      <c r="AJ82" s="18">
        <v>0</v>
      </c>
      <c r="AK82" s="19">
        <v>0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9">
        <v>0</v>
      </c>
      <c r="AU82" s="18" t="str">
        <f t="shared" ca="1" si="33"/>
        <v>54</v>
      </c>
      <c r="AV82" s="18" t="s">
        <v>25</v>
      </c>
      <c r="AW82" s="16" t="str">
        <f t="shared" ca="1" si="34"/>
        <v>7B00013CC80101076000650005160807011608040101010101010100000000000000000000000000000000000000000000000000000000000000547D</v>
      </c>
      <c r="AX82" s="79">
        <v>81</v>
      </c>
      <c r="AY82" s="21"/>
      <c r="AZ82" s="18" t="str">
        <f t="shared" si="35"/>
        <v>00</v>
      </c>
      <c r="BA82" s="18" t="str">
        <f t="shared" si="36"/>
        <v>00</v>
      </c>
      <c r="BB82" s="20"/>
      <c r="BC82" s="21"/>
    </row>
    <row r="83" spans="1:55" ht="66">
      <c r="A83" s="27"/>
      <c r="B83" s="16"/>
      <c r="C83" s="27"/>
      <c r="D83" s="16"/>
      <c r="E83" s="16">
        <v>2</v>
      </c>
      <c r="F83" s="25">
        <v>34</v>
      </c>
      <c r="G83" s="18" t="s">
        <v>18</v>
      </c>
      <c r="H83" s="18">
        <v>0</v>
      </c>
      <c r="I83" s="18">
        <v>1</v>
      </c>
      <c r="J83" s="18" t="s">
        <v>69</v>
      </c>
      <c r="K83" s="18" t="s">
        <v>68</v>
      </c>
      <c r="L83" s="18">
        <v>1</v>
      </c>
      <c r="M83" s="18">
        <v>1</v>
      </c>
      <c r="N83" s="19">
        <v>760</v>
      </c>
      <c r="O83" s="19">
        <v>65</v>
      </c>
      <c r="P83" s="19">
        <v>5</v>
      </c>
      <c r="Q83" s="18" t="str">
        <f t="shared" ca="1" si="18"/>
        <v>16</v>
      </c>
      <c r="R83" s="18" t="str">
        <f t="shared" ca="1" si="20"/>
        <v>08</v>
      </c>
      <c r="S83" s="18" t="str">
        <f t="shared" ca="1" si="22"/>
        <v>07</v>
      </c>
      <c r="T83" s="18">
        <v>1</v>
      </c>
      <c r="U83" s="18" t="str">
        <f t="shared" ca="1" si="24"/>
        <v>16</v>
      </c>
      <c r="V83" s="18" t="str">
        <f t="shared" ca="1" si="28"/>
        <v>08</v>
      </c>
      <c r="W83" s="18" t="str">
        <f t="shared" ca="1" si="32"/>
        <v>04</v>
      </c>
      <c r="X83" s="18">
        <v>1</v>
      </c>
      <c r="Y83" s="18">
        <v>1</v>
      </c>
      <c r="Z83" s="18">
        <v>1</v>
      </c>
      <c r="AA83" s="18">
        <v>1</v>
      </c>
      <c r="AB83" s="18">
        <v>1</v>
      </c>
      <c r="AC83" s="18">
        <v>1</v>
      </c>
      <c r="AD83" s="18">
        <v>1</v>
      </c>
      <c r="AE83" s="19">
        <v>0</v>
      </c>
      <c r="AF83" s="19">
        <v>0</v>
      </c>
      <c r="AG83" s="19">
        <v>0</v>
      </c>
      <c r="AH83" s="26">
        <f t="shared" ref="AH83:AH84" si="40">F83</f>
        <v>34</v>
      </c>
      <c r="AI83" s="19">
        <v>0</v>
      </c>
      <c r="AJ83" s="18">
        <v>0</v>
      </c>
      <c r="AK83" s="19">
        <v>0</v>
      </c>
      <c r="AL83" s="19">
        <v>0</v>
      </c>
      <c r="AM83" s="19">
        <v>0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>
        <v>0</v>
      </c>
      <c r="AT83" s="19">
        <v>0</v>
      </c>
      <c r="AU83" s="18" t="str">
        <f t="shared" ca="1" si="33"/>
        <v>10</v>
      </c>
      <c r="AV83" s="18" t="s">
        <v>25</v>
      </c>
      <c r="AW83" s="16" t="str">
        <f t="shared" ca="1" si="34"/>
        <v>7B00013CC80101076000650005160807011608040101010101010100000000000000340000000000000000000000000000000000000000000000107D</v>
      </c>
      <c r="AX83" s="79">
        <v>82</v>
      </c>
      <c r="AY83" s="21"/>
      <c r="AZ83" s="18" t="str">
        <f t="shared" si="35"/>
        <v>00</v>
      </c>
      <c r="BA83" s="18" t="str">
        <f t="shared" si="36"/>
        <v>00</v>
      </c>
      <c r="BB83" s="20"/>
      <c r="BC83" s="21"/>
    </row>
    <row r="84" spans="1:55" ht="66">
      <c r="A84" s="27"/>
      <c r="B84" s="16"/>
      <c r="C84" s="27"/>
      <c r="D84" s="16"/>
      <c r="E84" s="16">
        <v>3</v>
      </c>
      <c r="F84" s="25" t="s">
        <v>72</v>
      </c>
      <c r="G84" s="18" t="s">
        <v>18</v>
      </c>
      <c r="H84" s="18">
        <v>0</v>
      </c>
      <c r="I84" s="18">
        <v>1</v>
      </c>
      <c r="J84" s="18" t="s">
        <v>69</v>
      </c>
      <c r="K84" s="18" t="s">
        <v>68</v>
      </c>
      <c r="L84" s="18">
        <v>1</v>
      </c>
      <c r="M84" s="18">
        <v>1</v>
      </c>
      <c r="N84" s="19">
        <v>760</v>
      </c>
      <c r="O84" s="19">
        <v>65</v>
      </c>
      <c r="P84" s="19">
        <v>5</v>
      </c>
      <c r="Q84" s="18" t="str">
        <f t="shared" ca="1" si="18"/>
        <v>16</v>
      </c>
      <c r="R84" s="18" t="str">
        <f t="shared" ca="1" si="20"/>
        <v>08</v>
      </c>
      <c r="S84" s="18" t="str">
        <f t="shared" ca="1" si="22"/>
        <v>07</v>
      </c>
      <c r="T84" s="18">
        <v>1</v>
      </c>
      <c r="U84" s="18" t="str">
        <f t="shared" ca="1" si="24"/>
        <v>16</v>
      </c>
      <c r="V84" s="18" t="str">
        <f t="shared" ca="1" si="28"/>
        <v>08</v>
      </c>
      <c r="W84" s="18" t="str">
        <f t="shared" ca="1" si="32"/>
        <v>04</v>
      </c>
      <c r="X84" s="18">
        <v>1</v>
      </c>
      <c r="Y84" s="18">
        <v>1</v>
      </c>
      <c r="Z84" s="18">
        <v>1</v>
      </c>
      <c r="AA84" s="18">
        <v>1</v>
      </c>
      <c r="AB84" s="18">
        <v>1</v>
      </c>
      <c r="AC84" s="18">
        <v>1</v>
      </c>
      <c r="AD84" s="18">
        <v>1</v>
      </c>
      <c r="AE84" s="19">
        <v>0</v>
      </c>
      <c r="AF84" s="19">
        <v>0</v>
      </c>
      <c r="AG84" s="19">
        <v>0</v>
      </c>
      <c r="AH84" s="26" t="str">
        <f t="shared" si="40"/>
        <v>FFFF</v>
      </c>
      <c r="AI84" s="19">
        <v>0</v>
      </c>
      <c r="AJ84" s="18">
        <v>0</v>
      </c>
      <c r="AK84" s="19">
        <v>0</v>
      </c>
      <c r="AL84" s="19">
        <v>0</v>
      </c>
      <c r="AM84" s="19">
        <v>0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9">
        <v>0</v>
      </c>
      <c r="AU84" s="18" t="str">
        <f t="shared" ca="1" si="33"/>
        <v>51</v>
      </c>
      <c r="AV84" s="18" t="s">
        <v>25</v>
      </c>
      <c r="AW84" s="16" t="str">
        <f t="shared" ca="1" si="34"/>
        <v>7B00013CC801010760006500051608070116080401010101010101000000000000FFFF0000000000000000000000000000000000000000000000517D</v>
      </c>
      <c r="AX84" s="79">
        <v>83</v>
      </c>
      <c r="AY84" s="21"/>
      <c r="AZ84" s="18" t="str">
        <f t="shared" si="35"/>
        <v>00</v>
      </c>
      <c r="BA84" s="18" t="str">
        <f t="shared" si="36"/>
        <v>00</v>
      </c>
      <c r="BB84" s="20"/>
      <c r="BC84" s="21"/>
    </row>
    <row r="85" spans="1:55" ht="66">
      <c r="A85" s="27"/>
      <c r="B85" s="16">
        <v>35</v>
      </c>
      <c r="C85" s="27" t="s">
        <v>91</v>
      </c>
      <c r="D85" s="16"/>
      <c r="E85" s="16">
        <v>1</v>
      </c>
      <c r="F85" s="25">
        <v>0</v>
      </c>
      <c r="G85" s="18" t="s">
        <v>18</v>
      </c>
      <c r="H85" s="18">
        <v>0</v>
      </c>
      <c r="I85" s="18">
        <v>1</v>
      </c>
      <c r="J85" s="18" t="s">
        <v>69</v>
      </c>
      <c r="K85" s="18" t="s">
        <v>68</v>
      </c>
      <c r="L85" s="18">
        <v>1</v>
      </c>
      <c r="M85" s="18">
        <v>1</v>
      </c>
      <c r="N85" s="19">
        <v>760</v>
      </c>
      <c r="O85" s="19">
        <v>65</v>
      </c>
      <c r="P85" s="19">
        <v>5</v>
      </c>
      <c r="Q85" s="18" t="str">
        <f t="shared" ca="1" si="18"/>
        <v>16</v>
      </c>
      <c r="R85" s="18" t="str">
        <f t="shared" ca="1" si="20"/>
        <v>08</v>
      </c>
      <c r="S85" s="18" t="str">
        <f t="shared" ca="1" si="22"/>
        <v>07</v>
      </c>
      <c r="T85" s="18">
        <v>1</v>
      </c>
      <c r="U85" s="18" t="str">
        <f t="shared" ca="1" si="24"/>
        <v>16</v>
      </c>
      <c r="V85" s="18" t="str">
        <f t="shared" ca="1" si="28"/>
        <v>08</v>
      </c>
      <c r="W85" s="18" t="str">
        <f t="shared" ca="1" si="32"/>
        <v>04</v>
      </c>
      <c r="X85" s="18">
        <v>1</v>
      </c>
      <c r="Y85" s="18">
        <v>1</v>
      </c>
      <c r="Z85" s="18">
        <v>1</v>
      </c>
      <c r="AA85" s="18">
        <v>1</v>
      </c>
      <c r="AB85" s="18">
        <v>1</v>
      </c>
      <c r="AC85" s="18">
        <v>1</v>
      </c>
      <c r="AD85" s="18">
        <v>1</v>
      </c>
      <c r="AE85" s="19">
        <v>0</v>
      </c>
      <c r="AF85" s="19">
        <v>0</v>
      </c>
      <c r="AG85" s="19">
        <v>0</v>
      </c>
      <c r="AH85" s="19">
        <v>0</v>
      </c>
      <c r="AI85" s="26">
        <f>F85</f>
        <v>0</v>
      </c>
      <c r="AJ85" s="18">
        <v>0</v>
      </c>
      <c r="AK85" s="19">
        <v>0</v>
      </c>
      <c r="AL85" s="19">
        <v>0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9">
        <v>0</v>
      </c>
      <c r="AU85" s="18" t="str">
        <f t="shared" ca="1" si="33"/>
        <v>54</v>
      </c>
      <c r="AV85" s="18" t="s">
        <v>25</v>
      </c>
      <c r="AW85" s="16" t="str">
        <f t="shared" ca="1" si="34"/>
        <v>7B00013CC80101076000650005160807011608040101010101010100000000000000000000000000000000000000000000000000000000000000547D</v>
      </c>
      <c r="AX85" s="79">
        <v>84</v>
      </c>
      <c r="AY85" s="21"/>
      <c r="AZ85" s="18" t="str">
        <f t="shared" si="35"/>
        <v>00</v>
      </c>
      <c r="BA85" s="18" t="str">
        <f t="shared" si="36"/>
        <v>00</v>
      </c>
      <c r="BB85" s="20"/>
      <c r="BC85" s="21"/>
    </row>
    <row r="86" spans="1:55" ht="66">
      <c r="A86" s="27"/>
      <c r="B86" s="16"/>
      <c r="C86" s="27"/>
      <c r="D86" s="16"/>
      <c r="E86" s="16">
        <v>2</v>
      </c>
      <c r="F86" s="25">
        <v>34</v>
      </c>
      <c r="G86" s="18" t="s">
        <v>18</v>
      </c>
      <c r="H86" s="18">
        <v>0</v>
      </c>
      <c r="I86" s="18">
        <v>1</v>
      </c>
      <c r="J86" s="18" t="s">
        <v>69</v>
      </c>
      <c r="K86" s="18" t="s">
        <v>68</v>
      </c>
      <c r="L86" s="18">
        <v>1</v>
      </c>
      <c r="M86" s="18">
        <v>1</v>
      </c>
      <c r="N86" s="19">
        <v>760</v>
      </c>
      <c r="O86" s="19">
        <v>65</v>
      </c>
      <c r="P86" s="19">
        <v>5</v>
      </c>
      <c r="Q86" s="18" t="str">
        <f t="shared" ca="1" si="18"/>
        <v>16</v>
      </c>
      <c r="R86" s="18" t="str">
        <f t="shared" ca="1" si="20"/>
        <v>08</v>
      </c>
      <c r="S86" s="18" t="str">
        <f t="shared" ca="1" si="22"/>
        <v>07</v>
      </c>
      <c r="T86" s="18">
        <v>1</v>
      </c>
      <c r="U86" s="18" t="str">
        <f t="shared" ca="1" si="24"/>
        <v>16</v>
      </c>
      <c r="V86" s="18" t="str">
        <f t="shared" ca="1" si="28"/>
        <v>08</v>
      </c>
      <c r="W86" s="18" t="str">
        <f t="shared" ca="1" si="32"/>
        <v>04</v>
      </c>
      <c r="X86" s="18">
        <v>1</v>
      </c>
      <c r="Y86" s="18">
        <v>1</v>
      </c>
      <c r="Z86" s="18">
        <v>1</v>
      </c>
      <c r="AA86" s="18">
        <v>1</v>
      </c>
      <c r="AB86" s="18">
        <v>1</v>
      </c>
      <c r="AC86" s="18">
        <v>1</v>
      </c>
      <c r="AD86" s="18">
        <v>1</v>
      </c>
      <c r="AE86" s="19">
        <v>0</v>
      </c>
      <c r="AF86" s="19">
        <v>0</v>
      </c>
      <c r="AG86" s="19">
        <v>0</v>
      </c>
      <c r="AH86" s="19">
        <v>0</v>
      </c>
      <c r="AI86" s="26">
        <f t="shared" ref="AI86:AI87" si="41">F86</f>
        <v>34</v>
      </c>
      <c r="AJ86" s="18">
        <v>0</v>
      </c>
      <c r="AK86" s="19">
        <v>0</v>
      </c>
      <c r="AL86" s="19">
        <v>0</v>
      </c>
      <c r="AM86" s="19">
        <v>0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0</v>
      </c>
      <c r="AT86" s="19">
        <v>0</v>
      </c>
      <c r="AU86" s="18" t="str">
        <f t="shared" ca="1" si="33"/>
        <v>10</v>
      </c>
      <c r="AV86" s="18" t="s">
        <v>25</v>
      </c>
      <c r="AW86" s="16" t="str">
        <f t="shared" ca="1" si="34"/>
        <v>7B00013CC80101076000650005160807011608040101010101010100000000000000000034000000000000000000000000000000000000000000107D</v>
      </c>
      <c r="AX86" s="79">
        <v>85</v>
      </c>
      <c r="AY86" s="21"/>
      <c r="AZ86" s="18" t="str">
        <f t="shared" si="35"/>
        <v>00</v>
      </c>
      <c r="BA86" s="18" t="str">
        <f t="shared" si="36"/>
        <v>00</v>
      </c>
      <c r="BB86" s="20"/>
      <c r="BC86" s="21"/>
    </row>
    <row r="87" spans="1:55" ht="66">
      <c r="A87" s="27"/>
      <c r="B87" s="16"/>
      <c r="C87" s="27"/>
      <c r="D87" s="16"/>
      <c r="E87" s="16">
        <v>3</v>
      </c>
      <c r="F87" s="25" t="s">
        <v>72</v>
      </c>
      <c r="G87" s="18" t="s">
        <v>18</v>
      </c>
      <c r="H87" s="18">
        <v>0</v>
      </c>
      <c r="I87" s="18">
        <v>1</v>
      </c>
      <c r="J87" s="18" t="s">
        <v>69</v>
      </c>
      <c r="K87" s="18" t="s">
        <v>68</v>
      </c>
      <c r="L87" s="18">
        <v>1</v>
      </c>
      <c r="M87" s="18">
        <v>1</v>
      </c>
      <c r="N87" s="19">
        <v>760</v>
      </c>
      <c r="O87" s="19">
        <v>65</v>
      </c>
      <c r="P87" s="19">
        <v>5</v>
      </c>
      <c r="Q87" s="18" t="str">
        <f t="shared" ca="1" si="18"/>
        <v>16</v>
      </c>
      <c r="R87" s="18" t="str">
        <f t="shared" ca="1" si="20"/>
        <v>08</v>
      </c>
      <c r="S87" s="18" t="str">
        <f t="shared" ca="1" si="22"/>
        <v>07</v>
      </c>
      <c r="T87" s="18">
        <v>1</v>
      </c>
      <c r="U87" s="18" t="str">
        <f t="shared" ca="1" si="24"/>
        <v>16</v>
      </c>
      <c r="V87" s="18" t="str">
        <f t="shared" ca="1" si="28"/>
        <v>08</v>
      </c>
      <c r="W87" s="18" t="str">
        <f t="shared" ca="1" si="32"/>
        <v>04</v>
      </c>
      <c r="X87" s="18">
        <v>1</v>
      </c>
      <c r="Y87" s="18">
        <v>1</v>
      </c>
      <c r="Z87" s="18">
        <v>1</v>
      </c>
      <c r="AA87" s="18">
        <v>1</v>
      </c>
      <c r="AB87" s="18">
        <v>1</v>
      </c>
      <c r="AC87" s="18">
        <v>1</v>
      </c>
      <c r="AD87" s="18">
        <v>1</v>
      </c>
      <c r="AE87" s="19">
        <v>0</v>
      </c>
      <c r="AF87" s="19">
        <v>0</v>
      </c>
      <c r="AG87" s="19">
        <v>0</v>
      </c>
      <c r="AH87" s="19">
        <v>0</v>
      </c>
      <c r="AI87" s="26" t="str">
        <f t="shared" si="41"/>
        <v>FFFF</v>
      </c>
      <c r="AJ87" s="18">
        <v>0</v>
      </c>
      <c r="AK87" s="19">
        <v>0</v>
      </c>
      <c r="AL87" s="19">
        <v>0</v>
      </c>
      <c r="AM87" s="19">
        <v>0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9">
        <v>0</v>
      </c>
      <c r="AU87" s="18" t="str">
        <f t="shared" ca="1" si="33"/>
        <v>51</v>
      </c>
      <c r="AV87" s="18" t="s">
        <v>25</v>
      </c>
      <c r="AW87" s="16" t="str">
        <f t="shared" ca="1" si="34"/>
        <v>7B00013CC8010107600065000516080701160804010101010101010000000000000000FFFF000000000000000000000000000000000000000000517D</v>
      </c>
      <c r="AX87" s="79">
        <v>86</v>
      </c>
      <c r="AY87" s="21"/>
      <c r="AZ87" s="18" t="str">
        <f t="shared" si="35"/>
        <v>00</v>
      </c>
      <c r="BA87" s="18" t="str">
        <f t="shared" si="36"/>
        <v>00</v>
      </c>
      <c r="BB87" s="20"/>
      <c r="BC87" s="21"/>
    </row>
    <row r="88" spans="1:55" ht="66">
      <c r="A88" s="27"/>
      <c r="B88" s="16">
        <v>37</v>
      </c>
      <c r="C88" s="27" t="s">
        <v>102</v>
      </c>
      <c r="D88" s="16"/>
      <c r="E88" s="16">
        <v>1</v>
      </c>
      <c r="F88" s="22">
        <v>0</v>
      </c>
      <c r="G88" s="18" t="s">
        <v>18</v>
      </c>
      <c r="H88" s="18">
        <v>0</v>
      </c>
      <c r="I88" s="18">
        <v>1</v>
      </c>
      <c r="J88" s="18" t="s">
        <v>69</v>
      </c>
      <c r="K88" s="18" t="s">
        <v>68</v>
      </c>
      <c r="L88" s="18">
        <v>1</v>
      </c>
      <c r="M88" s="18">
        <v>1</v>
      </c>
      <c r="N88" s="19">
        <v>760</v>
      </c>
      <c r="O88" s="19">
        <v>65</v>
      </c>
      <c r="P88" s="19">
        <v>5</v>
      </c>
      <c r="Q88" s="18" t="str">
        <f t="shared" ca="1" si="18"/>
        <v>16</v>
      </c>
      <c r="R88" s="18" t="str">
        <f t="shared" ca="1" si="20"/>
        <v>08</v>
      </c>
      <c r="S88" s="18" t="str">
        <f t="shared" ca="1" si="22"/>
        <v>07</v>
      </c>
      <c r="T88" s="18">
        <v>1</v>
      </c>
      <c r="U88" s="18" t="str">
        <f t="shared" ca="1" si="24"/>
        <v>16</v>
      </c>
      <c r="V88" s="18" t="str">
        <f t="shared" ca="1" si="28"/>
        <v>08</v>
      </c>
      <c r="W88" s="18" t="str">
        <f t="shared" ca="1" si="32"/>
        <v>04</v>
      </c>
      <c r="X88" s="18">
        <v>1</v>
      </c>
      <c r="Y88" s="18">
        <v>1</v>
      </c>
      <c r="Z88" s="18">
        <v>1</v>
      </c>
      <c r="AA88" s="18">
        <v>1</v>
      </c>
      <c r="AB88" s="18">
        <v>1</v>
      </c>
      <c r="AC88" s="18">
        <v>1</v>
      </c>
      <c r="AD88" s="18">
        <v>1</v>
      </c>
      <c r="AE88" s="19">
        <v>0</v>
      </c>
      <c r="AF88" s="19">
        <v>0</v>
      </c>
      <c r="AG88" s="19">
        <v>0</v>
      </c>
      <c r="AH88" s="19">
        <v>0</v>
      </c>
      <c r="AI88" s="19">
        <v>0</v>
      </c>
      <c r="AJ88" s="23">
        <f>F88</f>
        <v>0</v>
      </c>
      <c r="AK88" s="19">
        <v>0</v>
      </c>
      <c r="AL88" s="19">
        <v>0</v>
      </c>
      <c r="AM88" s="19">
        <v>0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9">
        <v>0</v>
      </c>
      <c r="AU88" s="18" t="str">
        <f t="shared" ca="1" si="33"/>
        <v>54</v>
      </c>
      <c r="AV88" s="18" t="s">
        <v>25</v>
      </c>
      <c r="AW88" s="16" t="str">
        <f t="shared" ca="1" si="34"/>
        <v>7B00013CC80101076000650005160807011608040101010101010100000000000000000000000000000000000000000000000000000000000000547D</v>
      </c>
      <c r="AX88" s="79">
        <v>87</v>
      </c>
      <c r="AY88" s="21"/>
      <c r="AZ88" s="18" t="str">
        <f t="shared" si="35"/>
        <v>00</v>
      </c>
      <c r="BA88" s="18" t="str">
        <f t="shared" si="36"/>
        <v>00</v>
      </c>
      <c r="BB88" s="20"/>
      <c r="BC88" s="21"/>
    </row>
    <row r="89" spans="1:55" ht="66">
      <c r="A89" s="27"/>
      <c r="B89" s="16"/>
      <c r="C89" s="27"/>
      <c r="D89" s="16"/>
      <c r="E89" s="16">
        <v>2</v>
      </c>
      <c r="F89" s="22">
        <v>1</v>
      </c>
      <c r="G89" s="18" t="s">
        <v>18</v>
      </c>
      <c r="H89" s="18">
        <v>0</v>
      </c>
      <c r="I89" s="18">
        <v>1</v>
      </c>
      <c r="J89" s="18" t="s">
        <v>69</v>
      </c>
      <c r="K89" s="18" t="s">
        <v>68</v>
      </c>
      <c r="L89" s="18">
        <v>1</v>
      </c>
      <c r="M89" s="18">
        <v>1</v>
      </c>
      <c r="N89" s="19">
        <v>760</v>
      </c>
      <c r="O89" s="19">
        <v>65</v>
      </c>
      <c r="P89" s="19">
        <v>5</v>
      </c>
      <c r="Q89" s="18" t="str">
        <f t="shared" ca="1" si="18"/>
        <v>16</v>
      </c>
      <c r="R89" s="18" t="str">
        <f t="shared" ca="1" si="20"/>
        <v>08</v>
      </c>
      <c r="S89" s="18" t="str">
        <f t="shared" ca="1" si="22"/>
        <v>07</v>
      </c>
      <c r="T89" s="18">
        <v>1</v>
      </c>
      <c r="U89" s="18" t="str">
        <f t="shared" ca="1" si="24"/>
        <v>16</v>
      </c>
      <c r="V89" s="18" t="str">
        <f t="shared" ca="1" si="28"/>
        <v>08</v>
      </c>
      <c r="W89" s="18" t="str">
        <f t="shared" ca="1" si="32"/>
        <v>04</v>
      </c>
      <c r="X89" s="18">
        <v>1</v>
      </c>
      <c r="Y89" s="18">
        <v>1</v>
      </c>
      <c r="Z89" s="18">
        <v>1</v>
      </c>
      <c r="AA89" s="18">
        <v>1</v>
      </c>
      <c r="AB89" s="18">
        <v>1</v>
      </c>
      <c r="AC89" s="18">
        <v>1</v>
      </c>
      <c r="AD89" s="18">
        <v>1</v>
      </c>
      <c r="AE89" s="19">
        <v>0</v>
      </c>
      <c r="AF89" s="19">
        <v>0</v>
      </c>
      <c r="AG89" s="19">
        <v>0</v>
      </c>
      <c r="AH89" s="19">
        <v>0</v>
      </c>
      <c r="AI89" s="19">
        <v>0</v>
      </c>
      <c r="AJ89" s="23">
        <f>F89</f>
        <v>1</v>
      </c>
      <c r="AK89" s="19">
        <v>0</v>
      </c>
      <c r="AL89" s="19">
        <v>0</v>
      </c>
      <c r="AM89" s="19">
        <v>0</v>
      </c>
      <c r="AN89" s="19">
        <v>0</v>
      </c>
      <c r="AO89" s="19">
        <v>0</v>
      </c>
      <c r="AP89" s="19">
        <v>0</v>
      </c>
      <c r="AQ89" s="19">
        <v>0</v>
      </c>
      <c r="AR89" s="19">
        <v>0</v>
      </c>
      <c r="AS89" s="19">
        <v>0</v>
      </c>
      <c r="AT89" s="19">
        <v>0</v>
      </c>
      <c r="AU89" s="18" t="str">
        <f t="shared" ca="1" si="33"/>
        <v>55</v>
      </c>
      <c r="AV89" s="18" t="s">
        <v>25</v>
      </c>
      <c r="AW89" s="16" t="str">
        <f t="shared" ca="1" si="34"/>
        <v>7B00013CC80101076000650005160807011608040101010101010100000000000000000000010000000000000000000000000000000000000000557D</v>
      </c>
      <c r="AX89" s="79">
        <v>88</v>
      </c>
      <c r="AY89" s="21"/>
      <c r="AZ89" s="18" t="str">
        <f t="shared" si="35"/>
        <v>00</v>
      </c>
      <c r="BA89" s="18" t="str">
        <f t="shared" si="36"/>
        <v>00</v>
      </c>
      <c r="BB89" s="20"/>
      <c r="BC89" s="21"/>
    </row>
    <row r="90" spans="1:55" ht="66">
      <c r="A90" s="27"/>
      <c r="B90" s="16"/>
      <c r="C90" s="27"/>
      <c r="D90" s="16"/>
      <c r="E90" s="16">
        <v>3</v>
      </c>
      <c r="F90" s="22" t="s">
        <v>22</v>
      </c>
      <c r="G90" s="18" t="s">
        <v>18</v>
      </c>
      <c r="H90" s="18">
        <v>0</v>
      </c>
      <c r="I90" s="18">
        <v>1</v>
      </c>
      <c r="J90" s="18" t="s">
        <v>69</v>
      </c>
      <c r="K90" s="18" t="s">
        <v>68</v>
      </c>
      <c r="L90" s="18">
        <v>1</v>
      </c>
      <c r="M90" s="18">
        <v>1</v>
      </c>
      <c r="N90" s="19">
        <v>760</v>
      </c>
      <c r="O90" s="19">
        <v>65</v>
      </c>
      <c r="P90" s="19">
        <v>5</v>
      </c>
      <c r="Q90" s="18" t="str">
        <f t="shared" ca="1" si="18"/>
        <v>16</v>
      </c>
      <c r="R90" s="18" t="str">
        <f t="shared" ca="1" si="20"/>
        <v>08</v>
      </c>
      <c r="S90" s="18" t="str">
        <f t="shared" ca="1" si="22"/>
        <v>07</v>
      </c>
      <c r="T90" s="18">
        <v>1</v>
      </c>
      <c r="U90" s="18" t="str">
        <f t="shared" ca="1" si="24"/>
        <v>16</v>
      </c>
      <c r="V90" s="18" t="str">
        <f t="shared" ca="1" si="28"/>
        <v>08</v>
      </c>
      <c r="W90" s="18" t="str">
        <f t="shared" ca="1" si="32"/>
        <v>04</v>
      </c>
      <c r="X90" s="18">
        <v>1</v>
      </c>
      <c r="Y90" s="18">
        <v>1</v>
      </c>
      <c r="Z90" s="18">
        <v>1</v>
      </c>
      <c r="AA90" s="18">
        <v>1</v>
      </c>
      <c r="AB90" s="18">
        <v>1</v>
      </c>
      <c r="AC90" s="18">
        <v>1</v>
      </c>
      <c r="AD90" s="18">
        <v>1</v>
      </c>
      <c r="AE90" s="19">
        <v>0</v>
      </c>
      <c r="AF90" s="19">
        <v>0</v>
      </c>
      <c r="AG90" s="19">
        <v>0</v>
      </c>
      <c r="AH90" s="19">
        <v>0</v>
      </c>
      <c r="AI90" s="19">
        <v>0</v>
      </c>
      <c r="AJ90" s="23" t="str">
        <f>F90</f>
        <v>FF</v>
      </c>
      <c r="AK90" s="19">
        <v>0</v>
      </c>
      <c r="AL90" s="19">
        <v>0</v>
      </c>
      <c r="AM90" s="19">
        <v>0</v>
      </c>
      <c r="AN90" s="19">
        <v>0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9">
        <v>0</v>
      </c>
      <c r="AU90" s="18" t="str">
        <f t="shared" ca="1" si="33"/>
        <v>51</v>
      </c>
      <c r="AV90" s="18" t="s">
        <v>25</v>
      </c>
      <c r="AW90" s="16" t="str">
        <f t="shared" ca="1" si="34"/>
        <v>7B00013CC80101076000650005160807011608040101010101010100000000000000000000FF0000000000000000000000000000000000000000517D</v>
      </c>
      <c r="AX90" s="79">
        <v>89</v>
      </c>
      <c r="AY90" s="21"/>
      <c r="AZ90" s="18" t="str">
        <f t="shared" si="35"/>
        <v>00</v>
      </c>
      <c r="BA90" s="18" t="str">
        <f t="shared" si="36"/>
        <v>00</v>
      </c>
      <c r="BB90" s="20"/>
      <c r="BC90" s="21"/>
    </row>
    <row r="91" spans="1:55" ht="66">
      <c r="A91" s="27"/>
      <c r="B91" s="16">
        <v>38</v>
      </c>
      <c r="C91" s="27" t="s">
        <v>92</v>
      </c>
      <c r="D91" s="16"/>
      <c r="E91" s="16">
        <v>1</v>
      </c>
      <c r="F91" s="25">
        <v>0</v>
      </c>
      <c r="G91" s="18" t="s">
        <v>18</v>
      </c>
      <c r="H91" s="18">
        <v>0</v>
      </c>
      <c r="I91" s="18">
        <v>1</v>
      </c>
      <c r="J91" s="18" t="s">
        <v>69</v>
      </c>
      <c r="K91" s="18" t="s">
        <v>68</v>
      </c>
      <c r="L91" s="18">
        <v>1</v>
      </c>
      <c r="M91" s="18">
        <v>1</v>
      </c>
      <c r="N91" s="19">
        <v>760</v>
      </c>
      <c r="O91" s="19">
        <v>65</v>
      </c>
      <c r="P91" s="19">
        <v>5</v>
      </c>
      <c r="Q91" s="18" t="str">
        <f t="shared" ca="1" si="18"/>
        <v>16</v>
      </c>
      <c r="R91" s="18" t="str">
        <f t="shared" ca="1" si="20"/>
        <v>08</v>
      </c>
      <c r="S91" s="18" t="str">
        <f t="shared" ca="1" si="22"/>
        <v>07</v>
      </c>
      <c r="T91" s="18">
        <v>1</v>
      </c>
      <c r="U91" s="18" t="str">
        <f t="shared" ca="1" si="24"/>
        <v>16</v>
      </c>
      <c r="V91" s="18" t="str">
        <f t="shared" ca="1" si="28"/>
        <v>08</v>
      </c>
      <c r="W91" s="18" t="str">
        <f t="shared" ca="1" si="32"/>
        <v>04</v>
      </c>
      <c r="X91" s="18">
        <v>1</v>
      </c>
      <c r="Y91" s="18">
        <v>1</v>
      </c>
      <c r="Z91" s="18">
        <v>1</v>
      </c>
      <c r="AA91" s="18">
        <v>1</v>
      </c>
      <c r="AB91" s="18">
        <v>1</v>
      </c>
      <c r="AC91" s="18">
        <v>1</v>
      </c>
      <c r="AD91" s="18">
        <v>1</v>
      </c>
      <c r="AE91" s="19">
        <v>0</v>
      </c>
      <c r="AF91" s="19">
        <v>0</v>
      </c>
      <c r="AG91" s="19">
        <v>0</v>
      </c>
      <c r="AH91" s="19">
        <v>0</v>
      </c>
      <c r="AI91" s="19">
        <v>0</v>
      </c>
      <c r="AJ91" s="18">
        <v>0</v>
      </c>
      <c r="AK91" s="26">
        <f>F91</f>
        <v>0</v>
      </c>
      <c r="AL91" s="19">
        <v>0</v>
      </c>
      <c r="AM91" s="19">
        <v>0</v>
      </c>
      <c r="AN91" s="19">
        <v>0</v>
      </c>
      <c r="AO91" s="19">
        <v>0</v>
      </c>
      <c r="AP91" s="19">
        <v>0</v>
      </c>
      <c r="AQ91" s="19">
        <v>0</v>
      </c>
      <c r="AR91" s="19">
        <v>0</v>
      </c>
      <c r="AS91" s="19">
        <v>0</v>
      </c>
      <c r="AT91" s="19">
        <v>0</v>
      </c>
      <c r="AU91" s="18" t="str">
        <f t="shared" ca="1" si="33"/>
        <v>54</v>
      </c>
      <c r="AV91" s="18" t="s">
        <v>25</v>
      </c>
      <c r="AW91" s="16" t="str">
        <f t="shared" ca="1" si="34"/>
        <v>7B00013CC80101076000650005160807011608040101010101010100000000000000000000000000000000000000000000000000000000000000547D</v>
      </c>
      <c r="AX91" s="79">
        <v>90</v>
      </c>
      <c r="AY91" s="21"/>
      <c r="AZ91" s="18" t="str">
        <f t="shared" si="35"/>
        <v>00</v>
      </c>
      <c r="BA91" s="18" t="str">
        <f t="shared" si="36"/>
        <v>00</v>
      </c>
      <c r="BB91" s="20"/>
      <c r="BC91" s="21"/>
    </row>
    <row r="92" spans="1:55" ht="66">
      <c r="A92" s="27"/>
      <c r="B92" s="16"/>
      <c r="C92" s="27"/>
      <c r="D92" s="16"/>
      <c r="E92" s="16">
        <v>2</v>
      </c>
      <c r="F92" s="25">
        <v>34</v>
      </c>
      <c r="G92" s="18" t="s">
        <v>18</v>
      </c>
      <c r="H92" s="18">
        <v>0</v>
      </c>
      <c r="I92" s="18">
        <v>1</v>
      </c>
      <c r="J92" s="18" t="s">
        <v>69</v>
      </c>
      <c r="K92" s="18" t="s">
        <v>68</v>
      </c>
      <c r="L92" s="18">
        <v>1</v>
      </c>
      <c r="M92" s="18">
        <v>1</v>
      </c>
      <c r="N92" s="19">
        <v>760</v>
      </c>
      <c r="O92" s="19">
        <v>65</v>
      </c>
      <c r="P92" s="19">
        <v>5</v>
      </c>
      <c r="Q92" s="18" t="str">
        <f t="shared" ca="1" si="18"/>
        <v>16</v>
      </c>
      <c r="R92" s="18" t="str">
        <f t="shared" ca="1" si="20"/>
        <v>08</v>
      </c>
      <c r="S92" s="18" t="str">
        <f t="shared" ca="1" si="22"/>
        <v>07</v>
      </c>
      <c r="T92" s="18">
        <v>1</v>
      </c>
      <c r="U92" s="18" t="str">
        <f t="shared" ca="1" si="24"/>
        <v>16</v>
      </c>
      <c r="V92" s="18" t="str">
        <f t="shared" ca="1" si="28"/>
        <v>08</v>
      </c>
      <c r="W92" s="18" t="str">
        <f t="shared" ca="1" si="32"/>
        <v>04</v>
      </c>
      <c r="X92" s="18">
        <v>1</v>
      </c>
      <c r="Y92" s="18">
        <v>1</v>
      </c>
      <c r="Z92" s="18">
        <v>1</v>
      </c>
      <c r="AA92" s="18">
        <v>1</v>
      </c>
      <c r="AB92" s="18">
        <v>1</v>
      </c>
      <c r="AC92" s="18">
        <v>1</v>
      </c>
      <c r="AD92" s="18">
        <v>1</v>
      </c>
      <c r="AE92" s="19">
        <v>0</v>
      </c>
      <c r="AF92" s="19">
        <v>0</v>
      </c>
      <c r="AG92" s="19">
        <v>0</v>
      </c>
      <c r="AH92" s="19">
        <v>0</v>
      </c>
      <c r="AI92" s="19">
        <v>0</v>
      </c>
      <c r="AJ92" s="18">
        <v>0</v>
      </c>
      <c r="AK92" s="26">
        <f>F92</f>
        <v>34</v>
      </c>
      <c r="AL92" s="19">
        <v>0</v>
      </c>
      <c r="AM92" s="19">
        <v>0</v>
      </c>
      <c r="AN92" s="19">
        <v>0</v>
      </c>
      <c r="AO92" s="19">
        <v>0</v>
      </c>
      <c r="AP92" s="19">
        <v>0</v>
      </c>
      <c r="AQ92" s="19">
        <v>0</v>
      </c>
      <c r="AR92" s="19">
        <v>0</v>
      </c>
      <c r="AS92" s="19">
        <v>0</v>
      </c>
      <c r="AT92" s="19">
        <v>0</v>
      </c>
      <c r="AU92" s="18" t="str">
        <f t="shared" ca="1" si="33"/>
        <v>10</v>
      </c>
      <c r="AV92" s="18" t="s">
        <v>25</v>
      </c>
      <c r="AW92" s="16" t="str">
        <f t="shared" ca="1" si="34"/>
        <v>7B00013CC80101076000650005160807011608040101010101010100000000000000000000000034000000000000000000000000000000000000107D</v>
      </c>
      <c r="AX92" s="79">
        <v>91</v>
      </c>
      <c r="AY92" s="21"/>
      <c r="AZ92" s="18" t="str">
        <f t="shared" si="35"/>
        <v>00</v>
      </c>
      <c r="BA92" s="18" t="str">
        <f t="shared" si="36"/>
        <v>00</v>
      </c>
      <c r="BB92" s="20"/>
      <c r="BC92" s="21"/>
    </row>
    <row r="93" spans="1:55" ht="66">
      <c r="A93" s="27"/>
      <c r="B93" s="16"/>
      <c r="C93" s="27"/>
      <c r="D93" s="16"/>
      <c r="E93" s="16">
        <v>3</v>
      </c>
      <c r="F93" s="25" t="s">
        <v>72</v>
      </c>
      <c r="G93" s="18" t="s">
        <v>18</v>
      </c>
      <c r="H93" s="18">
        <v>0</v>
      </c>
      <c r="I93" s="18">
        <v>1</v>
      </c>
      <c r="J93" s="18" t="s">
        <v>69</v>
      </c>
      <c r="K93" s="18" t="s">
        <v>68</v>
      </c>
      <c r="L93" s="18">
        <v>1</v>
      </c>
      <c r="M93" s="18">
        <v>1</v>
      </c>
      <c r="N93" s="19">
        <v>760</v>
      </c>
      <c r="O93" s="19">
        <v>65</v>
      </c>
      <c r="P93" s="19">
        <v>5</v>
      </c>
      <c r="Q93" s="18" t="str">
        <f t="shared" ca="1" si="18"/>
        <v>16</v>
      </c>
      <c r="R93" s="18" t="str">
        <f t="shared" ca="1" si="20"/>
        <v>08</v>
      </c>
      <c r="S93" s="18" t="str">
        <f t="shared" ca="1" si="22"/>
        <v>07</v>
      </c>
      <c r="T93" s="18">
        <v>1</v>
      </c>
      <c r="U93" s="18" t="str">
        <f t="shared" ca="1" si="24"/>
        <v>16</v>
      </c>
      <c r="V93" s="18" t="str">
        <f t="shared" ca="1" si="28"/>
        <v>08</v>
      </c>
      <c r="W93" s="18" t="str">
        <f t="shared" ca="1" si="32"/>
        <v>04</v>
      </c>
      <c r="X93" s="18">
        <v>1</v>
      </c>
      <c r="Y93" s="18">
        <v>1</v>
      </c>
      <c r="Z93" s="18">
        <v>1</v>
      </c>
      <c r="AA93" s="18">
        <v>1</v>
      </c>
      <c r="AB93" s="18">
        <v>1</v>
      </c>
      <c r="AC93" s="18">
        <v>1</v>
      </c>
      <c r="AD93" s="18">
        <v>1</v>
      </c>
      <c r="AE93" s="19">
        <v>0</v>
      </c>
      <c r="AF93" s="19">
        <v>0</v>
      </c>
      <c r="AG93" s="19">
        <v>0</v>
      </c>
      <c r="AH93" s="19">
        <v>0</v>
      </c>
      <c r="AI93" s="19">
        <v>0</v>
      </c>
      <c r="AJ93" s="18">
        <v>0</v>
      </c>
      <c r="AK93" s="26" t="str">
        <f>F93</f>
        <v>FFFF</v>
      </c>
      <c r="AL93" s="19">
        <v>0</v>
      </c>
      <c r="AM93" s="19">
        <v>0</v>
      </c>
      <c r="AN93" s="19">
        <v>0</v>
      </c>
      <c r="AO93" s="19">
        <v>0</v>
      </c>
      <c r="AP93" s="19">
        <v>0</v>
      </c>
      <c r="AQ93" s="19">
        <v>0</v>
      </c>
      <c r="AR93" s="19">
        <v>0</v>
      </c>
      <c r="AS93" s="19">
        <v>0</v>
      </c>
      <c r="AT93" s="19">
        <v>0</v>
      </c>
      <c r="AU93" s="18" t="str">
        <f t="shared" ca="1" si="33"/>
        <v>51</v>
      </c>
      <c r="AV93" s="18" t="s">
        <v>25</v>
      </c>
      <c r="AW93" s="16" t="str">
        <f t="shared" ca="1" si="34"/>
        <v>7B00013CC8010107600065000516080701160804010101010101010000000000000000000000FFFF000000000000000000000000000000000000517D</v>
      </c>
      <c r="AX93" s="79">
        <v>92</v>
      </c>
      <c r="AY93" s="21"/>
      <c r="AZ93" s="18" t="str">
        <f t="shared" si="35"/>
        <v>00</v>
      </c>
      <c r="BA93" s="18" t="str">
        <f t="shared" si="36"/>
        <v>00</v>
      </c>
      <c r="BB93" s="20"/>
      <c r="BC93" s="21"/>
    </row>
    <row r="94" spans="1:55" ht="66">
      <c r="A94" s="27"/>
      <c r="B94" s="16">
        <v>40</v>
      </c>
      <c r="C94" s="27" t="s">
        <v>93</v>
      </c>
      <c r="D94" s="16"/>
      <c r="E94" s="16">
        <v>1</v>
      </c>
      <c r="F94" s="25">
        <v>0</v>
      </c>
      <c r="G94" s="18" t="s">
        <v>18</v>
      </c>
      <c r="H94" s="18">
        <v>0</v>
      </c>
      <c r="I94" s="18">
        <v>1</v>
      </c>
      <c r="J94" s="18" t="s">
        <v>69</v>
      </c>
      <c r="K94" s="18" t="s">
        <v>68</v>
      </c>
      <c r="L94" s="18">
        <v>1</v>
      </c>
      <c r="M94" s="18">
        <v>1</v>
      </c>
      <c r="N94" s="19">
        <v>760</v>
      </c>
      <c r="O94" s="19">
        <v>65</v>
      </c>
      <c r="P94" s="19">
        <v>5</v>
      </c>
      <c r="Q94" s="18" t="str">
        <f t="shared" ca="1" si="18"/>
        <v>16</v>
      </c>
      <c r="R94" s="18" t="str">
        <f t="shared" ca="1" si="20"/>
        <v>08</v>
      </c>
      <c r="S94" s="18" t="str">
        <f t="shared" ca="1" si="22"/>
        <v>07</v>
      </c>
      <c r="T94" s="18">
        <v>1</v>
      </c>
      <c r="U94" s="18" t="str">
        <f t="shared" ca="1" si="24"/>
        <v>16</v>
      </c>
      <c r="V94" s="18" t="str">
        <f t="shared" ca="1" si="28"/>
        <v>08</v>
      </c>
      <c r="W94" s="18" t="str">
        <f t="shared" ca="1" si="32"/>
        <v>04</v>
      </c>
      <c r="X94" s="18">
        <v>1</v>
      </c>
      <c r="Y94" s="18">
        <v>1</v>
      </c>
      <c r="Z94" s="18">
        <v>1</v>
      </c>
      <c r="AA94" s="18">
        <v>1</v>
      </c>
      <c r="AB94" s="18">
        <v>1</v>
      </c>
      <c r="AC94" s="18">
        <v>1</v>
      </c>
      <c r="AD94" s="18">
        <v>1</v>
      </c>
      <c r="AE94" s="19">
        <v>0</v>
      </c>
      <c r="AF94" s="19">
        <v>0</v>
      </c>
      <c r="AG94" s="19">
        <v>0</v>
      </c>
      <c r="AH94" s="19">
        <v>0</v>
      </c>
      <c r="AI94" s="19">
        <v>0</v>
      </c>
      <c r="AJ94" s="18">
        <v>0</v>
      </c>
      <c r="AK94" s="19">
        <v>0</v>
      </c>
      <c r="AL94" s="26">
        <f>F94</f>
        <v>0</v>
      </c>
      <c r="AM94" s="19">
        <v>0</v>
      </c>
      <c r="AN94" s="19">
        <v>0</v>
      </c>
      <c r="AO94" s="19">
        <v>0</v>
      </c>
      <c r="AP94" s="19">
        <v>0</v>
      </c>
      <c r="AQ94" s="19">
        <v>0</v>
      </c>
      <c r="AR94" s="19">
        <v>0</v>
      </c>
      <c r="AS94" s="19">
        <v>0</v>
      </c>
      <c r="AT94" s="19">
        <v>0</v>
      </c>
      <c r="AU94" s="18" t="str">
        <f t="shared" ca="1" si="33"/>
        <v>54</v>
      </c>
      <c r="AV94" s="18" t="s">
        <v>25</v>
      </c>
      <c r="AW94" s="16" t="str">
        <f t="shared" ca="1" si="34"/>
        <v>7B00013CC80101076000650005160807011608040101010101010100000000000000000000000000000000000000000000000000000000000000547D</v>
      </c>
      <c r="AX94" s="79">
        <v>93</v>
      </c>
      <c r="AY94" s="21"/>
      <c r="AZ94" s="18" t="str">
        <f t="shared" si="35"/>
        <v>00</v>
      </c>
      <c r="BA94" s="18" t="str">
        <f t="shared" si="36"/>
        <v>00</v>
      </c>
      <c r="BB94" s="20"/>
      <c r="BC94" s="21"/>
    </row>
    <row r="95" spans="1:55" ht="66">
      <c r="A95" s="27"/>
      <c r="B95" s="16"/>
      <c r="C95" s="27"/>
      <c r="D95" s="16"/>
      <c r="E95" s="16">
        <v>2</v>
      </c>
      <c r="F95" s="25">
        <v>34</v>
      </c>
      <c r="G95" s="18" t="s">
        <v>18</v>
      </c>
      <c r="H95" s="18">
        <v>0</v>
      </c>
      <c r="I95" s="18">
        <v>1</v>
      </c>
      <c r="J95" s="18" t="s">
        <v>69</v>
      </c>
      <c r="K95" s="18" t="s">
        <v>68</v>
      </c>
      <c r="L95" s="18">
        <v>1</v>
      </c>
      <c r="M95" s="18">
        <v>1</v>
      </c>
      <c r="N95" s="19">
        <v>760</v>
      </c>
      <c r="O95" s="19">
        <v>65</v>
      </c>
      <c r="P95" s="19">
        <v>5</v>
      </c>
      <c r="Q95" s="18" t="str">
        <f t="shared" ca="1" si="18"/>
        <v>16</v>
      </c>
      <c r="R95" s="18" t="str">
        <f t="shared" ca="1" si="20"/>
        <v>08</v>
      </c>
      <c r="S95" s="18" t="str">
        <f t="shared" ca="1" si="22"/>
        <v>07</v>
      </c>
      <c r="T95" s="18">
        <v>1</v>
      </c>
      <c r="U95" s="18" t="str">
        <f t="shared" ca="1" si="24"/>
        <v>16</v>
      </c>
      <c r="V95" s="18" t="str">
        <f t="shared" ca="1" si="28"/>
        <v>08</v>
      </c>
      <c r="W95" s="18" t="str">
        <f t="shared" ca="1" si="32"/>
        <v>04</v>
      </c>
      <c r="X95" s="18">
        <v>1</v>
      </c>
      <c r="Y95" s="18">
        <v>1</v>
      </c>
      <c r="Z95" s="18">
        <v>1</v>
      </c>
      <c r="AA95" s="18">
        <v>1</v>
      </c>
      <c r="AB95" s="18">
        <v>1</v>
      </c>
      <c r="AC95" s="18">
        <v>1</v>
      </c>
      <c r="AD95" s="18">
        <v>1</v>
      </c>
      <c r="AE95" s="19">
        <v>0</v>
      </c>
      <c r="AF95" s="19">
        <v>0</v>
      </c>
      <c r="AG95" s="19">
        <v>0</v>
      </c>
      <c r="AH95" s="19">
        <v>0</v>
      </c>
      <c r="AI95" s="19">
        <v>0</v>
      </c>
      <c r="AJ95" s="18">
        <v>0</v>
      </c>
      <c r="AK95" s="19">
        <v>0</v>
      </c>
      <c r="AL95" s="26">
        <f>F95</f>
        <v>34</v>
      </c>
      <c r="AM95" s="19">
        <v>0</v>
      </c>
      <c r="AN95" s="19">
        <v>0</v>
      </c>
      <c r="AO95" s="19">
        <v>0</v>
      </c>
      <c r="AP95" s="19">
        <v>0</v>
      </c>
      <c r="AQ95" s="19">
        <v>0</v>
      </c>
      <c r="AR95" s="19">
        <v>0</v>
      </c>
      <c r="AS95" s="19">
        <v>0</v>
      </c>
      <c r="AT95" s="19">
        <v>0</v>
      </c>
      <c r="AU95" s="18" t="str">
        <f t="shared" ca="1" si="33"/>
        <v>10</v>
      </c>
      <c r="AV95" s="18" t="s">
        <v>25</v>
      </c>
      <c r="AW95" s="16" t="str">
        <f t="shared" ca="1" si="34"/>
        <v>7B00013CC80101076000650005160807011608040101010101010100000000000000000000000000003400000000000000000000000000000000107D</v>
      </c>
      <c r="AX95" s="79">
        <v>94</v>
      </c>
      <c r="AY95" s="21"/>
      <c r="AZ95" s="18" t="str">
        <f t="shared" si="35"/>
        <v>00</v>
      </c>
      <c r="BA95" s="18" t="str">
        <f t="shared" si="36"/>
        <v>00</v>
      </c>
      <c r="BB95" s="20"/>
      <c r="BC95" s="21"/>
    </row>
    <row r="96" spans="1:55" ht="66">
      <c r="A96" s="27"/>
      <c r="B96" s="16"/>
      <c r="C96" s="27"/>
      <c r="D96" s="16"/>
      <c r="E96" s="16">
        <v>3</v>
      </c>
      <c r="F96" s="25" t="s">
        <v>72</v>
      </c>
      <c r="G96" s="18" t="s">
        <v>18</v>
      </c>
      <c r="H96" s="18">
        <v>0</v>
      </c>
      <c r="I96" s="18">
        <v>1</v>
      </c>
      <c r="J96" s="18" t="s">
        <v>69</v>
      </c>
      <c r="K96" s="18" t="s">
        <v>68</v>
      </c>
      <c r="L96" s="18">
        <v>1</v>
      </c>
      <c r="M96" s="18">
        <v>1</v>
      </c>
      <c r="N96" s="19">
        <v>760</v>
      </c>
      <c r="O96" s="19">
        <v>65</v>
      </c>
      <c r="P96" s="19">
        <v>5</v>
      </c>
      <c r="Q96" s="18" t="str">
        <f t="shared" ca="1" si="18"/>
        <v>16</v>
      </c>
      <c r="R96" s="18" t="str">
        <f t="shared" ca="1" si="20"/>
        <v>08</v>
      </c>
      <c r="S96" s="18" t="str">
        <f t="shared" ca="1" si="22"/>
        <v>07</v>
      </c>
      <c r="T96" s="18">
        <v>1</v>
      </c>
      <c r="U96" s="18" t="str">
        <f t="shared" ca="1" si="24"/>
        <v>16</v>
      </c>
      <c r="V96" s="18" t="str">
        <f t="shared" ca="1" si="28"/>
        <v>08</v>
      </c>
      <c r="W96" s="18" t="str">
        <f t="shared" ca="1" si="32"/>
        <v>04</v>
      </c>
      <c r="X96" s="18">
        <v>1</v>
      </c>
      <c r="Y96" s="18">
        <v>1</v>
      </c>
      <c r="Z96" s="18">
        <v>1</v>
      </c>
      <c r="AA96" s="18">
        <v>1</v>
      </c>
      <c r="AB96" s="18">
        <v>1</v>
      </c>
      <c r="AC96" s="18">
        <v>1</v>
      </c>
      <c r="AD96" s="18">
        <v>1</v>
      </c>
      <c r="AE96" s="19">
        <v>0</v>
      </c>
      <c r="AF96" s="19">
        <v>0</v>
      </c>
      <c r="AG96" s="19">
        <v>0</v>
      </c>
      <c r="AH96" s="19">
        <v>0</v>
      </c>
      <c r="AI96" s="19">
        <v>0</v>
      </c>
      <c r="AJ96" s="18">
        <v>0</v>
      </c>
      <c r="AK96" s="19">
        <v>0</v>
      </c>
      <c r="AL96" s="26" t="str">
        <f>F96</f>
        <v>FFFF</v>
      </c>
      <c r="AM96" s="19">
        <v>0</v>
      </c>
      <c r="AN96" s="19">
        <v>0</v>
      </c>
      <c r="AO96" s="19">
        <v>0</v>
      </c>
      <c r="AP96" s="19">
        <v>0</v>
      </c>
      <c r="AQ96" s="19">
        <v>0</v>
      </c>
      <c r="AR96" s="19">
        <v>0</v>
      </c>
      <c r="AS96" s="19">
        <v>0</v>
      </c>
      <c r="AT96" s="19">
        <v>0</v>
      </c>
      <c r="AU96" s="18" t="str">
        <f t="shared" ca="1" si="33"/>
        <v>51</v>
      </c>
      <c r="AV96" s="18" t="s">
        <v>25</v>
      </c>
      <c r="AW96" s="16" t="str">
        <f t="shared" ca="1" si="34"/>
        <v>7B00013CC80101076000650005160807011608040101010101010100000000000000000000000000FFFF00000000000000000000000000000000517D</v>
      </c>
      <c r="AX96" s="79">
        <v>95</v>
      </c>
      <c r="AY96" s="21"/>
      <c r="AZ96" s="18" t="str">
        <f t="shared" si="35"/>
        <v>00</v>
      </c>
      <c r="BA96" s="18" t="str">
        <f t="shared" si="36"/>
        <v>00</v>
      </c>
      <c r="BB96" s="20"/>
      <c r="BC96" s="21"/>
    </row>
    <row r="97" spans="1:55" ht="66">
      <c r="A97" s="27"/>
      <c r="B97" s="16">
        <v>42</v>
      </c>
      <c r="C97" s="27" t="s">
        <v>94</v>
      </c>
      <c r="D97" s="16"/>
      <c r="E97" s="16">
        <v>1</v>
      </c>
      <c r="F97" s="25">
        <v>0</v>
      </c>
      <c r="G97" s="18" t="s">
        <v>18</v>
      </c>
      <c r="H97" s="18">
        <v>0</v>
      </c>
      <c r="I97" s="18">
        <v>1</v>
      </c>
      <c r="J97" s="18" t="s">
        <v>69</v>
      </c>
      <c r="K97" s="18" t="s">
        <v>68</v>
      </c>
      <c r="L97" s="18">
        <v>1</v>
      </c>
      <c r="M97" s="18">
        <v>1</v>
      </c>
      <c r="N97" s="19">
        <v>760</v>
      </c>
      <c r="O97" s="19">
        <v>65</v>
      </c>
      <c r="P97" s="19">
        <v>5</v>
      </c>
      <c r="Q97" s="18" t="str">
        <f t="shared" ca="1" si="18"/>
        <v>16</v>
      </c>
      <c r="R97" s="18" t="str">
        <f t="shared" ca="1" si="20"/>
        <v>08</v>
      </c>
      <c r="S97" s="18" t="str">
        <f t="shared" ca="1" si="22"/>
        <v>07</v>
      </c>
      <c r="T97" s="18">
        <v>1</v>
      </c>
      <c r="U97" s="18" t="str">
        <f t="shared" ca="1" si="24"/>
        <v>16</v>
      </c>
      <c r="V97" s="18" t="str">
        <f t="shared" ca="1" si="28"/>
        <v>08</v>
      </c>
      <c r="W97" s="18" t="str">
        <f t="shared" ca="1" si="32"/>
        <v>04</v>
      </c>
      <c r="X97" s="18">
        <v>1</v>
      </c>
      <c r="Y97" s="18">
        <v>1</v>
      </c>
      <c r="Z97" s="18">
        <v>1</v>
      </c>
      <c r="AA97" s="18">
        <v>1</v>
      </c>
      <c r="AB97" s="18">
        <v>1</v>
      </c>
      <c r="AC97" s="18">
        <v>1</v>
      </c>
      <c r="AD97" s="18">
        <v>1</v>
      </c>
      <c r="AE97" s="19">
        <v>0</v>
      </c>
      <c r="AF97" s="19">
        <v>0</v>
      </c>
      <c r="AG97" s="19">
        <v>0</v>
      </c>
      <c r="AH97" s="19">
        <v>0</v>
      </c>
      <c r="AI97" s="19">
        <v>0</v>
      </c>
      <c r="AJ97" s="18">
        <v>0</v>
      </c>
      <c r="AK97" s="19">
        <v>0</v>
      </c>
      <c r="AL97" s="19">
        <v>0</v>
      </c>
      <c r="AM97" s="26">
        <f>F97</f>
        <v>0</v>
      </c>
      <c r="AN97" s="19">
        <v>0</v>
      </c>
      <c r="AO97" s="19">
        <v>0</v>
      </c>
      <c r="AP97" s="19">
        <v>0</v>
      </c>
      <c r="AQ97" s="19">
        <v>0</v>
      </c>
      <c r="AR97" s="19">
        <v>0</v>
      </c>
      <c r="AS97" s="19">
        <v>0</v>
      </c>
      <c r="AT97" s="19">
        <v>0</v>
      </c>
      <c r="AU97" s="18" t="str">
        <f t="shared" ca="1" si="33"/>
        <v>54</v>
      </c>
      <c r="AV97" s="18" t="s">
        <v>25</v>
      </c>
      <c r="AW97" s="16" t="str">
        <f t="shared" ca="1" si="34"/>
        <v>7B00013CC80101076000650005160807011608040101010101010100000000000000000000000000000000000000000000000000000000000000547D</v>
      </c>
      <c r="AX97" s="79">
        <v>96</v>
      </c>
      <c r="AY97" s="21"/>
      <c r="AZ97" s="18" t="str">
        <f t="shared" si="35"/>
        <v>00</v>
      </c>
      <c r="BA97" s="18" t="str">
        <f t="shared" si="36"/>
        <v>00</v>
      </c>
      <c r="BB97" s="20"/>
      <c r="BC97" s="21"/>
    </row>
    <row r="98" spans="1:55" ht="66">
      <c r="A98" s="27"/>
      <c r="B98" s="16"/>
      <c r="C98" s="27"/>
      <c r="D98" s="16"/>
      <c r="E98" s="16">
        <v>2</v>
      </c>
      <c r="F98" s="25">
        <v>34</v>
      </c>
      <c r="G98" s="18" t="s">
        <v>18</v>
      </c>
      <c r="H98" s="18">
        <v>0</v>
      </c>
      <c r="I98" s="18">
        <v>1</v>
      </c>
      <c r="J98" s="18" t="s">
        <v>69</v>
      </c>
      <c r="K98" s="18" t="s">
        <v>68</v>
      </c>
      <c r="L98" s="18">
        <v>1</v>
      </c>
      <c r="M98" s="18">
        <v>1</v>
      </c>
      <c r="N98" s="19">
        <v>760</v>
      </c>
      <c r="O98" s="19">
        <v>65</v>
      </c>
      <c r="P98" s="19">
        <v>5</v>
      </c>
      <c r="Q98" s="18" t="str">
        <f t="shared" ref="Q98:Q124" ca="1" si="42">TEXT(DEC2HEX(TEXT(NOW()+2,"YY")),"00")</f>
        <v>16</v>
      </c>
      <c r="R98" s="18" t="str">
        <f t="shared" ca="1" si="20"/>
        <v>08</v>
      </c>
      <c r="S98" s="18" t="str">
        <f t="shared" ca="1" si="22"/>
        <v>07</v>
      </c>
      <c r="T98" s="18">
        <v>1</v>
      </c>
      <c r="U98" s="18" t="str">
        <f t="shared" ca="1" si="24"/>
        <v>16</v>
      </c>
      <c r="V98" s="18" t="str">
        <f t="shared" ca="1" si="28"/>
        <v>08</v>
      </c>
      <c r="W98" s="18" t="str">
        <f t="shared" ca="1" si="32"/>
        <v>04</v>
      </c>
      <c r="X98" s="18">
        <v>1</v>
      </c>
      <c r="Y98" s="18">
        <v>1</v>
      </c>
      <c r="Z98" s="18">
        <v>1</v>
      </c>
      <c r="AA98" s="18">
        <v>1</v>
      </c>
      <c r="AB98" s="18">
        <v>1</v>
      </c>
      <c r="AC98" s="18">
        <v>1</v>
      </c>
      <c r="AD98" s="18">
        <v>1</v>
      </c>
      <c r="AE98" s="19">
        <v>0</v>
      </c>
      <c r="AF98" s="19">
        <v>0</v>
      </c>
      <c r="AG98" s="19">
        <v>0</v>
      </c>
      <c r="AH98" s="19">
        <v>0</v>
      </c>
      <c r="AI98" s="19">
        <v>0</v>
      </c>
      <c r="AJ98" s="18">
        <v>0</v>
      </c>
      <c r="AK98" s="19">
        <v>0</v>
      </c>
      <c r="AL98" s="19">
        <v>0</v>
      </c>
      <c r="AM98" s="26">
        <f>F98</f>
        <v>34</v>
      </c>
      <c r="AN98" s="19">
        <v>0</v>
      </c>
      <c r="AO98" s="19">
        <v>0</v>
      </c>
      <c r="AP98" s="19">
        <v>0</v>
      </c>
      <c r="AQ98" s="19">
        <v>0</v>
      </c>
      <c r="AR98" s="19">
        <v>0</v>
      </c>
      <c r="AS98" s="19">
        <v>0</v>
      </c>
      <c r="AT98" s="19">
        <v>0</v>
      </c>
      <c r="AU98" s="18" t="str">
        <f t="shared" ref="AU98:AU120" ca="1" si="43">TEXT(DEC2HEX(_xlfn.BITAND(SUM(HEX2DEC(G98)+HEX2DEC(H98)+HEX2DEC(I98)+HEX2DEC(J98)+HEX2DEC(K98)+HEX2DEC(L98)+HEX2DEC(M98)+HEX2DEC(N98)+HEX2DEC(O98)+HEX2DEC(P98)+HEX2DEC(Q98)+HEX2DEC(R98)+HEX2DEC(S98)+HEX2DEC(T98)+HEX2DEC(W98)+HEX2DEC(X98)+HEX2DEC(Z98)+HEX2DEC(AA98)+HEX2DEC(AB98)+HEX2DEC(AC98)+HEX2DEC(AD98)+HEX2DEC(AE98)+HEX2DEC(AF98)+HEX2DEC(AG98)+HEX2DEC(AH98)+HEX2DEC(AI98)+HEX2DEC(AJ98)+HEX2DEC(AK98)+HEX2DEC(AL98)+HEX2DEC(AM98)+HEX2DEC(AN98)+HEX2DEC(AO98)+HEX2DEC(AP98)+HEX2DEC(AQ98)+HEX2DEC(AR98)+HEX2DEC(AS98)+HEX2DEC(AT98)),85)),"00")</f>
        <v>10</v>
      </c>
      <c r="AV98" s="18" t="s">
        <v>25</v>
      </c>
      <c r="AW98" s="16" t="str">
        <f t="shared" ref="AW98:AW124" ca="1" si="44">CONCATENATE(TEXT(G98,"00"),TEXT(H98,"00"),TEXT(I98,"00"),TEXT(J98,"00"),TEXT(K98,"00"),TEXT(L98,"00"),TEXT(M98,"00"),TEXT(N98,"0000"),TEXT(O98,"0000"),TEXT(P98,"0000"),TEXT(Q98,"00"),TEXT(R98,"00"),TEXT(S98,"00"),TEXT(T98,"00"),TEXT(U98,"00"),TEXT(V98,"00"),TEXT(W98,"00"),TEXT(X98,"00"),TEXT(Y98,"00"),TEXT(Z98,"00"),TEXT(AA98,"00"),TEXT(AB98,"00"),TEXT(AC98,"00"),TEXT(AD98,"00"),TEXT(AE98,"0000"),TEXT(AF98,"0000"),TEXT(AG98,"0000"),TEXT(AH98,"0000"),TEXT(AI98,"0000"),TEXT(AJ98,"00"),TEXT(AK98,"0000"),TEXT(AL98,"0000"),TEXT(AM98,"0000"),TEXT(AN98,"0000"),TEXT(AO98,"0000"),TEXT(AP98,"0000"),TEXT(AQ98,"0000"),TEXT(AR98,"0000"),TEXT(AS98,"0000"),TEXT(AT98,"0000"),TEXT(AU98,"00"),TEXT(AV98,"00"))</f>
        <v>7B00013CC80101076000650005160807011608040101010101010100000000000000000000000000000000340000000000000000000000000000107D</v>
      </c>
      <c r="AX98" s="79">
        <v>97</v>
      </c>
      <c r="AY98" s="21"/>
      <c r="AZ98" s="18" t="str">
        <f t="shared" si="35"/>
        <v>00</v>
      </c>
      <c r="BA98" s="18" t="str">
        <f t="shared" si="36"/>
        <v>00</v>
      </c>
      <c r="BB98" s="20"/>
      <c r="BC98" s="21"/>
    </row>
    <row r="99" spans="1:55" ht="66">
      <c r="A99" s="27"/>
      <c r="B99" s="16"/>
      <c r="C99" s="27"/>
      <c r="D99" s="16"/>
      <c r="E99" s="16">
        <v>3</v>
      </c>
      <c r="F99" s="25" t="s">
        <v>72</v>
      </c>
      <c r="G99" s="18" t="s">
        <v>18</v>
      </c>
      <c r="H99" s="18">
        <v>0</v>
      </c>
      <c r="I99" s="18">
        <v>1</v>
      </c>
      <c r="J99" s="18" t="s">
        <v>69</v>
      </c>
      <c r="K99" s="18" t="s">
        <v>68</v>
      </c>
      <c r="L99" s="18">
        <v>1</v>
      </c>
      <c r="M99" s="18">
        <v>1</v>
      </c>
      <c r="N99" s="19">
        <v>760</v>
      </c>
      <c r="O99" s="19">
        <v>65</v>
      </c>
      <c r="P99" s="19">
        <v>5</v>
      </c>
      <c r="Q99" s="18" t="str">
        <f t="shared" ca="1" si="42"/>
        <v>16</v>
      </c>
      <c r="R99" s="18" t="str">
        <f t="shared" ca="1" si="20"/>
        <v>08</v>
      </c>
      <c r="S99" s="18" t="str">
        <f t="shared" ca="1" si="22"/>
        <v>07</v>
      </c>
      <c r="T99" s="18">
        <v>1</v>
      </c>
      <c r="U99" s="18" t="str">
        <f t="shared" ca="1" si="24"/>
        <v>16</v>
      </c>
      <c r="V99" s="18" t="str">
        <f t="shared" ca="1" si="28"/>
        <v>08</v>
      </c>
      <c r="W99" s="18" t="str">
        <f t="shared" ca="1" si="32"/>
        <v>04</v>
      </c>
      <c r="X99" s="18">
        <v>1</v>
      </c>
      <c r="Y99" s="18">
        <v>1</v>
      </c>
      <c r="Z99" s="18">
        <v>1</v>
      </c>
      <c r="AA99" s="18">
        <v>1</v>
      </c>
      <c r="AB99" s="18">
        <v>1</v>
      </c>
      <c r="AC99" s="18">
        <v>1</v>
      </c>
      <c r="AD99" s="18">
        <v>1</v>
      </c>
      <c r="AE99" s="19">
        <v>0</v>
      </c>
      <c r="AF99" s="19">
        <v>0</v>
      </c>
      <c r="AG99" s="19">
        <v>0</v>
      </c>
      <c r="AH99" s="19">
        <v>0</v>
      </c>
      <c r="AI99" s="19">
        <v>0</v>
      </c>
      <c r="AJ99" s="18">
        <v>0</v>
      </c>
      <c r="AK99" s="19">
        <v>0</v>
      </c>
      <c r="AL99" s="19">
        <v>0</v>
      </c>
      <c r="AM99" s="26" t="str">
        <f>F99</f>
        <v>FFFF</v>
      </c>
      <c r="AN99" s="19">
        <v>0</v>
      </c>
      <c r="AO99" s="19">
        <v>0</v>
      </c>
      <c r="AP99" s="19">
        <v>0</v>
      </c>
      <c r="AQ99" s="19">
        <v>0</v>
      </c>
      <c r="AR99" s="19">
        <v>0</v>
      </c>
      <c r="AS99" s="19">
        <v>0</v>
      </c>
      <c r="AT99" s="19">
        <v>0</v>
      </c>
      <c r="AU99" s="18" t="str">
        <f t="shared" ca="1" si="43"/>
        <v>51</v>
      </c>
      <c r="AV99" s="18" t="s">
        <v>25</v>
      </c>
      <c r="AW99" s="16" t="str">
        <f t="shared" ca="1" si="44"/>
        <v>7B00013CC801010760006500051608070116080401010101010101000000000000000000000000000000FFFF0000000000000000000000000000517D</v>
      </c>
      <c r="AX99" s="79">
        <v>98</v>
      </c>
      <c r="AY99" s="21"/>
      <c r="AZ99" s="18" t="str">
        <f t="shared" si="35"/>
        <v>00</v>
      </c>
      <c r="BA99" s="18" t="str">
        <f t="shared" si="36"/>
        <v>00</v>
      </c>
      <c r="BB99" s="20"/>
      <c r="BC99" s="21"/>
    </row>
    <row r="100" spans="1:55" ht="66">
      <c r="A100" s="27"/>
      <c r="B100" s="16">
        <v>44</v>
      </c>
      <c r="C100" s="27" t="s">
        <v>95</v>
      </c>
      <c r="D100" s="16"/>
      <c r="E100" s="16">
        <v>1</v>
      </c>
      <c r="F100" s="25">
        <v>0</v>
      </c>
      <c r="G100" s="18" t="s">
        <v>18</v>
      </c>
      <c r="H100" s="18">
        <v>0</v>
      </c>
      <c r="I100" s="18">
        <v>1</v>
      </c>
      <c r="J100" s="18" t="s">
        <v>69</v>
      </c>
      <c r="K100" s="18" t="s">
        <v>68</v>
      </c>
      <c r="L100" s="18">
        <v>1</v>
      </c>
      <c r="M100" s="18">
        <v>1</v>
      </c>
      <c r="N100" s="19">
        <v>760</v>
      </c>
      <c r="O100" s="19">
        <v>65</v>
      </c>
      <c r="P100" s="19">
        <v>5</v>
      </c>
      <c r="Q100" s="18" t="str">
        <f t="shared" ca="1" si="42"/>
        <v>16</v>
      </c>
      <c r="R100" s="18" t="str">
        <f t="shared" ca="1" si="20"/>
        <v>08</v>
      </c>
      <c r="S100" s="18" t="str">
        <f t="shared" ca="1" si="22"/>
        <v>07</v>
      </c>
      <c r="T100" s="18">
        <v>1</v>
      </c>
      <c r="U100" s="18" t="str">
        <f t="shared" ca="1" si="24"/>
        <v>16</v>
      </c>
      <c r="V100" s="18" t="str">
        <f t="shared" ca="1" si="28"/>
        <v>08</v>
      </c>
      <c r="W100" s="18" t="str">
        <f t="shared" ca="1" si="32"/>
        <v>04</v>
      </c>
      <c r="X100" s="18">
        <v>1</v>
      </c>
      <c r="Y100" s="18">
        <v>1</v>
      </c>
      <c r="Z100" s="18">
        <v>1</v>
      </c>
      <c r="AA100" s="18">
        <v>1</v>
      </c>
      <c r="AB100" s="18">
        <v>1</v>
      </c>
      <c r="AC100" s="18">
        <v>1</v>
      </c>
      <c r="AD100" s="18">
        <v>1</v>
      </c>
      <c r="AE100" s="19">
        <v>0</v>
      </c>
      <c r="AF100" s="19">
        <v>0</v>
      </c>
      <c r="AG100" s="19">
        <v>0</v>
      </c>
      <c r="AH100" s="19">
        <v>0</v>
      </c>
      <c r="AI100" s="19">
        <v>0</v>
      </c>
      <c r="AJ100" s="18">
        <v>0</v>
      </c>
      <c r="AK100" s="19">
        <v>0</v>
      </c>
      <c r="AL100" s="19">
        <v>0</v>
      </c>
      <c r="AM100" s="19">
        <v>0</v>
      </c>
      <c r="AN100" s="26">
        <f>F100</f>
        <v>0</v>
      </c>
      <c r="AO100" s="19">
        <v>0</v>
      </c>
      <c r="AP100" s="19">
        <v>0</v>
      </c>
      <c r="AQ100" s="19">
        <v>0</v>
      </c>
      <c r="AR100" s="19">
        <v>0</v>
      </c>
      <c r="AS100" s="19">
        <v>0</v>
      </c>
      <c r="AT100" s="19">
        <v>0</v>
      </c>
      <c r="AU100" s="18" t="str">
        <f t="shared" ca="1" si="43"/>
        <v>54</v>
      </c>
      <c r="AV100" s="18" t="s">
        <v>25</v>
      </c>
      <c r="AW100" s="16" t="str">
        <f t="shared" ca="1" si="44"/>
        <v>7B00013CC80101076000650005160807011608040101010101010100000000000000000000000000000000000000000000000000000000000000547D</v>
      </c>
      <c r="AX100" s="79">
        <v>99</v>
      </c>
      <c r="AY100" s="21"/>
      <c r="AZ100" s="18" t="str">
        <f t="shared" si="35"/>
        <v>00</v>
      </c>
      <c r="BA100" s="18" t="str">
        <f t="shared" si="36"/>
        <v>00</v>
      </c>
      <c r="BB100" s="20"/>
      <c r="BC100" s="21"/>
    </row>
    <row r="101" spans="1:55" ht="66">
      <c r="A101" s="27"/>
      <c r="B101" s="16"/>
      <c r="C101" s="27"/>
      <c r="D101" s="16"/>
      <c r="E101" s="16">
        <v>2</v>
      </c>
      <c r="F101" s="25">
        <v>34</v>
      </c>
      <c r="G101" s="18" t="s">
        <v>18</v>
      </c>
      <c r="H101" s="18">
        <v>0</v>
      </c>
      <c r="I101" s="18">
        <v>1</v>
      </c>
      <c r="J101" s="18" t="s">
        <v>69</v>
      </c>
      <c r="K101" s="18" t="s">
        <v>68</v>
      </c>
      <c r="L101" s="18">
        <v>1</v>
      </c>
      <c r="M101" s="18">
        <v>1</v>
      </c>
      <c r="N101" s="19">
        <v>760</v>
      </c>
      <c r="O101" s="19">
        <v>65</v>
      </c>
      <c r="P101" s="19">
        <v>5</v>
      </c>
      <c r="Q101" s="18" t="str">
        <f t="shared" ca="1" si="42"/>
        <v>16</v>
      </c>
      <c r="R101" s="18" t="str">
        <f t="shared" ref="R101:R124" ca="1" si="45">TEXT(DEC2HEX(TEXT(NOW()+2,"MM")),"00")</f>
        <v>08</v>
      </c>
      <c r="S101" s="18" t="str">
        <f t="shared" ca="1" si="22"/>
        <v>07</v>
      </c>
      <c r="T101" s="18">
        <v>1</v>
      </c>
      <c r="U101" s="18" t="str">
        <f t="shared" ca="1" si="24"/>
        <v>16</v>
      </c>
      <c r="V101" s="18" t="str">
        <f t="shared" ca="1" si="28"/>
        <v>08</v>
      </c>
      <c r="W101" s="18" t="str">
        <f t="shared" ca="1" si="32"/>
        <v>04</v>
      </c>
      <c r="X101" s="18">
        <v>1</v>
      </c>
      <c r="Y101" s="18">
        <v>1</v>
      </c>
      <c r="Z101" s="18">
        <v>1</v>
      </c>
      <c r="AA101" s="18">
        <v>1</v>
      </c>
      <c r="AB101" s="18">
        <v>1</v>
      </c>
      <c r="AC101" s="18">
        <v>1</v>
      </c>
      <c r="AD101" s="18">
        <v>1</v>
      </c>
      <c r="AE101" s="19">
        <v>0</v>
      </c>
      <c r="AF101" s="19">
        <v>0</v>
      </c>
      <c r="AG101" s="19">
        <v>0</v>
      </c>
      <c r="AH101" s="19">
        <v>0</v>
      </c>
      <c r="AI101" s="19">
        <v>0</v>
      </c>
      <c r="AJ101" s="18">
        <v>0</v>
      </c>
      <c r="AK101" s="19">
        <v>0</v>
      </c>
      <c r="AL101" s="19">
        <v>0</v>
      </c>
      <c r="AM101" s="19">
        <v>0</v>
      </c>
      <c r="AN101" s="26">
        <f>F101</f>
        <v>34</v>
      </c>
      <c r="AO101" s="19">
        <v>0</v>
      </c>
      <c r="AP101" s="19">
        <v>0</v>
      </c>
      <c r="AQ101" s="19">
        <v>0</v>
      </c>
      <c r="AR101" s="19">
        <v>0</v>
      </c>
      <c r="AS101" s="19">
        <v>0</v>
      </c>
      <c r="AT101" s="19">
        <v>0</v>
      </c>
      <c r="AU101" s="18" t="str">
        <f t="shared" ca="1" si="43"/>
        <v>10</v>
      </c>
      <c r="AV101" s="18" t="s">
        <v>25</v>
      </c>
      <c r="AW101" s="16" t="str">
        <f t="shared" ca="1" si="44"/>
        <v>7B00013CC80101076000650005160807011608040101010101010100000000000000000000000000000000000034000000000000000000000000107D</v>
      </c>
      <c r="AX101" s="79">
        <v>100</v>
      </c>
      <c r="AY101" s="21"/>
      <c r="AZ101" s="18" t="str">
        <f t="shared" si="35"/>
        <v>00</v>
      </c>
      <c r="BA101" s="18" t="str">
        <f t="shared" si="36"/>
        <v>00</v>
      </c>
      <c r="BB101" s="20"/>
      <c r="BC101" s="21"/>
    </row>
    <row r="102" spans="1:55" ht="66">
      <c r="A102" s="27"/>
      <c r="B102" s="16"/>
      <c r="C102" s="27"/>
      <c r="D102" s="16"/>
      <c r="E102" s="16">
        <v>3</v>
      </c>
      <c r="F102" s="25" t="s">
        <v>72</v>
      </c>
      <c r="G102" s="18" t="s">
        <v>18</v>
      </c>
      <c r="H102" s="18">
        <v>0</v>
      </c>
      <c r="I102" s="18">
        <v>1</v>
      </c>
      <c r="J102" s="18" t="s">
        <v>69</v>
      </c>
      <c r="K102" s="18" t="s">
        <v>68</v>
      </c>
      <c r="L102" s="18">
        <v>1</v>
      </c>
      <c r="M102" s="18">
        <v>1</v>
      </c>
      <c r="N102" s="19">
        <v>760</v>
      </c>
      <c r="O102" s="19">
        <v>65</v>
      </c>
      <c r="P102" s="19">
        <v>5</v>
      </c>
      <c r="Q102" s="18" t="str">
        <f t="shared" ca="1" si="42"/>
        <v>16</v>
      </c>
      <c r="R102" s="18" t="str">
        <f t="shared" ca="1" si="45"/>
        <v>08</v>
      </c>
      <c r="S102" s="18" t="str">
        <f t="shared" ca="1" si="22"/>
        <v>07</v>
      </c>
      <c r="T102" s="18">
        <v>1</v>
      </c>
      <c r="U102" s="18" t="str">
        <f t="shared" ca="1" si="24"/>
        <v>16</v>
      </c>
      <c r="V102" s="18" t="str">
        <f t="shared" ca="1" si="28"/>
        <v>08</v>
      </c>
      <c r="W102" s="18" t="str">
        <f t="shared" ca="1" si="32"/>
        <v>04</v>
      </c>
      <c r="X102" s="18">
        <v>1</v>
      </c>
      <c r="Y102" s="18">
        <v>1</v>
      </c>
      <c r="Z102" s="18">
        <v>1</v>
      </c>
      <c r="AA102" s="18">
        <v>1</v>
      </c>
      <c r="AB102" s="18">
        <v>1</v>
      </c>
      <c r="AC102" s="18">
        <v>1</v>
      </c>
      <c r="AD102" s="18">
        <v>1</v>
      </c>
      <c r="AE102" s="19">
        <v>0</v>
      </c>
      <c r="AF102" s="19">
        <v>0</v>
      </c>
      <c r="AG102" s="19">
        <v>0</v>
      </c>
      <c r="AH102" s="19">
        <v>0</v>
      </c>
      <c r="AI102" s="19">
        <v>0</v>
      </c>
      <c r="AJ102" s="18">
        <v>0</v>
      </c>
      <c r="AK102" s="19">
        <v>0</v>
      </c>
      <c r="AL102" s="19">
        <v>0</v>
      </c>
      <c r="AM102" s="19">
        <v>0</v>
      </c>
      <c r="AN102" s="26" t="str">
        <f>F102</f>
        <v>FFFF</v>
      </c>
      <c r="AO102" s="19">
        <v>0</v>
      </c>
      <c r="AP102" s="19">
        <v>0</v>
      </c>
      <c r="AQ102" s="19">
        <v>0</v>
      </c>
      <c r="AR102" s="19">
        <v>0</v>
      </c>
      <c r="AS102" s="19">
        <v>0</v>
      </c>
      <c r="AT102" s="19">
        <v>0</v>
      </c>
      <c r="AU102" s="18" t="str">
        <f t="shared" ca="1" si="43"/>
        <v>51</v>
      </c>
      <c r="AV102" s="18" t="s">
        <v>25</v>
      </c>
      <c r="AW102" s="16" t="str">
        <f t="shared" ca="1" si="44"/>
        <v>7B00013CC8010107600065000516080701160804010101010101010000000000000000000000000000000000FFFF000000000000000000000000517D</v>
      </c>
      <c r="AX102" s="79">
        <v>101</v>
      </c>
      <c r="AY102" s="21"/>
      <c r="AZ102" s="18" t="str">
        <f t="shared" si="35"/>
        <v>00</v>
      </c>
      <c r="BA102" s="18" t="str">
        <f t="shared" si="36"/>
        <v>00</v>
      </c>
      <c r="BB102" s="20"/>
      <c r="BC102" s="21"/>
    </row>
    <row r="103" spans="1:55" ht="66">
      <c r="A103" s="27"/>
      <c r="B103" s="16">
        <v>46</v>
      </c>
      <c r="C103" s="27" t="s">
        <v>96</v>
      </c>
      <c r="D103" s="16"/>
      <c r="E103" s="16">
        <v>1</v>
      </c>
      <c r="F103" s="22">
        <v>0</v>
      </c>
      <c r="G103" s="18" t="s">
        <v>18</v>
      </c>
      <c r="H103" s="18">
        <v>0</v>
      </c>
      <c r="I103" s="18">
        <v>1</v>
      </c>
      <c r="J103" s="18" t="s">
        <v>69</v>
      </c>
      <c r="K103" s="18" t="s">
        <v>68</v>
      </c>
      <c r="L103" s="18">
        <v>1</v>
      </c>
      <c r="M103" s="18">
        <v>1</v>
      </c>
      <c r="N103" s="19">
        <v>760</v>
      </c>
      <c r="O103" s="19">
        <v>65</v>
      </c>
      <c r="P103" s="19">
        <v>5</v>
      </c>
      <c r="Q103" s="18" t="str">
        <f t="shared" ca="1" si="42"/>
        <v>16</v>
      </c>
      <c r="R103" s="18" t="str">
        <f t="shared" ca="1" si="45"/>
        <v>08</v>
      </c>
      <c r="S103" s="18" t="str">
        <f t="shared" ca="1" si="22"/>
        <v>07</v>
      </c>
      <c r="T103" s="18">
        <v>1</v>
      </c>
      <c r="U103" s="18" t="str">
        <f t="shared" ca="1" si="24"/>
        <v>16</v>
      </c>
      <c r="V103" s="18" t="str">
        <f t="shared" ca="1" si="28"/>
        <v>08</v>
      </c>
      <c r="W103" s="18" t="str">
        <f t="shared" ca="1" si="32"/>
        <v>04</v>
      </c>
      <c r="X103" s="18">
        <v>1</v>
      </c>
      <c r="Y103" s="18">
        <v>1</v>
      </c>
      <c r="Z103" s="18">
        <v>1</v>
      </c>
      <c r="AA103" s="18">
        <v>1</v>
      </c>
      <c r="AB103" s="18">
        <v>1</v>
      </c>
      <c r="AC103" s="18">
        <v>1</v>
      </c>
      <c r="AD103" s="18">
        <v>1</v>
      </c>
      <c r="AE103" s="19">
        <v>0</v>
      </c>
      <c r="AF103" s="19">
        <v>0</v>
      </c>
      <c r="AG103" s="19">
        <v>0</v>
      </c>
      <c r="AH103" s="19">
        <v>0</v>
      </c>
      <c r="AI103" s="19">
        <v>0</v>
      </c>
      <c r="AJ103" s="18">
        <v>0</v>
      </c>
      <c r="AK103" s="19">
        <v>0</v>
      </c>
      <c r="AL103" s="19">
        <v>0</v>
      </c>
      <c r="AM103" s="19">
        <v>0</v>
      </c>
      <c r="AN103" s="19">
        <v>0</v>
      </c>
      <c r="AO103" s="26">
        <f>F103</f>
        <v>0</v>
      </c>
      <c r="AP103" s="19">
        <v>0</v>
      </c>
      <c r="AQ103" s="19">
        <v>0</v>
      </c>
      <c r="AR103" s="19">
        <v>0</v>
      </c>
      <c r="AS103" s="19">
        <v>0</v>
      </c>
      <c r="AT103" s="19">
        <v>0</v>
      </c>
      <c r="AU103" s="18" t="str">
        <f t="shared" ca="1" si="43"/>
        <v>54</v>
      </c>
      <c r="AV103" s="18" t="s">
        <v>25</v>
      </c>
      <c r="AW103" s="16" t="str">
        <f t="shared" ca="1" si="44"/>
        <v>7B00013CC80101076000650005160807011608040101010101010100000000000000000000000000000000000000000000000000000000000000547D</v>
      </c>
      <c r="AX103" s="79">
        <v>102</v>
      </c>
      <c r="AY103" s="21"/>
      <c r="AZ103" s="18" t="str">
        <f t="shared" si="35"/>
        <v>00</v>
      </c>
      <c r="BA103" s="18" t="str">
        <f t="shared" si="36"/>
        <v>00</v>
      </c>
      <c r="BB103" s="20"/>
      <c r="BC103" s="21"/>
    </row>
    <row r="104" spans="1:55" ht="66">
      <c r="A104" s="27"/>
      <c r="B104" s="16"/>
      <c r="C104" s="27"/>
      <c r="D104" s="16"/>
      <c r="E104" s="16">
        <v>2</v>
      </c>
      <c r="F104" s="22">
        <v>1</v>
      </c>
      <c r="G104" s="18" t="s">
        <v>18</v>
      </c>
      <c r="H104" s="18">
        <v>0</v>
      </c>
      <c r="I104" s="18">
        <v>1</v>
      </c>
      <c r="J104" s="18" t="s">
        <v>69</v>
      </c>
      <c r="K104" s="18" t="s">
        <v>68</v>
      </c>
      <c r="L104" s="18">
        <v>1</v>
      </c>
      <c r="M104" s="18">
        <v>1</v>
      </c>
      <c r="N104" s="19">
        <v>760</v>
      </c>
      <c r="O104" s="19">
        <v>65</v>
      </c>
      <c r="P104" s="19">
        <v>5</v>
      </c>
      <c r="Q104" s="18" t="str">
        <f t="shared" ca="1" si="42"/>
        <v>16</v>
      </c>
      <c r="R104" s="18" t="str">
        <f t="shared" ca="1" si="45"/>
        <v>08</v>
      </c>
      <c r="S104" s="18" t="str">
        <f t="shared" ref="S104:S124" ca="1" si="46">TEXT(DEC2HEX(TEXT(NOW()+2,"DD")),"00")</f>
        <v>07</v>
      </c>
      <c r="T104" s="18">
        <v>1</v>
      </c>
      <c r="U104" s="18" t="str">
        <f t="shared" ca="1" si="24"/>
        <v>16</v>
      </c>
      <c r="V104" s="18" t="str">
        <f t="shared" ca="1" si="28"/>
        <v>08</v>
      </c>
      <c r="W104" s="18" t="str">
        <f t="shared" ca="1" si="32"/>
        <v>04</v>
      </c>
      <c r="X104" s="18">
        <v>1</v>
      </c>
      <c r="Y104" s="18">
        <v>1</v>
      </c>
      <c r="Z104" s="18">
        <v>1</v>
      </c>
      <c r="AA104" s="18">
        <v>1</v>
      </c>
      <c r="AB104" s="18">
        <v>1</v>
      </c>
      <c r="AC104" s="18">
        <v>1</v>
      </c>
      <c r="AD104" s="18">
        <v>1</v>
      </c>
      <c r="AE104" s="19">
        <v>0</v>
      </c>
      <c r="AF104" s="19">
        <v>0</v>
      </c>
      <c r="AG104" s="19">
        <v>0</v>
      </c>
      <c r="AH104" s="19">
        <v>0</v>
      </c>
      <c r="AI104" s="19">
        <v>0</v>
      </c>
      <c r="AJ104" s="18">
        <v>0</v>
      </c>
      <c r="AK104" s="19">
        <v>0</v>
      </c>
      <c r="AL104" s="19">
        <v>0</v>
      </c>
      <c r="AM104" s="19">
        <v>0</v>
      </c>
      <c r="AN104" s="19">
        <v>0</v>
      </c>
      <c r="AO104" s="26">
        <f>F104</f>
        <v>1</v>
      </c>
      <c r="AP104" s="19">
        <v>0</v>
      </c>
      <c r="AQ104" s="19">
        <v>0</v>
      </c>
      <c r="AR104" s="19">
        <v>0</v>
      </c>
      <c r="AS104" s="19">
        <v>0</v>
      </c>
      <c r="AT104" s="19">
        <v>0</v>
      </c>
      <c r="AU104" s="18" t="str">
        <f t="shared" ca="1" si="43"/>
        <v>55</v>
      </c>
      <c r="AV104" s="18" t="s">
        <v>25</v>
      </c>
      <c r="AW104" s="16" t="str">
        <f t="shared" ca="1" si="44"/>
        <v>7B00013CC80101076000650005160807011608040101010101010100000000000000000000000000000000000000000100000000000000000000557D</v>
      </c>
      <c r="AX104" s="79">
        <v>103</v>
      </c>
      <c r="AY104" s="21"/>
      <c r="AZ104" s="18" t="str">
        <f t="shared" si="35"/>
        <v>00</v>
      </c>
      <c r="BA104" s="18" t="str">
        <f t="shared" si="36"/>
        <v>00</v>
      </c>
      <c r="BB104" s="20"/>
      <c r="BC104" s="21"/>
    </row>
    <row r="105" spans="1:55" ht="66">
      <c r="A105" s="27"/>
      <c r="B105" s="16"/>
      <c r="C105" s="27"/>
      <c r="D105" s="16"/>
      <c r="E105" s="16">
        <v>3</v>
      </c>
      <c r="F105" s="22" t="s">
        <v>22</v>
      </c>
      <c r="G105" s="18" t="s">
        <v>18</v>
      </c>
      <c r="H105" s="18">
        <v>0</v>
      </c>
      <c r="I105" s="18">
        <v>1</v>
      </c>
      <c r="J105" s="18" t="s">
        <v>69</v>
      </c>
      <c r="K105" s="18" t="s">
        <v>68</v>
      </c>
      <c r="L105" s="18">
        <v>1</v>
      </c>
      <c r="M105" s="18">
        <v>1</v>
      </c>
      <c r="N105" s="19">
        <v>760</v>
      </c>
      <c r="O105" s="19">
        <v>65</v>
      </c>
      <c r="P105" s="19">
        <v>5</v>
      </c>
      <c r="Q105" s="18" t="str">
        <f t="shared" ca="1" si="42"/>
        <v>16</v>
      </c>
      <c r="R105" s="18" t="str">
        <f t="shared" ca="1" si="45"/>
        <v>08</v>
      </c>
      <c r="S105" s="18" t="str">
        <f t="shared" ca="1" si="46"/>
        <v>07</v>
      </c>
      <c r="T105" s="18">
        <v>1</v>
      </c>
      <c r="U105" s="18" t="str">
        <f t="shared" ca="1" si="24"/>
        <v>16</v>
      </c>
      <c r="V105" s="18" t="str">
        <f t="shared" ca="1" si="28"/>
        <v>08</v>
      </c>
      <c r="W105" s="18" t="str">
        <f t="shared" ca="1" si="32"/>
        <v>04</v>
      </c>
      <c r="X105" s="18">
        <v>1</v>
      </c>
      <c r="Y105" s="18">
        <v>1</v>
      </c>
      <c r="Z105" s="18">
        <v>1</v>
      </c>
      <c r="AA105" s="18">
        <v>1</v>
      </c>
      <c r="AB105" s="18">
        <v>1</v>
      </c>
      <c r="AC105" s="18">
        <v>1</v>
      </c>
      <c r="AD105" s="18">
        <v>1</v>
      </c>
      <c r="AE105" s="19">
        <v>0</v>
      </c>
      <c r="AF105" s="19">
        <v>0</v>
      </c>
      <c r="AG105" s="19">
        <v>0</v>
      </c>
      <c r="AH105" s="19">
        <v>0</v>
      </c>
      <c r="AI105" s="19">
        <v>0</v>
      </c>
      <c r="AJ105" s="18">
        <v>0</v>
      </c>
      <c r="AK105" s="19">
        <v>0</v>
      </c>
      <c r="AL105" s="19">
        <v>0</v>
      </c>
      <c r="AM105" s="19">
        <v>0</v>
      </c>
      <c r="AN105" s="19">
        <v>0</v>
      </c>
      <c r="AO105" s="26" t="str">
        <f>F105</f>
        <v>FF</v>
      </c>
      <c r="AP105" s="19">
        <v>0</v>
      </c>
      <c r="AQ105" s="19">
        <v>0</v>
      </c>
      <c r="AR105" s="19">
        <v>0</v>
      </c>
      <c r="AS105" s="19">
        <v>0</v>
      </c>
      <c r="AT105" s="19">
        <v>0</v>
      </c>
      <c r="AU105" s="18" t="str">
        <f t="shared" ca="1" si="43"/>
        <v>51</v>
      </c>
      <c r="AV105" s="18" t="s">
        <v>25</v>
      </c>
      <c r="AW105" s="16" t="str">
        <f t="shared" ca="1" si="44"/>
        <v>7B00013CC80101076000650005160807011608040101010101010100000000000000000000000000000000000000FF00000000000000000000517D</v>
      </c>
      <c r="AX105" s="79">
        <v>104</v>
      </c>
      <c r="AY105" s="21"/>
      <c r="AZ105" s="18" t="str">
        <f t="shared" si="35"/>
        <v>00</v>
      </c>
      <c r="BA105" s="18" t="str">
        <f t="shared" si="36"/>
        <v>00</v>
      </c>
      <c r="BB105" s="20"/>
      <c r="BC105" s="21"/>
    </row>
    <row r="106" spans="1:55" ht="66">
      <c r="A106" s="27"/>
      <c r="B106" s="16">
        <v>48</v>
      </c>
      <c r="C106" s="27" t="s">
        <v>97</v>
      </c>
      <c r="D106" s="16"/>
      <c r="E106" s="16">
        <v>1</v>
      </c>
      <c r="F106" s="25">
        <v>0</v>
      </c>
      <c r="G106" s="18" t="s">
        <v>18</v>
      </c>
      <c r="H106" s="18">
        <v>0</v>
      </c>
      <c r="I106" s="18">
        <v>1</v>
      </c>
      <c r="J106" s="18" t="s">
        <v>69</v>
      </c>
      <c r="K106" s="18" t="s">
        <v>68</v>
      </c>
      <c r="L106" s="18">
        <v>1</v>
      </c>
      <c r="M106" s="18">
        <v>1</v>
      </c>
      <c r="N106" s="19">
        <v>760</v>
      </c>
      <c r="O106" s="19">
        <v>65</v>
      </c>
      <c r="P106" s="19">
        <v>5</v>
      </c>
      <c r="Q106" s="18" t="str">
        <f t="shared" ca="1" si="42"/>
        <v>16</v>
      </c>
      <c r="R106" s="18" t="str">
        <f t="shared" ca="1" si="45"/>
        <v>08</v>
      </c>
      <c r="S106" s="18" t="str">
        <f t="shared" ca="1" si="46"/>
        <v>07</v>
      </c>
      <c r="T106" s="18">
        <v>1</v>
      </c>
      <c r="U106" s="18" t="str">
        <f t="shared" ca="1" si="24"/>
        <v>16</v>
      </c>
      <c r="V106" s="18" t="str">
        <f t="shared" ca="1" si="28"/>
        <v>08</v>
      </c>
      <c r="W106" s="18" t="str">
        <f t="shared" ca="1" si="32"/>
        <v>04</v>
      </c>
      <c r="X106" s="18">
        <v>1</v>
      </c>
      <c r="Y106" s="18">
        <v>1</v>
      </c>
      <c r="Z106" s="18">
        <v>1</v>
      </c>
      <c r="AA106" s="18">
        <v>1</v>
      </c>
      <c r="AB106" s="18">
        <v>1</v>
      </c>
      <c r="AC106" s="18">
        <v>1</v>
      </c>
      <c r="AD106" s="18">
        <v>1</v>
      </c>
      <c r="AE106" s="19">
        <v>0</v>
      </c>
      <c r="AF106" s="19">
        <v>0</v>
      </c>
      <c r="AG106" s="19">
        <v>0</v>
      </c>
      <c r="AH106" s="19">
        <v>0</v>
      </c>
      <c r="AI106" s="19">
        <v>0</v>
      </c>
      <c r="AJ106" s="18">
        <v>0</v>
      </c>
      <c r="AK106" s="19">
        <v>0</v>
      </c>
      <c r="AL106" s="19">
        <v>0</v>
      </c>
      <c r="AM106" s="19">
        <v>0</v>
      </c>
      <c r="AN106" s="19">
        <v>0</v>
      </c>
      <c r="AO106" s="19">
        <v>0</v>
      </c>
      <c r="AP106" s="26">
        <f>F106</f>
        <v>0</v>
      </c>
      <c r="AQ106" s="19">
        <v>0</v>
      </c>
      <c r="AR106" s="19">
        <v>0</v>
      </c>
      <c r="AS106" s="19">
        <v>0</v>
      </c>
      <c r="AT106" s="19">
        <v>0</v>
      </c>
      <c r="AU106" s="18" t="str">
        <f t="shared" ca="1" si="43"/>
        <v>54</v>
      </c>
      <c r="AV106" s="18" t="s">
        <v>25</v>
      </c>
      <c r="AW106" s="16" t="str">
        <f t="shared" ca="1" si="44"/>
        <v>7B00013CC80101076000650005160807011608040101010101010100000000000000000000000000000000000000000000000000000000000000547D</v>
      </c>
      <c r="AX106" s="79">
        <v>105</v>
      </c>
      <c r="AY106" s="21"/>
      <c r="AZ106" s="18" t="str">
        <f t="shared" si="35"/>
        <v>00</v>
      </c>
      <c r="BA106" s="18" t="str">
        <f t="shared" si="36"/>
        <v>00</v>
      </c>
      <c r="BB106" s="20"/>
      <c r="BC106" s="21"/>
    </row>
    <row r="107" spans="1:55" ht="66">
      <c r="A107" s="27"/>
      <c r="B107" s="16"/>
      <c r="C107" s="27"/>
      <c r="D107" s="16"/>
      <c r="E107" s="16">
        <v>2</v>
      </c>
      <c r="F107" s="25">
        <v>34</v>
      </c>
      <c r="G107" s="18" t="s">
        <v>18</v>
      </c>
      <c r="H107" s="18">
        <v>0</v>
      </c>
      <c r="I107" s="18">
        <v>1</v>
      </c>
      <c r="J107" s="18" t="s">
        <v>69</v>
      </c>
      <c r="K107" s="18" t="s">
        <v>68</v>
      </c>
      <c r="L107" s="18">
        <v>1</v>
      </c>
      <c r="M107" s="18">
        <v>1</v>
      </c>
      <c r="N107" s="19">
        <v>760</v>
      </c>
      <c r="O107" s="19">
        <v>65</v>
      </c>
      <c r="P107" s="19">
        <v>5</v>
      </c>
      <c r="Q107" s="18" t="str">
        <f t="shared" ca="1" si="42"/>
        <v>16</v>
      </c>
      <c r="R107" s="18" t="str">
        <f t="shared" ca="1" si="45"/>
        <v>08</v>
      </c>
      <c r="S107" s="18" t="str">
        <f t="shared" ca="1" si="46"/>
        <v>07</v>
      </c>
      <c r="T107" s="18">
        <v>1</v>
      </c>
      <c r="U107" s="18" t="str">
        <f t="shared" ca="1" si="24"/>
        <v>16</v>
      </c>
      <c r="V107" s="18" t="str">
        <f t="shared" ca="1" si="28"/>
        <v>08</v>
      </c>
      <c r="W107" s="18" t="str">
        <f t="shared" ca="1" si="32"/>
        <v>04</v>
      </c>
      <c r="X107" s="18">
        <v>1</v>
      </c>
      <c r="Y107" s="18">
        <v>1</v>
      </c>
      <c r="Z107" s="18">
        <v>1</v>
      </c>
      <c r="AA107" s="18">
        <v>1</v>
      </c>
      <c r="AB107" s="18">
        <v>1</v>
      </c>
      <c r="AC107" s="18">
        <v>1</v>
      </c>
      <c r="AD107" s="18">
        <v>1</v>
      </c>
      <c r="AE107" s="19">
        <v>0</v>
      </c>
      <c r="AF107" s="19">
        <v>0</v>
      </c>
      <c r="AG107" s="19">
        <v>0</v>
      </c>
      <c r="AH107" s="19">
        <v>0</v>
      </c>
      <c r="AI107" s="19">
        <v>0</v>
      </c>
      <c r="AJ107" s="18">
        <v>0</v>
      </c>
      <c r="AK107" s="19">
        <v>0</v>
      </c>
      <c r="AL107" s="19">
        <v>0</v>
      </c>
      <c r="AM107" s="19">
        <v>0</v>
      </c>
      <c r="AN107" s="19">
        <v>0</v>
      </c>
      <c r="AO107" s="19">
        <v>0</v>
      </c>
      <c r="AP107" s="26">
        <f>F107</f>
        <v>34</v>
      </c>
      <c r="AQ107" s="19">
        <v>0</v>
      </c>
      <c r="AR107" s="19">
        <v>0</v>
      </c>
      <c r="AS107" s="19">
        <v>0</v>
      </c>
      <c r="AT107" s="19">
        <v>0</v>
      </c>
      <c r="AU107" s="18" t="str">
        <f t="shared" ca="1" si="43"/>
        <v>10</v>
      </c>
      <c r="AV107" s="18" t="s">
        <v>25</v>
      </c>
      <c r="AW107" s="16" t="str">
        <f t="shared" ca="1" si="44"/>
        <v>7B00013CC80101076000650005160807011608040101010101010100000000000000000000000000000000000000000000340000000000000000107D</v>
      </c>
      <c r="AX107" s="79">
        <v>106</v>
      </c>
      <c r="AY107" s="21"/>
      <c r="AZ107" s="18" t="str">
        <f t="shared" si="35"/>
        <v>00</v>
      </c>
      <c r="BA107" s="18" t="str">
        <f t="shared" si="36"/>
        <v>00</v>
      </c>
      <c r="BB107" s="20"/>
      <c r="BC107" s="21"/>
    </row>
    <row r="108" spans="1:55" ht="66">
      <c r="A108" s="27"/>
      <c r="B108" s="16"/>
      <c r="C108" s="27"/>
      <c r="D108" s="16"/>
      <c r="E108" s="16">
        <v>3</v>
      </c>
      <c r="F108" s="25" t="s">
        <v>72</v>
      </c>
      <c r="G108" s="18" t="s">
        <v>18</v>
      </c>
      <c r="H108" s="18">
        <v>0</v>
      </c>
      <c r="I108" s="18">
        <v>1</v>
      </c>
      <c r="J108" s="18" t="s">
        <v>69</v>
      </c>
      <c r="K108" s="18" t="s">
        <v>68</v>
      </c>
      <c r="L108" s="18">
        <v>1</v>
      </c>
      <c r="M108" s="18">
        <v>1</v>
      </c>
      <c r="N108" s="19">
        <v>760</v>
      </c>
      <c r="O108" s="19">
        <v>65</v>
      </c>
      <c r="P108" s="19">
        <v>5</v>
      </c>
      <c r="Q108" s="18" t="str">
        <f t="shared" ca="1" si="42"/>
        <v>16</v>
      </c>
      <c r="R108" s="18" t="str">
        <f t="shared" ca="1" si="45"/>
        <v>08</v>
      </c>
      <c r="S108" s="18" t="str">
        <f t="shared" ca="1" si="46"/>
        <v>07</v>
      </c>
      <c r="T108" s="18">
        <v>1</v>
      </c>
      <c r="U108" s="18" t="str">
        <f t="shared" ca="1" si="24"/>
        <v>16</v>
      </c>
      <c r="V108" s="18" t="str">
        <f t="shared" ca="1" si="28"/>
        <v>08</v>
      </c>
      <c r="W108" s="18" t="str">
        <f t="shared" ca="1" si="32"/>
        <v>04</v>
      </c>
      <c r="X108" s="18">
        <v>1</v>
      </c>
      <c r="Y108" s="18">
        <v>1</v>
      </c>
      <c r="Z108" s="18">
        <v>1</v>
      </c>
      <c r="AA108" s="18">
        <v>1</v>
      </c>
      <c r="AB108" s="18">
        <v>1</v>
      </c>
      <c r="AC108" s="18">
        <v>1</v>
      </c>
      <c r="AD108" s="18">
        <v>1</v>
      </c>
      <c r="AE108" s="19">
        <v>0</v>
      </c>
      <c r="AF108" s="19">
        <v>0</v>
      </c>
      <c r="AG108" s="19">
        <v>0</v>
      </c>
      <c r="AH108" s="19">
        <v>0</v>
      </c>
      <c r="AI108" s="19">
        <v>0</v>
      </c>
      <c r="AJ108" s="18">
        <v>0</v>
      </c>
      <c r="AK108" s="19">
        <v>0</v>
      </c>
      <c r="AL108" s="19">
        <v>0</v>
      </c>
      <c r="AM108" s="19">
        <v>0</v>
      </c>
      <c r="AN108" s="19">
        <v>0</v>
      </c>
      <c r="AO108" s="19">
        <v>0</v>
      </c>
      <c r="AP108" s="26" t="str">
        <f>F108</f>
        <v>FFFF</v>
      </c>
      <c r="AQ108" s="19">
        <v>0</v>
      </c>
      <c r="AR108" s="19">
        <v>0</v>
      </c>
      <c r="AS108" s="19">
        <v>0</v>
      </c>
      <c r="AT108" s="19">
        <v>0</v>
      </c>
      <c r="AU108" s="18" t="str">
        <f t="shared" ca="1" si="43"/>
        <v>51</v>
      </c>
      <c r="AV108" s="18" t="s">
        <v>25</v>
      </c>
      <c r="AW108" s="16" t="str">
        <f t="shared" ca="1" si="44"/>
        <v>7B00013CC801010760006500051608070116080401010101010101000000000000000000000000000000000000000000FFFF0000000000000000517D</v>
      </c>
      <c r="AX108" s="79">
        <v>107</v>
      </c>
      <c r="AY108" s="21"/>
      <c r="AZ108" s="18" t="str">
        <f t="shared" si="35"/>
        <v>00</v>
      </c>
      <c r="BA108" s="18" t="str">
        <f t="shared" si="36"/>
        <v>00</v>
      </c>
      <c r="BB108" s="20"/>
      <c r="BC108" s="21"/>
    </row>
    <row r="109" spans="1:55" ht="66">
      <c r="A109" s="27"/>
      <c r="B109" s="16">
        <v>50</v>
      </c>
      <c r="C109" s="27" t="s">
        <v>98</v>
      </c>
      <c r="D109" s="16"/>
      <c r="E109" s="16">
        <v>1</v>
      </c>
      <c r="F109" s="25">
        <v>0</v>
      </c>
      <c r="G109" s="18" t="s">
        <v>18</v>
      </c>
      <c r="H109" s="18">
        <v>0</v>
      </c>
      <c r="I109" s="18">
        <v>1</v>
      </c>
      <c r="J109" s="18" t="s">
        <v>69</v>
      </c>
      <c r="K109" s="18" t="s">
        <v>68</v>
      </c>
      <c r="L109" s="18">
        <v>1</v>
      </c>
      <c r="M109" s="18">
        <v>1</v>
      </c>
      <c r="N109" s="19">
        <v>760</v>
      </c>
      <c r="O109" s="19">
        <v>65</v>
      </c>
      <c r="P109" s="19">
        <v>5</v>
      </c>
      <c r="Q109" s="18" t="str">
        <f t="shared" ca="1" si="42"/>
        <v>16</v>
      </c>
      <c r="R109" s="18" t="str">
        <f t="shared" ca="1" si="45"/>
        <v>08</v>
      </c>
      <c r="S109" s="18" t="str">
        <f t="shared" ca="1" si="46"/>
        <v>07</v>
      </c>
      <c r="T109" s="18">
        <v>1</v>
      </c>
      <c r="U109" s="18" t="str">
        <f t="shared" ca="1" si="24"/>
        <v>16</v>
      </c>
      <c r="V109" s="18" t="str">
        <f t="shared" ca="1" si="28"/>
        <v>08</v>
      </c>
      <c r="W109" s="18" t="str">
        <f t="shared" ca="1" si="32"/>
        <v>04</v>
      </c>
      <c r="X109" s="18">
        <v>1</v>
      </c>
      <c r="Y109" s="18">
        <v>1</v>
      </c>
      <c r="Z109" s="18">
        <v>1</v>
      </c>
      <c r="AA109" s="18">
        <v>1</v>
      </c>
      <c r="AB109" s="18">
        <v>1</v>
      </c>
      <c r="AC109" s="18">
        <v>1</v>
      </c>
      <c r="AD109" s="18">
        <v>1</v>
      </c>
      <c r="AE109" s="19">
        <v>0</v>
      </c>
      <c r="AF109" s="19">
        <v>0</v>
      </c>
      <c r="AG109" s="19">
        <v>0</v>
      </c>
      <c r="AH109" s="19">
        <v>0</v>
      </c>
      <c r="AI109" s="19">
        <v>0</v>
      </c>
      <c r="AJ109" s="18">
        <v>0</v>
      </c>
      <c r="AK109" s="19">
        <v>0</v>
      </c>
      <c r="AL109" s="19">
        <v>0</v>
      </c>
      <c r="AM109" s="19">
        <v>0</v>
      </c>
      <c r="AN109" s="19">
        <v>0</v>
      </c>
      <c r="AO109" s="19">
        <v>0</v>
      </c>
      <c r="AP109" s="19">
        <v>0</v>
      </c>
      <c r="AQ109" s="26">
        <f>F109</f>
        <v>0</v>
      </c>
      <c r="AR109" s="19">
        <v>0</v>
      </c>
      <c r="AS109" s="19">
        <v>0</v>
      </c>
      <c r="AT109" s="19">
        <v>0</v>
      </c>
      <c r="AU109" s="18" t="str">
        <f t="shared" ca="1" si="43"/>
        <v>54</v>
      </c>
      <c r="AV109" s="18" t="s">
        <v>25</v>
      </c>
      <c r="AW109" s="16" t="str">
        <f t="shared" ca="1" si="44"/>
        <v>7B00013CC80101076000650005160807011608040101010101010100000000000000000000000000000000000000000000000000000000000000547D</v>
      </c>
      <c r="AX109" s="79">
        <v>108</v>
      </c>
      <c r="AY109" s="21"/>
      <c r="AZ109" s="18" t="str">
        <f t="shared" si="35"/>
        <v>00</v>
      </c>
      <c r="BA109" s="18" t="str">
        <f t="shared" si="36"/>
        <v>00</v>
      </c>
      <c r="BB109" s="20"/>
      <c r="BC109" s="21"/>
    </row>
    <row r="110" spans="1:55" ht="66">
      <c r="A110" s="27"/>
      <c r="B110" s="16"/>
      <c r="C110" s="27"/>
      <c r="D110" s="16"/>
      <c r="E110" s="16">
        <v>2</v>
      </c>
      <c r="F110" s="25">
        <v>34</v>
      </c>
      <c r="G110" s="18" t="s">
        <v>18</v>
      </c>
      <c r="H110" s="18">
        <v>0</v>
      </c>
      <c r="I110" s="18">
        <v>1</v>
      </c>
      <c r="J110" s="18" t="s">
        <v>69</v>
      </c>
      <c r="K110" s="18" t="s">
        <v>68</v>
      </c>
      <c r="L110" s="18">
        <v>1</v>
      </c>
      <c r="M110" s="18">
        <v>1</v>
      </c>
      <c r="N110" s="19">
        <v>760</v>
      </c>
      <c r="O110" s="19">
        <v>65</v>
      </c>
      <c r="P110" s="19">
        <v>5</v>
      </c>
      <c r="Q110" s="18" t="str">
        <f t="shared" ca="1" si="42"/>
        <v>16</v>
      </c>
      <c r="R110" s="18" t="str">
        <f t="shared" ca="1" si="45"/>
        <v>08</v>
      </c>
      <c r="S110" s="18" t="str">
        <f t="shared" ca="1" si="46"/>
        <v>07</v>
      </c>
      <c r="T110" s="18">
        <v>1</v>
      </c>
      <c r="U110" s="18" t="str">
        <f t="shared" ref="U110:U124" ca="1" si="47">TEXT(DEC2HEX(TEXT(NOW()-1,"YY")),"00")</f>
        <v>16</v>
      </c>
      <c r="V110" s="18" t="str">
        <f t="shared" ca="1" si="28"/>
        <v>08</v>
      </c>
      <c r="W110" s="18" t="str">
        <f t="shared" ca="1" si="32"/>
        <v>04</v>
      </c>
      <c r="X110" s="18">
        <v>1</v>
      </c>
      <c r="Y110" s="18">
        <v>1</v>
      </c>
      <c r="Z110" s="18">
        <v>1</v>
      </c>
      <c r="AA110" s="18">
        <v>1</v>
      </c>
      <c r="AB110" s="18">
        <v>1</v>
      </c>
      <c r="AC110" s="18">
        <v>1</v>
      </c>
      <c r="AD110" s="18">
        <v>1</v>
      </c>
      <c r="AE110" s="19">
        <v>0</v>
      </c>
      <c r="AF110" s="19">
        <v>0</v>
      </c>
      <c r="AG110" s="19">
        <v>0</v>
      </c>
      <c r="AH110" s="19">
        <v>0</v>
      </c>
      <c r="AI110" s="19">
        <v>0</v>
      </c>
      <c r="AJ110" s="18">
        <v>0</v>
      </c>
      <c r="AK110" s="19">
        <v>0</v>
      </c>
      <c r="AL110" s="19">
        <v>0</v>
      </c>
      <c r="AM110" s="19">
        <v>0</v>
      </c>
      <c r="AN110" s="19">
        <v>0</v>
      </c>
      <c r="AO110" s="19">
        <v>0</v>
      </c>
      <c r="AP110" s="19">
        <v>0</v>
      </c>
      <c r="AQ110" s="26">
        <f>F110</f>
        <v>34</v>
      </c>
      <c r="AR110" s="19">
        <v>0</v>
      </c>
      <c r="AS110" s="19">
        <v>0</v>
      </c>
      <c r="AT110" s="19">
        <v>0</v>
      </c>
      <c r="AU110" s="18" t="str">
        <f t="shared" ca="1" si="43"/>
        <v>10</v>
      </c>
      <c r="AV110" s="18" t="s">
        <v>25</v>
      </c>
      <c r="AW110" s="16" t="str">
        <f t="shared" ca="1" si="44"/>
        <v>7B00013CC80101076000650005160807011608040101010101010100000000000000000000000000000000000000000000000034000000000000107D</v>
      </c>
      <c r="AX110" s="79">
        <v>109</v>
      </c>
      <c r="AY110" s="21"/>
      <c r="AZ110" s="18" t="str">
        <f t="shared" si="35"/>
        <v>00</v>
      </c>
      <c r="BA110" s="18" t="str">
        <f t="shared" si="36"/>
        <v>00</v>
      </c>
      <c r="BB110" s="20"/>
      <c r="BC110" s="21"/>
    </row>
    <row r="111" spans="1:55" ht="66">
      <c r="A111" s="27"/>
      <c r="B111" s="16"/>
      <c r="C111" s="27"/>
      <c r="D111" s="16"/>
      <c r="E111" s="16">
        <v>3</v>
      </c>
      <c r="F111" s="25" t="s">
        <v>72</v>
      </c>
      <c r="G111" s="18" t="s">
        <v>18</v>
      </c>
      <c r="H111" s="18">
        <v>0</v>
      </c>
      <c r="I111" s="18">
        <v>1</v>
      </c>
      <c r="J111" s="18" t="s">
        <v>69</v>
      </c>
      <c r="K111" s="18" t="s">
        <v>68</v>
      </c>
      <c r="L111" s="18">
        <v>1</v>
      </c>
      <c r="M111" s="18">
        <v>1</v>
      </c>
      <c r="N111" s="19">
        <v>760</v>
      </c>
      <c r="O111" s="19">
        <v>65</v>
      </c>
      <c r="P111" s="19">
        <v>5</v>
      </c>
      <c r="Q111" s="18" t="str">
        <f t="shared" ca="1" si="42"/>
        <v>16</v>
      </c>
      <c r="R111" s="18" t="str">
        <f t="shared" ca="1" si="45"/>
        <v>08</v>
      </c>
      <c r="S111" s="18" t="str">
        <f t="shared" ca="1" si="46"/>
        <v>07</v>
      </c>
      <c r="T111" s="18">
        <v>1</v>
      </c>
      <c r="U111" s="18" t="str">
        <f t="shared" ca="1" si="47"/>
        <v>16</v>
      </c>
      <c r="V111" s="18" t="str">
        <f t="shared" ca="1" si="28"/>
        <v>08</v>
      </c>
      <c r="W111" s="18" t="str">
        <f t="shared" ca="1" si="32"/>
        <v>04</v>
      </c>
      <c r="X111" s="18">
        <v>1</v>
      </c>
      <c r="Y111" s="18">
        <v>1</v>
      </c>
      <c r="Z111" s="18">
        <v>1</v>
      </c>
      <c r="AA111" s="18">
        <v>1</v>
      </c>
      <c r="AB111" s="18">
        <v>1</v>
      </c>
      <c r="AC111" s="18">
        <v>1</v>
      </c>
      <c r="AD111" s="18">
        <v>1</v>
      </c>
      <c r="AE111" s="19">
        <v>0</v>
      </c>
      <c r="AF111" s="19">
        <v>0</v>
      </c>
      <c r="AG111" s="19">
        <v>0</v>
      </c>
      <c r="AH111" s="19">
        <v>0</v>
      </c>
      <c r="AI111" s="19">
        <v>0</v>
      </c>
      <c r="AJ111" s="18">
        <v>0</v>
      </c>
      <c r="AK111" s="19">
        <v>0</v>
      </c>
      <c r="AL111" s="19">
        <v>0</v>
      </c>
      <c r="AM111" s="19">
        <v>0</v>
      </c>
      <c r="AN111" s="19">
        <v>0</v>
      </c>
      <c r="AO111" s="19">
        <v>0</v>
      </c>
      <c r="AP111" s="19">
        <v>0</v>
      </c>
      <c r="AQ111" s="26" t="str">
        <f>F111</f>
        <v>FFFF</v>
      </c>
      <c r="AR111" s="19">
        <v>0</v>
      </c>
      <c r="AS111" s="19">
        <v>0</v>
      </c>
      <c r="AT111" s="19">
        <v>0</v>
      </c>
      <c r="AU111" s="18" t="str">
        <f t="shared" ca="1" si="43"/>
        <v>51</v>
      </c>
      <c r="AV111" s="18" t="s">
        <v>25</v>
      </c>
      <c r="AW111" s="16" t="str">
        <f t="shared" ca="1" si="44"/>
        <v>7B00013CC8010107600065000516080701160804010101010101010000000000000000000000000000000000000000000000FFFF000000000000517D</v>
      </c>
      <c r="AX111" s="79">
        <v>110</v>
      </c>
      <c r="AY111" s="21"/>
      <c r="AZ111" s="18" t="str">
        <f t="shared" si="35"/>
        <v>00</v>
      </c>
      <c r="BA111" s="18" t="str">
        <f t="shared" si="36"/>
        <v>00</v>
      </c>
      <c r="BB111" s="20"/>
      <c r="BC111" s="21"/>
    </row>
    <row r="112" spans="1:55" ht="66">
      <c r="A112" s="27"/>
      <c r="B112" s="16">
        <v>52</v>
      </c>
      <c r="C112" s="27" t="s">
        <v>99</v>
      </c>
      <c r="D112" s="16"/>
      <c r="E112" s="16">
        <v>1</v>
      </c>
      <c r="F112" s="25">
        <v>0</v>
      </c>
      <c r="G112" s="18" t="s">
        <v>18</v>
      </c>
      <c r="H112" s="18">
        <v>0</v>
      </c>
      <c r="I112" s="18">
        <v>1</v>
      </c>
      <c r="J112" s="18" t="s">
        <v>69</v>
      </c>
      <c r="K112" s="18" t="s">
        <v>68</v>
      </c>
      <c r="L112" s="18">
        <v>1</v>
      </c>
      <c r="M112" s="18">
        <v>1</v>
      </c>
      <c r="N112" s="19">
        <v>760</v>
      </c>
      <c r="O112" s="19">
        <v>65</v>
      </c>
      <c r="P112" s="19">
        <v>5</v>
      </c>
      <c r="Q112" s="18" t="str">
        <f t="shared" ca="1" si="42"/>
        <v>16</v>
      </c>
      <c r="R112" s="18" t="str">
        <f t="shared" ca="1" si="45"/>
        <v>08</v>
      </c>
      <c r="S112" s="18" t="str">
        <f t="shared" ca="1" si="46"/>
        <v>07</v>
      </c>
      <c r="T112" s="18">
        <v>1</v>
      </c>
      <c r="U112" s="18" t="str">
        <f t="shared" ca="1" si="47"/>
        <v>16</v>
      </c>
      <c r="V112" s="18" t="str">
        <f t="shared" ca="1" si="28"/>
        <v>08</v>
      </c>
      <c r="W112" s="18" t="str">
        <f t="shared" ca="1" si="32"/>
        <v>04</v>
      </c>
      <c r="X112" s="18">
        <v>1</v>
      </c>
      <c r="Y112" s="18">
        <v>1</v>
      </c>
      <c r="Z112" s="18">
        <v>1</v>
      </c>
      <c r="AA112" s="18">
        <v>1</v>
      </c>
      <c r="AB112" s="18">
        <v>1</v>
      </c>
      <c r="AC112" s="18">
        <v>1</v>
      </c>
      <c r="AD112" s="18">
        <v>1</v>
      </c>
      <c r="AE112" s="19">
        <v>0</v>
      </c>
      <c r="AF112" s="19">
        <v>0</v>
      </c>
      <c r="AG112" s="19">
        <v>0</v>
      </c>
      <c r="AH112" s="19">
        <v>0</v>
      </c>
      <c r="AI112" s="19">
        <v>0</v>
      </c>
      <c r="AJ112" s="18">
        <v>0</v>
      </c>
      <c r="AK112" s="19">
        <v>0</v>
      </c>
      <c r="AL112" s="19">
        <v>0</v>
      </c>
      <c r="AM112" s="19">
        <v>0</v>
      </c>
      <c r="AN112" s="19">
        <v>0</v>
      </c>
      <c r="AO112" s="19">
        <v>0</v>
      </c>
      <c r="AP112" s="19">
        <v>0</v>
      </c>
      <c r="AQ112" s="19">
        <v>0</v>
      </c>
      <c r="AR112" s="26">
        <f>F112</f>
        <v>0</v>
      </c>
      <c r="AS112" s="19">
        <v>0</v>
      </c>
      <c r="AT112" s="19">
        <v>0</v>
      </c>
      <c r="AU112" s="18" t="str">
        <f t="shared" ca="1" si="43"/>
        <v>54</v>
      </c>
      <c r="AV112" s="18" t="s">
        <v>25</v>
      </c>
      <c r="AW112" s="16" t="str">
        <f t="shared" ca="1" si="44"/>
        <v>7B00013CC80101076000650005160807011608040101010101010100000000000000000000000000000000000000000000000000000000000000547D</v>
      </c>
      <c r="AX112" s="79">
        <v>111</v>
      </c>
      <c r="AY112" s="21"/>
      <c r="AZ112" s="18" t="str">
        <f t="shared" si="35"/>
        <v>00</v>
      </c>
      <c r="BA112" s="18" t="str">
        <f t="shared" si="36"/>
        <v>00</v>
      </c>
      <c r="BB112" s="20"/>
      <c r="BC112" s="21"/>
    </row>
    <row r="113" spans="1:55" ht="66">
      <c r="A113" s="27"/>
      <c r="B113" s="16"/>
      <c r="C113" s="27"/>
      <c r="D113" s="16"/>
      <c r="E113" s="16">
        <v>2</v>
      </c>
      <c r="F113" s="25">
        <v>34</v>
      </c>
      <c r="G113" s="18" t="s">
        <v>18</v>
      </c>
      <c r="H113" s="18">
        <v>0</v>
      </c>
      <c r="I113" s="18">
        <v>1</v>
      </c>
      <c r="J113" s="18" t="s">
        <v>69</v>
      </c>
      <c r="K113" s="18" t="s">
        <v>68</v>
      </c>
      <c r="L113" s="18">
        <v>1</v>
      </c>
      <c r="M113" s="18">
        <v>1</v>
      </c>
      <c r="N113" s="19">
        <v>760</v>
      </c>
      <c r="O113" s="19">
        <v>65</v>
      </c>
      <c r="P113" s="19">
        <v>5</v>
      </c>
      <c r="Q113" s="18" t="str">
        <f t="shared" ca="1" si="42"/>
        <v>16</v>
      </c>
      <c r="R113" s="18" t="str">
        <f t="shared" ca="1" si="45"/>
        <v>08</v>
      </c>
      <c r="S113" s="18" t="str">
        <f t="shared" ca="1" si="46"/>
        <v>07</v>
      </c>
      <c r="T113" s="18">
        <v>1</v>
      </c>
      <c r="U113" s="18" t="str">
        <f t="shared" ca="1" si="47"/>
        <v>16</v>
      </c>
      <c r="V113" s="18" t="str">
        <f t="shared" ref="V113:V124" ca="1" si="48">TEXT(DEC2HEX(TEXT(NOW()-1,"MM")),"00")</f>
        <v>08</v>
      </c>
      <c r="W113" s="18" t="str">
        <f t="shared" ca="1" si="32"/>
        <v>04</v>
      </c>
      <c r="X113" s="18">
        <v>1</v>
      </c>
      <c r="Y113" s="18">
        <v>1</v>
      </c>
      <c r="Z113" s="18">
        <v>1</v>
      </c>
      <c r="AA113" s="18">
        <v>1</v>
      </c>
      <c r="AB113" s="18">
        <v>1</v>
      </c>
      <c r="AC113" s="18">
        <v>1</v>
      </c>
      <c r="AD113" s="18">
        <v>1</v>
      </c>
      <c r="AE113" s="19">
        <v>0</v>
      </c>
      <c r="AF113" s="19">
        <v>0</v>
      </c>
      <c r="AG113" s="19">
        <v>0</v>
      </c>
      <c r="AH113" s="19">
        <v>0</v>
      </c>
      <c r="AI113" s="19">
        <v>0</v>
      </c>
      <c r="AJ113" s="18">
        <v>0</v>
      </c>
      <c r="AK113" s="19">
        <v>0</v>
      </c>
      <c r="AL113" s="19">
        <v>0</v>
      </c>
      <c r="AM113" s="19">
        <v>0</v>
      </c>
      <c r="AN113" s="19">
        <v>0</v>
      </c>
      <c r="AO113" s="19">
        <v>0</v>
      </c>
      <c r="AP113" s="19">
        <v>0</v>
      </c>
      <c r="AQ113" s="19">
        <v>0</v>
      </c>
      <c r="AR113" s="26">
        <f>F113</f>
        <v>34</v>
      </c>
      <c r="AS113" s="19">
        <v>0</v>
      </c>
      <c r="AT113" s="19">
        <v>0</v>
      </c>
      <c r="AU113" s="18" t="str">
        <f t="shared" ca="1" si="43"/>
        <v>10</v>
      </c>
      <c r="AV113" s="18" t="s">
        <v>25</v>
      </c>
      <c r="AW113" s="16" t="str">
        <f t="shared" ca="1" si="44"/>
        <v>7B00013CC80101076000650005160807011608040101010101010100000000000000000000000000000000000000000000000000003400000000107D</v>
      </c>
      <c r="AX113" s="79">
        <v>112</v>
      </c>
      <c r="AY113" s="21"/>
      <c r="AZ113" s="18" t="str">
        <f t="shared" si="35"/>
        <v>00</v>
      </c>
      <c r="BA113" s="18" t="str">
        <f t="shared" si="36"/>
        <v>00</v>
      </c>
      <c r="BB113" s="20"/>
      <c r="BC113" s="21"/>
    </row>
    <row r="114" spans="1:55" ht="66">
      <c r="A114" s="27"/>
      <c r="B114" s="16"/>
      <c r="C114" s="27"/>
      <c r="D114" s="16"/>
      <c r="E114" s="16">
        <v>3</v>
      </c>
      <c r="F114" s="25" t="s">
        <v>72</v>
      </c>
      <c r="G114" s="18" t="s">
        <v>18</v>
      </c>
      <c r="H114" s="18">
        <v>0</v>
      </c>
      <c r="I114" s="18">
        <v>1</v>
      </c>
      <c r="J114" s="18" t="s">
        <v>69</v>
      </c>
      <c r="K114" s="18" t="s">
        <v>68</v>
      </c>
      <c r="L114" s="18">
        <v>1</v>
      </c>
      <c r="M114" s="18">
        <v>1</v>
      </c>
      <c r="N114" s="19">
        <v>760</v>
      </c>
      <c r="O114" s="19">
        <v>65</v>
      </c>
      <c r="P114" s="19">
        <v>5</v>
      </c>
      <c r="Q114" s="18" t="str">
        <f t="shared" ca="1" si="42"/>
        <v>16</v>
      </c>
      <c r="R114" s="18" t="str">
        <f t="shared" ca="1" si="45"/>
        <v>08</v>
      </c>
      <c r="S114" s="18" t="str">
        <f t="shared" ca="1" si="46"/>
        <v>07</v>
      </c>
      <c r="T114" s="18">
        <v>1</v>
      </c>
      <c r="U114" s="18" t="str">
        <f t="shared" ca="1" si="47"/>
        <v>16</v>
      </c>
      <c r="V114" s="18" t="str">
        <f t="shared" ca="1" si="48"/>
        <v>08</v>
      </c>
      <c r="W114" s="18" t="str">
        <f t="shared" ca="1" si="32"/>
        <v>04</v>
      </c>
      <c r="X114" s="18">
        <v>1</v>
      </c>
      <c r="Y114" s="18">
        <v>1</v>
      </c>
      <c r="Z114" s="18">
        <v>1</v>
      </c>
      <c r="AA114" s="18">
        <v>1</v>
      </c>
      <c r="AB114" s="18">
        <v>1</v>
      </c>
      <c r="AC114" s="18">
        <v>1</v>
      </c>
      <c r="AD114" s="18">
        <v>1</v>
      </c>
      <c r="AE114" s="19">
        <v>0</v>
      </c>
      <c r="AF114" s="19">
        <v>0</v>
      </c>
      <c r="AG114" s="19">
        <v>0</v>
      </c>
      <c r="AH114" s="19">
        <v>0</v>
      </c>
      <c r="AI114" s="19">
        <v>0</v>
      </c>
      <c r="AJ114" s="18">
        <v>0</v>
      </c>
      <c r="AK114" s="19">
        <v>0</v>
      </c>
      <c r="AL114" s="19">
        <v>0</v>
      </c>
      <c r="AM114" s="19">
        <v>0</v>
      </c>
      <c r="AN114" s="19">
        <v>0</v>
      </c>
      <c r="AO114" s="19">
        <v>0</v>
      </c>
      <c r="AP114" s="19">
        <v>0</v>
      </c>
      <c r="AQ114" s="19">
        <v>0</v>
      </c>
      <c r="AR114" s="26" t="str">
        <f>F114</f>
        <v>FFFF</v>
      </c>
      <c r="AS114" s="19">
        <v>0</v>
      </c>
      <c r="AT114" s="19">
        <v>0</v>
      </c>
      <c r="AU114" s="18" t="str">
        <f t="shared" ca="1" si="43"/>
        <v>51</v>
      </c>
      <c r="AV114" s="18" t="s">
        <v>25</v>
      </c>
      <c r="AW114" s="16" t="str">
        <f t="shared" ca="1" si="44"/>
        <v>7B00013CC80101076000650005160807011608040101010101010100000000000000000000000000000000000000000000000000FFFF00000000517D</v>
      </c>
      <c r="AX114" s="79">
        <v>113</v>
      </c>
      <c r="AY114" s="21"/>
      <c r="AZ114" s="18" t="str">
        <f t="shared" si="35"/>
        <v>00</v>
      </c>
      <c r="BA114" s="18" t="str">
        <f t="shared" si="36"/>
        <v>00</v>
      </c>
      <c r="BB114" s="20"/>
      <c r="BC114" s="21"/>
    </row>
    <row r="115" spans="1:55" ht="66">
      <c r="A115" s="27"/>
      <c r="B115" s="16">
        <v>54</v>
      </c>
      <c r="C115" s="27" t="s">
        <v>100</v>
      </c>
      <c r="D115" s="16"/>
      <c r="E115" s="16">
        <v>1</v>
      </c>
      <c r="F115" s="25">
        <v>0</v>
      </c>
      <c r="G115" s="18" t="s">
        <v>18</v>
      </c>
      <c r="H115" s="18">
        <v>0</v>
      </c>
      <c r="I115" s="18">
        <v>1</v>
      </c>
      <c r="J115" s="18" t="s">
        <v>69</v>
      </c>
      <c r="K115" s="18" t="s">
        <v>68</v>
      </c>
      <c r="L115" s="18">
        <v>1</v>
      </c>
      <c r="M115" s="18">
        <v>1</v>
      </c>
      <c r="N115" s="19">
        <v>760</v>
      </c>
      <c r="O115" s="19">
        <v>65</v>
      </c>
      <c r="P115" s="19">
        <v>5</v>
      </c>
      <c r="Q115" s="18" t="str">
        <f t="shared" ca="1" si="42"/>
        <v>16</v>
      </c>
      <c r="R115" s="18" t="str">
        <f t="shared" ca="1" si="45"/>
        <v>08</v>
      </c>
      <c r="S115" s="18" t="str">
        <f t="shared" ca="1" si="46"/>
        <v>07</v>
      </c>
      <c r="T115" s="18">
        <v>1</v>
      </c>
      <c r="U115" s="18" t="str">
        <f t="shared" ca="1" si="47"/>
        <v>16</v>
      </c>
      <c r="V115" s="18" t="str">
        <f t="shared" ca="1" si="48"/>
        <v>08</v>
      </c>
      <c r="W115" s="18" t="str">
        <f t="shared" ca="1" si="32"/>
        <v>04</v>
      </c>
      <c r="X115" s="18">
        <v>1</v>
      </c>
      <c r="Y115" s="18">
        <v>1</v>
      </c>
      <c r="Z115" s="18">
        <v>1</v>
      </c>
      <c r="AA115" s="18">
        <v>1</v>
      </c>
      <c r="AB115" s="18">
        <v>1</v>
      </c>
      <c r="AC115" s="18">
        <v>1</v>
      </c>
      <c r="AD115" s="18">
        <v>1</v>
      </c>
      <c r="AE115" s="19">
        <v>0</v>
      </c>
      <c r="AF115" s="19">
        <v>0</v>
      </c>
      <c r="AG115" s="19">
        <v>0</v>
      </c>
      <c r="AH115" s="19">
        <v>0</v>
      </c>
      <c r="AI115" s="19">
        <v>0</v>
      </c>
      <c r="AJ115" s="18">
        <v>0</v>
      </c>
      <c r="AK115" s="19">
        <v>0</v>
      </c>
      <c r="AL115" s="19">
        <v>0</v>
      </c>
      <c r="AM115" s="19">
        <v>0</v>
      </c>
      <c r="AN115" s="19">
        <v>0</v>
      </c>
      <c r="AO115" s="19">
        <v>0</v>
      </c>
      <c r="AP115" s="19">
        <v>0</v>
      </c>
      <c r="AQ115" s="19">
        <v>0</v>
      </c>
      <c r="AR115" s="19">
        <v>0</v>
      </c>
      <c r="AS115" s="26">
        <f>F115</f>
        <v>0</v>
      </c>
      <c r="AT115" s="19">
        <v>0</v>
      </c>
      <c r="AU115" s="18" t="str">
        <f t="shared" ca="1" si="43"/>
        <v>54</v>
      </c>
      <c r="AV115" s="18" t="s">
        <v>25</v>
      </c>
      <c r="AW115" s="16" t="str">
        <f t="shared" ca="1" si="44"/>
        <v>7B00013CC80101076000650005160807011608040101010101010100000000000000000000000000000000000000000000000000000000000000547D</v>
      </c>
      <c r="AX115" s="79">
        <v>114</v>
      </c>
      <c r="AY115" s="21"/>
      <c r="AZ115" s="18" t="str">
        <f t="shared" si="35"/>
        <v>00</v>
      </c>
      <c r="BA115" s="18" t="str">
        <f t="shared" si="36"/>
        <v>00</v>
      </c>
      <c r="BB115" s="20"/>
      <c r="BC115" s="21"/>
    </row>
    <row r="116" spans="1:55" ht="66">
      <c r="A116" s="27"/>
      <c r="B116" s="16"/>
      <c r="C116" s="27"/>
      <c r="D116" s="16"/>
      <c r="E116" s="16">
        <v>2</v>
      </c>
      <c r="F116" s="25">
        <v>34</v>
      </c>
      <c r="G116" s="18" t="s">
        <v>18</v>
      </c>
      <c r="H116" s="18">
        <v>0</v>
      </c>
      <c r="I116" s="18">
        <v>1</v>
      </c>
      <c r="J116" s="18" t="s">
        <v>69</v>
      </c>
      <c r="K116" s="18" t="s">
        <v>68</v>
      </c>
      <c r="L116" s="18">
        <v>1</v>
      </c>
      <c r="M116" s="18">
        <v>1</v>
      </c>
      <c r="N116" s="19">
        <v>760</v>
      </c>
      <c r="O116" s="19">
        <v>65</v>
      </c>
      <c r="P116" s="19">
        <v>5</v>
      </c>
      <c r="Q116" s="18" t="str">
        <f t="shared" ca="1" si="42"/>
        <v>16</v>
      </c>
      <c r="R116" s="18" t="str">
        <f t="shared" ca="1" si="45"/>
        <v>08</v>
      </c>
      <c r="S116" s="18" t="str">
        <f t="shared" ca="1" si="46"/>
        <v>07</v>
      </c>
      <c r="T116" s="18">
        <v>1</v>
      </c>
      <c r="U116" s="18" t="str">
        <f t="shared" ca="1" si="47"/>
        <v>16</v>
      </c>
      <c r="V116" s="18" t="str">
        <f t="shared" ca="1" si="48"/>
        <v>08</v>
      </c>
      <c r="W116" s="18" t="str">
        <f t="shared" ref="W116:W124" ca="1" si="49">TEXT(DEC2HEX(TEXT(NOW()-1,"DD")),"00")</f>
        <v>04</v>
      </c>
      <c r="X116" s="18">
        <v>1</v>
      </c>
      <c r="Y116" s="18">
        <v>1</v>
      </c>
      <c r="Z116" s="18">
        <v>1</v>
      </c>
      <c r="AA116" s="18">
        <v>1</v>
      </c>
      <c r="AB116" s="18">
        <v>1</v>
      </c>
      <c r="AC116" s="18">
        <v>1</v>
      </c>
      <c r="AD116" s="18">
        <v>1</v>
      </c>
      <c r="AE116" s="19">
        <v>0</v>
      </c>
      <c r="AF116" s="19">
        <v>0</v>
      </c>
      <c r="AG116" s="19">
        <v>0</v>
      </c>
      <c r="AH116" s="19">
        <v>0</v>
      </c>
      <c r="AI116" s="19">
        <v>0</v>
      </c>
      <c r="AJ116" s="18">
        <v>0</v>
      </c>
      <c r="AK116" s="19">
        <v>0</v>
      </c>
      <c r="AL116" s="19">
        <v>0</v>
      </c>
      <c r="AM116" s="19">
        <v>0</v>
      </c>
      <c r="AN116" s="19">
        <v>0</v>
      </c>
      <c r="AO116" s="19">
        <v>0</v>
      </c>
      <c r="AP116" s="19">
        <v>0</v>
      </c>
      <c r="AQ116" s="19">
        <v>0</v>
      </c>
      <c r="AR116" s="19">
        <v>0</v>
      </c>
      <c r="AS116" s="26">
        <f>F116</f>
        <v>34</v>
      </c>
      <c r="AT116" s="19">
        <v>0</v>
      </c>
      <c r="AU116" s="18" t="str">
        <f t="shared" ca="1" si="43"/>
        <v>10</v>
      </c>
      <c r="AV116" s="18" t="s">
        <v>25</v>
      </c>
      <c r="AW116" s="16" t="str">
        <f t="shared" ca="1" si="44"/>
        <v>7B00013CC80101076000650005160807011608040101010101010100000000000000000000000000000000000000000000000000000000340000107D</v>
      </c>
      <c r="AX116" s="79">
        <v>115</v>
      </c>
      <c r="AY116" s="21"/>
      <c r="AZ116" s="18" t="str">
        <f t="shared" si="35"/>
        <v>00</v>
      </c>
      <c r="BA116" s="18" t="str">
        <f t="shared" si="36"/>
        <v>00</v>
      </c>
      <c r="BB116" s="20"/>
      <c r="BC116" s="21"/>
    </row>
    <row r="117" spans="1:55" ht="66">
      <c r="A117" s="27"/>
      <c r="B117" s="16"/>
      <c r="C117" s="27"/>
      <c r="D117" s="16"/>
      <c r="E117" s="16">
        <v>3</v>
      </c>
      <c r="F117" s="25" t="s">
        <v>72</v>
      </c>
      <c r="G117" s="18" t="s">
        <v>18</v>
      </c>
      <c r="H117" s="18">
        <v>0</v>
      </c>
      <c r="I117" s="18">
        <v>1</v>
      </c>
      <c r="J117" s="18" t="s">
        <v>69</v>
      </c>
      <c r="K117" s="18" t="s">
        <v>68</v>
      </c>
      <c r="L117" s="18">
        <v>1</v>
      </c>
      <c r="M117" s="18">
        <v>1</v>
      </c>
      <c r="N117" s="19">
        <v>760</v>
      </c>
      <c r="O117" s="19">
        <v>65</v>
      </c>
      <c r="P117" s="19">
        <v>5</v>
      </c>
      <c r="Q117" s="18" t="str">
        <f t="shared" ca="1" si="42"/>
        <v>16</v>
      </c>
      <c r="R117" s="18" t="str">
        <f t="shared" ca="1" si="45"/>
        <v>08</v>
      </c>
      <c r="S117" s="18" t="str">
        <f t="shared" ca="1" si="46"/>
        <v>07</v>
      </c>
      <c r="T117" s="18">
        <v>1</v>
      </c>
      <c r="U117" s="18" t="str">
        <f t="shared" ca="1" si="47"/>
        <v>16</v>
      </c>
      <c r="V117" s="18" t="str">
        <f t="shared" ca="1" si="48"/>
        <v>08</v>
      </c>
      <c r="W117" s="18" t="str">
        <f t="shared" ca="1" si="49"/>
        <v>04</v>
      </c>
      <c r="X117" s="18">
        <v>1</v>
      </c>
      <c r="Y117" s="18">
        <v>1</v>
      </c>
      <c r="Z117" s="18">
        <v>1</v>
      </c>
      <c r="AA117" s="18">
        <v>1</v>
      </c>
      <c r="AB117" s="18">
        <v>1</v>
      </c>
      <c r="AC117" s="18">
        <v>1</v>
      </c>
      <c r="AD117" s="18">
        <v>1</v>
      </c>
      <c r="AE117" s="19">
        <v>0</v>
      </c>
      <c r="AF117" s="19">
        <v>0</v>
      </c>
      <c r="AG117" s="19">
        <v>0</v>
      </c>
      <c r="AH117" s="19">
        <v>0</v>
      </c>
      <c r="AI117" s="19">
        <v>0</v>
      </c>
      <c r="AJ117" s="18">
        <v>0</v>
      </c>
      <c r="AK117" s="19">
        <v>0</v>
      </c>
      <c r="AL117" s="19">
        <v>0</v>
      </c>
      <c r="AM117" s="19">
        <v>0</v>
      </c>
      <c r="AN117" s="19">
        <v>0</v>
      </c>
      <c r="AO117" s="19">
        <v>0</v>
      </c>
      <c r="AP117" s="19">
        <v>0</v>
      </c>
      <c r="AQ117" s="19">
        <v>0</v>
      </c>
      <c r="AR117" s="19">
        <v>0</v>
      </c>
      <c r="AS117" s="26" t="str">
        <f>F117</f>
        <v>FFFF</v>
      </c>
      <c r="AT117" s="19">
        <v>0</v>
      </c>
      <c r="AU117" s="18" t="str">
        <f t="shared" ca="1" si="43"/>
        <v>51</v>
      </c>
      <c r="AV117" s="18" t="s">
        <v>25</v>
      </c>
      <c r="AW117" s="16" t="str">
        <f t="shared" ca="1" si="44"/>
        <v>7B00013CC801010760006500051608070116080401010101010101000000000000000000000000000000000000000000000000000000FFFF0000517D</v>
      </c>
      <c r="AX117" s="79">
        <v>116</v>
      </c>
      <c r="AY117" s="21"/>
      <c r="AZ117" s="18" t="str">
        <f t="shared" si="35"/>
        <v>00</v>
      </c>
      <c r="BA117" s="18" t="str">
        <f t="shared" si="36"/>
        <v>00</v>
      </c>
      <c r="BB117" s="20"/>
      <c r="BC117" s="21"/>
    </row>
    <row r="118" spans="1:55" ht="66">
      <c r="A118" s="27"/>
      <c r="B118" s="16">
        <v>56</v>
      </c>
      <c r="C118" s="27" t="s">
        <v>101</v>
      </c>
      <c r="D118" s="16"/>
      <c r="E118" s="16">
        <v>1</v>
      </c>
      <c r="F118" s="25">
        <v>0</v>
      </c>
      <c r="G118" s="18" t="s">
        <v>18</v>
      </c>
      <c r="H118" s="18">
        <v>0</v>
      </c>
      <c r="I118" s="18">
        <v>1</v>
      </c>
      <c r="J118" s="18" t="s">
        <v>69</v>
      </c>
      <c r="K118" s="18" t="s">
        <v>68</v>
      </c>
      <c r="L118" s="18">
        <v>1</v>
      </c>
      <c r="M118" s="18">
        <v>1</v>
      </c>
      <c r="N118" s="19">
        <v>760</v>
      </c>
      <c r="O118" s="19">
        <v>65</v>
      </c>
      <c r="P118" s="19">
        <v>5</v>
      </c>
      <c r="Q118" s="18" t="str">
        <f t="shared" ca="1" si="42"/>
        <v>16</v>
      </c>
      <c r="R118" s="18" t="str">
        <f t="shared" ca="1" si="45"/>
        <v>08</v>
      </c>
      <c r="S118" s="18" t="str">
        <f t="shared" ca="1" si="46"/>
        <v>07</v>
      </c>
      <c r="T118" s="18">
        <v>1</v>
      </c>
      <c r="U118" s="18" t="str">
        <f t="shared" ca="1" si="47"/>
        <v>16</v>
      </c>
      <c r="V118" s="18" t="str">
        <f t="shared" ca="1" si="48"/>
        <v>08</v>
      </c>
      <c r="W118" s="18" t="str">
        <f t="shared" ca="1" si="49"/>
        <v>04</v>
      </c>
      <c r="X118" s="18">
        <v>1</v>
      </c>
      <c r="Y118" s="18">
        <v>1</v>
      </c>
      <c r="Z118" s="18">
        <v>1</v>
      </c>
      <c r="AA118" s="18">
        <v>1</v>
      </c>
      <c r="AB118" s="18">
        <v>1</v>
      </c>
      <c r="AC118" s="18">
        <v>1</v>
      </c>
      <c r="AD118" s="18">
        <v>1</v>
      </c>
      <c r="AE118" s="19">
        <v>0</v>
      </c>
      <c r="AF118" s="19">
        <v>0</v>
      </c>
      <c r="AG118" s="19">
        <v>0</v>
      </c>
      <c r="AH118" s="19">
        <v>0</v>
      </c>
      <c r="AI118" s="19">
        <v>0</v>
      </c>
      <c r="AJ118" s="18">
        <v>0</v>
      </c>
      <c r="AK118" s="19">
        <v>0</v>
      </c>
      <c r="AL118" s="19">
        <v>0</v>
      </c>
      <c r="AM118" s="19">
        <v>0</v>
      </c>
      <c r="AN118" s="19">
        <v>0</v>
      </c>
      <c r="AO118" s="19">
        <v>0</v>
      </c>
      <c r="AP118" s="19">
        <v>0</v>
      </c>
      <c r="AQ118" s="19">
        <v>0</v>
      </c>
      <c r="AR118" s="19">
        <v>0</v>
      </c>
      <c r="AS118" s="19">
        <v>0</v>
      </c>
      <c r="AT118" s="26">
        <f>F118</f>
        <v>0</v>
      </c>
      <c r="AU118" s="18" t="str">
        <f t="shared" ca="1" si="43"/>
        <v>54</v>
      </c>
      <c r="AV118" s="18" t="s">
        <v>25</v>
      </c>
      <c r="AW118" s="16" t="str">
        <f t="shared" ca="1" si="44"/>
        <v>7B00013CC80101076000650005160807011608040101010101010100000000000000000000000000000000000000000000000000000000000000547D</v>
      </c>
      <c r="AX118" s="79">
        <v>117</v>
      </c>
      <c r="AY118" s="21"/>
      <c r="AZ118" s="18" t="str">
        <f t="shared" si="35"/>
        <v>00</v>
      </c>
      <c r="BA118" s="18" t="str">
        <f t="shared" si="36"/>
        <v>00</v>
      </c>
      <c r="BB118" s="20"/>
      <c r="BC118" s="21"/>
    </row>
    <row r="119" spans="1:55" ht="66">
      <c r="A119" s="27"/>
      <c r="B119" s="16"/>
      <c r="C119" s="27"/>
      <c r="D119" s="16"/>
      <c r="E119" s="16">
        <v>2</v>
      </c>
      <c r="F119" s="25">
        <v>34</v>
      </c>
      <c r="G119" s="18" t="s">
        <v>18</v>
      </c>
      <c r="H119" s="18">
        <v>0</v>
      </c>
      <c r="I119" s="18">
        <v>1</v>
      </c>
      <c r="J119" s="18" t="s">
        <v>69</v>
      </c>
      <c r="K119" s="18" t="s">
        <v>68</v>
      </c>
      <c r="L119" s="18">
        <v>1</v>
      </c>
      <c r="M119" s="18">
        <v>1</v>
      </c>
      <c r="N119" s="19">
        <v>760</v>
      </c>
      <c r="O119" s="19">
        <v>65</v>
      </c>
      <c r="P119" s="19">
        <v>5</v>
      </c>
      <c r="Q119" s="18" t="str">
        <f t="shared" ca="1" si="42"/>
        <v>16</v>
      </c>
      <c r="R119" s="18" t="str">
        <f t="shared" ca="1" si="45"/>
        <v>08</v>
      </c>
      <c r="S119" s="18" t="str">
        <f t="shared" ca="1" si="46"/>
        <v>07</v>
      </c>
      <c r="T119" s="18">
        <v>1</v>
      </c>
      <c r="U119" s="18" t="str">
        <f t="shared" ca="1" si="47"/>
        <v>16</v>
      </c>
      <c r="V119" s="18" t="str">
        <f t="shared" ca="1" si="48"/>
        <v>08</v>
      </c>
      <c r="W119" s="18" t="str">
        <f t="shared" ca="1" si="49"/>
        <v>04</v>
      </c>
      <c r="X119" s="18">
        <v>1</v>
      </c>
      <c r="Y119" s="18">
        <v>1</v>
      </c>
      <c r="Z119" s="18">
        <v>1</v>
      </c>
      <c r="AA119" s="18">
        <v>1</v>
      </c>
      <c r="AB119" s="18">
        <v>1</v>
      </c>
      <c r="AC119" s="18">
        <v>1</v>
      </c>
      <c r="AD119" s="18">
        <v>1</v>
      </c>
      <c r="AE119" s="19">
        <v>0</v>
      </c>
      <c r="AF119" s="19">
        <v>0</v>
      </c>
      <c r="AG119" s="19">
        <v>0</v>
      </c>
      <c r="AH119" s="19">
        <v>0</v>
      </c>
      <c r="AI119" s="19">
        <v>0</v>
      </c>
      <c r="AJ119" s="18">
        <v>0</v>
      </c>
      <c r="AK119" s="19">
        <v>0</v>
      </c>
      <c r="AL119" s="19">
        <v>0</v>
      </c>
      <c r="AM119" s="19">
        <v>0</v>
      </c>
      <c r="AN119" s="19">
        <v>0</v>
      </c>
      <c r="AO119" s="19">
        <v>0</v>
      </c>
      <c r="AP119" s="19">
        <v>0</v>
      </c>
      <c r="AQ119" s="19">
        <v>0</v>
      </c>
      <c r="AR119" s="19">
        <v>0</v>
      </c>
      <c r="AS119" s="19">
        <v>0</v>
      </c>
      <c r="AT119" s="26">
        <f>F119</f>
        <v>34</v>
      </c>
      <c r="AU119" s="18" t="str">
        <f t="shared" ca="1" si="43"/>
        <v>10</v>
      </c>
      <c r="AV119" s="18" t="s">
        <v>25</v>
      </c>
      <c r="AW119" s="16" t="str">
        <f t="shared" ca="1" si="44"/>
        <v>7B00013CC80101076000650005160807011608040101010101010100000000000000000000000000000000000000000000000000000000000034107D</v>
      </c>
      <c r="AX119" s="79">
        <v>118</v>
      </c>
      <c r="AY119" s="21"/>
      <c r="AZ119" s="18" t="str">
        <f t="shared" si="35"/>
        <v>00</v>
      </c>
      <c r="BA119" s="18" t="str">
        <f t="shared" si="36"/>
        <v>00</v>
      </c>
      <c r="BB119" s="20"/>
      <c r="BC119" s="21"/>
    </row>
    <row r="120" spans="1:55" ht="66">
      <c r="A120" s="27"/>
      <c r="B120" s="16"/>
      <c r="C120" s="27"/>
      <c r="D120" s="16"/>
      <c r="E120" s="16">
        <v>3</v>
      </c>
      <c r="F120" s="25" t="s">
        <v>72</v>
      </c>
      <c r="G120" s="18" t="s">
        <v>18</v>
      </c>
      <c r="H120" s="18">
        <v>0</v>
      </c>
      <c r="I120" s="18">
        <v>1</v>
      </c>
      <c r="J120" s="18" t="s">
        <v>69</v>
      </c>
      <c r="K120" s="18" t="s">
        <v>68</v>
      </c>
      <c r="L120" s="18">
        <v>1</v>
      </c>
      <c r="M120" s="18">
        <v>1</v>
      </c>
      <c r="N120" s="19">
        <v>760</v>
      </c>
      <c r="O120" s="19">
        <v>65</v>
      </c>
      <c r="P120" s="19">
        <v>5</v>
      </c>
      <c r="Q120" s="18" t="str">
        <f t="shared" ca="1" si="42"/>
        <v>16</v>
      </c>
      <c r="R120" s="18" t="str">
        <f t="shared" ca="1" si="45"/>
        <v>08</v>
      </c>
      <c r="S120" s="18" t="str">
        <f t="shared" ca="1" si="46"/>
        <v>07</v>
      </c>
      <c r="T120" s="18">
        <v>1</v>
      </c>
      <c r="U120" s="18" t="str">
        <f t="shared" ca="1" si="47"/>
        <v>16</v>
      </c>
      <c r="V120" s="18" t="str">
        <f t="shared" ca="1" si="48"/>
        <v>08</v>
      </c>
      <c r="W120" s="18" t="str">
        <f t="shared" ca="1" si="49"/>
        <v>04</v>
      </c>
      <c r="X120" s="18">
        <v>1</v>
      </c>
      <c r="Y120" s="18">
        <v>1</v>
      </c>
      <c r="Z120" s="18">
        <v>1</v>
      </c>
      <c r="AA120" s="18">
        <v>1</v>
      </c>
      <c r="AB120" s="18">
        <v>1</v>
      </c>
      <c r="AC120" s="18">
        <v>1</v>
      </c>
      <c r="AD120" s="18">
        <v>1</v>
      </c>
      <c r="AE120" s="19">
        <v>0</v>
      </c>
      <c r="AF120" s="19">
        <v>0</v>
      </c>
      <c r="AG120" s="19">
        <v>0</v>
      </c>
      <c r="AH120" s="19">
        <v>0</v>
      </c>
      <c r="AI120" s="19">
        <v>0</v>
      </c>
      <c r="AJ120" s="18">
        <v>0</v>
      </c>
      <c r="AK120" s="19">
        <v>0</v>
      </c>
      <c r="AL120" s="19">
        <v>0</v>
      </c>
      <c r="AM120" s="19">
        <v>0</v>
      </c>
      <c r="AN120" s="19">
        <v>0</v>
      </c>
      <c r="AO120" s="19">
        <v>0</v>
      </c>
      <c r="AP120" s="19">
        <v>0</v>
      </c>
      <c r="AQ120" s="19">
        <v>0</v>
      </c>
      <c r="AR120" s="19">
        <v>0</v>
      </c>
      <c r="AS120" s="19">
        <v>0</v>
      </c>
      <c r="AT120" s="26" t="str">
        <f>F120</f>
        <v>FFFF</v>
      </c>
      <c r="AU120" s="18" t="str">
        <f t="shared" ca="1" si="43"/>
        <v>51</v>
      </c>
      <c r="AV120" s="18" t="s">
        <v>25</v>
      </c>
      <c r="AW120" s="16" t="str">
        <f t="shared" ca="1" si="44"/>
        <v>7B00013CC8010107600065000516080701160804010101010101010000000000000000000000000000000000000000000000000000000000FFFF517D</v>
      </c>
      <c r="AX120" s="79">
        <v>119</v>
      </c>
      <c r="AY120" s="21"/>
      <c r="AZ120" s="18" t="str">
        <f t="shared" si="35"/>
        <v>00</v>
      </c>
      <c r="BA120" s="18" t="str">
        <f t="shared" si="36"/>
        <v>00</v>
      </c>
      <c r="BB120" s="20"/>
      <c r="BC120" s="21"/>
    </row>
    <row r="121" spans="1:55" ht="66">
      <c r="A121" s="27"/>
      <c r="B121" s="16">
        <v>58</v>
      </c>
      <c r="C121" s="27" t="s">
        <v>11</v>
      </c>
      <c r="D121" s="28" t="s">
        <v>31</v>
      </c>
      <c r="E121" s="28">
        <v>1</v>
      </c>
      <c r="F121" s="22">
        <v>0</v>
      </c>
      <c r="G121" s="18" t="s">
        <v>18</v>
      </c>
      <c r="H121" s="18">
        <v>0</v>
      </c>
      <c r="I121" s="18">
        <v>1</v>
      </c>
      <c r="J121" s="18" t="s">
        <v>69</v>
      </c>
      <c r="K121" s="18" t="s">
        <v>68</v>
      </c>
      <c r="L121" s="18">
        <v>1</v>
      </c>
      <c r="M121" s="18">
        <v>1</v>
      </c>
      <c r="N121" s="19">
        <v>760</v>
      </c>
      <c r="O121" s="19">
        <v>65</v>
      </c>
      <c r="P121" s="19">
        <v>5</v>
      </c>
      <c r="Q121" s="18" t="str">
        <f t="shared" ca="1" si="42"/>
        <v>16</v>
      </c>
      <c r="R121" s="18" t="str">
        <f t="shared" ca="1" si="45"/>
        <v>08</v>
      </c>
      <c r="S121" s="18" t="str">
        <f t="shared" ca="1" si="46"/>
        <v>07</v>
      </c>
      <c r="T121" s="18">
        <v>1</v>
      </c>
      <c r="U121" s="18" t="str">
        <f t="shared" ca="1" si="47"/>
        <v>16</v>
      </c>
      <c r="V121" s="18" t="str">
        <f t="shared" ca="1" si="48"/>
        <v>08</v>
      </c>
      <c r="W121" s="18" t="str">
        <f t="shared" ca="1" si="49"/>
        <v>04</v>
      </c>
      <c r="X121" s="18">
        <v>1</v>
      </c>
      <c r="Y121" s="18">
        <v>1</v>
      </c>
      <c r="Z121" s="18">
        <v>1</v>
      </c>
      <c r="AA121" s="18">
        <v>1</v>
      </c>
      <c r="AB121" s="18">
        <v>1</v>
      </c>
      <c r="AC121" s="18">
        <v>1</v>
      </c>
      <c r="AD121" s="18">
        <v>1</v>
      </c>
      <c r="AE121" s="19">
        <v>0</v>
      </c>
      <c r="AF121" s="19">
        <v>0</v>
      </c>
      <c r="AG121" s="19">
        <v>0</v>
      </c>
      <c r="AH121" s="19">
        <v>0</v>
      </c>
      <c r="AI121" s="19">
        <v>0</v>
      </c>
      <c r="AJ121" s="18">
        <v>0</v>
      </c>
      <c r="AK121" s="19">
        <v>1</v>
      </c>
      <c r="AL121" s="19">
        <v>1</v>
      </c>
      <c r="AM121" s="19">
        <v>1</v>
      </c>
      <c r="AN121" s="19">
        <v>1</v>
      </c>
      <c r="AO121" s="19">
        <v>1</v>
      </c>
      <c r="AP121" s="19">
        <v>0</v>
      </c>
      <c r="AQ121" s="19">
        <v>0</v>
      </c>
      <c r="AR121" s="19">
        <v>0</v>
      </c>
      <c r="AS121" s="19">
        <v>0</v>
      </c>
      <c r="AT121" s="19">
        <v>1</v>
      </c>
      <c r="AU121" s="23">
        <f>F121</f>
        <v>0</v>
      </c>
      <c r="AV121" s="18" t="s">
        <v>25</v>
      </c>
      <c r="AW121" s="16" t="str">
        <f t="shared" ca="1" si="44"/>
        <v>7B00013CC80101076000650005160807011608040101010101010100000000000000000000000001000100010001000100000000000000000001007D</v>
      </c>
      <c r="AX121" s="79">
        <v>120</v>
      </c>
      <c r="AY121" s="21"/>
      <c r="AZ121" s="18" t="str">
        <f t="shared" si="35"/>
        <v>00</v>
      </c>
      <c r="BA121" s="18" t="str">
        <f t="shared" si="36"/>
        <v>00</v>
      </c>
      <c r="BB121" s="20"/>
      <c r="BC121" s="21"/>
    </row>
    <row r="122" spans="1:55" ht="66">
      <c r="A122" s="27"/>
      <c r="B122" s="16"/>
      <c r="C122" s="27"/>
      <c r="D122" s="29"/>
      <c r="E122" s="28">
        <v>2</v>
      </c>
      <c r="F122" s="22" t="s">
        <v>22</v>
      </c>
      <c r="G122" s="18" t="s">
        <v>18</v>
      </c>
      <c r="H122" s="18">
        <v>0</v>
      </c>
      <c r="I122" s="18">
        <v>1</v>
      </c>
      <c r="J122" s="18" t="s">
        <v>69</v>
      </c>
      <c r="K122" s="18" t="s">
        <v>68</v>
      </c>
      <c r="L122" s="18">
        <v>1</v>
      </c>
      <c r="M122" s="18">
        <v>1</v>
      </c>
      <c r="N122" s="19">
        <v>760</v>
      </c>
      <c r="O122" s="19">
        <v>65</v>
      </c>
      <c r="P122" s="19">
        <v>5</v>
      </c>
      <c r="Q122" s="18" t="str">
        <f t="shared" ca="1" si="42"/>
        <v>16</v>
      </c>
      <c r="R122" s="18" t="str">
        <f t="shared" ca="1" si="45"/>
        <v>08</v>
      </c>
      <c r="S122" s="18" t="str">
        <f t="shared" ca="1" si="46"/>
        <v>07</v>
      </c>
      <c r="T122" s="18">
        <v>1</v>
      </c>
      <c r="U122" s="18" t="str">
        <f t="shared" ca="1" si="47"/>
        <v>16</v>
      </c>
      <c r="V122" s="18" t="str">
        <f t="shared" ca="1" si="48"/>
        <v>08</v>
      </c>
      <c r="W122" s="18" t="str">
        <f t="shared" ca="1" si="49"/>
        <v>04</v>
      </c>
      <c r="X122" s="18">
        <v>1</v>
      </c>
      <c r="Y122" s="18">
        <v>1</v>
      </c>
      <c r="Z122" s="18">
        <v>1</v>
      </c>
      <c r="AA122" s="18">
        <v>1</v>
      </c>
      <c r="AB122" s="18">
        <v>1</v>
      </c>
      <c r="AC122" s="18">
        <v>1</v>
      </c>
      <c r="AD122" s="18">
        <v>1</v>
      </c>
      <c r="AE122" s="19">
        <v>1</v>
      </c>
      <c r="AF122" s="19">
        <v>1</v>
      </c>
      <c r="AG122" s="19">
        <v>1</v>
      </c>
      <c r="AH122" s="19">
        <v>1</v>
      </c>
      <c r="AI122" s="19">
        <v>1</v>
      </c>
      <c r="AJ122" s="18">
        <v>0</v>
      </c>
      <c r="AK122" s="19">
        <v>1</v>
      </c>
      <c r="AL122" s="19">
        <v>1</v>
      </c>
      <c r="AM122" s="19">
        <v>1</v>
      </c>
      <c r="AN122" s="19">
        <v>1</v>
      </c>
      <c r="AO122" s="19">
        <v>1</v>
      </c>
      <c r="AP122" s="19">
        <v>1</v>
      </c>
      <c r="AQ122" s="19">
        <v>1</v>
      </c>
      <c r="AR122" s="19">
        <v>0</v>
      </c>
      <c r="AS122" s="19">
        <v>1</v>
      </c>
      <c r="AT122" s="19">
        <v>1</v>
      </c>
      <c r="AU122" s="23" t="str">
        <f>F122</f>
        <v>FF</v>
      </c>
      <c r="AV122" s="18" t="s">
        <v>25</v>
      </c>
      <c r="AW122" s="16" t="str">
        <f t="shared" ca="1" si="44"/>
        <v>7B00013CC80101076000650005160807011608040101010101010100010001000100010001000001000100010001000100010001000000010001FF7D</v>
      </c>
      <c r="AX122" s="79">
        <v>121</v>
      </c>
      <c r="AY122" s="21"/>
      <c r="AZ122" s="18" t="str">
        <f t="shared" si="35"/>
        <v>00</v>
      </c>
      <c r="BA122" s="18" t="str">
        <f t="shared" si="36"/>
        <v>00</v>
      </c>
      <c r="BB122" s="20"/>
      <c r="BC122" s="21"/>
    </row>
    <row r="123" spans="1:55" ht="66">
      <c r="A123" s="27"/>
      <c r="B123" s="16">
        <v>59</v>
      </c>
      <c r="C123" s="27" t="s">
        <v>12</v>
      </c>
      <c r="D123" s="16" t="s">
        <v>2</v>
      </c>
      <c r="E123" s="16">
        <v>1</v>
      </c>
      <c r="F123" s="22">
        <v>0</v>
      </c>
      <c r="G123" s="18" t="s">
        <v>18</v>
      </c>
      <c r="H123" s="18">
        <v>0</v>
      </c>
      <c r="I123" s="18">
        <v>1</v>
      </c>
      <c r="J123" s="18" t="s">
        <v>69</v>
      </c>
      <c r="K123" s="18" t="s">
        <v>68</v>
      </c>
      <c r="L123" s="18">
        <v>1</v>
      </c>
      <c r="M123" s="18">
        <v>1</v>
      </c>
      <c r="N123" s="19">
        <v>760</v>
      </c>
      <c r="O123" s="19">
        <v>65</v>
      </c>
      <c r="P123" s="19">
        <v>5</v>
      </c>
      <c r="Q123" s="18" t="str">
        <f t="shared" ca="1" si="42"/>
        <v>16</v>
      </c>
      <c r="R123" s="18" t="str">
        <f t="shared" ca="1" si="45"/>
        <v>08</v>
      </c>
      <c r="S123" s="18" t="str">
        <f t="shared" ca="1" si="46"/>
        <v>07</v>
      </c>
      <c r="T123" s="18">
        <v>1</v>
      </c>
      <c r="U123" s="18" t="str">
        <f t="shared" ca="1" si="47"/>
        <v>16</v>
      </c>
      <c r="V123" s="18" t="str">
        <f t="shared" ca="1" si="48"/>
        <v>08</v>
      </c>
      <c r="W123" s="18" t="str">
        <f t="shared" ca="1" si="49"/>
        <v>04</v>
      </c>
      <c r="X123" s="18">
        <v>1</v>
      </c>
      <c r="Y123" s="18">
        <v>1</v>
      </c>
      <c r="Z123" s="18">
        <v>1</v>
      </c>
      <c r="AA123" s="18">
        <v>1</v>
      </c>
      <c r="AB123" s="18">
        <v>1</v>
      </c>
      <c r="AC123" s="18">
        <v>1</v>
      </c>
      <c r="AD123" s="18">
        <v>1</v>
      </c>
      <c r="AE123" s="19">
        <v>1</v>
      </c>
      <c r="AF123" s="19">
        <v>1</v>
      </c>
      <c r="AG123" s="19">
        <v>1</v>
      </c>
      <c r="AH123" s="19">
        <v>1</v>
      </c>
      <c r="AI123" s="19">
        <v>1</v>
      </c>
      <c r="AJ123" s="18">
        <v>0</v>
      </c>
      <c r="AK123" s="19">
        <v>1</v>
      </c>
      <c r="AL123" s="19">
        <v>1</v>
      </c>
      <c r="AM123" s="19">
        <v>1</v>
      </c>
      <c r="AN123" s="19">
        <v>1</v>
      </c>
      <c r="AO123" s="19">
        <v>1</v>
      </c>
      <c r="AP123" s="19">
        <v>1</v>
      </c>
      <c r="AQ123" s="19">
        <v>1</v>
      </c>
      <c r="AR123" s="19">
        <v>0</v>
      </c>
      <c r="AS123" s="19">
        <v>1</v>
      </c>
      <c r="AT123" s="19">
        <v>1</v>
      </c>
      <c r="AU123" s="18" t="str">
        <f ca="1">TEXT(DEC2HEX(_xlfn.BITAND(SUM(HEX2DEC(G123)+HEX2DEC(H123)+HEX2DEC(I123)+HEX2DEC(J123)+HEX2DEC(K123)+HEX2DEC(L123)+HEX2DEC(M123)+HEX2DEC(N123)+HEX2DEC(O123)+HEX2DEC(P123)+HEX2DEC(Q123)+HEX2DEC(R123)+HEX2DEC(S123)+HEX2DEC(T123)+HEX2DEC(W123)+HEX2DEC(X123)+HEX2DEC(Z123)+HEX2DEC(AA123)+HEX2DEC(AB123)+HEX2DEC(AC123)+HEX2DEC(AD123)+HEX2DEC(AE123)+HEX2DEC(AF123)+HEX2DEC(AG123)+HEX2DEC(AH123)+HEX2DEC(AI123)+HEX2DEC(AJ123)+HEX2DEC(AK123)+HEX2DEC(AL123)+HEX2DEC(AM123)+HEX2DEC(AN123)+HEX2DEC(AO123)+HEX2DEC(AP123)+HEX2DEC(AQ123)+HEX2DEC(AR123)+HEX2DEC(AS123)+HEX2DEC(AT123)),85)),"00")</f>
        <v>00</v>
      </c>
      <c r="AV123" s="23">
        <f>F123</f>
        <v>0</v>
      </c>
      <c r="AW123" s="16" t="str">
        <f t="shared" ca="1" si="44"/>
        <v>7B00013CC801010760006500051608070116080401010101010101000100010001000100010000010001000100010001000100010000000100010000</v>
      </c>
      <c r="AX123" s="79">
        <v>122</v>
      </c>
      <c r="AY123" s="21"/>
      <c r="AZ123" s="18" t="str">
        <f t="shared" si="35"/>
        <v>00</v>
      </c>
      <c r="BA123" s="18" t="str">
        <f t="shared" si="36"/>
        <v>00</v>
      </c>
      <c r="BB123" s="20"/>
      <c r="BC123" s="21"/>
    </row>
    <row r="124" spans="1:55" ht="66">
      <c r="A124" s="27"/>
      <c r="B124" s="16"/>
      <c r="C124" s="27"/>
      <c r="D124" s="16"/>
      <c r="E124" s="16">
        <v>2</v>
      </c>
      <c r="F124" s="22" t="s">
        <v>22</v>
      </c>
      <c r="G124" s="18" t="s">
        <v>18</v>
      </c>
      <c r="H124" s="18">
        <v>0</v>
      </c>
      <c r="I124" s="18">
        <v>1</v>
      </c>
      <c r="J124" s="18" t="s">
        <v>69</v>
      </c>
      <c r="K124" s="18" t="s">
        <v>68</v>
      </c>
      <c r="L124" s="18">
        <v>1</v>
      </c>
      <c r="M124" s="18">
        <v>1</v>
      </c>
      <c r="N124" s="19">
        <v>760</v>
      </c>
      <c r="O124" s="19">
        <v>65</v>
      </c>
      <c r="P124" s="19">
        <v>5</v>
      </c>
      <c r="Q124" s="18" t="str">
        <f t="shared" ca="1" si="42"/>
        <v>16</v>
      </c>
      <c r="R124" s="18" t="str">
        <f t="shared" ca="1" si="45"/>
        <v>08</v>
      </c>
      <c r="S124" s="18" t="str">
        <f t="shared" ca="1" si="46"/>
        <v>07</v>
      </c>
      <c r="T124" s="18">
        <v>1</v>
      </c>
      <c r="U124" s="18" t="str">
        <f t="shared" ca="1" si="47"/>
        <v>16</v>
      </c>
      <c r="V124" s="18" t="str">
        <f t="shared" ca="1" si="48"/>
        <v>08</v>
      </c>
      <c r="W124" s="18" t="str">
        <f t="shared" ca="1" si="49"/>
        <v>04</v>
      </c>
      <c r="X124" s="18">
        <v>1</v>
      </c>
      <c r="Y124" s="18">
        <v>1</v>
      </c>
      <c r="Z124" s="18">
        <v>1</v>
      </c>
      <c r="AA124" s="18">
        <v>1</v>
      </c>
      <c r="AB124" s="18">
        <v>1</v>
      </c>
      <c r="AC124" s="18">
        <v>1</v>
      </c>
      <c r="AD124" s="18">
        <v>1</v>
      </c>
      <c r="AE124" s="19">
        <v>1</v>
      </c>
      <c r="AF124" s="19">
        <v>1</v>
      </c>
      <c r="AG124" s="19">
        <v>1</v>
      </c>
      <c r="AH124" s="19">
        <v>1</v>
      </c>
      <c r="AI124" s="19">
        <v>1</v>
      </c>
      <c r="AJ124" s="18">
        <v>0</v>
      </c>
      <c r="AK124" s="19">
        <v>1</v>
      </c>
      <c r="AL124" s="19">
        <v>1</v>
      </c>
      <c r="AM124" s="19">
        <v>1</v>
      </c>
      <c r="AN124" s="19">
        <v>1</v>
      </c>
      <c r="AO124" s="19">
        <v>1</v>
      </c>
      <c r="AP124" s="19">
        <v>1</v>
      </c>
      <c r="AQ124" s="19">
        <v>1</v>
      </c>
      <c r="AR124" s="19">
        <v>1</v>
      </c>
      <c r="AS124" s="19">
        <v>1</v>
      </c>
      <c r="AT124" s="19">
        <v>1</v>
      </c>
      <c r="AU124" s="18" t="str">
        <f ca="1">TEXT(DEC2HEX(_xlfn.BITAND(SUM(HEX2DEC(G124)+HEX2DEC(H124)+HEX2DEC(I124)+HEX2DEC(J124)+HEX2DEC(K124)+HEX2DEC(L124)+HEX2DEC(M124)+HEX2DEC(N124)+HEX2DEC(O124)+HEX2DEC(P124)+HEX2DEC(Q124)+HEX2DEC(R124)+HEX2DEC(S124)+HEX2DEC(T124)+HEX2DEC(W124)+HEX2DEC(X124)+HEX2DEC(Z124)+HEX2DEC(AA124)+HEX2DEC(AB124)+HEX2DEC(AC124)+HEX2DEC(AD124)+HEX2DEC(AE124)+HEX2DEC(AF124)+HEX2DEC(AG124)+HEX2DEC(AH124)+HEX2DEC(AI124)+HEX2DEC(AJ124)+HEX2DEC(AK124)+HEX2DEC(AL124)+HEX2DEC(AM124)+HEX2DEC(AN124)+HEX2DEC(AO124)+HEX2DEC(AP124)+HEX2DEC(AQ124)+HEX2DEC(AR124)+HEX2DEC(AS124)+HEX2DEC(AT124)),85)),"00")</f>
        <v>01</v>
      </c>
      <c r="AV124" s="23" t="str">
        <f>F124</f>
        <v>FF</v>
      </c>
      <c r="AW124" s="16" t="str">
        <f t="shared" ca="1" si="44"/>
        <v>7B00013CC8010107600065000516080701160804010101010101010001000100010001000100000100010001000100010001000100010001000101FF</v>
      </c>
      <c r="AX124" s="79">
        <v>123</v>
      </c>
      <c r="AY124" s="21"/>
      <c r="AZ124" s="18" t="str">
        <f t="shared" si="35"/>
        <v>00</v>
      </c>
      <c r="BA124" s="18" t="str">
        <f t="shared" si="36"/>
        <v>00</v>
      </c>
      <c r="BB124" s="20"/>
      <c r="BC124" s="21"/>
    </row>
    <row r="125" spans="1:55">
      <c r="A125" s="71"/>
      <c r="B125" s="76"/>
      <c r="C125" s="72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5"/>
      <c r="AZ125" s="76"/>
      <c r="BA125" s="76"/>
      <c r="BB125" s="76"/>
      <c r="BC125" s="75"/>
    </row>
  </sheetData>
  <sheetProtection algorithmName="SHA-512" hashValue="vQ1NX0CQtIsH28E3g5SAACtJsP5Hswk/DX3JfcrlEUi3xhROSleu/sYttdHa6SRGw6sBUGx/bQqdAYlK63EB5g==" saltValue="zBC8fqG3m/77Cl5ruYJSpg==" spinCount="100000" sheet="1" objects="1" scenarios="1"/>
  <phoneticPr fontId="1" type="noConversion"/>
  <conditionalFormatting sqref="AX2:AX124">
    <cfRule type="duplicateValues" dxfId="28" priority="1"/>
  </conditionalFormatting>
  <dataValidations count="2">
    <dataValidation type="list" allowBlank="1" showInputMessage="1" showErrorMessage="1" sqref="BB2:BB124" xr:uid="{DFF7D2B5-7E3A-45BC-8B48-89CD2F869E34}">
      <formula1>결과</formula1>
    </dataValidation>
    <dataValidation type="whole" allowBlank="1" showInputMessage="1" showErrorMessage="1" sqref="AX2:AX124" xr:uid="{488E2E01-C406-4E4D-9734-8CCC592BC0BE}">
      <formula1>1</formula1>
      <formula2>300</formula2>
    </dataValidation>
  </dataValidations>
  <pageMargins left="0.17" right="0.17" top="0.41" bottom="0.41" header="0.3" footer="0.3"/>
  <pageSetup paperSize="9" scale="25" fitToHeight="0" orientation="landscape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17671-1A76-48EE-B608-1B272AED40C9}">
  <sheetPr codeName="Sheet6">
    <pageSetUpPr fitToPage="1"/>
  </sheetPr>
  <dimension ref="A1:BB119"/>
  <sheetViews>
    <sheetView zoomScaleNormal="100" workbookViewId="0">
      <pane xSplit="6" ySplit="1" topLeftCell="G2" activePane="bottomRight" state="frozen"/>
      <selection activeCell="Y40" sqref="Y40"/>
      <selection pane="topRight" activeCell="Y40" sqref="Y40"/>
      <selection pane="bottomLeft" activeCell="Y40" sqref="Y40"/>
      <selection pane="bottomRight"/>
    </sheetView>
  </sheetViews>
  <sheetFormatPr defaultRowHeight="16.5"/>
  <cols>
    <col min="1" max="1" width="30.125" style="74" customWidth="1"/>
    <col min="2" max="2" width="7.125" style="77" customWidth="1"/>
    <col min="3" max="3" width="19" style="74" customWidth="1"/>
    <col min="4" max="4" width="14.875" style="77" customWidth="1"/>
    <col min="5" max="5" width="5.625" style="77" customWidth="1"/>
    <col min="6" max="6" width="9.5" style="77" customWidth="1"/>
    <col min="7" max="13" width="5.375" style="77" customWidth="1"/>
    <col min="14" max="16" width="7.625" style="77" customWidth="1"/>
    <col min="17" max="17" width="5.375" style="77" customWidth="1"/>
    <col min="18" max="18" width="6.375" style="77" customWidth="1"/>
    <col min="19" max="28" width="5.375" style="77" customWidth="1"/>
    <col min="29" max="34" width="7.625" style="77" customWidth="1"/>
    <col min="35" max="35" width="5.375" style="77" customWidth="1"/>
    <col min="36" max="45" width="7.625" style="77" customWidth="1"/>
    <col min="46" max="46" width="8.125" style="77" customWidth="1"/>
    <col min="47" max="47" width="5.375" style="77" customWidth="1"/>
    <col min="48" max="48" width="30.875" style="77" customWidth="1"/>
    <col min="49" max="49" width="4.875" style="77" customWidth="1"/>
    <col min="50" max="50" width="37.875" style="78" customWidth="1"/>
    <col min="51" max="52" width="5.375" style="77" customWidth="1"/>
    <col min="53" max="53" width="7.5" style="77" customWidth="1"/>
    <col min="54" max="54" width="82.875" style="77" bestFit="1" customWidth="1"/>
    <col min="55" max="16384" width="9" style="74"/>
  </cols>
  <sheetData>
    <row r="1" spans="1:54" ht="34.5">
      <c r="A1" s="65" t="s">
        <v>50</v>
      </c>
      <c r="B1" s="65" t="s">
        <v>15</v>
      </c>
      <c r="C1" s="65" t="s">
        <v>52</v>
      </c>
      <c r="D1" s="65" t="s">
        <v>54</v>
      </c>
      <c r="E1" s="67" t="s">
        <v>15</v>
      </c>
      <c r="F1" s="67" t="s">
        <v>33</v>
      </c>
      <c r="G1" s="67" t="s">
        <v>6</v>
      </c>
      <c r="H1" s="67" t="s">
        <v>26</v>
      </c>
      <c r="I1" s="67" t="s">
        <v>28</v>
      </c>
      <c r="J1" s="67" t="s">
        <v>27</v>
      </c>
      <c r="K1" s="67" t="s">
        <v>29</v>
      </c>
      <c r="L1" s="67" t="s">
        <v>10</v>
      </c>
      <c r="M1" s="67" t="s">
        <v>70</v>
      </c>
      <c r="N1" s="67" t="s">
        <v>71</v>
      </c>
      <c r="O1" s="67" t="s">
        <v>104</v>
      </c>
      <c r="P1" s="67" t="s">
        <v>105</v>
      </c>
      <c r="Q1" s="67" t="s">
        <v>106</v>
      </c>
      <c r="R1" s="67" t="s">
        <v>107</v>
      </c>
      <c r="S1" s="67" t="s">
        <v>108</v>
      </c>
      <c r="T1" s="67" t="s">
        <v>109</v>
      </c>
      <c r="U1" s="67" t="s">
        <v>117</v>
      </c>
      <c r="V1" s="67" t="s">
        <v>117</v>
      </c>
      <c r="W1" s="67" t="s">
        <v>111</v>
      </c>
      <c r="X1" s="67" t="s">
        <v>112</v>
      </c>
      <c r="Y1" s="67" t="s">
        <v>113</v>
      </c>
      <c r="Z1" s="67" t="s">
        <v>114</v>
      </c>
      <c r="AA1" s="67" t="s">
        <v>115</v>
      </c>
      <c r="AB1" s="67" t="s">
        <v>117</v>
      </c>
      <c r="AC1" s="67" t="s">
        <v>118</v>
      </c>
      <c r="AD1" s="67" t="s">
        <v>119</v>
      </c>
      <c r="AE1" s="67" t="s">
        <v>120</v>
      </c>
      <c r="AF1" s="67" t="s">
        <v>121</v>
      </c>
      <c r="AG1" s="67" t="s">
        <v>122</v>
      </c>
      <c r="AH1" s="67" t="s">
        <v>123</v>
      </c>
      <c r="AI1" s="67" t="s">
        <v>124</v>
      </c>
      <c r="AJ1" s="67" t="s">
        <v>125</v>
      </c>
      <c r="AK1" s="67" t="s">
        <v>126</v>
      </c>
      <c r="AL1" s="67" t="s">
        <v>127</v>
      </c>
      <c r="AM1" s="67" t="s">
        <v>128</v>
      </c>
      <c r="AN1" s="67" t="s">
        <v>129</v>
      </c>
      <c r="AO1" s="67" t="s">
        <v>130</v>
      </c>
      <c r="AP1" s="67" t="s">
        <v>131</v>
      </c>
      <c r="AQ1" s="67" t="s">
        <v>132</v>
      </c>
      <c r="AR1" s="67" t="s">
        <v>133</v>
      </c>
      <c r="AS1" s="67" t="s">
        <v>134</v>
      </c>
      <c r="AT1" s="67" t="s">
        <v>20</v>
      </c>
      <c r="AU1" s="67" t="s">
        <v>12</v>
      </c>
      <c r="AV1" s="67" t="s">
        <v>21</v>
      </c>
      <c r="AW1" s="67" t="s">
        <v>787</v>
      </c>
      <c r="AX1" s="67" t="s">
        <v>17</v>
      </c>
      <c r="AY1" s="67" t="s">
        <v>135</v>
      </c>
      <c r="AZ1" s="67" t="s">
        <v>136</v>
      </c>
      <c r="BA1" s="67" t="s">
        <v>34</v>
      </c>
      <c r="BB1" s="67" t="s">
        <v>32</v>
      </c>
    </row>
    <row r="2" spans="1:54" ht="66">
      <c r="A2" s="41" t="s">
        <v>149</v>
      </c>
      <c r="B2" s="63">
        <f>COUNTA(AW2:AW300)</f>
        <v>117</v>
      </c>
      <c r="C2" s="34"/>
      <c r="D2" s="35" t="s">
        <v>53</v>
      </c>
      <c r="E2" s="42">
        <v>0</v>
      </c>
      <c r="F2" s="17" t="s">
        <v>18</v>
      </c>
      <c r="G2" s="18" t="s">
        <v>18</v>
      </c>
      <c r="H2" s="18">
        <v>0</v>
      </c>
      <c r="I2" s="18">
        <v>1</v>
      </c>
      <c r="J2" s="18" t="s">
        <v>69</v>
      </c>
      <c r="K2" s="18" t="s">
        <v>68</v>
      </c>
      <c r="L2" s="18">
        <v>1</v>
      </c>
      <c r="M2" s="18">
        <v>2</v>
      </c>
      <c r="N2" s="19">
        <v>760</v>
      </c>
      <c r="O2" s="19">
        <v>65</v>
      </c>
      <c r="P2" s="19">
        <v>5</v>
      </c>
      <c r="Q2" s="18" t="str">
        <f t="shared" ref="Q2:Q30" ca="1" si="0">TEXT(DEC2HEX(TEXT(NOW()+2,"YY")),"00")</f>
        <v>16</v>
      </c>
      <c r="R2" s="18" t="str">
        <f t="shared" ref="R2:R30" ca="1" si="1">TEXT(DEC2HEX(TEXT(NOW()+2,"MM")),"00")</f>
        <v>08</v>
      </c>
      <c r="S2" s="18" t="str">
        <f t="shared" ref="S2:S30" ca="1" si="2">TEXT(DEC2HEX(TEXT(NOW()+2,"DD")),"00")</f>
        <v>07</v>
      </c>
      <c r="T2" s="18">
        <v>1</v>
      </c>
      <c r="U2" s="18">
        <v>0</v>
      </c>
      <c r="V2" s="18">
        <v>0</v>
      </c>
      <c r="W2" s="18">
        <v>1</v>
      </c>
      <c r="X2" s="18">
        <v>1</v>
      </c>
      <c r="Y2" s="18">
        <v>1</v>
      </c>
      <c r="Z2" s="18">
        <v>1</v>
      </c>
      <c r="AA2" s="18">
        <v>1</v>
      </c>
      <c r="AB2" s="18">
        <v>0</v>
      </c>
      <c r="AC2" s="19">
        <v>0</v>
      </c>
      <c r="AD2" s="19">
        <v>0</v>
      </c>
      <c r="AE2" s="19">
        <v>0</v>
      </c>
      <c r="AF2" s="19">
        <v>0</v>
      </c>
      <c r="AG2" s="19">
        <v>0</v>
      </c>
      <c r="AH2" s="19">
        <v>0</v>
      </c>
      <c r="AI2" s="18">
        <v>0</v>
      </c>
      <c r="AJ2" s="19">
        <v>0</v>
      </c>
      <c r="AK2" s="19">
        <v>0</v>
      </c>
      <c r="AL2" s="19">
        <v>0</v>
      </c>
      <c r="AM2" s="19">
        <v>0</v>
      </c>
      <c r="AN2" s="19">
        <v>0</v>
      </c>
      <c r="AO2" s="19">
        <v>0</v>
      </c>
      <c r="AP2" s="19">
        <v>0</v>
      </c>
      <c r="AQ2" s="19">
        <v>0</v>
      </c>
      <c r="AR2" s="19">
        <v>0</v>
      </c>
      <c r="AS2" s="19">
        <v>0</v>
      </c>
      <c r="AT2" s="18" t="str">
        <f ca="1">TEXT(DEC2HEX(_xlfn.BITAND(SUM(HEX2DEC(G2)+HEX2DEC(H2)+HEX2DEC(I2)+HEX2DEC(J2)+HEX2DEC(K2)+HEX2DEC(L2)+HEX2DEC(M2)+HEX2DEC(N2)+HEX2DEC(O2)+HEX2DEC(P2)+HEX2DEC(Q2)+HEX2DEC(R2)+HEX2DEC(S2)+HEX2DEC(T2)+HEX2DEC(U2)+HEX2DEC(V2)+HEX2DEC(X2)+HEX2DEC(Y2)+HEX2DEC(Z2)+HEX2DEC(AA2)+HEX2DEC(AB2)+HEX2DEC(AC2)+HEX2DEC(AD2)+HEX2DEC(AE2)+HEX2DEC(AF2)+HEX2DEC(AG2)+HEX2DEC(AH2)+HEX2DEC(AI2)+HEX2DEC(AJ2)+HEX2DEC(AK2)+HEX2DEC(AL2)+HEX2DEC(AM2)+HEX2DEC(AN2)+HEX2DEC(AO2)+HEX2DEC(AP2)+HEX2DEC(AQ2)+HEX2DEC(AR2)+HEX2DEC(AS2)),85)),"00")</f>
        <v>55</v>
      </c>
      <c r="AU2" s="18" t="s">
        <v>25</v>
      </c>
      <c r="AV2" s="16" t="str">
        <f ca="1">CONCATENATE(TEXT(G2,"00"),TEXT(H2,"00"),TEXT(I2,"00"),TEXT(J2,"00"),TEXT(K2,"00"),TEXT(L2,"00"),TEXT(M2,"00"),TEXT(N2,"0000"),TEXT(O2,"0000"),TEXT(P2,"0000"),TEXT(Q2,"00"),TEXT(R2,"00"),,TEXT(S2,"00"),,TEXT(T2,"00"),TEXT(U2,"00"),TEXT(V2,"00"),TEXT(X2,"00"),TEXT(Y2,"00"),TEXT(Z2,"00"),TEXT(AA2,"00"),TEXT(AB2,"00"),TEXT(AC2,"0000"),TEXT(AD2,"0000"),TEXT(AE2,"0000"),TEXT(AF2,"0000"),TEXT(AG2,"0000"),TEXT(AH2,"0000"),TEXT(AI2,"00"),TEXT(AJ2,"0000"),TEXT(AK2,"0000"),TEXT(AL2,"0000"),TEXT(AM2,"0000"),TEXT(AN2,"0000"),TEXT(AO2,"0000"),TEXT(AP2,"0000"),TEXT(AQ2,"0000"),TEXT(AR2,"0000"),TEXT(AS2,"0000"),TEXT(AT2,"00"),TEXT(AU2,"00"))</f>
        <v>7B00013CC801020760006500051608070100000101010100000000000000000000000000000000000000000000000000000000000000000000557D</v>
      </c>
      <c r="AW2" s="79">
        <v>1</v>
      </c>
      <c r="AX2" s="21"/>
      <c r="AY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),85)),"00")</f>
        <v>00</v>
      </c>
      <c r="AZ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+HEX2DEC(MID(AX2,139,2))+HEX2DEC(MID(AX2,142,2))+HEX2DEC(MID(AX2,145,2))+HEX2DEC(MID(AX2,148,2))+HEX2DEC(MID(AX2,151,2))+HEX2DEC(MID(AX2,154,2))+HEX2DEC(MID(AX2,157,2))+HEX2DEC(MID(AX2,160,2))+HEX2DEC(MID(AX2,163,2))+HEX2DEC(MID(AX2,166,2))+HEX2DEC(MID(AX2,169,2))+HEX2DEC(MID(AX2,172,2))+HEX2DEC(MID(AX2,175,2))+HEX2DEC(MID(AX2,178,2))+HEX2DEC(MID(AX2,181,2))+HEX2DEC(MID(AX2,184,2))+HEX2DEC(MID(AX2,187,2))+HEX2DEC(MID(AX2,190,2))+HEX2DEC(MID(AX2,193,2))+HEX2DEC(MID(AX2,196,2))+HEX2DEC(MID(AX2,199,2))+HEX2DEC(MID(AX2,202,2))),85)),"00")</f>
        <v>00</v>
      </c>
      <c r="BA2" s="20" t="s">
        <v>40</v>
      </c>
      <c r="BB2" s="21"/>
    </row>
    <row r="3" spans="1:54" ht="66">
      <c r="A3" s="40" t="s">
        <v>5</v>
      </c>
      <c r="B3" s="43">
        <v>0</v>
      </c>
      <c r="C3" s="39" t="s">
        <v>6</v>
      </c>
      <c r="D3" s="43" t="s">
        <v>0</v>
      </c>
      <c r="E3" s="16">
        <v>1</v>
      </c>
      <c r="F3" s="22" t="s">
        <v>22</v>
      </c>
      <c r="G3" s="23" t="str">
        <f>F3</f>
        <v>FF</v>
      </c>
      <c r="H3" s="18">
        <v>0</v>
      </c>
      <c r="I3" s="18">
        <v>1</v>
      </c>
      <c r="J3" s="18" t="s">
        <v>69</v>
      </c>
      <c r="K3" s="18" t="s">
        <v>68</v>
      </c>
      <c r="L3" s="18">
        <v>1</v>
      </c>
      <c r="M3" s="18">
        <v>2</v>
      </c>
      <c r="N3" s="19">
        <v>760</v>
      </c>
      <c r="O3" s="19">
        <v>65</v>
      </c>
      <c r="P3" s="19">
        <v>5</v>
      </c>
      <c r="Q3" s="18" t="str">
        <f t="shared" ca="1" si="0"/>
        <v>16</v>
      </c>
      <c r="R3" s="18" t="str">
        <f t="shared" ca="1" si="1"/>
        <v>08</v>
      </c>
      <c r="S3" s="18" t="str">
        <f t="shared" ca="1" si="2"/>
        <v>07</v>
      </c>
      <c r="T3" s="18">
        <v>1</v>
      </c>
      <c r="U3" s="18">
        <v>0</v>
      </c>
      <c r="V3" s="18">
        <v>0</v>
      </c>
      <c r="W3" s="18">
        <v>1</v>
      </c>
      <c r="X3" s="18">
        <v>1</v>
      </c>
      <c r="Y3" s="18">
        <v>1</v>
      </c>
      <c r="Z3" s="18">
        <v>1</v>
      </c>
      <c r="AA3" s="18">
        <v>1</v>
      </c>
      <c r="AB3" s="18">
        <v>0</v>
      </c>
      <c r="AC3" s="19">
        <v>0</v>
      </c>
      <c r="AD3" s="19">
        <v>0</v>
      </c>
      <c r="AE3" s="19">
        <v>0</v>
      </c>
      <c r="AF3" s="19">
        <v>0</v>
      </c>
      <c r="AG3" s="19">
        <v>0</v>
      </c>
      <c r="AH3" s="19">
        <v>0</v>
      </c>
      <c r="AI3" s="18">
        <v>0</v>
      </c>
      <c r="AJ3" s="19">
        <v>0</v>
      </c>
      <c r="AK3" s="19">
        <v>0</v>
      </c>
      <c r="AL3" s="19">
        <v>0</v>
      </c>
      <c r="AM3" s="19">
        <v>0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>
        <v>0</v>
      </c>
      <c r="AT3" s="18" t="str">
        <f t="shared" ref="AT3:AT63" ca="1" si="3">TEXT(DEC2HEX(_xlfn.BITAND(SUM(HEX2DEC(G3)+HEX2DEC(H3)+HEX2DEC(I3)+HEX2DEC(J3)+HEX2DEC(K3)+HEX2DEC(L3)+HEX2DEC(M3)+HEX2DEC(N3)+HEX2DEC(O3)+HEX2DEC(P3)+HEX2DEC(Q3)+HEX2DEC(R3)+HEX2DEC(S3)+HEX2DEC(T3)+HEX2DEC(U3)+HEX2DEC(V3)+HEX2DEC(X3)+HEX2DEC(Y3)+HEX2DEC(Z3)+HEX2DEC(AA3)+HEX2DEC(AB3)+HEX2DEC(AC3)+HEX2DEC(AD3)+HEX2DEC(AE3)+HEX2DEC(AF3)+HEX2DEC(AG3)+HEX2DEC(AH3)+HEX2DEC(AI3)+HEX2DEC(AJ3)+HEX2DEC(AK3)+HEX2DEC(AL3)+HEX2DEC(AM3)+HEX2DEC(AN3)+HEX2DEC(AO3)+HEX2DEC(AP3)+HEX2DEC(AQ3)+HEX2DEC(AR3)+HEX2DEC(AS3)),85)),"00")</f>
        <v>51</v>
      </c>
      <c r="AU3" s="18" t="s">
        <v>25</v>
      </c>
      <c r="AV3" s="16" t="str">
        <f t="shared" ref="AV3:AV63" ca="1" si="4">CONCATENATE(TEXT(G3,"00"),TEXT(H3,"00"),TEXT(I3,"00"),TEXT(J3,"00"),TEXT(K3,"00"),TEXT(L3,"00"),TEXT(M3,"00"),TEXT(N3,"0000"),TEXT(O3,"0000"),TEXT(P3,"0000"),TEXT(Q3,"00"),TEXT(R3,"00"),,TEXT(S3,"00"),,TEXT(T3,"00"),TEXT(U3,"00"),TEXT(V3,"00"),TEXT(X3,"00"),TEXT(Y3,"00"),TEXT(Z3,"00"),TEXT(AA3,"00"),TEXT(AB3,"00"),TEXT(AC3,"0000"),TEXT(AD3,"0000"),TEXT(AE3,"0000"),TEXT(AF3,"0000"),TEXT(AG3,"0000"),TEXT(AH3,"0000"),TEXT(AI3,"00"),TEXT(AJ3,"0000"),TEXT(AK3,"0000"),TEXT(AL3,"0000"),TEXT(AM3,"0000"),TEXT(AN3,"0000"),TEXT(AO3,"0000"),TEXT(AP3,"0000"),TEXT(AQ3,"0000"),TEXT(AR3,"0000"),TEXT(AS3,"0000"),TEXT(AT3,"00"),TEXT(AU3,"00"))</f>
        <v>FF00013CC801020760006500051608070100000101010100000000000000000000000000000000000000000000000000000000000000000000517D</v>
      </c>
      <c r="AW3" s="79">
        <v>2</v>
      </c>
      <c r="AX3" s="21"/>
      <c r="AY3" s="18" t="str">
        <f t="shared" ref="AY3:AY63" si="5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),85)),"00")</f>
        <v>00</v>
      </c>
      <c r="AZ3" s="18" t="str">
        <f t="shared" ref="AZ3:AZ63" si="6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+HEX2DEC(MID(AX3,139,2))+HEX2DEC(MID(AX3,142,2))+HEX2DEC(MID(AX3,145,2))+HEX2DEC(MID(AX3,148,2))+HEX2DEC(MID(AX3,151,2))+HEX2DEC(MID(AX3,154,2))+HEX2DEC(MID(AX3,157,2))+HEX2DEC(MID(AX3,160,2))+HEX2DEC(MID(AX3,163,2))+HEX2DEC(MID(AX3,166,2))+HEX2DEC(MID(AX3,169,2))+HEX2DEC(MID(AX3,172,2))+HEX2DEC(MID(AX3,175,2))+HEX2DEC(MID(AX3,178,2))+HEX2DEC(MID(AX3,181,2))+HEX2DEC(MID(AX3,184,2))+HEX2DEC(MID(AX3,187,2))+HEX2DEC(MID(AX3,190,2))+HEX2DEC(MID(AX3,193,2))+HEX2DEC(MID(AX3,196,2))+HEX2DEC(MID(AX3,199,2))+HEX2DEC(MID(AX3,202,2))),85)),"00")</f>
        <v>00</v>
      </c>
      <c r="BA3" s="20"/>
      <c r="BB3" s="21"/>
    </row>
    <row r="4" spans="1:54" ht="66">
      <c r="A4" s="27"/>
      <c r="B4" s="16"/>
      <c r="C4" s="27"/>
      <c r="D4" s="16"/>
      <c r="E4" s="16">
        <v>2</v>
      </c>
      <c r="F4" s="22">
        <v>0</v>
      </c>
      <c r="G4" s="23">
        <f>F4</f>
        <v>0</v>
      </c>
      <c r="H4" s="18">
        <v>0</v>
      </c>
      <c r="I4" s="18">
        <v>1</v>
      </c>
      <c r="J4" s="18" t="s">
        <v>69</v>
      </c>
      <c r="K4" s="18" t="s">
        <v>68</v>
      </c>
      <c r="L4" s="18">
        <v>1</v>
      </c>
      <c r="M4" s="18">
        <v>2</v>
      </c>
      <c r="N4" s="19">
        <v>760</v>
      </c>
      <c r="O4" s="19">
        <v>65</v>
      </c>
      <c r="P4" s="19">
        <v>5</v>
      </c>
      <c r="Q4" s="18" t="str">
        <f t="shared" ca="1" si="0"/>
        <v>16</v>
      </c>
      <c r="R4" s="18" t="str">
        <f t="shared" ca="1" si="1"/>
        <v>08</v>
      </c>
      <c r="S4" s="18" t="str">
        <f t="shared" ca="1" si="2"/>
        <v>07</v>
      </c>
      <c r="T4" s="18">
        <v>1</v>
      </c>
      <c r="U4" s="18">
        <v>0</v>
      </c>
      <c r="V4" s="18">
        <v>0</v>
      </c>
      <c r="W4" s="18">
        <v>1</v>
      </c>
      <c r="X4" s="18">
        <v>1</v>
      </c>
      <c r="Y4" s="18">
        <v>1</v>
      </c>
      <c r="Z4" s="18">
        <v>1</v>
      </c>
      <c r="AA4" s="18">
        <v>1</v>
      </c>
      <c r="AB4" s="18">
        <v>0</v>
      </c>
      <c r="AC4" s="19">
        <v>0</v>
      </c>
      <c r="AD4" s="19">
        <v>0</v>
      </c>
      <c r="AE4" s="19">
        <v>0</v>
      </c>
      <c r="AF4" s="19">
        <v>0</v>
      </c>
      <c r="AG4" s="19">
        <v>0</v>
      </c>
      <c r="AH4" s="19">
        <v>0</v>
      </c>
      <c r="AI4" s="18">
        <v>0</v>
      </c>
      <c r="AJ4" s="19">
        <v>0</v>
      </c>
      <c r="AK4" s="19">
        <v>0</v>
      </c>
      <c r="AL4" s="19">
        <v>0</v>
      </c>
      <c r="AM4" s="19">
        <v>0</v>
      </c>
      <c r="AN4" s="19">
        <v>0</v>
      </c>
      <c r="AO4" s="19">
        <v>0</v>
      </c>
      <c r="AP4" s="19">
        <v>0</v>
      </c>
      <c r="AQ4" s="19">
        <v>0</v>
      </c>
      <c r="AR4" s="19">
        <v>0</v>
      </c>
      <c r="AS4" s="19">
        <v>0</v>
      </c>
      <c r="AT4" s="18" t="str">
        <f t="shared" ca="1" si="3"/>
        <v>54</v>
      </c>
      <c r="AU4" s="18" t="s">
        <v>25</v>
      </c>
      <c r="AV4" s="16" t="str">
        <f t="shared" ca="1" si="4"/>
        <v>0000013CC801020760006500051608070100000101010100000000000000000000000000000000000000000000000000000000000000000000547D</v>
      </c>
      <c r="AW4" s="79">
        <v>3</v>
      </c>
      <c r="AX4" s="21"/>
      <c r="AY4" s="18" t="str">
        <f t="shared" si="5"/>
        <v>00</v>
      </c>
      <c r="AZ4" s="18" t="str">
        <f t="shared" si="6"/>
        <v>00</v>
      </c>
      <c r="BA4" s="20"/>
      <c r="BB4" s="21"/>
    </row>
    <row r="5" spans="1:54" ht="66">
      <c r="A5" s="27"/>
      <c r="B5" s="16">
        <v>1</v>
      </c>
      <c r="C5" s="27" t="s">
        <v>3</v>
      </c>
      <c r="D5" s="16" t="s">
        <v>14</v>
      </c>
      <c r="E5" s="16">
        <v>1</v>
      </c>
      <c r="F5" s="22">
        <v>0</v>
      </c>
      <c r="G5" s="18" t="s">
        <v>18</v>
      </c>
      <c r="H5" s="23">
        <f>F5</f>
        <v>0</v>
      </c>
      <c r="I5" s="18">
        <v>1</v>
      </c>
      <c r="J5" s="18" t="s">
        <v>69</v>
      </c>
      <c r="K5" s="18" t="s">
        <v>68</v>
      </c>
      <c r="L5" s="18">
        <v>1</v>
      </c>
      <c r="M5" s="18">
        <v>2</v>
      </c>
      <c r="N5" s="19">
        <v>760</v>
      </c>
      <c r="O5" s="19">
        <v>65</v>
      </c>
      <c r="P5" s="19">
        <v>5</v>
      </c>
      <c r="Q5" s="18" t="str">
        <f t="shared" ca="1" si="0"/>
        <v>16</v>
      </c>
      <c r="R5" s="18" t="str">
        <f t="shared" ca="1" si="1"/>
        <v>08</v>
      </c>
      <c r="S5" s="18" t="str">
        <f t="shared" ca="1" si="2"/>
        <v>07</v>
      </c>
      <c r="T5" s="18">
        <v>1</v>
      </c>
      <c r="U5" s="18">
        <v>0</v>
      </c>
      <c r="V5" s="18">
        <v>0</v>
      </c>
      <c r="W5" s="18">
        <v>1</v>
      </c>
      <c r="X5" s="18">
        <v>1</v>
      </c>
      <c r="Y5" s="18">
        <v>1</v>
      </c>
      <c r="Z5" s="18">
        <v>1</v>
      </c>
      <c r="AA5" s="18">
        <v>1</v>
      </c>
      <c r="AB5" s="18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8">
        <v>0</v>
      </c>
      <c r="AJ5" s="19">
        <v>0</v>
      </c>
      <c r="AK5" s="19">
        <v>0</v>
      </c>
      <c r="AL5" s="19">
        <v>0</v>
      </c>
      <c r="AM5" s="19">
        <v>0</v>
      </c>
      <c r="AN5" s="19">
        <v>0</v>
      </c>
      <c r="AO5" s="19">
        <v>0</v>
      </c>
      <c r="AP5" s="19">
        <v>0</v>
      </c>
      <c r="AQ5" s="19">
        <v>0</v>
      </c>
      <c r="AR5" s="19">
        <v>0</v>
      </c>
      <c r="AS5" s="19">
        <v>0</v>
      </c>
      <c r="AT5" s="18" t="str">
        <f t="shared" ca="1" si="3"/>
        <v>55</v>
      </c>
      <c r="AU5" s="18" t="s">
        <v>25</v>
      </c>
      <c r="AV5" s="16" t="str">
        <f t="shared" ca="1" si="4"/>
        <v>7B00013CC801020760006500051608070100000101010100000000000000000000000000000000000000000000000000000000000000000000557D</v>
      </c>
      <c r="AW5" s="79">
        <v>4</v>
      </c>
      <c r="AX5" s="21"/>
      <c r="AY5" s="18" t="str">
        <f t="shared" si="5"/>
        <v>00</v>
      </c>
      <c r="AZ5" s="18" t="str">
        <f t="shared" si="6"/>
        <v>00</v>
      </c>
      <c r="BA5" s="20"/>
      <c r="BB5" s="21"/>
    </row>
    <row r="6" spans="1:54" ht="66">
      <c r="A6" s="27"/>
      <c r="B6" s="16"/>
      <c r="C6" s="27"/>
      <c r="D6" s="16"/>
      <c r="E6" s="16">
        <v>2</v>
      </c>
      <c r="F6" s="24" t="s">
        <v>22</v>
      </c>
      <c r="G6" s="18" t="s">
        <v>18</v>
      </c>
      <c r="H6" s="23" t="str">
        <f>F6</f>
        <v>FF</v>
      </c>
      <c r="I6" s="18">
        <v>1</v>
      </c>
      <c r="J6" s="18" t="s">
        <v>69</v>
      </c>
      <c r="K6" s="18" t="s">
        <v>68</v>
      </c>
      <c r="L6" s="18">
        <v>1</v>
      </c>
      <c r="M6" s="18">
        <v>2</v>
      </c>
      <c r="N6" s="19">
        <v>760</v>
      </c>
      <c r="O6" s="19">
        <v>65</v>
      </c>
      <c r="P6" s="19">
        <v>5</v>
      </c>
      <c r="Q6" s="18" t="str">
        <f t="shared" ca="1" si="0"/>
        <v>16</v>
      </c>
      <c r="R6" s="18" t="str">
        <f t="shared" ca="1" si="1"/>
        <v>08</v>
      </c>
      <c r="S6" s="18" t="str">
        <f t="shared" ca="1" si="2"/>
        <v>07</v>
      </c>
      <c r="T6" s="18">
        <v>1</v>
      </c>
      <c r="U6" s="18">
        <v>0</v>
      </c>
      <c r="V6" s="18">
        <v>0</v>
      </c>
      <c r="W6" s="18">
        <v>1</v>
      </c>
      <c r="X6" s="18">
        <v>1</v>
      </c>
      <c r="Y6" s="18">
        <v>1</v>
      </c>
      <c r="Z6" s="18">
        <v>1</v>
      </c>
      <c r="AA6" s="18">
        <v>1</v>
      </c>
      <c r="AB6" s="18">
        <v>0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8">
        <v>0</v>
      </c>
      <c r="AJ6" s="19">
        <v>0</v>
      </c>
      <c r="AK6" s="19">
        <v>0</v>
      </c>
      <c r="AL6" s="19">
        <v>0</v>
      </c>
      <c r="AM6" s="19">
        <v>0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>
        <v>0</v>
      </c>
      <c r="AT6" s="18" t="str">
        <f t="shared" ca="1" si="3"/>
        <v>54</v>
      </c>
      <c r="AU6" s="18" t="s">
        <v>25</v>
      </c>
      <c r="AV6" s="16" t="str">
        <f t="shared" ca="1" si="4"/>
        <v>7BFF013CC801020760006500051608070100000101010100000000000000000000000000000000000000000000000000000000000000000000547D</v>
      </c>
      <c r="AW6" s="79">
        <v>5</v>
      </c>
      <c r="AX6" s="21"/>
      <c r="AY6" s="18" t="str">
        <f t="shared" si="5"/>
        <v>00</v>
      </c>
      <c r="AZ6" s="18" t="str">
        <f t="shared" si="6"/>
        <v>00</v>
      </c>
      <c r="BA6" s="20"/>
      <c r="BB6" s="21"/>
    </row>
    <row r="7" spans="1:54" ht="66">
      <c r="A7" s="27"/>
      <c r="B7" s="16">
        <v>2</v>
      </c>
      <c r="C7" s="27" t="s">
        <v>4</v>
      </c>
      <c r="D7" s="16" t="s">
        <v>14</v>
      </c>
      <c r="E7" s="16">
        <v>1</v>
      </c>
      <c r="F7" s="22">
        <v>0</v>
      </c>
      <c r="G7" s="18" t="s">
        <v>18</v>
      </c>
      <c r="H7" s="18">
        <v>0</v>
      </c>
      <c r="I7" s="23">
        <f>F7</f>
        <v>0</v>
      </c>
      <c r="J7" s="18" t="s">
        <v>69</v>
      </c>
      <c r="K7" s="18" t="s">
        <v>68</v>
      </c>
      <c r="L7" s="18">
        <v>1</v>
      </c>
      <c r="M7" s="18">
        <v>2</v>
      </c>
      <c r="N7" s="19">
        <v>760</v>
      </c>
      <c r="O7" s="19">
        <v>65</v>
      </c>
      <c r="P7" s="19">
        <v>5</v>
      </c>
      <c r="Q7" s="18" t="str">
        <f t="shared" ca="1" si="0"/>
        <v>16</v>
      </c>
      <c r="R7" s="18" t="str">
        <f t="shared" ca="1" si="1"/>
        <v>08</v>
      </c>
      <c r="S7" s="18" t="str">
        <f t="shared" ca="1" si="2"/>
        <v>07</v>
      </c>
      <c r="T7" s="18">
        <v>1</v>
      </c>
      <c r="U7" s="18">
        <v>0</v>
      </c>
      <c r="V7" s="18">
        <v>0</v>
      </c>
      <c r="W7" s="18">
        <v>1</v>
      </c>
      <c r="X7" s="18">
        <v>1</v>
      </c>
      <c r="Y7" s="18">
        <v>1</v>
      </c>
      <c r="Z7" s="18">
        <v>1</v>
      </c>
      <c r="AA7" s="18">
        <v>1</v>
      </c>
      <c r="AB7" s="18">
        <v>0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8">
        <v>0</v>
      </c>
      <c r="AJ7" s="19">
        <v>0</v>
      </c>
      <c r="AK7" s="19">
        <v>0</v>
      </c>
      <c r="AL7" s="19">
        <v>0</v>
      </c>
      <c r="AM7" s="19">
        <v>0</v>
      </c>
      <c r="AN7" s="19">
        <v>0</v>
      </c>
      <c r="AO7" s="19">
        <v>0</v>
      </c>
      <c r="AP7" s="19">
        <v>0</v>
      </c>
      <c r="AQ7" s="19">
        <v>0</v>
      </c>
      <c r="AR7" s="19">
        <v>0</v>
      </c>
      <c r="AS7" s="19">
        <v>0</v>
      </c>
      <c r="AT7" s="18" t="str">
        <f t="shared" ca="1" si="3"/>
        <v>54</v>
      </c>
      <c r="AU7" s="18" t="s">
        <v>25</v>
      </c>
      <c r="AV7" s="16" t="str">
        <f t="shared" ca="1" si="4"/>
        <v>7B00003CC801020760006500051608070100000101010100000000000000000000000000000000000000000000000000000000000000000000547D</v>
      </c>
      <c r="AW7" s="79">
        <v>6</v>
      </c>
      <c r="AX7" s="21"/>
      <c r="AY7" s="18" t="str">
        <f t="shared" si="5"/>
        <v>00</v>
      </c>
      <c r="AZ7" s="18" t="str">
        <f t="shared" si="6"/>
        <v>00</v>
      </c>
      <c r="BA7" s="20"/>
      <c r="BB7" s="21"/>
    </row>
    <row r="8" spans="1:54" ht="66">
      <c r="A8" s="27"/>
      <c r="B8" s="16"/>
      <c r="C8" s="27"/>
      <c r="D8" s="16"/>
      <c r="E8" s="16">
        <v>2</v>
      </c>
      <c r="F8" s="24" t="s">
        <v>22</v>
      </c>
      <c r="G8" s="18" t="s">
        <v>18</v>
      </c>
      <c r="H8" s="18">
        <v>0</v>
      </c>
      <c r="I8" s="23" t="str">
        <f>F8</f>
        <v>FF</v>
      </c>
      <c r="J8" s="18" t="s">
        <v>69</v>
      </c>
      <c r="K8" s="18" t="s">
        <v>68</v>
      </c>
      <c r="L8" s="18">
        <v>1</v>
      </c>
      <c r="M8" s="18">
        <v>2</v>
      </c>
      <c r="N8" s="19">
        <v>760</v>
      </c>
      <c r="O8" s="19">
        <v>65</v>
      </c>
      <c r="P8" s="19">
        <v>5</v>
      </c>
      <c r="Q8" s="18" t="str">
        <f t="shared" ca="1" si="0"/>
        <v>16</v>
      </c>
      <c r="R8" s="18" t="str">
        <f t="shared" ca="1" si="1"/>
        <v>08</v>
      </c>
      <c r="S8" s="18" t="str">
        <f t="shared" ca="1" si="2"/>
        <v>07</v>
      </c>
      <c r="T8" s="18">
        <v>1</v>
      </c>
      <c r="U8" s="18">
        <v>0</v>
      </c>
      <c r="V8" s="18">
        <v>0</v>
      </c>
      <c r="W8" s="18">
        <v>1</v>
      </c>
      <c r="X8" s="18">
        <v>1</v>
      </c>
      <c r="Y8" s="18">
        <v>1</v>
      </c>
      <c r="Z8" s="18">
        <v>1</v>
      </c>
      <c r="AA8" s="18">
        <v>1</v>
      </c>
      <c r="AB8" s="18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18">
        <v>0</v>
      </c>
      <c r="AJ8" s="19">
        <v>0</v>
      </c>
      <c r="AK8" s="19">
        <v>0</v>
      </c>
      <c r="AL8" s="19">
        <v>0</v>
      </c>
      <c r="AM8" s="19">
        <v>0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0</v>
      </c>
      <c r="AT8" s="18" t="str">
        <f t="shared" ca="1" si="3"/>
        <v>55</v>
      </c>
      <c r="AU8" s="18" t="s">
        <v>25</v>
      </c>
      <c r="AV8" s="16" t="str">
        <f t="shared" ca="1" si="4"/>
        <v>7B00FF3CC801020760006500051608070100000101010100000000000000000000000000000000000000000000000000000000000000000000557D</v>
      </c>
      <c r="AW8" s="79">
        <v>7</v>
      </c>
      <c r="AX8" s="21"/>
      <c r="AY8" s="18" t="str">
        <f t="shared" si="5"/>
        <v>00</v>
      </c>
      <c r="AZ8" s="18" t="str">
        <f t="shared" si="6"/>
        <v>00</v>
      </c>
      <c r="BA8" s="20"/>
      <c r="BB8" s="21"/>
    </row>
    <row r="9" spans="1:54" ht="66">
      <c r="A9" s="27"/>
      <c r="B9" s="16">
        <v>3</v>
      </c>
      <c r="C9" s="27" t="s">
        <v>7</v>
      </c>
      <c r="D9" s="16" t="s">
        <v>63</v>
      </c>
      <c r="E9" s="16">
        <v>1</v>
      </c>
      <c r="F9" s="22">
        <v>0</v>
      </c>
      <c r="G9" s="18" t="s">
        <v>18</v>
      </c>
      <c r="H9" s="18">
        <v>0</v>
      </c>
      <c r="I9" s="18">
        <v>1</v>
      </c>
      <c r="J9" s="23">
        <f>F9</f>
        <v>0</v>
      </c>
      <c r="K9" s="18" t="s">
        <v>68</v>
      </c>
      <c r="L9" s="18">
        <v>1</v>
      </c>
      <c r="M9" s="18">
        <v>2</v>
      </c>
      <c r="N9" s="19">
        <v>760</v>
      </c>
      <c r="O9" s="19">
        <v>65</v>
      </c>
      <c r="P9" s="19">
        <v>5</v>
      </c>
      <c r="Q9" s="18" t="str">
        <f t="shared" ca="1" si="0"/>
        <v>16</v>
      </c>
      <c r="R9" s="18" t="str">
        <f t="shared" ca="1" si="1"/>
        <v>08</v>
      </c>
      <c r="S9" s="18" t="str">
        <f t="shared" ca="1" si="2"/>
        <v>07</v>
      </c>
      <c r="T9" s="18">
        <v>1</v>
      </c>
      <c r="U9" s="18">
        <v>0</v>
      </c>
      <c r="V9" s="18">
        <v>0</v>
      </c>
      <c r="W9" s="18">
        <v>1</v>
      </c>
      <c r="X9" s="18">
        <v>1</v>
      </c>
      <c r="Y9" s="18">
        <v>1</v>
      </c>
      <c r="Z9" s="18">
        <v>1</v>
      </c>
      <c r="AA9" s="18">
        <v>1</v>
      </c>
      <c r="AB9" s="18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8">
        <v>0</v>
      </c>
      <c r="AJ9" s="19">
        <v>0</v>
      </c>
      <c r="AK9" s="19">
        <v>0</v>
      </c>
      <c r="AL9" s="19">
        <v>0</v>
      </c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8" t="str">
        <f t="shared" ca="1" si="3"/>
        <v>11</v>
      </c>
      <c r="AU9" s="18" t="s">
        <v>25</v>
      </c>
      <c r="AV9" s="16" t="str">
        <f t="shared" ca="1" si="4"/>
        <v>7B000100C801020760006500051608070100000101010100000000000000000000000000000000000000000000000000000000000000000000117D</v>
      </c>
      <c r="AW9" s="79">
        <v>8</v>
      </c>
      <c r="AX9" s="21"/>
      <c r="AY9" s="18" t="str">
        <f t="shared" si="5"/>
        <v>00</v>
      </c>
      <c r="AZ9" s="18" t="str">
        <f t="shared" si="6"/>
        <v>00</v>
      </c>
      <c r="BA9" s="20"/>
      <c r="BB9" s="21"/>
    </row>
    <row r="10" spans="1:54" ht="66">
      <c r="A10" s="27"/>
      <c r="B10" s="16"/>
      <c r="C10" s="27"/>
      <c r="D10" s="16"/>
      <c r="E10" s="16">
        <v>2</v>
      </c>
      <c r="F10" s="22">
        <v>6</v>
      </c>
      <c r="G10" s="18" t="s">
        <v>18</v>
      </c>
      <c r="H10" s="18">
        <v>0</v>
      </c>
      <c r="I10" s="18">
        <v>1</v>
      </c>
      <c r="J10" s="23">
        <f>F10</f>
        <v>6</v>
      </c>
      <c r="K10" s="18" t="s">
        <v>68</v>
      </c>
      <c r="L10" s="18">
        <v>1</v>
      </c>
      <c r="M10" s="18">
        <v>2</v>
      </c>
      <c r="N10" s="19">
        <v>760</v>
      </c>
      <c r="O10" s="19">
        <v>65</v>
      </c>
      <c r="P10" s="19">
        <v>5</v>
      </c>
      <c r="Q10" s="18" t="str">
        <f t="shared" ca="1" si="0"/>
        <v>16</v>
      </c>
      <c r="R10" s="18" t="str">
        <f t="shared" ca="1" si="1"/>
        <v>08</v>
      </c>
      <c r="S10" s="18" t="str">
        <f t="shared" ca="1" si="2"/>
        <v>07</v>
      </c>
      <c r="T10" s="18">
        <v>1</v>
      </c>
      <c r="U10" s="18">
        <v>0</v>
      </c>
      <c r="V10" s="18">
        <v>0</v>
      </c>
      <c r="W10" s="18">
        <v>1</v>
      </c>
      <c r="X10" s="18">
        <v>1</v>
      </c>
      <c r="Y10" s="18">
        <v>1</v>
      </c>
      <c r="Z10" s="18">
        <v>1</v>
      </c>
      <c r="AA10" s="18">
        <v>1</v>
      </c>
      <c r="AB10" s="18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8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19">
        <v>0</v>
      </c>
      <c r="AP10" s="19">
        <v>0</v>
      </c>
      <c r="AQ10" s="19">
        <v>0</v>
      </c>
      <c r="AR10" s="19">
        <v>0</v>
      </c>
      <c r="AS10" s="19">
        <v>0</v>
      </c>
      <c r="AT10" s="18" t="str">
        <f t="shared" ca="1" si="3"/>
        <v>41</v>
      </c>
      <c r="AU10" s="18" t="s">
        <v>25</v>
      </c>
      <c r="AV10" s="16" t="str">
        <f t="shared" ca="1" si="4"/>
        <v>7B000106C801020760006500051608070100000101010100000000000000000000000000000000000000000000000000000000000000000000417D</v>
      </c>
      <c r="AW10" s="79">
        <v>9</v>
      </c>
      <c r="AX10" s="21"/>
      <c r="AY10" s="18" t="str">
        <f t="shared" si="5"/>
        <v>00</v>
      </c>
      <c r="AZ10" s="18" t="str">
        <f t="shared" si="6"/>
        <v>00</v>
      </c>
      <c r="BA10" s="20"/>
      <c r="BB10" s="21"/>
    </row>
    <row r="11" spans="1:54" ht="66">
      <c r="A11" s="27"/>
      <c r="B11" s="16"/>
      <c r="C11" s="27"/>
      <c r="D11" s="16"/>
      <c r="E11" s="16">
        <v>2</v>
      </c>
      <c r="F11" s="22">
        <v>70</v>
      </c>
      <c r="G11" s="18" t="s">
        <v>18</v>
      </c>
      <c r="H11" s="18">
        <v>0</v>
      </c>
      <c r="I11" s="18">
        <v>1</v>
      </c>
      <c r="J11" s="23">
        <f>F11</f>
        <v>70</v>
      </c>
      <c r="K11" s="18" t="s">
        <v>68</v>
      </c>
      <c r="L11" s="18">
        <v>1</v>
      </c>
      <c r="M11" s="18">
        <v>2</v>
      </c>
      <c r="N11" s="19">
        <v>760</v>
      </c>
      <c r="O11" s="19">
        <v>65</v>
      </c>
      <c r="P11" s="19">
        <v>5</v>
      </c>
      <c r="Q11" s="18" t="str">
        <f t="shared" ca="1" si="0"/>
        <v>16</v>
      </c>
      <c r="R11" s="18" t="str">
        <f t="shared" ca="1" si="1"/>
        <v>08</v>
      </c>
      <c r="S11" s="18" t="str">
        <f t="shared" ca="1" si="2"/>
        <v>07</v>
      </c>
      <c r="T11" s="18">
        <v>1</v>
      </c>
      <c r="U11" s="18">
        <v>0</v>
      </c>
      <c r="V11" s="18">
        <v>0</v>
      </c>
      <c r="W11" s="18">
        <v>1</v>
      </c>
      <c r="X11" s="18">
        <v>1</v>
      </c>
      <c r="Y11" s="18">
        <v>1</v>
      </c>
      <c r="Z11" s="18">
        <v>1</v>
      </c>
      <c r="AA11" s="18">
        <v>1</v>
      </c>
      <c r="AB11" s="18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0</v>
      </c>
      <c r="AH11" s="19">
        <v>0</v>
      </c>
      <c r="AI11" s="18">
        <v>0</v>
      </c>
      <c r="AJ11" s="19">
        <v>0</v>
      </c>
      <c r="AK11" s="19">
        <v>0</v>
      </c>
      <c r="AL11" s="19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8" t="str">
        <f t="shared" ca="1" si="3"/>
        <v>01</v>
      </c>
      <c r="AU11" s="18" t="s">
        <v>25</v>
      </c>
      <c r="AV11" s="16" t="str">
        <f t="shared" ca="1" si="4"/>
        <v>7B000170C801020760006500051608070100000101010100000000000000000000000000000000000000000000000000000000000000000000017D</v>
      </c>
      <c r="AW11" s="79">
        <v>10</v>
      </c>
      <c r="AX11" s="21"/>
      <c r="AY11" s="18" t="str">
        <f t="shared" si="5"/>
        <v>00</v>
      </c>
      <c r="AZ11" s="18" t="str">
        <f t="shared" si="6"/>
        <v>00</v>
      </c>
      <c r="BA11" s="20"/>
      <c r="BB11" s="21"/>
    </row>
    <row r="12" spans="1:54" ht="66">
      <c r="A12" s="27"/>
      <c r="B12" s="16"/>
      <c r="C12" s="27"/>
      <c r="D12" s="16"/>
      <c r="E12" s="16">
        <v>2</v>
      </c>
      <c r="F12" s="22" t="s">
        <v>22</v>
      </c>
      <c r="G12" s="18" t="s">
        <v>18</v>
      </c>
      <c r="H12" s="18">
        <v>0</v>
      </c>
      <c r="I12" s="18">
        <v>1</v>
      </c>
      <c r="J12" s="23" t="str">
        <f>F12</f>
        <v>FF</v>
      </c>
      <c r="K12" s="18" t="s">
        <v>68</v>
      </c>
      <c r="L12" s="18">
        <v>1</v>
      </c>
      <c r="M12" s="18">
        <v>2</v>
      </c>
      <c r="N12" s="19">
        <v>760</v>
      </c>
      <c r="O12" s="19">
        <v>65</v>
      </c>
      <c r="P12" s="19">
        <v>5</v>
      </c>
      <c r="Q12" s="18" t="str">
        <f t="shared" ca="1" si="0"/>
        <v>16</v>
      </c>
      <c r="R12" s="18" t="str">
        <f t="shared" ca="1" si="1"/>
        <v>08</v>
      </c>
      <c r="S12" s="18" t="str">
        <f t="shared" ca="1" si="2"/>
        <v>07</v>
      </c>
      <c r="T12" s="18">
        <v>1</v>
      </c>
      <c r="U12" s="18">
        <v>0</v>
      </c>
      <c r="V12" s="18">
        <v>0</v>
      </c>
      <c r="W12" s="18">
        <v>1</v>
      </c>
      <c r="X12" s="18">
        <v>1</v>
      </c>
      <c r="Y12" s="18">
        <v>1</v>
      </c>
      <c r="Z12" s="18">
        <v>1</v>
      </c>
      <c r="AA12" s="18">
        <v>1</v>
      </c>
      <c r="AB12" s="18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8">
        <v>0</v>
      </c>
      <c r="AJ12" s="19">
        <v>0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8" t="str">
        <f t="shared" ca="1" si="3"/>
        <v>10</v>
      </c>
      <c r="AU12" s="18" t="s">
        <v>25</v>
      </c>
      <c r="AV12" s="16" t="str">
        <f t="shared" ca="1" si="4"/>
        <v>7B0001FFC801020760006500051608070100000101010100000000000000000000000000000000000000000000000000000000000000000000107D</v>
      </c>
      <c r="AW12" s="79">
        <v>11</v>
      </c>
      <c r="AX12" s="21"/>
      <c r="AY12" s="18" t="str">
        <f t="shared" si="5"/>
        <v>00</v>
      </c>
      <c r="AZ12" s="18" t="str">
        <f t="shared" si="6"/>
        <v>00</v>
      </c>
      <c r="BA12" s="20"/>
      <c r="BB12" s="21"/>
    </row>
    <row r="13" spans="1:54" ht="66">
      <c r="A13" s="27"/>
      <c r="B13" s="16">
        <v>4</v>
      </c>
      <c r="C13" s="27" t="s">
        <v>8</v>
      </c>
      <c r="D13" s="16" t="s">
        <v>64</v>
      </c>
      <c r="E13" s="16">
        <v>1</v>
      </c>
      <c r="F13" s="22" t="s">
        <v>23</v>
      </c>
      <c r="G13" s="18" t="s">
        <v>18</v>
      </c>
      <c r="H13" s="18">
        <v>0</v>
      </c>
      <c r="I13" s="18">
        <v>1</v>
      </c>
      <c r="J13" s="18" t="s">
        <v>69</v>
      </c>
      <c r="K13" s="23" t="str">
        <f>F13</f>
        <v>C9</v>
      </c>
      <c r="L13" s="18">
        <v>1</v>
      </c>
      <c r="M13" s="18">
        <v>2</v>
      </c>
      <c r="N13" s="19">
        <v>760</v>
      </c>
      <c r="O13" s="19">
        <v>65</v>
      </c>
      <c r="P13" s="19">
        <v>5</v>
      </c>
      <c r="Q13" s="18" t="str">
        <f t="shared" ca="1" si="0"/>
        <v>16</v>
      </c>
      <c r="R13" s="18" t="str">
        <f t="shared" ca="1" si="1"/>
        <v>08</v>
      </c>
      <c r="S13" s="18" t="str">
        <f t="shared" ca="1" si="2"/>
        <v>07</v>
      </c>
      <c r="T13" s="18">
        <v>1</v>
      </c>
      <c r="U13" s="18">
        <v>0</v>
      </c>
      <c r="V13" s="18">
        <v>0</v>
      </c>
      <c r="W13" s="18">
        <v>1</v>
      </c>
      <c r="X13" s="18">
        <v>1</v>
      </c>
      <c r="Y13" s="18">
        <v>1</v>
      </c>
      <c r="Z13" s="18">
        <v>1</v>
      </c>
      <c r="AA13" s="18">
        <v>1</v>
      </c>
      <c r="AB13" s="18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8">
        <v>0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0</v>
      </c>
      <c r="AT13" s="18" t="str">
        <f t="shared" ca="1" si="3"/>
        <v>50</v>
      </c>
      <c r="AU13" s="18" t="s">
        <v>25</v>
      </c>
      <c r="AV13" s="16" t="str">
        <f t="shared" ca="1" si="4"/>
        <v>7B00013CC901020760006500051608070100000101010100000000000000000000000000000000000000000000000000000000000000000000507D</v>
      </c>
      <c r="AW13" s="79">
        <v>12</v>
      </c>
      <c r="AX13" s="21"/>
      <c r="AY13" s="18" t="str">
        <f t="shared" si="5"/>
        <v>00</v>
      </c>
      <c r="AZ13" s="18" t="str">
        <f t="shared" si="6"/>
        <v>00</v>
      </c>
      <c r="BA13" s="20"/>
      <c r="BB13" s="21"/>
    </row>
    <row r="14" spans="1:54" ht="66">
      <c r="A14" s="27"/>
      <c r="B14" s="16"/>
      <c r="C14" s="27"/>
      <c r="D14" s="16"/>
      <c r="E14" s="16">
        <v>2</v>
      </c>
      <c r="F14" s="22">
        <v>0</v>
      </c>
      <c r="G14" s="18" t="s">
        <v>18</v>
      </c>
      <c r="H14" s="18">
        <v>0</v>
      </c>
      <c r="I14" s="18">
        <v>1</v>
      </c>
      <c r="J14" s="18" t="s">
        <v>69</v>
      </c>
      <c r="K14" s="23">
        <f>F14</f>
        <v>0</v>
      </c>
      <c r="L14" s="18">
        <v>1</v>
      </c>
      <c r="M14" s="18">
        <v>2</v>
      </c>
      <c r="N14" s="19">
        <v>760</v>
      </c>
      <c r="O14" s="19">
        <v>65</v>
      </c>
      <c r="P14" s="19">
        <v>5</v>
      </c>
      <c r="Q14" s="18" t="str">
        <f t="shared" ca="1" si="0"/>
        <v>16</v>
      </c>
      <c r="R14" s="18" t="str">
        <f t="shared" ca="1" si="1"/>
        <v>08</v>
      </c>
      <c r="S14" s="18" t="str">
        <f t="shared" ca="1" si="2"/>
        <v>07</v>
      </c>
      <c r="T14" s="18">
        <v>1</v>
      </c>
      <c r="U14" s="18">
        <v>0</v>
      </c>
      <c r="V14" s="18">
        <v>0</v>
      </c>
      <c r="W14" s="18">
        <v>1</v>
      </c>
      <c r="X14" s="18">
        <v>1</v>
      </c>
      <c r="Y14" s="18">
        <v>1</v>
      </c>
      <c r="Z14" s="18">
        <v>1</v>
      </c>
      <c r="AA14" s="18">
        <v>1</v>
      </c>
      <c r="AB14" s="18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8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8" t="str">
        <f t="shared" ca="1" si="3"/>
        <v>05</v>
      </c>
      <c r="AU14" s="18" t="s">
        <v>25</v>
      </c>
      <c r="AV14" s="16" t="str">
        <f t="shared" ca="1" si="4"/>
        <v>7B00013C0001020760006500051608070100000101010100000000000000000000000000000000000000000000000000000000000000000000057D</v>
      </c>
      <c r="AW14" s="79">
        <v>13</v>
      </c>
      <c r="AX14" s="21"/>
      <c r="AY14" s="18" t="str">
        <f t="shared" si="5"/>
        <v>00</v>
      </c>
      <c r="AZ14" s="18" t="str">
        <f t="shared" si="6"/>
        <v>00</v>
      </c>
      <c r="BA14" s="20"/>
      <c r="BB14" s="21"/>
    </row>
    <row r="15" spans="1:54" ht="66">
      <c r="A15" s="27"/>
      <c r="B15" s="16"/>
      <c r="C15" s="27"/>
      <c r="D15" s="16"/>
      <c r="E15" s="16">
        <v>3</v>
      </c>
      <c r="F15" s="22" t="s">
        <v>22</v>
      </c>
      <c r="G15" s="18" t="s">
        <v>18</v>
      </c>
      <c r="H15" s="18">
        <v>0</v>
      </c>
      <c r="I15" s="18">
        <v>1</v>
      </c>
      <c r="J15" s="18" t="s">
        <v>69</v>
      </c>
      <c r="K15" s="23" t="str">
        <f>F15</f>
        <v>FF</v>
      </c>
      <c r="L15" s="18">
        <v>1</v>
      </c>
      <c r="M15" s="18">
        <v>2</v>
      </c>
      <c r="N15" s="19">
        <v>760</v>
      </c>
      <c r="O15" s="19">
        <v>65</v>
      </c>
      <c r="P15" s="19">
        <v>5</v>
      </c>
      <c r="Q15" s="18" t="str">
        <f t="shared" ca="1" si="0"/>
        <v>16</v>
      </c>
      <c r="R15" s="18" t="str">
        <f t="shared" ca="1" si="1"/>
        <v>08</v>
      </c>
      <c r="S15" s="18" t="str">
        <f t="shared" ca="1" si="2"/>
        <v>07</v>
      </c>
      <c r="T15" s="18">
        <v>1</v>
      </c>
      <c r="U15" s="18">
        <v>0</v>
      </c>
      <c r="V15" s="18">
        <v>0</v>
      </c>
      <c r="W15" s="18">
        <v>1</v>
      </c>
      <c r="X15" s="18">
        <v>1</v>
      </c>
      <c r="Y15" s="18">
        <v>1</v>
      </c>
      <c r="Z15" s="18">
        <v>1</v>
      </c>
      <c r="AA15" s="18">
        <v>1</v>
      </c>
      <c r="AB15" s="18">
        <v>0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8">
        <v>0</v>
      </c>
      <c r="AJ15" s="19">
        <v>0</v>
      </c>
      <c r="AK15" s="19">
        <v>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8" t="str">
        <f t="shared" ca="1" si="3"/>
        <v>04</v>
      </c>
      <c r="AU15" s="18" t="s">
        <v>25</v>
      </c>
      <c r="AV15" s="16" t="str">
        <f t="shared" ca="1" si="4"/>
        <v>7B00013CFF01020760006500051608070100000101010100000000000000000000000000000000000000000000000000000000000000000000047D</v>
      </c>
      <c r="AW15" s="79">
        <v>14</v>
      </c>
      <c r="AX15" s="21"/>
      <c r="AY15" s="18" t="str">
        <f t="shared" si="5"/>
        <v>00</v>
      </c>
      <c r="AZ15" s="18" t="str">
        <f t="shared" si="6"/>
        <v>00</v>
      </c>
      <c r="BA15" s="20"/>
      <c r="BB15" s="21"/>
    </row>
    <row r="16" spans="1:54" ht="66">
      <c r="A16" s="27"/>
      <c r="B16" s="16">
        <v>5</v>
      </c>
      <c r="C16" s="27" t="s">
        <v>10</v>
      </c>
      <c r="D16" s="16" t="s">
        <v>61</v>
      </c>
      <c r="E16" s="16">
        <v>1</v>
      </c>
      <c r="F16" s="22">
        <v>1</v>
      </c>
      <c r="G16" s="18" t="s">
        <v>18</v>
      </c>
      <c r="H16" s="18">
        <v>0</v>
      </c>
      <c r="I16" s="18">
        <v>1</v>
      </c>
      <c r="J16" s="18" t="s">
        <v>69</v>
      </c>
      <c r="K16" s="18" t="s">
        <v>68</v>
      </c>
      <c r="L16" s="23">
        <f>F16</f>
        <v>1</v>
      </c>
      <c r="M16" s="18">
        <v>2</v>
      </c>
      <c r="N16" s="19">
        <v>760</v>
      </c>
      <c r="O16" s="19">
        <v>65</v>
      </c>
      <c r="P16" s="19">
        <v>5</v>
      </c>
      <c r="Q16" s="18" t="str">
        <f t="shared" ca="1" si="0"/>
        <v>16</v>
      </c>
      <c r="R16" s="18" t="str">
        <f t="shared" ca="1" si="1"/>
        <v>08</v>
      </c>
      <c r="S16" s="18" t="str">
        <f t="shared" ca="1" si="2"/>
        <v>07</v>
      </c>
      <c r="T16" s="18">
        <v>1</v>
      </c>
      <c r="U16" s="18">
        <v>0</v>
      </c>
      <c r="V16" s="18">
        <v>0</v>
      </c>
      <c r="W16" s="18">
        <v>1</v>
      </c>
      <c r="X16" s="18">
        <v>1</v>
      </c>
      <c r="Y16" s="18">
        <v>1</v>
      </c>
      <c r="Z16" s="18">
        <v>1</v>
      </c>
      <c r="AA16" s="18">
        <v>1</v>
      </c>
      <c r="AB16" s="18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8">
        <v>0</v>
      </c>
      <c r="AJ16" s="19">
        <v>0</v>
      </c>
      <c r="AK16" s="19">
        <v>0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Q16" s="19">
        <v>0</v>
      </c>
      <c r="AR16" s="19">
        <v>0</v>
      </c>
      <c r="AS16" s="19">
        <v>0</v>
      </c>
      <c r="AT16" s="18" t="str">
        <f t="shared" ca="1" si="3"/>
        <v>55</v>
      </c>
      <c r="AU16" s="18" t="s">
        <v>25</v>
      </c>
      <c r="AV16" s="16" t="str">
        <f t="shared" ca="1" si="4"/>
        <v>7B00013CC801020760006500051608070100000101010100000000000000000000000000000000000000000000000000000000000000000000557D</v>
      </c>
      <c r="AW16" s="79">
        <v>15</v>
      </c>
      <c r="AX16" s="21"/>
      <c r="AY16" s="18" t="str">
        <f t="shared" si="5"/>
        <v>00</v>
      </c>
      <c r="AZ16" s="18" t="str">
        <f t="shared" si="6"/>
        <v>00</v>
      </c>
      <c r="BA16" s="20"/>
      <c r="BB16" s="21"/>
    </row>
    <row r="17" spans="1:54" ht="66">
      <c r="A17" s="27"/>
      <c r="B17" s="16"/>
      <c r="C17" s="27"/>
      <c r="D17" s="16" t="s">
        <v>62</v>
      </c>
      <c r="E17" s="16">
        <v>2</v>
      </c>
      <c r="F17" s="22">
        <v>2</v>
      </c>
      <c r="G17" s="18" t="s">
        <v>18</v>
      </c>
      <c r="H17" s="18">
        <v>0</v>
      </c>
      <c r="I17" s="18">
        <v>1</v>
      </c>
      <c r="J17" s="18" t="s">
        <v>69</v>
      </c>
      <c r="K17" s="18" t="s">
        <v>68</v>
      </c>
      <c r="L17" s="23">
        <f>F17</f>
        <v>2</v>
      </c>
      <c r="M17" s="18">
        <v>2</v>
      </c>
      <c r="N17" s="19">
        <v>760</v>
      </c>
      <c r="O17" s="19">
        <v>65</v>
      </c>
      <c r="P17" s="19">
        <v>5</v>
      </c>
      <c r="Q17" s="18" t="str">
        <f t="shared" ca="1" si="0"/>
        <v>16</v>
      </c>
      <c r="R17" s="18" t="str">
        <f t="shared" ca="1" si="1"/>
        <v>08</v>
      </c>
      <c r="S17" s="18" t="str">
        <f t="shared" ca="1" si="2"/>
        <v>07</v>
      </c>
      <c r="T17" s="18">
        <v>1</v>
      </c>
      <c r="U17" s="18">
        <v>0</v>
      </c>
      <c r="V17" s="18">
        <v>0</v>
      </c>
      <c r="W17" s="18">
        <v>1</v>
      </c>
      <c r="X17" s="18">
        <v>1</v>
      </c>
      <c r="Y17" s="18">
        <v>1</v>
      </c>
      <c r="Z17" s="18">
        <v>1</v>
      </c>
      <c r="AA17" s="18">
        <v>1</v>
      </c>
      <c r="AB17" s="18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8">
        <v>0</v>
      </c>
      <c r="AJ17" s="19">
        <v>0</v>
      </c>
      <c r="AK17" s="19">
        <v>0</v>
      </c>
      <c r="AL17" s="19">
        <v>0</v>
      </c>
      <c r="AM17" s="19">
        <v>0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8" t="str">
        <f t="shared" ca="1" si="3"/>
        <v>50</v>
      </c>
      <c r="AU17" s="18" t="s">
        <v>25</v>
      </c>
      <c r="AV17" s="16" t="str">
        <f t="shared" ca="1" si="4"/>
        <v>7B00013CC802020760006500051608070100000101010100000000000000000000000000000000000000000000000000000000000000000000507D</v>
      </c>
      <c r="AW17" s="79">
        <v>16</v>
      </c>
      <c r="AX17" s="21"/>
      <c r="AY17" s="18" t="str">
        <f t="shared" si="5"/>
        <v>00</v>
      </c>
      <c r="AZ17" s="18" t="str">
        <f t="shared" si="6"/>
        <v>00</v>
      </c>
      <c r="BA17" s="20"/>
      <c r="BB17" s="21"/>
    </row>
    <row r="18" spans="1:54" ht="66">
      <c r="A18" s="27"/>
      <c r="B18" s="16"/>
      <c r="C18" s="27"/>
      <c r="D18" s="16"/>
      <c r="E18" s="16">
        <v>3</v>
      </c>
      <c r="F18" s="22">
        <v>0</v>
      </c>
      <c r="G18" s="18" t="s">
        <v>18</v>
      </c>
      <c r="H18" s="18">
        <v>0</v>
      </c>
      <c r="I18" s="18">
        <v>1</v>
      </c>
      <c r="J18" s="18" t="s">
        <v>69</v>
      </c>
      <c r="K18" s="18" t="s">
        <v>68</v>
      </c>
      <c r="L18" s="23">
        <f t="shared" ref="L18:L19" si="7">F18</f>
        <v>0</v>
      </c>
      <c r="M18" s="18">
        <v>2</v>
      </c>
      <c r="N18" s="19">
        <v>760</v>
      </c>
      <c r="O18" s="19">
        <v>65</v>
      </c>
      <c r="P18" s="19">
        <v>5</v>
      </c>
      <c r="Q18" s="18" t="str">
        <f t="shared" ca="1" si="0"/>
        <v>16</v>
      </c>
      <c r="R18" s="18" t="str">
        <f t="shared" ca="1" si="1"/>
        <v>08</v>
      </c>
      <c r="S18" s="18" t="str">
        <f t="shared" ca="1" si="2"/>
        <v>07</v>
      </c>
      <c r="T18" s="18">
        <v>1</v>
      </c>
      <c r="U18" s="18">
        <v>0</v>
      </c>
      <c r="V18" s="18">
        <v>0</v>
      </c>
      <c r="W18" s="18">
        <v>1</v>
      </c>
      <c r="X18" s="18">
        <v>1</v>
      </c>
      <c r="Y18" s="18">
        <v>1</v>
      </c>
      <c r="Z18" s="18">
        <v>1</v>
      </c>
      <c r="AA18" s="18">
        <v>1</v>
      </c>
      <c r="AB18" s="18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8">
        <v>0</v>
      </c>
      <c r="AJ18" s="19">
        <v>0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8" t="str">
        <f t="shared" ca="1" si="3"/>
        <v>54</v>
      </c>
      <c r="AU18" s="18" t="s">
        <v>25</v>
      </c>
      <c r="AV18" s="16" t="str">
        <f t="shared" ca="1" si="4"/>
        <v>7B00013CC800020760006500051608070100000101010100000000000000000000000000000000000000000000000000000000000000000000547D</v>
      </c>
      <c r="AW18" s="79">
        <v>17</v>
      </c>
      <c r="AX18" s="21"/>
      <c r="AY18" s="18" t="str">
        <f t="shared" si="5"/>
        <v>00</v>
      </c>
      <c r="AZ18" s="18" t="str">
        <f t="shared" si="6"/>
        <v>00</v>
      </c>
      <c r="BA18" s="20"/>
      <c r="BB18" s="21"/>
    </row>
    <row r="19" spans="1:54" ht="66">
      <c r="A19" s="27"/>
      <c r="B19" s="16"/>
      <c r="C19" s="27"/>
      <c r="D19" s="16"/>
      <c r="E19" s="16">
        <v>4</v>
      </c>
      <c r="F19" s="22" t="s">
        <v>22</v>
      </c>
      <c r="G19" s="18" t="s">
        <v>18</v>
      </c>
      <c r="H19" s="18">
        <v>0</v>
      </c>
      <c r="I19" s="18">
        <v>1</v>
      </c>
      <c r="J19" s="18" t="s">
        <v>69</v>
      </c>
      <c r="K19" s="18" t="s">
        <v>68</v>
      </c>
      <c r="L19" s="23" t="str">
        <f t="shared" si="7"/>
        <v>FF</v>
      </c>
      <c r="M19" s="18">
        <v>2</v>
      </c>
      <c r="N19" s="19">
        <v>760</v>
      </c>
      <c r="O19" s="19">
        <v>65</v>
      </c>
      <c r="P19" s="19">
        <v>5</v>
      </c>
      <c r="Q19" s="18" t="str">
        <f t="shared" ca="1" si="0"/>
        <v>16</v>
      </c>
      <c r="R19" s="18" t="str">
        <f t="shared" ca="1" si="1"/>
        <v>08</v>
      </c>
      <c r="S19" s="18" t="str">
        <f t="shared" ca="1" si="2"/>
        <v>07</v>
      </c>
      <c r="T19" s="18">
        <v>1</v>
      </c>
      <c r="U19" s="18">
        <v>0</v>
      </c>
      <c r="V19" s="18">
        <v>0</v>
      </c>
      <c r="W19" s="18">
        <v>1</v>
      </c>
      <c r="X19" s="18">
        <v>1</v>
      </c>
      <c r="Y19" s="18">
        <v>1</v>
      </c>
      <c r="Z19" s="18">
        <v>1</v>
      </c>
      <c r="AA19" s="18">
        <v>1</v>
      </c>
      <c r="AB19" s="18">
        <v>0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8">
        <v>0</v>
      </c>
      <c r="AJ19" s="19">
        <v>0</v>
      </c>
      <c r="AK19" s="19">
        <v>0</v>
      </c>
      <c r="AL19" s="19">
        <v>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8" t="str">
        <f t="shared" ca="1" si="3"/>
        <v>55</v>
      </c>
      <c r="AU19" s="18" t="s">
        <v>25</v>
      </c>
      <c r="AV19" s="16" t="str">
        <f t="shared" ca="1" si="4"/>
        <v>7B00013CC8FF020760006500051608070100000101010100000000000000000000000000000000000000000000000000000000000000000000557D</v>
      </c>
      <c r="AW19" s="79">
        <v>18</v>
      </c>
      <c r="AX19" s="21"/>
      <c r="AY19" s="18" t="str">
        <f t="shared" si="5"/>
        <v>00</v>
      </c>
      <c r="AZ19" s="18" t="str">
        <f t="shared" si="6"/>
        <v>00</v>
      </c>
      <c r="BA19" s="20"/>
      <c r="BB19" s="21"/>
    </row>
    <row r="20" spans="1:54" ht="66">
      <c r="A20" s="27"/>
      <c r="B20" s="16">
        <v>6</v>
      </c>
      <c r="C20" s="27" t="s">
        <v>65</v>
      </c>
      <c r="D20" s="16" t="s">
        <v>66</v>
      </c>
      <c r="E20" s="16">
        <v>1</v>
      </c>
      <c r="F20" s="22">
        <v>0</v>
      </c>
      <c r="G20" s="18" t="s">
        <v>18</v>
      </c>
      <c r="H20" s="18">
        <v>0</v>
      </c>
      <c r="I20" s="18">
        <v>1</v>
      </c>
      <c r="J20" s="18" t="s">
        <v>69</v>
      </c>
      <c r="K20" s="18" t="s">
        <v>68</v>
      </c>
      <c r="L20" s="18">
        <v>1</v>
      </c>
      <c r="M20" s="23">
        <f>F20</f>
        <v>0</v>
      </c>
      <c r="N20" s="19">
        <v>760</v>
      </c>
      <c r="O20" s="19">
        <v>65</v>
      </c>
      <c r="P20" s="19">
        <v>5</v>
      </c>
      <c r="Q20" s="18" t="str">
        <f t="shared" ca="1" si="0"/>
        <v>16</v>
      </c>
      <c r="R20" s="18" t="str">
        <f t="shared" ca="1" si="1"/>
        <v>08</v>
      </c>
      <c r="S20" s="18" t="str">
        <f t="shared" ca="1" si="2"/>
        <v>07</v>
      </c>
      <c r="T20" s="18">
        <v>1</v>
      </c>
      <c r="U20" s="18">
        <v>0</v>
      </c>
      <c r="V20" s="18">
        <v>0</v>
      </c>
      <c r="W20" s="18">
        <v>1</v>
      </c>
      <c r="X20" s="18">
        <v>1</v>
      </c>
      <c r="Y20" s="18">
        <v>1</v>
      </c>
      <c r="Z20" s="18">
        <v>1</v>
      </c>
      <c r="AA20" s="18">
        <v>1</v>
      </c>
      <c r="AB20" s="18">
        <v>0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8">
        <v>0</v>
      </c>
      <c r="AJ20" s="19">
        <v>0</v>
      </c>
      <c r="AK20" s="19">
        <v>0</v>
      </c>
      <c r="AL20" s="19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8" t="str">
        <f t="shared" ca="1" si="3"/>
        <v>55</v>
      </c>
      <c r="AU20" s="18" t="s">
        <v>25</v>
      </c>
      <c r="AV20" s="16" t="str">
        <f t="shared" ca="1" si="4"/>
        <v>7B00013CC801000760006500051608070100000101010100000000000000000000000000000000000000000000000000000000000000000000557D</v>
      </c>
      <c r="AW20" s="79">
        <v>19</v>
      </c>
      <c r="AX20" s="21"/>
      <c r="AY20" s="18" t="str">
        <f t="shared" si="5"/>
        <v>00</v>
      </c>
      <c r="AZ20" s="18" t="str">
        <f t="shared" si="6"/>
        <v>00</v>
      </c>
      <c r="BA20" s="20"/>
      <c r="BB20" s="21"/>
    </row>
    <row r="21" spans="1:54" ht="66">
      <c r="A21" s="27"/>
      <c r="B21" s="16"/>
      <c r="C21" s="27"/>
      <c r="D21" s="16"/>
      <c r="E21" s="16">
        <v>2</v>
      </c>
      <c r="F21" s="22">
        <v>1</v>
      </c>
      <c r="G21" s="18" t="s">
        <v>18</v>
      </c>
      <c r="H21" s="18">
        <v>0</v>
      </c>
      <c r="I21" s="18">
        <v>1</v>
      </c>
      <c r="J21" s="18" t="s">
        <v>69</v>
      </c>
      <c r="K21" s="18" t="s">
        <v>68</v>
      </c>
      <c r="L21" s="18">
        <v>1</v>
      </c>
      <c r="M21" s="23">
        <f t="shared" ref="M21:M22" si="8">F21</f>
        <v>1</v>
      </c>
      <c r="N21" s="19">
        <v>760</v>
      </c>
      <c r="O21" s="19">
        <v>65</v>
      </c>
      <c r="P21" s="19">
        <v>5</v>
      </c>
      <c r="Q21" s="18" t="str">
        <f t="shared" ca="1" si="0"/>
        <v>16</v>
      </c>
      <c r="R21" s="18" t="str">
        <f t="shared" ca="1" si="1"/>
        <v>08</v>
      </c>
      <c r="S21" s="18" t="str">
        <f t="shared" ca="1" si="2"/>
        <v>07</v>
      </c>
      <c r="T21" s="18">
        <v>1</v>
      </c>
      <c r="U21" s="18">
        <v>0</v>
      </c>
      <c r="V21" s="18">
        <v>0</v>
      </c>
      <c r="W21" s="18">
        <v>1</v>
      </c>
      <c r="X21" s="18">
        <v>1</v>
      </c>
      <c r="Y21" s="18">
        <v>1</v>
      </c>
      <c r="Z21" s="18">
        <v>1</v>
      </c>
      <c r="AA21" s="18">
        <v>1</v>
      </c>
      <c r="AB21" s="18">
        <v>0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8">
        <v>0</v>
      </c>
      <c r="AJ21" s="19">
        <v>0</v>
      </c>
      <c r="AK21" s="19">
        <v>0</v>
      </c>
      <c r="AL21" s="19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8" t="str">
        <f t="shared" ca="1" si="3"/>
        <v>54</v>
      </c>
      <c r="AU21" s="18" t="s">
        <v>25</v>
      </c>
      <c r="AV21" s="16" t="str">
        <f t="shared" ca="1" si="4"/>
        <v>7B00013CC801010760006500051608070100000101010100000000000000000000000000000000000000000000000000000000000000000000547D</v>
      </c>
      <c r="AW21" s="79">
        <v>20</v>
      </c>
      <c r="AX21" s="21"/>
      <c r="AY21" s="18" t="str">
        <f t="shared" si="5"/>
        <v>00</v>
      </c>
      <c r="AZ21" s="18" t="str">
        <f t="shared" si="6"/>
        <v>00</v>
      </c>
      <c r="BA21" s="20"/>
      <c r="BB21" s="21"/>
    </row>
    <row r="22" spans="1:54" ht="66">
      <c r="A22" s="27"/>
      <c r="B22" s="16"/>
      <c r="C22" s="27"/>
      <c r="D22" s="16"/>
      <c r="E22" s="16">
        <v>3</v>
      </c>
      <c r="F22" s="22" t="s">
        <v>22</v>
      </c>
      <c r="G22" s="18" t="s">
        <v>18</v>
      </c>
      <c r="H22" s="18">
        <v>0</v>
      </c>
      <c r="I22" s="18">
        <v>1</v>
      </c>
      <c r="J22" s="18" t="s">
        <v>69</v>
      </c>
      <c r="K22" s="18" t="s">
        <v>68</v>
      </c>
      <c r="L22" s="18">
        <v>1</v>
      </c>
      <c r="M22" s="23" t="str">
        <f t="shared" si="8"/>
        <v>FF</v>
      </c>
      <c r="N22" s="19">
        <v>760</v>
      </c>
      <c r="O22" s="19">
        <v>65</v>
      </c>
      <c r="P22" s="19">
        <v>5</v>
      </c>
      <c r="Q22" s="18" t="str">
        <f t="shared" ca="1" si="0"/>
        <v>16</v>
      </c>
      <c r="R22" s="18" t="str">
        <f t="shared" ca="1" si="1"/>
        <v>08</v>
      </c>
      <c r="S22" s="18" t="str">
        <f t="shared" ca="1" si="2"/>
        <v>07</v>
      </c>
      <c r="T22" s="18">
        <v>1</v>
      </c>
      <c r="U22" s="18">
        <v>0</v>
      </c>
      <c r="V22" s="18">
        <v>0</v>
      </c>
      <c r="W22" s="18">
        <v>1</v>
      </c>
      <c r="X22" s="18">
        <v>1</v>
      </c>
      <c r="Y22" s="18">
        <v>1</v>
      </c>
      <c r="Z22" s="18">
        <v>1</v>
      </c>
      <c r="AA22" s="18">
        <v>1</v>
      </c>
      <c r="AB22" s="18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18">
        <v>0</v>
      </c>
      <c r="AJ22" s="19">
        <v>0</v>
      </c>
      <c r="AK22" s="19">
        <v>0</v>
      </c>
      <c r="AL22" s="19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8" t="str">
        <f t="shared" ca="1" si="3"/>
        <v>54</v>
      </c>
      <c r="AU22" s="18" t="s">
        <v>25</v>
      </c>
      <c r="AV22" s="16" t="str">
        <f t="shared" ca="1" si="4"/>
        <v>7B00013CC801FF0760006500051608070100000101010100000000000000000000000000000000000000000000000000000000000000000000547D</v>
      </c>
      <c r="AW22" s="79">
        <v>21</v>
      </c>
      <c r="AX22" s="21"/>
      <c r="AY22" s="18" t="str">
        <f t="shared" si="5"/>
        <v>00</v>
      </c>
      <c r="AZ22" s="18" t="str">
        <f t="shared" si="6"/>
        <v>00</v>
      </c>
      <c r="BA22" s="20"/>
      <c r="BB22" s="21"/>
    </row>
    <row r="23" spans="1:54" ht="66">
      <c r="A23" s="27"/>
      <c r="B23" s="16">
        <v>7</v>
      </c>
      <c r="C23" s="27" t="s">
        <v>67</v>
      </c>
      <c r="D23" s="16"/>
      <c r="E23" s="16">
        <v>1</v>
      </c>
      <c r="F23" s="25">
        <v>0</v>
      </c>
      <c r="G23" s="18" t="s">
        <v>18</v>
      </c>
      <c r="H23" s="18">
        <v>0</v>
      </c>
      <c r="I23" s="18">
        <v>1</v>
      </c>
      <c r="J23" s="18" t="s">
        <v>69</v>
      </c>
      <c r="K23" s="18" t="s">
        <v>68</v>
      </c>
      <c r="L23" s="18">
        <v>1</v>
      </c>
      <c r="M23" s="18">
        <v>2</v>
      </c>
      <c r="N23" s="26">
        <f>F23</f>
        <v>0</v>
      </c>
      <c r="O23" s="19">
        <v>65</v>
      </c>
      <c r="P23" s="19">
        <v>5</v>
      </c>
      <c r="Q23" s="18" t="str">
        <f t="shared" ca="1" si="0"/>
        <v>16</v>
      </c>
      <c r="R23" s="18" t="str">
        <f t="shared" ca="1" si="1"/>
        <v>08</v>
      </c>
      <c r="S23" s="18" t="str">
        <f t="shared" ca="1" si="2"/>
        <v>07</v>
      </c>
      <c r="T23" s="18">
        <v>1</v>
      </c>
      <c r="U23" s="18">
        <v>0</v>
      </c>
      <c r="V23" s="18">
        <v>0</v>
      </c>
      <c r="W23" s="18">
        <v>1</v>
      </c>
      <c r="X23" s="18">
        <v>1</v>
      </c>
      <c r="Y23" s="18">
        <v>1</v>
      </c>
      <c r="Z23" s="18">
        <v>1</v>
      </c>
      <c r="AA23" s="18">
        <v>1</v>
      </c>
      <c r="AB23" s="18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8">
        <v>0</v>
      </c>
      <c r="AJ23" s="19">
        <v>0</v>
      </c>
      <c r="AK23" s="19">
        <v>0</v>
      </c>
      <c r="AL23" s="19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8" t="str">
        <f t="shared" ca="1" si="3"/>
        <v>15</v>
      </c>
      <c r="AU23" s="18" t="s">
        <v>25</v>
      </c>
      <c r="AV23" s="16" t="str">
        <f t="shared" ca="1" si="4"/>
        <v>7B00013CC801020000006500051608070100000101010100000000000000000000000000000000000000000000000000000000000000000000157D</v>
      </c>
      <c r="AW23" s="79">
        <v>22</v>
      </c>
      <c r="AX23" s="21"/>
      <c r="AY23" s="18" t="str">
        <f t="shared" si="5"/>
        <v>00</v>
      </c>
      <c r="AZ23" s="18" t="str">
        <f t="shared" si="6"/>
        <v>00</v>
      </c>
      <c r="BA23" s="20"/>
      <c r="BB23" s="21"/>
    </row>
    <row r="24" spans="1:54" ht="66">
      <c r="A24" s="27"/>
      <c r="B24" s="16"/>
      <c r="C24" s="27"/>
      <c r="D24" s="16"/>
      <c r="E24" s="16">
        <v>2</v>
      </c>
      <c r="F24" s="25">
        <v>34</v>
      </c>
      <c r="G24" s="18" t="s">
        <v>18</v>
      </c>
      <c r="H24" s="18">
        <v>0</v>
      </c>
      <c r="I24" s="18">
        <v>1</v>
      </c>
      <c r="J24" s="18" t="s">
        <v>69</v>
      </c>
      <c r="K24" s="18" t="s">
        <v>68</v>
      </c>
      <c r="L24" s="18">
        <v>1</v>
      </c>
      <c r="M24" s="18">
        <v>2</v>
      </c>
      <c r="N24" s="26">
        <f t="shared" ref="N24:N25" si="9">F24</f>
        <v>34</v>
      </c>
      <c r="O24" s="19">
        <v>65</v>
      </c>
      <c r="P24" s="19">
        <v>5</v>
      </c>
      <c r="Q24" s="18" t="str">
        <f t="shared" ca="1" si="0"/>
        <v>16</v>
      </c>
      <c r="R24" s="18" t="str">
        <f t="shared" ca="1" si="1"/>
        <v>08</v>
      </c>
      <c r="S24" s="18" t="str">
        <f t="shared" ca="1" si="2"/>
        <v>07</v>
      </c>
      <c r="T24" s="18">
        <v>1</v>
      </c>
      <c r="U24" s="18">
        <v>0</v>
      </c>
      <c r="V24" s="18">
        <v>0</v>
      </c>
      <c r="W24" s="18">
        <v>1</v>
      </c>
      <c r="X24" s="18">
        <v>1</v>
      </c>
      <c r="Y24" s="18">
        <v>1</v>
      </c>
      <c r="Z24" s="18">
        <v>1</v>
      </c>
      <c r="AA24" s="18">
        <v>1</v>
      </c>
      <c r="AB24" s="18">
        <v>0</v>
      </c>
      <c r="AC24" s="19">
        <v>0</v>
      </c>
      <c r="AD24" s="19">
        <v>0</v>
      </c>
      <c r="AE24" s="19">
        <v>0</v>
      </c>
      <c r="AF24" s="19">
        <v>0</v>
      </c>
      <c r="AG24" s="19">
        <v>0</v>
      </c>
      <c r="AH24" s="19">
        <v>0</v>
      </c>
      <c r="AI24" s="18">
        <v>0</v>
      </c>
      <c r="AJ24" s="19">
        <v>0</v>
      </c>
      <c r="AK24" s="19">
        <v>0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8" t="str">
        <f t="shared" ca="1" si="3"/>
        <v>41</v>
      </c>
      <c r="AU24" s="18" t="s">
        <v>25</v>
      </c>
      <c r="AV24" s="16" t="str">
        <f t="shared" ca="1" si="4"/>
        <v>7B00013CC801020034006500051608070100000101010100000000000000000000000000000000000000000000000000000000000000000000417D</v>
      </c>
      <c r="AW24" s="79">
        <v>23</v>
      </c>
      <c r="AX24" s="21"/>
      <c r="AY24" s="18" t="str">
        <f t="shared" si="5"/>
        <v>00</v>
      </c>
      <c r="AZ24" s="18" t="str">
        <f t="shared" si="6"/>
        <v>00</v>
      </c>
      <c r="BA24" s="20"/>
      <c r="BB24" s="21"/>
    </row>
    <row r="25" spans="1:54" ht="66">
      <c r="A25" s="27"/>
      <c r="B25" s="16"/>
      <c r="C25" s="27"/>
      <c r="D25" s="16"/>
      <c r="E25" s="16">
        <v>3</v>
      </c>
      <c r="F25" s="25" t="s">
        <v>72</v>
      </c>
      <c r="G25" s="18" t="s">
        <v>18</v>
      </c>
      <c r="H25" s="18">
        <v>0</v>
      </c>
      <c r="I25" s="18">
        <v>1</v>
      </c>
      <c r="J25" s="18" t="s">
        <v>69</v>
      </c>
      <c r="K25" s="18" t="s">
        <v>68</v>
      </c>
      <c r="L25" s="18">
        <v>1</v>
      </c>
      <c r="M25" s="18">
        <v>2</v>
      </c>
      <c r="N25" s="26" t="str">
        <f t="shared" si="9"/>
        <v>FFFF</v>
      </c>
      <c r="O25" s="19">
        <v>65</v>
      </c>
      <c r="P25" s="19">
        <v>5</v>
      </c>
      <c r="Q25" s="18" t="str">
        <f t="shared" ca="1" si="0"/>
        <v>16</v>
      </c>
      <c r="R25" s="18" t="str">
        <f t="shared" ca="1" si="1"/>
        <v>08</v>
      </c>
      <c r="S25" s="18" t="str">
        <f t="shared" ca="1" si="2"/>
        <v>07</v>
      </c>
      <c r="T25" s="18">
        <v>1</v>
      </c>
      <c r="U25" s="18">
        <v>0</v>
      </c>
      <c r="V25" s="18">
        <v>0</v>
      </c>
      <c r="W25" s="18">
        <v>1</v>
      </c>
      <c r="X25" s="18">
        <v>1</v>
      </c>
      <c r="Y25" s="18">
        <v>1</v>
      </c>
      <c r="Z25" s="18">
        <v>1</v>
      </c>
      <c r="AA25" s="18">
        <v>1</v>
      </c>
      <c r="AB25" s="18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18">
        <v>0</v>
      </c>
      <c r="AJ25" s="19">
        <v>0</v>
      </c>
      <c r="AK25" s="19">
        <v>0</v>
      </c>
      <c r="AL25" s="19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8" t="str">
        <f t="shared" ca="1" si="3"/>
        <v>14</v>
      </c>
      <c r="AU25" s="18" t="s">
        <v>25</v>
      </c>
      <c r="AV25" s="16" t="str">
        <f t="shared" ca="1" si="4"/>
        <v>7B00013CC80102FFFF006500051608070100000101010100000000000000000000000000000000000000000000000000000000000000000000147D</v>
      </c>
      <c r="AW25" s="79">
        <v>24</v>
      </c>
      <c r="AX25" s="21"/>
      <c r="AY25" s="18" t="str">
        <f t="shared" si="5"/>
        <v>00</v>
      </c>
      <c r="AZ25" s="18" t="str">
        <f t="shared" si="6"/>
        <v>00</v>
      </c>
      <c r="BA25" s="20"/>
      <c r="BB25" s="21"/>
    </row>
    <row r="26" spans="1:54" ht="66">
      <c r="A26" s="27"/>
      <c r="B26" s="16">
        <v>9</v>
      </c>
      <c r="C26" s="27" t="s">
        <v>73</v>
      </c>
      <c r="D26" s="16"/>
      <c r="E26" s="16">
        <v>1</v>
      </c>
      <c r="F26" s="25">
        <v>0</v>
      </c>
      <c r="G26" s="18" t="s">
        <v>18</v>
      </c>
      <c r="H26" s="18">
        <v>0</v>
      </c>
      <c r="I26" s="18">
        <v>1</v>
      </c>
      <c r="J26" s="18" t="s">
        <v>69</v>
      </c>
      <c r="K26" s="18" t="s">
        <v>68</v>
      </c>
      <c r="L26" s="18">
        <v>1</v>
      </c>
      <c r="M26" s="18">
        <v>2</v>
      </c>
      <c r="N26" s="19">
        <v>760</v>
      </c>
      <c r="O26" s="26">
        <f>F26</f>
        <v>0</v>
      </c>
      <c r="P26" s="19">
        <v>5</v>
      </c>
      <c r="Q26" s="18" t="str">
        <f t="shared" ca="1" si="0"/>
        <v>16</v>
      </c>
      <c r="R26" s="18" t="str">
        <f t="shared" ca="1" si="1"/>
        <v>08</v>
      </c>
      <c r="S26" s="18" t="str">
        <f t="shared" ca="1" si="2"/>
        <v>07</v>
      </c>
      <c r="T26" s="18">
        <v>1</v>
      </c>
      <c r="U26" s="18">
        <v>0</v>
      </c>
      <c r="V26" s="18">
        <v>0</v>
      </c>
      <c r="W26" s="18">
        <v>1</v>
      </c>
      <c r="X26" s="18">
        <v>1</v>
      </c>
      <c r="Y26" s="18">
        <v>1</v>
      </c>
      <c r="Z26" s="18">
        <v>1</v>
      </c>
      <c r="AA26" s="18">
        <v>1</v>
      </c>
      <c r="AB26" s="18">
        <v>0</v>
      </c>
      <c r="AC26" s="19">
        <v>0</v>
      </c>
      <c r="AD26" s="19">
        <v>0</v>
      </c>
      <c r="AE26" s="19">
        <v>0</v>
      </c>
      <c r="AF26" s="19">
        <v>0</v>
      </c>
      <c r="AG26" s="19">
        <v>0</v>
      </c>
      <c r="AH26" s="19">
        <v>0</v>
      </c>
      <c r="AI26" s="18">
        <v>0</v>
      </c>
      <c r="AJ26" s="19">
        <v>0</v>
      </c>
      <c r="AK26" s="19">
        <v>0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8" t="str">
        <f t="shared" ca="1" si="3"/>
        <v>10</v>
      </c>
      <c r="AU26" s="18" t="s">
        <v>25</v>
      </c>
      <c r="AV26" s="16" t="str">
        <f t="shared" ca="1" si="4"/>
        <v>7B00013CC801020760000000051608070100000101010100000000000000000000000000000000000000000000000000000000000000000000107D</v>
      </c>
      <c r="AW26" s="79">
        <v>25</v>
      </c>
      <c r="AX26" s="21"/>
      <c r="AY26" s="18" t="str">
        <f t="shared" si="5"/>
        <v>00</v>
      </c>
      <c r="AZ26" s="18" t="str">
        <f t="shared" si="6"/>
        <v>00</v>
      </c>
      <c r="BA26" s="20"/>
      <c r="BB26" s="21"/>
    </row>
    <row r="27" spans="1:54" ht="66">
      <c r="A27" s="27"/>
      <c r="B27" s="16"/>
      <c r="C27" s="27"/>
      <c r="D27" s="16"/>
      <c r="E27" s="16">
        <v>2</v>
      </c>
      <c r="F27" s="25">
        <v>34</v>
      </c>
      <c r="G27" s="18" t="s">
        <v>18</v>
      </c>
      <c r="H27" s="18">
        <v>0</v>
      </c>
      <c r="I27" s="18">
        <v>1</v>
      </c>
      <c r="J27" s="18" t="s">
        <v>69</v>
      </c>
      <c r="K27" s="18" t="s">
        <v>68</v>
      </c>
      <c r="L27" s="18">
        <v>1</v>
      </c>
      <c r="M27" s="18">
        <v>2</v>
      </c>
      <c r="N27" s="19">
        <v>760</v>
      </c>
      <c r="O27" s="26">
        <f t="shared" ref="O27:O28" si="10">F27</f>
        <v>34</v>
      </c>
      <c r="P27" s="19">
        <v>5</v>
      </c>
      <c r="Q27" s="18" t="str">
        <f t="shared" ca="1" si="0"/>
        <v>16</v>
      </c>
      <c r="R27" s="18" t="str">
        <f t="shared" ca="1" si="1"/>
        <v>08</v>
      </c>
      <c r="S27" s="18" t="str">
        <f t="shared" ca="1" si="2"/>
        <v>07</v>
      </c>
      <c r="T27" s="18">
        <v>1</v>
      </c>
      <c r="U27" s="18">
        <v>0</v>
      </c>
      <c r="V27" s="18">
        <v>0</v>
      </c>
      <c r="W27" s="18">
        <v>1</v>
      </c>
      <c r="X27" s="18">
        <v>1</v>
      </c>
      <c r="Y27" s="18">
        <v>1</v>
      </c>
      <c r="Z27" s="18">
        <v>1</v>
      </c>
      <c r="AA27" s="18">
        <v>1</v>
      </c>
      <c r="AB27" s="18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8">
        <v>0</v>
      </c>
      <c r="AJ27" s="19">
        <v>0</v>
      </c>
      <c r="AK27" s="19">
        <v>0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8" t="str">
        <f t="shared" ca="1" si="3"/>
        <v>44</v>
      </c>
      <c r="AU27" s="18" t="s">
        <v>25</v>
      </c>
      <c r="AV27" s="16" t="str">
        <f t="shared" ca="1" si="4"/>
        <v>7B00013CC801020760003400051608070100000101010100000000000000000000000000000000000000000000000000000000000000000000447D</v>
      </c>
      <c r="AW27" s="79">
        <v>26</v>
      </c>
      <c r="AX27" s="21"/>
      <c r="AY27" s="18" t="str">
        <f t="shared" si="5"/>
        <v>00</v>
      </c>
      <c r="AZ27" s="18" t="str">
        <f t="shared" si="6"/>
        <v>00</v>
      </c>
      <c r="BA27" s="20"/>
      <c r="BB27" s="21"/>
    </row>
    <row r="28" spans="1:54" ht="66">
      <c r="A28" s="27"/>
      <c r="B28" s="16"/>
      <c r="C28" s="27"/>
      <c r="D28" s="16"/>
      <c r="E28" s="16">
        <v>3</v>
      </c>
      <c r="F28" s="25" t="s">
        <v>72</v>
      </c>
      <c r="G28" s="18" t="s">
        <v>18</v>
      </c>
      <c r="H28" s="18">
        <v>0</v>
      </c>
      <c r="I28" s="18">
        <v>1</v>
      </c>
      <c r="J28" s="18" t="s">
        <v>69</v>
      </c>
      <c r="K28" s="18" t="s">
        <v>68</v>
      </c>
      <c r="L28" s="18">
        <v>1</v>
      </c>
      <c r="M28" s="18">
        <v>2</v>
      </c>
      <c r="N28" s="19">
        <v>760</v>
      </c>
      <c r="O28" s="26" t="str">
        <f t="shared" si="10"/>
        <v>FFFF</v>
      </c>
      <c r="P28" s="19">
        <v>5</v>
      </c>
      <c r="Q28" s="18" t="str">
        <f t="shared" ca="1" si="0"/>
        <v>16</v>
      </c>
      <c r="R28" s="18" t="str">
        <f t="shared" ca="1" si="1"/>
        <v>08</v>
      </c>
      <c r="S28" s="18" t="str">
        <f t="shared" ca="1" si="2"/>
        <v>07</v>
      </c>
      <c r="T28" s="18">
        <v>1</v>
      </c>
      <c r="U28" s="18">
        <v>0</v>
      </c>
      <c r="V28" s="18">
        <v>0</v>
      </c>
      <c r="W28" s="18">
        <v>1</v>
      </c>
      <c r="X28" s="18">
        <v>1</v>
      </c>
      <c r="Y28" s="18">
        <v>1</v>
      </c>
      <c r="Z28" s="18">
        <v>1</v>
      </c>
      <c r="AA28" s="18">
        <v>1</v>
      </c>
      <c r="AB28" s="18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0</v>
      </c>
      <c r="AH28" s="19">
        <v>0</v>
      </c>
      <c r="AI28" s="18">
        <v>0</v>
      </c>
      <c r="AJ28" s="19">
        <v>0</v>
      </c>
      <c r="AK28" s="19">
        <v>0</v>
      </c>
      <c r="AL28" s="19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8" t="str">
        <f t="shared" ca="1" si="3"/>
        <v>11</v>
      </c>
      <c r="AU28" s="18" t="s">
        <v>25</v>
      </c>
      <c r="AV28" s="16" t="str">
        <f t="shared" ca="1" si="4"/>
        <v>7B00013CC801020760FFFF00051608070100000101010100000000000000000000000000000000000000000000000000000000000000000000117D</v>
      </c>
      <c r="AW28" s="79">
        <v>27</v>
      </c>
      <c r="AX28" s="21"/>
      <c r="AY28" s="18" t="str">
        <f t="shared" si="5"/>
        <v>00</v>
      </c>
      <c r="AZ28" s="18" t="str">
        <f t="shared" si="6"/>
        <v>00</v>
      </c>
      <c r="BA28" s="20"/>
      <c r="BB28" s="21"/>
    </row>
    <row r="29" spans="1:54" ht="66">
      <c r="A29" s="27"/>
      <c r="B29" s="16">
        <v>11</v>
      </c>
      <c r="C29" s="27" t="s">
        <v>74</v>
      </c>
      <c r="D29" s="16" t="s">
        <v>225</v>
      </c>
      <c r="E29" s="16">
        <v>1</v>
      </c>
      <c r="F29" s="25">
        <v>0</v>
      </c>
      <c r="G29" s="18" t="s">
        <v>18</v>
      </c>
      <c r="H29" s="18">
        <v>0</v>
      </c>
      <c r="I29" s="18">
        <v>1</v>
      </c>
      <c r="J29" s="18" t="s">
        <v>69</v>
      </c>
      <c r="K29" s="18" t="s">
        <v>68</v>
      </c>
      <c r="L29" s="18">
        <v>1</v>
      </c>
      <c r="M29" s="18">
        <v>2</v>
      </c>
      <c r="N29" s="19">
        <v>760</v>
      </c>
      <c r="O29" s="19">
        <v>65</v>
      </c>
      <c r="P29" s="26">
        <f>F29</f>
        <v>0</v>
      </c>
      <c r="Q29" s="18" t="str">
        <f t="shared" ca="1" si="0"/>
        <v>16</v>
      </c>
      <c r="R29" s="18" t="str">
        <f t="shared" ca="1" si="1"/>
        <v>08</v>
      </c>
      <c r="S29" s="18" t="str">
        <f t="shared" ca="1" si="2"/>
        <v>07</v>
      </c>
      <c r="T29" s="18">
        <v>1</v>
      </c>
      <c r="U29" s="18">
        <v>0</v>
      </c>
      <c r="V29" s="18">
        <v>0</v>
      </c>
      <c r="W29" s="18">
        <v>1</v>
      </c>
      <c r="X29" s="18">
        <v>1</v>
      </c>
      <c r="Y29" s="18">
        <v>1</v>
      </c>
      <c r="Z29" s="18">
        <v>1</v>
      </c>
      <c r="AA29" s="18">
        <v>1</v>
      </c>
      <c r="AB29" s="18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8">
        <v>0</v>
      </c>
      <c r="AJ29" s="19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8" t="str">
        <f t="shared" ca="1" si="3"/>
        <v>50</v>
      </c>
      <c r="AU29" s="18" t="s">
        <v>25</v>
      </c>
      <c r="AV29" s="16" t="str">
        <f t="shared" ca="1" si="4"/>
        <v>7B00013CC801020760006500001608070100000101010100000000000000000000000000000000000000000000000000000000000000000000507D</v>
      </c>
      <c r="AW29" s="79">
        <v>28</v>
      </c>
      <c r="AX29" s="21"/>
      <c r="AY29" s="18" t="str">
        <f t="shared" si="5"/>
        <v>00</v>
      </c>
      <c r="AZ29" s="18" t="str">
        <f t="shared" si="6"/>
        <v>00</v>
      </c>
      <c r="BA29" s="20"/>
      <c r="BB29" s="21"/>
    </row>
    <row r="30" spans="1:54" ht="66">
      <c r="A30" s="27"/>
      <c r="B30" s="16"/>
      <c r="C30" s="27"/>
      <c r="D30" s="16" t="s">
        <v>224</v>
      </c>
      <c r="E30" s="16">
        <v>2</v>
      </c>
      <c r="F30" s="25" t="s">
        <v>227</v>
      </c>
      <c r="G30" s="18" t="s">
        <v>18</v>
      </c>
      <c r="H30" s="18">
        <v>0</v>
      </c>
      <c r="I30" s="18">
        <v>1</v>
      </c>
      <c r="J30" s="18" t="s">
        <v>69</v>
      </c>
      <c r="K30" s="18" t="s">
        <v>68</v>
      </c>
      <c r="L30" s="18">
        <v>1</v>
      </c>
      <c r="M30" s="18">
        <v>2</v>
      </c>
      <c r="N30" s="19">
        <v>760</v>
      </c>
      <c r="O30" s="19">
        <v>65</v>
      </c>
      <c r="P30" s="26" t="str">
        <f t="shared" ref="P30:P31" si="11">F30</f>
        <v>02FF</v>
      </c>
      <c r="Q30" s="18" t="str">
        <f t="shared" ca="1" si="0"/>
        <v>16</v>
      </c>
      <c r="R30" s="18" t="str">
        <f t="shared" ca="1" si="1"/>
        <v>08</v>
      </c>
      <c r="S30" s="18" t="str">
        <f t="shared" ca="1" si="2"/>
        <v>07</v>
      </c>
      <c r="T30" s="18">
        <v>1</v>
      </c>
      <c r="U30" s="18">
        <v>0</v>
      </c>
      <c r="V30" s="18">
        <v>0</v>
      </c>
      <c r="W30" s="18">
        <v>1</v>
      </c>
      <c r="X30" s="18">
        <v>1</v>
      </c>
      <c r="Y30" s="18">
        <v>1</v>
      </c>
      <c r="Z30" s="18">
        <v>1</v>
      </c>
      <c r="AA30" s="18">
        <v>1</v>
      </c>
      <c r="AB30" s="18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0</v>
      </c>
      <c r="AI30" s="18">
        <v>0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8" t="str">
        <f t="shared" ca="1" si="3"/>
        <v>51</v>
      </c>
      <c r="AU30" s="18" t="s">
        <v>25</v>
      </c>
      <c r="AV30" s="16" t="str">
        <f t="shared" ca="1" si="4"/>
        <v>7B00013CC801020760006502FF1608070100000101010100000000000000000000000000000000000000000000000000000000000000000000517D</v>
      </c>
      <c r="AW30" s="79">
        <v>29</v>
      </c>
      <c r="AX30" s="21"/>
      <c r="AY30" s="18" t="str">
        <f t="shared" si="5"/>
        <v>00</v>
      </c>
      <c r="AZ30" s="18" t="str">
        <f t="shared" si="6"/>
        <v>00</v>
      </c>
      <c r="BA30" s="20"/>
      <c r="BB30" s="21"/>
    </row>
    <row r="31" spans="1:54" ht="66">
      <c r="A31" s="27"/>
      <c r="B31" s="16"/>
      <c r="C31" s="27"/>
      <c r="D31" s="16" t="s">
        <v>223</v>
      </c>
      <c r="E31" s="16">
        <v>3</v>
      </c>
      <c r="F31" s="25" t="s">
        <v>72</v>
      </c>
      <c r="G31" s="18" t="s">
        <v>18</v>
      </c>
      <c r="H31" s="18">
        <v>0</v>
      </c>
      <c r="I31" s="18">
        <v>1</v>
      </c>
      <c r="J31" s="18" t="s">
        <v>69</v>
      </c>
      <c r="K31" s="18" t="s">
        <v>68</v>
      </c>
      <c r="L31" s="18">
        <v>1</v>
      </c>
      <c r="M31" s="18">
        <v>2</v>
      </c>
      <c r="N31" s="19">
        <v>760</v>
      </c>
      <c r="O31" s="19">
        <v>65</v>
      </c>
      <c r="P31" s="26" t="str">
        <f t="shared" si="11"/>
        <v>FFFF</v>
      </c>
      <c r="Q31" s="18" t="str">
        <f t="shared" ref="Q31" ca="1" si="12">TEXT(DEC2HEX(TEXT(NOW()+2,"YY")),"00")</f>
        <v>16</v>
      </c>
      <c r="R31" s="18" t="str">
        <f t="shared" ref="R31:R34" ca="1" si="13">TEXT(DEC2HEX(TEXT(NOW()+2,"MM")),"00")</f>
        <v>08</v>
      </c>
      <c r="S31" s="18" t="str">
        <f t="shared" ref="S31:S36" ca="1" si="14">TEXT(DEC2HEX(TEXT(NOW()+2,"DD")),"00")</f>
        <v>07</v>
      </c>
      <c r="T31" s="18">
        <v>1</v>
      </c>
      <c r="U31" s="18">
        <v>0</v>
      </c>
      <c r="V31" s="18">
        <v>0</v>
      </c>
      <c r="W31" s="18">
        <v>1</v>
      </c>
      <c r="X31" s="18">
        <v>1</v>
      </c>
      <c r="Y31" s="18">
        <v>1</v>
      </c>
      <c r="Z31" s="18">
        <v>1</v>
      </c>
      <c r="AA31" s="18">
        <v>1</v>
      </c>
      <c r="AB31" s="18">
        <v>0</v>
      </c>
      <c r="AC31" s="19">
        <v>0</v>
      </c>
      <c r="AD31" s="19">
        <v>0</v>
      </c>
      <c r="AE31" s="19">
        <v>0</v>
      </c>
      <c r="AF31" s="19">
        <v>0</v>
      </c>
      <c r="AG31" s="19">
        <v>0</v>
      </c>
      <c r="AH31" s="19">
        <v>0</v>
      </c>
      <c r="AI31" s="18">
        <v>0</v>
      </c>
      <c r="AJ31" s="19">
        <v>0</v>
      </c>
      <c r="AK31" s="19">
        <v>0</v>
      </c>
      <c r="AL31" s="19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8" t="str">
        <f t="shared" ca="1" si="3"/>
        <v>51</v>
      </c>
      <c r="AU31" s="18" t="s">
        <v>25</v>
      </c>
      <c r="AV31" s="16" t="str">
        <f t="shared" ca="1" si="4"/>
        <v>7B00013CC8010207600065FFFF1608070100000101010100000000000000000000000000000000000000000000000000000000000000000000517D</v>
      </c>
      <c r="AW31" s="79">
        <v>30</v>
      </c>
      <c r="AX31" s="21"/>
      <c r="AY31" s="18" t="str">
        <f t="shared" si="5"/>
        <v>00</v>
      </c>
      <c r="AZ31" s="18" t="str">
        <f t="shared" si="6"/>
        <v>00</v>
      </c>
      <c r="BA31" s="20"/>
      <c r="BB31" s="21"/>
    </row>
    <row r="32" spans="1:54" ht="66">
      <c r="A32" s="27"/>
      <c r="B32" s="16">
        <v>13</v>
      </c>
      <c r="C32" s="27" t="s">
        <v>76</v>
      </c>
      <c r="D32" s="16" t="s">
        <v>137</v>
      </c>
      <c r="E32" s="16">
        <v>1</v>
      </c>
      <c r="F32" s="22">
        <v>0</v>
      </c>
      <c r="G32" s="18" t="s">
        <v>18</v>
      </c>
      <c r="H32" s="18">
        <v>0</v>
      </c>
      <c r="I32" s="18">
        <v>1</v>
      </c>
      <c r="J32" s="18" t="s">
        <v>69</v>
      </c>
      <c r="K32" s="18" t="s">
        <v>68</v>
      </c>
      <c r="L32" s="18">
        <v>1</v>
      </c>
      <c r="M32" s="18">
        <v>2</v>
      </c>
      <c r="N32" s="19">
        <v>760</v>
      </c>
      <c r="O32" s="19">
        <v>65</v>
      </c>
      <c r="P32" s="19">
        <v>5</v>
      </c>
      <c r="Q32" s="23">
        <f>F32</f>
        <v>0</v>
      </c>
      <c r="R32" s="18" t="str">
        <f t="shared" ca="1" si="13"/>
        <v>08</v>
      </c>
      <c r="S32" s="18" t="str">
        <f t="shared" ca="1" si="14"/>
        <v>07</v>
      </c>
      <c r="T32" s="18">
        <v>1</v>
      </c>
      <c r="U32" s="18">
        <v>0</v>
      </c>
      <c r="V32" s="18">
        <v>0</v>
      </c>
      <c r="W32" s="18">
        <v>1</v>
      </c>
      <c r="X32" s="18">
        <v>1</v>
      </c>
      <c r="Y32" s="18">
        <v>1</v>
      </c>
      <c r="Z32" s="18">
        <v>1</v>
      </c>
      <c r="AA32" s="18">
        <v>1</v>
      </c>
      <c r="AB32" s="18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18">
        <v>0</v>
      </c>
      <c r="AJ32" s="19">
        <v>0</v>
      </c>
      <c r="AK32" s="19">
        <v>0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8" t="str">
        <f t="shared" ca="1" si="3"/>
        <v>41</v>
      </c>
      <c r="AU32" s="18" t="s">
        <v>25</v>
      </c>
      <c r="AV32" s="16" t="str">
        <f t="shared" ca="1" si="4"/>
        <v>7B00013CC801020760006500050008070100000101010100000000000000000000000000000000000000000000000000000000000000000000417D</v>
      </c>
      <c r="AW32" s="79">
        <v>31</v>
      </c>
      <c r="AX32" s="21"/>
      <c r="AY32" s="18" t="str">
        <f t="shared" si="5"/>
        <v>00</v>
      </c>
      <c r="AZ32" s="18" t="str">
        <f t="shared" si="6"/>
        <v>00</v>
      </c>
      <c r="BA32" s="20"/>
      <c r="BB32" s="21"/>
    </row>
    <row r="33" spans="1:54" ht="66">
      <c r="A33" s="27"/>
      <c r="B33" s="16"/>
      <c r="C33" s="27"/>
      <c r="D33" s="16"/>
      <c r="E33" s="16">
        <v>2</v>
      </c>
      <c r="F33" s="22">
        <v>64</v>
      </c>
      <c r="G33" s="18" t="s">
        <v>18</v>
      </c>
      <c r="H33" s="18">
        <v>0</v>
      </c>
      <c r="I33" s="18">
        <v>1</v>
      </c>
      <c r="J33" s="18" t="s">
        <v>69</v>
      </c>
      <c r="K33" s="18" t="s">
        <v>68</v>
      </c>
      <c r="L33" s="18">
        <v>1</v>
      </c>
      <c r="M33" s="18">
        <v>2</v>
      </c>
      <c r="N33" s="19">
        <v>760</v>
      </c>
      <c r="O33" s="19">
        <v>65</v>
      </c>
      <c r="P33" s="19">
        <v>5</v>
      </c>
      <c r="Q33" s="23">
        <f t="shared" ref="Q33:Q34" si="15">F33</f>
        <v>64</v>
      </c>
      <c r="R33" s="18" t="str">
        <f t="shared" ca="1" si="13"/>
        <v>08</v>
      </c>
      <c r="S33" s="18" t="str">
        <f t="shared" ca="1" si="14"/>
        <v>07</v>
      </c>
      <c r="T33" s="18">
        <v>1</v>
      </c>
      <c r="U33" s="18">
        <v>0</v>
      </c>
      <c r="V33" s="18">
        <v>0</v>
      </c>
      <c r="W33" s="18">
        <v>1</v>
      </c>
      <c r="X33" s="18">
        <v>1</v>
      </c>
      <c r="Y33" s="18">
        <v>1</v>
      </c>
      <c r="Z33" s="18">
        <v>1</v>
      </c>
      <c r="AA33" s="18">
        <v>1</v>
      </c>
      <c r="AB33" s="18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8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8" t="str">
        <f t="shared" ca="1" si="3"/>
        <v>45</v>
      </c>
      <c r="AU33" s="18" t="s">
        <v>25</v>
      </c>
      <c r="AV33" s="16" t="str">
        <f t="shared" ca="1" si="4"/>
        <v>7B00013CC801020760006500056408070100000101010100000000000000000000000000000000000000000000000000000000000000000000457D</v>
      </c>
      <c r="AW33" s="79">
        <v>32</v>
      </c>
      <c r="AX33" s="21"/>
      <c r="AY33" s="18" t="str">
        <f t="shared" si="5"/>
        <v>00</v>
      </c>
      <c r="AZ33" s="18" t="str">
        <f t="shared" si="6"/>
        <v>00</v>
      </c>
      <c r="BA33" s="20"/>
      <c r="BB33" s="21"/>
    </row>
    <row r="34" spans="1:54" ht="66">
      <c r="A34" s="27"/>
      <c r="B34" s="16"/>
      <c r="C34" s="27"/>
      <c r="D34" s="16"/>
      <c r="E34" s="16">
        <v>3</v>
      </c>
      <c r="F34" s="22" t="s">
        <v>22</v>
      </c>
      <c r="G34" s="18" t="s">
        <v>18</v>
      </c>
      <c r="H34" s="18">
        <v>0</v>
      </c>
      <c r="I34" s="18">
        <v>1</v>
      </c>
      <c r="J34" s="18" t="s">
        <v>69</v>
      </c>
      <c r="K34" s="18" t="s">
        <v>68</v>
      </c>
      <c r="L34" s="18">
        <v>1</v>
      </c>
      <c r="M34" s="18">
        <v>2</v>
      </c>
      <c r="N34" s="19">
        <v>760</v>
      </c>
      <c r="O34" s="19">
        <v>65</v>
      </c>
      <c r="P34" s="19">
        <v>5</v>
      </c>
      <c r="Q34" s="23" t="str">
        <f t="shared" si="15"/>
        <v>FF</v>
      </c>
      <c r="R34" s="18" t="str">
        <f t="shared" ca="1" si="13"/>
        <v>08</v>
      </c>
      <c r="S34" s="18" t="str">
        <f t="shared" ca="1" si="14"/>
        <v>07</v>
      </c>
      <c r="T34" s="18">
        <v>1</v>
      </c>
      <c r="U34" s="18">
        <v>0</v>
      </c>
      <c r="V34" s="18">
        <v>0</v>
      </c>
      <c r="W34" s="18">
        <v>1</v>
      </c>
      <c r="X34" s="18">
        <v>1</v>
      </c>
      <c r="Y34" s="18">
        <v>1</v>
      </c>
      <c r="Z34" s="18">
        <v>1</v>
      </c>
      <c r="AA34" s="18">
        <v>1</v>
      </c>
      <c r="AB34" s="18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0</v>
      </c>
      <c r="AH34" s="19">
        <v>0</v>
      </c>
      <c r="AI34" s="18">
        <v>0</v>
      </c>
      <c r="AJ34" s="19">
        <v>0</v>
      </c>
      <c r="AK34" s="19">
        <v>0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8" t="str">
        <f t="shared" ca="1" si="3"/>
        <v>40</v>
      </c>
      <c r="AU34" s="18" t="s">
        <v>25</v>
      </c>
      <c r="AV34" s="16" t="str">
        <f t="shared" ca="1" si="4"/>
        <v>7B00013CC80102076000650005FF08070100000101010100000000000000000000000000000000000000000000000000000000000000000000407D</v>
      </c>
      <c r="AW34" s="79">
        <v>33</v>
      </c>
      <c r="AX34" s="21"/>
      <c r="AY34" s="18" t="str">
        <f t="shared" si="5"/>
        <v>00</v>
      </c>
      <c r="AZ34" s="18" t="str">
        <f t="shared" si="6"/>
        <v>00</v>
      </c>
      <c r="BA34" s="20"/>
      <c r="BB34" s="21"/>
    </row>
    <row r="35" spans="1:54" ht="66">
      <c r="A35" s="27"/>
      <c r="B35" s="16">
        <v>14</v>
      </c>
      <c r="C35" s="27" t="s">
        <v>77</v>
      </c>
      <c r="D35" s="16" t="s">
        <v>138</v>
      </c>
      <c r="E35" s="16">
        <v>1</v>
      </c>
      <c r="F35" s="22">
        <v>0</v>
      </c>
      <c r="G35" s="18" t="s">
        <v>18</v>
      </c>
      <c r="H35" s="18">
        <v>0</v>
      </c>
      <c r="I35" s="18">
        <v>1</v>
      </c>
      <c r="J35" s="18" t="s">
        <v>69</v>
      </c>
      <c r="K35" s="18" t="s">
        <v>68</v>
      </c>
      <c r="L35" s="18">
        <v>1</v>
      </c>
      <c r="M35" s="18">
        <v>2</v>
      </c>
      <c r="N35" s="19">
        <v>760</v>
      </c>
      <c r="O35" s="19">
        <v>65</v>
      </c>
      <c r="P35" s="19">
        <v>5</v>
      </c>
      <c r="Q35" s="18" t="str">
        <f t="shared" ref="Q35:Q37" ca="1" si="16">TEXT(DEC2HEX(TEXT(NOW()+2,"YY")),"00")</f>
        <v>16</v>
      </c>
      <c r="R35" s="23">
        <f>F35</f>
        <v>0</v>
      </c>
      <c r="S35" s="18" t="str">
        <f t="shared" ca="1" si="14"/>
        <v>07</v>
      </c>
      <c r="T35" s="18">
        <v>1</v>
      </c>
      <c r="U35" s="18">
        <v>0</v>
      </c>
      <c r="V35" s="18">
        <v>0</v>
      </c>
      <c r="W35" s="18">
        <v>1</v>
      </c>
      <c r="X35" s="18">
        <v>1</v>
      </c>
      <c r="Y35" s="18">
        <v>1</v>
      </c>
      <c r="Z35" s="18">
        <v>1</v>
      </c>
      <c r="AA35" s="18">
        <v>1</v>
      </c>
      <c r="AB35" s="18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0</v>
      </c>
      <c r="AI35" s="18">
        <v>0</v>
      </c>
      <c r="AJ35" s="19">
        <v>0</v>
      </c>
      <c r="AK35" s="19">
        <v>0</v>
      </c>
      <c r="AL35" s="19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8" t="str">
        <f t="shared" ca="1" si="3"/>
        <v>45</v>
      </c>
      <c r="AU35" s="18" t="s">
        <v>25</v>
      </c>
      <c r="AV35" s="16" t="str">
        <f t="shared" ca="1" si="4"/>
        <v>7B00013CC801020760006500051600070100000101010100000000000000000000000000000000000000000000000000000000000000000000457D</v>
      </c>
      <c r="AW35" s="79">
        <v>34</v>
      </c>
      <c r="AX35" s="21"/>
      <c r="AY35" s="18" t="str">
        <f t="shared" si="5"/>
        <v>00</v>
      </c>
      <c r="AZ35" s="18" t="str">
        <f t="shared" si="6"/>
        <v>00</v>
      </c>
      <c r="BA35" s="20"/>
      <c r="BB35" s="21"/>
    </row>
    <row r="36" spans="1:54" ht="66">
      <c r="A36" s="27"/>
      <c r="B36" s="16"/>
      <c r="C36" s="27"/>
      <c r="D36" s="16"/>
      <c r="E36" s="16">
        <v>2</v>
      </c>
      <c r="F36" s="22">
        <v>1</v>
      </c>
      <c r="G36" s="18" t="s">
        <v>18</v>
      </c>
      <c r="H36" s="18">
        <v>0</v>
      </c>
      <c r="I36" s="18">
        <v>1</v>
      </c>
      <c r="J36" s="18" t="s">
        <v>69</v>
      </c>
      <c r="K36" s="18" t="s">
        <v>68</v>
      </c>
      <c r="L36" s="18">
        <v>1</v>
      </c>
      <c r="M36" s="18">
        <v>2</v>
      </c>
      <c r="N36" s="19">
        <v>760</v>
      </c>
      <c r="O36" s="19">
        <v>65</v>
      </c>
      <c r="P36" s="19">
        <v>5</v>
      </c>
      <c r="Q36" s="18" t="str">
        <f t="shared" ca="1" si="16"/>
        <v>16</v>
      </c>
      <c r="R36" s="23">
        <f t="shared" ref="R36:R37" si="17">F36</f>
        <v>1</v>
      </c>
      <c r="S36" s="18" t="str">
        <f t="shared" ca="1" si="14"/>
        <v>07</v>
      </c>
      <c r="T36" s="18">
        <v>1</v>
      </c>
      <c r="U36" s="18">
        <v>0</v>
      </c>
      <c r="V36" s="18">
        <v>0</v>
      </c>
      <c r="W36" s="18">
        <v>1</v>
      </c>
      <c r="X36" s="18">
        <v>1</v>
      </c>
      <c r="Y36" s="18">
        <v>1</v>
      </c>
      <c r="Z36" s="18">
        <v>1</v>
      </c>
      <c r="AA36" s="18">
        <v>1</v>
      </c>
      <c r="AB36" s="18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18">
        <v>0</v>
      </c>
      <c r="AJ36" s="19">
        <v>0</v>
      </c>
      <c r="AK36" s="19">
        <v>0</v>
      </c>
      <c r="AL36" s="19">
        <v>0</v>
      </c>
      <c r="AM36" s="19">
        <v>0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>
        <v>0</v>
      </c>
      <c r="AT36" s="18" t="str">
        <f t="shared" ca="1" si="3"/>
        <v>50</v>
      </c>
      <c r="AU36" s="18" t="s">
        <v>25</v>
      </c>
      <c r="AV36" s="16" t="str">
        <f t="shared" ca="1" si="4"/>
        <v>7B00013CC801020760006500051601070100000101010100000000000000000000000000000000000000000000000000000000000000000000507D</v>
      </c>
      <c r="AW36" s="79">
        <v>35</v>
      </c>
      <c r="AX36" s="21"/>
      <c r="AY36" s="18" t="str">
        <f t="shared" si="5"/>
        <v>00</v>
      </c>
      <c r="AZ36" s="18" t="str">
        <f t="shared" si="6"/>
        <v>00</v>
      </c>
      <c r="BA36" s="20"/>
      <c r="BB36" s="21"/>
    </row>
    <row r="37" spans="1:54" ht="82.5">
      <c r="A37" s="27"/>
      <c r="B37" s="16"/>
      <c r="C37" s="27"/>
      <c r="D37" s="16"/>
      <c r="E37" s="16">
        <v>3</v>
      </c>
      <c r="F37" s="22" t="s">
        <v>140</v>
      </c>
      <c r="G37" s="18" t="s">
        <v>18</v>
      </c>
      <c r="H37" s="18">
        <v>0</v>
      </c>
      <c r="I37" s="18">
        <v>1</v>
      </c>
      <c r="J37" s="18" t="s">
        <v>69</v>
      </c>
      <c r="K37" s="18" t="s">
        <v>68</v>
      </c>
      <c r="L37" s="18">
        <v>1</v>
      </c>
      <c r="M37" s="18">
        <v>2</v>
      </c>
      <c r="N37" s="19">
        <v>760</v>
      </c>
      <c r="O37" s="19">
        <v>65</v>
      </c>
      <c r="P37" s="19">
        <v>5</v>
      </c>
      <c r="Q37" s="18" t="str">
        <f t="shared" ca="1" si="16"/>
        <v>16</v>
      </c>
      <c r="R37" s="23" t="str">
        <f t="shared" si="17"/>
        <v>0D</v>
      </c>
      <c r="S37" s="18" t="str">
        <f t="shared" ref="S37" ca="1" si="18">TEXT(DEC2HEX(TEXT(NOW()+2,"DD")),"00")</f>
        <v>07</v>
      </c>
      <c r="T37" s="18">
        <v>1</v>
      </c>
      <c r="U37" s="18">
        <v>0</v>
      </c>
      <c r="V37" s="18">
        <v>0</v>
      </c>
      <c r="W37" s="18">
        <v>1</v>
      </c>
      <c r="X37" s="18">
        <v>1</v>
      </c>
      <c r="Y37" s="18">
        <v>1</v>
      </c>
      <c r="Z37" s="18">
        <v>1</v>
      </c>
      <c r="AA37" s="18">
        <v>1</v>
      </c>
      <c r="AB37" s="18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8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8" t="str">
        <f t="shared" ca="1" si="3"/>
        <v>54</v>
      </c>
      <c r="AU37" s="18" t="s">
        <v>25</v>
      </c>
      <c r="AV37" s="16" t="str">
        <f t="shared" ca="1" si="4"/>
        <v>7B00013CC80102076000650005160D070100000101010100000000000000000000000000000000000000000000000000000000000000000000547D</v>
      </c>
      <c r="AW37" s="79">
        <v>36</v>
      </c>
      <c r="AX37" s="21"/>
      <c r="AY37" s="18" t="str">
        <f t="shared" si="5"/>
        <v>00</v>
      </c>
      <c r="AZ37" s="18" t="str">
        <f t="shared" si="6"/>
        <v>00</v>
      </c>
      <c r="BA37" s="20"/>
      <c r="BB37" s="21"/>
    </row>
    <row r="38" spans="1:54" ht="66">
      <c r="A38" s="27"/>
      <c r="B38" s="16">
        <v>15</v>
      </c>
      <c r="C38" s="27" t="s">
        <v>78</v>
      </c>
      <c r="D38" s="16" t="s">
        <v>139</v>
      </c>
      <c r="E38" s="16">
        <v>1</v>
      </c>
      <c r="F38" s="22">
        <v>0</v>
      </c>
      <c r="G38" s="18" t="s">
        <v>18</v>
      </c>
      <c r="H38" s="18">
        <v>0</v>
      </c>
      <c r="I38" s="18">
        <v>1</v>
      </c>
      <c r="J38" s="18" t="s">
        <v>69</v>
      </c>
      <c r="K38" s="18" t="s">
        <v>68</v>
      </c>
      <c r="L38" s="18">
        <v>1</v>
      </c>
      <c r="M38" s="18">
        <v>2</v>
      </c>
      <c r="N38" s="19">
        <v>760</v>
      </c>
      <c r="O38" s="19">
        <v>65</v>
      </c>
      <c r="P38" s="19">
        <v>5</v>
      </c>
      <c r="Q38" s="18" t="str">
        <f t="shared" ref="Q38:Q40" ca="1" si="19">TEXT(DEC2HEX(TEXT(NOW()+2,"YY")),"00")</f>
        <v>16</v>
      </c>
      <c r="R38" s="18" t="str">
        <f t="shared" ref="R38:R40" ca="1" si="20">TEXT(DEC2HEX(TEXT(NOW()+2,"MM")),"00")</f>
        <v>08</v>
      </c>
      <c r="S38" s="23">
        <f>F38</f>
        <v>0</v>
      </c>
      <c r="T38" s="18">
        <v>1</v>
      </c>
      <c r="U38" s="18">
        <v>0</v>
      </c>
      <c r="V38" s="18">
        <v>0</v>
      </c>
      <c r="W38" s="18">
        <v>1</v>
      </c>
      <c r="X38" s="18">
        <v>1</v>
      </c>
      <c r="Y38" s="18">
        <v>1</v>
      </c>
      <c r="Z38" s="18">
        <v>1</v>
      </c>
      <c r="AA38" s="18">
        <v>1</v>
      </c>
      <c r="AB38" s="18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8">
        <v>0</v>
      </c>
      <c r="AJ38" s="19">
        <v>0</v>
      </c>
      <c r="AK38" s="19">
        <v>0</v>
      </c>
      <c r="AL38" s="19">
        <v>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8" t="str">
        <f t="shared" ca="1" si="3"/>
        <v>50</v>
      </c>
      <c r="AU38" s="18" t="s">
        <v>25</v>
      </c>
      <c r="AV38" s="16" t="str">
        <f t="shared" ca="1" si="4"/>
        <v>7B00013CC801020760006500051608000100000101010100000000000000000000000000000000000000000000000000000000000000000000507D</v>
      </c>
      <c r="AW38" s="79">
        <v>37</v>
      </c>
      <c r="AX38" s="21"/>
      <c r="AY38" s="18" t="str">
        <f t="shared" si="5"/>
        <v>00</v>
      </c>
      <c r="AZ38" s="18" t="str">
        <f t="shared" si="6"/>
        <v>00</v>
      </c>
      <c r="BA38" s="20"/>
      <c r="BB38" s="21"/>
    </row>
    <row r="39" spans="1:54" ht="66">
      <c r="A39" s="27"/>
      <c r="B39" s="16"/>
      <c r="C39" s="27"/>
      <c r="D39" s="16"/>
      <c r="E39" s="16">
        <v>2</v>
      </c>
      <c r="F39" s="22">
        <v>1</v>
      </c>
      <c r="G39" s="18" t="s">
        <v>18</v>
      </c>
      <c r="H39" s="18">
        <v>0</v>
      </c>
      <c r="I39" s="18">
        <v>1</v>
      </c>
      <c r="J39" s="18" t="s">
        <v>69</v>
      </c>
      <c r="K39" s="18" t="s">
        <v>68</v>
      </c>
      <c r="L39" s="18">
        <v>1</v>
      </c>
      <c r="M39" s="18">
        <v>2</v>
      </c>
      <c r="N39" s="19">
        <v>760</v>
      </c>
      <c r="O39" s="19">
        <v>65</v>
      </c>
      <c r="P39" s="19">
        <v>5</v>
      </c>
      <c r="Q39" s="18" t="str">
        <f t="shared" ca="1" si="19"/>
        <v>16</v>
      </c>
      <c r="R39" s="18" t="str">
        <f t="shared" ca="1" si="20"/>
        <v>08</v>
      </c>
      <c r="S39" s="23">
        <f t="shared" ref="S39:S40" si="21">F39</f>
        <v>1</v>
      </c>
      <c r="T39" s="18">
        <v>1</v>
      </c>
      <c r="U39" s="18">
        <v>0</v>
      </c>
      <c r="V39" s="18">
        <v>0</v>
      </c>
      <c r="W39" s="18">
        <v>1</v>
      </c>
      <c r="X39" s="18">
        <v>1</v>
      </c>
      <c r="Y39" s="18">
        <v>1</v>
      </c>
      <c r="Z39" s="18">
        <v>1</v>
      </c>
      <c r="AA39" s="18">
        <v>1</v>
      </c>
      <c r="AB39" s="18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8">
        <v>0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8" t="str">
        <f t="shared" ca="1" si="3"/>
        <v>51</v>
      </c>
      <c r="AU39" s="18" t="s">
        <v>25</v>
      </c>
      <c r="AV39" s="16" t="str">
        <f t="shared" ca="1" si="4"/>
        <v>7B00013CC801020760006500051608010100000101010100000000000000000000000000000000000000000000000000000000000000000000517D</v>
      </c>
      <c r="AW39" s="79">
        <v>38</v>
      </c>
      <c r="AX39" s="21"/>
      <c r="AY39" s="18" t="str">
        <f t="shared" si="5"/>
        <v>00</v>
      </c>
      <c r="AZ39" s="18" t="str">
        <f t="shared" si="6"/>
        <v>00</v>
      </c>
      <c r="BA39" s="20"/>
      <c r="BB39" s="21"/>
    </row>
    <row r="40" spans="1:54" ht="66">
      <c r="A40" s="27"/>
      <c r="B40" s="16"/>
      <c r="C40" s="27"/>
      <c r="D40" s="16"/>
      <c r="E40" s="16">
        <v>3</v>
      </c>
      <c r="F40" s="22">
        <v>20</v>
      </c>
      <c r="G40" s="18" t="s">
        <v>18</v>
      </c>
      <c r="H40" s="18">
        <v>0</v>
      </c>
      <c r="I40" s="18">
        <v>1</v>
      </c>
      <c r="J40" s="18" t="s">
        <v>69</v>
      </c>
      <c r="K40" s="18" t="s">
        <v>68</v>
      </c>
      <c r="L40" s="18">
        <v>1</v>
      </c>
      <c r="M40" s="18">
        <v>2</v>
      </c>
      <c r="N40" s="19">
        <v>760</v>
      </c>
      <c r="O40" s="19">
        <v>65</v>
      </c>
      <c r="P40" s="19">
        <v>5</v>
      </c>
      <c r="Q40" s="18" t="str">
        <f t="shared" ca="1" si="19"/>
        <v>16</v>
      </c>
      <c r="R40" s="18" t="str">
        <f t="shared" ca="1" si="20"/>
        <v>08</v>
      </c>
      <c r="S40" s="23">
        <f t="shared" si="21"/>
        <v>20</v>
      </c>
      <c r="T40" s="18">
        <v>1</v>
      </c>
      <c r="U40" s="18">
        <v>0</v>
      </c>
      <c r="V40" s="18">
        <v>0</v>
      </c>
      <c r="W40" s="18">
        <v>1</v>
      </c>
      <c r="X40" s="18">
        <v>1</v>
      </c>
      <c r="Y40" s="18">
        <v>1</v>
      </c>
      <c r="Z40" s="18">
        <v>1</v>
      </c>
      <c r="AA40" s="18">
        <v>1</v>
      </c>
      <c r="AB40" s="18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8">
        <v>0</v>
      </c>
      <c r="AJ40" s="19">
        <v>0</v>
      </c>
      <c r="AK40" s="19">
        <v>0</v>
      </c>
      <c r="AL40" s="19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8" t="str">
        <f t="shared" ca="1" si="3"/>
        <v>10</v>
      </c>
      <c r="AU40" s="18" t="s">
        <v>25</v>
      </c>
      <c r="AV40" s="16" t="str">
        <f t="shared" ca="1" si="4"/>
        <v>7B00013CC801020760006500051608200100000101010100000000000000000000000000000000000000000000000000000000000000000000107D</v>
      </c>
      <c r="AW40" s="79">
        <v>39</v>
      </c>
      <c r="AX40" s="21"/>
      <c r="AY40" s="18" t="str">
        <f t="shared" si="5"/>
        <v>00</v>
      </c>
      <c r="AZ40" s="18" t="str">
        <f t="shared" si="6"/>
        <v>00</v>
      </c>
      <c r="BA40" s="20"/>
      <c r="BB40" s="21"/>
    </row>
    <row r="41" spans="1:54" ht="66">
      <c r="A41" s="27"/>
      <c r="B41" s="16">
        <v>16</v>
      </c>
      <c r="C41" s="27" t="s">
        <v>75</v>
      </c>
      <c r="D41" s="16" t="s">
        <v>221</v>
      </c>
      <c r="E41" s="16">
        <v>1</v>
      </c>
      <c r="F41" s="22">
        <v>0</v>
      </c>
      <c r="G41" s="18" t="s">
        <v>18</v>
      </c>
      <c r="H41" s="18">
        <v>0</v>
      </c>
      <c r="I41" s="18">
        <v>1</v>
      </c>
      <c r="J41" s="18" t="s">
        <v>69</v>
      </c>
      <c r="K41" s="18" t="s">
        <v>68</v>
      </c>
      <c r="L41" s="18">
        <v>1</v>
      </c>
      <c r="M41" s="18">
        <v>2</v>
      </c>
      <c r="N41" s="19">
        <v>760</v>
      </c>
      <c r="O41" s="19">
        <v>65</v>
      </c>
      <c r="P41" s="19">
        <v>5</v>
      </c>
      <c r="Q41" s="18" t="str">
        <f t="shared" ref="Q41:Q60" ca="1" si="22">TEXT(DEC2HEX(TEXT(NOW()+2,"YY")),"00")</f>
        <v>16</v>
      </c>
      <c r="R41" s="18" t="str">
        <f t="shared" ref="R41:R60" ca="1" si="23">TEXT(DEC2HEX(TEXT(NOW()+2,"MM")),"00")</f>
        <v>08</v>
      </c>
      <c r="S41" s="18" t="str">
        <f t="shared" ref="S41:S60" ca="1" si="24">TEXT(DEC2HEX(TEXT(NOW()+2,"DD")),"00")</f>
        <v>07</v>
      </c>
      <c r="T41" s="23">
        <f>F41</f>
        <v>0</v>
      </c>
      <c r="U41" s="18">
        <v>0</v>
      </c>
      <c r="V41" s="18">
        <v>0</v>
      </c>
      <c r="W41" s="18">
        <v>1</v>
      </c>
      <c r="X41" s="18">
        <v>1</v>
      </c>
      <c r="Y41" s="18">
        <v>1</v>
      </c>
      <c r="Z41" s="18">
        <v>1</v>
      </c>
      <c r="AA41" s="18">
        <v>1</v>
      </c>
      <c r="AB41" s="18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8">
        <v>0</v>
      </c>
      <c r="AJ41" s="19">
        <v>0</v>
      </c>
      <c r="AK41" s="19">
        <v>0</v>
      </c>
      <c r="AL41" s="19">
        <v>0</v>
      </c>
      <c r="AM41" s="19">
        <v>0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8" t="str">
        <f t="shared" ca="1" si="3"/>
        <v>54</v>
      </c>
      <c r="AU41" s="18" t="s">
        <v>25</v>
      </c>
      <c r="AV41" s="16" t="str">
        <f t="shared" ca="1" si="4"/>
        <v>7B00013CC801020760006500051608070000000101010100000000000000000000000000000000000000000000000000000000000000000000547D</v>
      </c>
      <c r="AW41" s="79">
        <v>40</v>
      </c>
      <c r="AX41" s="21"/>
      <c r="AY41" s="18" t="str">
        <f t="shared" si="5"/>
        <v>00</v>
      </c>
      <c r="AZ41" s="18" t="str">
        <f t="shared" si="6"/>
        <v>00</v>
      </c>
      <c r="BA41" s="20"/>
      <c r="BB41" s="21"/>
    </row>
    <row r="42" spans="1:54" ht="66">
      <c r="A42" s="27"/>
      <c r="B42" s="16"/>
      <c r="C42" s="27"/>
      <c r="D42" s="16" t="s">
        <v>226</v>
      </c>
      <c r="E42" s="16">
        <v>2</v>
      </c>
      <c r="F42" s="22" t="s">
        <v>22</v>
      </c>
      <c r="G42" s="18" t="s">
        <v>18</v>
      </c>
      <c r="H42" s="18">
        <v>0</v>
      </c>
      <c r="I42" s="18">
        <v>1</v>
      </c>
      <c r="J42" s="18" t="s">
        <v>69</v>
      </c>
      <c r="K42" s="18" t="s">
        <v>68</v>
      </c>
      <c r="L42" s="18">
        <v>1</v>
      </c>
      <c r="M42" s="18">
        <v>2</v>
      </c>
      <c r="N42" s="19">
        <v>760</v>
      </c>
      <c r="O42" s="19">
        <v>65</v>
      </c>
      <c r="P42" s="19">
        <v>5</v>
      </c>
      <c r="Q42" s="18" t="str">
        <f t="shared" ca="1" si="22"/>
        <v>16</v>
      </c>
      <c r="R42" s="18" t="str">
        <f t="shared" ca="1" si="23"/>
        <v>08</v>
      </c>
      <c r="S42" s="18" t="str">
        <f t="shared" ca="1" si="24"/>
        <v>07</v>
      </c>
      <c r="T42" s="23" t="str">
        <f t="shared" ref="T42" si="25">F42</f>
        <v>FF</v>
      </c>
      <c r="U42" s="18">
        <v>0</v>
      </c>
      <c r="V42" s="18">
        <v>0</v>
      </c>
      <c r="W42" s="18">
        <v>1</v>
      </c>
      <c r="X42" s="18">
        <v>1</v>
      </c>
      <c r="Y42" s="18">
        <v>1</v>
      </c>
      <c r="Z42" s="18">
        <v>1</v>
      </c>
      <c r="AA42" s="18">
        <v>1</v>
      </c>
      <c r="AB42" s="18">
        <v>0</v>
      </c>
      <c r="AC42" s="19">
        <v>0</v>
      </c>
      <c r="AD42" s="19">
        <v>0</v>
      </c>
      <c r="AE42" s="19">
        <v>0</v>
      </c>
      <c r="AF42" s="19">
        <v>0</v>
      </c>
      <c r="AG42" s="19">
        <v>0</v>
      </c>
      <c r="AH42" s="19">
        <v>0</v>
      </c>
      <c r="AI42" s="18">
        <v>0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8" t="str">
        <f t="shared" ca="1" si="3"/>
        <v>55</v>
      </c>
      <c r="AU42" s="18" t="s">
        <v>25</v>
      </c>
      <c r="AV42" s="16" t="str">
        <f t="shared" ca="1" si="4"/>
        <v>7B00013CC80102076000650005160807FF00000101010100000000000000000000000000000000000000000000000000000000000000000000557D</v>
      </c>
      <c r="AW42" s="79">
        <v>41</v>
      </c>
      <c r="AX42" s="21"/>
      <c r="AY42" s="18" t="str">
        <f t="shared" si="5"/>
        <v>00</v>
      </c>
      <c r="AZ42" s="18" t="str">
        <f t="shared" si="6"/>
        <v>00</v>
      </c>
      <c r="BA42" s="20"/>
      <c r="BB42" s="21"/>
    </row>
    <row r="43" spans="1:54" ht="66">
      <c r="A43" s="27"/>
      <c r="B43" s="16">
        <v>17</v>
      </c>
      <c r="C43" s="27" t="s">
        <v>79</v>
      </c>
      <c r="D43" s="16"/>
      <c r="E43" s="16">
        <v>1</v>
      </c>
      <c r="F43" s="22">
        <v>1</v>
      </c>
      <c r="G43" s="18" t="s">
        <v>18</v>
      </c>
      <c r="H43" s="18">
        <v>0</v>
      </c>
      <c r="I43" s="18">
        <v>1</v>
      </c>
      <c r="J43" s="18" t="s">
        <v>69</v>
      </c>
      <c r="K43" s="18" t="s">
        <v>68</v>
      </c>
      <c r="L43" s="18">
        <v>1</v>
      </c>
      <c r="M43" s="18">
        <v>2</v>
      </c>
      <c r="N43" s="19">
        <v>760</v>
      </c>
      <c r="O43" s="19">
        <v>65</v>
      </c>
      <c r="P43" s="19">
        <v>5</v>
      </c>
      <c r="Q43" s="18" t="str">
        <f t="shared" ca="1" si="22"/>
        <v>16</v>
      </c>
      <c r="R43" s="18" t="str">
        <f t="shared" ca="1" si="23"/>
        <v>08</v>
      </c>
      <c r="S43" s="18" t="str">
        <f t="shared" ca="1" si="24"/>
        <v>07</v>
      </c>
      <c r="T43" s="18">
        <v>1</v>
      </c>
      <c r="U43" s="23">
        <f>F43</f>
        <v>1</v>
      </c>
      <c r="V43" s="18">
        <v>0</v>
      </c>
      <c r="W43" s="18">
        <v>1</v>
      </c>
      <c r="X43" s="18">
        <v>1</v>
      </c>
      <c r="Y43" s="18">
        <v>1</v>
      </c>
      <c r="Z43" s="18">
        <v>1</v>
      </c>
      <c r="AA43" s="18">
        <v>1</v>
      </c>
      <c r="AB43" s="18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8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>
        <v>0</v>
      </c>
      <c r="AT43" s="18" t="str">
        <f t="shared" ca="1" si="3"/>
        <v>50</v>
      </c>
      <c r="AU43" s="18" t="s">
        <v>25</v>
      </c>
      <c r="AV43" s="16" t="str">
        <f t="shared" ca="1" si="4"/>
        <v>7B00013CC801020760006500051608070101000101010100000000000000000000000000000000000000000000000000000000000000000000507D</v>
      </c>
      <c r="AW43" s="79">
        <v>42</v>
      </c>
      <c r="AX43" s="21"/>
      <c r="AY43" s="18" t="str">
        <f t="shared" si="5"/>
        <v>00</v>
      </c>
      <c r="AZ43" s="18" t="str">
        <f t="shared" si="6"/>
        <v>00</v>
      </c>
      <c r="BA43" s="20"/>
      <c r="BB43" s="21"/>
    </row>
    <row r="44" spans="1:54" ht="66">
      <c r="A44" s="27"/>
      <c r="B44" s="16"/>
      <c r="C44" s="27"/>
      <c r="D44" s="16"/>
      <c r="E44" s="16">
        <v>2</v>
      </c>
      <c r="F44" s="22" t="s">
        <v>22</v>
      </c>
      <c r="G44" s="18" t="s">
        <v>18</v>
      </c>
      <c r="H44" s="18">
        <v>0</v>
      </c>
      <c r="I44" s="18">
        <v>1</v>
      </c>
      <c r="J44" s="18" t="s">
        <v>69</v>
      </c>
      <c r="K44" s="18" t="s">
        <v>68</v>
      </c>
      <c r="L44" s="18">
        <v>1</v>
      </c>
      <c r="M44" s="18">
        <v>2</v>
      </c>
      <c r="N44" s="19">
        <v>760</v>
      </c>
      <c r="O44" s="19">
        <v>65</v>
      </c>
      <c r="P44" s="19">
        <v>5</v>
      </c>
      <c r="Q44" s="18" t="str">
        <f t="shared" ca="1" si="22"/>
        <v>16</v>
      </c>
      <c r="R44" s="18" t="str">
        <f t="shared" ca="1" si="23"/>
        <v>08</v>
      </c>
      <c r="S44" s="18" t="str">
        <f t="shared" ca="1" si="24"/>
        <v>07</v>
      </c>
      <c r="T44" s="18">
        <v>1</v>
      </c>
      <c r="U44" s="23" t="str">
        <f t="shared" ref="U44" si="26">F44</f>
        <v>FF</v>
      </c>
      <c r="V44" s="18">
        <v>0</v>
      </c>
      <c r="W44" s="18">
        <v>1</v>
      </c>
      <c r="X44" s="18">
        <v>1</v>
      </c>
      <c r="Y44" s="18">
        <v>1</v>
      </c>
      <c r="Z44" s="18">
        <v>1</v>
      </c>
      <c r="AA44" s="18">
        <v>1</v>
      </c>
      <c r="AB44" s="18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8">
        <v>0</v>
      </c>
      <c r="AJ44" s="19">
        <v>0</v>
      </c>
      <c r="AK44" s="19">
        <v>0</v>
      </c>
      <c r="AL44" s="19">
        <v>0</v>
      </c>
      <c r="AM44" s="19">
        <v>0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8" t="str">
        <f t="shared" ca="1" si="3"/>
        <v>54</v>
      </c>
      <c r="AU44" s="18" t="s">
        <v>25</v>
      </c>
      <c r="AV44" s="16" t="str">
        <f t="shared" ca="1" si="4"/>
        <v>7B00013CC8010207600065000516080701FF000101010100000000000000000000000000000000000000000000000000000000000000000000547D</v>
      </c>
      <c r="AW44" s="79">
        <v>43</v>
      </c>
      <c r="AX44" s="21"/>
      <c r="AY44" s="18" t="str">
        <f t="shared" si="5"/>
        <v>00</v>
      </c>
      <c r="AZ44" s="18" t="str">
        <f t="shared" si="6"/>
        <v>00</v>
      </c>
      <c r="BA44" s="20"/>
      <c r="BB44" s="21"/>
    </row>
    <row r="45" spans="1:54" ht="66">
      <c r="A45" s="27"/>
      <c r="B45" s="16">
        <v>18</v>
      </c>
      <c r="C45" s="27" t="s">
        <v>79</v>
      </c>
      <c r="D45" s="16"/>
      <c r="E45" s="16">
        <v>1</v>
      </c>
      <c r="F45" s="22">
        <v>1</v>
      </c>
      <c r="G45" s="18" t="s">
        <v>18</v>
      </c>
      <c r="H45" s="18">
        <v>0</v>
      </c>
      <c r="I45" s="18">
        <v>1</v>
      </c>
      <c r="J45" s="18" t="s">
        <v>69</v>
      </c>
      <c r="K45" s="18" t="s">
        <v>68</v>
      </c>
      <c r="L45" s="18">
        <v>1</v>
      </c>
      <c r="M45" s="18">
        <v>2</v>
      </c>
      <c r="N45" s="19">
        <v>760</v>
      </c>
      <c r="O45" s="19">
        <v>65</v>
      </c>
      <c r="P45" s="19">
        <v>5</v>
      </c>
      <c r="Q45" s="18" t="str">
        <f t="shared" ca="1" si="22"/>
        <v>16</v>
      </c>
      <c r="R45" s="18" t="str">
        <f t="shared" ca="1" si="23"/>
        <v>08</v>
      </c>
      <c r="S45" s="18" t="str">
        <f t="shared" ca="1" si="24"/>
        <v>07</v>
      </c>
      <c r="T45" s="18">
        <v>1</v>
      </c>
      <c r="U45" s="18">
        <v>0</v>
      </c>
      <c r="V45" s="23">
        <f>F45</f>
        <v>1</v>
      </c>
      <c r="W45" s="18">
        <v>1</v>
      </c>
      <c r="X45" s="18">
        <v>1</v>
      </c>
      <c r="Y45" s="18">
        <v>1</v>
      </c>
      <c r="Z45" s="18">
        <v>1</v>
      </c>
      <c r="AA45" s="18">
        <v>1</v>
      </c>
      <c r="AB45" s="18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8">
        <v>0</v>
      </c>
      <c r="AJ45" s="19">
        <v>0</v>
      </c>
      <c r="AK45" s="19">
        <v>0</v>
      </c>
      <c r="AL45" s="19">
        <v>0</v>
      </c>
      <c r="AM45" s="19">
        <v>0</v>
      </c>
      <c r="AN45" s="19">
        <v>0</v>
      </c>
      <c r="AO45" s="19">
        <v>0</v>
      </c>
      <c r="AP45" s="19">
        <v>0</v>
      </c>
      <c r="AQ45" s="19">
        <v>0</v>
      </c>
      <c r="AR45" s="19">
        <v>0</v>
      </c>
      <c r="AS45" s="19">
        <v>0</v>
      </c>
      <c r="AT45" s="18" t="str">
        <f t="shared" ca="1" si="3"/>
        <v>50</v>
      </c>
      <c r="AU45" s="18" t="s">
        <v>25</v>
      </c>
      <c r="AV45" s="16" t="str">
        <f t="shared" ca="1" si="4"/>
        <v>7B00013CC801020760006500051608070100010101010100000000000000000000000000000000000000000000000000000000000000000000507D</v>
      </c>
      <c r="AW45" s="79">
        <v>44</v>
      </c>
      <c r="AX45" s="21"/>
      <c r="AY45" s="18" t="str">
        <f t="shared" si="5"/>
        <v>00</v>
      </c>
      <c r="AZ45" s="18" t="str">
        <f t="shared" si="6"/>
        <v>00</v>
      </c>
      <c r="BA45" s="20"/>
      <c r="BB45" s="21"/>
    </row>
    <row r="46" spans="1:54" ht="66">
      <c r="A46" s="27"/>
      <c r="B46" s="16"/>
      <c r="C46" s="27"/>
      <c r="D46" s="16"/>
      <c r="E46" s="16">
        <v>2</v>
      </c>
      <c r="F46" s="22" t="s">
        <v>22</v>
      </c>
      <c r="G46" s="18" t="s">
        <v>18</v>
      </c>
      <c r="H46" s="18">
        <v>0</v>
      </c>
      <c r="I46" s="18">
        <v>1</v>
      </c>
      <c r="J46" s="18" t="s">
        <v>69</v>
      </c>
      <c r="K46" s="18" t="s">
        <v>68</v>
      </c>
      <c r="L46" s="18">
        <v>1</v>
      </c>
      <c r="M46" s="18">
        <v>2</v>
      </c>
      <c r="N46" s="19">
        <v>760</v>
      </c>
      <c r="O46" s="19">
        <v>65</v>
      </c>
      <c r="P46" s="19">
        <v>5</v>
      </c>
      <c r="Q46" s="18" t="str">
        <f t="shared" ca="1" si="22"/>
        <v>16</v>
      </c>
      <c r="R46" s="18" t="str">
        <f t="shared" ca="1" si="23"/>
        <v>08</v>
      </c>
      <c r="S46" s="18" t="str">
        <f t="shared" ca="1" si="24"/>
        <v>07</v>
      </c>
      <c r="T46" s="18">
        <v>1</v>
      </c>
      <c r="U46" s="18">
        <v>0</v>
      </c>
      <c r="V46" s="23" t="str">
        <f t="shared" ref="V46" si="27">F46</f>
        <v>FF</v>
      </c>
      <c r="W46" s="18">
        <v>1</v>
      </c>
      <c r="X46" s="18">
        <v>1</v>
      </c>
      <c r="Y46" s="18">
        <v>1</v>
      </c>
      <c r="Z46" s="18">
        <v>1</v>
      </c>
      <c r="AA46" s="18">
        <v>1</v>
      </c>
      <c r="AB46" s="18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8">
        <v>0</v>
      </c>
      <c r="AJ46" s="19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8" t="str">
        <f t="shared" ca="1" si="3"/>
        <v>54</v>
      </c>
      <c r="AU46" s="18" t="s">
        <v>25</v>
      </c>
      <c r="AV46" s="16" t="str">
        <f t="shared" ca="1" si="4"/>
        <v>7B00013CC801020760006500051608070100FF0101010100000000000000000000000000000000000000000000000000000000000000000000547D</v>
      </c>
      <c r="AW46" s="79">
        <v>45</v>
      </c>
      <c r="AX46" s="21"/>
      <c r="AY46" s="18" t="str">
        <f t="shared" si="5"/>
        <v>00</v>
      </c>
      <c r="AZ46" s="18" t="str">
        <f t="shared" si="6"/>
        <v>00</v>
      </c>
      <c r="BA46" s="20"/>
      <c r="BB46" s="21"/>
    </row>
    <row r="47" spans="1:54" ht="66">
      <c r="A47" s="27"/>
      <c r="B47" s="16">
        <v>19</v>
      </c>
      <c r="C47" s="27" t="s">
        <v>81</v>
      </c>
      <c r="D47" s="16"/>
      <c r="E47" s="16">
        <v>1</v>
      </c>
      <c r="F47" s="22">
        <v>0</v>
      </c>
      <c r="G47" s="18" t="s">
        <v>18</v>
      </c>
      <c r="H47" s="18">
        <v>0</v>
      </c>
      <c r="I47" s="18">
        <v>1</v>
      </c>
      <c r="J47" s="18" t="s">
        <v>69</v>
      </c>
      <c r="K47" s="18" t="s">
        <v>68</v>
      </c>
      <c r="L47" s="18">
        <v>1</v>
      </c>
      <c r="M47" s="18">
        <v>2</v>
      </c>
      <c r="N47" s="19">
        <v>760</v>
      </c>
      <c r="O47" s="19">
        <v>65</v>
      </c>
      <c r="P47" s="19">
        <v>5</v>
      </c>
      <c r="Q47" s="18" t="str">
        <f t="shared" ca="1" si="22"/>
        <v>16</v>
      </c>
      <c r="R47" s="18" t="str">
        <f t="shared" ca="1" si="23"/>
        <v>08</v>
      </c>
      <c r="S47" s="18" t="str">
        <f t="shared" ca="1" si="24"/>
        <v>07</v>
      </c>
      <c r="T47" s="18">
        <v>1</v>
      </c>
      <c r="U47" s="18">
        <v>0</v>
      </c>
      <c r="V47" s="18">
        <v>0</v>
      </c>
      <c r="W47" s="23">
        <f>F47</f>
        <v>0</v>
      </c>
      <c r="X47" s="18">
        <v>1</v>
      </c>
      <c r="Y47" s="18">
        <v>1</v>
      </c>
      <c r="Z47" s="18">
        <v>1</v>
      </c>
      <c r="AA47" s="18">
        <v>1</v>
      </c>
      <c r="AB47" s="18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8">
        <v>0</v>
      </c>
      <c r="AJ47" s="19">
        <v>0</v>
      </c>
      <c r="AK47" s="19">
        <v>0</v>
      </c>
      <c r="AL47" s="19">
        <v>0</v>
      </c>
      <c r="AM47" s="19">
        <v>0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>
        <v>0</v>
      </c>
      <c r="AT47" s="18" t="str">
        <f t="shared" ca="1" si="3"/>
        <v>55</v>
      </c>
      <c r="AU47" s="18" t="s">
        <v>25</v>
      </c>
      <c r="AV47" s="16" t="str">
        <f t="shared" ca="1" si="4"/>
        <v>7B00013CC801020760006500051608070100000101010100000000000000000000000000000000000000000000000000000000000000000000557D</v>
      </c>
      <c r="AW47" s="79">
        <v>46</v>
      </c>
      <c r="AX47" s="21"/>
      <c r="AY47" s="18" t="str">
        <f t="shared" si="5"/>
        <v>00</v>
      </c>
      <c r="AZ47" s="18" t="str">
        <f t="shared" si="6"/>
        <v>00</v>
      </c>
      <c r="BA47" s="20"/>
      <c r="BB47" s="21"/>
    </row>
    <row r="48" spans="1:54" ht="66">
      <c r="A48" s="27"/>
      <c r="B48" s="16"/>
      <c r="C48" s="27"/>
      <c r="D48" s="16"/>
      <c r="E48" s="16">
        <v>2</v>
      </c>
      <c r="F48" s="22">
        <v>1</v>
      </c>
      <c r="G48" s="18" t="s">
        <v>18</v>
      </c>
      <c r="H48" s="18">
        <v>0</v>
      </c>
      <c r="I48" s="18">
        <v>1</v>
      </c>
      <c r="J48" s="18" t="s">
        <v>69</v>
      </c>
      <c r="K48" s="18" t="s">
        <v>68</v>
      </c>
      <c r="L48" s="18">
        <v>1</v>
      </c>
      <c r="M48" s="18">
        <v>2</v>
      </c>
      <c r="N48" s="19">
        <v>760</v>
      </c>
      <c r="O48" s="19">
        <v>65</v>
      </c>
      <c r="P48" s="19">
        <v>5</v>
      </c>
      <c r="Q48" s="18" t="str">
        <f t="shared" ca="1" si="22"/>
        <v>16</v>
      </c>
      <c r="R48" s="18" t="str">
        <f t="shared" ca="1" si="23"/>
        <v>08</v>
      </c>
      <c r="S48" s="18" t="str">
        <f t="shared" ca="1" si="24"/>
        <v>07</v>
      </c>
      <c r="T48" s="18">
        <v>1</v>
      </c>
      <c r="U48" s="18">
        <v>0</v>
      </c>
      <c r="V48" s="18">
        <v>0</v>
      </c>
      <c r="W48" s="23">
        <f t="shared" ref="W48:W49" si="28">F48</f>
        <v>1</v>
      </c>
      <c r="X48" s="18">
        <v>1</v>
      </c>
      <c r="Y48" s="18">
        <v>1</v>
      </c>
      <c r="Z48" s="18">
        <v>1</v>
      </c>
      <c r="AA48" s="18">
        <v>1</v>
      </c>
      <c r="AB48" s="18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8">
        <v>0</v>
      </c>
      <c r="AJ48" s="19">
        <v>0</v>
      </c>
      <c r="AK48" s="19">
        <v>0</v>
      </c>
      <c r="AL48" s="19">
        <v>0</v>
      </c>
      <c r="AM48" s="19">
        <v>0</v>
      </c>
      <c r="AN48" s="19">
        <v>0</v>
      </c>
      <c r="AO48" s="19">
        <v>0</v>
      </c>
      <c r="AP48" s="19">
        <v>0</v>
      </c>
      <c r="AQ48" s="19">
        <v>0</v>
      </c>
      <c r="AR48" s="19">
        <v>0</v>
      </c>
      <c r="AS48" s="19">
        <v>0</v>
      </c>
      <c r="AT48" s="18" t="str">
        <f t="shared" ca="1" si="3"/>
        <v>55</v>
      </c>
      <c r="AU48" s="18" t="s">
        <v>25</v>
      </c>
      <c r="AV48" s="16" t="str">
        <f t="shared" ca="1" si="4"/>
        <v>7B00013CC801020760006500051608070100000101010100000000000000000000000000000000000000000000000000000000000000000000557D</v>
      </c>
      <c r="AW48" s="79">
        <v>47</v>
      </c>
      <c r="AX48" s="21"/>
      <c r="AY48" s="18" t="str">
        <f t="shared" si="5"/>
        <v>00</v>
      </c>
      <c r="AZ48" s="18" t="str">
        <f t="shared" si="6"/>
        <v>00</v>
      </c>
      <c r="BA48" s="20"/>
      <c r="BB48" s="21"/>
    </row>
    <row r="49" spans="1:54" ht="66">
      <c r="A49" s="27"/>
      <c r="B49" s="16"/>
      <c r="C49" s="27"/>
      <c r="D49" s="16"/>
      <c r="E49" s="16">
        <v>3</v>
      </c>
      <c r="F49" s="22" t="s">
        <v>22</v>
      </c>
      <c r="G49" s="18" t="s">
        <v>18</v>
      </c>
      <c r="H49" s="18">
        <v>0</v>
      </c>
      <c r="I49" s="18">
        <v>1</v>
      </c>
      <c r="J49" s="18" t="s">
        <v>69</v>
      </c>
      <c r="K49" s="18" t="s">
        <v>68</v>
      </c>
      <c r="L49" s="18">
        <v>1</v>
      </c>
      <c r="M49" s="18">
        <v>2</v>
      </c>
      <c r="N49" s="19">
        <v>760</v>
      </c>
      <c r="O49" s="19">
        <v>65</v>
      </c>
      <c r="P49" s="19">
        <v>5</v>
      </c>
      <c r="Q49" s="18" t="str">
        <f t="shared" ca="1" si="22"/>
        <v>16</v>
      </c>
      <c r="R49" s="18" t="str">
        <f t="shared" ca="1" si="23"/>
        <v>08</v>
      </c>
      <c r="S49" s="18" t="str">
        <f t="shared" ca="1" si="24"/>
        <v>07</v>
      </c>
      <c r="T49" s="18">
        <v>1</v>
      </c>
      <c r="U49" s="18">
        <v>0</v>
      </c>
      <c r="V49" s="18">
        <v>0</v>
      </c>
      <c r="W49" s="23" t="str">
        <f t="shared" si="28"/>
        <v>FF</v>
      </c>
      <c r="X49" s="18">
        <v>1</v>
      </c>
      <c r="Y49" s="18">
        <v>1</v>
      </c>
      <c r="Z49" s="18">
        <v>1</v>
      </c>
      <c r="AA49" s="18">
        <v>1</v>
      </c>
      <c r="AB49" s="18">
        <v>0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8">
        <v>0</v>
      </c>
      <c r="AJ49" s="19">
        <v>0</v>
      </c>
      <c r="AK49" s="19">
        <v>0</v>
      </c>
      <c r="AL49" s="19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8" t="str">
        <f t="shared" ca="1" si="3"/>
        <v>55</v>
      </c>
      <c r="AU49" s="18" t="s">
        <v>25</v>
      </c>
      <c r="AV49" s="16" t="str">
        <f t="shared" ca="1" si="4"/>
        <v>7B00013CC801020760006500051608070100000101010100000000000000000000000000000000000000000000000000000000000000000000557D</v>
      </c>
      <c r="AW49" s="79">
        <v>48</v>
      </c>
      <c r="AX49" s="21"/>
      <c r="AY49" s="18" t="str">
        <f t="shared" si="5"/>
        <v>00</v>
      </c>
      <c r="AZ49" s="18" t="str">
        <f t="shared" si="6"/>
        <v>00</v>
      </c>
      <c r="BA49" s="20"/>
      <c r="BB49" s="21"/>
    </row>
    <row r="50" spans="1:54" ht="66">
      <c r="A50" s="27"/>
      <c r="B50" s="16">
        <v>20</v>
      </c>
      <c r="C50" s="27" t="s">
        <v>82</v>
      </c>
      <c r="D50" s="16"/>
      <c r="E50" s="16">
        <v>1</v>
      </c>
      <c r="F50" s="22">
        <v>0</v>
      </c>
      <c r="G50" s="18" t="s">
        <v>18</v>
      </c>
      <c r="H50" s="18">
        <v>0</v>
      </c>
      <c r="I50" s="18">
        <v>1</v>
      </c>
      <c r="J50" s="18" t="s">
        <v>69</v>
      </c>
      <c r="K50" s="18" t="s">
        <v>68</v>
      </c>
      <c r="L50" s="18">
        <v>1</v>
      </c>
      <c r="M50" s="18">
        <v>2</v>
      </c>
      <c r="N50" s="19">
        <v>760</v>
      </c>
      <c r="O50" s="19">
        <v>65</v>
      </c>
      <c r="P50" s="19">
        <v>5</v>
      </c>
      <c r="Q50" s="18" t="str">
        <f t="shared" ca="1" si="22"/>
        <v>16</v>
      </c>
      <c r="R50" s="18" t="str">
        <f t="shared" ca="1" si="23"/>
        <v>08</v>
      </c>
      <c r="S50" s="18" t="str">
        <f t="shared" ca="1" si="24"/>
        <v>07</v>
      </c>
      <c r="T50" s="18">
        <v>1</v>
      </c>
      <c r="U50" s="18">
        <v>0</v>
      </c>
      <c r="V50" s="18">
        <v>0</v>
      </c>
      <c r="W50" s="18">
        <v>1</v>
      </c>
      <c r="X50" s="23">
        <f>F50</f>
        <v>0</v>
      </c>
      <c r="Y50" s="18">
        <v>1</v>
      </c>
      <c r="Z50" s="18">
        <v>1</v>
      </c>
      <c r="AA50" s="18">
        <v>1</v>
      </c>
      <c r="AB50" s="18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8">
        <v>0</v>
      </c>
      <c r="AJ50" s="19">
        <v>0</v>
      </c>
      <c r="AK50" s="19">
        <v>0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>
        <v>0</v>
      </c>
      <c r="AT50" s="18" t="str">
        <f t="shared" ca="1" si="3"/>
        <v>54</v>
      </c>
      <c r="AU50" s="18" t="s">
        <v>25</v>
      </c>
      <c r="AV50" s="16" t="str">
        <f t="shared" ca="1" si="4"/>
        <v>7B00013CC801020760006500051608070100000001010100000000000000000000000000000000000000000000000000000000000000000000547D</v>
      </c>
      <c r="AW50" s="79">
        <v>49</v>
      </c>
      <c r="AX50" s="21"/>
      <c r="AY50" s="18" t="str">
        <f t="shared" si="5"/>
        <v>00</v>
      </c>
      <c r="AZ50" s="18" t="str">
        <f t="shared" si="6"/>
        <v>00</v>
      </c>
      <c r="BA50" s="20"/>
      <c r="BB50" s="21"/>
    </row>
    <row r="51" spans="1:54" ht="66">
      <c r="A51" s="27"/>
      <c r="B51" s="16"/>
      <c r="C51" s="27"/>
      <c r="D51" s="16"/>
      <c r="E51" s="16">
        <v>2</v>
      </c>
      <c r="F51" s="22">
        <v>1</v>
      </c>
      <c r="G51" s="18" t="s">
        <v>18</v>
      </c>
      <c r="H51" s="18">
        <v>0</v>
      </c>
      <c r="I51" s="18">
        <v>1</v>
      </c>
      <c r="J51" s="18" t="s">
        <v>69</v>
      </c>
      <c r="K51" s="18" t="s">
        <v>68</v>
      </c>
      <c r="L51" s="18">
        <v>1</v>
      </c>
      <c r="M51" s="18">
        <v>2</v>
      </c>
      <c r="N51" s="19">
        <v>760</v>
      </c>
      <c r="O51" s="19">
        <v>65</v>
      </c>
      <c r="P51" s="19">
        <v>5</v>
      </c>
      <c r="Q51" s="18" t="str">
        <f t="shared" ca="1" si="22"/>
        <v>16</v>
      </c>
      <c r="R51" s="18" t="str">
        <f t="shared" ca="1" si="23"/>
        <v>08</v>
      </c>
      <c r="S51" s="18" t="str">
        <f t="shared" ca="1" si="24"/>
        <v>07</v>
      </c>
      <c r="T51" s="18">
        <v>1</v>
      </c>
      <c r="U51" s="18">
        <v>0</v>
      </c>
      <c r="V51" s="18">
        <v>0</v>
      </c>
      <c r="W51" s="18">
        <v>1</v>
      </c>
      <c r="X51" s="23">
        <f>F51</f>
        <v>1</v>
      </c>
      <c r="Y51" s="18">
        <v>1</v>
      </c>
      <c r="Z51" s="18">
        <v>1</v>
      </c>
      <c r="AA51" s="18">
        <v>1</v>
      </c>
      <c r="AB51" s="18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8">
        <v>0</v>
      </c>
      <c r="AJ51" s="19">
        <v>0</v>
      </c>
      <c r="AK51" s="19">
        <v>0</v>
      </c>
      <c r="AL51" s="19">
        <v>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8" t="str">
        <f t="shared" ca="1" si="3"/>
        <v>55</v>
      </c>
      <c r="AU51" s="18" t="s">
        <v>25</v>
      </c>
      <c r="AV51" s="16" t="str">
        <f t="shared" ca="1" si="4"/>
        <v>7B00013CC801020760006500051608070100000101010100000000000000000000000000000000000000000000000000000000000000000000557D</v>
      </c>
      <c r="AW51" s="79">
        <v>50</v>
      </c>
      <c r="AX51" s="21"/>
      <c r="AY51" s="18" t="str">
        <f t="shared" si="5"/>
        <v>00</v>
      </c>
      <c r="AZ51" s="18" t="str">
        <f t="shared" si="6"/>
        <v>00</v>
      </c>
      <c r="BA51" s="20"/>
      <c r="BB51" s="21"/>
    </row>
    <row r="52" spans="1:54" ht="66">
      <c r="A52" s="27"/>
      <c r="B52" s="16"/>
      <c r="C52" s="27"/>
      <c r="D52" s="16"/>
      <c r="E52" s="16">
        <v>3</v>
      </c>
      <c r="F52" s="22" t="s">
        <v>22</v>
      </c>
      <c r="G52" s="18" t="s">
        <v>18</v>
      </c>
      <c r="H52" s="18">
        <v>0</v>
      </c>
      <c r="I52" s="18">
        <v>1</v>
      </c>
      <c r="J52" s="18" t="s">
        <v>69</v>
      </c>
      <c r="K52" s="18" t="s">
        <v>68</v>
      </c>
      <c r="L52" s="18">
        <v>1</v>
      </c>
      <c r="M52" s="18">
        <v>2</v>
      </c>
      <c r="N52" s="19">
        <v>760</v>
      </c>
      <c r="O52" s="19">
        <v>65</v>
      </c>
      <c r="P52" s="19">
        <v>5</v>
      </c>
      <c r="Q52" s="18" t="str">
        <f t="shared" ca="1" si="22"/>
        <v>16</v>
      </c>
      <c r="R52" s="18" t="str">
        <f t="shared" ca="1" si="23"/>
        <v>08</v>
      </c>
      <c r="S52" s="18" t="str">
        <f t="shared" ca="1" si="24"/>
        <v>07</v>
      </c>
      <c r="T52" s="18">
        <v>1</v>
      </c>
      <c r="U52" s="18">
        <v>0</v>
      </c>
      <c r="V52" s="18">
        <v>0</v>
      </c>
      <c r="W52" s="18">
        <v>1</v>
      </c>
      <c r="X52" s="23" t="str">
        <f>F52</f>
        <v>FF</v>
      </c>
      <c r="Y52" s="18">
        <v>1</v>
      </c>
      <c r="Z52" s="18">
        <v>1</v>
      </c>
      <c r="AA52" s="18">
        <v>1</v>
      </c>
      <c r="AB52" s="18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8">
        <v>0</v>
      </c>
      <c r="AJ52" s="19">
        <v>0</v>
      </c>
      <c r="AK52" s="19">
        <v>0</v>
      </c>
      <c r="AL52" s="19">
        <v>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8" t="str">
        <f t="shared" ca="1" si="3"/>
        <v>55</v>
      </c>
      <c r="AU52" s="18" t="s">
        <v>25</v>
      </c>
      <c r="AV52" s="16" t="str">
        <f t="shared" ca="1" si="4"/>
        <v>7B00013CC80102076000650005160807010000FF01010100000000000000000000000000000000000000000000000000000000000000000000557D</v>
      </c>
      <c r="AW52" s="79">
        <v>51</v>
      </c>
      <c r="AX52" s="21"/>
      <c r="AY52" s="18" t="str">
        <f t="shared" si="5"/>
        <v>00</v>
      </c>
      <c r="AZ52" s="18" t="str">
        <f t="shared" si="6"/>
        <v>00</v>
      </c>
      <c r="BA52" s="20"/>
      <c r="BB52" s="21"/>
    </row>
    <row r="53" spans="1:54" ht="66">
      <c r="A53" s="27"/>
      <c r="B53" s="16">
        <v>21</v>
      </c>
      <c r="C53" s="27" t="s">
        <v>83</v>
      </c>
      <c r="D53" s="16"/>
      <c r="E53" s="16">
        <v>1</v>
      </c>
      <c r="F53" s="22">
        <v>0</v>
      </c>
      <c r="G53" s="18" t="s">
        <v>18</v>
      </c>
      <c r="H53" s="18">
        <v>0</v>
      </c>
      <c r="I53" s="18">
        <v>1</v>
      </c>
      <c r="J53" s="18" t="s">
        <v>69</v>
      </c>
      <c r="K53" s="18" t="s">
        <v>68</v>
      </c>
      <c r="L53" s="18">
        <v>1</v>
      </c>
      <c r="M53" s="18">
        <v>2</v>
      </c>
      <c r="N53" s="19">
        <v>760</v>
      </c>
      <c r="O53" s="19">
        <v>65</v>
      </c>
      <c r="P53" s="19">
        <v>5</v>
      </c>
      <c r="Q53" s="18" t="str">
        <f t="shared" ca="1" si="22"/>
        <v>16</v>
      </c>
      <c r="R53" s="18" t="str">
        <f t="shared" ca="1" si="23"/>
        <v>08</v>
      </c>
      <c r="S53" s="18" t="str">
        <f t="shared" ca="1" si="24"/>
        <v>07</v>
      </c>
      <c r="T53" s="18">
        <v>1</v>
      </c>
      <c r="U53" s="18">
        <v>0</v>
      </c>
      <c r="V53" s="18">
        <v>0</v>
      </c>
      <c r="W53" s="18">
        <v>1</v>
      </c>
      <c r="X53" s="18">
        <v>1</v>
      </c>
      <c r="Y53" s="23">
        <f>F53</f>
        <v>0</v>
      </c>
      <c r="Z53" s="18">
        <v>1</v>
      </c>
      <c r="AA53" s="18">
        <v>1</v>
      </c>
      <c r="AB53" s="18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8">
        <v>0</v>
      </c>
      <c r="AJ53" s="19">
        <v>0</v>
      </c>
      <c r="AK53" s="19">
        <v>0</v>
      </c>
      <c r="AL53" s="19">
        <v>0</v>
      </c>
      <c r="AM53" s="19">
        <v>0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>
        <v>0</v>
      </c>
      <c r="AT53" s="18" t="str">
        <f t="shared" ca="1" si="3"/>
        <v>54</v>
      </c>
      <c r="AU53" s="18" t="s">
        <v>25</v>
      </c>
      <c r="AV53" s="16" t="str">
        <f t="shared" ca="1" si="4"/>
        <v>7B00013CC801020760006500051608070100000100010100000000000000000000000000000000000000000000000000000000000000000000547D</v>
      </c>
      <c r="AW53" s="79">
        <v>52</v>
      </c>
      <c r="AX53" s="21"/>
      <c r="AY53" s="18" t="str">
        <f t="shared" si="5"/>
        <v>00</v>
      </c>
      <c r="AZ53" s="18" t="str">
        <f t="shared" si="6"/>
        <v>00</v>
      </c>
      <c r="BA53" s="20"/>
      <c r="BB53" s="21"/>
    </row>
    <row r="54" spans="1:54" ht="66">
      <c r="A54" s="27"/>
      <c r="B54" s="16"/>
      <c r="C54" s="27"/>
      <c r="D54" s="16"/>
      <c r="E54" s="16">
        <v>2</v>
      </c>
      <c r="F54" s="22">
        <v>1</v>
      </c>
      <c r="G54" s="18" t="s">
        <v>18</v>
      </c>
      <c r="H54" s="18">
        <v>0</v>
      </c>
      <c r="I54" s="18">
        <v>1</v>
      </c>
      <c r="J54" s="18" t="s">
        <v>69</v>
      </c>
      <c r="K54" s="18" t="s">
        <v>68</v>
      </c>
      <c r="L54" s="18">
        <v>1</v>
      </c>
      <c r="M54" s="18">
        <v>2</v>
      </c>
      <c r="N54" s="19">
        <v>760</v>
      </c>
      <c r="O54" s="19">
        <v>65</v>
      </c>
      <c r="P54" s="19">
        <v>5</v>
      </c>
      <c r="Q54" s="18" t="str">
        <f t="shared" ca="1" si="22"/>
        <v>16</v>
      </c>
      <c r="R54" s="18" t="str">
        <f t="shared" ca="1" si="23"/>
        <v>08</v>
      </c>
      <c r="S54" s="18" t="str">
        <f t="shared" ca="1" si="24"/>
        <v>07</v>
      </c>
      <c r="T54" s="18">
        <v>1</v>
      </c>
      <c r="U54" s="18">
        <v>0</v>
      </c>
      <c r="V54" s="18">
        <v>0</v>
      </c>
      <c r="W54" s="18">
        <v>1</v>
      </c>
      <c r="X54" s="18">
        <v>1</v>
      </c>
      <c r="Y54" s="23">
        <f t="shared" ref="Y54:Y55" si="29">F54</f>
        <v>1</v>
      </c>
      <c r="Z54" s="18">
        <v>1</v>
      </c>
      <c r="AA54" s="18">
        <v>1</v>
      </c>
      <c r="AB54" s="18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8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8" t="str">
        <f t="shared" ca="1" si="3"/>
        <v>55</v>
      </c>
      <c r="AU54" s="18" t="s">
        <v>25</v>
      </c>
      <c r="AV54" s="16" t="str">
        <f t="shared" ca="1" si="4"/>
        <v>7B00013CC801020760006500051608070100000101010100000000000000000000000000000000000000000000000000000000000000000000557D</v>
      </c>
      <c r="AW54" s="79">
        <v>53</v>
      </c>
      <c r="AX54" s="21"/>
      <c r="AY54" s="18" t="str">
        <f t="shared" si="5"/>
        <v>00</v>
      </c>
      <c r="AZ54" s="18" t="str">
        <f t="shared" si="6"/>
        <v>00</v>
      </c>
      <c r="BA54" s="20"/>
      <c r="BB54" s="21"/>
    </row>
    <row r="55" spans="1:54" ht="66">
      <c r="A55" s="27"/>
      <c r="B55" s="16"/>
      <c r="C55" s="27"/>
      <c r="D55" s="16"/>
      <c r="E55" s="16">
        <v>3</v>
      </c>
      <c r="F55" s="22" t="s">
        <v>22</v>
      </c>
      <c r="G55" s="18" t="s">
        <v>18</v>
      </c>
      <c r="H55" s="18">
        <v>0</v>
      </c>
      <c r="I55" s="18">
        <v>1</v>
      </c>
      <c r="J55" s="18" t="s">
        <v>69</v>
      </c>
      <c r="K55" s="18" t="s">
        <v>68</v>
      </c>
      <c r="L55" s="18">
        <v>1</v>
      </c>
      <c r="M55" s="18">
        <v>2</v>
      </c>
      <c r="N55" s="19">
        <v>760</v>
      </c>
      <c r="O55" s="19">
        <v>65</v>
      </c>
      <c r="P55" s="19">
        <v>5</v>
      </c>
      <c r="Q55" s="18" t="str">
        <f t="shared" ca="1" si="22"/>
        <v>16</v>
      </c>
      <c r="R55" s="18" t="str">
        <f t="shared" ca="1" si="23"/>
        <v>08</v>
      </c>
      <c r="S55" s="18" t="str">
        <f t="shared" ca="1" si="24"/>
        <v>07</v>
      </c>
      <c r="T55" s="18">
        <v>1</v>
      </c>
      <c r="U55" s="18">
        <v>0</v>
      </c>
      <c r="V55" s="18">
        <v>0</v>
      </c>
      <c r="W55" s="18">
        <v>1</v>
      </c>
      <c r="X55" s="18">
        <v>1</v>
      </c>
      <c r="Y55" s="23" t="str">
        <f t="shared" si="29"/>
        <v>FF</v>
      </c>
      <c r="Z55" s="18">
        <v>1</v>
      </c>
      <c r="AA55" s="18">
        <v>1</v>
      </c>
      <c r="AB55" s="18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8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8" t="str">
        <f t="shared" ca="1" si="3"/>
        <v>55</v>
      </c>
      <c r="AU55" s="18" t="s">
        <v>25</v>
      </c>
      <c r="AV55" s="16" t="str">
        <f t="shared" ca="1" si="4"/>
        <v>7B00013CC8010207600065000516080701000001FF010100000000000000000000000000000000000000000000000000000000000000000000557D</v>
      </c>
      <c r="AW55" s="79">
        <v>54</v>
      </c>
      <c r="AX55" s="21"/>
      <c r="AY55" s="18" t="str">
        <f t="shared" si="5"/>
        <v>00</v>
      </c>
      <c r="AZ55" s="18" t="str">
        <f t="shared" si="6"/>
        <v>00</v>
      </c>
      <c r="BA55" s="20"/>
      <c r="BB55" s="21"/>
    </row>
    <row r="56" spans="1:54" ht="66">
      <c r="A56" s="27"/>
      <c r="B56" s="16">
        <v>22</v>
      </c>
      <c r="C56" s="27" t="s">
        <v>84</v>
      </c>
      <c r="D56" s="16"/>
      <c r="E56" s="16">
        <v>1</v>
      </c>
      <c r="F56" s="22">
        <v>0</v>
      </c>
      <c r="G56" s="18" t="s">
        <v>18</v>
      </c>
      <c r="H56" s="18">
        <v>0</v>
      </c>
      <c r="I56" s="18">
        <v>1</v>
      </c>
      <c r="J56" s="18" t="s">
        <v>69</v>
      </c>
      <c r="K56" s="18" t="s">
        <v>68</v>
      </c>
      <c r="L56" s="18">
        <v>1</v>
      </c>
      <c r="M56" s="18">
        <v>2</v>
      </c>
      <c r="N56" s="19">
        <v>760</v>
      </c>
      <c r="O56" s="19">
        <v>65</v>
      </c>
      <c r="P56" s="19">
        <v>5</v>
      </c>
      <c r="Q56" s="18" t="str">
        <f t="shared" ca="1" si="22"/>
        <v>16</v>
      </c>
      <c r="R56" s="18" t="str">
        <f t="shared" ca="1" si="23"/>
        <v>08</v>
      </c>
      <c r="S56" s="18" t="str">
        <f t="shared" ca="1" si="24"/>
        <v>07</v>
      </c>
      <c r="T56" s="18">
        <v>1</v>
      </c>
      <c r="U56" s="18">
        <v>0</v>
      </c>
      <c r="V56" s="18">
        <v>0</v>
      </c>
      <c r="W56" s="18">
        <v>1</v>
      </c>
      <c r="X56" s="18">
        <v>1</v>
      </c>
      <c r="Y56" s="18">
        <v>1</v>
      </c>
      <c r="Z56" s="23">
        <f>F56</f>
        <v>0</v>
      </c>
      <c r="AA56" s="18">
        <v>1</v>
      </c>
      <c r="AB56" s="18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8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8" t="str">
        <f t="shared" ca="1" si="3"/>
        <v>54</v>
      </c>
      <c r="AU56" s="18" t="s">
        <v>25</v>
      </c>
      <c r="AV56" s="16" t="str">
        <f t="shared" ca="1" si="4"/>
        <v>7B00013CC801020760006500051608070100000101000100000000000000000000000000000000000000000000000000000000000000000000547D</v>
      </c>
      <c r="AW56" s="79">
        <v>55</v>
      </c>
      <c r="AX56" s="21"/>
      <c r="AY56" s="18" t="str">
        <f t="shared" si="5"/>
        <v>00</v>
      </c>
      <c r="AZ56" s="18" t="str">
        <f t="shared" si="6"/>
        <v>00</v>
      </c>
      <c r="BA56" s="20"/>
      <c r="BB56" s="21"/>
    </row>
    <row r="57" spans="1:54" ht="66">
      <c r="A57" s="27"/>
      <c r="B57" s="16"/>
      <c r="C57" s="27"/>
      <c r="D57" s="16"/>
      <c r="E57" s="16">
        <v>2</v>
      </c>
      <c r="F57" s="22">
        <v>1</v>
      </c>
      <c r="G57" s="18" t="s">
        <v>18</v>
      </c>
      <c r="H57" s="18">
        <v>0</v>
      </c>
      <c r="I57" s="18">
        <v>1</v>
      </c>
      <c r="J57" s="18" t="s">
        <v>69</v>
      </c>
      <c r="K57" s="18" t="s">
        <v>68</v>
      </c>
      <c r="L57" s="18">
        <v>1</v>
      </c>
      <c r="M57" s="18">
        <v>2</v>
      </c>
      <c r="N57" s="19">
        <v>760</v>
      </c>
      <c r="O57" s="19">
        <v>65</v>
      </c>
      <c r="P57" s="19">
        <v>5</v>
      </c>
      <c r="Q57" s="18" t="str">
        <f t="shared" ca="1" si="22"/>
        <v>16</v>
      </c>
      <c r="R57" s="18" t="str">
        <f t="shared" ca="1" si="23"/>
        <v>08</v>
      </c>
      <c r="S57" s="18" t="str">
        <f t="shared" ca="1" si="24"/>
        <v>07</v>
      </c>
      <c r="T57" s="18">
        <v>1</v>
      </c>
      <c r="U57" s="18">
        <v>0</v>
      </c>
      <c r="V57" s="18">
        <v>0</v>
      </c>
      <c r="W57" s="18">
        <v>1</v>
      </c>
      <c r="X57" s="18">
        <v>1</v>
      </c>
      <c r="Y57" s="18">
        <v>1</v>
      </c>
      <c r="Z57" s="23">
        <f t="shared" ref="Z57:Z58" si="30">F57</f>
        <v>1</v>
      </c>
      <c r="AA57" s="18">
        <v>1</v>
      </c>
      <c r="AB57" s="18">
        <v>0</v>
      </c>
      <c r="AC57" s="19">
        <v>0</v>
      </c>
      <c r="AD57" s="19">
        <v>0</v>
      </c>
      <c r="AE57" s="19">
        <v>0</v>
      </c>
      <c r="AF57" s="19">
        <v>0</v>
      </c>
      <c r="AG57" s="19">
        <v>0</v>
      </c>
      <c r="AH57" s="19">
        <v>0</v>
      </c>
      <c r="AI57" s="18">
        <v>0</v>
      </c>
      <c r="AJ57" s="19">
        <v>0</v>
      </c>
      <c r="AK57" s="19">
        <v>0</v>
      </c>
      <c r="AL57" s="19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8" t="str">
        <f t="shared" ca="1" si="3"/>
        <v>55</v>
      </c>
      <c r="AU57" s="18" t="s">
        <v>25</v>
      </c>
      <c r="AV57" s="16" t="str">
        <f t="shared" ca="1" si="4"/>
        <v>7B00013CC801020760006500051608070100000101010100000000000000000000000000000000000000000000000000000000000000000000557D</v>
      </c>
      <c r="AW57" s="79">
        <v>56</v>
      </c>
      <c r="AX57" s="21"/>
      <c r="AY57" s="18" t="str">
        <f t="shared" si="5"/>
        <v>00</v>
      </c>
      <c r="AZ57" s="18" t="str">
        <f t="shared" si="6"/>
        <v>00</v>
      </c>
      <c r="BA57" s="20"/>
      <c r="BB57" s="21"/>
    </row>
    <row r="58" spans="1:54" ht="66">
      <c r="A58" s="27"/>
      <c r="B58" s="16"/>
      <c r="C58" s="27"/>
      <c r="D58" s="16"/>
      <c r="E58" s="16">
        <v>3</v>
      </c>
      <c r="F58" s="22" t="s">
        <v>22</v>
      </c>
      <c r="G58" s="18" t="s">
        <v>18</v>
      </c>
      <c r="H58" s="18">
        <v>0</v>
      </c>
      <c r="I58" s="18">
        <v>1</v>
      </c>
      <c r="J58" s="18" t="s">
        <v>69</v>
      </c>
      <c r="K58" s="18" t="s">
        <v>68</v>
      </c>
      <c r="L58" s="18">
        <v>1</v>
      </c>
      <c r="M58" s="18">
        <v>2</v>
      </c>
      <c r="N58" s="19">
        <v>760</v>
      </c>
      <c r="O58" s="19">
        <v>65</v>
      </c>
      <c r="P58" s="19">
        <v>5</v>
      </c>
      <c r="Q58" s="18" t="str">
        <f t="shared" ca="1" si="22"/>
        <v>16</v>
      </c>
      <c r="R58" s="18" t="str">
        <f t="shared" ca="1" si="23"/>
        <v>08</v>
      </c>
      <c r="S58" s="18" t="str">
        <f t="shared" ca="1" si="24"/>
        <v>07</v>
      </c>
      <c r="T58" s="18">
        <v>1</v>
      </c>
      <c r="U58" s="18">
        <v>0</v>
      </c>
      <c r="V58" s="18">
        <v>0</v>
      </c>
      <c r="W58" s="18">
        <v>1</v>
      </c>
      <c r="X58" s="18">
        <v>1</v>
      </c>
      <c r="Y58" s="18">
        <v>1</v>
      </c>
      <c r="Z58" s="23" t="str">
        <f t="shared" si="30"/>
        <v>FF</v>
      </c>
      <c r="AA58" s="18">
        <v>1</v>
      </c>
      <c r="AB58" s="18">
        <v>0</v>
      </c>
      <c r="AC58" s="19">
        <v>0</v>
      </c>
      <c r="AD58" s="19">
        <v>0</v>
      </c>
      <c r="AE58" s="19">
        <v>0</v>
      </c>
      <c r="AF58" s="19">
        <v>0</v>
      </c>
      <c r="AG58" s="19">
        <v>0</v>
      </c>
      <c r="AH58" s="19">
        <v>0</v>
      </c>
      <c r="AI58" s="18">
        <v>0</v>
      </c>
      <c r="AJ58" s="19">
        <v>0</v>
      </c>
      <c r="AK58" s="19">
        <v>0</v>
      </c>
      <c r="AL58" s="19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8" t="str">
        <f t="shared" ca="1" si="3"/>
        <v>55</v>
      </c>
      <c r="AU58" s="18" t="s">
        <v>25</v>
      </c>
      <c r="AV58" s="16" t="str">
        <f t="shared" ca="1" si="4"/>
        <v>7B00013CC801020760006500051608070100000101FF0100000000000000000000000000000000000000000000000000000000000000000000557D</v>
      </c>
      <c r="AW58" s="79">
        <v>57</v>
      </c>
      <c r="AX58" s="21"/>
      <c r="AY58" s="18" t="str">
        <f t="shared" si="5"/>
        <v>00</v>
      </c>
      <c r="AZ58" s="18" t="str">
        <f t="shared" si="6"/>
        <v>00</v>
      </c>
      <c r="BA58" s="20"/>
      <c r="BB58" s="21"/>
    </row>
    <row r="59" spans="1:54" ht="66">
      <c r="A59" s="27"/>
      <c r="B59" s="16">
        <v>23</v>
      </c>
      <c r="C59" s="27" t="s">
        <v>85</v>
      </c>
      <c r="D59" s="16"/>
      <c r="E59" s="16">
        <v>1</v>
      </c>
      <c r="F59" s="22">
        <v>0</v>
      </c>
      <c r="G59" s="18" t="s">
        <v>18</v>
      </c>
      <c r="H59" s="18">
        <v>0</v>
      </c>
      <c r="I59" s="18">
        <v>1</v>
      </c>
      <c r="J59" s="18" t="s">
        <v>69</v>
      </c>
      <c r="K59" s="18" t="s">
        <v>68</v>
      </c>
      <c r="L59" s="18">
        <v>1</v>
      </c>
      <c r="M59" s="18">
        <v>2</v>
      </c>
      <c r="N59" s="19">
        <v>760</v>
      </c>
      <c r="O59" s="19">
        <v>65</v>
      </c>
      <c r="P59" s="19">
        <v>5</v>
      </c>
      <c r="Q59" s="18" t="str">
        <f t="shared" ca="1" si="22"/>
        <v>16</v>
      </c>
      <c r="R59" s="18" t="str">
        <f t="shared" ca="1" si="23"/>
        <v>08</v>
      </c>
      <c r="S59" s="18" t="str">
        <f t="shared" ca="1" si="24"/>
        <v>07</v>
      </c>
      <c r="T59" s="18">
        <v>1</v>
      </c>
      <c r="U59" s="18">
        <v>0</v>
      </c>
      <c r="V59" s="18">
        <v>0</v>
      </c>
      <c r="W59" s="18">
        <v>1</v>
      </c>
      <c r="X59" s="18">
        <v>1</v>
      </c>
      <c r="Y59" s="18">
        <v>1</v>
      </c>
      <c r="Z59" s="18">
        <v>1</v>
      </c>
      <c r="AA59" s="23">
        <f>F59</f>
        <v>0</v>
      </c>
      <c r="AB59" s="18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18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8" t="str">
        <f t="shared" ca="1" si="3"/>
        <v>54</v>
      </c>
      <c r="AU59" s="18" t="s">
        <v>25</v>
      </c>
      <c r="AV59" s="16" t="str">
        <f t="shared" ca="1" si="4"/>
        <v>7B00013CC801020760006500051608070100000101010000000000000000000000000000000000000000000000000000000000000000000000547D</v>
      </c>
      <c r="AW59" s="79">
        <v>58</v>
      </c>
      <c r="AX59" s="21"/>
      <c r="AY59" s="18" t="str">
        <f t="shared" si="5"/>
        <v>00</v>
      </c>
      <c r="AZ59" s="18" t="str">
        <f t="shared" si="6"/>
        <v>00</v>
      </c>
      <c r="BA59" s="20"/>
      <c r="BB59" s="21"/>
    </row>
    <row r="60" spans="1:54" ht="66">
      <c r="A60" s="27"/>
      <c r="B60" s="16"/>
      <c r="C60" s="27"/>
      <c r="D60" s="16"/>
      <c r="E60" s="16">
        <v>2</v>
      </c>
      <c r="F60" s="22">
        <v>1</v>
      </c>
      <c r="G60" s="18" t="s">
        <v>18</v>
      </c>
      <c r="H60" s="18">
        <v>0</v>
      </c>
      <c r="I60" s="18">
        <v>1</v>
      </c>
      <c r="J60" s="18" t="s">
        <v>69</v>
      </c>
      <c r="K60" s="18" t="s">
        <v>68</v>
      </c>
      <c r="L60" s="18">
        <v>1</v>
      </c>
      <c r="M60" s="18">
        <v>2</v>
      </c>
      <c r="N60" s="19">
        <v>760</v>
      </c>
      <c r="O60" s="19">
        <v>65</v>
      </c>
      <c r="P60" s="19">
        <v>5</v>
      </c>
      <c r="Q60" s="18" t="str">
        <f t="shared" ca="1" si="22"/>
        <v>16</v>
      </c>
      <c r="R60" s="18" t="str">
        <f t="shared" ca="1" si="23"/>
        <v>08</v>
      </c>
      <c r="S60" s="18" t="str">
        <f t="shared" ca="1" si="24"/>
        <v>07</v>
      </c>
      <c r="T60" s="18">
        <v>1</v>
      </c>
      <c r="U60" s="18">
        <v>0</v>
      </c>
      <c r="V60" s="18">
        <v>0</v>
      </c>
      <c r="W60" s="18">
        <v>1</v>
      </c>
      <c r="X60" s="18">
        <v>1</v>
      </c>
      <c r="Y60" s="18">
        <v>1</v>
      </c>
      <c r="Z60" s="18">
        <v>1</v>
      </c>
      <c r="AA60" s="23">
        <f t="shared" ref="AA60:AA61" si="31">F60</f>
        <v>1</v>
      </c>
      <c r="AB60" s="18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18">
        <v>0</v>
      </c>
      <c r="AJ60" s="19">
        <v>0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8" t="str">
        <f t="shared" ca="1" si="3"/>
        <v>55</v>
      </c>
      <c r="AU60" s="18" t="s">
        <v>25</v>
      </c>
      <c r="AV60" s="16" t="str">
        <f t="shared" ca="1" si="4"/>
        <v>7B00013CC801020760006500051608070100000101010100000000000000000000000000000000000000000000000000000000000000000000557D</v>
      </c>
      <c r="AW60" s="79">
        <v>59</v>
      </c>
      <c r="AX60" s="21"/>
      <c r="AY60" s="18" t="str">
        <f t="shared" si="5"/>
        <v>00</v>
      </c>
      <c r="AZ60" s="18" t="str">
        <f t="shared" si="6"/>
        <v>00</v>
      </c>
      <c r="BA60" s="20"/>
      <c r="BB60" s="21"/>
    </row>
    <row r="61" spans="1:54" ht="66">
      <c r="A61" s="27"/>
      <c r="B61" s="16"/>
      <c r="C61" s="27"/>
      <c r="D61" s="16"/>
      <c r="E61" s="16">
        <v>3</v>
      </c>
      <c r="F61" s="22" t="s">
        <v>22</v>
      </c>
      <c r="G61" s="18" t="s">
        <v>18</v>
      </c>
      <c r="H61" s="18">
        <v>0</v>
      </c>
      <c r="I61" s="18">
        <v>1</v>
      </c>
      <c r="J61" s="18" t="s">
        <v>69</v>
      </c>
      <c r="K61" s="18" t="s">
        <v>68</v>
      </c>
      <c r="L61" s="18">
        <v>1</v>
      </c>
      <c r="M61" s="18">
        <v>2</v>
      </c>
      <c r="N61" s="19">
        <v>760</v>
      </c>
      <c r="O61" s="19">
        <v>65</v>
      </c>
      <c r="P61" s="19">
        <v>5</v>
      </c>
      <c r="Q61" s="18" t="str">
        <f ca="1">TEXT(DEC2HEX(TEXT(NOW()+2,"YY")),"00")</f>
        <v>16</v>
      </c>
      <c r="R61" s="18" t="str">
        <f ca="1">TEXT(DEC2HEX(TEXT(NOW()+2,"MM")),"00")</f>
        <v>08</v>
      </c>
      <c r="S61" s="18" t="str">
        <f ca="1">TEXT(DEC2HEX(TEXT(NOW()+2,"DD")),"00")</f>
        <v>07</v>
      </c>
      <c r="T61" s="18">
        <v>1</v>
      </c>
      <c r="U61" s="18">
        <v>0</v>
      </c>
      <c r="V61" s="18">
        <v>0</v>
      </c>
      <c r="W61" s="18">
        <v>1</v>
      </c>
      <c r="X61" s="18">
        <v>1</v>
      </c>
      <c r="Y61" s="18">
        <v>1</v>
      </c>
      <c r="Z61" s="18">
        <v>1</v>
      </c>
      <c r="AA61" s="23" t="str">
        <f t="shared" si="31"/>
        <v>FF</v>
      </c>
      <c r="AB61" s="18">
        <v>0</v>
      </c>
      <c r="AC61" s="19">
        <v>0</v>
      </c>
      <c r="AD61" s="19">
        <v>0</v>
      </c>
      <c r="AE61" s="19">
        <v>0</v>
      </c>
      <c r="AF61" s="19">
        <v>0</v>
      </c>
      <c r="AG61" s="19">
        <v>0</v>
      </c>
      <c r="AH61" s="19">
        <v>0</v>
      </c>
      <c r="AI61" s="18">
        <v>0</v>
      </c>
      <c r="AJ61" s="19">
        <v>0</v>
      </c>
      <c r="AK61" s="19">
        <v>0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8" t="str">
        <f t="shared" ca="1" si="3"/>
        <v>55</v>
      </c>
      <c r="AU61" s="18" t="s">
        <v>25</v>
      </c>
      <c r="AV61" s="16" t="str">
        <f t="shared" ca="1" si="4"/>
        <v>7B00013CC80102076000650005160807010000010101FF00000000000000000000000000000000000000000000000000000000000000000000557D</v>
      </c>
      <c r="AW61" s="79">
        <v>60</v>
      </c>
      <c r="AX61" s="21"/>
      <c r="AY61" s="18" t="str">
        <f t="shared" si="5"/>
        <v>00</v>
      </c>
      <c r="AZ61" s="18" t="str">
        <f t="shared" si="6"/>
        <v>00</v>
      </c>
      <c r="BA61" s="20"/>
      <c r="BB61" s="21"/>
    </row>
    <row r="62" spans="1:54" ht="66">
      <c r="A62" s="27"/>
      <c r="B62" s="16">
        <v>24</v>
      </c>
      <c r="C62" s="27" t="s">
        <v>79</v>
      </c>
      <c r="D62" s="16"/>
      <c r="E62" s="16">
        <v>1</v>
      </c>
      <c r="F62" s="22">
        <v>1</v>
      </c>
      <c r="G62" s="18" t="s">
        <v>18</v>
      </c>
      <c r="H62" s="18">
        <v>0</v>
      </c>
      <c r="I62" s="18">
        <v>1</v>
      </c>
      <c r="J62" s="18" t="s">
        <v>69</v>
      </c>
      <c r="K62" s="18" t="s">
        <v>68</v>
      </c>
      <c r="L62" s="18">
        <v>1</v>
      </c>
      <c r="M62" s="18">
        <v>2</v>
      </c>
      <c r="N62" s="19">
        <v>760</v>
      </c>
      <c r="O62" s="19">
        <v>65</v>
      </c>
      <c r="P62" s="19">
        <v>5</v>
      </c>
      <c r="Q62" s="18" t="str">
        <f t="shared" ref="Q62:Q118" ca="1" si="32">TEXT(DEC2HEX(TEXT(NOW()+2,"YY")),"00")</f>
        <v>16</v>
      </c>
      <c r="R62" s="18" t="str">
        <f t="shared" ref="R62:R118" ca="1" si="33">TEXT(DEC2HEX(TEXT(NOW()+2,"MM")),"00")</f>
        <v>08</v>
      </c>
      <c r="S62" s="18" t="str">
        <f t="shared" ref="S62:S118" ca="1" si="34">TEXT(DEC2HEX(TEXT(NOW()+2,"DD")),"00")</f>
        <v>07</v>
      </c>
      <c r="T62" s="18">
        <v>1</v>
      </c>
      <c r="U62" s="18">
        <v>0</v>
      </c>
      <c r="V62" s="18">
        <v>0</v>
      </c>
      <c r="W62" s="18">
        <v>1</v>
      </c>
      <c r="X62" s="18">
        <v>1</v>
      </c>
      <c r="Y62" s="18">
        <v>1</v>
      </c>
      <c r="Z62" s="18">
        <v>1</v>
      </c>
      <c r="AA62" s="18">
        <v>1</v>
      </c>
      <c r="AB62" s="23">
        <f>F62</f>
        <v>1</v>
      </c>
      <c r="AC62" s="19">
        <v>0</v>
      </c>
      <c r="AD62" s="19">
        <v>0</v>
      </c>
      <c r="AE62" s="19">
        <v>0</v>
      </c>
      <c r="AF62" s="19">
        <v>0</v>
      </c>
      <c r="AG62" s="19">
        <v>0</v>
      </c>
      <c r="AH62" s="19">
        <v>0</v>
      </c>
      <c r="AI62" s="18">
        <v>0</v>
      </c>
      <c r="AJ62" s="19">
        <v>0</v>
      </c>
      <c r="AK62" s="19">
        <v>0</v>
      </c>
      <c r="AL62" s="19">
        <v>0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8" t="str">
        <f t="shared" ca="1" si="3"/>
        <v>50</v>
      </c>
      <c r="AU62" s="18" t="s">
        <v>25</v>
      </c>
      <c r="AV62" s="16" t="str">
        <f t="shared" ca="1" si="4"/>
        <v>7B00013CC801020760006500051608070100000101010101000000000000000000000000000000000000000000000000000000000000000000507D</v>
      </c>
      <c r="AW62" s="79">
        <v>61</v>
      </c>
      <c r="AX62" s="21"/>
      <c r="AY62" s="18" t="str">
        <f t="shared" si="5"/>
        <v>00</v>
      </c>
      <c r="AZ62" s="18" t="str">
        <f t="shared" si="6"/>
        <v>00</v>
      </c>
      <c r="BA62" s="20"/>
      <c r="BB62" s="21"/>
    </row>
    <row r="63" spans="1:54" ht="66">
      <c r="A63" s="27"/>
      <c r="B63" s="16"/>
      <c r="C63" s="27"/>
      <c r="D63" s="16"/>
      <c r="E63" s="16">
        <v>2</v>
      </c>
      <c r="F63" s="22" t="s">
        <v>22</v>
      </c>
      <c r="G63" s="18" t="s">
        <v>18</v>
      </c>
      <c r="H63" s="18">
        <v>0</v>
      </c>
      <c r="I63" s="18">
        <v>1</v>
      </c>
      <c r="J63" s="18" t="s">
        <v>69</v>
      </c>
      <c r="K63" s="18" t="s">
        <v>68</v>
      </c>
      <c r="L63" s="18">
        <v>1</v>
      </c>
      <c r="M63" s="18">
        <v>2</v>
      </c>
      <c r="N63" s="19">
        <v>760</v>
      </c>
      <c r="O63" s="19">
        <v>65</v>
      </c>
      <c r="P63" s="19">
        <v>5</v>
      </c>
      <c r="Q63" s="18" t="str">
        <f t="shared" ca="1" si="32"/>
        <v>16</v>
      </c>
      <c r="R63" s="18" t="str">
        <f t="shared" ca="1" si="33"/>
        <v>08</v>
      </c>
      <c r="S63" s="18" t="str">
        <f t="shared" ca="1" si="34"/>
        <v>07</v>
      </c>
      <c r="T63" s="18">
        <v>1</v>
      </c>
      <c r="U63" s="18">
        <v>0</v>
      </c>
      <c r="V63" s="18">
        <v>0</v>
      </c>
      <c r="W63" s="18">
        <v>1</v>
      </c>
      <c r="X63" s="18">
        <v>1</v>
      </c>
      <c r="Y63" s="18">
        <v>1</v>
      </c>
      <c r="Z63" s="18">
        <v>1</v>
      </c>
      <c r="AA63" s="18">
        <v>1</v>
      </c>
      <c r="AB63" s="23" t="str">
        <f t="shared" ref="AB63" si="35">F63</f>
        <v>FF</v>
      </c>
      <c r="AC63" s="19">
        <v>0</v>
      </c>
      <c r="AD63" s="19">
        <v>0</v>
      </c>
      <c r="AE63" s="19">
        <v>0</v>
      </c>
      <c r="AF63" s="19">
        <v>0</v>
      </c>
      <c r="AG63" s="19">
        <v>0</v>
      </c>
      <c r="AH63" s="19">
        <v>0</v>
      </c>
      <c r="AI63" s="18">
        <v>0</v>
      </c>
      <c r="AJ63" s="19">
        <v>0</v>
      </c>
      <c r="AK63" s="19">
        <v>0</v>
      </c>
      <c r="AL63" s="19">
        <v>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8" t="str">
        <f t="shared" ca="1" si="3"/>
        <v>54</v>
      </c>
      <c r="AU63" s="18" t="s">
        <v>25</v>
      </c>
      <c r="AV63" s="16" t="str">
        <f t="shared" ca="1" si="4"/>
        <v>7B00013CC8010207600065000516080701000001010101FF000000000000000000000000000000000000000000000000000000000000000000547D</v>
      </c>
      <c r="AW63" s="79">
        <v>62</v>
      </c>
      <c r="AX63" s="21"/>
      <c r="AY63" s="18" t="str">
        <f t="shared" si="5"/>
        <v>00</v>
      </c>
      <c r="AZ63" s="18" t="str">
        <f t="shared" si="6"/>
        <v>00</v>
      </c>
      <c r="BA63" s="20"/>
      <c r="BB63" s="21"/>
    </row>
    <row r="64" spans="1:54" ht="66">
      <c r="A64" s="27"/>
      <c r="B64" s="16">
        <v>25</v>
      </c>
      <c r="C64" s="27" t="s">
        <v>87</v>
      </c>
      <c r="D64" s="16"/>
      <c r="E64" s="16">
        <v>1</v>
      </c>
      <c r="F64" s="25">
        <v>0</v>
      </c>
      <c r="G64" s="18" t="s">
        <v>18</v>
      </c>
      <c r="H64" s="18">
        <v>0</v>
      </c>
      <c r="I64" s="18">
        <v>1</v>
      </c>
      <c r="J64" s="18" t="s">
        <v>69</v>
      </c>
      <c r="K64" s="18" t="s">
        <v>68</v>
      </c>
      <c r="L64" s="18">
        <v>1</v>
      </c>
      <c r="M64" s="18">
        <v>2</v>
      </c>
      <c r="N64" s="19">
        <v>760</v>
      </c>
      <c r="O64" s="19">
        <v>65</v>
      </c>
      <c r="P64" s="19">
        <v>5</v>
      </c>
      <c r="Q64" s="18" t="str">
        <f t="shared" ca="1" si="32"/>
        <v>16</v>
      </c>
      <c r="R64" s="18" t="str">
        <f t="shared" ca="1" si="33"/>
        <v>08</v>
      </c>
      <c r="S64" s="18" t="str">
        <f t="shared" ca="1" si="34"/>
        <v>07</v>
      </c>
      <c r="T64" s="18">
        <v>1</v>
      </c>
      <c r="U64" s="18">
        <v>0</v>
      </c>
      <c r="V64" s="18">
        <v>0</v>
      </c>
      <c r="W64" s="18">
        <v>1</v>
      </c>
      <c r="X64" s="18">
        <v>1</v>
      </c>
      <c r="Y64" s="18">
        <v>1</v>
      </c>
      <c r="Z64" s="18">
        <v>1</v>
      </c>
      <c r="AA64" s="18">
        <v>1</v>
      </c>
      <c r="AB64" s="18">
        <v>0</v>
      </c>
      <c r="AC64" s="26">
        <f>F64</f>
        <v>0</v>
      </c>
      <c r="AD64" s="19">
        <v>0</v>
      </c>
      <c r="AE64" s="19">
        <v>0</v>
      </c>
      <c r="AF64" s="19">
        <v>0</v>
      </c>
      <c r="AG64" s="19">
        <v>0</v>
      </c>
      <c r="AH64" s="19">
        <v>0</v>
      </c>
      <c r="AI64" s="18">
        <v>0</v>
      </c>
      <c r="AJ64" s="19">
        <v>0</v>
      </c>
      <c r="AK64" s="19">
        <v>0</v>
      </c>
      <c r="AL64" s="19">
        <v>0</v>
      </c>
      <c r="AM64" s="19">
        <v>0</v>
      </c>
      <c r="AN64" s="19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8" t="str">
        <f t="shared" ref="AT64:AT114" ca="1" si="36">TEXT(DEC2HEX(_xlfn.BITAND(SUM(HEX2DEC(G64)+HEX2DEC(H64)+HEX2DEC(I64)+HEX2DEC(J64)+HEX2DEC(K64)+HEX2DEC(L64)+HEX2DEC(M64)+HEX2DEC(N64)+HEX2DEC(O64)+HEX2DEC(P64)+HEX2DEC(Q64)+HEX2DEC(R64)+HEX2DEC(S64)+HEX2DEC(T64)+HEX2DEC(U64)+HEX2DEC(V64)+HEX2DEC(X64)+HEX2DEC(Y64)+HEX2DEC(Z64)+HEX2DEC(AA64)+HEX2DEC(AB64)+HEX2DEC(AC64)+HEX2DEC(AD64)+HEX2DEC(AE64)+HEX2DEC(AF64)+HEX2DEC(AG64)+HEX2DEC(AH64)+HEX2DEC(AI64)+HEX2DEC(AJ64)+HEX2DEC(AK64)+HEX2DEC(AL64)+HEX2DEC(AM64)+HEX2DEC(AN64)+HEX2DEC(AO64)+HEX2DEC(AP64)+HEX2DEC(AQ64)+HEX2DEC(AR64)+HEX2DEC(AS64)),85)),"00")</f>
        <v>55</v>
      </c>
      <c r="AU64" s="18" t="s">
        <v>25</v>
      </c>
      <c r="AV64" s="16" t="str">
        <f t="shared" ref="AV64:AV118" ca="1" si="37">CONCATENATE(TEXT(G64,"00"),TEXT(H64,"00"),TEXT(I64,"00"),TEXT(J64,"00"),TEXT(K64,"00"),TEXT(L64,"00"),TEXT(M64,"00"),TEXT(N64,"0000"),TEXT(O64,"0000"),TEXT(P64,"0000"),TEXT(Q64,"00"),TEXT(R64,"00"),,TEXT(S64,"00"),,TEXT(T64,"00"),TEXT(U64,"00"),TEXT(V64,"00"),TEXT(X64,"00"),TEXT(Y64,"00"),TEXT(Z64,"00"),TEXT(AA64,"00"),TEXT(AB64,"00"),TEXT(AC64,"0000"),TEXT(AD64,"0000"),TEXT(AE64,"0000"),TEXT(AF64,"0000"),TEXT(AG64,"0000"),TEXT(AH64,"0000"),TEXT(AI64,"00"),TEXT(AJ64,"0000"),TEXT(AK64,"0000"),TEXT(AL64,"0000"),TEXT(AM64,"0000"),TEXT(AN64,"0000"),TEXT(AO64,"0000"),TEXT(AP64,"0000"),TEXT(AQ64,"0000"),TEXT(AR64,"0000"),TEXT(AS64,"0000"),TEXT(AT64,"00"),TEXT(AU64,"00"))</f>
        <v>7B00013CC801020760006500051608070100000101010100000000000000000000000000000000000000000000000000000000000000000000557D</v>
      </c>
      <c r="AW64" s="79">
        <v>63</v>
      </c>
      <c r="AX64" s="21"/>
      <c r="AY64" s="18" t="str">
        <f t="shared" ref="AY64:AY118" si="38">TEXT(DEC2HEX(_xlfn.BITAND(SUM(
HEX2DEC(MID(AX64,1,2))+HEX2DEC(MID(AX64,4,2))+HEX2DEC(MID(AX64,7,2))+HEX2DEC(MID(AX64,10,2))+HEX2DEC(MID(AX64,13,2))+HEX2DEC(MID(AX64,16,2))+HEX2DEC(MID(AX64,19,2))+HEX2DEC(MID(AX64,22,2))+
HEX2DEC(MID(AX64,25,2))+HEX2DEC(MID(AX64,28,2))+HEX2DEC(MID(AX64,31,2))+HEX2DEC(MID(AX64,34,2))+HEX2DEC(MID(AX64,37,2))+HEX2DEC(MID(AX64,40,2))+HEX2DEC(MID(AX64,43,2))+HEX2DEC(MID(AX64,46,2))+
HEX2DEC(MID(AX64,49,2))+HEX2DEC(MID(AX64,52,2))+HEX2DEC(MID(AX64,55,2))+HEX2DEC(MID(AX64,58,2))+HEX2DEC(MID(AX64,61,2))+HEX2DEC(MID(AX64,64,2))+HEX2DEC(MID(AX64,67,2))+HEX2DEC(MID(AX64,70,2))+
HEX2DEC(MID(AX64,73,2))+HEX2DEC(MID(AX64,76,2))+HEX2DEC(MID(AX64,79,2))+HEX2DEC(MID(AX64,82,2))+HEX2DEC(MID(AX64,85,2))+HEX2DEC(MID(AX64,88,2))+HEX2DEC(MID(AX64,91,2))+HEX2DEC(MID(AX64,94,2))+
HEX2DEC(MID(AX64,97,2))+HEX2DEC(MID(AX64,100,2))+HEX2DEC(MID(AX64,103,2))+HEX2DEC(MID(AX64,106,2))+HEX2DEC(MID(AX64,109,2))+HEX2DEC(MID(AX64,112,2))+HEX2DEC(MID(AX64,115,2))+HEX2DEC(MID(AX64,118,2))+HEX2DEC(MID(AX64,121,2))+HEX2DEC(MID(AX64,124,2))+HEX2DEC(MID(AX64,127,2))+HEX2DEC(MID(AX64,130,2))+HEX2DEC(MID(AX64,133,2))+HEX2DEC(MID(AX64,136,2))),85)),"00")</f>
        <v>00</v>
      </c>
      <c r="AZ64" s="18" t="str">
        <f t="shared" ref="AZ64:AZ118" si="39">TEXT(DEC2HEX(_xlfn.BITAND(SUM(
HEX2DEC(MID(AX64,1,2))+HEX2DEC(MID(AX64,4,2))+HEX2DEC(MID(AX64,7,2))+HEX2DEC(MID(AX64,10,2))+HEX2DEC(MID(AX64,13,2))+HEX2DEC(MID(AX64,16,2))+HEX2DEC(MID(AX64,19,2))+HEX2DEC(MID(AX64,22,2))+
HEX2DEC(MID(AX64,25,2))+HEX2DEC(MID(AX64,28,2))+HEX2DEC(MID(AX64,31,2))+HEX2DEC(MID(AX64,34,2))+HEX2DEC(MID(AX64,37,2))+HEX2DEC(MID(AX64,40,2))+HEX2DEC(MID(AX64,43,2))+HEX2DEC(MID(AX64,46,2))+
HEX2DEC(MID(AX64,49,2))+HEX2DEC(MID(AX64,52,2))+HEX2DEC(MID(AX64,55,2))+HEX2DEC(MID(AX64,58,2))+HEX2DEC(MID(AX64,61,2))+HEX2DEC(MID(AX64,64,2))+HEX2DEC(MID(AX64,67,2))+HEX2DEC(MID(AX64,70,2))+
HEX2DEC(MID(AX64,73,2))+HEX2DEC(MID(AX64,76,2))+HEX2DEC(MID(AX64,79,2))+HEX2DEC(MID(AX64,82,2))+HEX2DEC(MID(AX64,85,2))+HEX2DEC(MID(AX64,88,2))+HEX2DEC(MID(AX64,91,2))+HEX2DEC(MID(AX64,94,2))+
HEX2DEC(MID(AX64,97,2))+HEX2DEC(MID(AX64,100,2))+HEX2DEC(MID(AX64,103,2))+HEX2DEC(MID(AX64,106,2))+HEX2DEC(MID(AX64,109,2))+HEX2DEC(MID(AX64,112,2))+HEX2DEC(MID(AX64,115,2))+HEX2DEC(MID(AX64,118,2))+HEX2DEC(MID(AX64,121,2))+HEX2DEC(MID(AX64,124,2))+HEX2DEC(MID(AX64,127,2))+HEX2DEC(MID(AX64,130,2))+HEX2DEC(MID(AX64,133,2))+HEX2DEC(MID(AX64,136,2))+HEX2DEC(MID(AX64,139,2))+HEX2DEC(MID(AX64,142,2))+HEX2DEC(MID(AX64,145,2))+HEX2DEC(MID(AX64,148,2))+HEX2DEC(MID(AX64,151,2))+HEX2DEC(MID(AX64,154,2))+HEX2DEC(MID(AX64,157,2))+HEX2DEC(MID(AX64,160,2))+HEX2DEC(MID(AX64,163,2))+HEX2DEC(MID(AX64,166,2))+HEX2DEC(MID(AX64,169,2))+HEX2DEC(MID(AX64,172,2))+HEX2DEC(MID(AX64,175,2))+HEX2DEC(MID(AX64,178,2))+HEX2DEC(MID(AX64,181,2))+HEX2DEC(MID(AX64,184,2))+HEX2DEC(MID(AX64,187,2))+HEX2DEC(MID(AX64,190,2))+HEX2DEC(MID(AX64,193,2))+HEX2DEC(MID(AX64,196,2))+HEX2DEC(MID(AX64,199,2))+HEX2DEC(MID(AX64,202,2))),85)),"00")</f>
        <v>00</v>
      </c>
      <c r="BA64" s="20"/>
      <c r="BB64" s="21"/>
    </row>
    <row r="65" spans="1:54" ht="66">
      <c r="A65" s="27"/>
      <c r="B65" s="16"/>
      <c r="C65" s="27"/>
      <c r="D65" s="16"/>
      <c r="E65" s="16">
        <v>2</v>
      </c>
      <c r="F65" s="25">
        <v>34</v>
      </c>
      <c r="G65" s="18" t="s">
        <v>18</v>
      </c>
      <c r="H65" s="18">
        <v>0</v>
      </c>
      <c r="I65" s="18">
        <v>1</v>
      </c>
      <c r="J65" s="18" t="s">
        <v>69</v>
      </c>
      <c r="K65" s="18" t="s">
        <v>68</v>
      </c>
      <c r="L65" s="18">
        <v>1</v>
      </c>
      <c r="M65" s="18">
        <v>2</v>
      </c>
      <c r="N65" s="19">
        <v>760</v>
      </c>
      <c r="O65" s="19">
        <v>65</v>
      </c>
      <c r="P65" s="19">
        <v>5</v>
      </c>
      <c r="Q65" s="18" t="str">
        <f t="shared" ca="1" si="32"/>
        <v>16</v>
      </c>
      <c r="R65" s="18" t="str">
        <f t="shared" ca="1" si="33"/>
        <v>08</v>
      </c>
      <c r="S65" s="18" t="str">
        <f t="shared" ca="1" si="34"/>
        <v>07</v>
      </c>
      <c r="T65" s="18">
        <v>1</v>
      </c>
      <c r="U65" s="18">
        <v>0</v>
      </c>
      <c r="V65" s="18">
        <v>0</v>
      </c>
      <c r="W65" s="18">
        <v>1</v>
      </c>
      <c r="X65" s="18">
        <v>1</v>
      </c>
      <c r="Y65" s="18">
        <v>1</v>
      </c>
      <c r="Z65" s="18">
        <v>1</v>
      </c>
      <c r="AA65" s="18">
        <v>1</v>
      </c>
      <c r="AB65" s="18">
        <v>0</v>
      </c>
      <c r="AC65" s="26">
        <f t="shared" ref="AC65:AC66" si="40">F65</f>
        <v>34</v>
      </c>
      <c r="AD65" s="19">
        <v>0</v>
      </c>
      <c r="AE65" s="19">
        <v>0</v>
      </c>
      <c r="AF65" s="19">
        <v>0</v>
      </c>
      <c r="AG65" s="19">
        <v>0</v>
      </c>
      <c r="AH65" s="19">
        <v>0</v>
      </c>
      <c r="AI65" s="18">
        <v>0</v>
      </c>
      <c r="AJ65" s="19">
        <v>0</v>
      </c>
      <c r="AK65" s="19">
        <v>0</v>
      </c>
      <c r="AL65" s="19">
        <v>0</v>
      </c>
      <c r="AM65" s="19">
        <v>0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8" t="str">
        <f t="shared" ca="1" si="36"/>
        <v>01</v>
      </c>
      <c r="AU65" s="18" t="s">
        <v>25</v>
      </c>
      <c r="AV65" s="16" t="str">
        <f t="shared" ca="1" si="37"/>
        <v>7B00013CC801020760006500051608070100000101010100003400000000000000000000000000000000000000000000000000000000000000017D</v>
      </c>
      <c r="AW65" s="79">
        <v>64</v>
      </c>
      <c r="AX65" s="21"/>
      <c r="AY65" s="18" t="str">
        <f t="shared" si="38"/>
        <v>00</v>
      </c>
      <c r="AZ65" s="18" t="str">
        <f t="shared" si="39"/>
        <v>00</v>
      </c>
      <c r="BA65" s="20"/>
      <c r="BB65" s="21"/>
    </row>
    <row r="66" spans="1:54" ht="66">
      <c r="A66" s="27"/>
      <c r="B66" s="16"/>
      <c r="C66" s="27"/>
      <c r="D66" s="16"/>
      <c r="E66" s="16">
        <v>3</v>
      </c>
      <c r="F66" s="25" t="s">
        <v>72</v>
      </c>
      <c r="G66" s="18" t="s">
        <v>18</v>
      </c>
      <c r="H66" s="18">
        <v>0</v>
      </c>
      <c r="I66" s="18">
        <v>1</v>
      </c>
      <c r="J66" s="18" t="s">
        <v>69</v>
      </c>
      <c r="K66" s="18" t="s">
        <v>68</v>
      </c>
      <c r="L66" s="18">
        <v>1</v>
      </c>
      <c r="M66" s="18">
        <v>2</v>
      </c>
      <c r="N66" s="19">
        <v>760</v>
      </c>
      <c r="O66" s="19">
        <v>65</v>
      </c>
      <c r="P66" s="19">
        <v>5</v>
      </c>
      <c r="Q66" s="18" t="str">
        <f t="shared" ca="1" si="32"/>
        <v>16</v>
      </c>
      <c r="R66" s="18" t="str">
        <f t="shared" ca="1" si="33"/>
        <v>08</v>
      </c>
      <c r="S66" s="18" t="str">
        <f t="shared" ca="1" si="34"/>
        <v>07</v>
      </c>
      <c r="T66" s="18">
        <v>1</v>
      </c>
      <c r="U66" s="18">
        <v>0</v>
      </c>
      <c r="V66" s="18">
        <v>0</v>
      </c>
      <c r="W66" s="18">
        <v>1</v>
      </c>
      <c r="X66" s="18">
        <v>1</v>
      </c>
      <c r="Y66" s="18">
        <v>1</v>
      </c>
      <c r="Z66" s="18">
        <v>1</v>
      </c>
      <c r="AA66" s="18">
        <v>1</v>
      </c>
      <c r="AB66" s="18">
        <v>0</v>
      </c>
      <c r="AC66" s="26" t="str">
        <f t="shared" si="40"/>
        <v>FFFF</v>
      </c>
      <c r="AD66" s="19">
        <v>0</v>
      </c>
      <c r="AE66" s="19">
        <v>0</v>
      </c>
      <c r="AF66" s="19">
        <v>0</v>
      </c>
      <c r="AG66" s="19">
        <v>0</v>
      </c>
      <c r="AH66" s="19">
        <v>0</v>
      </c>
      <c r="AI66" s="18">
        <v>0</v>
      </c>
      <c r="AJ66" s="19">
        <v>0</v>
      </c>
      <c r="AK66" s="19">
        <v>0</v>
      </c>
      <c r="AL66" s="19">
        <v>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8" t="str">
        <f t="shared" ca="1" si="36"/>
        <v>54</v>
      </c>
      <c r="AU66" s="18" t="s">
        <v>25</v>
      </c>
      <c r="AV66" s="16" t="str">
        <f t="shared" ca="1" si="37"/>
        <v>7B00013CC801020760006500051608070100000101010100FFFF00000000000000000000000000000000000000000000000000000000000000547D</v>
      </c>
      <c r="AW66" s="79">
        <v>65</v>
      </c>
      <c r="AX66" s="21"/>
      <c r="AY66" s="18" t="str">
        <f t="shared" si="38"/>
        <v>00</v>
      </c>
      <c r="AZ66" s="18" t="str">
        <f t="shared" si="39"/>
        <v>00</v>
      </c>
      <c r="BA66" s="20"/>
      <c r="BB66" s="21"/>
    </row>
    <row r="67" spans="1:54" ht="66">
      <c r="A67" s="27"/>
      <c r="B67" s="16">
        <v>27</v>
      </c>
      <c r="C67" s="27" t="s">
        <v>88</v>
      </c>
      <c r="D67" s="16"/>
      <c r="E67" s="16">
        <v>1</v>
      </c>
      <c r="F67" s="25">
        <v>0</v>
      </c>
      <c r="G67" s="18" t="s">
        <v>18</v>
      </c>
      <c r="H67" s="18">
        <v>0</v>
      </c>
      <c r="I67" s="18">
        <v>1</v>
      </c>
      <c r="J67" s="18" t="s">
        <v>69</v>
      </c>
      <c r="K67" s="18" t="s">
        <v>68</v>
      </c>
      <c r="L67" s="18">
        <v>1</v>
      </c>
      <c r="M67" s="18">
        <v>2</v>
      </c>
      <c r="N67" s="19">
        <v>760</v>
      </c>
      <c r="O67" s="19">
        <v>65</v>
      </c>
      <c r="P67" s="19">
        <v>5</v>
      </c>
      <c r="Q67" s="18" t="str">
        <f t="shared" ca="1" si="32"/>
        <v>16</v>
      </c>
      <c r="R67" s="18" t="str">
        <f t="shared" ca="1" si="33"/>
        <v>08</v>
      </c>
      <c r="S67" s="18" t="str">
        <f t="shared" ca="1" si="34"/>
        <v>07</v>
      </c>
      <c r="T67" s="18">
        <v>1</v>
      </c>
      <c r="U67" s="18">
        <v>0</v>
      </c>
      <c r="V67" s="18">
        <v>0</v>
      </c>
      <c r="W67" s="18">
        <v>1</v>
      </c>
      <c r="X67" s="18">
        <v>1</v>
      </c>
      <c r="Y67" s="18">
        <v>1</v>
      </c>
      <c r="Z67" s="18">
        <v>1</v>
      </c>
      <c r="AA67" s="18">
        <v>1</v>
      </c>
      <c r="AB67" s="18">
        <v>0</v>
      </c>
      <c r="AC67" s="19">
        <v>0</v>
      </c>
      <c r="AD67" s="26">
        <f>F67</f>
        <v>0</v>
      </c>
      <c r="AE67" s="19">
        <v>0</v>
      </c>
      <c r="AF67" s="19">
        <v>0</v>
      </c>
      <c r="AG67" s="19">
        <v>0</v>
      </c>
      <c r="AH67" s="19">
        <v>0</v>
      </c>
      <c r="AI67" s="18">
        <v>0</v>
      </c>
      <c r="AJ67" s="19">
        <v>0</v>
      </c>
      <c r="AK67" s="19">
        <v>0</v>
      </c>
      <c r="AL67" s="19">
        <v>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8" t="str">
        <f t="shared" ca="1" si="36"/>
        <v>55</v>
      </c>
      <c r="AU67" s="18" t="s">
        <v>25</v>
      </c>
      <c r="AV67" s="16" t="str">
        <f t="shared" ca="1" si="37"/>
        <v>7B00013CC801020760006500051608070100000101010100000000000000000000000000000000000000000000000000000000000000000000557D</v>
      </c>
      <c r="AW67" s="79">
        <v>66</v>
      </c>
      <c r="AX67" s="21"/>
      <c r="AY67" s="18" t="str">
        <f t="shared" si="38"/>
        <v>00</v>
      </c>
      <c r="AZ67" s="18" t="str">
        <f t="shared" si="39"/>
        <v>00</v>
      </c>
      <c r="BA67" s="20"/>
      <c r="BB67" s="21"/>
    </row>
    <row r="68" spans="1:54" ht="66">
      <c r="A68" s="27"/>
      <c r="B68" s="16"/>
      <c r="C68" s="27"/>
      <c r="D68" s="16"/>
      <c r="E68" s="16">
        <v>2</v>
      </c>
      <c r="F68" s="25">
        <v>34</v>
      </c>
      <c r="G68" s="18" t="s">
        <v>18</v>
      </c>
      <c r="H68" s="18">
        <v>0</v>
      </c>
      <c r="I68" s="18">
        <v>1</v>
      </c>
      <c r="J68" s="18" t="s">
        <v>69</v>
      </c>
      <c r="K68" s="18" t="s">
        <v>68</v>
      </c>
      <c r="L68" s="18">
        <v>1</v>
      </c>
      <c r="M68" s="18">
        <v>2</v>
      </c>
      <c r="N68" s="19">
        <v>760</v>
      </c>
      <c r="O68" s="19">
        <v>65</v>
      </c>
      <c r="P68" s="19">
        <v>5</v>
      </c>
      <c r="Q68" s="18" t="str">
        <f t="shared" ca="1" si="32"/>
        <v>16</v>
      </c>
      <c r="R68" s="18" t="str">
        <f t="shared" ca="1" si="33"/>
        <v>08</v>
      </c>
      <c r="S68" s="18" t="str">
        <f t="shared" ca="1" si="34"/>
        <v>07</v>
      </c>
      <c r="T68" s="18">
        <v>1</v>
      </c>
      <c r="U68" s="18">
        <v>0</v>
      </c>
      <c r="V68" s="18">
        <v>0</v>
      </c>
      <c r="W68" s="18">
        <v>1</v>
      </c>
      <c r="X68" s="18">
        <v>1</v>
      </c>
      <c r="Y68" s="18">
        <v>1</v>
      </c>
      <c r="Z68" s="18">
        <v>1</v>
      </c>
      <c r="AA68" s="18">
        <v>1</v>
      </c>
      <c r="AB68" s="18">
        <v>0</v>
      </c>
      <c r="AC68" s="19">
        <v>0</v>
      </c>
      <c r="AD68" s="26">
        <f t="shared" ref="AD68:AD69" si="41">F68</f>
        <v>34</v>
      </c>
      <c r="AE68" s="19">
        <v>0</v>
      </c>
      <c r="AF68" s="19">
        <v>0</v>
      </c>
      <c r="AG68" s="19">
        <v>0</v>
      </c>
      <c r="AH68" s="19">
        <v>0</v>
      </c>
      <c r="AI68" s="18">
        <v>0</v>
      </c>
      <c r="AJ68" s="19">
        <v>0</v>
      </c>
      <c r="AK68" s="19">
        <v>0</v>
      </c>
      <c r="AL68" s="19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8" t="str">
        <f t="shared" ca="1" si="36"/>
        <v>01</v>
      </c>
      <c r="AU68" s="18" t="s">
        <v>25</v>
      </c>
      <c r="AV68" s="16" t="str">
        <f t="shared" ca="1" si="37"/>
        <v>7B00013CC801020760006500051608070100000101010100000000340000000000000000000000000000000000000000000000000000000000017D</v>
      </c>
      <c r="AW68" s="79">
        <v>67</v>
      </c>
      <c r="AX68" s="21"/>
      <c r="AY68" s="18" t="str">
        <f t="shared" si="38"/>
        <v>00</v>
      </c>
      <c r="AZ68" s="18" t="str">
        <f t="shared" si="39"/>
        <v>00</v>
      </c>
      <c r="BA68" s="20"/>
      <c r="BB68" s="21"/>
    </row>
    <row r="69" spans="1:54" ht="66">
      <c r="A69" s="27"/>
      <c r="B69" s="16"/>
      <c r="C69" s="27"/>
      <c r="D69" s="16"/>
      <c r="E69" s="16">
        <v>3</v>
      </c>
      <c r="F69" s="25" t="s">
        <v>72</v>
      </c>
      <c r="G69" s="18" t="s">
        <v>18</v>
      </c>
      <c r="H69" s="18">
        <v>0</v>
      </c>
      <c r="I69" s="18">
        <v>1</v>
      </c>
      <c r="J69" s="18" t="s">
        <v>69</v>
      </c>
      <c r="K69" s="18" t="s">
        <v>68</v>
      </c>
      <c r="L69" s="18">
        <v>1</v>
      </c>
      <c r="M69" s="18">
        <v>2</v>
      </c>
      <c r="N69" s="19">
        <v>760</v>
      </c>
      <c r="O69" s="19">
        <v>65</v>
      </c>
      <c r="P69" s="19">
        <v>5</v>
      </c>
      <c r="Q69" s="18" t="str">
        <f t="shared" ca="1" si="32"/>
        <v>16</v>
      </c>
      <c r="R69" s="18" t="str">
        <f t="shared" ca="1" si="33"/>
        <v>08</v>
      </c>
      <c r="S69" s="18" t="str">
        <f t="shared" ca="1" si="34"/>
        <v>07</v>
      </c>
      <c r="T69" s="18">
        <v>1</v>
      </c>
      <c r="U69" s="18">
        <v>0</v>
      </c>
      <c r="V69" s="18">
        <v>0</v>
      </c>
      <c r="W69" s="18">
        <v>1</v>
      </c>
      <c r="X69" s="18">
        <v>1</v>
      </c>
      <c r="Y69" s="18">
        <v>1</v>
      </c>
      <c r="Z69" s="18">
        <v>1</v>
      </c>
      <c r="AA69" s="18">
        <v>1</v>
      </c>
      <c r="AB69" s="18">
        <v>0</v>
      </c>
      <c r="AC69" s="19">
        <v>0</v>
      </c>
      <c r="AD69" s="26" t="str">
        <f t="shared" si="41"/>
        <v>FFFF</v>
      </c>
      <c r="AE69" s="19">
        <v>0</v>
      </c>
      <c r="AF69" s="19">
        <v>0</v>
      </c>
      <c r="AG69" s="19">
        <v>0</v>
      </c>
      <c r="AH69" s="19">
        <v>0</v>
      </c>
      <c r="AI69" s="18">
        <v>0</v>
      </c>
      <c r="AJ69" s="19">
        <v>0</v>
      </c>
      <c r="AK69" s="19">
        <v>0</v>
      </c>
      <c r="AL69" s="19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8" t="str">
        <f t="shared" ca="1" si="36"/>
        <v>54</v>
      </c>
      <c r="AU69" s="18" t="s">
        <v>25</v>
      </c>
      <c r="AV69" s="16" t="str">
        <f t="shared" ca="1" si="37"/>
        <v>7B00013CC8010207600065000516080701000001010101000000FFFF0000000000000000000000000000000000000000000000000000000000547D</v>
      </c>
      <c r="AW69" s="79">
        <v>68</v>
      </c>
      <c r="AX69" s="21"/>
      <c r="AY69" s="18" t="str">
        <f t="shared" si="38"/>
        <v>00</v>
      </c>
      <c r="AZ69" s="18" t="str">
        <f t="shared" si="39"/>
        <v>00</v>
      </c>
      <c r="BA69" s="20"/>
      <c r="BB69" s="21"/>
    </row>
    <row r="70" spans="1:54" ht="66">
      <c r="A70" s="27"/>
      <c r="B70" s="16">
        <v>29</v>
      </c>
      <c r="C70" s="27" t="s">
        <v>89</v>
      </c>
      <c r="D70" s="16"/>
      <c r="E70" s="16">
        <v>1</v>
      </c>
      <c r="F70" s="25">
        <v>0</v>
      </c>
      <c r="G70" s="18" t="s">
        <v>18</v>
      </c>
      <c r="H70" s="18">
        <v>0</v>
      </c>
      <c r="I70" s="18">
        <v>1</v>
      </c>
      <c r="J70" s="18" t="s">
        <v>69</v>
      </c>
      <c r="K70" s="18" t="s">
        <v>68</v>
      </c>
      <c r="L70" s="18">
        <v>1</v>
      </c>
      <c r="M70" s="18">
        <v>2</v>
      </c>
      <c r="N70" s="19">
        <v>760</v>
      </c>
      <c r="O70" s="19">
        <v>65</v>
      </c>
      <c r="P70" s="19">
        <v>5</v>
      </c>
      <c r="Q70" s="18" t="str">
        <f t="shared" ca="1" si="32"/>
        <v>16</v>
      </c>
      <c r="R70" s="18" t="str">
        <f t="shared" ca="1" si="33"/>
        <v>08</v>
      </c>
      <c r="S70" s="18" t="str">
        <f t="shared" ca="1" si="34"/>
        <v>07</v>
      </c>
      <c r="T70" s="18">
        <v>1</v>
      </c>
      <c r="U70" s="18">
        <v>0</v>
      </c>
      <c r="V70" s="18">
        <v>0</v>
      </c>
      <c r="W70" s="18">
        <v>1</v>
      </c>
      <c r="X70" s="18">
        <v>1</v>
      </c>
      <c r="Y70" s="18">
        <v>1</v>
      </c>
      <c r="Z70" s="18">
        <v>1</v>
      </c>
      <c r="AA70" s="18">
        <v>1</v>
      </c>
      <c r="AB70" s="18">
        <v>0</v>
      </c>
      <c r="AC70" s="19">
        <v>0</v>
      </c>
      <c r="AD70" s="19">
        <v>0</v>
      </c>
      <c r="AE70" s="26">
        <f>F70</f>
        <v>0</v>
      </c>
      <c r="AF70" s="19">
        <v>0</v>
      </c>
      <c r="AG70" s="19">
        <v>0</v>
      </c>
      <c r="AH70" s="19">
        <v>0</v>
      </c>
      <c r="AI70" s="18">
        <v>0</v>
      </c>
      <c r="AJ70" s="19">
        <v>0</v>
      </c>
      <c r="AK70" s="19">
        <v>0</v>
      </c>
      <c r="AL70" s="19">
        <v>0</v>
      </c>
      <c r="AM70" s="19">
        <v>0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8" t="str">
        <f t="shared" ca="1" si="36"/>
        <v>55</v>
      </c>
      <c r="AU70" s="18" t="s">
        <v>25</v>
      </c>
      <c r="AV70" s="16" t="str">
        <f t="shared" ca="1" si="37"/>
        <v>7B00013CC801020760006500051608070100000101010100000000000000000000000000000000000000000000000000000000000000000000557D</v>
      </c>
      <c r="AW70" s="79">
        <v>69</v>
      </c>
      <c r="AX70" s="21"/>
      <c r="AY70" s="18" t="str">
        <f t="shared" si="38"/>
        <v>00</v>
      </c>
      <c r="AZ70" s="18" t="str">
        <f t="shared" si="39"/>
        <v>00</v>
      </c>
      <c r="BA70" s="20"/>
      <c r="BB70" s="21"/>
    </row>
    <row r="71" spans="1:54" ht="66">
      <c r="A71" s="27"/>
      <c r="B71" s="16"/>
      <c r="C71" s="27"/>
      <c r="D71" s="16"/>
      <c r="E71" s="16">
        <v>2</v>
      </c>
      <c r="F71" s="25">
        <v>34</v>
      </c>
      <c r="G71" s="18" t="s">
        <v>18</v>
      </c>
      <c r="H71" s="18">
        <v>0</v>
      </c>
      <c r="I71" s="18">
        <v>1</v>
      </c>
      <c r="J71" s="18" t="s">
        <v>69</v>
      </c>
      <c r="K71" s="18" t="s">
        <v>68</v>
      </c>
      <c r="L71" s="18">
        <v>1</v>
      </c>
      <c r="M71" s="18">
        <v>2</v>
      </c>
      <c r="N71" s="19">
        <v>760</v>
      </c>
      <c r="O71" s="19">
        <v>65</v>
      </c>
      <c r="P71" s="19">
        <v>5</v>
      </c>
      <c r="Q71" s="18" t="str">
        <f t="shared" ca="1" si="32"/>
        <v>16</v>
      </c>
      <c r="R71" s="18" t="str">
        <f t="shared" ca="1" si="33"/>
        <v>08</v>
      </c>
      <c r="S71" s="18" t="str">
        <f t="shared" ca="1" si="34"/>
        <v>07</v>
      </c>
      <c r="T71" s="18">
        <v>1</v>
      </c>
      <c r="U71" s="18">
        <v>0</v>
      </c>
      <c r="V71" s="18">
        <v>0</v>
      </c>
      <c r="W71" s="18">
        <v>1</v>
      </c>
      <c r="X71" s="18">
        <v>1</v>
      </c>
      <c r="Y71" s="18">
        <v>1</v>
      </c>
      <c r="Z71" s="18">
        <v>1</v>
      </c>
      <c r="AA71" s="18">
        <v>1</v>
      </c>
      <c r="AB71" s="18">
        <v>0</v>
      </c>
      <c r="AC71" s="19">
        <v>0</v>
      </c>
      <c r="AD71" s="19">
        <v>0</v>
      </c>
      <c r="AE71" s="26">
        <f t="shared" ref="AE71:AE72" si="42">F71</f>
        <v>34</v>
      </c>
      <c r="AF71" s="19">
        <v>0</v>
      </c>
      <c r="AG71" s="19">
        <v>0</v>
      </c>
      <c r="AH71" s="19">
        <v>0</v>
      </c>
      <c r="AI71" s="18">
        <v>0</v>
      </c>
      <c r="AJ71" s="19">
        <v>0</v>
      </c>
      <c r="AK71" s="19">
        <v>0</v>
      </c>
      <c r="AL71" s="19">
        <v>0</v>
      </c>
      <c r="AM71" s="19">
        <v>0</v>
      </c>
      <c r="AN71" s="19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0</v>
      </c>
      <c r="AT71" s="18" t="str">
        <f t="shared" ca="1" si="36"/>
        <v>01</v>
      </c>
      <c r="AU71" s="18" t="s">
        <v>25</v>
      </c>
      <c r="AV71" s="16" t="str">
        <f t="shared" ca="1" si="37"/>
        <v>7B00013CC801020760006500051608070100000101010100000000000034000000000000000000000000000000000000000000000000000000017D</v>
      </c>
      <c r="AW71" s="79">
        <v>70</v>
      </c>
      <c r="AX71" s="21"/>
      <c r="AY71" s="18" t="str">
        <f t="shared" si="38"/>
        <v>00</v>
      </c>
      <c r="AZ71" s="18" t="str">
        <f t="shared" si="39"/>
        <v>00</v>
      </c>
      <c r="BA71" s="20"/>
      <c r="BB71" s="21"/>
    </row>
    <row r="72" spans="1:54" ht="66">
      <c r="A72" s="27"/>
      <c r="B72" s="16"/>
      <c r="C72" s="27"/>
      <c r="D72" s="16"/>
      <c r="E72" s="16">
        <v>3</v>
      </c>
      <c r="F72" s="25" t="s">
        <v>72</v>
      </c>
      <c r="G72" s="18" t="s">
        <v>18</v>
      </c>
      <c r="H72" s="18">
        <v>0</v>
      </c>
      <c r="I72" s="18">
        <v>1</v>
      </c>
      <c r="J72" s="18" t="s">
        <v>69</v>
      </c>
      <c r="K72" s="18" t="s">
        <v>68</v>
      </c>
      <c r="L72" s="18">
        <v>1</v>
      </c>
      <c r="M72" s="18">
        <v>2</v>
      </c>
      <c r="N72" s="19">
        <v>760</v>
      </c>
      <c r="O72" s="19">
        <v>65</v>
      </c>
      <c r="P72" s="19">
        <v>5</v>
      </c>
      <c r="Q72" s="18" t="str">
        <f t="shared" ca="1" si="32"/>
        <v>16</v>
      </c>
      <c r="R72" s="18" t="str">
        <f t="shared" ca="1" si="33"/>
        <v>08</v>
      </c>
      <c r="S72" s="18" t="str">
        <f t="shared" ca="1" si="34"/>
        <v>07</v>
      </c>
      <c r="T72" s="18">
        <v>1</v>
      </c>
      <c r="U72" s="18">
        <v>0</v>
      </c>
      <c r="V72" s="18">
        <v>0</v>
      </c>
      <c r="W72" s="18">
        <v>1</v>
      </c>
      <c r="X72" s="18">
        <v>1</v>
      </c>
      <c r="Y72" s="18">
        <v>1</v>
      </c>
      <c r="Z72" s="18">
        <v>1</v>
      </c>
      <c r="AA72" s="18">
        <v>1</v>
      </c>
      <c r="AB72" s="18">
        <v>0</v>
      </c>
      <c r="AC72" s="19">
        <v>0</v>
      </c>
      <c r="AD72" s="19">
        <v>0</v>
      </c>
      <c r="AE72" s="26" t="str">
        <f t="shared" si="42"/>
        <v>FFFF</v>
      </c>
      <c r="AF72" s="19">
        <v>0</v>
      </c>
      <c r="AG72" s="19">
        <v>0</v>
      </c>
      <c r="AH72" s="19">
        <v>0</v>
      </c>
      <c r="AI72" s="18">
        <v>0</v>
      </c>
      <c r="AJ72" s="19">
        <v>0</v>
      </c>
      <c r="AK72" s="19">
        <v>0</v>
      </c>
      <c r="AL72" s="19">
        <v>0</v>
      </c>
      <c r="AM72" s="19">
        <v>0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8" t="str">
        <f t="shared" ca="1" si="36"/>
        <v>54</v>
      </c>
      <c r="AU72" s="18" t="s">
        <v>25</v>
      </c>
      <c r="AV72" s="16" t="str">
        <f t="shared" ca="1" si="37"/>
        <v>7B00013CC80102076000650005160807010000010101010000000000FFFF000000000000000000000000000000000000000000000000000000547D</v>
      </c>
      <c r="AW72" s="79">
        <v>71</v>
      </c>
      <c r="AX72" s="21"/>
      <c r="AY72" s="18" t="str">
        <f t="shared" si="38"/>
        <v>00</v>
      </c>
      <c r="AZ72" s="18" t="str">
        <f t="shared" si="39"/>
        <v>00</v>
      </c>
      <c r="BA72" s="20"/>
      <c r="BB72" s="21"/>
    </row>
    <row r="73" spans="1:54" ht="66">
      <c r="A73" s="27"/>
      <c r="B73" s="16">
        <v>31</v>
      </c>
      <c r="C73" s="27" t="s">
        <v>90</v>
      </c>
      <c r="D73" s="16"/>
      <c r="E73" s="16">
        <v>1</v>
      </c>
      <c r="F73" s="25">
        <v>0</v>
      </c>
      <c r="G73" s="18" t="s">
        <v>18</v>
      </c>
      <c r="H73" s="18">
        <v>0</v>
      </c>
      <c r="I73" s="18">
        <v>1</v>
      </c>
      <c r="J73" s="18" t="s">
        <v>69</v>
      </c>
      <c r="K73" s="18" t="s">
        <v>68</v>
      </c>
      <c r="L73" s="18">
        <v>1</v>
      </c>
      <c r="M73" s="18">
        <v>2</v>
      </c>
      <c r="N73" s="19">
        <v>760</v>
      </c>
      <c r="O73" s="19">
        <v>65</v>
      </c>
      <c r="P73" s="19">
        <v>5</v>
      </c>
      <c r="Q73" s="18" t="str">
        <f t="shared" ca="1" si="32"/>
        <v>16</v>
      </c>
      <c r="R73" s="18" t="str">
        <f t="shared" ca="1" si="33"/>
        <v>08</v>
      </c>
      <c r="S73" s="18" t="str">
        <f t="shared" ca="1" si="34"/>
        <v>07</v>
      </c>
      <c r="T73" s="18">
        <v>1</v>
      </c>
      <c r="U73" s="18">
        <v>0</v>
      </c>
      <c r="V73" s="18">
        <v>0</v>
      </c>
      <c r="W73" s="18">
        <v>1</v>
      </c>
      <c r="X73" s="18">
        <v>1</v>
      </c>
      <c r="Y73" s="18">
        <v>1</v>
      </c>
      <c r="Z73" s="18">
        <v>1</v>
      </c>
      <c r="AA73" s="18">
        <v>1</v>
      </c>
      <c r="AB73" s="18">
        <v>0</v>
      </c>
      <c r="AC73" s="19">
        <v>0</v>
      </c>
      <c r="AD73" s="19">
        <v>0</v>
      </c>
      <c r="AE73" s="19">
        <v>0</v>
      </c>
      <c r="AF73" s="26">
        <f>F73</f>
        <v>0</v>
      </c>
      <c r="AG73" s="19">
        <v>0</v>
      </c>
      <c r="AH73" s="19">
        <v>0</v>
      </c>
      <c r="AI73" s="18">
        <v>0</v>
      </c>
      <c r="AJ73" s="19">
        <v>0</v>
      </c>
      <c r="AK73" s="19">
        <v>0</v>
      </c>
      <c r="AL73" s="19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8" t="str">
        <f t="shared" ca="1" si="36"/>
        <v>55</v>
      </c>
      <c r="AU73" s="18" t="s">
        <v>25</v>
      </c>
      <c r="AV73" s="16" t="str">
        <f t="shared" ca="1" si="37"/>
        <v>7B00013CC801020760006500051608070100000101010100000000000000000000000000000000000000000000000000000000000000000000557D</v>
      </c>
      <c r="AW73" s="79">
        <v>72</v>
      </c>
      <c r="AX73" s="21"/>
      <c r="AY73" s="18" t="str">
        <f t="shared" si="38"/>
        <v>00</v>
      </c>
      <c r="AZ73" s="18" t="str">
        <f t="shared" si="39"/>
        <v>00</v>
      </c>
      <c r="BA73" s="20"/>
      <c r="BB73" s="21"/>
    </row>
    <row r="74" spans="1:54" ht="66">
      <c r="A74" s="27"/>
      <c r="B74" s="16"/>
      <c r="C74" s="27"/>
      <c r="D74" s="16"/>
      <c r="E74" s="16">
        <v>2</v>
      </c>
      <c r="F74" s="25">
        <v>34</v>
      </c>
      <c r="G74" s="18" t="s">
        <v>18</v>
      </c>
      <c r="H74" s="18">
        <v>0</v>
      </c>
      <c r="I74" s="18">
        <v>1</v>
      </c>
      <c r="J74" s="18" t="s">
        <v>69</v>
      </c>
      <c r="K74" s="18" t="s">
        <v>68</v>
      </c>
      <c r="L74" s="18">
        <v>1</v>
      </c>
      <c r="M74" s="18">
        <v>2</v>
      </c>
      <c r="N74" s="19">
        <v>760</v>
      </c>
      <c r="O74" s="19">
        <v>65</v>
      </c>
      <c r="P74" s="19">
        <v>5</v>
      </c>
      <c r="Q74" s="18" t="str">
        <f t="shared" ca="1" si="32"/>
        <v>16</v>
      </c>
      <c r="R74" s="18" t="str">
        <f t="shared" ca="1" si="33"/>
        <v>08</v>
      </c>
      <c r="S74" s="18" t="str">
        <f t="shared" ca="1" si="34"/>
        <v>07</v>
      </c>
      <c r="T74" s="18">
        <v>1</v>
      </c>
      <c r="U74" s="18">
        <v>0</v>
      </c>
      <c r="V74" s="18">
        <v>0</v>
      </c>
      <c r="W74" s="18">
        <v>1</v>
      </c>
      <c r="X74" s="18">
        <v>1</v>
      </c>
      <c r="Y74" s="18">
        <v>1</v>
      </c>
      <c r="Z74" s="18">
        <v>1</v>
      </c>
      <c r="AA74" s="18">
        <v>1</v>
      </c>
      <c r="AB74" s="18">
        <v>0</v>
      </c>
      <c r="AC74" s="19">
        <v>0</v>
      </c>
      <c r="AD74" s="19">
        <v>0</v>
      </c>
      <c r="AE74" s="19">
        <v>0</v>
      </c>
      <c r="AF74" s="26">
        <f t="shared" ref="AF74:AF75" si="43">F74</f>
        <v>34</v>
      </c>
      <c r="AG74" s="19">
        <v>0</v>
      </c>
      <c r="AH74" s="19">
        <v>0</v>
      </c>
      <c r="AI74" s="18">
        <v>0</v>
      </c>
      <c r="AJ74" s="19">
        <v>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8" t="str">
        <f t="shared" ca="1" si="36"/>
        <v>01</v>
      </c>
      <c r="AU74" s="18" t="s">
        <v>25</v>
      </c>
      <c r="AV74" s="16" t="str">
        <f t="shared" ca="1" si="37"/>
        <v>7B00013CC801020760006500051608070100000101010100000000000000003400000000000000000000000000000000000000000000000000017D</v>
      </c>
      <c r="AW74" s="79">
        <v>73</v>
      </c>
      <c r="AX74" s="21"/>
      <c r="AY74" s="18" t="str">
        <f t="shared" si="38"/>
        <v>00</v>
      </c>
      <c r="AZ74" s="18" t="str">
        <f t="shared" si="39"/>
        <v>00</v>
      </c>
      <c r="BA74" s="20"/>
      <c r="BB74" s="21"/>
    </row>
    <row r="75" spans="1:54" ht="66">
      <c r="A75" s="27"/>
      <c r="B75" s="16"/>
      <c r="C75" s="27"/>
      <c r="D75" s="16"/>
      <c r="E75" s="16">
        <v>3</v>
      </c>
      <c r="F75" s="25" t="s">
        <v>72</v>
      </c>
      <c r="G75" s="18" t="s">
        <v>18</v>
      </c>
      <c r="H75" s="18">
        <v>0</v>
      </c>
      <c r="I75" s="18">
        <v>1</v>
      </c>
      <c r="J75" s="18" t="s">
        <v>69</v>
      </c>
      <c r="K75" s="18" t="s">
        <v>68</v>
      </c>
      <c r="L75" s="18">
        <v>1</v>
      </c>
      <c r="M75" s="18">
        <v>2</v>
      </c>
      <c r="N75" s="19">
        <v>760</v>
      </c>
      <c r="O75" s="19">
        <v>65</v>
      </c>
      <c r="P75" s="19">
        <v>5</v>
      </c>
      <c r="Q75" s="18" t="str">
        <f t="shared" ca="1" si="32"/>
        <v>16</v>
      </c>
      <c r="R75" s="18" t="str">
        <f t="shared" ca="1" si="33"/>
        <v>08</v>
      </c>
      <c r="S75" s="18" t="str">
        <f t="shared" ca="1" si="34"/>
        <v>07</v>
      </c>
      <c r="T75" s="18">
        <v>1</v>
      </c>
      <c r="U75" s="18">
        <v>0</v>
      </c>
      <c r="V75" s="18">
        <v>0</v>
      </c>
      <c r="W75" s="18">
        <v>1</v>
      </c>
      <c r="X75" s="18">
        <v>1</v>
      </c>
      <c r="Y75" s="18">
        <v>1</v>
      </c>
      <c r="Z75" s="18">
        <v>1</v>
      </c>
      <c r="AA75" s="18">
        <v>1</v>
      </c>
      <c r="AB75" s="18">
        <v>0</v>
      </c>
      <c r="AC75" s="19">
        <v>0</v>
      </c>
      <c r="AD75" s="19">
        <v>0</v>
      </c>
      <c r="AE75" s="19">
        <v>0</v>
      </c>
      <c r="AF75" s="26" t="str">
        <f t="shared" si="43"/>
        <v>FFFF</v>
      </c>
      <c r="AG75" s="19">
        <v>0</v>
      </c>
      <c r="AH75" s="19">
        <v>0</v>
      </c>
      <c r="AI75" s="18">
        <v>0</v>
      </c>
      <c r="AJ75" s="19">
        <v>0</v>
      </c>
      <c r="AK75" s="19">
        <v>0</v>
      </c>
      <c r="AL75" s="19">
        <v>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8" t="str">
        <f t="shared" ca="1" si="36"/>
        <v>54</v>
      </c>
      <c r="AU75" s="18" t="s">
        <v>25</v>
      </c>
      <c r="AV75" s="16" t="str">
        <f t="shared" ca="1" si="37"/>
        <v>7B00013CC801020760006500051608070100000101010100000000000000FFFF00000000000000000000000000000000000000000000000000547D</v>
      </c>
      <c r="AW75" s="79">
        <v>74</v>
      </c>
      <c r="AX75" s="21"/>
      <c r="AY75" s="18" t="str">
        <f t="shared" si="38"/>
        <v>00</v>
      </c>
      <c r="AZ75" s="18" t="str">
        <f t="shared" si="39"/>
        <v>00</v>
      </c>
      <c r="BA75" s="20"/>
      <c r="BB75" s="21"/>
    </row>
    <row r="76" spans="1:54" ht="66">
      <c r="A76" s="27"/>
      <c r="B76" s="16">
        <v>33</v>
      </c>
      <c r="C76" s="27" t="s">
        <v>91</v>
      </c>
      <c r="D76" s="16"/>
      <c r="E76" s="16">
        <v>1</v>
      </c>
      <c r="F76" s="25">
        <v>0</v>
      </c>
      <c r="G76" s="18" t="s">
        <v>18</v>
      </c>
      <c r="H76" s="18">
        <v>0</v>
      </c>
      <c r="I76" s="18">
        <v>1</v>
      </c>
      <c r="J76" s="18" t="s">
        <v>69</v>
      </c>
      <c r="K76" s="18" t="s">
        <v>68</v>
      </c>
      <c r="L76" s="18">
        <v>1</v>
      </c>
      <c r="M76" s="18">
        <v>2</v>
      </c>
      <c r="N76" s="19">
        <v>760</v>
      </c>
      <c r="O76" s="19">
        <v>65</v>
      </c>
      <c r="P76" s="19">
        <v>5</v>
      </c>
      <c r="Q76" s="18" t="str">
        <f t="shared" ca="1" si="32"/>
        <v>16</v>
      </c>
      <c r="R76" s="18" t="str">
        <f t="shared" ca="1" si="33"/>
        <v>08</v>
      </c>
      <c r="S76" s="18" t="str">
        <f t="shared" ca="1" si="34"/>
        <v>07</v>
      </c>
      <c r="T76" s="18">
        <v>1</v>
      </c>
      <c r="U76" s="18">
        <v>0</v>
      </c>
      <c r="V76" s="18">
        <v>0</v>
      </c>
      <c r="W76" s="18">
        <v>1</v>
      </c>
      <c r="X76" s="18">
        <v>1</v>
      </c>
      <c r="Y76" s="18">
        <v>1</v>
      </c>
      <c r="Z76" s="18">
        <v>1</v>
      </c>
      <c r="AA76" s="18">
        <v>1</v>
      </c>
      <c r="AB76" s="18">
        <v>0</v>
      </c>
      <c r="AC76" s="19">
        <v>0</v>
      </c>
      <c r="AD76" s="19">
        <v>0</v>
      </c>
      <c r="AE76" s="19">
        <v>0</v>
      </c>
      <c r="AF76" s="19">
        <v>0</v>
      </c>
      <c r="AG76" s="26">
        <f>F76</f>
        <v>0</v>
      </c>
      <c r="AH76" s="19">
        <v>0</v>
      </c>
      <c r="AI76" s="18">
        <v>0</v>
      </c>
      <c r="AJ76" s="19">
        <v>0</v>
      </c>
      <c r="AK76" s="19">
        <v>0</v>
      </c>
      <c r="AL76" s="19">
        <v>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8" t="str">
        <f t="shared" ca="1" si="36"/>
        <v>55</v>
      </c>
      <c r="AU76" s="18" t="s">
        <v>25</v>
      </c>
      <c r="AV76" s="16" t="str">
        <f t="shared" ca="1" si="37"/>
        <v>7B00013CC801020760006500051608070100000101010100000000000000000000000000000000000000000000000000000000000000000000557D</v>
      </c>
      <c r="AW76" s="79">
        <v>75</v>
      </c>
      <c r="AX76" s="21"/>
      <c r="AY76" s="18" t="str">
        <f t="shared" si="38"/>
        <v>00</v>
      </c>
      <c r="AZ76" s="18" t="str">
        <f t="shared" si="39"/>
        <v>00</v>
      </c>
      <c r="BA76" s="20"/>
      <c r="BB76" s="21"/>
    </row>
    <row r="77" spans="1:54" ht="66">
      <c r="A77" s="27"/>
      <c r="B77" s="16"/>
      <c r="C77" s="27"/>
      <c r="D77" s="16"/>
      <c r="E77" s="16">
        <v>2</v>
      </c>
      <c r="F77" s="25">
        <v>34</v>
      </c>
      <c r="G77" s="18" t="s">
        <v>18</v>
      </c>
      <c r="H77" s="18">
        <v>0</v>
      </c>
      <c r="I77" s="18">
        <v>1</v>
      </c>
      <c r="J77" s="18" t="s">
        <v>69</v>
      </c>
      <c r="K77" s="18" t="s">
        <v>68</v>
      </c>
      <c r="L77" s="18">
        <v>1</v>
      </c>
      <c r="M77" s="18">
        <v>2</v>
      </c>
      <c r="N77" s="19">
        <v>760</v>
      </c>
      <c r="O77" s="19">
        <v>65</v>
      </c>
      <c r="P77" s="19">
        <v>5</v>
      </c>
      <c r="Q77" s="18" t="str">
        <f t="shared" ca="1" si="32"/>
        <v>16</v>
      </c>
      <c r="R77" s="18" t="str">
        <f t="shared" ca="1" si="33"/>
        <v>08</v>
      </c>
      <c r="S77" s="18" t="str">
        <f t="shared" ca="1" si="34"/>
        <v>07</v>
      </c>
      <c r="T77" s="18">
        <v>1</v>
      </c>
      <c r="U77" s="18">
        <v>0</v>
      </c>
      <c r="V77" s="18">
        <v>0</v>
      </c>
      <c r="W77" s="18">
        <v>1</v>
      </c>
      <c r="X77" s="18">
        <v>1</v>
      </c>
      <c r="Y77" s="18">
        <v>1</v>
      </c>
      <c r="Z77" s="18">
        <v>1</v>
      </c>
      <c r="AA77" s="18">
        <v>1</v>
      </c>
      <c r="AB77" s="18">
        <v>0</v>
      </c>
      <c r="AC77" s="19">
        <v>0</v>
      </c>
      <c r="AD77" s="19">
        <v>0</v>
      </c>
      <c r="AE77" s="19">
        <v>0</v>
      </c>
      <c r="AF77" s="19">
        <v>0</v>
      </c>
      <c r="AG77" s="26">
        <f t="shared" ref="AG77:AG78" si="44">F77</f>
        <v>34</v>
      </c>
      <c r="AH77" s="19">
        <v>0</v>
      </c>
      <c r="AI77" s="18">
        <v>0</v>
      </c>
      <c r="AJ77" s="19">
        <v>0</v>
      </c>
      <c r="AK77" s="19">
        <v>0</v>
      </c>
      <c r="AL77" s="19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8" t="str">
        <f t="shared" ca="1" si="36"/>
        <v>01</v>
      </c>
      <c r="AU77" s="18" t="s">
        <v>25</v>
      </c>
      <c r="AV77" s="16" t="str">
        <f t="shared" ca="1" si="37"/>
        <v>7B00013CC801020760006500051608070100000101010100000000000000000000340000000000000000000000000000000000000000000000017D</v>
      </c>
      <c r="AW77" s="79">
        <v>76</v>
      </c>
      <c r="AX77" s="21"/>
      <c r="AY77" s="18" t="str">
        <f t="shared" si="38"/>
        <v>00</v>
      </c>
      <c r="AZ77" s="18" t="str">
        <f t="shared" si="39"/>
        <v>00</v>
      </c>
      <c r="BA77" s="20"/>
      <c r="BB77" s="21"/>
    </row>
    <row r="78" spans="1:54" ht="66">
      <c r="A78" s="27"/>
      <c r="B78" s="16"/>
      <c r="C78" s="27"/>
      <c r="D78" s="16"/>
      <c r="E78" s="16">
        <v>3</v>
      </c>
      <c r="F78" s="25" t="s">
        <v>72</v>
      </c>
      <c r="G78" s="18" t="s">
        <v>18</v>
      </c>
      <c r="H78" s="18">
        <v>0</v>
      </c>
      <c r="I78" s="18">
        <v>1</v>
      </c>
      <c r="J78" s="18" t="s">
        <v>69</v>
      </c>
      <c r="K78" s="18" t="s">
        <v>68</v>
      </c>
      <c r="L78" s="18">
        <v>1</v>
      </c>
      <c r="M78" s="18">
        <v>2</v>
      </c>
      <c r="N78" s="19">
        <v>760</v>
      </c>
      <c r="O78" s="19">
        <v>65</v>
      </c>
      <c r="P78" s="19">
        <v>5</v>
      </c>
      <c r="Q78" s="18" t="str">
        <f t="shared" ca="1" si="32"/>
        <v>16</v>
      </c>
      <c r="R78" s="18" t="str">
        <f t="shared" ca="1" si="33"/>
        <v>08</v>
      </c>
      <c r="S78" s="18" t="str">
        <f t="shared" ca="1" si="34"/>
        <v>07</v>
      </c>
      <c r="T78" s="18">
        <v>1</v>
      </c>
      <c r="U78" s="18">
        <v>0</v>
      </c>
      <c r="V78" s="18">
        <v>0</v>
      </c>
      <c r="W78" s="18">
        <v>1</v>
      </c>
      <c r="X78" s="18">
        <v>1</v>
      </c>
      <c r="Y78" s="18">
        <v>1</v>
      </c>
      <c r="Z78" s="18">
        <v>1</v>
      </c>
      <c r="AA78" s="18">
        <v>1</v>
      </c>
      <c r="AB78" s="18">
        <v>0</v>
      </c>
      <c r="AC78" s="19">
        <v>0</v>
      </c>
      <c r="AD78" s="19">
        <v>0</v>
      </c>
      <c r="AE78" s="19">
        <v>0</v>
      </c>
      <c r="AF78" s="19">
        <v>0</v>
      </c>
      <c r="AG78" s="26" t="str">
        <f t="shared" si="44"/>
        <v>FFFF</v>
      </c>
      <c r="AH78" s="19">
        <v>0</v>
      </c>
      <c r="AI78" s="18">
        <v>0</v>
      </c>
      <c r="AJ78" s="19">
        <v>0</v>
      </c>
      <c r="AK78" s="19">
        <v>0</v>
      </c>
      <c r="AL78" s="19">
        <v>0</v>
      </c>
      <c r="AM78" s="19">
        <v>0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8" t="str">
        <f t="shared" ca="1" si="36"/>
        <v>54</v>
      </c>
      <c r="AU78" s="18" t="s">
        <v>25</v>
      </c>
      <c r="AV78" s="16" t="str">
        <f t="shared" ca="1" si="37"/>
        <v>7B00013CC8010207600065000516080701000001010101000000000000000000FFFF0000000000000000000000000000000000000000000000547D</v>
      </c>
      <c r="AW78" s="79">
        <v>77</v>
      </c>
      <c r="AX78" s="21"/>
      <c r="AY78" s="18" t="str">
        <f t="shared" si="38"/>
        <v>00</v>
      </c>
      <c r="AZ78" s="18" t="str">
        <f t="shared" si="39"/>
        <v>00</v>
      </c>
      <c r="BA78" s="20"/>
      <c r="BB78" s="21"/>
    </row>
    <row r="79" spans="1:54" ht="66">
      <c r="A79" s="27"/>
      <c r="B79" s="16">
        <v>35</v>
      </c>
      <c r="C79" s="27" t="s">
        <v>102</v>
      </c>
      <c r="D79" s="16"/>
      <c r="E79" s="16">
        <v>1</v>
      </c>
      <c r="F79" s="25">
        <v>0</v>
      </c>
      <c r="G79" s="18" t="s">
        <v>18</v>
      </c>
      <c r="H79" s="18">
        <v>0</v>
      </c>
      <c r="I79" s="18">
        <v>1</v>
      </c>
      <c r="J79" s="18" t="s">
        <v>69</v>
      </c>
      <c r="K79" s="18" t="s">
        <v>68</v>
      </c>
      <c r="L79" s="18">
        <v>1</v>
      </c>
      <c r="M79" s="18">
        <v>2</v>
      </c>
      <c r="N79" s="19">
        <v>760</v>
      </c>
      <c r="O79" s="19">
        <v>65</v>
      </c>
      <c r="P79" s="19">
        <v>5</v>
      </c>
      <c r="Q79" s="18" t="str">
        <f t="shared" ca="1" si="32"/>
        <v>16</v>
      </c>
      <c r="R79" s="18" t="str">
        <f t="shared" ca="1" si="33"/>
        <v>08</v>
      </c>
      <c r="S79" s="18" t="str">
        <f t="shared" ca="1" si="34"/>
        <v>07</v>
      </c>
      <c r="T79" s="18">
        <v>1</v>
      </c>
      <c r="U79" s="18">
        <v>0</v>
      </c>
      <c r="V79" s="18">
        <v>0</v>
      </c>
      <c r="W79" s="18">
        <v>1</v>
      </c>
      <c r="X79" s="18">
        <v>1</v>
      </c>
      <c r="Y79" s="18">
        <v>1</v>
      </c>
      <c r="Z79" s="18">
        <v>1</v>
      </c>
      <c r="AA79" s="18">
        <v>1</v>
      </c>
      <c r="AB79" s="18">
        <v>0</v>
      </c>
      <c r="AC79" s="19">
        <v>0</v>
      </c>
      <c r="AD79" s="19">
        <v>0</v>
      </c>
      <c r="AE79" s="19">
        <v>0</v>
      </c>
      <c r="AF79" s="19">
        <v>0</v>
      </c>
      <c r="AG79" s="19">
        <v>0</v>
      </c>
      <c r="AH79" s="26">
        <f>F79</f>
        <v>0</v>
      </c>
      <c r="AI79" s="18">
        <v>0</v>
      </c>
      <c r="AJ79" s="19">
        <v>0</v>
      </c>
      <c r="AK79" s="19">
        <v>0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8" t="str">
        <f t="shared" ca="1" si="36"/>
        <v>55</v>
      </c>
      <c r="AU79" s="18" t="s">
        <v>25</v>
      </c>
      <c r="AV79" s="16" t="str">
        <f t="shared" ca="1" si="37"/>
        <v>7B00013CC801020760006500051608070100000101010100000000000000000000000000000000000000000000000000000000000000000000557D</v>
      </c>
      <c r="AW79" s="79">
        <v>78</v>
      </c>
      <c r="AX79" s="21"/>
      <c r="AY79" s="18" t="str">
        <f t="shared" si="38"/>
        <v>00</v>
      </c>
      <c r="AZ79" s="18" t="str">
        <f t="shared" si="39"/>
        <v>00</v>
      </c>
      <c r="BA79" s="20"/>
      <c r="BB79" s="21"/>
    </row>
    <row r="80" spans="1:54" ht="66">
      <c r="A80" s="27"/>
      <c r="B80" s="16"/>
      <c r="C80" s="27"/>
      <c r="D80" s="16"/>
      <c r="E80" s="16">
        <v>2</v>
      </c>
      <c r="F80" s="25">
        <v>34</v>
      </c>
      <c r="G80" s="18" t="s">
        <v>18</v>
      </c>
      <c r="H80" s="18">
        <v>0</v>
      </c>
      <c r="I80" s="18">
        <v>1</v>
      </c>
      <c r="J80" s="18" t="s">
        <v>69</v>
      </c>
      <c r="K80" s="18" t="s">
        <v>68</v>
      </c>
      <c r="L80" s="18">
        <v>1</v>
      </c>
      <c r="M80" s="18">
        <v>2</v>
      </c>
      <c r="N80" s="19">
        <v>760</v>
      </c>
      <c r="O80" s="19">
        <v>65</v>
      </c>
      <c r="P80" s="19">
        <v>5</v>
      </c>
      <c r="Q80" s="18" t="str">
        <f t="shared" ca="1" si="32"/>
        <v>16</v>
      </c>
      <c r="R80" s="18" t="str">
        <f t="shared" ca="1" si="33"/>
        <v>08</v>
      </c>
      <c r="S80" s="18" t="str">
        <f t="shared" ca="1" si="34"/>
        <v>07</v>
      </c>
      <c r="T80" s="18">
        <v>1</v>
      </c>
      <c r="U80" s="18">
        <v>0</v>
      </c>
      <c r="V80" s="18">
        <v>0</v>
      </c>
      <c r="W80" s="18">
        <v>1</v>
      </c>
      <c r="X80" s="18">
        <v>1</v>
      </c>
      <c r="Y80" s="18">
        <v>1</v>
      </c>
      <c r="Z80" s="18">
        <v>1</v>
      </c>
      <c r="AA80" s="18">
        <v>1</v>
      </c>
      <c r="AB80" s="18">
        <v>0</v>
      </c>
      <c r="AC80" s="19">
        <v>0</v>
      </c>
      <c r="AD80" s="19">
        <v>0</v>
      </c>
      <c r="AE80" s="19">
        <v>0</v>
      </c>
      <c r="AF80" s="19">
        <v>0</v>
      </c>
      <c r="AG80" s="19">
        <v>0</v>
      </c>
      <c r="AH80" s="26">
        <f t="shared" ref="AH80:AH81" si="45">F80</f>
        <v>34</v>
      </c>
      <c r="AI80" s="18">
        <v>0</v>
      </c>
      <c r="AJ80" s="19">
        <v>0</v>
      </c>
      <c r="AK80" s="19">
        <v>0</v>
      </c>
      <c r="AL80" s="19">
        <v>0</v>
      </c>
      <c r="AM80" s="19">
        <v>0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>
        <v>0</v>
      </c>
      <c r="AT80" s="18" t="str">
        <f t="shared" ca="1" si="36"/>
        <v>01</v>
      </c>
      <c r="AU80" s="18" t="s">
        <v>25</v>
      </c>
      <c r="AV80" s="16" t="str">
        <f t="shared" ca="1" si="37"/>
        <v>7B00013CC801020760006500051608070100000101010100000000000000000000000034000000000000000000000000000000000000000000017D</v>
      </c>
      <c r="AW80" s="79">
        <v>79</v>
      </c>
      <c r="AX80" s="21"/>
      <c r="AY80" s="18" t="str">
        <f t="shared" si="38"/>
        <v>00</v>
      </c>
      <c r="AZ80" s="18" t="str">
        <f t="shared" si="39"/>
        <v>00</v>
      </c>
      <c r="BA80" s="20"/>
      <c r="BB80" s="21"/>
    </row>
    <row r="81" spans="1:54" ht="66">
      <c r="A81" s="27"/>
      <c r="B81" s="16"/>
      <c r="C81" s="27"/>
      <c r="D81" s="16"/>
      <c r="E81" s="16">
        <v>3</v>
      </c>
      <c r="F81" s="25" t="s">
        <v>72</v>
      </c>
      <c r="G81" s="18" t="s">
        <v>18</v>
      </c>
      <c r="H81" s="18">
        <v>0</v>
      </c>
      <c r="I81" s="18">
        <v>1</v>
      </c>
      <c r="J81" s="18" t="s">
        <v>69</v>
      </c>
      <c r="K81" s="18" t="s">
        <v>68</v>
      </c>
      <c r="L81" s="18">
        <v>1</v>
      </c>
      <c r="M81" s="18">
        <v>2</v>
      </c>
      <c r="N81" s="19">
        <v>760</v>
      </c>
      <c r="O81" s="19">
        <v>65</v>
      </c>
      <c r="P81" s="19">
        <v>5</v>
      </c>
      <c r="Q81" s="18" t="str">
        <f t="shared" ca="1" si="32"/>
        <v>16</v>
      </c>
      <c r="R81" s="18" t="str">
        <f t="shared" ca="1" si="33"/>
        <v>08</v>
      </c>
      <c r="S81" s="18" t="str">
        <f t="shared" ca="1" si="34"/>
        <v>07</v>
      </c>
      <c r="T81" s="18">
        <v>1</v>
      </c>
      <c r="U81" s="18">
        <v>0</v>
      </c>
      <c r="V81" s="18">
        <v>0</v>
      </c>
      <c r="W81" s="18">
        <v>1</v>
      </c>
      <c r="X81" s="18">
        <v>1</v>
      </c>
      <c r="Y81" s="18">
        <v>1</v>
      </c>
      <c r="Z81" s="18">
        <v>1</v>
      </c>
      <c r="AA81" s="18">
        <v>1</v>
      </c>
      <c r="AB81" s="18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26" t="str">
        <f t="shared" si="45"/>
        <v>FFFF</v>
      </c>
      <c r="AI81" s="18">
        <v>0</v>
      </c>
      <c r="AJ81" s="19">
        <v>0</v>
      </c>
      <c r="AK81" s="19">
        <v>0</v>
      </c>
      <c r="AL81" s="19">
        <v>0</v>
      </c>
      <c r="AM81" s="19">
        <v>0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8" t="str">
        <f t="shared" ca="1" si="36"/>
        <v>54</v>
      </c>
      <c r="AU81" s="18" t="s">
        <v>25</v>
      </c>
      <c r="AV81" s="16" t="str">
        <f t="shared" ca="1" si="37"/>
        <v>7B00013CC80102076000650005160807010000010101010000000000000000000000FFFF000000000000000000000000000000000000000000547D</v>
      </c>
      <c r="AW81" s="79">
        <v>80</v>
      </c>
      <c r="AX81" s="21"/>
      <c r="AY81" s="18" t="str">
        <f t="shared" si="38"/>
        <v>00</v>
      </c>
      <c r="AZ81" s="18" t="str">
        <f t="shared" si="39"/>
        <v>00</v>
      </c>
      <c r="BA81" s="20"/>
      <c r="BB81" s="21"/>
    </row>
    <row r="82" spans="1:54" ht="66">
      <c r="A82" s="27"/>
      <c r="B82" s="16">
        <v>37</v>
      </c>
      <c r="C82" s="27" t="s">
        <v>103</v>
      </c>
      <c r="D82" s="16"/>
      <c r="E82" s="16">
        <v>1</v>
      </c>
      <c r="F82" s="22">
        <v>0</v>
      </c>
      <c r="G82" s="18" t="s">
        <v>18</v>
      </c>
      <c r="H82" s="18">
        <v>0</v>
      </c>
      <c r="I82" s="18">
        <v>1</v>
      </c>
      <c r="J82" s="18" t="s">
        <v>69</v>
      </c>
      <c r="K82" s="18" t="s">
        <v>68</v>
      </c>
      <c r="L82" s="18">
        <v>1</v>
      </c>
      <c r="M82" s="18">
        <v>2</v>
      </c>
      <c r="N82" s="19">
        <v>760</v>
      </c>
      <c r="O82" s="19">
        <v>65</v>
      </c>
      <c r="P82" s="19">
        <v>5</v>
      </c>
      <c r="Q82" s="18" t="str">
        <f t="shared" ca="1" si="32"/>
        <v>16</v>
      </c>
      <c r="R82" s="18" t="str">
        <f t="shared" ca="1" si="33"/>
        <v>08</v>
      </c>
      <c r="S82" s="18" t="str">
        <f t="shared" ca="1" si="34"/>
        <v>07</v>
      </c>
      <c r="T82" s="18">
        <v>1</v>
      </c>
      <c r="U82" s="18">
        <v>0</v>
      </c>
      <c r="V82" s="18">
        <v>0</v>
      </c>
      <c r="W82" s="18">
        <v>1</v>
      </c>
      <c r="X82" s="18">
        <v>1</v>
      </c>
      <c r="Y82" s="18">
        <v>1</v>
      </c>
      <c r="Z82" s="18">
        <v>1</v>
      </c>
      <c r="AA82" s="18">
        <v>1</v>
      </c>
      <c r="AB82" s="18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19">
        <v>0</v>
      </c>
      <c r="AI82" s="23">
        <f>F82</f>
        <v>0</v>
      </c>
      <c r="AJ82" s="19">
        <v>0</v>
      </c>
      <c r="AK82" s="19">
        <v>0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8" t="str">
        <f t="shared" ca="1" si="36"/>
        <v>55</v>
      </c>
      <c r="AU82" s="18" t="s">
        <v>25</v>
      </c>
      <c r="AV82" s="16" t="str">
        <f t="shared" ca="1" si="37"/>
        <v>7B00013CC801020760006500051608070100000101010100000000000000000000000000000000000000000000000000000000000000000000557D</v>
      </c>
      <c r="AW82" s="79">
        <v>81</v>
      </c>
      <c r="AX82" s="21"/>
      <c r="AY82" s="18" t="str">
        <f t="shared" si="38"/>
        <v>00</v>
      </c>
      <c r="AZ82" s="18" t="str">
        <f t="shared" si="39"/>
        <v>00</v>
      </c>
      <c r="BA82" s="20"/>
      <c r="BB82" s="21"/>
    </row>
    <row r="83" spans="1:54" ht="66">
      <c r="A83" s="27"/>
      <c r="B83" s="16"/>
      <c r="C83" s="27"/>
      <c r="D83" s="16"/>
      <c r="E83" s="16">
        <v>2</v>
      </c>
      <c r="F83" s="22">
        <v>1</v>
      </c>
      <c r="G83" s="18" t="s">
        <v>18</v>
      </c>
      <c r="H83" s="18">
        <v>0</v>
      </c>
      <c r="I83" s="18">
        <v>1</v>
      </c>
      <c r="J83" s="18" t="s">
        <v>69</v>
      </c>
      <c r="K83" s="18" t="s">
        <v>68</v>
      </c>
      <c r="L83" s="18">
        <v>1</v>
      </c>
      <c r="M83" s="18">
        <v>2</v>
      </c>
      <c r="N83" s="19">
        <v>760</v>
      </c>
      <c r="O83" s="19">
        <v>65</v>
      </c>
      <c r="P83" s="19">
        <v>5</v>
      </c>
      <c r="Q83" s="18" t="str">
        <f t="shared" ca="1" si="32"/>
        <v>16</v>
      </c>
      <c r="R83" s="18" t="str">
        <f t="shared" ca="1" si="33"/>
        <v>08</v>
      </c>
      <c r="S83" s="18" t="str">
        <f t="shared" ca="1" si="34"/>
        <v>07</v>
      </c>
      <c r="T83" s="18">
        <v>1</v>
      </c>
      <c r="U83" s="18">
        <v>0</v>
      </c>
      <c r="V83" s="18">
        <v>0</v>
      </c>
      <c r="W83" s="18">
        <v>1</v>
      </c>
      <c r="X83" s="18">
        <v>1</v>
      </c>
      <c r="Y83" s="18">
        <v>1</v>
      </c>
      <c r="Z83" s="18">
        <v>1</v>
      </c>
      <c r="AA83" s="18">
        <v>1</v>
      </c>
      <c r="AB83" s="18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19">
        <v>0</v>
      </c>
      <c r="AI83" s="23">
        <f t="shared" ref="AI83:AI84" si="46">F83</f>
        <v>1</v>
      </c>
      <c r="AJ83" s="19">
        <v>0</v>
      </c>
      <c r="AK83" s="19">
        <v>0</v>
      </c>
      <c r="AL83" s="19">
        <v>0</v>
      </c>
      <c r="AM83" s="19">
        <v>0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>
        <v>0</v>
      </c>
      <c r="AT83" s="18" t="str">
        <f t="shared" ca="1" si="36"/>
        <v>50</v>
      </c>
      <c r="AU83" s="18" t="s">
        <v>25</v>
      </c>
      <c r="AV83" s="16" t="str">
        <f t="shared" ca="1" si="37"/>
        <v>7B00013CC801020760006500051608070100000101010100000000000000000000000000010000000000000000000000000000000000000000507D</v>
      </c>
      <c r="AW83" s="79">
        <v>82</v>
      </c>
      <c r="AX83" s="21"/>
      <c r="AY83" s="18" t="str">
        <f t="shared" si="38"/>
        <v>00</v>
      </c>
      <c r="AZ83" s="18" t="str">
        <f t="shared" si="39"/>
        <v>00</v>
      </c>
      <c r="BA83" s="20"/>
      <c r="BB83" s="21"/>
    </row>
    <row r="84" spans="1:54" ht="66">
      <c r="A84" s="27"/>
      <c r="B84" s="16"/>
      <c r="C84" s="27"/>
      <c r="D84" s="16"/>
      <c r="E84" s="16">
        <v>3</v>
      </c>
      <c r="F84" s="22" t="s">
        <v>22</v>
      </c>
      <c r="G84" s="18" t="s">
        <v>18</v>
      </c>
      <c r="H84" s="18">
        <v>0</v>
      </c>
      <c r="I84" s="18">
        <v>1</v>
      </c>
      <c r="J84" s="18" t="s">
        <v>69</v>
      </c>
      <c r="K84" s="18" t="s">
        <v>68</v>
      </c>
      <c r="L84" s="18">
        <v>1</v>
      </c>
      <c r="M84" s="18">
        <v>2</v>
      </c>
      <c r="N84" s="19">
        <v>760</v>
      </c>
      <c r="O84" s="19">
        <v>65</v>
      </c>
      <c r="P84" s="19">
        <v>5</v>
      </c>
      <c r="Q84" s="18" t="str">
        <f t="shared" ca="1" si="32"/>
        <v>16</v>
      </c>
      <c r="R84" s="18" t="str">
        <f t="shared" ca="1" si="33"/>
        <v>08</v>
      </c>
      <c r="S84" s="18" t="str">
        <f t="shared" ca="1" si="34"/>
        <v>07</v>
      </c>
      <c r="T84" s="18">
        <v>1</v>
      </c>
      <c r="U84" s="18">
        <v>0</v>
      </c>
      <c r="V84" s="18">
        <v>0</v>
      </c>
      <c r="W84" s="18">
        <v>1</v>
      </c>
      <c r="X84" s="18">
        <v>1</v>
      </c>
      <c r="Y84" s="18">
        <v>1</v>
      </c>
      <c r="Z84" s="18">
        <v>1</v>
      </c>
      <c r="AA84" s="18">
        <v>1</v>
      </c>
      <c r="AB84" s="18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23" t="str">
        <f t="shared" si="46"/>
        <v>FF</v>
      </c>
      <c r="AJ84" s="19">
        <v>0</v>
      </c>
      <c r="AK84" s="19">
        <v>0</v>
      </c>
      <c r="AL84" s="19">
        <v>0</v>
      </c>
      <c r="AM84" s="19">
        <v>0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8" t="str">
        <f t="shared" ca="1" si="36"/>
        <v>54</v>
      </c>
      <c r="AU84" s="18" t="s">
        <v>25</v>
      </c>
      <c r="AV84" s="16" t="str">
        <f t="shared" ca="1" si="37"/>
        <v>7B00013CC801020760006500051608070100000101010100000000000000000000000000FF0000000000000000000000000000000000000000547D</v>
      </c>
      <c r="AW84" s="79">
        <v>83</v>
      </c>
      <c r="AX84" s="21"/>
      <c r="AY84" s="18" t="str">
        <f t="shared" si="38"/>
        <v>00</v>
      </c>
      <c r="AZ84" s="18" t="str">
        <f t="shared" si="39"/>
        <v>00</v>
      </c>
      <c r="BA84" s="20"/>
      <c r="BB84" s="21"/>
    </row>
    <row r="85" spans="1:54" ht="66">
      <c r="A85" s="27"/>
      <c r="B85" s="16">
        <v>38</v>
      </c>
      <c r="C85" s="27" t="s">
        <v>92</v>
      </c>
      <c r="D85" s="16"/>
      <c r="E85" s="16">
        <v>1</v>
      </c>
      <c r="F85" s="25">
        <v>0</v>
      </c>
      <c r="G85" s="18" t="s">
        <v>18</v>
      </c>
      <c r="H85" s="18">
        <v>0</v>
      </c>
      <c r="I85" s="18">
        <v>1</v>
      </c>
      <c r="J85" s="18" t="s">
        <v>69</v>
      </c>
      <c r="K85" s="18" t="s">
        <v>68</v>
      </c>
      <c r="L85" s="18">
        <v>1</v>
      </c>
      <c r="M85" s="18">
        <v>2</v>
      </c>
      <c r="N85" s="19">
        <v>760</v>
      </c>
      <c r="O85" s="19">
        <v>65</v>
      </c>
      <c r="P85" s="19">
        <v>5</v>
      </c>
      <c r="Q85" s="18" t="str">
        <f t="shared" ca="1" si="32"/>
        <v>16</v>
      </c>
      <c r="R85" s="18" t="str">
        <f t="shared" ca="1" si="33"/>
        <v>08</v>
      </c>
      <c r="S85" s="18" t="str">
        <f t="shared" ca="1" si="34"/>
        <v>07</v>
      </c>
      <c r="T85" s="18">
        <v>1</v>
      </c>
      <c r="U85" s="18">
        <v>0</v>
      </c>
      <c r="V85" s="18">
        <v>0</v>
      </c>
      <c r="W85" s="18">
        <v>1</v>
      </c>
      <c r="X85" s="18">
        <v>1</v>
      </c>
      <c r="Y85" s="18">
        <v>1</v>
      </c>
      <c r="Z85" s="18">
        <v>1</v>
      </c>
      <c r="AA85" s="18">
        <v>1</v>
      </c>
      <c r="AB85" s="18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18">
        <v>0</v>
      </c>
      <c r="AJ85" s="26">
        <f>F85</f>
        <v>0</v>
      </c>
      <c r="AK85" s="19">
        <v>0</v>
      </c>
      <c r="AL85" s="19">
        <v>0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8" t="str">
        <f t="shared" ca="1" si="36"/>
        <v>55</v>
      </c>
      <c r="AU85" s="18" t="s">
        <v>25</v>
      </c>
      <c r="AV85" s="16" t="str">
        <f t="shared" ca="1" si="37"/>
        <v>7B00013CC801020760006500051608070100000101010100000000000000000000000000000000000000000000000000000000000000000000557D</v>
      </c>
      <c r="AW85" s="79">
        <v>84</v>
      </c>
      <c r="AX85" s="21"/>
      <c r="AY85" s="18" t="str">
        <f t="shared" si="38"/>
        <v>00</v>
      </c>
      <c r="AZ85" s="18" t="str">
        <f t="shared" si="39"/>
        <v>00</v>
      </c>
      <c r="BA85" s="20"/>
      <c r="BB85" s="21"/>
    </row>
    <row r="86" spans="1:54" ht="66">
      <c r="A86" s="27"/>
      <c r="B86" s="16"/>
      <c r="C86" s="27"/>
      <c r="D86" s="16"/>
      <c r="E86" s="16">
        <v>2</v>
      </c>
      <c r="F86" s="25">
        <v>34</v>
      </c>
      <c r="G86" s="18" t="s">
        <v>18</v>
      </c>
      <c r="H86" s="18">
        <v>0</v>
      </c>
      <c r="I86" s="18">
        <v>1</v>
      </c>
      <c r="J86" s="18" t="s">
        <v>69</v>
      </c>
      <c r="K86" s="18" t="s">
        <v>68</v>
      </c>
      <c r="L86" s="18">
        <v>1</v>
      </c>
      <c r="M86" s="18">
        <v>2</v>
      </c>
      <c r="N86" s="19">
        <v>760</v>
      </c>
      <c r="O86" s="19">
        <v>65</v>
      </c>
      <c r="P86" s="19">
        <v>5</v>
      </c>
      <c r="Q86" s="18" t="str">
        <f t="shared" ca="1" si="32"/>
        <v>16</v>
      </c>
      <c r="R86" s="18" t="str">
        <f t="shared" ca="1" si="33"/>
        <v>08</v>
      </c>
      <c r="S86" s="18" t="str">
        <f t="shared" ca="1" si="34"/>
        <v>07</v>
      </c>
      <c r="T86" s="18">
        <v>1</v>
      </c>
      <c r="U86" s="18">
        <v>0</v>
      </c>
      <c r="V86" s="18">
        <v>0</v>
      </c>
      <c r="W86" s="18">
        <v>1</v>
      </c>
      <c r="X86" s="18">
        <v>1</v>
      </c>
      <c r="Y86" s="18">
        <v>1</v>
      </c>
      <c r="Z86" s="18">
        <v>1</v>
      </c>
      <c r="AA86" s="18">
        <v>1</v>
      </c>
      <c r="AB86" s="18">
        <v>0</v>
      </c>
      <c r="AC86" s="19">
        <v>0</v>
      </c>
      <c r="AD86" s="19">
        <v>0</v>
      </c>
      <c r="AE86" s="19">
        <v>0</v>
      </c>
      <c r="AF86" s="19">
        <v>0</v>
      </c>
      <c r="AG86" s="19">
        <v>0</v>
      </c>
      <c r="AH86" s="19">
        <v>0</v>
      </c>
      <c r="AI86" s="18">
        <v>0</v>
      </c>
      <c r="AJ86" s="26">
        <f t="shared" ref="AJ86:AJ87" si="47">F86</f>
        <v>34</v>
      </c>
      <c r="AK86" s="19">
        <v>0</v>
      </c>
      <c r="AL86" s="19">
        <v>0</v>
      </c>
      <c r="AM86" s="19">
        <v>0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0</v>
      </c>
      <c r="AT86" s="18" t="str">
        <f t="shared" ca="1" si="36"/>
        <v>01</v>
      </c>
      <c r="AU86" s="18" t="s">
        <v>25</v>
      </c>
      <c r="AV86" s="16" t="str">
        <f t="shared" ca="1" si="37"/>
        <v>7B00013CC801020760006500051608070100000101010100000000000000000000000000000034000000000000000000000000000000000000017D</v>
      </c>
      <c r="AW86" s="79">
        <v>85</v>
      </c>
      <c r="AX86" s="21"/>
      <c r="AY86" s="18" t="str">
        <f t="shared" si="38"/>
        <v>00</v>
      </c>
      <c r="AZ86" s="18" t="str">
        <f t="shared" si="39"/>
        <v>00</v>
      </c>
      <c r="BA86" s="20"/>
      <c r="BB86" s="21"/>
    </row>
    <row r="87" spans="1:54" ht="66">
      <c r="A87" s="27"/>
      <c r="B87" s="16"/>
      <c r="C87" s="27"/>
      <c r="D87" s="16"/>
      <c r="E87" s="16">
        <v>3</v>
      </c>
      <c r="F87" s="25" t="s">
        <v>72</v>
      </c>
      <c r="G87" s="18" t="s">
        <v>18</v>
      </c>
      <c r="H87" s="18">
        <v>0</v>
      </c>
      <c r="I87" s="18">
        <v>1</v>
      </c>
      <c r="J87" s="18" t="s">
        <v>69</v>
      </c>
      <c r="K87" s="18" t="s">
        <v>68</v>
      </c>
      <c r="L87" s="18">
        <v>1</v>
      </c>
      <c r="M87" s="18">
        <v>2</v>
      </c>
      <c r="N87" s="19">
        <v>760</v>
      </c>
      <c r="O87" s="19">
        <v>65</v>
      </c>
      <c r="P87" s="19">
        <v>5</v>
      </c>
      <c r="Q87" s="18" t="str">
        <f t="shared" ca="1" si="32"/>
        <v>16</v>
      </c>
      <c r="R87" s="18" t="str">
        <f t="shared" ca="1" si="33"/>
        <v>08</v>
      </c>
      <c r="S87" s="18" t="str">
        <f t="shared" ca="1" si="34"/>
        <v>07</v>
      </c>
      <c r="T87" s="18">
        <v>1</v>
      </c>
      <c r="U87" s="18">
        <v>0</v>
      </c>
      <c r="V87" s="18">
        <v>0</v>
      </c>
      <c r="W87" s="18">
        <v>1</v>
      </c>
      <c r="X87" s="18">
        <v>1</v>
      </c>
      <c r="Y87" s="18">
        <v>1</v>
      </c>
      <c r="Z87" s="18">
        <v>1</v>
      </c>
      <c r="AA87" s="18">
        <v>1</v>
      </c>
      <c r="AB87" s="18">
        <v>0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8">
        <v>0</v>
      </c>
      <c r="AJ87" s="26" t="str">
        <f t="shared" si="47"/>
        <v>FFFF</v>
      </c>
      <c r="AK87" s="19">
        <v>0</v>
      </c>
      <c r="AL87" s="19">
        <v>0</v>
      </c>
      <c r="AM87" s="19">
        <v>0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8" t="str">
        <f t="shared" ca="1" si="36"/>
        <v>54</v>
      </c>
      <c r="AU87" s="18" t="s">
        <v>25</v>
      </c>
      <c r="AV87" s="16" t="str">
        <f t="shared" ca="1" si="37"/>
        <v>7B00013CC80102076000650005160807010000010101010000000000000000000000000000FFFF000000000000000000000000000000000000547D</v>
      </c>
      <c r="AW87" s="79">
        <v>86</v>
      </c>
      <c r="AX87" s="21"/>
      <c r="AY87" s="18" t="str">
        <f t="shared" si="38"/>
        <v>00</v>
      </c>
      <c r="AZ87" s="18" t="str">
        <f t="shared" si="39"/>
        <v>00</v>
      </c>
      <c r="BA87" s="20"/>
      <c r="BB87" s="21"/>
    </row>
    <row r="88" spans="1:54" ht="66">
      <c r="A88" s="27"/>
      <c r="B88" s="16">
        <v>40</v>
      </c>
      <c r="C88" s="27" t="s">
        <v>93</v>
      </c>
      <c r="D88" s="16"/>
      <c r="E88" s="16">
        <v>1</v>
      </c>
      <c r="F88" s="25">
        <v>0</v>
      </c>
      <c r="G88" s="18" t="s">
        <v>18</v>
      </c>
      <c r="H88" s="18">
        <v>0</v>
      </c>
      <c r="I88" s="18">
        <v>1</v>
      </c>
      <c r="J88" s="18" t="s">
        <v>69</v>
      </c>
      <c r="K88" s="18" t="s">
        <v>68</v>
      </c>
      <c r="L88" s="18">
        <v>1</v>
      </c>
      <c r="M88" s="18">
        <v>2</v>
      </c>
      <c r="N88" s="19">
        <v>760</v>
      </c>
      <c r="O88" s="19">
        <v>65</v>
      </c>
      <c r="P88" s="19">
        <v>5</v>
      </c>
      <c r="Q88" s="18" t="str">
        <f t="shared" ca="1" si="32"/>
        <v>16</v>
      </c>
      <c r="R88" s="18" t="str">
        <f t="shared" ca="1" si="33"/>
        <v>08</v>
      </c>
      <c r="S88" s="18" t="str">
        <f t="shared" ca="1" si="34"/>
        <v>07</v>
      </c>
      <c r="T88" s="18">
        <v>1</v>
      </c>
      <c r="U88" s="18">
        <v>0</v>
      </c>
      <c r="V88" s="18">
        <v>0</v>
      </c>
      <c r="W88" s="18">
        <v>1</v>
      </c>
      <c r="X88" s="18">
        <v>1</v>
      </c>
      <c r="Y88" s="18">
        <v>1</v>
      </c>
      <c r="Z88" s="18">
        <v>1</v>
      </c>
      <c r="AA88" s="18">
        <v>1</v>
      </c>
      <c r="AB88" s="18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8">
        <v>0</v>
      </c>
      <c r="AJ88" s="19">
        <v>0</v>
      </c>
      <c r="AK88" s="26">
        <f>F88</f>
        <v>0</v>
      </c>
      <c r="AL88" s="19">
        <v>0</v>
      </c>
      <c r="AM88" s="19">
        <v>0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8" t="str">
        <f t="shared" ca="1" si="36"/>
        <v>55</v>
      </c>
      <c r="AU88" s="18" t="s">
        <v>25</v>
      </c>
      <c r="AV88" s="16" t="str">
        <f t="shared" ca="1" si="37"/>
        <v>7B00013CC801020760006500051608070100000101010100000000000000000000000000000000000000000000000000000000000000000000557D</v>
      </c>
      <c r="AW88" s="79">
        <v>87</v>
      </c>
      <c r="AX88" s="21"/>
      <c r="AY88" s="18" t="str">
        <f t="shared" si="38"/>
        <v>00</v>
      </c>
      <c r="AZ88" s="18" t="str">
        <f t="shared" si="39"/>
        <v>00</v>
      </c>
      <c r="BA88" s="20"/>
      <c r="BB88" s="21"/>
    </row>
    <row r="89" spans="1:54" ht="66">
      <c r="A89" s="27"/>
      <c r="B89" s="16"/>
      <c r="C89" s="27"/>
      <c r="D89" s="16"/>
      <c r="E89" s="16">
        <v>2</v>
      </c>
      <c r="F89" s="25">
        <v>34</v>
      </c>
      <c r="G89" s="18" t="s">
        <v>18</v>
      </c>
      <c r="H89" s="18">
        <v>0</v>
      </c>
      <c r="I89" s="18">
        <v>1</v>
      </c>
      <c r="J89" s="18" t="s">
        <v>69</v>
      </c>
      <c r="K89" s="18" t="s">
        <v>68</v>
      </c>
      <c r="L89" s="18">
        <v>1</v>
      </c>
      <c r="M89" s="18">
        <v>2</v>
      </c>
      <c r="N89" s="19">
        <v>760</v>
      </c>
      <c r="O89" s="19">
        <v>65</v>
      </c>
      <c r="P89" s="19">
        <v>5</v>
      </c>
      <c r="Q89" s="18" t="str">
        <f t="shared" ca="1" si="32"/>
        <v>16</v>
      </c>
      <c r="R89" s="18" t="str">
        <f t="shared" ca="1" si="33"/>
        <v>08</v>
      </c>
      <c r="S89" s="18" t="str">
        <f t="shared" ca="1" si="34"/>
        <v>07</v>
      </c>
      <c r="T89" s="18">
        <v>1</v>
      </c>
      <c r="U89" s="18">
        <v>0</v>
      </c>
      <c r="V89" s="18">
        <v>0</v>
      </c>
      <c r="W89" s="18">
        <v>1</v>
      </c>
      <c r="X89" s="18">
        <v>1</v>
      </c>
      <c r="Y89" s="18">
        <v>1</v>
      </c>
      <c r="Z89" s="18">
        <v>1</v>
      </c>
      <c r="AA89" s="18">
        <v>1</v>
      </c>
      <c r="AB89" s="18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8">
        <v>0</v>
      </c>
      <c r="AJ89" s="19">
        <v>0</v>
      </c>
      <c r="AK89" s="26">
        <f t="shared" ref="AK89:AK90" si="48">F89</f>
        <v>34</v>
      </c>
      <c r="AL89" s="19">
        <v>0</v>
      </c>
      <c r="AM89" s="19">
        <v>0</v>
      </c>
      <c r="AN89" s="19">
        <v>0</v>
      </c>
      <c r="AO89" s="19">
        <v>0</v>
      </c>
      <c r="AP89" s="19">
        <v>0</v>
      </c>
      <c r="AQ89" s="19">
        <v>0</v>
      </c>
      <c r="AR89" s="19">
        <v>0</v>
      </c>
      <c r="AS89" s="19">
        <v>0</v>
      </c>
      <c r="AT89" s="18" t="str">
        <f t="shared" ca="1" si="36"/>
        <v>01</v>
      </c>
      <c r="AU89" s="18" t="s">
        <v>25</v>
      </c>
      <c r="AV89" s="16" t="str">
        <f t="shared" ca="1" si="37"/>
        <v>7B00013CC801020760006500051608070100000101010100000000000000000000000000000000003400000000000000000000000000000000017D</v>
      </c>
      <c r="AW89" s="79">
        <v>88</v>
      </c>
      <c r="AX89" s="21"/>
      <c r="AY89" s="18" t="str">
        <f t="shared" si="38"/>
        <v>00</v>
      </c>
      <c r="AZ89" s="18" t="str">
        <f t="shared" si="39"/>
        <v>00</v>
      </c>
      <c r="BA89" s="20"/>
      <c r="BB89" s="21"/>
    </row>
    <row r="90" spans="1:54" ht="66">
      <c r="A90" s="27"/>
      <c r="B90" s="16"/>
      <c r="C90" s="27"/>
      <c r="D90" s="16"/>
      <c r="E90" s="16">
        <v>3</v>
      </c>
      <c r="F90" s="25" t="s">
        <v>72</v>
      </c>
      <c r="G90" s="18" t="s">
        <v>18</v>
      </c>
      <c r="H90" s="18">
        <v>0</v>
      </c>
      <c r="I90" s="18">
        <v>1</v>
      </c>
      <c r="J90" s="18" t="s">
        <v>69</v>
      </c>
      <c r="K90" s="18" t="s">
        <v>68</v>
      </c>
      <c r="L90" s="18">
        <v>1</v>
      </c>
      <c r="M90" s="18">
        <v>2</v>
      </c>
      <c r="N90" s="19">
        <v>760</v>
      </c>
      <c r="O90" s="19">
        <v>65</v>
      </c>
      <c r="P90" s="19">
        <v>5</v>
      </c>
      <c r="Q90" s="18" t="str">
        <f t="shared" ca="1" si="32"/>
        <v>16</v>
      </c>
      <c r="R90" s="18" t="str">
        <f t="shared" ca="1" si="33"/>
        <v>08</v>
      </c>
      <c r="S90" s="18" t="str">
        <f t="shared" ca="1" si="34"/>
        <v>07</v>
      </c>
      <c r="T90" s="18">
        <v>1</v>
      </c>
      <c r="U90" s="18">
        <v>0</v>
      </c>
      <c r="V90" s="18">
        <v>0</v>
      </c>
      <c r="W90" s="18">
        <v>1</v>
      </c>
      <c r="X90" s="18">
        <v>1</v>
      </c>
      <c r="Y90" s="18">
        <v>1</v>
      </c>
      <c r="Z90" s="18">
        <v>1</v>
      </c>
      <c r="AA90" s="18">
        <v>1</v>
      </c>
      <c r="AB90" s="18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8">
        <v>0</v>
      </c>
      <c r="AJ90" s="19">
        <v>0</v>
      </c>
      <c r="AK90" s="26" t="str">
        <f t="shared" si="48"/>
        <v>FFFF</v>
      </c>
      <c r="AL90" s="19">
        <v>0</v>
      </c>
      <c r="AM90" s="19">
        <v>0</v>
      </c>
      <c r="AN90" s="19">
        <v>0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8" t="str">
        <f t="shared" ca="1" si="36"/>
        <v>54</v>
      </c>
      <c r="AU90" s="18" t="s">
        <v>25</v>
      </c>
      <c r="AV90" s="16" t="str">
        <f t="shared" ca="1" si="37"/>
        <v>7B00013CC801020760006500051608070100000101010100000000000000000000000000000000FFFF00000000000000000000000000000000547D</v>
      </c>
      <c r="AW90" s="79">
        <v>89</v>
      </c>
      <c r="AX90" s="21"/>
      <c r="AY90" s="18" t="str">
        <f t="shared" si="38"/>
        <v>00</v>
      </c>
      <c r="AZ90" s="18" t="str">
        <f t="shared" si="39"/>
        <v>00</v>
      </c>
      <c r="BA90" s="20"/>
      <c r="BB90" s="21"/>
    </row>
    <row r="91" spans="1:54" ht="66">
      <c r="A91" s="27"/>
      <c r="B91" s="16">
        <v>42</v>
      </c>
      <c r="C91" s="27" t="s">
        <v>94</v>
      </c>
      <c r="D91" s="16"/>
      <c r="E91" s="16">
        <v>1</v>
      </c>
      <c r="F91" s="25">
        <v>0</v>
      </c>
      <c r="G91" s="18" t="s">
        <v>18</v>
      </c>
      <c r="H91" s="18">
        <v>0</v>
      </c>
      <c r="I91" s="18">
        <v>1</v>
      </c>
      <c r="J91" s="18" t="s">
        <v>69</v>
      </c>
      <c r="K91" s="18" t="s">
        <v>68</v>
      </c>
      <c r="L91" s="18">
        <v>1</v>
      </c>
      <c r="M91" s="18">
        <v>2</v>
      </c>
      <c r="N91" s="19">
        <v>760</v>
      </c>
      <c r="O91" s="19">
        <v>65</v>
      </c>
      <c r="P91" s="19">
        <v>5</v>
      </c>
      <c r="Q91" s="18" t="str">
        <f t="shared" ca="1" si="32"/>
        <v>16</v>
      </c>
      <c r="R91" s="18" t="str">
        <f t="shared" ca="1" si="33"/>
        <v>08</v>
      </c>
      <c r="S91" s="18" t="str">
        <f t="shared" ca="1" si="34"/>
        <v>07</v>
      </c>
      <c r="T91" s="18">
        <v>1</v>
      </c>
      <c r="U91" s="18">
        <v>0</v>
      </c>
      <c r="V91" s="18">
        <v>0</v>
      </c>
      <c r="W91" s="18">
        <v>1</v>
      </c>
      <c r="X91" s="18">
        <v>1</v>
      </c>
      <c r="Y91" s="18">
        <v>1</v>
      </c>
      <c r="Z91" s="18">
        <v>1</v>
      </c>
      <c r="AA91" s="18">
        <v>1</v>
      </c>
      <c r="AB91" s="18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  <c r="AH91" s="19">
        <v>0</v>
      </c>
      <c r="AI91" s="18">
        <v>0</v>
      </c>
      <c r="AJ91" s="19">
        <v>0</v>
      </c>
      <c r="AK91" s="19">
        <v>0</v>
      </c>
      <c r="AL91" s="26">
        <f>F91</f>
        <v>0</v>
      </c>
      <c r="AM91" s="19">
        <v>0</v>
      </c>
      <c r="AN91" s="19">
        <v>0</v>
      </c>
      <c r="AO91" s="19">
        <v>0</v>
      </c>
      <c r="AP91" s="19">
        <v>0</v>
      </c>
      <c r="AQ91" s="19">
        <v>0</v>
      </c>
      <c r="AR91" s="19">
        <v>0</v>
      </c>
      <c r="AS91" s="19">
        <v>0</v>
      </c>
      <c r="AT91" s="18" t="str">
        <f t="shared" ca="1" si="36"/>
        <v>55</v>
      </c>
      <c r="AU91" s="18" t="s">
        <v>25</v>
      </c>
      <c r="AV91" s="16" t="str">
        <f t="shared" ca="1" si="37"/>
        <v>7B00013CC801020760006500051608070100000101010100000000000000000000000000000000000000000000000000000000000000000000557D</v>
      </c>
      <c r="AW91" s="79">
        <v>90</v>
      </c>
      <c r="AX91" s="21"/>
      <c r="AY91" s="18" t="str">
        <f t="shared" si="38"/>
        <v>00</v>
      </c>
      <c r="AZ91" s="18" t="str">
        <f t="shared" si="39"/>
        <v>00</v>
      </c>
      <c r="BA91" s="20"/>
      <c r="BB91" s="21"/>
    </row>
    <row r="92" spans="1:54" ht="66">
      <c r="A92" s="27"/>
      <c r="B92" s="16"/>
      <c r="C92" s="27"/>
      <c r="D92" s="16"/>
      <c r="E92" s="16">
        <v>2</v>
      </c>
      <c r="F92" s="25">
        <v>34</v>
      </c>
      <c r="G92" s="18" t="s">
        <v>18</v>
      </c>
      <c r="H92" s="18">
        <v>0</v>
      </c>
      <c r="I92" s="18">
        <v>1</v>
      </c>
      <c r="J92" s="18" t="s">
        <v>69</v>
      </c>
      <c r="K92" s="18" t="s">
        <v>68</v>
      </c>
      <c r="L92" s="18">
        <v>1</v>
      </c>
      <c r="M92" s="18">
        <v>2</v>
      </c>
      <c r="N92" s="19">
        <v>760</v>
      </c>
      <c r="O92" s="19">
        <v>65</v>
      </c>
      <c r="P92" s="19">
        <v>5</v>
      </c>
      <c r="Q92" s="18" t="str">
        <f t="shared" ca="1" si="32"/>
        <v>16</v>
      </c>
      <c r="R92" s="18" t="str">
        <f t="shared" ca="1" si="33"/>
        <v>08</v>
      </c>
      <c r="S92" s="18" t="str">
        <f t="shared" ca="1" si="34"/>
        <v>07</v>
      </c>
      <c r="T92" s="18">
        <v>1</v>
      </c>
      <c r="U92" s="18">
        <v>0</v>
      </c>
      <c r="V92" s="18">
        <v>0</v>
      </c>
      <c r="W92" s="18">
        <v>1</v>
      </c>
      <c r="X92" s="18">
        <v>1</v>
      </c>
      <c r="Y92" s="18">
        <v>1</v>
      </c>
      <c r="Z92" s="18">
        <v>1</v>
      </c>
      <c r="AA92" s="18">
        <v>1</v>
      </c>
      <c r="AB92" s="18">
        <v>0</v>
      </c>
      <c r="AC92" s="19">
        <v>0</v>
      </c>
      <c r="AD92" s="19">
        <v>0</v>
      </c>
      <c r="AE92" s="19">
        <v>0</v>
      </c>
      <c r="AF92" s="19">
        <v>0</v>
      </c>
      <c r="AG92" s="19">
        <v>0</v>
      </c>
      <c r="AH92" s="19">
        <v>0</v>
      </c>
      <c r="AI92" s="18">
        <v>0</v>
      </c>
      <c r="AJ92" s="19">
        <v>0</v>
      </c>
      <c r="AK92" s="19">
        <v>0</v>
      </c>
      <c r="AL92" s="26">
        <f t="shared" ref="AL92:AL93" si="49">F92</f>
        <v>34</v>
      </c>
      <c r="AM92" s="19">
        <v>0</v>
      </c>
      <c r="AN92" s="19">
        <v>0</v>
      </c>
      <c r="AO92" s="19">
        <v>0</v>
      </c>
      <c r="AP92" s="19">
        <v>0</v>
      </c>
      <c r="AQ92" s="19">
        <v>0</v>
      </c>
      <c r="AR92" s="19">
        <v>0</v>
      </c>
      <c r="AS92" s="19">
        <v>0</v>
      </c>
      <c r="AT92" s="18" t="str">
        <f t="shared" ca="1" si="36"/>
        <v>01</v>
      </c>
      <c r="AU92" s="18" t="s">
        <v>25</v>
      </c>
      <c r="AV92" s="16" t="str">
        <f t="shared" ca="1" si="37"/>
        <v>7B00013CC801020760006500051608070100000101010100000000000000000000000000000000000000340000000000000000000000000000017D</v>
      </c>
      <c r="AW92" s="79">
        <v>91</v>
      </c>
      <c r="AX92" s="21"/>
      <c r="AY92" s="18" t="str">
        <f t="shared" si="38"/>
        <v>00</v>
      </c>
      <c r="AZ92" s="18" t="str">
        <f t="shared" si="39"/>
        <v>00</v>
      </c>
      <c r="BA92" s="20"/>
      <c r="BB92" s="21"/>
    </row>
    <row r="93" spans="1:54" ht="66">
      <c r="A93" s="27"/>
      <c r="B93" s="16"/>
      <c r="C93" s="27"/>
      <c r="D93" s="16"/>
      <c r="E93" s="16">
        <v>3</v>
      </c>
      <c r="F93" s="25" t="s">
        <v>72</v>
      </c>
      <c r="G93" s="18" t="s">
        <v>18</v>
      </c>
      <c r="H93" s="18">
        <v>0</v>
      </c>
      <c r="I93" s="18">
        <v>1</v>
      </c>
      <c r="J93" s="18" t="s">
        <v>69</v>
      </c>
      <c r="K93" s="18" t="s">
        <v>68</v>
      </c>
      <c r="L93" s="18">
        <v>1</v>
      </c>
      <c r="M93" s="18">
        <v>2</v>
      </c>
      <c r="N93" s="19">
        <v>760</v>
      </c>
      <c r="O93" s="19">
        <v>65</v>
      </c>
      <c r="P93" s="19">
        <v>5</v>
      </c>
      <c r="Q93" s="18" t="str">
        <f t="shared" ca="1" si="32"/>
        <v>16</v>
      </c>
      <c r="R93" s="18" t="str">
        <f t="shared" ca="1" si="33"/>
        <v>08</v>
      </c>
      <c r="S93" s="18" t="str">
        <f t="shared" ca="1" si="34"/>
        <v>07</v>
      </c>
      <c r="T93" s="18">
        <v>1</v>
      </c>
      <c r="U93" s="18">
        <v>0</v>
      </c>
      <c r="V93" s="18">
        <v>0</v>
      </c>
      <c r="W93" s="18">
        <v>1</v>
      </c>
      <c r="X93" s="18">
        <v>1</v>
      </c>
      <c r="Y93" s="18">
        <v>1</v>
      </c>
      <c r="Z93" s="18">
        <v>1</v>
      </c>
      <c r="AA93" s="18">
        <v>1</v>
      </c>
      <c r="AB93" s="18">
        <v>0</v>
      </c>
      <c r="AC93" s="19">
        <v>0</v>
      </c>
      <c r="AD93" s="19">
        <v>0</v>
      </c>
      <c r="AE93" s="19">
        <v>0</v>
      </c>
      <c r="AF93" s="19">
        <v>0</v>
      </c>
      <c r="AG93" s="19">
        <v>0</v>
      </c>
      <c r="AH93" s="19">
        <v>0</v>
      </c>
      <c r="AI93" s="18">
        <v>0</v>
      </c>
      <c r="AJ93" s="19">
        <v>0</v>
      </c>
      <c r="AK93" s="19">
        <v>0</v>
      </c>
      <c r="AL93" s="26" t="str">
        <f t="shared" si="49"/>
        <v>FFFF</v>
      </c>
      <c r="AM93" s="19">
        <v>0</v>
      </c>
      <c r="AN93" s="19">
        <v>0</v>
      </c>
      <c r="AO93" s="19">
        <v>0</v>
      </c>
      <c r="AP93" s="19">
        <v>0</v>
      </c>
      <c r="AQ93" s="19">
        <v>0</v>
      </c>
      <c r="AR93" s="19">
        <v>0</v>
      </c>
      <c r="AS93" s="19">
        <v>0</v>
      </c>
      <c r="AT93" s="18" t="str">
        <f t="shared" ca="1" si="36"/>
        <v>54</v>
      </c>
      <c r="AU93" s="18" t="s">
        <v>25</v>
      </c>
      <c r="AV93" s="16" t="str">
        <f t="shared" ca="1" si="37"/>
        <v>7B00013CC8010207600065000516080701000001010101000000000000000000000000000000000000FFFF0000000000000000000000000000547D</v>
      </c>
      <c r="AW93" s="79">
        <v>92</v>
      </c>
      <c r="AX93" s="21"/>
      <c r="AY93" s="18" t="str">
        <f t="shared" si="38"/>
        <v>00</v>
      </c>
      <c r="AZ93" s="18" t="str">
        <f t="shared" si="39"/>
        <v>00</v>
      </c>
      <c r="BA93" s="20"/>
      <c r="BB93" s="21"/>
    </row>
    <row r="94" spans="1:54" ht="66">
      <c r="A94" s="27"/>
      <c r="B94" s="16">
        <v>44</v>
      </c>
      <c r="C94" s="27" t="s">
        <v>95</v>
      </c>
      <c r="D94" s="16"/>
      <c r="E94" s="16">
        <v>1</v>
      </c>
      <c r="F94" s="25">
        <v>0</v>
      </c>
      <c r="G94" s="18" t="s">
        <v>18</v>
      </c>
      <c r="H94" s="18">
        <v>0</v>
      </c>
      <c r="I94" s="18">
        <v>1</v>
      </c>
      <c r="J94" s="18" t="s">
        <v>69</v>
      </c>
      <c r="K94" s="18" t="s">
        <v>68</v>
      </c>
      <c r="L94" s="18">
        <v>1</v>
      </c>
      <c r="M94" s="18">
        <v>2</v>
      </c>
      <c r="N94" s="19">
        <v>760</v>
      </c>
      <c r="O94" s="19">
        <v>65</v>
      </c>
      <c r="P94" s="19">
        <v>5</v>
      </c>
      <c r="Q94" s="18" t="str">
        <f t="shared" ca="1" si="32"/>
        <v>16</v>
      </c>
      <c r="R94" s="18" t="str">
        <f t="shared" ca="1" si="33"/>
        <v>08</v>
      </c>
      <c r="S94" s="18" t="str">
        <f t="shared" ca="1" si="34"/>
        <v>07</v>
      </c>
      <c r="T94" s="18">
        <v>1</v>
      </c>
      <c r="U94" s="18">
        <v>0</v>
      </c>
      <c r="V94" s="18">
        <v>0</v>
      </c>
      <c r="W94" s="18">
        <v>1</v>
      </c>
      <c r="X94" s="18">
        <v>1</v>
      </c>
      <c r="Y94" s="18">
        <v>1</v>
      </c>
      <c r="Z94" s="18">
        <v>1</v>
      </c>
      <c r="AA94" s="18">
        <v>1</v>
      </c>
      <c r="AB94" s="18">
        <v>0</v>
      </c>
      <c r="AC94" s="19">
        <v>0</v>
      </c>
      <c r="AD94" s="19">
        <v>0</v>
      </c>
      <c r="AE94" s="19">
        <v>0</v>
      </c>
      <c r="AF94" s="19">
        <v>0</v>
      </c>
      <c r="AG94" s="19">
        <v>0</v>
      </c>
      <c r="AH94" s="19">
        <v>0</v>
      </c>
      <c r="AI94" s="18">
        <v>0</v>
      </c>
      <c r="AJ94" s="19">
        <v>0</v>
      </c>
      <c r="AK94" s="19">
        <v>0</v>
      </c>
      <c r="AL94" s="19">
        <v>0</v>
      </c>
      <c r="AM94" s="26">
        <f>F94</f>
        <v>0</v>
      </c>
      <c r="AN94" s="19">
        <v>0</v>
      </c>
      <c r="AO94" s="19">
        <v>0</v>
      </c>
      <c r="AP94" s="19">
        <v>0</v>
      </c>
      <c r="AQ94" s="19">
        <v>0</v>
      </c>
      <c r="AR94" s="19">
        <v>0</v>
      </c>
      <c r="AS94" s="19">
        <v>0</v>
      </c>
      <c r="AT94" s="18" t="str">
        <f t="shared" ca="1" si="36"/>
        <v>55</v>
      </c>
      <c r="AU94" s="18" t="s">
        <v>25</v>
      </c>
      <c r="AV94" s="16" t="str">
        <f t="shared" ca="1" si="37"/>
        <v>7B00013CC801020760006500051608070100000101010100000000000000000000000000000000000000000000000000000000000000000000557D</v>
      </c>
      <c r="AW94" s="79">
        <v>93</v>
      </c>
      <c r="AX94" s="21"/>
      <c r="AY94" s="18" t="str">
        <f t="shared" si="38"/>
        <v>00</v>
      </c>
      <c r="AZ94" s="18" t="str">
        <f t="shared" si="39"/>
        <v>00</v>
      </c>
      <c r="BA94" s="20"/>
      <c r="BB94" s="21"/>
    </row>
    <row r="95" spans="1:54" ht="66">
      <c r="A95" s="27"/>
      <c r="B95" s="16"/>
      <c r="C95" s="27"/>
      <c r="D95" s="16"/>
      <c r="E95" s="16">
        <v>2</v>
      </c>
      <c r="F95" s="25">
        <v>34</v>
      </c>
      <c r="G95" s="18" t="s">
        <v>18</v>
      </c>
      <c r="H95" s="18">
        <v>0</v>
      </c>
      <c r="I95" s="18">
        <v>1</v>
      </c>
      <c r="J95" s="18" t="s">
        <v>69</v>
      </c>
      <c r="K95" s="18" t="s">
        <v>68</v>
      </c>
      <c r="L95" s="18">
        <v>1</v>
      </c>
      <c r="M95" s="18">
        <v>2</v>
      </c>
      <c r="N95" s="19">
        <v>760</v>
      </c>
      <c r="O95" s="19">
        <v>65</v>
      </c>
      <c r="P95" s="19">
        <v>5</v>
      </c>
      <c r="Q95" s="18" t="str">
        <f t="shared" ca="1" si="32"/>
        <v>16</v>
      </c>
      <c r="R95" s="18" t="str">
        <f t="shared" ca="1" si="33"/>
        <v>08</v>
      </c>
      <c r="S95" s="18" t="str">
        <f t="shared" ca="1" si="34"/>
        <v>07</v>
      </c>
      <c r="T95" s="18">
        <v>1</v>
      </c>
      <c r="U95" s="18">
        <v>0</v>
      </c>
      <c r="V95" s="18">
        <v>0</v>
      </c>
      <c r="W95" s="18">
        <v>1</v>
      </c>
      <c r="X95" s="18">
        <v>1</v>
      </c>
      <c r="Y95" s="18">
        <v>1</v>
      </c>
      <c r="Z95" s="18">
        <v>1</v>
      </c>
      <c r="AA95" s="18">
        <v>1</v>
      </c>
      <c r="AB95" s="18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0</v>
      </c>
      <c r="AH95" s="19">
        <v>0</v>
      </c>
      <c r="AI95" s="18">
        <v>0</v>
      </c>
      <c r="AJ95" s="19">
        <v>0</v>
      </c>
      <c r="AK95" s="19">
        <v>0</v>
      </c>
      <c r="AL95" s="19">
        <v>0</v>
      </c>
      <c r="AM95" s="26">
        <f t="shared" ref="AM95:AM96" si="50">F95</f>
        <v>34</v>
      </c>
      <c r="AN95" s="19">
        <v>0</v>
      </c>
      <c r="AO95" s="19">
        <v>0</v>
      </c>
      <c r="AP95" s="19">
        <v>0</v>
      </c>
      <c r="AQ95" s="19">
        <v>0</v>
      </c>
      <c r="AR95" s="19">
        <v>0</v>
      </c>
      <c r="AS95" s="19">
        <v>0</v>
      </c>
      <c r="AT95" s="18" t="str">
        <f t="shared" ca="1" si="36"/>
        <v>01</v>
      </c>
      <c r="AU95" s="18" t="s">
        <v>25</v>
      </c>
      <c r="AV95" s="16" t="str">
        <f t="shared" ca="1" si="37"/>
        <v>7B00013CC801020760006500051608070100000101010100000000000000000000000000000000000000000034000000000000000000000000017D</v>
      </c>
      <c r="AW95" s="79">
        <v>94</v>
      </c>
      <c r="AX95" s="21"/>
      <c r="AY95" s="18" t="str">
        <f t="shared" si="38"/>
        <v>00</v>
      </c>
      <c r="AZ95" s="18" t="str">
        <f t="shared" si="39"/>
        <v>00</v>
      </c>
      <c r="BA95" s="20"/>
      <c r="BB95" s="21"/>
    </row>
    <row r="96" spans="1:54" ht="66">
      <c r="A96" s="27"/>
      <c r="B96" s="16"/>
      <c r="C96" s="27"/>
      <c r="D96" s="16"/>
      <c r="E96" s="16">
        <v>3</v>
      </c>
      <c r="F96" s="25" t="s">
        <v>72</v>
      </c>
      <c r="G96" s="18" t="s">
        <v>18</v>
      </c>
      <c r="H96" s="18">
        <v>0</v>
      </c>
      <c r="I96" s="18">
        <v>1</v>
      </c>
      <c r="J96" s="18" t="s">
        <v>69</v>
      </c>
      <c r="K96" s="18" t="s">
        <v>68</v>
      </c>
      <c r="L96" s="18">
        <v>1</v>
      </c>
      <c r="M96" s="18">
        <v>2</v>
      </c>
      <c r="N96" s="19">
        <v>760</v>
      </c>
      <c r="O96" s="19">
        <v>65</v>
      </c>
      <c r="P96" s="19">
        <v>5</v>
      </c>
      <c r="Q96" s="18" t="str">
        <f t="shared" ca="1" si="32"/>
        <v>16</v>
      </c>
      <c r="R96" s="18" t="str">
        <f t="shared" ca="1" si="33"/>
        <v>08</v>
      </c>
      <c r="S96" s="18" t="str">
        <f t="shared" ca="1" si="34"/>
        <v>07</v>
      </c>
      <c r="T96" s="18">
        <v>1</v>
      </c>
      <c r="U96" s="18">
        <v>0</v>
      </c>
      <c r="V96" s="18">
        <v>0</v>
      </c>
      <c r="W96" s="18">
        <v>1</v>
      </c>
      <c r="X96" s="18">
        <v>1</v>
      </c>
      <c r="Y96" s="18">
        <v>1</v>
      </c>
      <c r="Z96" s="18">
        <v>1</v>
      </c>
      <c r="AA96" s="18">
        <v>1</v>
      </c>
      <c r="AB96" s="18">
        <v>0</v>
      </c>
      <c r="AC96" s="19">
        <v>0</v>
      </c>
      <c r="AD96" s="19">
        <v>0</v>
      </c>
      <c r="AE96" s="19">
        <v>0</v>
      </c>
      <c r="AF96" s="19">
        <v>0</v>
      </c>
      <c r="AG96" s="19">
        <v>0</v>
      </c>
      <c r="AH96" s="19">
        <v>0</v>
      </c>
      <c r="AI96" s="18">
        <v>0</v>
      </c>
      <c r="AJ96" s="19">
        <v>0</v>
      </c>
      <c r="AK96" s="19">
        <v>0</v>
      </c>
      <c r="AL96" s="19">
        <v>0</v>
      </c>
      <c r="AM96" s="26" t="str">
        <f t="shared" si="50"/>
        <v>FFFF</v>
      </c>
      <c r="AN96" s="19">
        <v>0</v>
      </c>
      <c r="AO96" s="19">
        <v>0</v>
      </c>
      <c r="AP96" s="19">
        <v>0</v>
      </c>
      <c r="AQ96" s="19">
        <v>0</v>
      </c>
      <c r="AR96" s="19">
        <v>0</v>
      </c>
      <c r="AS96" s="19">
        <v>0</v>
      </c>
      <c r="AT96" s="18" t="str">
        <f t="shared" ca="1" si="36"/>
        <v>54</v>
      </c>
      <c r="AU96" s="18" t="s">
        <v>25</v>
      </c>
      <c r="AV96" s="16" t="str">
        <f t="shared" ca="1" si="37"/>
        <v>7B00013CC80102076000650005160807010000010101010000000000000000000000000000000000000000FFFF000000000000000000000000547D</v>
      </c>
      <c r="AW96" s="79">
        <v>95</v>
      </c>
      <c r="AX96" s="21"/>
      <c r="AY96" s="18" t="str">
        <f t="shared" si="38"/>
        <v>00</v>
      </c>
      <c r="AZ96" s="18" t="str">
        <f t="shared" si="39"/>
        <v>00</v>
      </c>
      <c r="BA96" s="20"/>
      <c r="BB96" s="21"/>
    </row>
    <row r="97" spans="1:54" ht="66">
      <c r="A97" s="27"/>
      <c r="B97" s="16">
        <v>46</v>
      </c>
      <c r="C97" s="27" t="s">
        <v>96</v>
      </c>
      <c r="D97" s="16"/>
      <c r="E97" s="16">
        <v>1</v>
      </c>
      <c r="F97" s="22">
        <v>0</v>
      </c>
      <c r="G97" s="18" t="s">
        <v>18</v>
      </c>
      <c r="H97" s="18">
        <v>0</v>
      </c>
      <c r="I97" s="18">
        <v>1</v>
      </c>
      <c r="J97" s="18" t="s">
        <v>69</v>
      </c>
      <c r="K97" s="18" t="s">
        <v>68</v>
      </c>
      <c r="L97" s="18">
        <v>1</v>
      </c>
      <c r="M97" s="18">
        <v>2</v>
      </c>
      <c r="N97" s="19">
        <v>760</v>
      </c>
      <c r="O97" s="19">
        <v>65</v>
      </c>
      <c r="P97" s="19">
        <v>5</v>
      </c>
      <c r="Q97" s="18" t="str">
        <f t="shared" ca="1" si="32"/>
        <v>16</v>
      </c>
      <c r="R97" s="18" t="str">
        <f t="shared" ca="1" si="33"/>
        <v>08</v>
      </c>
      <c r="S97" s="18" t="str">
        <f t="shared" ca="1" si="34"/>
        <v>07</v>
      </c>
      <c r="T97" s="18">
        <v>1</v>
      </c>
      <c r="U97" s="18">
        <v>0</v>
      </c>
      <c r="V97" s="18">
        <v>0</v>
      </c>
      <c r="W97" s="18">
        <v>1</v>
      </c>
      <c r="X97" s="18">
        <v>1</v>
      </c>
      <c r="Y97" s="18">
        <v>1</v>
      </c>
      <c r="Z97" s="18">
        <v>1</v>
      </c>
      <c r="AA97" s="18">
        <v>1</v>
      </c>
      <c r="AB97" s="18">
        <v>0</v>
      </c>
      <c r="AC97" s="19">
        <v>0</v>
      </c>
      <c r="AD97" s="19">
        <v>0</v>
      </c>
      <c r="AE97" s="19">
        <v>0</v>
      </c>
      <c r="AF97" s="19">
        <v>0</v>
      </c>
      <c r="AG97" s="19">
        <v>0</v>
      </c>
      <c r="AH97" s="19">
        <v>0</v>
      </c>
      <c r="AI97" s="18">
        <v>0</v>
      </c>
      <c r="AJ97" s="19">
        <v>0</v>
      </c>
      <c r="AK97" s="19">
        <v>0</v>
      </c>
      <c r="AL97" s="19">
        <v>0</v>
      </c>
      <c r="AM97" s="19">
        <v>0</v>
      </c>
      <c r="AN97" s="26">
        <f>F97</f>
        <v>0</v>
      </c>
      <c r="AO97" s="19">
        <v>0</v>
      </c>
      <c r="AP97" s="19">
        <v>0</v>
      </c>
      <c r="AQ97" s="19">
        <v>0</v>
      </c>
      <c r="AR97" s="19">
        <v>0</v>
      </c>
      <c r="AS97" s="19">
        <v>0</v>
      </c>
      <c r="AT97" s="18" t="str">
        <f t="shared" ca="1" si="36"/>
        <v>55</v>
      </c>
      <c r="AU97" s="18" t="s">
        <v>25</v>
      </c>
      <c r="AV97" s="16" t="str">
        <f t="shared" ca="1" si="37"/>
        <v>7B00013CC801020760006500051608070100000101010100000000000000000000000000000000000000000000000000000000000000000000557D</v>
      </c>
      <c r="AW97" s="79">
        <v>96</v>
      </c>
      <c r="AX97" s="21"/>
      <c r="AY97" s="18" t="str">
        <f t="shared" si="38"/>
        <v>00</v>
      </c>
      <c r="AZ97" s="18" t="str">
        <f t="shared" si="39"/>
        <v>00</v>
      </c>
      <c r="BA97" s="20"/>
      <c r="BB97" s="21"/>
    </row>
    <row r="98" spans="1:54" ht="66">
      <c r="A98" s="27"/>
      <c r="B98" s="16"/>
      <c r="C98" s="27"/>
      <c r="D98" s="16"/>
      <c r="E98" s="16">
        <v>2</v>
      </c>
      <c r="F98" s="22">
        <v>1</v>
      </c>
      <c r="G98" s="18" t="s">
        <v>18</v>
      </c>
      <c r="H98" s="18">
        <v>0</v>
      </c>
      <c r="I98" s="18">
        <v>1</v>
      </c>
      <c r="J98" s="18" t="s">
        <v>69</v>
      </c>
      <c r="K98" s="18" t="s">
        <v>68</v>
      </c>
      <c r="L98" s="18">
        <v>1</v>
      </c>
      <c r="M98" s="18">
        <v>2</v>
      </c>
      <c r="N98" s="19">
        <v>760</v>
      </c>
      <c r="O98" s="19">
        <v>65</v>
      </c>
      <c r="P98" s="19">
        <v>5</v>
      </c>
      <c r="Q98" s="18" t="str">
        <f t="shared" ca="1" si="32"/>
        <v>16</v>
      </c>
      <c r="R98" s="18" t="str">
        <f t="shared" ca="1" si="33"/>
        <v>08</v>
      </c>
      <c r="S98" s="18" t="str">
        <f t="shared" ca="1" si="34"/>
        <v>07</v>
      </c>
      <c r="T98" s="18">
        <v>1</v>
      </c>
      <c r="U98" s="18">
        <v>0</v>
      </c>
      <c r="V98" s="18">
        <v>0</v>
      </c>
      <c r="W98" s="18">
        <v>1</v>
      </c>
      <c r="X98" s="18">
        <v>1</v>
      </c>
      <c r="Y98" s="18">
        <v>1</v>
      </c>
      <c r="Z98" s="18">
        <v>1</v>
      </c>
      <c r="AA98" s="18">
        <v>1</v>
      </c>
      <c r="AB98" s="18">
        <v>0</v>
      </c>
      <c r="AC98" s="19">
        <v>0</v>
      </c>
      <c r="AD98" s="19">
        <v>0</v>
      </c>
      <c r="AE98" s="19">
        <v>0</v>
      </c>
      <c r="AF98" s="19">
        <v>0</v>
      </c>
      <c r="AG98" s="19">
        <v>0</v>
      </c>
      <c r="AH98" s="19">
        <v>0</v>
      </c>
      <c r="AI98" s="18">
        <v>0</v>
      </c>
      <c r="AJ98" s="19">
        <v>0</v>
      </c>
      <c r="AK98" s="19">
        <v>0</v>
      </c>
      <c r="AL98" s="19">
        <v>0</v>
      </c>
      <c r="AM98" s="19">
        <v>0</v>
      </c>
      <c r="AN98" s="26">
        <f t="shared" ref="AN98:AN99" si="51">F98</f>
        <v>1</v>
      </c>
      <c r="AO98" s="19">
        <v>0</v>
      </c>
      <c r="AP98" s="19">
        <v>0</v>
      </c>
      <c r="AQ98" s="19">
        <v>0</v>
      </c>
      <c r="AR98" s="19">
        <v>0</v>
      </c>
      <c r="AS98" s="19">
        <v>0</v>
      </c>
      <c r="AT98" s="18" t="str">
        <f t="shared" ca="1" si="36"/>
        <v>50</v>
      </c>
      <c r="AU98" s="18" t="s">
        <v>25</v>
      </c>
      <c r="AV98" s="16" t="str">
        <f t="shared" ca="1" si="37"/>
        <v>7B00013CC801020760006500051608070100000101010100000000000000000000000000000000000000000000000100000000000000000000507D</v>
      </c>
      <c r="AW98" s="79">
        <v>97</v>
      </c>
      <c r="AX98" s="21"/>
      <c r="AY98" s="18" t="str">
        <f t="shared" si="38"/>
        <v>00</v>
      </c>
      <c r="AZ98" s="18" t="str">
        <f t="shared" si="39"/>
        <v>00</v>
      </c>
      <c r="BA98" s="20"/>
      <c r="BB98" s="21"/>
    </row>
    <row r="99" spans="1:54" ht="66">
      <c r="A99" s="27"/>
      <c r="B99" s="16"/>
      <c r="C99" s="27"/>
      <c r="D99" s="16"/>
      <c r="E99" s="16">
        <v>3</v>
      </c>
      <c r="F99" s="22" t="s">
        <v>22</v>
      </c>
      <c r="G99" s="18" t="s">
        <v>18</v>
      </c>
      <c r="H99" s="18">
        <v>0</v>
      </c>
      <c r="I99" s="18">
        <v>1</v>
      </c>
      <c r="J99" s="18" t="s">
        <v>69</v>
      </c>
      <c r="K99" s="18" t="s">
        <v>68</v>
      </c>
      <c r="L99" s="18">
        <v>1</v>
      </c>
      <c r="M99" s="18">
        <v>2</v>
      </c>
      <c r="N99" s="19">
        <v>760</v>
      </c>
      <c r="O99" s="19">
        <v>65</v>
      </c>
      <c r="P99" s="19">
        <v>5</v>
      </c>
      <c r="Q99" s="18" t="str">
        <f t="shared" ca="1" si="32"/>
        <v>16</v>
      </c>
      <c r="R99" s="18" t="str">
        <f t="shared" ca="1" si="33"/>
        <v>08</v>
      </c>
      <c r="S99" s="18" t="str">
        <f t="shared" ca="1" si="34"/>
        <v>07</v>
      </c>
      <c r="T99" s="18">
        <v>1</v>
      </c>
      <c r="U99" s="18">
        <v>0</v>
      </c>
      <c r="V99" s="18">
        <v>0</v>
      </c>
      <c r="W99" s="18">
        <v>1</v>
      </c>
      <c r="X99" s="18">
        <v>1</v>
      </c>
      <c r="Y99" s="18">
        <v>1</v>
      </c>
      <c r="Z99" s="18">
        <v>1</v>
      </c>
      <c r="AA99" s="18">
        <v>1</v>
      </c>
      <c r="AB99" s="18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8">
        <v>0</v>
      </c>
      <c r="AJ99" s="19">
        <v>0</v>
      </c>
      <c r="AK99" s="19">
        <v>0</v>
      </c>
      <c r="AL99" s="19">
        <v>0</v>
      </c>
      <c r="AM99" s="19">
        <v>0</v>
      </c>
      <c r="AN99" s="26" t="str">
        <f t="shared" si="51"/>
        <v>FF</v>
      </c>
      <c r="AO99" s="19">
        <v>0</v>
      </c>
      <c r="AP99" s="19">
        <v>0</v>
      </c>
      <c r="AQ99" s="19">
        <v>0</v>
      </c>
      <c r="AR99" s="19">
        <v>0</v>
      </c>
      <c r="AS99" s="19">
        <v>0</v>
      </c>
      <c r="AT99" s="18" t="str">
        <f t="shared" ca="1" si="36"/>
        <v>54</v>
      </c>
      <c r="AU99" s="18" t="s">
        <v>25</v>
      </c>
      <c r="AV99" s="16" t="str">
        <f t="shared" ca="1" si="37"/>
        <v>7B00013CC801020760006500051608070100000101010100000000000000000000000000000000000000000000FF00000000000000000000547D</v>
      </c>
      <c r="AW99" s="79">
        <v>98</v>
      </c>
      <c r="AX99" s="21"/>
      <c r="AY99" s="18" t="str">
        <f t="shared" si="38"/>
        <v>00</v>
      </c>
      <c r="AZ99" s="18" t="str">
        <f t="shared" si="39"/>
        <v>00</v>
      </c>
      <c r="BA99" s="20"/>
      <c r="BB99" s="21"/>
    </row>
    <row r="100" spans="1:54" ht="66">
      <c r="A100" s="27"/>
      <c r="B100" s="16">
        <v>48</v>
      </c>
      <c r="C100" s="27" t="s">
        <v>97</v>
      </c>
      <c r="D100" s="16"/>
      <c r="E100" s="16">
        <v>1</v>
      </c>
      <c r="F100" s="25">
        <v>0</v>
      </c>
      <c r="G100" s="18" t="s">
        <v>18</v>
      </c>
      <c r="H100" s="18">
        <v>0</v>
      </c>
      <c r="I100" s="18">
        <v>1</v>
      </c>
      <c r="J100" s="18" t="s">
        <v>69</v>
      </c>
      <c r="K100" s="18" t="s">
        <v>68</v>
      </c>
      <c r="L100" s="18">
        <v>1</v>
      </c>
      <c r="M100" s="18">
        <v>2</v>
      </c>
      <c r="N100" s="19">
        <v>760</v>
      </c>
      <c r="O100" s="19">
        <v>65</v>
      </c>
      <c r="P100" s="19">
        <v>5</v>
      </c>
      <c r="Q100" s="18" t="str">
        <f t="shared" ca="1" si="32"/>
        <v>16</v>
      </c>
      <c r="R100" s="18" t="str">
        <f t="shared" ca="1" si="33"/>
        <v>08</v>
      </c>
      <c r="S100" s="18" t="str">
        <f t="shared" ca="1" si="34"/>
        <v>07</v>
      </c>
      <c r="T100" s="18">
        <v>1</v>
      </c>
      <c r="U100" s="18">
        <v>0</v>
      </c>
      <c r="V100" s="18">
        <v>0</v>
      </c>
      <c r="W100" s="18">
        <v>1</v>
      </c>
      <c r="X100" s="18">
        <v>1</v>
      </c>
      <c r="Y100" s="18">
        <v>1</v>
      </c>
      <c r="Z100" s="18">
        <v>1</v>
      </c>
      <c r="AA100" s="18">
        <v>1</v>
      </c>
      <c r="AB100" s="18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0</v>
      </c>
      <c r="AH100" s="19">
        <v>0</v>
      </c>
      <c r="AI100" s="18">
        <v>0</v>
      </c>
      <c r="AJ100" s="19">
        <v>0</v>
      </c>
      <c r="AK100" s="19">
        <v>0</v>
      </c>
      <c r="AL100" s="19">
        <v>0</v>
      </c>
      <c r="AM100" s="19">
        <v>0</v>
      </c>
      <c r="AN100" s="19">
        <v>0</v>
      </c>
      <c r="AO100" s="26">
        <f>F100</f>
        <v>0</v>
      </c>
      <c r="AP100" s="19">
        <v>0</v>
      </c>
      <c r="AQ100" s="19">
        <v>0</v>
      </c>
      <c r="AR100" s="19">
        <v>0</v>
      </c>
      <c r="AS100" s="19">
        <v>0</v>
      </c>
      <c r="AT100" s="18" t="str">
        <f t="shared" ca="1" si="36"/>
        <v>55</v>
      </c>
      <c r="AU100" s="18" t="s">
        <v>25</v>
      </c>
      <c r="AV100" s="16" t="str">
        <f t="shared" ca="1" si="37"/>
        <v>7B00013CC801020760006500051608070100000101010100000000000000000000000000000000000000000000000000000000000000000000557D</v>
      </c>
      <c r="AW100" s="79">
        <v>99</v>
      </c>
      <c r="AX100" s="21"/>
      <c r="AY100" s="18" t="str">
        <f t="shared" si="38"/>
        <v>00</v>
      </c>
      <c r="AZ100" s="18" t="str">
        <f t="shared" si="39"/>
        <v>00</v>
      </c>
      <c r="BA100" s="20"/>
      <c r="BB100" s="21"/>
    </row>
    <row r="101" spans="1:54" ht="66">
      <c r="A101" s="27"/>
      <c r="B101" s="16"/>
      <c r="C101" s="27"/>
      <c r="D101" s="16"/>
      <c r="E101" s="16">
        <v>2</v>
      </c>
      <c r="F101" s="25">
        <v>34</v>
      </c>
      <c r="G101" s="18" t="s">
        <v>18</v>
      </c>
      <c r="H101" s="18">
        <v>0</v>
      </c>
      <c r="I101" s="18">
        <v>1</v>
      </c>
      <c r="J101" s="18" t="s">
        <v>69</v>
      </c>
      <c r="K101" s="18" t="s">
        <v>68</v>
      </c>
      <c r="L101" s="18">
        <v>1</v>
      </c>
      <c r="M101" s="18">
        <v>2</v>
      </c>
      <c r="N101" s="19">
        <v>760</v>
      </c>
      <c r="O101" s="19">
        <v>65</v>
      </c>
      <c r="P101" s="19">
        <v>5</v>
      </c>
      <c r="Q101" s="18" t="str">
        <f t="shared" ca="1" si="32"/>
        <v>16</v>
      </c>
      <c r="R101" s="18" t="str">
        <f t="shared" ca="1" si="33"/>
        <v>08</v>
      </c>
      <c r="S101" s="18" t="str">
        <f t="shared" ca="1" si="34"/>
        <v>07</v>
      </c>
      <c r="T101" s="18">
        <v>1</v>
      </c>
      <c r="U101" s="18">
        <v>0</v>
      </c>
      <c r="V101" s="18">
        <v>0</v>
      </c>
      <c r="W101" s="18">
        <v>1</v>
      </c>
      <c r="X101" s="18">
        <v>1</v>
      </c>
      <c r="Y101" s="18">
        <v>1</v>
      </c>
      <c r="Z101" s="18">
        <v>1</v>
      </c>
      <c r="AA101" s="18">
        <v>1</v>
      </c>
      <c r="AB101" s="18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18">
        <v>0</v>
      </c>
      <c r="AJ101" s="19">
        <v>0</v>
      </c>
      <c r="AK101" s="19">
        <v>0</v>
      </c>
      <c r="AL101" s="19">
        <v>0</v>
      </c>
      <c r="AM101" s="19">
        <v>0</v>
      </c>
      <c r="AN101" s="19">
        <v>0</v>
      </c>
      <c r="AO101" s="26">
        <f t="shared" ref="AO101:AO102" si="52">F101</f>
        <v>34</v>
      </c>
      <c r="AP101" s="19">
        <v>0</v>
      </c>
      <c r="AQ101" s="19">
        <v>0</v>
      </c>
      <c r="AR101" s="19">
        <v>0</v>
      </c>
      <c r="AS101" s="19">
        <v>0</v>
      </c>
      <c r="AT101" s="18" t="str">
        <f t="shared" ca="1" si="36"/>
        <v>01</v>
      </c>
      <c r="AU101" s="18" t="s">
        <v>25</v>
      </c>
      <c r="AV101" s="16" t="str">
        <f t="shared" ca="1" si="37"/>
        <v>7B00013CC801020760006500051608070100000101010100000000000000000000000000000000000000000000000000340000000000000000017D</v>
      </c>
      <c r="AW101" s="79">
        <v>100</v>
      </c>
      <c r="AX101" s="21"/>
      <c r="AY101" s="18" t="str">
        <f t="shared" si="38"/>
        <v>00</v>
      </c>
      <c r="AZ101" s="18" t="str">
        <f t="shared" si="39"/>
        <v>00</v>
      </c>
      <c r="BA101" s="20"/>
      <c r="BB101" s="21"/>
    </row>
    <row r="102" spans="1:54" ht="66">
      <c r="A102" s="27"/>
      <c r="B102" s="16"/>
      <c r="C102" s="27"/>
      <c r="D102" s="16"/>
      <c r="E102" s="16">
        <v>3</v>
      </c>
      <c r="F102" s="25" t="s">
        <v>72</v>
      </c>
      <c r="G102" s="18" t="s">
        <v>18</v>
      </c>
      <c r="H102" s="18">
        <v>0</v>
      </c>
      <c r="I102" s="18">
        <v>1</v>
      </c>
      <c r="J102" s="18" t="s">
        <v>69</v>
      </c>
      <c r="K102" s="18" t="s">
        <v>68</v>
      </c>
      <c r="L102" s="18">
        <v>1</v>
      </c>
      <c r="M102" s="18">
        <v>2</v>
      </c>
      <c r="N102" s="19">
        <v>760</v>
      </c>
      <c r="O102" s="19">
        <v>65</v>
      </c>
      <c r="P102" s="19">
        <v>5</v>
      </c>
      <c r="Q102" s="18" t="str">
        <f t="shared" ca="1" si="32"/>
        <v>16</v>
      </c>
      <c r="R102" s="18" t="str">
        <f t="shared" ca="1" si="33"/>
        <v>08</v>
      </c>
      <c r="S102" s="18" t="str">
        <f t="shared" ca="1" si="34"/>
        <v>07</v>
      </c>
      <c r="T102" s="18">
        <v>1</v>
      </c>
      <c r="U102" s="18">
        <v>0</v>
      </c>
      <c r="V102" s="18">
        <v>0</v>
      </c>
      <c r="W102" s="18">
        <v>1</v>
      </c>
      <c r="X102" s="18">
        <v>1</v>
      </c>
      <c r="Y102" s="18">
        <v>1</v>
      </c>
      <c r="Z102" s="18">
        <v>1</v>
      </c>
      <c r="AA102" s="18">
        <v>1</v>
      </c>
      <c r="AB102" s="18">
        <v>0</v>
      </c>
      <c r="AC102" s="19">
        <v>0</v>
      </c>
      <c r="AD102" s="19">
        <v>0</v>
      </c>
      <c r="AE102" s="19">
        <v>0</v>
      </c>
      <c r="AF102" s="19">
        <v>0</v>
      </c>
      <c r="AG102" s="19">
        <v>0</v>
      </c>
      <c r="AH102" s="19">
        <v>0</v>
      </c>
      <c r="AI102" s="18">
        <v>0</v>
      </c>
      <c r="AJ102" s="19">
        <v>0</v>
      </c>
      <c r="AK102" s="19">
        <v>0</v>
      </c>
      <c r="AL102" s="19">
        <v>0</v>
      </c>
      <c r="AM102" s="19">
        <v>0</v>
      </c>
      <c r="AN102" s="19">
        <v>0</v>
      </c>
      <c r="AO102" s="26" t="str">
        <f t="shared" si="52"/>
        <v>FFFF</v>
      </c>
      <c r="AP102" s="19">
        <v>0</v>
      </c>
      <c r="AQ102" s="19">
        <v>0</v>
      </c>
      <c r="AR102" s="19">
        <v>0</v>
      </c>
      <c r="AS102" s="19">
        <v>0</v>
      </c>
      <c r="AT102" s="18" t="str">
        <f t="shared" ca="1" si="36"/>
        <v>54</v>
      </c>
      <c r="AU102" s="18" t="s">
        <v>25</v>
      </c>
      <c r="AV102" s="16" t="str">
        <f t="shared" ca="1" si="37"/>
        <v>7B00013CC8010207600065000516080701000001010101000000000000000000000000000000000000000000000000FFFF0000000000000000547D</v>
      </c>
      <c r="AW102" s="79">
        <v>101</v>
      </c>
      <c r="AX102" s="21"/>
      <c r="AY102" s="18" t="str">
        <f t="shared" si="38"/>
        <v>00</v>
      </c>
      <c r="AZ102" s="18" t="str">
        <f t="shared" si="39"/>
        <v>00</v>
      </c>
      <c r="BA102" s="20"/>
      <c r="BB102" s="21"/>
    </row>
    <row r="103" spans="1:54" ht="66">
      <c r="A103" s="27"/>
      <c r="B103" s="16">
        <v>50</v>
      </c>
      <c r="C103" s="27" t="s">
        <v>98</v>
      </c>
      <c r="D103" s="16"/>
      <c r="E103" s="16">
        <v>1</v>
      </c>
      <c r="F103" s="25">
        <v>0</v>
      </c>
      <c r="G103" s="18" t="s">
        <v>18</v>
      </c>
      <c r="H103" s="18">
        <v>0</v>
      </c>
      <c r="I103" s="18">
        <v>1</v>
      </c>
      <c r="J103" s="18" t="s">
        <v>69</v>
      </c>
      <c r="K103" s="18" t="s">
        <v>68</v>
      </c>
      <c r="L103" s="18">
        <v>1</v>
      </c>
      <c r="M103" s="18">
        <v>2</v>
      </c>
      <c r="N103" s="19">
        <v>760</v>
      </c>
      <c r="O103" s="19">
        <v>65</v>
      </c>
      <c r="P103" s="19">
        <v>5</v>
      </c>
      <c r="Q103" s="18" t="str">
        <f t="shared" ca="1" si="32"/>
        <v>16</v>
      </c>
      <c r="R103" s="18" t="str">
        <f t="shared" ca="1" si="33"/>
        <v>08</v>
      </c>
      <c r="S103" s="18" t="str">
        <f t="shared" ca="1" si="34"/>
        <v>07</v>
      </c>
      <c r="T103" s="18">
        <v>1</v>
      </c>
      <c r="U103" s="18">
        <v>0</v>
      </c>
      <c r="V103" s="18">
        <v>0</v>
      </c>
      <c r="W103" s="18">
        <v>1</v>
      </c>
      <c r="X103" s="18">
        <v>1</v>
      </c>
      <c r="Y103" s="18">
        <v>1</v>
      </c>
      <c r="Z103" s="18">
        <v>1</v>
      </c>
      <c r="AA103" s="18">
        <v>1</v>
      </c>
      <c r="AB103" s="18">
        <v>0</v>
      </c>
      <c r="AC103" s="19">
        <v>0</v>
      </c>
      <c r="AD103" s="19">
        <v>0</v>
      </c>
      <c r="AE103" s="19">
        <v>0</v>
      </c>
      <c r="AF103" s="19">
        <v>0</v>
      </c>
      <c r="AG103" s="19">
        <v>0</v>
      </c>
      <c r="AH103" s="19">
        <v>0</v>
      </c>
      <c r="AI103" s="18">
        <v>0</v>
      </c>
      <c r="AJ103" s="19">
        <v>0</v>
      </c>
      <c r="AK103" s="19">
        <v>0</v>
      </c>
      <c r="AL103" s="19">
        <v>0</v>
      </c>
      <c r="AM103" s="19">
        <v>0</v>
      </c>
      <c r="AN103" s="19">
        <v>0</v>
      </c>
      <c r="AO103" s="19">
        <v>0</v>
      </c>
      <c r="AP103" s="26">
        <f>F103</f>
        <v>0</v>
      </c>
      <c r="AQ103" s="19">
        <v>0</v>
      </c>
      <c r="AR103" s="19">
        <v>0</v>
      </c>
      <c r="AS103" s="19">
        <v>0</v>
      </c>
      <c r="AT103" s="18" t="str">
        <f t="shared" ca="1" si="36"/>
        <v>55</v>
      </c>
      <c r="AU103" s="18" t="s">
        <v>25</v>
      </c>
      <c r="AV103" s="16" t="str">
        <f t="shared" ca="1" si="37"/>
        <v>7B00013CC801020760006500051608070100000101010100000000000000000000000000000000000000000000000000000000000000000000557D</v>
      </c>
      <c r="AW103" s="79">
        <v>102</v>
      </c>
      <c r="AX103" s="21"/>
      <c r="AY103" s="18" t="str">
        <f t="shared" si="38"/>
        <v>00</v>
      </c>
      <c r="AZ103" s="18" t="str">
        <f t="shared" si="39"/>
        <v>00</v>
      </c>
      <c r="BA103" s="20"/>
      <c r="BB103" s="21"/>
    </row>
    <row r="104" spans="1:54" ht="66">
      <c r="A104" s="27"/>
      <c r="B104" s="16"/>
      <c r="C104" s="27"/>
      <c r="D104" s="16"/>
      <c r="E104" s="16">
        <v>2</v>
      </c>
      <c r="F104" s="25">
        <v>34</v>
      </c>
      <c r="G104" s="18" t="s">
        <v>18</v>
      </c>
      <c r="H104" s="18">
        <v>0</v>
      </c>
      <c r="I104" s="18">
        <v>1</v>
      </c>
      <c r="J104" s="18" t="s">
        <v>69</v>
      </c>
      <c r="K104" s="18" t="s">
        <v>68</v>
      </c>
      <c r="L104" s="18">
        <v>1</v>
      </c>
      <c r="M104" s="18">
        <v>2</v>
      </c>
      <c r="N104" s="19">
        <v>760</v>
      </c>
      <c r="O104" s="19">
        <v>65</v>
      </c>
      <c r="P104" s="19">
        <v>5</v>
      </c>
      <c r="Q104" s="18" t="str">
        <f t="shared" ca="1" si="32"/>
        <v>16</v>
      </c>
      <c r="R104" s="18" t="str">
        <f t="shared" ca="1" si="33"/>
        <v>08</v>
      </c>
      <c r="S104" s="18" t="str">
        <f t="shared" ca="1" si="34"/>
        <v>07</v>
      </c>
      <c r="T104" s="18">
        <v>1</v>
      </c>
      <c r="U104" s="18">
        <v>0</v>
      </c>
      <c r="V104" s="18">
        <v>0</v>
      </c>
      <c r="W104" s="18">
        <v>1</v>
      </c>
      <c r="X104" s="18">
        <v>1</v>
      </c>
      <c r="Y104" s="18">
        <v>1</v>
      </c>
      <c r="Z104" s="18">
        <v>1</v>
      </c>
      <c r="AA104" s="18">
        <v>1</v>
      </c>
      <c r="AB104" s="18">
        <v>0</v>
      </c>
      <c r="AC104" s="19">
        <v>0</v>
      </c>
      <c r="AD104" s="19">
        <v>0</v>
      </c>
      <c r="AE104" s="19">
        <v>0</v>
      </c>
      <c r="AF104" s="19">
        <v>0</v>
      </c>
      <c r="AG104" s="19">
        <v>0</v>
      </c>
      <c r="AH104" s="19">
        <v>0</v>
      </c>
      <c r="AI104" s="18">
        <v>0</v>
      </c>
      <c r="AJ104" s="19">
        <v>0</v>
      </c>
      <c r="AK104" s="19">
        <v>0</v>
      </c>
      <c r="AL104" s="19">
        <v>0</v>
      </c>
      <c r="AM104" s="19">
        <v>0</v>
      </c>
      <c r="AN104" s="19">
        <v>0</v>
      </c>
      <c r="AO104" s="19">
        <v>0</v>
      </c>
      <c r="AP104" s="26">
        <f t="shared" ref="AP104:AP105" si="53">F104</f>
        <v>34</v>
      </c>
      <c r="AQ104" s="19">
        <v>0</v>
      </c>
      <c r="AR104" s="19">
        <v>0</v>
      </c>
      <c r="AS104" s="19">
        <v>0</v>
      </c>
      <c r="AT104" s="18" t="str">
        <f t="shared" ca="1" si="36"/>
        <v>01</v>
      </c>
      <c r="AU104" s="18" t="s">
        <v>25</v>
      </c>
      <c r="AV104" s="16" t="str">
        <f t="shared" ca="1" si="37"/>
        <v>7B00013CC801020760006500051608070100000101010100000000000000000000000000000000000000000000000000000034000000000000017D</v>
      </c>
      <c r="AW104" s="79">
        <v>103</v>
      </c>
      <c r="AX104" s="21"/>
      <c r="AY104" s="18" t="str">
        <f t="shared" si="38"/>
        <v>00</v>
      </c>
      <c r="AZ104" s="18" t="str">
        <f t="shared" si="39"/>
        <v>00</v>
      </c>
      <c r="BA104" s="20"/>
      <c r="BB104" s="21"/>
    </row>
    <row r="105" spans="1:54" ht="66">
      <c r="A105" s="27"/>
      <c r="B105" s="16"/>
      <c r="C105" s="27"/>
      <c r="D105" s="16"/>
      <c r="E105" s="16">
        <v>3</v>
      </c>
      <c r="F105" s="25" t="s">
        <v>72</v>
      </c>
      <c r="G105" s="18" t="s">
        <v>18</v>
      </c>
      <c r="H105" s="18">
        <v>0</v>
      </c>
      <c r="I105" s="18">
        <v>1</v>
      </c>
      <c r="J105" s="18" t="s">
        <v>69</v>
      </c>
      <c r="K105" s="18" t="s">
        <v>68</v>
      </c>
      <c r="L105" s="18">
        <v>1</v>
      </c>
      <c r="M105" s="18">
        <v>2</v>
      </c>
      <c r="N105" s="19">
        <v>760</v>
      </c>
      <c r="O105" s="19">
        <v>65</v>
      </c>
      <c r="P105" s="19">
        <v>5</v>
      </c>
      <c r="Q105" s="18" t="str">
        <f t="shared" ca="1" si="32"/>
        <v>16</v>
      </c>
      <c r="R105" s="18" t="str">
        <f t="shared" ca="1" si="33"/>
        <v>08</v>
      </c>
      <c r="S105" s="18" t="str">
        <f t="shared" ca="1" si="34"/>
        <v>07</v>
      </c>
      <c r="T105" s="18">
        <v>1</v>
      </c>
      <c r="U105" s="18">
        <v>0</v>
      </c>
      <c r="V105" s="18">
        <v>0</v>
      </c>
      <c r="W105" s="18">
        <v>1</v>
      </c>
      <c r="X105" s="18">
        <v>1</v>
      </c>
      <c r="Y105" s="18">
        <v>1</v>
      </c>
      <c r="Z105" s="18">
        <v>1</v>
      </c>
      <c r="AA105" s="18">
        <v>1</v>
      </c>
      <c r="AB105" s="18">
        <v>0</v>
      </c>
      <c r="AC105" s="19">
        <v>0</v>
      </c>
      <c r="AD105" s="19">
        <v>0</v>
      </c>
      <c r="AE105" s="19">
        <v>0</v>
      </c>
      <c r="AF105" s="19">
        <v>0</v>
      </c>
      <c r="AG105" s="19">
        <v>0</v>
      </c>
      <c r="AH105" s="19">
        <v>0</v>
      </c>
      <c r="AI105" s="18">
        <v>0</v>
      </c>
      <c r="AJ105" s="19">
        <v>0</v>
      </c>
      <c r="AK105" s="19">
        <v>0</v>
      </c>
      <c r="AL105" s="19">
        <v>0</v>
      </c>
      <c r="AM105" s="19">
        <v>0</v>
      </c>
      <c r="AN105" s="19">
        <v>0</v>
      </c>
      <c r="AO105" s="19">
        <v>0</v>
      </c>
      <c r="AP105" s="26" t="str">
        <f t="shared" si="53"/>
        <v>FFFF</v>
      </c>
      <c r="AQ105" s="19">
        <v>0</v>
      </c>
      <c r="AR105" s="19">
        <v>0</v>
      </c>
      <c r="AS105" s="19">
        <v>0</v>
      </c>
      <c r="AT105" s="18" t="str">
        <f t="shared" ca="1" si="36"/>
        <v>54</v>
      </c>
      <c r="AU105" s="18" t="s">
        <v>25</v>
      </c>
      <c r="AV105" s="16" t="str">
        <f t="shared" ca="1" si="37"/>
        <v>7B00013CC80102076000650005160807010000010101010000000000000000000000000000000000000000000000000000FFFF000000000000547D</v>
      </c>
      <c r="AW105" s="79">
        <v>104</v>
      </c>
      <c r="AX105" s="21"/>
      <c r="AY105" s="18" t="str">
        <f t="shared" si="38"/>
        <v>00</v>
      </c>
      <c r="AZ105" s="18" t="str">
        <f t="shared" si="39"/>
        <v>00</v>
      </c>
      <c r="BA105" s="20"/>
      <c r="BB105" s="21"/>
    </row>
    <row r="106" spans="1:54" ht="66">
      <c r="A106" s="27"/>
      <c r="B106" s="16">
        <v>52</v>
      </c>
      <c r="C106" s="27" t="s">
        <v>99</v>
      </c>
      <c r="D106" s="16"/>
      <c r="E106" s="16">
        <v>1</v>
      </c>
      <c r="F106" s="25">
        <v>0</v>
      </c>
      <c r="G106" s="18" t="s">
        <v>18</v>
      </c>
      <c r="H106" s="18">
        <v>0</v>
      </c>
      <c r="I106" s="18">
        <v>1</v>
      </c>
      <c r="J106" s="18" t="s">
        <v>69</v>
      </c>
      <c r="K106" s="18" t="s">
        <v>68</v>
      </c>
      <c r="L106" s="18">
        <v>1</v>
      </c>
      <c r="M106" s="18">
        <v>2</v>
      </c>
      <c r="N106" s="19">
        <v>760</v>
      </c>
      <c r="O106" s="19">
        <v>65</v>
      </c>
      <c r="P106" s="19">
        <v>5</v>
      </c>
      <c r="Q106" s="18" t="str">
        <f t="shared" ca="1" si="32"/>
        <v>16</v>
      </c>
      <c r="R106" s="18" t="str">
        <f t="shared" ca="1" si="33"/>
        <v>08</v>
      </c>
      <c r="S106" s="18" t="str">
        <f t="shared" ca="1" si="34"/>
        <v>07</v>
      </c>
      <c r="T106" s="18">
        <v>1</v>
      </c>
      <c r="U106" s="18">
        <v>0</v>
      </c>
      <c r="V106" s="18">
        <v>0</v>
      </c>
      <c r="W106" s="18">
        <v>1</v>
      </c>
      <c r="X106" s="18">
        <v>1</v>
      </c>
      <c r="Y106" s="18">
        <v>1</v>
      </c>
      <c r="Z106" s="18">
        <v>1</v>
      </c>
      <c r="AA106" s="18">
        <v>1</v>
      </c>
      <c r="AB106" s="18">
        <v>0</v>
      </c>
      <c r="AC106" s="19">
        <v>0</v>
      </c>
      <c r="AD106" s="19">
        <v>0</v>
      </c>
      <c r="AE106" s="19">
        <v>0</v>
      </c>
      <c r="AF106" s="19">
        <v>0</v>
      </c>
      <c r="AG106" s="19">
        <v>0</v>
      </c>
      <c r="AH106" s="19">
        <v>0</v>
      </c>
      <c r="AI106" s="18">
        <v>0</v>
      </c>
      <c r="AJ106" s="19">
        <v>0</v>
      </c>
      <c r="AK106" s="19">
        <v>0</v>
      </c>
      <c r="AL106" s="19">
        <v>0</v>
      </c>
      <c r="AM106" s="19">
        <v>0</v>
      </c>
      <c r="AN106" s="19">
        <v>0</v>
      </c>
      <c r="AO106" s="19">
        <v>0</v>
      </c>
      <c r="AP106" s="19">
        <v>0</v>
      </c>
      <c r="AQ106" s="26">
        <f>F106</f>
        <v>0</v>
      </c>
      <c r="AR106" s="19">
        <v>0</v>
      </c>
      <c r="AS106" s="19">
        <v>0</v>
      </c>
      <c r="AT106" s="18" t="str">
        <f t="shared" ca="1" si="36"/>
        <v>55</v>
      </c>
      <c r="AU106" s="18" t="s">
        <v>25</v>
      </c>
      <c r="AV106" s="16" t="str">
        <f t="shared" ca="1" si="37"/>
        <v>7B00013CC801020760006500051608070100000101010100000000000000000000000000000000000000000000000000000000000000000000557D</v>
      </c>
      <c r="AW106" s="79">
        <v>105</v>
      </c>
      <c r="AX106" s="21"/>
      <c r="AY106" s="18" t="str">
        <f t="shared" si="38"/>
        <v>00</v>
      </c>
      <c r="AZ106" s="18" t="str">
        <f t="shared" si="39"/>
        <v>00</v>
      </c>
      <c r="BA106" s="20"/>
      <c r="BB106" s="21"/>
    </row>
    <row r="107" spans="1:54" ht="66">
      <c r="A107" s="27"/>
      <c r="B107" s="16"/>
      <c r="C107" s="27"/>
      <c r="D107" s="16"/>
      <c r="E107" s="16">
        <v>2</v>
      </c>
      <c r="F107" s="25">
        <v>34</v>
      </c>
      <c r="G107" s="18" t="s">
        <v>18</v>
      </c>
      <c r="H107" s="18">
        <v>0</v>
      </c>
      <c r="I107" s="18">
        <v>1</v>
      </c>
      <c r="J107" s="18" t="s">
        <v>69</v>
      </c>
      <c r="K107" s="18" t="s">
        <v>68</v>
      </c>
      <c r="L107" s="18">
        <v>1</v>
      </c>
      <c r="M107" s="18">
        <v>2</v>
      </c>
      <c r="N107" s="19">
        <v>760</v>
      </c>
      <c r="O107" s="19">
        <v>65</v>
      </c>
      <c r="P107" s="19">
        <v>5</v>
      </c>
      <c r="Q107" s="18" t="str">
        <f t="shared" ca="1" si="32"/>
        <v>16</v>
      </c>
      <c r="R107" s="18" t="str">
        <f t="shared" ca="1" si="33"/>
        <v>08</v>
      </c>
      <c r="S107" s="18" t="str">
        <f t="shared" ca="1" si="34"/>
        <v>07</v>
      </c>
      <c r="T107" s="18">
        <v>1</v>
      </c>
      <c r="U107" s="18">
        <v>0</v>
      </c>
      <c r="V107" s="18">
        <v>0</v>
      </c>
      <c r="W107" s="18">
        <v>1</v>
      </c>
      <c r="X107" s="18">
        <v>1</v>
      </c>
      <c r="Y107" s="18">
        <v>1</v>
      </c>
      <c r="Z107" s="18">
        <v>1</v>
      </c>
      <c r="AA107" s="18">
        <v>1</v>
      </c>
      <c r="AB107" s="18">
        <v>0</v>
      </c>
      <c r="AC107" s="19">
        <v>0</v>
      </c>
      <c r="AD107" s="19">
        <v>0</v>
      </c>
      <c r="AE107" s="19">
        <v>0</v>
      </c>
      <c r="AF107" s="19">
        <v>0</v>
      </c>
      <c r="AG107" s="19">
        <v>0</v>
      </c>
      <c r="AH107" s="19">
        <v>0</v>
      </c>
      <c r="AI107" s="18">
        <v>0</v>
      </c>
      <c r="AJ107" s="19">
        <v>0</v>
      </c>
      <c r="AK107" s="19">
        <v>0</v>
      </c>
      <c r="AL107" s="19">
        <v>0</v>
      </c>
      <c r="AM107" s="19">
        <v>0</v>
      </c>
      <c r="AN107" s="19">
        <v>0</v>
      </c>
      <c r="AO107" s="19">
        <v>0</v>
      </c>
      <c r="AP107" s="19">
        <v>0</v>
      </c>
      <c r="AQ107" s="26">
        <f t="shared" ref="AQ107:AQ108" si="54">F107</f>
        <v>34</v>
      </c>
      <c r="AR107" s="19">
        <v>0</v>
      </c>
      <c r="AS107" s="19">
        <v>0</v>
      </c>
      <c r="AT107" s="18" t="str">
        <f t="shared" ca="1" si="36"/>
        <v>01</v>
      </c>
      <c r="AU107" s="18" t="s">
        <v>25</v>
      </c>
      <c r="AV107" s="16" t="str">
        <f t="shared" ca="1" si="37"/>
        <v>7B00013CC801020760006500051608070100000101010100000000000000000000000000000000000000000000000000000000003400000000017D</v>
      </c>
      <c r="AW107" s="79">
        <v>106</v>
      </c>
      <c r="AX107" s="21"/>
      <c r="AY107" s="18" t="str">
        <f t="shared" si="38"/>
        <v>00</v>
      </c>
      <c r="AZ107" s="18" t="str">
        <f t="shared" si="39"/>
        <v>00</v>
      </c>
      <c r="BA107" s="20"/>
      <c r="BB107" s="21"/>
    </row>
    <row r="108" spans="1:54" ht="66">
      <c r="A108" s="27"/>
      <c r="B108" s="16"/>
      <c r="C108" s="27"/>
      <c r="D108" s="16"/>
      <c r="E108" s="16">
        <v>3</v>
      </c>
      <c r="F108" s="25" t="s">
        <v>72</v>
      </c>
      <c r="G108" s="18" t="s">
        <v>18</v>
      </c>
      <c r="H108" s="18">
        <v>0</v>
      </c>
      <c r="I108" s="18">
        <v>1</v>
      </c>
      <c r="J108" s="18" t="s">
        <v>69</v>
      </c>
      <c r="K108" s="18" t="s">
        <v>68</v>
      </c>
      <c r="L108" s="18">
        <v>1</v>
      </c>
      <c r="M108" s="18">
        <v>2</v>
      </c>
      <c r="N108" s="19">
        <v>760</v>
      </c>
      <c r="O108" s="19">
        <v>65</v>
      </c>
      <c r="P108" s="19">
        <v>5</v>
      </c>
      <c r="Q108" s="18" t="str">
        <f t="shared" ca="1" si="32"/>
        <v>16</v>
      </c>
      <c r="R108" s="18" t="str">
        <f t="shared" ca="1" si="33"/>
        <v>08</v>
      </c>
      <c r="S108" s="18" t="str">
        <f t="shared" ca="1" si="34"/>
        <v>07</v>
      </c>
      <c r="T108" s="18">
        <v>1</v>
      </c>
      <c r="U108" s="18">
        <v>0</v>
      </c>
      <c r="V108" s="18">
        <v>0</v>
      </c>
      <c r="W108" s="18">
        <v>1</v>
      </c>
      <c r="X108" s="18">
        <v>1</v>
      </c>
      <c r="Y108" s="18">
        <v>1</v>
      </c>
      <c r="Z108" s="18">
        <v>1</v>
      </c>
      <c r="AA108" s="18">
        <v>1</v>
      </c>
      <c r="AB108" s="18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0</v>
      </c>
      <c r="AI108" s="18">
        <v>0</v>
      </c>
      <c r="AJ108" s="19">
        <v>0</v>
      </c>
      <c r="AK108" s="19">
        <v>0</v>
      </c>
      <c r="AL108" s="19">
        <v>0</v>
      </c>
      <c r="AM108" s="19">
        <v>0</v>
      </c>
      <c r="AN108" s="19">
        <v>0</v>
      </c>
      <c r="AO108" s="19">
        <v>0</v>
      </c>
      <c r="AP108" s="19">
        <v>0</v>
      </c>
      <c r="AQ108" s="26" t="str">
        <f t="shared" si="54"/>
        <v>FFFF</v>
      </c>
      <c r="AR108" s="19">
        <v>0</v>
      </c>
      <c r="AS108" s="19">
        <v>0</v>
      </c>
      <c r="AT108" s="18" t="str">
        <f t="shared" ca="1" si="36"/>
        <v>54</v>
      </c>
      <c r="AU108" s="18" t="s">
        <v>25</v>
      </c>
      <c r="AV108" s="16" t="str">
        <f t="shared" ca="1" si="37"/>
        <v>7B00013CC801020760006500051608070100000101010100000000000000000000000000000000000000000000000000000000FFFF00000000547D</v>
      </c>
      <c r="AW108" s="79">
        <v>107</v>
      </c>
      <c r="AX108" s="21"/>
      <c r="AY108" s="18" t="str">
        <f t="shared" si="38"/>
        <v>00</v>
      </c>
      <c r="AZ108" s="18" t="str">
        <f t="shared" si="39"/>
        <v>00</v>
      </c>
      <c r="BA108" s="20"/>
      <c r="BB108" s="21"/>
    </row>
    <row r="109" spans="1:54" ht="66">
      <c r="A109" s="27"/>
      <c r="B109" s="16">
        <v>54</v>
      </c>
      <c r="C109" s="27" t="s">
        <v>100</v>
      </c>
      <c r="D109" s="16"/>
      <c r="E109" s="16">
        <v>1</v>
      </c>
      <c r="F109" s="25">
        <v>0</v>
      </c>
      <c r="G109" s="18" t="s">
        <v>18</v>
      </c>
      <c r="H109" s="18">
        <v>0</v>
      </c>
      <c r="I109" s="18">
        <v>1</v>
      </c>
      <c r="J109" s="18" t="s">
        <v>69</v>
      </c>
      <c r="K109" s="18" t="s">
        <v>68</v>
      </c>
      <c r="L109" s="18">
        <v>1</v>
      </c>
      <c r="M109" s="18">
        <v>2</v>
      </c>
      <c r="N109" s="19">
        <v>760</v>
      </c>
      <c r="O109" s="19">
        <v>65</v>
      </c>
      <c r="P109" s="19">
        <v>5</v>
      </c>
      <c r="Q109" s="18" t="str">
        <f t="shared" ca="1" si="32"/>
        <v>16</v>
      </c>
      <c r="R109" s="18" t="str">
        <f t="shared" ca="1" si="33"/>
        <v>08</v>
      </c>
      <c r="S109" s="18" t="str">
        <f t="shared" ca="1" si="34"/>
        <v>07</v>
      </c>
      <c r="T109" s="18">
        <v>1</v>
      </c>
      <c r="U109" s="18">
        <v>0</v>
      </c>
      <c r="V109" s="18">
        <v>0</v>
      </c>
      <c r="W109" s="18">
        <v>1</v>
      </c>
      <c r="X109" s="18">
        <v>1</v>
      </c>
      <c r="Y109" s="18">
        <v>1</v>
      </c>
      <c r="Z109" s="18">
        <v>1</v>
      </c>
      <c r="AA109" s="18">
        <v>1</v>
      </c>
      <c r="AB109" s="18">
        <v>0</v>
      </c>
      <c r="AC109" s="19">
        <v>0</v>
      </c>
      <c r="AD109" s="19">
        <v>0</v>
      </c>
      <c r="AE109" s="19">
        <v>0</v>
      </c>
      <c r="AF109" s="19">
        <v>0</v>
      </c>
      <c r="AG109" s="19">
        <v>0</v>
      </c>
      <c r="AH109" s="19">
        <v>0</v>
      </c>
      <c r="AI109" s="18">
        <v>0</v>
      </c>
      <c r="AJ109" s="19">
        <v>0</v>
      </c>
      <c r="AK109" s="19">
        <v>0</v>
      </c>
      <c r="AL109" s="19">
        <v>0</v>
      </c>
      <c r="AM109" s="19">
        <v>0</v>
      </c>
      <c r="AN109" s="19">
        <v>0</v>
      </c>
      <c r="AO109" s="19">
        <v>0</v>
      </c>
      <c r="AP109" s="19">
        <v>0</v>
      </c>
      <c r="AQ109" s="19">
        <v>0</v>
      </c>
      <c r="AR109" s="26">
        <f>F109</f>
        <v>0</v>
      </c>
      <c r="AS109" s="19">
        <v>0</v>
      </c>
      <c r="AT109" s="18" t="str">
        <f t="shared" ca="1" si="36"/>
        <v>55</v>
      </c>
      <c r="AU109" s="18" t="s">
        <v>25</v>
      </c>
      <c r="AV109" s="16" t="str">
        <f t="shared" ca="1" si="37"/>
        <v>7B00013CC801020760006500051608070100000101010100000000000000000000000000000000000000000000000000000000000000000000557D</v>
      </c>
      <c r="AW109" s="79">
        <v>108</v>
      </c>
      <c r="AX109" s="21"/>
      <c r="AY109" s="18" t="str">
        <f t="shared" si="38"/>
        <v>00</v>
      </c>
      <c r="AZ109" s="18" t="str">
        <f t="shared" si="39"/>
        <v>00</v>
      </c>
      <c r="BA109" s="20"/>
      <c r="BB109" s="21"/>
    </row>
    <row r="110" spans="1:54" ht="66">
      <c r="A110" s="27"/>
      <c r="B110" s="16"/>
      <c r="C110" s="27"/>
      <c r="D110" s="16"/>
      <c r="E110" s="16">
        <v>2</v>
      </c>
      <c r="F110" s="25">
        <v>34</v>
      </c>
      <c r="G110" s="18" t="s">
        <v>18</v>
      </c>
      <c r="H110" s="18">
        <v>0</v>
      </c>
      <c r="I110" s="18">
        <v>1</v>
      </c>
      <c r="J110" s="18" t="s">
        <v>69</v>
      </c>
      <c r="K110" s="18" t="s">
        <v>68</v>
      </c>
      <c r="L110" s="18">
        <v>1</v>
      </c>
      <c r="M110" s="18">
        <v>2</v>
      </c>
      <c r="N110" s="19">
        <v>760</v>
      </c>
      <c r="O110" s="19">
        <v>65</v>
      </c>
      <c r="P110" s="19">
        <v>5</v>
      </c>
      <c r="Q110" s="18" t="str">
        <f t="shared" ca="1" si="32"/>
        <v>16</v>
      </c>
      <c r="R110" s="18" t="str">
        <f t="shared" ca="1" si="33"/>
        <v>08</v>
      </c>
      <c r="S110" s="18" t="str">
        <f t="shared" ca="1" si="34"/>
        <v>07</v>
      </c>
      <c r="T110" s="18">
        <v>1</v>
      </c>
      <c r="U110" s="18">
        <v>0</v>
      </c>
      <c r="V110" s="18">
        <v>0</v>
      </c>
      <c r="W110" s="18">
        <v>1</v>
      </c>
      <c r="X110" s="18">
        <v>1</v>
      </c>
      <c r="Y110" s="18">
        <v>1</v>
      </c>
      <c r="Z110" s="18">
        <v>1</v>
      </c>
      <c r="AA110" s="18">
        <v>1</v>
      </c>
      <c r="AB110" s="18">
        <v>0</v>
      </c>
      <c r="AC110" s="19">
        <v>0</v>
      </c>
      <c r="AD110" s="19">
        <v>0</v>
      </c>
      <c r="AE110" s="19">
        <v>0</v>
      </c>
      <c r="AF110" s="19">
        <v>0</v>
      </c>
      <c r="AG110" s="19">
        <v>0</v>
      </c>
      <c r="AH110" s="19">
        <v>0</v>
      </c>
      <c r="AI110" s="18">
        <v>0</v>
      </c>
      <c r="AJ110" s="19">
        <v>0</v>
      </c>
      <c r="AK110" s="19">
        <v>0</v>
      </c>
      <c r="AL110" s="19">
        <v>0</v>
      </c>
      <c r="AM110" s="19">
        <v>0</v>
      </c>
      <c r="AN110" s="19">
        <v>0</v>
      </c>
      <c r="AO110" s="19">
        <v>0</v>
      </c>
      <c r="AP110" s="19">
        <v>0</v>
      </c>
      <c r="AQ110" s="19">
        <v>0</v>
      </c>
      <c r="AR110" s="26">
        <f t="shared" ref="AR110:AR111" si="55">F110</f>
        <v>34</v>
      </c>
      <c r="AS110" s="19">
        <v>0</v>
      </c>
      <c r="AT110" s="18" t="str">
        <f t="shared" ca="1" si="36"/>
        <v>01</v>
      </c>
      <c r="AU110" s="18" t="s">
        <v>25</v>
      </c>
      <c r="AV110" s="16" t="str">
        <f t="shared" ca="1" si="37"/>
        <v>7B00013CC801020760006500051608070100000101010100000000000000000000000000000000000000000000000000000000000000340000017D</v>
      </c>
      <c r="AW110" s="79">
        <v>109</v>
      </c>
      <c r="AX110" s="21"/>
      <c r="AY110" s="18" t="str">
        <f t="shared" si="38"/>
        <v>00</v>
      </c>
      <c r="AZ110" s="18" t="str">
        <f t="shared" si="39"/>
        <v>00</v>
      </c>
      <c r="BA110" s="20"/>
      <c r="BB110" s="21"/>
    </row>
    <row r="111" spans="1:54" ht="66">
      <c r="A111" s="27"/>
      <c r="B111" s="16"/>
      <c r="C111" s="27"/>
      <c r="D111" s="16"/>
      <c r="E111" s="16">
        <v>3</v>
      </c>
      <c r="F111" s="25" t="s">
        <v>72</v>
      </c>
      <c r="G111" s="18" t="s">
        <v>18</v>
      </c>
      <c r="H111" s="18">
        <v>0</v>
      </c>
      <c r="I111" s="18">
        <v>1</v>
      </c>
      <c r="J111" s="18" t="s">
        <v>69</v>
      </c>
      <c r="K111" s="18" t="s">
        <v>68</v>
      </c>
      <c r="L111" s="18">
        <v>1</v>
      </c>
      <c r="M111" s="18">
        <v>2</v>
      </c>
      <c r="N111" s="19">
        <v>760</v>
      </c>
      <c r="O111" s="19">
        <v>65</v>
      </c>
      <c r="P111" s="19">
        <v>5</v>
      </c>
      <c r="Q111" s="18" t="str">
        <f t="shared" ca="1" si="32"/>
        <v>16</v>
      </c>
      <c r="R111" s="18" t="str">
        <f t="shared" ca="1" si="33"/>
        <v>08</v>
      </c>
      <c r="S111" s="18" t="str">
        <f t="shared" ca="1" si="34"/>
        <v>07</v>
      </c>
      <c r="T111" s="18">
        <v>1</v>
      </c>
      <c r="U111" s="18">
        <v>0</v>
      </c>
      <c r="V111" s="18">
        <v>0</v>
      </c>
      <c r="W111" s="18">
        <v>1</v>
      </c>
      <c r="X111" s="18">
        <v>1</v>
      </c>
      <c r="Y111" s="18">
        <v>1</v>
      </c>
      <c r="Z111" s="18">
        <v>1</v>
      </c>
      <c r="AA111" s="18">
        <v>1</v>
      </c>
      <c r="AB111" s="18">
        <v>0</v>
      </c>
      <c r="AC111" s="19">
        <v>0</v>
      </c>
      <c r="AD111" s="19">
        <v>0</v>
      </c>
      <c r="AE111" s="19">
        <v>0</v>
      </c>
      <c r="AF111" s="19">
        <v>0</v>
      </c>
      <c r="AG111" s="19">
        <v>0</v>
      </c>
      <c r="AH111" s="19">
        <v>0</v>
      </c>
      <c r="AI111" s="18">
        <v>0</v>
      </c>
      <c r="AJ111" s="19">
        <v>0</v>
      </c>
      <c r="AK111" s="19">
        <v>0</v>
      </c>
      <c r="AL111" s="19">
        <v>0</v>
      </c>
      <c r="AM111" s="19">
        <v>0</v>
      </c>
      <c r="AN111" s="19">
        <v>0</v>
      </c>
      <c r="AO111" s="19">
        <v>0</v>
      </c>
      <c r="AP111" s="19">
        <v>0</v>
      </c>
      <c r="AQ111" s="19">
        <v>0</v>
      </c>
      <c r="AR111" s="26" t="str">
        <f t="shared" si="55"/>
        <v>FFFF</v>
      </c>
      <c r="AS111" s="19">
        <v>0</v>
      </c>
      <c r="AT111" s="18" t="str">
        <f t="shared" ca="1" si="36"/>
        <v>54</v>
      </c>
      <c r="AU111" s="18" t="s">
        <v>25</v>
      </c>
      <c r="AV111" s="16" t="str">
        <f t="shared" ca="1" si="37"/>
        <v>7B00013CC8010207600065000516080701000001010101000000000000000000000000000000000000000000000000000000000000FFFF0000547D</v>
      </c>
      <c r="AW111" s="79">
        <v>110</v>
      </c>
      <c r="AX111" s="21"/>
      <c r="AY111" s="18" t="str">
        <f t="shared" si="38"/>
        <v>00</v>
      </c>
      <c r="AZ111" s="18" t="str">
        <f t="shared" si="39"/>
        <v>00</v>
      </c>
      <c r="BA111" s="20"/>
      <c r="BB111" s="21"/>
    </row>
    <row r="112" spans="1:54" ht="66">
      <c r="A112" s="27"/>
      <c r="B112" s="16">
        <v>56</v>
      </c>
      <c r="C112" s="27" t="s">
        <v>101</v>
      </c>
      <c r="D112" s="16"/>
      <c r="E112" s="16">
        <v>1</v>
      </c>
      <c r="F112" s="25">
        <v>0</v>
      </c>
      <c r="G112" s="18" t="s">
        <v>18</v>
      </c>
      <c r="H112" s="18">
        <v>0</v>
      </c>
      <c r="I112" s="18">
        <v>1</v>
      </c>
      <c r="J112" s="18" t="s">
        <v>69</v>
      </c>
      <c r="K112" s="18" t="s">
        <v>68</v>
      </c>
      <c r="L112" s="18">
        <v>1</v>
      </c>
      <c r="M112" s="18">
        <v>2</v>
      </c>
      <c r="N112" s="19">
        <v>760</v>
      </c>
      <c r="O112" s="19">
        <v>65</v>
      </c>
      <c r="P112" s="19">
        <v>5</v>
      </c>
      <c r="Q112" s="18" t="str">
        <f t="shared" ca="1" si="32"/>
        <v>16</v>
      </c>
      <c r="R112" s="18" t="str">
        <f t="shared" ca="1" si="33"/>
        <v>08</v>
      </c>
      <c r="S112" s="18" t="str">
        <f t="shared" ca="1" si="34"/>
        <v>07</v>
      </c>
      <c r="T112" s="18">
        <v>1</v>
      </c>
      <c r="U112" s="18">
        <v>0</v>
      </c>
      <c r="V112" s="18">
        <v>0</v>
      </c>
      <c r="W112" s="18">
        <v>1</v>
      </c>
      <c r="X112" s="18">
        <v>1</v>
      </c>
      <c r="Y112" s="18">
        <v>1</v>
      </c>
      <c r="Z112" s="18">
        <v>1</v>
      </c>
      <c r="AA112" s="18">
        <v>1</v>
      </c>
      <c r="AB112" s="18">
        <v>0</v>
      </c>
      <c r="AC112" s="19">
        <v>0</v>
      </c>
      <c r="AD112" s="19">
        <v>0</v>
      </c>
      <c r="AE112" s="19">
        <v>0</v>
      </c>
      <c r="AF112" s="19">
        <v>0</v>
      </c>
      <c r="AG112" s="19">
        <v>0</v>
      </c>
      <c r="AH112" s="19">
        <v>0</v>
      </c>
      <c r="AI112" s="18">
        <v>0</v>
      </c>
      <c r="AJ112" s="19">
        <v>0</v>
      </c>
      <c r="AK112" s="19">
        <v>0</v>
      </c>
      <c r="AL112" s="19">
        <v>0</v>
      </c>
      <c r="AM112" s="19">
        <v>0</v>
      </c>
      <c r="AN112" s="19">
        <v>0</v>
      </c>
      <c r="AO112" s="19">
        <v>0</v>
      </c>
      <c r="AP112" s="19">
        <v>0</v>
      </c>
      <c r="AQ112" s="19">
        <v>0</v>
      </c>
      <c r="AR112" s="19">
        <v>0</v>
      </c>
      <c r="AS112" s="26">
        <f>F112</f>
        <v>0</v>
      </c>
      <c r="AT112" s="18" t="str">
        <f t="shared" ca="1" si="36"/>
        <v>55</v>
      </c>
      <c r="AU112" s="18" t="s">
        <v>25</v>
      </c>
      <c r="AV112" s="16" t="str">
        <f t="shared" ca="1" si="37"/>
        <v>7B00013CC801020760006500051608070100000101010100000000000000000000000000000000000000000000000000000000000000000000557D</v>
      </c>
      <c r="AW112" s="79">
        <v>111</v>
      </c>
      <c r="AX112" s="21"/>
      <c r="AY112" s="18" t="str">
        <f t="shared" si="38"/>
        <v>00</v>
      </c>
      <c r="AZ112" s="18" t="str">
        <f t="shared" si="39"/>
        <v>00</v>
      </c>
      <c r="BA112" s="20"/>
      <c r="BB112" s="21"/>
    </row>
    <row r="113" spans="1:54" ht="66">
      <c r="A113" s="27"/>
      <c r="B113" s="16"/>
      <c r="C113" s="27"/>
      <c r="D113" s="16"/>
      <c r="E113" s="16">
        <v>2</v>
      </c>
      <c r="F113" s="25">
        <v>34</v>
      </c>
      <c r="G113" s="18" t="s">
        <v>18</v>
      </c>
      <c r="H113" s="18">
        <v>0</v>
      </c>
      <c r="I113" s="18">
        <v>1</v>
      </c>
      <c r="J113" s="18" t="s">
        <v>69</v>
      </c>
      <c r="K113" s="18" t="s">
        <v>68</v>
      </c>
      <c r="L113" s="18">
        <v>1</v>
      </c>
      <c r="M113" s="18">
        <v>2</v>
      </c>
      <c r="N113" s="19">
        <v>760</v>
      </c>
      <c r="O113" s="19">
        <v>65</v>
      </c>
      <c r="P113" s="19">
        <v>5</v>
      </c>
      <c r="Q113" s="18" t="str">
        <f t="shared" ca="1" si="32"/>
        <v>16</v>
      </c>
      <c r="R113" s="18" t="str">
        <f t="shared" ca="1" si="33"/>
        <v>08</v>
      </c>
      <c r="S113" s="18" t="str">
        <f t="shared" ca="1" si="34"/>
        <v>07</v>
      </c>
      <c r="T113" s="18">
        <v>1</v>
      </c>
      <c r="U113" s="18">
        <v>0</v>
      </c>
      <c r="V113" s="18">
        <v>0</v>
      </c>
      <c r="W113" s="18">
        <v>1</v>
      </c>
      <c r="X113" s="18">
        <v>1</v>
      </c>
      <c r="Y113" s="18">
        <v>1</v>
      </c>
      <c r="Z113" s="18">
        <v>1</v>
      </c>
      <c r="AA113" s="18">
        <v>1</v>
      </c>
      <c r="AB113" s="18">
        <v>0</v>
      </c>
      <c r="AC113" s="19">
        <v>0</v>
      </c>
      <c r="AD113" s="19">
        <v>0</v>
      </c>
      <c r="AE113" s="19">
        <v>0</v>
      </c>
      <c r="AF113" s="19">
        <v>0</v>
      </c>
      <c r="AG113" s="19">
        <v>0</v>
      </c>
      <c r="AH113" s="19">
        <v>0</v>
      </c>
      <c r="AI113" s="18">
        <v>0</v>
      </c>
      <c r="AJ113" s="19">
        <v>0</v>
      </c>
      <c r="AK113" s="19">
        <v>0</v>
      </c>
      <c r="AL113" s="19">
        <v>0</v>
      </c>
      <c r="AM113" s="19">
        <v>0</v>
      </c>
      <c r="AN113" s="19">
        <v>0</v>
      </c>
      <c r="AO113" s="19">
        <v>0</v>
      </c>
      <c r="AP113" s="19">
        <v>0</v>
      </c>
      <c r="AQ113" s="19">
        <v>0</v>
      </c>
      <c r="AR113" s="19">
        <v>0</v>
      </c>
      <c r="AS113" s="26">
        <f t="shared" ref="AS113:AS114" si="56">F113</f>
        <v>34</v>
      </c>
      <c r="AT113" s="18" t="str">
        <f t="shared" ca="1" si="36"/>
        <v>01</v>
      </c>
      <c r="AU113" s="18" t="s">
        <v>25</v>
      </c>
      <c r="AV113" s="16" t="str">
        <f t="shared" ca="1" si="37"/>
        <v>7B00013CC801020760006500051608070100000101010100000000000000000000000000000000000000000000000000000000000000000034017D</v>
      </c>
      <c r="AW113" s="79">
        <v>112</v>
      </c>
      <c r="AX113" s="21"/>
      <c r="AY113" s="18" t="str">
        <f t="shared" si="38"/>
        <v>00</v>
      </c>
      <c r="AZ113" s="18" t="str">
        <f t="shared" si="39"/>
        <v>00</v>
      </c>
      <c r="BA113" s="20"/>
      <c r="BB113" s="21"/>
    </row>
    <row r="114" spans="1:54" ht="66">
      <c r="A114" s="27"/>
      <c r="B114" s="16"/>
      <c r="C114" s="27"/>
      <c r="D114" s="16"/>
      <c r="E114" s="16">
        <v>3</v>
      </c>
      <c r="F114" s="25" t="s">
        <v>72</v>
      </c>
      <c r="G114" s="18" t="s">
        <v>18</v>
      </c>
      <c r="H114" s="18">
        <v>0</v>
      </c>
      <c r="I114" s="18">
        <v>1</v>
      </c>
      <c r="J114" s="18" t="s">
        <v>69</v>
      </c>
      <c r="K114" s="18" t="s">
        <v>68</v>
      </c>
      <c r="L114" s="18">
        <v>1</v>
      </c>
      <c r="M114" s="18">
        <v>2</v>
      </c>
      <c r="N114" s="19">
        <v>760</v>
      </c>
      <c r="O114" s="19">
        <v>65</v>
      </c>
      <c r="P114" s="19">
        <v>5</v>
      </c>
      <c r="Q114" s="18" t="str">
        <f t="shared" ca="1" si="32"/>
        <v>16</v>
      </c>
      <c r="R114" s="18" t="str">
        <f t="shared" ca="1" si="33"/>
        <v>08</v>
      </c>
      <c r="S114" s="18" t="str">
        <f t="shared" ca="1" si="34"/>
        <v>07</v>
      </c>
      <c r="T114" s="18">
        <v>1</v>
      </c>
      <c r="U114" s="18">
        <v>0</v>
      </c>
      <c r="V114" s="18">
        <v>0</v>
      </c>
      <c r="W114" s="18">
        <v>1</v>
      </c>
      <c r="X114" s="18">
        <v>1</v>
      </c>
      <c r="Y114" s="18">
        <v>1</v>
      </c>
      <c r="Z114" s="18">
        <v>1</v>
      </c>
      <c r="AA114" s="18">
        <v>1</v>
      </c>
      <c r="AB114" s="18">
        <v>0</v>
      </c>
      <c r="AC114" s="19">
        <v>0</v>
      </c>
      <c r="AD114" s="19">
        <v>0</v>
      </c>
      <c r="AE114" s="19">
        <v>0</v>
      </c>
      <c r="AF114" s="19">
        <v>0</v>
      </c>
      <c r="AG114" s="19">
        <v>0</v>
      </c>
      <c r="AH114" s="19">
        <v>0</v>
      </c>
      <c r="AI114" s="18">
        <v>0</v>
      </c>
      <c r="AJ114" s="19">
        <v>0</v>
      </c>
      <c r="AK114" s="19">
        <v>0</v>
      </c>
      <c r="AL114" s="19">
        <v>0</v>
      </c>
      <c r="AM114" s="19">
        <v>0</v>
      </c>
      <c r="AN114" s="19">
        <v>0</v>
      </c>
      <c r="AO114" s="19">
        <v>0</v>
      </c>
      <c r="AP114" s="19">
        <v>0</v>
      </c>
      <c r="AQ114" s="19">
        <v>0</v>
      </c>
      <c r="AR114" s="19">
        <v>0</v>
      </c>
      <c r="AS114" s="26" t="str">
        <f t="shared" si="56"/>
        <v>FFFF</v>
      </c>
      <c r="AT114" s="18" t="str">
        <f t="shared" ca="1" si="36"/>
        <v>54</v>
      </c>
      <c r="AU114" s="18" t="s">
        <v>25</v>
      </c>
      <c r="AV114" s="16" t="str">
        <f t="shared" ca="1" si="37"/>
        <v>7B00013CC80102076000650005160807010000010101010000000000000000000000000000000000000000000000000000000000000000FFFF547D</v>
      </c>
      <c r="AW114" s="79">
        <v>113</v>
      </c>
      <c r="AX114" s="21"/>
      <c r="AY114" s="18" t="str">
        <f t="shared" si="38"/>
        <v>00</v>
      </c>
      <c r="AZ114" s="18" t="str">
        <f t="shared" si="39"/>
        <v>00</v>
      </c>
      <c r="BA114" s="20"/>
      <c r="BB114" s="21"/>
    </row>
    <row r="115" spans="1:54" ht="66">
      <c r="A115" s="27"/>
      <c r="B115" s="16">
        <v>58</v>
      </c>
      <c r="C115" s="27" t="s">
        <v>11</v>
      </c>
      <c r="D115" s="28" t="s">
        <v>31</v>
      </c>
      <c r="E115" s="28">
        <v>1</v>
      </c>
      <c r="F115" s="22">
        <v>0</v>
      </c>
      <c r="G115" s="18" t="s">
        <v>18</v>
      </c>
      <c r="H115" s="18">
        <v>0</v>
      </c>
      <c r="I115" s="18">
        <v>1</v>
      </c>
      <c r="J115" s="18" t="s">
        <v>69</v>
      </c>
      <c r="K115" s="18" t="s">
        <v>68</v>
      </c>
      <c r="L115" s="18">
        <v>1</v>
      </c>
      <c r="M115" s="18">
        <v>2</v>
      </c>
      <c r="N115" s="19">
        <v>760</v>
      </c>
      <c r="O115" s="19">
        <v>65</v>
      </c>
      <c r="P115" s="19">
        <v>5</v>
      </c>
      <c r="Q115" s="18" t="str">
        <f t="shared" ca="1" si="32"/>
        <v>16</v>
      </c>
      <c r="R115" s="18" t="str">
        <f t="shared" ca="1" si="33"/>
        <v>08</v>
      </c>
      <c r="S115" s="18" t="str">
        <f t="shared" ca="1" si="34"/>
        <v>07</v>
      </c>
      <c r="T115" s="18">
        <v>1</v>
      </c>
      <c r="U115" s="18">
        <v>0</v>
      </c>
      <c r="V115" s="18">
        <v>0</v>
      </c>
      <c r="W115" s="18">
        <v>1</v>
      </c>
      <c r="X115" s="18">
        <v>1</v>
      </c>
      <c r="Y115" s="18">
        <v>1</v>
      </c>
      <c r="Z115" s="18">
        <v>1</v>
      </c>
      <c r="AA115" s="18">
        <v>1</v>
      </c>
      <c r="AB115" s="18">
        <v>0</v>
      </c>
      <c r="AC115" s="19">
        <v>0</v>
      </c>
      <c r="AD115" s="19">
        <v>0</v>
      </c>
      <c r="AE115" s="19">
        <v>0</v>
      </c>
      <c r="AF115" s="19">
        <v>0</v>
      </c>
      <c r="AG115" s="19">
        <v>0</v>
      </c>
      <c r="AH115" s="19">
        <v>0</v>
      </c>
      <c r="AI115" s="18">
        <v>0</v>
      </c>
      <c r="AJ115" s="19">
        <v>1</v>
      </c>
      <c r="AK115" s="19">
        <v>1</v>
      </c>
      <c r="AL115" s="19">
        <v>1</v>
      </c>
      <c r="AM115" s="19">
        <v>1</v>
      </c>
      <c r="AN115" s="19">
        <v>1</v>
      </c>
      <c r="AO115" s="19">
        <v>0</v>
      </c>
      <c r="AP115" s="19">
        <v>0</v>
      </c>
      <c r="AQ115" s="19">
        <v>0</v>
      </c>
      <c r="AR115" s="19">
        <v>0</v>
      </c>
      <c r="AS115" s="19">
        <v>1</v>
      </c>
      <c r="AT115" s="23">
        <f>F115</f>
        <v>0</v>
      </c>
      <c r="AU115" s="18" t="s">
        <v>25</v>
      </c>
      <c r="AV115" s="16" t="str">
        <f t="shared" ca="1" si="37"/>
        <v>7B00013CC801020760006500051608070100000101010100000000000000000000000000000001000100010001000100000000000000000001007D</v>
      </c>
      <c r="AW115" s="79">
        <v>114</v>
      </c>
      <c r="AX115" s="21"/>
      <c r="AY115" s="18" t="str">
        <f t="shared" si="38"/>
        <v>00</v>
      </c>
      <c r="AZ115" s="18" t="str">
        <f t="shared" si="39"/>
        <v>00</v>
      </c>
      <c r="BA115" s="20"/>
      <c r="BB115" s="21"/>
    </row>
    <row r="116" spans="1:54" ht="66">
      <c r="A116" s="27"/>
      <c r="B116" s="16"/>
      <c r="C116" s="27"/>
      <c r="D116" s="29"/>
      <c r="E116" s="28">
        <v>2</v>
      </c>
      <c r="F116" s="22" t="s">
        <v>22</v>
      </c>
      <c r="G116" s="18" t="s">
        <v>18</v>
      </c>
      <c r="H116" s="18">
        <v>0</v>
      </c>
      <c r="I116" s="18">
        <v>1</v>
      </c>
      <c r="J116" s="18" t="s">
        <v>69</v>
      </c>
      <c r="K116" s="18" t="s">
        <v>68</v>
      </c>
      <c r="L116" s="18">
        <v>1</v>
      </c>
      <c r="M116" s="18">
        <v>2</v>
      </c>
      <c r="N116" s="19">
        <v>760</v>
      </c>
      <c r="O116" s="19">
        <v>65</v>
      </c>
      <c r="P116" s="19">
        <v>5</v>
      </c>
      <c r="Q116" s="18" t="str">
        <f t="shared" ca="1" si="32"/>
        <v>16</v>
      </c>
      <c r="R116" s="18" t="str">
        <f t="shared" ca="1" si="33"/>
        <v>08</v>
      </c>
      <c r="S116" s="18" t="str">
        <f t="shared" ca="1" si="34"/>
        <v>07</v>
      </c>
      <c r="T116" s="18">
        <v>1</v>
      </c>
      <c r="U116" s="18">
        <v>0</v>
      </c>
      <c r="V116" s="18">
        <v>0</v>
      </c>
      <c r="W116" s="18">
        <v>1</v>
      </c>
      <c r="X116" s="18">
        <v>1</v>
      </c>
      <c r="Y116" s="18">
        <v>1</v>
      </c>
      <c r="Z116" s="18">
        <v>1</v>
      </c>
      <c r="AA116" s="18">
        <v>1</v>
      </c>
      <c r="AB116" s="18">
        <v>0</v>
      </c>
      <c r="AC116" s="19">
        <v>1</v>
      </c>
      <c r="AD116" s="19">
        <v>1</v>
      </c>
      <c r="AE116" s="19">
        <v>1</v>
      </c>
      <c r="AF116" s="19">
        <v>1</v>
      </c>
      <c r="AG116" s="19">
        <v>1</v>
      </c>
      <c r="AH116" s="19">
        <v>1</v>
      </c>
      <c r="AI116" s="18">
        <v>0</v>
      </c>
      <c r="AJ116" s="19">
        <v>1</v>
      </c>
      <c r="AK116" s="19">
        <v>1</v>
      </c>
      <c r="AL116" s="19">
        <v>1</v>
      </c>
      <c r="AM116" s="19">
        <v>1</v>
      </c>
      <c r="AN116" s="19">
        <v>1</v>
      </c>
      <c r="AO116" s="19">
        <v>1</v>
      </c>
      <c r="AP116" s="19">
        <v>1</v>
      </c>
      <c r="AQ116" s="19">
        <v>0</v>
      </c>
      <c r="AR116" s="19">
        <v>1</v>
      </c>
      <c r="AS116" s="19">
        <v>1</v>
      </c>
      <c r="AT116" s="23" t="str">
        <f>F116</f>
        <v>FF</v>
      </c>
      <c r="AU116" s="18" t="s">
        <v>25</v>
      </c>
      <c r="AV116" s="16" t="str">
        <f t="shared" ca="1" si="37"/>
        <v>7B00013CC801020760006500051608070100000101010100000100010001000100010001000001000100010001000100010001000000010001FF7D</v>
      </c>
      <c r="AW116" s="79">
        <v>115</v>
      </c>
      <c r="AX116" s="21"/>
      <c r="AY116" s="18" t="str">
        <f t="shared" si="38"/>
        <v>00</v>
      </c>
      <c r="AZ116" s="18" t="str">
        <f t="shared" si="39"/>
        <v>00</v>
      </c>
      <c r="BA116" s="20"/>
      <c r="BB116" s="21"/>
    </row>
    <row r="117" spans="1:54" ht="66">
      <c r="A117" s="27"/>
      <c r="B117" s="16">
        <v>59</v>
      </c>
      <c r="C117" s="27" t="s">
        <v>12</v>
      </c>
      <c r="D117" s="16" t="s">
        <v>2</v>
      </c>
      <c r="E117" s="16">
        <v>1</v>
      </c>
      <c r="F117" s="22">
        <v>0</v>
      </c>
      <c r="G117" s="18" t="s">
        <v>18</v>
      </c>
      <c r="H117" s="18">
        <v>0</v>
      </c>
      <c r="I117" s="18">
        <v>1</v>
      </c>
      <c r="J117" s="18" t="s">
        <v>69</v>
      </c>
      <c r="K117" s="18" t="s">
        <v>68</v>
      </c>
      <c r="L117" s="18">
        <v>1</v>
      </c>
      <c r="M117" s="18">
        <v>2</v>
      </c>
      <c r="N117" s="19">
        <v>760</v>
      </c>
      <c r="O117" s="19">
        <v>65</v>
      </c>
      <c r="P117" s="19">
        <v>5</v>
      </c>
      <c r="Q117" s="18" t="str">
        <f t="shared" ca="1" si="32"/>
        <v>16</v>
      </c>
      <c r="R117" s="18" t="str">
        <f t="shared" ca="1" si="33"/>
        <v>08</v>
      </c>
      <c r="S117" s="18" t="str">
        <f t="shared" ca="1" si="34"/>
        <v>07</v>
      </c>
      <c r="T117" s="18">
        <v>1</v>
      </c>
      <c r="U117" s="18">
        <v>0</v>
      </c>
      <c r="V117" s="18">
        <v>0</v>
      </c>
      <c r="W117" s="18">
        <v>1</v>
      </c>
      <c r="X117" s="18">
        <v>1</v>
      </c>
      <c r="Y117" s="18">
        <v>1</v>
      </c>
      <c r="Z117" s="18">
        <v>1</v>
      </c>
      <c r="AA117" s="18">
        <v>1</v>
      </c>
      <c r="AB117" s="18">
        <v>0</v>
      </c>
      <c r="AC117" s="19">
        <v>1</v>
      </c>
      <c r="AD117" s="19">
        <v>1</v>
      </c>
      <c r="AE117" s="19">
        <v>1</v>
      </c>
      <c r="AF117" s="19">
        <v>1</v>
      </c>
      <c r="AG117" s="19">
        <v>1</v>
      </c>
      <c r="AH117" s="19">
        <v>1</v>
      </c>
      <c r="AI117" s="18">
        <v>0</v>
      </c>
      <c r="AJ117" s="19">
        <v>1</v>
      </c>
      <c r="AK117" s="19">
        <v>1</v>
      </c>
      <c r="AL117" s="19">
        <v>1</v>
      </c>
      <c r="AM117" s="19">
        <v>1</v>
      </c>
      <c r="AN117" s="19">
        <v>1</v>
      </c>
      <c r="AO117" s="19">
        <v>1</v>
      </c>
      <c r="AP117" s="19">
        <v>1</v>
      </c>
      <c r="AQ117" s="19">
        <v>0</v>
      </c>
      <c r="AR117" s="19">
        <v>1</v>
      </c>
      <c r="AS117" s="19">
        <v>1</v>
      </c>
      <c r="AT117" s="18" t="str">
        <f t="shared" ref="AT117:AT118" ca="1" si="57">TEXT(DEC2HEX(_xlfn.BITAND(SUM(HEX2DEC(G117)+HEX2DEC(H117)+HEX2DEC(I117)+HEX2DEC(J117)+HEX2DEC(K117)+HEX2DEC(L117)+HEX2DEC(M117)+HEX2DEC(N117)+HEX2DEC(O117)+HEX2DEC(P117)+HEX2DEC(Q117)+HEX2DEC(R117)+HEX2DEC(S117)+HEX2DEC(T117)+HEX2DEC(U117)+HEX2DEC(V117)+HEX2DEC(X117)+HEX2DEC(Y117)+HEX2DEC(Z117)+HEX2DEC(AA117)+HEX2DEC(AB117)+HEX2DEC(AC117)+HEX2DEC(AD117)+HEX2DEC(AE117)+HEX2DEC(AF117)+HEX2DEC(AG117)+HEX2DEC(AH117)+HEX2DEC(AI117)+HEX2DEC(AJ117)+HEX2DEC(AK117)+HEX2DEC(AL117)+HEX2DEC(AM117)+HEX2DEC(AN117)+HEX2DEC(AO117)+HEX2DEC(AP117)+HEX2DEC(AQ117)+HEX2DEC(AR117)+HEX2DEC(AS117)),85)),"00")</f>
        <v>04</v>
      </c>
      <c r="AU117" s="23">
        <f>F117</f>
        <v>0</v>
      </c>
      <c r="AV117" s="16" t="str">
        <f t="shared" ca="1" si="37"/>
        <v>7B00013CC8010207600065000516080701000001010101000001000100010001000100010000010001000100010001000100010000000100010400</v>
      </c>
      <c r="AW117" s="79">
        <v>116</v>
      </c>
      <c r="AX117" s="21"/>
      <c r="AY117" s="18" t="str">
        <f t="shared" si="38"/>
        <v>00</v>
      </c>
      <c r="AZ117" s="18" t="str">
        <f t="shared" si="39"/>
        <v>00</v>
      </c>
      <c r="BA117" s="20"/>
      <c r="BB117" s="21"/>
    </row>
    <row r="118" spans="1:54" ht="66">
      <c r="A118" s="27"/>
      <c r="B118" s="16"/>
      <c r="C118" s="27"/>
      <c r="D118" s="16"/>
      <c r="E118" s="16">
        <v>2</v>
      </c>
      <c r="F118" s="22" t="s">
        <v>22</v>
      </c>
      <c r="G118" s="18" t="s">
        <v>18</v>
      </c>
      <c r="H118" s="18">
        <v>0</v>
      </c>
      <c r="I118" s="18">
        <v>1</v>
      </c>
      <c r="J118" s="18" t="s">
        <v>69</v>
      </c>
      <c r="K118" s="18" t="s">
        <v>68</v>
      </c>
      <c r="L118" s="18">
        <v>1</v>
      </c>
      <c r="M118" s="18">
        <v>2</v>
      </c>
      <c r="N118" s="19">
        <v>760</v>
      </c>
      <c r="O118" s="19">
        <v>65</v>
      </c>
      <c r="P118" s="19">
        <v>5</v>
      </c>
      <c r="Q118" s="18" t="str">
        <f t="shared" ca="1" si="32"/>
        <v>16</v>
      </c>
      <c r="R118" s="18" t="str">
        <f t="shared" ca="1" si="33"/>
        <v>08</v>
      </c>
      <c r="S118" s="18" t="str">
        <f t="shared" ca="1" si="34"/>
        <v>07</v>
      </c>
      <c r="T118" s="18">
        <v>1</v>
      </c>
      <c r="U118" s="18">
        <v>0</v>
      </c>
      <c r="V118" s="18">
        <v>0</v>
      </c>
      <c r="W118" s="18">
        <v>1</v>
      </c>
      <c r="X118" s="18">
        <v>1</v>
      </c>
      <c r="Y118" s="18">
        <v>1</v>
      </c>
      <c r="Z118" s="18">
        <v>1</v>
      </c>
      <c r="AA118" s="18">
        <v>1</v>
      </c>
      <c r="AB118" s="18">
        <v>0</v>
      </c>
      <c r="AC118" s="19">
        <v>1</v>
      </c>
      <c r="AD118" s="19">
        <v>1</v>
      </c>
      <c r="AE118" s="19">
        <v>1</v>
      </c>
      <c r="AF118" s="19">
        <v>1</v>
      </c>
      <c r="AG118" s="19">
        <v>1</v>
      </c>
      <c r="AH118" s="19">
        <v>1</v>
      </c>
      <c r="AI118" s="18">
        <v>0</v>
      </c>
      <c r="AJ118" s="19">
        <v>1</v>
      </c>
      <c r="AK118" s="19">
        <v>1</v>
      </c>
      <c r="AL118" s="19">
        <v>1</v>
      </c>
      <c r="AM118" s="19">
        <v>1</v>
      </c>
      <c r="AN118" s="19">
        <v>1</v>
      </c>
      <c r="AO118" s="19">
        <v>1</v>
      </c>
      <c r="AP118" s="19">
        <v>1</v>
      </c>
      <c r="AQ118" s="19">
        <v>1</v>
      </c>
      <c r="AR118" s="19">
        <v>1</v>
      </c>
      <c r="AS118" s="19">
        <v>1</v>
      </c>
      <c r="AT118" s="18" t="str">
        <f t="shared" ca="1" si="57"/>
        <v>05</v>
      </c>
      <c r="AU118" s="23" t="str">
        <f>F118</f>
        <v>FF</v>
      </c>
      <c r="AV118" s="16" t="str">
        <f t="shared" ca="1" si="37"/>
        <v>7B00013CC80102076000650005160807010000010101010000010001000100010001000100000100010001000100010001000100010001000105FF</v>
      </c>
      <c r="AW118" s="79">
        <v>117</v>
      </c>
      <c r="AX118" s="21"/>
      <c r="AY118" s="18" t="str">
        <f t="shared" si="38"/>
        <v>00</v>
      </c>
      <c r="AZ118" s="18" t="str">
        <f t="shared" si="39"/>
        <v>00</v>
      </c>
      <c r="BA118" s="20"/>
      <c r="BB118" s="21"/>
    </row>
    <row r="119" spans="1:54">
      <c r="A119" s="71"/>
      <c r="B119" s="76"/>
      <c r="C119" s="72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5"/>
      <c r="AY119" s="76"/>
      <c r="AZ119" s="76"/>
      <c r="BA119" s="76"/>
      <c r="BB119" s="75"/>
    </row>
  </sheetData>
  <sheetProtection algorithmName="SHA-512" hashValue="1STFxM/aBNYxTNWK5z1r8nzLq5395Pp5qQLUYB5jatqWkOn08zobzSpoHW1uq/27ubbG2NyJOs2mnyLABfdn0w==" saltValue="rUwLwNFDuUj7+VhQrXQgYQ==" spinCount="100000" sheet="1" objects="1" scenarios="1"/>
  <phoneticPr fontId="1" type="noConversion"/>
  <conditionalFormatting sqref="AW2:AW118">
    <cfRule type="duplicateValues" dxfId="27" priority="1"/>
  </conditionalFormatting>
  <dataValidations count="2">
    <dataValidation type="list" allowBlank="1" showInputMessage="1" showErrorMessage="1" sqref="BA2:BA118" xr:uid="{AA937746-1A79-4D5D-87BB-F12BB64ECA20}">
      <formula1>결과</formula1>
    </dataValidation>
    <dataValidation type="whole" allowBlank="1" showInputMessage="1" showErrorMessage="1" sqref="AW2:AW118" xr:uid="{45617564-00A0-45DD-9137-FEEF06E06E1D}">
      <formula1>1</formula1>
      <formula2>300</formula2>
    </dataValidation>
  </dataValidations>
  <pageMargins left="0.17" right="0.17" top="0.41" bottom="0.41" header="0.3" footer="0.3"/>
  <pageSetup paperSize="9" scale="25" fitToHeight="0" orientation="landscape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0BC95-AAF6-4F72-8972-966CF4C6E22E}">
  <sheetPr codeName="Sheet7">
    <pageSetUpPr fitToPage="1"/>
  </sheetPr>
  <dimension ref="A1:BB121"/>
  <sheetViews>
    <sheetView zoomScaleNormal="100" workbookViewId="0">
      <pane xSplit="6" ySplit="1" topLeftCell="G2" activePane="bottomRight" state="frozen"/>
      <selection activeCell="Y40" sqref="Y40"/>
      <selection pane="topRight" activeCell="Y40" sqref="Y40"/>
      <selection pane="bottomLeft" activeCell="Y40" sqref="Y40"/>
      <selection pane="bottomRight"/>
    </sheetView>
  </sheetViews>
  <sheetFormatPr defaultRowHeight="16.5"/>
  <cols>
    <col min="1" max="1" width="30.125" style="74" customWidth="1"/>
    <col min="2" max="2" width="7.125" style="77" customWidth="1"/>
    <col min="3" max="3" width="19" style="74" customWidth="1"/>
    <col min="4" max="4" width="14.375" style="77" customWidth="1"/>
    <col min="5" max="5" width="5.625" style="77" customWidth="1"/>
    <col min="6" max="6" width="9.5" style="77" customWidth="1"/>
    <col min="7" max="13" width="5.375" style="77" customWidth="1"/>
    <col min="14" max="16" width="7.625" style="77" customWidth="1"/>
    <col min="17" max="17" width="5.375" style="77" customWidth="1"/>
    <col min="18" max="18" width="6.375" style="77" customWidth="1"/>
    <col min="19" max="28" width="5.375" style="77" customWidth="1"/>
    <col min="29" max="34" width="7.625" style="77" customWidth="1"/>
    <col min="35" max="35" width="5.375" style="77" customWidth="1"/>
    <col min="36" max="45" width="7.625" style="77" customWidth="1"/>
    <col min="46" max="46" width="8.125" style="77" customWidth="1"/>
    <col min="47" max="47" width="5.375" style="77" customWidth="1"/>
    <col min="48" max="48" width="30.875" style="77" customWidth="1"/>
    <col min="49" max="49" width="4.875" style="77" customWidth="1"/>
    <col min="50" max="50" width="37.875" style="78" customWidth="1"/>
    <col min="51" max="52" width="5.375" style="77" customWidth="1"/>
    <col min="53" max="53" width="7.5" style="77" customWidth="1"/>
    <col min="54" max="54" width="82.875" style="77" bestFit="1" customWidth="1"/>
    <col min="55" max="16384" width="9" style="74"/>
  </cols>
  <sheetData>
    <row r="1" spans="1:54" ht="34.5">
      <c r="A1" s="65" t="s">
        <v>50</v>
      </c>
      <c r="B1" s="65" t="s">
        <v>15</v>
      </c>
      <c r="C1" s="65" t="s">
        <v>52</v>
      </c>
      <c r="D1" s="65" t="s">
        <v>54</v>
      </c>
      <c r="E1" s="67" t="s">
        <v>15</v>
      </c>
      <c r="F1" s="67" t="s">
        <v>33</v>
      </c>
      <c r="G1" s="67" t="s">
        <v>6</v>
      </c>
      <c r="H1" s="67" t="s">
        <v>26</v>
      </c>
      <c r="I1" s="67" t="s">
        <v>28</v>
      </c>
      <c r="J1" s="67" t="s">
        <v>27</v>
      </c>
      <c r="K1" s="67" t="s">
        <v>29</v>
      </c>
      <c r="L1" s="67" t="s">
        <v>10</v>
      </c>
      <c r="M1" s="67" t="s">
        <v>70</v>
      </c>
      <c r="N1" s="67" t="s">
        <v>71</v>
      </c>
      <c r="O1" s="67" t="s">
        <v>104</v>
      </c>
      <c r="P1" s="67" t="s">
        <v>105</v>
      </c>
      <c r="Q1" s="67" t="s">
        <v>106</v>
      </c>
      <c r="R1" s="67" t="s">
        <v>107</v>
      </c>
      <c r="S1" s="67" t="s">
        <v>108</v>
      </c>
      <c r="T1" s="67" t="s">
        <v>109</v>
      </c>
      <c r="U1" s="67" t="s">
        <v>117</v>
      </c>
      <c r="V1" s="67" t="s">
        <v>117</v>
      </c>
      <c r="W1" s="67" t="s">
        <v>111</v>
      </c>
      <c r="X1" s="67" t="s">
        <v>112</v>
      </c>
      <c r="Y1" s="67" t="s">
        <v>113</v>
      </c>
      <c r="Z1" s="67" t="s">
        <v>114</v>
      </c>
      <c r="AA1" s="67" t="s">
        <v>115</v>
      </c>
      <c r="AB1" s="67" t="s">
        <v>116</v>
      </c>
      <c r="AC1" s="67" t="s">
        <v>118</v>
      </c>
      <c r="AD1" s="67" t="s">
        <v>119</v>
      </c>
      <c r="AE1" s="67" t="s">
        <v>120</v>
      </c>
      <c r="AF1" s="67" t="s">
        <v>121</v>
      </c>
      <c r="AG1" s="67" t="s">
        <v>122</v>
      </c>
      <c r="AH1" s="67" t="s">
        <v>123</v>
      </c>
      <c r="AI1" s="67" t="s">
        <v>124</v>
      </c>
      <c r="AJ1" s="67" t="s">
        <v>125</v>
      </c>
      <c r="AK1" s="67" t="s">
        <v>126</v>
      </c>
      <c r="AL1" s="67" t="s">
        <v>127</v>
      </c>
      <c r="AM1" s="67" t="s">
        <v>128</v>
      </c>
      <c r="AN1" s="67" t="s">
        <v>129</v>
      </c>
      <c r="AO1" s="67" t="s">
        <v>130</v>
      </c>
      <c r="AP1" s="67" t="s">
        <v>131</v>
      </c>
      <c r="AQ1" s="67" t="s">
        <v>132</v>
      </c>
      <c r="AR1" s="67" t="s">
        <v>133</v>
      </c>
      <c r="AS1" s="67" t="s">
        <v>134</v>
      </c>
      <c r="AT1" s="67" t="s">
        <v>20</v>
      </c>
      <c r="AU1" s="67" t="s">
        <v>12</v>
      </c>
      <c r="AV1" s="67" t="s">
        <v>21</v>
      </c>
      <c r="AW1" s="67" t="s">
        <v>787</v>
      </c>
      <c r="AX1" s="67" t="s">
        <v>17</v>
      </c>
      <c r="AY1" s="67" t="s">
        <v>135</v>
      </c>
      <c r="AZ1" s="67" t="s">
        <v>136</v>
      </c>
      <c r="BA1" s="67" t="s">
        <v>34</v>
      </c>
      <c r="BB1" s="67" t="s">
        <v>32</v>
      </c>
    </row>
    <row r="2" spans="1:54" ht="66">
      <c r="A2" s="41" t="s">
        <v>150</v>
      </c>
      <c r="B2" s="63">
        <f>COUNTA(AW2:AW300)</f>
        <v>119</v>
      </c>
      <c r="C2" s="34"/>
      <c r="D2" s="35" t="s">
        <v>53</v>
      </c>
      <c r="E2" s="42">
        <v>0</v>
      </c>
      <c r="F2" s="17" t="s">
        <v>18</v>
      </c>
      <c r="G2" s="18" t="s">
        <v>18</v>
      </c>
      <c r="H2" s="18">
        <v>0</v>
      </c>
      <c r="I2" s="18">
        <v>1</v>
      </c>
      <c r="J2" s="18" t="s">
        <v>69</v>
      </c>
      <c r="K2" s="18" t="s">
        <v>68</v>
      </c>
      <c r="L2" s="18">
        <v>1</v>
      </c>
      <c r="M2" s="18">
        <v>3</v>
      </c>
      <c r="N2" s="19">
        <v>760</v>
      </c>
      <c r="O2" s="19">
        <v>65</v>
      </c>
      <c r="P2" s="19">
        <v>5</v>
      </c>
      <c r="Q2" s="18">
        <v>20</v>
      </c>
      <c r="R2" s="18">
        <v>4</v>
      </c>
      <c r="S2" s="18">
        <v>26</v>
      </c>
      <c r="T2" s="18">
        <v>1</v>
      </c>
      <c r="U2" s="18">
        <v>0</v>
      </c>
      <c r="V2" s="18">
        <v>0</v>
      </c>
      <c r="W2" s="18">
        <v>1</v>
      </c>
      <c r="X2" s="18">
        <v>1</v>
      </c>
      <c r="Y2" s="18">
        <v>1</v>
      </c>
      <c r="Z2" s="18">
        <v>1</v>
      </c>
      <c r="AA2" s="18">
        <v>1</v>
      </c>
      <c r="AB2" s="18">
        <v>1</v>
      </c>
      <c r="AC2" s="19">
        <v>0</v>
      </c>
      <c r="AD2" s="19">
        <v>0</v>
      </c>
      <c r="AE2" s="19">
        <v>0</v>
      </c>
      <c r="AF2" s="19">
        <v>0</v>
      </c>
      <c r="AG2" s="19">
        <v>0</v>
      </c>
      <c r="AH2" s="19">
        <v>0</v>
      </c>
      <c r="AI2" s="18">
        <v>0</v>
      </c>
      <c r="AJ2" s="19">
        <v>0</v>
      </c>
      <c r="AK2" s="19">
        <v>0</v>
      </c>
      <c r="AL2" s="19">
        <v>0</v>
      </c>
      <c r="AM2" s="19">
        <v>0</v>
      </c>
      <c r="AN2" s="19">
        <v>0</v>
      </c>
      <c r="AO2" s="19">
        <v>0</v>
      </c>
      <c r="AP2" s="19">
        <v>0</v>
      </c>
      <c r="AQ2" s="19">
        <v>0</v>
      </c>
      <c r="AR2" s="19">
        <v>0</v>
      </c>
      <c r="AS2" s="19">
        <v>0</v>
      </c>
      <c r="AT2" s="18" t="str">
        <f>TEXT(DEC2HEX(_xlfn.BITAND(SUM(HEX2DEC(G2)+HEX2DEC(H2)+HEX2DEC(I2)+HEX2DEC(J2)+HEX2DEC(K2)+HEX2DEC(L2)+HEX2DEC(M2)+HEX2DEC(N2)+HEX2DEC(O2)+HEX2DEC(P2)+HEX2DEC(Q2)+HEX2DEC(R2)+HEX2DEC(S2)+HEX2DEC(T2)+HEX2DEC(U2)+HEX2DEC(V2)+HEX2DEC(X2)+HEX2DEC(Y2)+HEX2DEC(Z2)+HEX2DEC(AA2)+HEX2DEC(AB2)+HEX2DEC(AC2)+HEX2DEC(AD2)+HEX2DEC(AE2)+HEX2DEC(AF2)+HEX2DEC(AG2)+HEX2DEC(AH2)+HEX2DEC(AI2)+HEX2DEC(AJ2)+HEX2DEC(AK2)+HEX2DEC(AL2)+HEX2DEC(AM2)+HEX2DEC(AN2)+HEX2DEC(AO2)+HEX2DEC(AP2)+HEX2DEC(AQ2)+HEX2DEC(AR2)+HEX2DEC(AS2)),85)),"00")</f>
        <v>14</v>
      </c>
      <c r="AU2" s="18" t="s">
        <v>25</v>
      </c>
      <c r="AV2" s="16" t="str">
        <f>CONCATENATE(TEXT(G2,"00"),TEXT(H2,"00"),TEXT(I2,"00"),TEXT(J2,"00"),TEXT(K2,"00"),TEXT(L2,"00"),TEXT(M2,"00"),TEXT(N2,"0000"),TEXT(O2,"0000"),TEXT(P2,"0000"),TEXT(Q2,"00"),TEXT(R2,"00"),,TEXT(S2,"00"),,TEXT(T2,"00"),TEXT(U2,"00"),TEXT(V2,"00"),TEXT(X2,"00"),TEXT(Y2,"00"),TEXT(Z2,"00"),TEXT(AA2,"00"),TEXT(AB2,"00"),TEXT(AC2,"0000"),TEXT(AD2,"0000"),TEXT(AE2,"0000"),TEXT(AF2,"0000"),TEXT(AG2,"0000"),TEXT(AH2,"0000"),TEXT(AI2,"00"),TEXT(AJ2,"0000"),TEXT(AK2,"0000"),TEXT(AL2,"0000"),TEXT(AM2,"0000"),TEXT(AN2,"0000"),TEXT(AO2,"0000"),TEXT(AP2,"0000"),TEXT(AQ2,"0000"),TEXT(AR2,"0000"),TEXT(AS2,"0000"),TEXT(AT2,"00"),TEXT(AU2,"00"))</f>
        <v>7B00013CC801030760006500052004260100000101010101000000000000000000000000000000000000000000000000000000000000000000147D</v>
      </c>
      <c r="AW2" s="79">
        <v>1</v>
      </c>
      <c r="AX2" s="21"/>
      <c r="AY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),85)),"00")</f>
        <v>00</v>
      </c>
      <c r="AZ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+HEX2DEC(MID(AX2,139,2))+HEX2DEC(MID(AX2,142,2))+HEX2DEC(MID(AX2,145,2))+HEX2DEC(MID(AX2,148,2))+HEX2DEC(MID(AX2,151,2))+HEX2DEC(MID(AX2,154,2))+HEX2DEC(MID(AX2,157,2))+HEX2DEC(MID(AX2,160,2))+HEX2DEC(MID(AX2,163,2))+HEX2DEC(MID(AX2,166,2))+HEX2DEC(MID(AX2,169,2))+HEX2DEC(MID(AX2,172,2))+HEX2DEC(MID(AX2,175,2))+HEX2DEC(MID(AX2,178,2))+HEX2DEC(MID(AX2,181,2))+HEX2DEC(MID(AX2,184,2))+HEX2DEC(MID(AX2,187,2))+HEX2DEC(MID(AX2,190,2))+HEX2DEC(MID(AX2,193,2))+HEX2DEC(MID(AX2,196,2))+HEX2DEC(MID(AX2,199,2))+HEX2DEC(MID(AX2,202,2))),85)),"00")</f>
        <v>00</v>
      </c>
      <c r="BA2" s="20" t="s">
        <v>40</v>
      </c>
      <c r="BB2" s="21"/>
    </row>
    <row r="3" spans="1:54" ht="66">
      <c r="A3" s="40" t="s">
        <v>5</v>
      </c>
      <c r="B3" s="43">
        <v>0</v>
      </c>
      <c r="C3" s="39" t="s">
        <v>6</v>
      </c>
      <c r="D3" s="43" t="s">
        <v>0</v>
      </c>
      <c r="E3" s="16">
        <v>1</v>
      </c>
      <c r="F3" s="22" t="s">
        <v>22</v>
      </c>
      <c r="G3" s="23" t="str">
        <f>F3</f>
        <v>FF</v>
      </c>
      <c r="H3" s="18">
        <v>0</v>
      </c>
      <c r="I3" s="18">
        <v>1</v>
      </c>
      <c r="J3" s="18" t="s">
        <v>69</v>
      </c>
      <c r="K3" s="18" t="s">
        <v>68</v>
      </c>
      <c r="L3" s="18">
        <v>1</v>
      </c>
      <c r="M3" s="18">
        <v>3</v>
      </c>
      <c r="N3" s="19">
        <v>760</v>
      </c>
      <c r="O3" s="19">
        <v>65</v>
      </c>
      <c r="P3" s="19">
        <v>5</v>
      </c>
      <c r="Q3" s="18">
        <v>20</v>
      </c>
      <c r="R3" s="18">
        <v>4</v>
      </c>
      <c r="S3" s="18">
        <v>26</v>
      </c>
      <c r="T3" s="18">
        <v>1</v>
      </c>
      <c r="U3" s="18">
        <v>0</v>
      </c>
      <c r="V3" s="18">
        <v>0</v>
      </c>
      <c r="W3" s="18">
        <v>1</v>
      </c>
      <c r="X3" s="18">
        <v>1</v>
      </c>
      <c r="Y3" s="18">
        <v>1</v>
      </c>
      <c r="Z3" s="18">
        <v>1</v>
      </c>
      <c r="AA3" s="18">
        <v>1</v>
      </c>
      <c r="AB3" s="18">
        <v>1</v>
      </c>
      <c r="AC3" s="19">
        <v>0</v>
      </c>
      <c r="AD3" s="19">
        <v>0</v>
      </c>
      <c r="AE3" s="19">
        <v>0</v>
      </c>
      <c r="AF3" s="19">
        <v>0</v>
      </c>
      <c r="AG3" s="19">
        <v>0</v>
      </c>
      <c r="AH3" s="19">
        <v>0</v>
      </c>
      <c r="AI3" s="18">
        <v>0</v>
      </c>
      <c r="AJ3" s="19">
        <v>0</v>
      </c>
      <c r="AK3" s="19">
        <v>0</v>
      </c>
      <c r="AL3" s="19">
        <v>0</v>
      </c>
      <c r="AM3" s="19">
        <v>0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>
        <v>0</v>
      </c>
      <c r="AT3" s="18" t="str">
        <f t="shared" ref="AT3:AT64" si="0">TEXT(DEC2HEX(_xlfn.BITAND(SUM(HEX2DEC(G3)+HEX2DEC(H3)+HEX2DEC(I3)+HEX2DEC(J3)+HEX2DEC(K3)+HEX2DEC(L3)+HEX2DEC(M3)+HEX2DEC(N3)+HEX2DEC(O3)+HEX2DEC(P3)+HEX2DEC(Q3)+HEX2DEC(R3)+HEX2DEC(S3)+HEX2DEC(T3)+HEX2DEC(U3)+HEX2DEC(V3)+HEX2DEC(X3)+HEX2DEC(Y3)+HEX2DEC(Z3)+HEX2DEC(AA3)+HEX2DEC(AB3)+HEX2DEC(AC3)+HEX2DEC(AD3)+HEX2DEC(AE3)+HEX2DEC(AF3)+HEX2DEC(AG3)+HEX2DEC(AH3)+HEX2DEC(AI3)+HEX2DEC(AJ3)+HEX2DEC(AK3)+HEX2DEC(AL3)+HEX2DEC(AM3)+HEX2DEC(AN3)+HEX2DEC(AO3)+HEX2DEC(AP3)+HEX2DEC(AQ3)+HEX2DEC(AR3)+HEX2DEC(AS3)),85)),"00")</f>
        <v>00</v>
      </c>
      <c r="AU3" s="18" t="s">
        <v>25</v>
      </c>
      <c r="AV3" s="16" t="str">
        <f t="shared" ref="AV3:AV64" si="1">CONCATENATE(TEXT(G3,"00"),TEXT(H3,"00"),TEXT(I3,"00"),TEXT(J3,"00"),TEXT(K3,"00"),TEXT(L3,"00"),TEXT(M3,"00"),TEXT(N3,"0000"),TEXT(O3,"0000"),TEXT(P3,"0000"),TEXT(Q3,"00"),TEXT(R3,"00"),,TEXT(S3,"00"),,TEXT(T3,"00"),TEXT(U3,"00"),TEXT(V3,"00"),TEXT(X3,"00"),TEXT(Y3,"00"),TEXT(Z3,"00"),TEXT(AA3,"00"),TEXT(AB3,"00"),TEXT(AC3,"0000"),TEXT(AD3,"0000"),TEXT(AE3,"0000"),TEXT(AF3,"0000"),TEXT(AG3,"0000"),TEXT(AH3,"0000"),TEXT(AI3,"00"),TEXT(AJ3,"0000"),TEXT(AK3,"0000"),TEXT(AL3,"0000"),TEXT(AM3,"0000"),TEXT(AN3,"0000"),TEXT(AO3,"0000"),TEXT(AP3,"0000"),TEXT(AQ3,"0000"),TEXT(AR3,"0000"),TEXT(AS3,"0000"),TEXT(AT3,"00"),TEXT(AU3,"00"))</f>
        <v>FF00013CC801030760006500052004260100000101010101000000000000000000000000000000000000000000000000000000000000000000007D</v>
      </c>
      <c r="AW3" s="79">
        <v>2</v>
      </c>
      <c r="AX3" s="21"/>
      <c r="AY3" s="18" t="str">
        <f t="shared" ref="AY3:AY64" si="2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),85)),"00")</f>
        <v>00</v>
      </c>
      <c r="AZ3" s="18" t="str">
        <f t="shared" ref="AZ3:AZ64" si="3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+HEX2DEC(MID(AX3,139,2))+HEX2DEC(MID(AX3,142,2))+HEX2DEC(MID(AX3,145,2))+HEX2DEC(MID(AX3,148,2))+HEX2DEC(MID(AX3,151,2))+HEX2DEC(MID(AX3,154,2))+HEX2DEC(MID(AX3,157,2))+HEX2DEC(MID(AX3,160,2))+HEX2DEC(MID(AX3,163,2))+HEX2DEC(MID(AX3,166,2))+HEX2DEC(MID(AX3,169,2))+HEX2DEC(MID(AX3,172,2))+HEX2DEC(MID(AX3,175,2))+HEX2DEC(MID(AX3,178,2))+HEX2DEC(MID(AX3,181,2))+HEX2DEC(MID(AX3,184,2))+HEX2DEC(MID(AX3,187,2))+HEX2DEC(MID(AX3,190,2))+HEX2DEC(MID(AX3,193,2))+HEX2DEC(MID(AX3,196,2))+HEX2DEC(MID(AX3,199,2))+HEX2DEC(MID(AX3,202,2))),85)),"00")</f>
        <v>00</v>
      </c>
      <c r="BA3" s="20"/>
      <c r="BB3" s="21"/>
    </row>
    <row r="4" spans="1:54" ht="66">
      <c r="A4" s="27"/>
      <c r="B4" s="16"/>
      <c r="C4" s="27"/>
      <c r="D4" s="16"/>
      <c r="E4" s="16">
        <v>2</v>
      </c>
      <c r="F4" s="22">
        <v>0</v>
      </c>
      <c r="G4" s="23">
        <f>F4</f>
        <v>0</v>
      </c>
      <c r="H4" s="18">
        <v>0</v>
      </c>
      <c r="I4" s="18">
        <v>1</v>
      </c>
      <c r="J4" s="18" t="s">
        <v>69</v>
      </c>
      <c r="K4" s="18" t="s">
        <v>68</v>
      </c>
      <c r="L4" s="18">
        <v>1</v>
      </c>
      <c r="M4" s="18">
        <v>3</v>
      </c>
      <c r="N4" s="19">
        <v>760</v>
      </c>
      <c r="O4" s="19">
        <v>65</v>
      </c>
      <c r="P4" s="19">
        <v>5</v>
      </c>
      <c r="Q4" s="18">
        <v>20</v>
      </c>
      <c r="R4" s="18">
        <v>4</v>
      </c>
      <c r="S4" s="18">
        <v>26</v>
      </c>
      <c r="T4" s="18">
        <v>1</v>
      </c>
      <c r="U4" s="18">
        <v>0</v>
      </c>
      <c r="V4" s="18">
        <v>0</v>
      </c>
      <c r="W4" s="18">
        <v>1</v>
      </c>
      <c r="X4" s="18">
        <v>1</v>
      </c>
      <c r="Y4" s="18">
        <v>1</v>
      </c>
      <c r="Z4" s="18">
        <v>1</v>
      </c>
      <c r="AA4" s="18">
        <v>1</v>
      </c>
      <c r="AB4" s="18">
        <v>1</v>
      </c>
      <c r="AC4" s="19">
        <v>0</v>
      </c>
      <c r="AD4" s="19">
        <v>0</v>
      </c>
      <c r="AE4" s="19">
        <v>0</v>
      </c>
      <c r="AF4" s="19">
        <v>0</v>
      </c>
      <c r="AG4" s="19">
        <v>0</v>
      </c>
      <c r="AH4" s="19">
        <v>0</v>
      </c>
      <c r="AI4" s="18">
        <v>0</v>
      </c>
      <c r="AJ4" s="19">
        <v>0</v>
      </c>
      <c r="AK4" s="19">
        <v>0</v>
      </c>
      <c r="AL4" s="19">
        <v>0</v>
      </c>
      <c r="AM4" s="19">
        <v>0</v>
      </c>
      <c r="AN4" s="19">
        <v>0</v>
      </c>
      <c r="AO4" s="19">
        <v>0</v>
      </c>
      <c r="AP4" s="19">
        <v>0</v>
      </c>
      <c r="AQ4" s="19">
        <v>0</v>
      </c>
      <c r="AR4" s="19">
        <v>0</v>
      </c>
      <c r="AS4" s="19">
        <v>0</v>
      </c>
      <c r="AT4" s="18" t="str">
        <f t="shared" si="0"/>
        <v>01</v>
      </c>
      <c r="AU4" s="18" t="s">
        <v>25</v>
      </c>
      <c r="AV4" s="16" t="str">
        <f t="shared" si="1"/>
        <v>0000013CC801030760006500052004260100000101010101000000000000000000000000000000000000000000000000000000000000000000017D</v>
      </c>
      <c r="AW4" s="79">
        <v>3</v>
      </c>
      <c r="AX4" s="21"/>
      <c r="AY4" s="18" t="str">
        <f t="shared" si="2"/>
        <v>00</v>
      </c>
      <c r="AZ4" s="18" t="str">
        <f t="shared" si="3"/>
        <v>00</v>
      </c>
      <c r="BA4" s="20"/>
      <c r="BB4" s="21"/>
    </row>
    <row r="5" spans="1:54" ht="66">
      <c r="A5" s="27"/>
      <c r="B5" s="16">
        <v>1</v>
      </c>
      <c r="C5" s="27" t="s">
        <v>3</v>
      </c>
      <c r="D5" s="16" t="s">
        <v>14</v>
      </c>
      <c r="E5" s="16">
        <v>1</v>
      </c>
      <c r="F5" s="22">
        <v>0</v>
      </c>
      <c r="G5" s="18" t="s">
        <v>18</v>
      </c>
      <c r="H5" s="23">
        <f>F5</f>
        <v>0</v>
      </c>
      <c r="I5" s="18">
        <v>1</v>
      </c>
      <c r="J5" s="18" t="s">
        <v>69</v>
      </c>
      <c r="K5" s="18" t="s">
        <v>68</v>
      </c>
      <c r="L5" s="18">
        <v>1</v>
      </c>
      <c r="M5" s="18">
        <v>3</v>
      </c>
      <c r="N5" s="19">
        <v>760</v>
      </c>
      <c r="O5" s="19">
        <v>65</v>
      </c>
      <c r="P5" s="19">
        <v>5</v>
      </c>
      <c r="Q5" s="18">
        <v>20</v>
      </c>
      <c r="R5" s="18">
        <v>4</v>
      </c>
      <c r="S5" s="18">
        <v>26</v>
      </c>
      <c r="T5" s="18">
        <v>1</v>
      </c>
      <c r="U5" s="18">
        <v>0</v>
      </c>
      <c r="V5" s="18">
        <v>0</v>
      </c>
      <c r="W5" s="18">
        <v>1</v>
      </c>
      <c r="X5" s="18">
        <v>1</v>
      </c>
      <c r="Y5" s="18">
        <v>1</v>
      </c>
      <c r="Z5" s="18">
        <v>1</v>
      </c>
      <c r="AA5" s="18">
        <v>1</v>
      </c>
      <c r="AB5" s="18">
        <v>1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8">
        <v>0</v>
      </c>
      <c r="AJ5" s="19">
        <v>0</v>
      </c>
      <c r="AK5" s="19">
        <v>0</v>
      </c>
      <c r="AL5" s="19">
        <v>0</v>
      </c>
      <c r="AM5" s="19">
        <v>0</v>
      </c>
      <c r="AN5" s="19">
        <v>0</v>
      </c>
      <c r="AO5" s="19">
        <v>0</v>
      </c>
      <c r="AP5" s="19">
        <v>0</v>
      </c>
      <c r="AQ5" s="19">
        <v>0</v>
      </c>
      <c r="AR5" s="19">
        <v>0</v>
      </c>
      <c r="AS5" s="19">
        <v>0</v>
      </c>
      <c r="AT5" s="18" t="str">
        <f t="shared" si="0"/>
        <v>14</v>
      </c>
      <c r="AU5" s="18" t="s">
        <v>25</v>
      </c>
      <c r="AV5" s="16" t="str">
        <f t="shared" si="1"/>
        <v>7B00013CC801030760006500052004260100000101010101000000000000000000000000000000000000000000000000000000000000000000147D</v>
      </c>
      <c r="AW5" s="79">
        <v>4</v>
      </c>
      <c r="AX5" s="21"/>
      <c r="AY5" s="18" t="str">
        <f t="shared" si="2"/>
        <v>00</v>
      </c>
      <c r="AZ5" s="18" t="str">
        <f t="shared" si="3"/>
        <v>00</v>
      </c>
      <c r="BA5" s="20"/>
      <c r="BB5" s="21"/>
    </row>
    <row r="6" spans="1:54" ht="66">
      <c r="A6" s="27"/>
      <c r="B6" s="16"/>
      <c r="C6" s="27"/>
      <c r="D6" s="16"/>
      <c r="E6" s="16">
        <v>2</v>
      </c>
      <c r="F6" s="24" t="s">
        <v>22</v>
      </c>
      <c r="G6" s="18" t="s">
        <v>18</v>
      </c>
      <c r="H6" s="23" t="str">
        <f>F6</f>
        <v>FF</v>
      </c>
      <c r="I6" s="18">
        <v>1</v>
      </c>
      <c r="J6" s="18" t="s">
        <v>69</v>
      </c>
      <c r="K6" s="18" t="s">
        <v>68</v>
      </c>
      <c r="L6" s="18">
        <v>1</v>
      </c>
      <c r="M6" s="18">
        <v>3</v>
      </c>
      <c r="N6" s="19">
        <v>760</v>
      </c>
      <c r="O6" s="19">
        <v>65</v>
      </c>
      <c r="P6" s="19">
        <v>5</v>
      </c>
      <c r="Q6" s="18">
        <v>20</v>
      </c>
      <c r="R6" s="18">
        <v>4</v>
      </c>
      <c r="S6" s="18">
        <v>26</v>
      </c>
      <c r="T6" s="18">
        <v>1</v>
      </c>
      <c r="U6" s="18">
        <v>0</v>
      </c>
      <c r="V6" s="18">
        <v>0</v>
      </c>
      <c r="W6" s="18">
        <v>1</v>
      </c>
      <c r="X6" s="18">
        <v>1</v>
      </c>
      <c r="Y6" s="18">
        <v>1</v>
      </c>
      <c r="Z6" s="18">
        <v>1</v>
      </c>
      <c r="AA6" s="18">
        <v>1</v>
      </c>
      <c r="AB6" s="18">
        <v>1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8">
        <v>0</v>
      </c>
      <c r="AJ6" s="19">
        <v>0</v>
      </c>
      <c r="AK6" s="19">
        <v>0</v>
      </c>
      <c r="AL6" s="19">
        <v>0</v>
      </c>
      <c r="AM6" s="19">
        <v>0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>
        <v>0</v>
      </c>
      <c r="AT6" s="18" t="str">
        <f t="shared" si="0"/>
        <v>15</v>
      </c>
      <c r="AU6" s="18" t="s">
        <v>25</v>
      </c>
      <c r="AV6" s="16" t="str">
        <f t="shared" si="1"/>
        <v>7BFF013CC801030760006500052004260100000101010101000000000000000000000000000000000000000000000000000000000000000000157D</v>
      </c>
      <c r="AW6" s="79">
        <v>5</v>
      </c>
      <c r="AX6" s="21"/>
      <c r="AY6" s="18" t="str">
        <f t="shared" si="2"/>
        <v>00</v>
      </c>
      <c r="AZ6" s="18" t="str">
        <f t="shared" si="3"/>
        <v>00</v>
      </c>
      <c r="BA6" s="20"/>
      <c r="BB6" s="21"/>
    </row>
    <row r="7" spans="1:54" ht="66">
      <c r="A7" s="27"/>
      <c r="B7" s="16">
        <v>2</v>
      </c>
      <c r="C7" s="27" t="s">
        <v>4</v>
      </c>
      <c r="D7" s="16" t="s">
        <v>14</v>
      </c>
      <c r="E7" s="16">
        <v>1</v>
      </c>
      <c r="F7" s="22">
        <v>0</v>
      </c>
      <c r="G7" s="18" t="s">
        <v>18</v>
      </c>
      <c r="H7" s="18">
        <v>0</v>
      </c>
      <c r="I7" s="23">
        <f>F7</f>
        <v>0</v>
      </c>
      <c r="J7" s="18" t="s">
        <v>69</v>
      </c>
      <c r="K7" s="18" t="s">
        <v>68</v>
      </c>
      <c r="L7" s="18">
        <v>1</v>
      </c>
      <c r="M7" s="18">
        <v>3</v>
      </c>
      <c r="N7" s="19">
        <v>760</v>
      </c>
      <c r="O7" s="19">
        <v>65</v>
      </c>
      <c r="P7" s="19">
        <v>5</v>
      </c>
      <c r="Q7" s="18">
        <v>20</v>
      </c>
      <c r="R7" s="18">
        <v>4</v>
      </c>
      <c r="S7" s="18">
        <v>26</v>
      </c>
      <c r="T7" s="18">
        <v>1</v>
      </c>
      <c r="U7" s="18">
        <v>0</v>
      </c>
      <c r="V7" s="18">
        <v>0</v>
      </c>
      <c r="W7" s="18">
        <v>1</v>
      </c>
      <c r="X7" s="18">
        <v>1</v>
      </c>
      <c r="Y7" s="18">
        <v>1</v>
      </c>
      <c r="Z7" s="18">
        <v>1</v>
      </c>
      <c r="AA7" s="18">
        <v>1</v>
      </c>
      <c r="AB7" s="18">
        <v>1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8">
        <v>0</v>
      </c>
      <c r="AJ7" s="19">
        <v>0</v>
      </c>
      <c r="AK7" s="19">
        <v>0</v>
      </c>
      <c r="AL7" s="19">
        <v>0</v>
      </c>
      <c r="AM7" s="19">
        <v>0</v>
      </c>
      <c r="AN7" s="19">
        <v>0</v>
      </c>
      <c r="AO7" s="19">
        <v>0</v>
      </c>
      <c r="AP7" s="19">
        <v>0</v>
      </c>
      <c r="AQ7" s="19">
        <v>0</v>
      </c>
      <c r="AR7" s="19">
        <v>0</v>
      </c>
      <c r="AS7" s="19">
        <v>0</v>
      </c>
      <c r="AT7" s="18" t="str">
        <f t="shared" si="0"/>
        <v>15</v>
      </c>
      <c r="AU7" s="18" t="s">
        <v>25</v>
      </c>
      <c r="AV7" s="16" t="str">
        <f t="shared" si="1"/>
        <v>7B00003CC801030760006500052004260100000101010101000000000000000000000000000000000000000000000000000000000000000000157D</v>
      </c>
      <c r="AW7" s="79">
        <v>6</v>
      </c>
      <c r="AX7" s="21"/>
      <c r="AY7" s="18" t="str">
        <f t="shared" si="2"/>
        <v>00</v>
      </c>
      <c r="AZ7" s="18" t="str">
        <f t="shared" si="3"/>
        <v>00</v>
      </c>
      <c r="BA7" s="20"/>
      <c r="BB7" s="21"/>
    </row>
    <row r="8" spans="1:54" ht="66">
      <c r="A8" s="27"/>
      <c r="B8" s="16"/>
      <c r="C8" s="27"/>
      <c r="D8" s="16"/>
      <c r="E8" s="16">
        <v>2</v>
      </c>
      <c r="F8" s="24" t="s">
        <v>22</v>
      </c>
      <c r="G8" s="18" t="s">
        <v>18</v>
      </c>
      <c r="H8" s="18">
        <v>0</v>
      </c>
      <c r="I8" s="23" t="str">
        <f>F8</f>
        <v>FF</v>
      </c>
      <c r="J8" s="18" t="s">
        <v>69</v>
      </c>
      <c r="K8" s="18" t="s">
        <v>68</v>
      </c>
      <c r="L8" s="18">
        <v>1</v>
      </c>
      <c r="M8" s="18">
        <v>3</v>
      </c>
      <c r="N8" s="19">
        <v>760</v>
      </c>
      <c r="O8" s="19">
        <v>65</v>
      </c>
      <c r="P8" s="19">
        <v>5</v>
      </c>
      <c r="Q8" s="18">
        <v>20</v>
      </c>
      <c r="R8" s="18">
        <v>4</v>
      </c>
      <c r="S8" s="18">
        <v>26</v>
      </c>
      <c r="T8" s="18">
        <v>1</v>
      </c>
      <c r="U8" s="18">
        <v>0</v>
      </c>
      <c r="V8" s="18">
        <v>0</v>
      </c>
      <c r="W8" s="18">
        <v>1</v>
      </c>
      <c r="X8" s="18">
        <v>1</v>
      </c>
      <c r="Y8" s="18">
        <v>1</v>
      </c>
      <c r="Z8" s="18">
        <v>1</v>
      </c>
      <c r="AA8" s="18">
        <v>1</v>
      </c>
      <c r="AB8" s="18">
        <v>1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18">
        <v>0</v>
      </c>
      <c r="AJ8" s="19">
        <v>0</v>
      </c>
      <c r="AK8" s="19">
        <v>0</v>
      </c>
      <c r="AL8" s="19">
        <v>0</v>
      </c>
      <c r="AM8" s="19">
        <v>0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0</v>
      </c>
      <c r="AT8" s="18" t="str">
        <f t="shared" si="0"/>
        <v>14</v>
      </c>
      <c r="AU8" s="18" t="s">
        <v>25</v>
      </c>
      <c r="AV8" s="16" t="str">
        <f t="shared" si="1"/>
        <v>7B00FF3CC801030760006500052004260100000101010101000000000000000000000000000000000000000000000000000000000000000000147D</v>
      </c>
      <c r="AW8" s="79">
        <v>7</v>
      </c>
      <c r="AX8" s="21"/>
      <c r="AY8" s="18" t="str">
        <f t="shared" si="2"/>
        <v>00</v>
      </c>
      <c r="AZ8" s="18" t="str">
        <f t="shared" si="3"/>
        <v>00</v>
      </c>
      <c r="BA8" s="20"/>
      <c r="BB8" s="21"/>
    </row>
    <row r="9" spans="1:54" ht="66">
      <c r="A9" s="27"/>
      <c r="B9" s="16">
        <v>3</v>
      </c>
      <c r="C9" s="27" t="s">
        <v>7</v>
      </c>
      <c r="D9" s="16" t="s">
        <v>63</v>
      </c>
      <c r="E9" s="16">
        <v>1</v>
      </c>
      <c r="F9" s="22">
        <v>0</v>
      </c>
      <c r="G9" s="18" t="s">
        <v>18</v>
      </c>
      <c r="H9" s="18">
        <v>0</v>
      </c>
      <c r="I9" s="18">
        <v>1</v>
      </c>
      <c r="J9" s="23">
        <f>F9</f>
        <v>0</v>
      </c>
      <c r="K9" s="18" t="s">
        <v>68</v>
      </c>
      <c r="L9" s="18">
        <v>1</v>
      </c>
      <c r="M9" s="18">
        <v>3</v>
      </c>
      <c r="N9" s="19">
        <v>760</v>
      </c>
      <c r="O9" s="19">
        <v>65</v>
      </c>
      <c r="P9" s="19">
        <v>5</v>
      </c>
      <c r="Q9" s="18">
        <v>20</v>
      </c>
      <c r="R9" s="18">
        <v>4</v>
      </c>
      <c r="S9" s="18">
        <v>26</v>
      </c>
      <c r="T9" s="18">
        <v>1</v>
      </c>
      <c r="U9" s="18">
        <v>0</v>
      </c>
      <c r="V9" s="18">
        <v>0</v>
      </c>
      <c r="W9" s="18">
        <v>1</v>
      </c>
      <c r="X9" s="18">
        <v>1</v>
      </c>
      <c r="Y9" s="18">
        <v>1</v>
      </c>
      <c r="Z9" s="18">
        <v>1</v>
      </c>
      <c r="AA9" s="18">
        <v>1</v>
      </c>
      <c r="AB9" s="18">
        <v>1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8">
        <v>0</v>
      </c>
      <c r="AJ9" s="19">
        <v>0</v>
      </c>
      <c r="AK9" s="19">
        <v>0</v>
      </c>
      <c r="AL9" s="19">
        <v>0</v>
      </c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8" t="str">
        <f t="shared" si="0"/>
        <v>40</v>
      </c>
      <c r="AU9" s="18" t="s">
        <v>25</v>
      </c>
      <c r="AV9" s="16" t="str">
        <f t="shared" si="1"/>
        <v>7B000100C801030760006500052004260100000101010101000000000000000000000000000000000000000000000000000000000000000000407D</v>
      </c>
      <c r="AW9" s="79">
        <v>8</v>
      </c>
      <c r="AX9" s="21"/>
      <c r="AY9" s="18" t="str">
        <f t="shared" si="2"/>
        <v>00</v>
      </c>
      <c r="AZ9" s="18" t="str">
        <f t="shared" si="3"/>
        <v>00</v>
      </c>
      <c r="BA9" s="20"/>
      <c r="BB9" s="21"/>
    </row>
    <row r="10" spans="1:54" ht="66">
      <c r="A10" s="27"/>
      <c r="B10" s="16"/>
      <c r="C10" s="27"/>
      <c r="D10" s="16"/>
      <c r="E10" s="16">
        <v>2</v>
      </c>
      <c r="F10" s="22">
        <v>6</v>
      </c>
      <c r="G10" s="18" t="s">
        <v>18</v>
      </c>
      <c r="H10" s="18">
        <v>0</v>
      </c>
      <c r="I10" s="18">
        <v>1</v>
      </c>
      <c r="J10" s="23">
        <f>F10</f>
        <v>6</v>
      </c>
      <c r="K10" s="18" t="s">
        <v>68</v>
      </c>
      <c r="L10" s="18">
        <v>1</v>
      </c>
      <c r="M10" s="18">
        <v>3</v>
      </c>
      <c r="N10" s="19">
        <v>760</v>
      </c>
      <c r="O10" s="19">
        <v>65</v>
      </c>
      <c r="P10" s="19">
        <v>5</v>
      </c>
      <c r="Q10" s="18">
        <v>20</v>
      </c>
      <c r="R10" s="18">
        <v>4</v>
      </c>
      <c r="S10" s="18">
        <v>26</v>
      </c>
      <c r="T10" s="18">
        <v>1</v>
      </c>
      <c r="U10" s="18">
        <v>0</v>
      </c>
      <c r="V10" s="18">
        <v>0</v>
      </c>
      <c r="W10" s="18">
        <v>1</v>
      </c>
      <c r="X10" s="18">
        <v>1</v>
      </c>
      <c r="Y10" s="18">
        <v>1</v>
      </c>
      <c r="Z10" s="18">
        <v>1</v>
      </c>
      <c r="AA10" s="18">
        <v>1</v>
      </c>
      <c r="AB10" s="18">
        <v>1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8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19">
        <v>0</v>
      </c>
      <c r="AP10" s="19">
        <v>0</v>
      </c>
      <c r="AQ10" s="19">
        <v>0</v>
      </c>
      <c r="AR10" s="19">
        <v>0</v>
      </c>
      <c r="AS10" s="19">
        <v>0</v>
      </c>
      <c r="AT10" s="18" t="str">
        <f t="shared" si="0"/>
        <v>40</v>
      </c>
      <c r="AU10" s="18" t="s">
        <v>25</v>
      </c>
      <c r="AV10" s="16" t="str">
        <f t="shared" si="1"/>
        <v>7B000106C801030760006500052004260100000101010101000000000000000000000000000000000000000000000000000000000000000000407D</v>
      </c>
      <c r="AW10" s="79">
        <v>9</v>
      </c>
      <c r="AX10" s="21"/>
      <c r="AY10" s="18" t="str">
        <f t="shared" si="2"/>
        <v>00</v>
      </c>
      <c r="AZ10" s="18" t="str">
        <f t="shared" si="3"/>
        <v>00</v>
      </c>
      <c r="BA10" s="20"/>
      <c r="BB10" s="21"/>
    </row>
    <row r="11" spans="1:54" ht="66">
      <c r="A11" s="27"/>
      <c r="B11" s="16"/>
      <c r="C11" s="27"/>
      <c r="D11" s="16"/>
      <c r="E11" s="16">
        <v>2</v>
      </c>
      <c r="F11" s="22">
        <v>70</v>
      </c>
      <c r="G11" s="18" t="s">
        <v>18</v>
      </c>
      <c r="H11" s="18">
        <v>0</v>
      </c>
      <c r="I11" s="18">
        <v>1</v>
      </c>
      <c r="J11" s="23">
        <f>F11</f>
        <v>70</v>
      </c>
      <c r="K11" s="18" t="s">
        <v>68</v>
      </c>
      <c r="L11" s="18">
        <v>1</v>
      </c>
      <c r="M11" s="18">
        <v>3</v>
      </c>
      <c r="N11" s="19">
        <v>760</v>
      </c>
      <c r="O11" s="19">
        <v>65</v>
      </c>
      <c r="P11" s="19">
        <v>5</v>
      </c>
      <c r="Q11" s="18">
        <v>20</v>
      </c>
      <c r="R11" s="18">
        <v>4</v>
      </c>
      <c r="S11" s="18">
        <v>26</v>
      </c>
      <c r="T11" s="18">
        <v>1</v>
      </c>
      <c r="U11" s="18">
        <v>0</v>
      </c>
      <c r="V11" s="18">
        <v>0</v>
      </c>
      <c r="W11" s="18">
        <v>1</v>
      </c>
      <c r="X11" s="18">
        <v>1</v>
      </c>
      <c r="Y11" s="18">
        <v>1</v>
      </c>
      <c r="Z11" s="18">
        <v>1</v>
      </c>
      <c r="AA11" s="18">
        <v>1</v>
      </c>
      <c r="AB11" s="18">
        <v>1</v>
      </c>
      <c r="AC11" s="19">
        <v>0</v>
      </c>
      <c r="AD11" s="19">
        <v>0</v>
      </c>
      <c r="AE11" s="19">
        <v>0</v>
      </c>
      <c r="AF11" s="19">
        <v>0</v>
      </c>
      <c r="AG11" s="19">
        <v>0</v>
      </c>
      <c r="AH11" s="19">
        <v>0</v>
      </c>
      <c r="AI11" s="18">
        <v>0</v>
      </c>
      <c r="AJ11" s="19">
        <v>0</v>
      </c>
      <c r="AK11" s="19">
        <v>0</v>
      </c>
      <c r="AL11" s="19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8" t="str">
        <f t="shared" si="0"/>
        <v>50</v>
      </c>
      <c r="AU11" s="18" t="s">
        <v>25</v>
      </c>
      <c r="AV11" s="16" t="str">
        <f t="shared" si="1"/>
        <v>7B000170C801030760006500052004260100000101010101000000000000000000000000000000000000000000000000000000000000000000507D</v>
      </c>
      <c r="AW11" s="79">
        <v>10</v>
      </c>
      <c r="AX11" s="21"/>
      <c r="AY11" s="18" t="str">
        <f t="shared" si="2"/>
        <v>00</v>
      </c>
      <c r="AZ11" s="18" t="str">
        <f t="shared" si="3"/>
        <v>00</v>
      </c>
      <c r="BA11" s="20"/>
      <c r="BB11" s="21"/>
    </row>
    <row r="12" spans="1:54" ht="66">
      <c r="A12" s="27"/>
      <c r="B12" s="16"/>
      <c r="C12" s="27"/>
      <c r="D12" s="16"/>
      <c r="E12" s="16">
        <v>2</v>
      </c>
      <c r="F12" s="22" t="s">
        <v>22</v>
      </c>
      <c r="G12" s="18" t="s">
        <v>18</v>
      </c>
      <c r="H12" s="18">
        <v>0</v>
      </c>
      <c r="I12" s="18">
        <v>1</v>
      </c>
      <c r="J12" s="23" t="str">
        <f>F12</f>
        <v>FF</v>
      </c>
      <c r="K12" s="18" t="s">
        <v>68</v>
      </c>
      <c r="L12" s="18">
        <v>1</v>
      </c>
      <c r="M12" s="18">
        <v>3</v>
      </c>
      <c r="N12" s="19">
        <v>760</v>
      </c>
      <c r="O12" s="19">
        <v>65</v>
      </c>
      <c r="P12" s="19">
        <v>5</v>
      </c>
      <c r="Q12" s="18">
        <v>20</v>
      </c>
      <c r="R12" s="18">
        <v>4</v>
      </c>
      <c r="S12" s="18">
        <v>26</v>
      </c>
      <c r="T12" s="18">
        <v>1</v>
      </c>
      <c r="U12" s="18">
        <v>0</v>
      </c>
      <c r="V12" s="18">
        <v>0</v>
      </c>
      <c r="W12" s="18">
        <v>1</v>
      </c>
      <c r="X12" s="18">
        <v>1</v>
      </c>
      <c r="Y12" s="18">
        <v>1</v>
      </c>
      <c r="Z12" s="18">
        <v>1</v>
      </c>
      <c r="AA12" s="18">
        <v>1</v>
      </c>
      <c r="AB12" s="18">
        <v>1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8">
        <v>0</v>
      </c>
      <c r="AJ12" s="19">
        <v>0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8" t="str">
        <f t="shared" si="0"/>
        <v>41</v>
      </c>
      <c r="AU12" s="18" t="s">
        <v>25</v>
      </c>
      <c r="AV12" s="16" t="str">
        <f t="shared" si="1"/>
        <v>7B0001FFC801030760006500052004260100000101010101000000000000000000000000000000000000000000000000000000000000000000417D</v>
      </c>
      <c r="AW12" s="79">
        <v>11</v>
      </c>
      <c r="AX12" s="21"/>
      <c r="AY12" s="18" t="str">
        <f t="shared" si="2"/>
        <v>00</v>
      </c>
      <c r="AZ12" s="18" t="str">
        <f t="shared" si="3"/>
        <v>00</v>
      </c>
      <c r="BA12" s="20"/>
      <c r="BB12" s="21"/>
    </row>
    <row r="13" spans="1:54" ht="66">
      <c r="A13" s="27"/>
      <c r="B13" s="16">
        <v>4</v>
      </c>
      <c r="C13" s="27" t="s">
        <v>8</v>
      </c>
      <c r="D13" s="16" t="s">
        <v>64</v>
      </c>
      <c r="E13" s="16">
        <v>1</v>
      </c>
      <c r="F13" s="22" t="s">
        <v>23</v>
      </c>
      <c r="G13" s="18" t="s">
        <v>18</v>
      </c>
      <c r="H13" s="18">
        <v>0</v>
      </c>
      <c r="I13" s="18">
        <v>1</v>
      </c>
      <c r="J13" s="18" t="s">
        <v>69</v>
      </c>
      <c r="K13" s="23" t="str">
        <f>F13</f>
        <v>C9</v>
      </c>
      <c r="L13" s="18">
        <v>1</v>
      </c>
      <c r="M13" s="18">
        <v>3</v>
      </c>
      <c r="N13" s="19">
        <v>760</v>
      </c>
      <c r="O13" s="19">
        <v>65</v>
      </c>
      <c r="P13" s="19">
        <v>5</v>
      </c>
      <c r="Q13" s="18">
        <v>20</v>
      </c>
      <c r="R13" s="18">
        <v>4</v>
      </c>
      <c r="S13" s="18">
        <v>26</v>
      </c>
      <c r="T13" s="18">
        <v>1</v>
      </c>
      <c r="U13" s="18">
        <v>0</v>
      </c>
      <c r="V13" s="18">
        <v>0</v>
      </c>
      <c r="W13" s="18">
        <v>1</v>
      </c>
      <c r="X13" s="18">
        <v>1</v>
      </c>
      <c r="Y13" s="18">
        <v>1</v>
      </c>
      <c r="Z13" s="18">
        <v>1</v>
      </c>
      <c r="AA13" s="18">
        <v>1</v>
      </c>
      <c r="AB13" s="18">
        <v>1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8">
        <v>0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0</v>
      </c>
      <c r="AT13" s="18" t="str">
        <f t="shared" si="0"/>
        <v>15</v>
      </c>
      <c r="AU13" s="18" t="s">
        <v>25</v>
      </c>
      <c r="AV13" s="16" t="str">
        <f t="shared" si="1"/>
        <v>7B00013CC901030760006500052004260100000101010101000000000000000000000000000000000000000000000000000000000000000000157D</v>
      </c>
      <c r="AW13" s="79">
        <v>12</v>
      </c>
      <c r="AX13" s="21"/>
      <c r="AY13" s="18" t="str">
        <f t="shared" si="2"/>
        <v>00</v>
      </c>
      <c r="AZ13" s="18" t="str">
        <f t="shared" si="3"/>
        <v>00</v>
      </c>
      <c r="BA13" s="20"/>
      <c r="BB13" s="21"/>
    </row>
    <row r="14" spans="1:54" ht="66">
      <c r="A14" s="27"/>
      <c r="B14" s="16"/>
      <c r="C14" s="27"/>
      <c r="D14" s="16"/>
      <c r="E14" s="16">
        <v>2</v>
      </c>
      <c r="F14" s="22">
        <v>0</v>
      </c>
      <c r="G14" s="18" t="s">
        <v>18</v>
      </c>
      <c r="H14" s="18">
        <v>0</v>
      </c>
      <c r="I14" s="18">
        <v>1</v>
      </c>
      <c r="J14" s="18" t="s">
        <v>69</v>
      </c>
      <c r="K14" s="23">
        <f>F14</f>
        <v>0</v>
      </c>
      <c r="L14" s="18">
        <v>1</v>
      </c>
      <c r="M14" s="18">
        <v>3</v>
      </c>
      <c r="N14" s="19">
        <v>760</v>
      </c>
      <c r="O14" s="19">
        <v>65</v>
      </c>
      <c r="P14" s="19">
        <v>5</v>
      </c>
      <c r="Q14" s="18">
        <v>20</v>
      </c>
      <c r="R14" s="18">
        <v>4</v>
      </c>
      <c r="S14" s="18">
        <v>26</v>
      </c>
      <c r="T14" s="18">
        <v>1</v>
      </c>
      <c r="U14" s="18">
        <v>0</v>
      </c>
      <c r="V14" s="18">
        <v>0</v>
      </c>
      <c r="W14" s="18">
        <v>1</v>
      </c>
      <c r="X14" s="18">
        <v>1</v>
      </c>
      <c r="Y14" s="18">
        <v>1</v>
      </c>
      <c r="Z14" s="18">
        <v>1</v>
      </c>
      <c r="AA14" s="18">
        <v>1</v>
      </c>
      <c r="AB14" s="18">
        <v>1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8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8" t="str">
        <f t="shared" si="0"/>
        <v>54</v>
      </c>
      <c r="AU14" s="18" t="s">
        <v>25</v>
      </c>
      <c r="AV14" s="16" t="str">
        <f t="shared" si="1"/>
        <v>7B00013C0001030760006500052004260100000101010101000000000000000000000000000000000000000000000000000000000000000000547D</v>
      </c>
      <c r="AW14" s="79">
        <v>13</v>
      </c>
      <c r="AX14" s="21"/>
      <c r="AY14" s="18" t="str">
        <f t="shared" si="2"/>
        <v>00</v>
      </c>
      <c r="AZ14" s="18" t="str">
        <f t="shared" si="3"/>
        <v>00</v>
      </c>
      <c r="BA14" s="20"/>
      <c r="BB14" s="21"/>
    </row>
    <row r="15" spans="1:54" ht="66">
      <c r="A15" s="27"/>
      <c r="B15" s="16"/>
      <c r="C15" s="27"/>
      <c r="D15" s="16"/>
      <c r="E15" s="16">
        <v>3</v>
      </c>
      <c r="F15" s="22" t="s">
        <v>22</v>
      </c>
      <c r="G15" s="18" t="s">
        <v>18</v>
      </c>
      <c r="H15" s="18">
        <v>0</v>
      </c>
      <c r="I15" s="18">
        <v>1</v>
      </c>
      <c r="J15" s="18" t="s">
        <v>69</v>
      </c>
      <c r="K15" s="23" t="str">
        <f>F15</f>
        <v>FF</v>
      </c>
      <c r="L15" s="18">
        <v>1</v>
      </c>
      <c r="M15" s="18">
        <v>3</v>
      </c>
      <c r="N15" s="19">
        <v>760</v>
      </c>
      <c r="O15" s="19">
        <v>65</v>
      </c>
      <c r="P15" s="19">
        <v>5</v>
      </c>
      <c r="Q15" s="18">
        <v>20</v>
      </c>
      <c r="R15" s="18">
        <v>4</v>
      </c>
      <c r="S15" s="18">
        <v>26</v>
      </c>
      <c r="T15" s="18">
        <v>1</v>
      </c>
      <c r="U15" s="18">
        <v>0</v>
      </c>
      <c r="V15" s="18">
        <v>0</v>
      </c>
      <c r="W15" s="18">
        <v>1</v>
      </c>
      <c r="X15" s="18">
        <v>1</v>
      </c>
      <c r="Y15" s="18">
        <v>1</v>
      </c>
      <c r="Z15" s="18">
        <v>1</v>
      </c>
      <c r="AA15" s="18">
        <v>1</v>
      </c>
      <c r="AB15" s="18">
        <v>1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8">
        <v>0</v>
      </c>
      <c r="AJ15" s="19">
        <v>0</v>
      </c>
      <c r="AK15" s="19">
        <v>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8" t="str">
        <f t="shared" si="0"/>
        <v>55</v>
      </c>
      <c r="AU15" s="18" t="s">
        <v>25</v>
      </c>
      <c r="AV15" s="16" t="str">
        <f t="shared" si="1"/>
        <v>7B00013CFF01030760006500052004260100000101010101000000000000000000000000000000000000000000000000000000000000000000557D</v>
      </c>
      <c r="AW15" s="79">
        <v>14</v>
      </c>
      <c r="AX15" s="21"/>
      <c r="AY15" s="18" t="str">
        <f t="shared" si="2"/>
        <v>00</v>
      </c>
      <c r="AZ15" s="18" t="str">
        <f t="shared" si="3"/>
        <v>00</v>
      </c>
      <c r="BA15" s="20"/>
      <c r="BB15" s="21"/>
    </row>
    <row r="16" spans="1:54" ht="66">
      <c r="A16" s="27"/>
      <c r="B16" s="16">
        <v>5</v>
      </c>
      <c r="C16" s="27" t="s">
        <v>10</v>
      </c>
      <c r="D16" s="16" t="s">
        <v>61</v>
      </c>
      <c r="E16" s="16">
        <v>1</v>
      </c>
      <c r="F16" s="22">
        <v>1</v>
      </c>
      <c r="G16" s="18" t="s">
        <v>18</v>
      </c>
      <c r="H16" s="18">
        <v>0</v>
      </c>
      <c r="I16" s="18">
        <v>1</v>
      </c>
      <c r="J16" s="18" t="s">
        <v>69</v>
      </c>
      <c r="K16" s="18" t="s">
        <v>68</v>
      </c>
      <c r="L16" s="23">
        <f>F16</f>
        <v>1</v>
      </c>
      <c r="M16" s="18">
        <v>3</v>
      </c>
      <c r="N16" s="19">
        <v>760</v>
      </c>
      <c r="O16" s="19">
        <v>65</v>
      </c>
      <c r="P16" s="19">
        <v>5</v>
      </c>
      <c r="Q16" s="18">
        <v>20</v>
      </c>
      <c r="R16" s="18">
        <v>4</v>
      </c>
      <c r="S16" s="18">
        <v>26</v>
      </c>
      <c r="T16" s="18">
        <v>1</v>
      </c>
      <c r="U16" s="18">
        <v>0</v>
      </c>
      <c r="V16" s="18">
        <v>0</v>
      </c>
      <c r="W16" s="18">
        <v>1</v>
      </c>
      <c r="X16" s="18">
        <v>1</v>
      </c>
      <c r="Y16" s="18">
        <v>1</v>
      </c>
      <c r="Z16" s="18">
        <v>1</v>
      </c>
      <c r="AA16" s="18">
        <v>1</v>
      </c>
      <c r="AB16" s="18">
        <v>1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8">
        <v>0</v>
      </c>
      <c r="AJ16" s="19">
        <v>0</v>
      </c>
      <c r="AK16" s="19">
        <v>0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Q16" s="19">
        <v>0</v>
      </c>
      <c r="AR16" s="19">
        <v>0</v>
      </c>
      <c r="AS16" s="19">
        <v>0</v>
      </c>
      <c r="AT16" s="18" t="str">
        <f t="shared" si="0"/>
        <v>14</v>
      </c>
      <c r="AU16" s="18" t="s">
        <v>25</v>
      </c>
      <c r="AV16" s="16" t="str">
        <f t="shared" si="1"/>
        <v>7B00013CC801030760006500052004260100000101010101000000000000000000000000000000000000000000000000000000000000000000147D</v>
      </c>
      <c r="AW16" s="79">
        <v>15</v>
      </c>
      <c r="AX16" s="21"/>
      <c r="AY16" s="18" t="str">
        <f t="shared" si="2"/>
        <v>00</v>
      </c>
      <c r="AZ16" s="18" t="str">
        <f t="shared" si="3"/>
        <v>00</v>
      </c>
      <c r="BA16" s="20"/>
      <c r="BB16" s="21"/>
    </row>
    <row r="17" spans="1:54" ht="66">
      <c r="A17" s="27"/>
      <c r="B17" s="16"/>
      <c r="C17" s="27"/>
      <c r="D17" s="16" t="s">
        <v>62</v>
      </c>
      <c r="E17" s="16">
        <v>2</v>
      </c>
      <c r="F17" s="22">
        <v>2</v>
      </c>
      <c r="G17" s="18" t="s">
        <v>18</v>
      </c>
      <c r="H17" s="18">
        <v>0</v>
      </c>
      <c r="I17" s="18">
        <v>1</v>
      </c>
      <c r="J17" s="18" t="s">
        <v>69</v>
      </c>
      <c r="K17" s="18" t="s">
        <v>68</v>
      </c>
      <c r="L17" s="23">
        <f>F17</f>
        <v>2</v>
      </c>
      <c r="M17" s="18">
        <v>3</v>
      </c>
      <c r="N17" s="19">
        <v>760</v>
      </c>
      <c r="O17" s="19">
        <v>65</v>
      </c>
      <c r="P17" s="19">
        <v>5</v>
      </c>
      <c r="Q17" s="18" t="str">
        <f ca="1">TEXT(DEC2HEX(TEXT(NOW()+2,"YY")),"00")</f>
        <v>16</v>
      </c>
      <c r="R17" s="18" t="str">
        <f ca="1">TEXT(DEC2HEX(TEXT(NOW()+2,"MM")),"00")</f>
        <v>08</v>
      </c>
      <c r="S17" s="18" t="str">
        <f ca="1">TEXT(DEC2HEX(TEXT(NOW()+2,"DD")),"00")</f>
        <v>07</v>
      </c>
      <c r="T17" s="18">
        <v>1</v>
      </c>
      <c r="U17" s="18">
        <v>0</v>
      </c>
      <c r="V17" s="18">
        <v>0</v>
      </c>
      <c r="W17" s="18">
        <v>1</v>
      </c>
      <c r="X17" s="18">
        <v>1</v>
      </c>
      <c r="Y17" s="18">
        <v>1</v>
      </c>
      <c r="Z17" s="18">
        <v>1</v>
      </c>
      <c r="AA17" s="18">
        <v>1</v>
      </c>
      <c r="AB17" s="18">
        <v>1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8">
        <v>0</v>
      </c>
      <c r="AJ17" s="19">
        <v>0</v>
      </c>
      <c r="AK17" s="19">
        <v>0</v>
      </c>
      <c r="AL17" s="19">
        <v>0</v>
      </c>
      <c r="AM17" s="19">
        <v>0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8" t="str">
        <f t="shared" ca="1" si="0"/>
        <v>50</v>
      </c>
      <c r="AU17" s="18" t="s">
        <v>25</v>
      </c>
      <c r="AV17" s="16" t="str">
        <f t="shared" ca="1" si="1"/>
        <v>7B00013CC802030760006500051608070100000101010101000000000000000000000000000000000000000000000000000000000000000000507D</v>
      </c>
      <c r="AW17" s="79">
        <v>16</v>
      </c>
      <c r="AX17" s="21"/>
      <c r="AY17" s="18" t="str">
        <f t="shared" si="2"/>
        <v>00</v>
      </c>
      <c r="AZ17" s="18" t="str">
        <f t="shared" si="3"/>
        <v>00</v>
      </c>
      <c r="BA17" s="20"/>
      <c r="BB17" s="21"/>
    </row>
    <row r="18" spans="1:54" ht="66">
      <c r="A18" s="27"/>
      <c r="B18" s="16"/>
      <c r="C18" s="27"/>
      <c r="D18" s="16"/>
      <c r="E18" s="16">
        <v>3</v>
      </c>
      <c r="F18" s="22">
        <v>0</v>
      </c>
      <c r="G18" s="18" t="s">
        <v>18</v>
      </c>
      <c r="H18" s="18">
        <v>0</v>
      </c>
      <c r="I18" s="18">
        <v>1</v>
      </c>
      <c r="J18" s="18" t="s">
        <v>69</v>
      </c>
      <c r="K18" s="18" t="s">
        <v>68</v>
      </c>
      <c r="L18" s="23">
        <f t="shared" ref="L18:L19" si="4">F18</f>
        <v>0</v>
      </c>
      <c r="M18" s="18">
        <v>3</v>
      </c>
      <c r="N18" s="19">
        <v>760</v>
      </c>
      <c r="O18" s="19">
        <v>65</v>
      </c>
      <c r="P18" s="19">
        <v>5</v>
      </c>
      <c r="Q18" s="18" t="str">
        <f t="shared" ref="Q18:Q31" ca="1" si="5">TEXT(DEC2HEX(TEXT(NOW()+2,"YY")),"00")</f>
        <v>16</v>
      </c>
      <c r="R18" s="18" t="str">
        <f t="shared" ref="R18:R34" ca="1" si="6">TEXT(DEC2HEX(TEXT(NOW()+2,"MM")),"00")</f>
        <v>08</v>
      </c>
      <c r="S18" s="18" t="str">
        <f t="shared" ref="S18:S37" ca="1" si="7">TEXT(DEC2HEX(TEXT(NOW()+2,"DD")),"00")</f>
        <v>07</v>
      </c>
      <c r="T18" s="18">
        <v>1</v>
      </c>
      <c r="U18" s="18">
        <v>0</v>
      </c>
      <c r="V18" s="18">
        <v>0</v>
      </c>
      <c r="W18" s="18">
        <v>1</v>
      </c>
      <c r="X18" s="18">
        <v>1</v>
      </c>
      <c r="Y18" s="18">
        <v>1</v>
      </c>
      <c r="Z18" s="18">
        <v>1</v>
      </c>
      <c r="AA18" s="18">
        <v>1</v>
      </c>
      <c r="AB18" s="18">
        <v>1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8">
        <v>0</v>
      </c>
      <c r="AJ18" s="19">
        <v>0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8" t="str">
        <f t="shared" ca="1" si="0"/>
        <v>50</v>
      </c>
      <c r="AU18" s="18" t="s">
        <v>25</v>
      </c>
      <c r="AV18" s="16" t="str">
        <f t="shared" ca="1" si="1"/>
        <v>7B00013CC800030760006500051608070100000101010101000000000000000000000000000000000000000000000000000000000000000000507D</v>
      </c>
      <c r="AW18" s="79">
        <v>17</v>
      </c>
      <c r="AX18" s="21"/>
      <c r="AY18" s="18" t="str">
        <f t="shared" si="2"/>
        <v>00</v>
      </c>
      <c r="AZ18" s="18" t="str">
        <f t="shared" si="3"/>
        <v>00</v>
      </c>
      <c r="BA18" s="20"/>
      <c r="BB18" s="21"/>
    </row>
    <row r="19" spans="1:54" ht="66">
      <c r="A19" s="27"/>
      <c r="B19" s="16"/>
      <c r="C19" s="27"/>
      <c r="D19" s="16"/>
      <c r="E19" s="16">
        <v>4</v>
      </c>
      <c r="F19" s="22" t="s">
        <v>22</v>
      </c>
      <c r="G19" s="18" t="s">
        <v>18</v>
      </c>
      <c r="H19" s="18">
        <v>0</v>
      </c>
      <c r="I19" s="18">
        <v>1</v>
      </c>
      <c r="J19" s="18" t="s">
        <v>69</v>
      </c>
      <c r="K19" s="18" t="s">
        <v>68</v>
      </c>
      <c r="L19" s="23" t="str">
        <f t="shared" si="4"/>
        <v>FF</v>
      </c>
      <c r="M19" s="18">
        <v>3</v>
      </c>
      <c r="N19" s="19">
        <v>760</v>
      </c>
      <c r="O19" s="19">
        <v>65</v>
      </c>
      <c r="P19" s="19">
        <v>5</v>
      </c>
      <c r="Q19" s="18" t="str">
        <f t="shared" ca="1" si="5"/>
        <v>16</v>
      </c>
      <c r="R19" s="18" t="str">
        <f t="shared" ca="1" si="6"/>
        <v>08</v>
      </c>
      <c r="S19" s="18" t="str">
        <f t="shared" ca="1" si="7"/>
        <v>07</v>
      </c>
      <c r="T19" s="18">
        <v>1</v>
      </c>
      <c r="U19" s="18">
        <v>0</v>
      </c>
      <c r="V19" s="18">
        <v>0</v>
      </c>
      <c r="W19" s="18">
        <v>1</v>
      </c>
      <c r="X19" s="18">
        <v>1</v>
      </c>
      <c r="Y19" s="18">
        <v>1</v>
      </c>
      <c r="Z19" s="18">
        <v>1</v>
      </c>
      <c r="AA19" s="18">
        <v>1</v>
      </c>
      <c r="AB19" s="18">
        <v>1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8">
        <v>0</v>
      </c>
      <c r="AJ19" s="19">
        <v>0</v>
      </c>
      <c r="AK19" s="19">
        <v>0</v>
      </c>
      <c r="AL19" s="19">
        <v>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8" t="str">
        <f t="shared" ca="1" si="0"/>
        <v>55</v>
      </c>
      <c r="AU19" s="18" t="s">
        <v>25</v>
      </c>
      <c r="AV19" s="16" t="str">
        <f t="shared" ca="1" si="1"/>
        <v>7B00013CC8FF030760006500051608070100000101010101000000000000000000000000000000000000000000000000000000000000000000557D</v>
      </c>
      <c r="AW19" s="79">
        <v>18</v>
      </c>
      <c r="AX19" s="21"/>
      <c r="AY19" s="18" t="str">
        <f t="shared" si="2"/>
        <v>00</v>
      </c>
      <c r="AZ19" s="18" t="str">
        <f t="shared" si="3"/>
        <v>00</v>
      </c>
      <c r="BA19" s="20"/>
      <c r="BB19" s="21"/>
    </row>
    <row r="20" spans="1:54" ht="66">
      <c r="A20" s="27"/>
      <c r="B20" s="16">
        <v>6</v>
      </c>
      <c r="C20" s="27" t="s">
        <v>65</v>
      </c>
      <c r="D20" s="16" t="s">
        <v>66</v>
      </c>
      <c r="E20" s="16">
        <v>1</v>
      </c>
      <c r="F20" s="22">
        <v>0</v>
      </c>
      <c r="G20" s="18" t="s">
        <v>18</v>
      </c>
      <c r="H20" s="18">
        <v>0</v>
      </c>
      <c r="I20" s="18">
        <v>1</v>
      </c>
      <c r="J20" s="18" t="s">
        <v>69</v>
      </c>
      <c r="K20" s="18" t="s">
        <v>68</v>
      </c>
      <c r="L20" s="18">
        <v>1</v>
      </c>
      <c r="M20" s="23">
        <f>F20</f>
        <v>0</v>
      </c>
      <c r="N20" s="19">
        <v>760</v>
      </c>
      <c r="O20" s="19">
        <v>65</v>
      </c>
      <c r="P20" s="19">
        <v>5</v>
      </c>
      <c r="Q20" s="18" t="str">
        <f t="shared" ca="1" si="5"/>
        <v>16</v>
      </c>
      <c r="R20" s="18" t="str">
        <f t="shared" ca="1" si="6"/>
        <v>08</v>
      </c>
      <c r="S20" s="18" t="str">
        <f t="shared" ca="1" si="7"/>
        <v>07</v>
      </c>
      <c r="T20" s="18">
        <v>1</v>
      </c>
      <c r="U20" s="18">
        <v>0</v>
      </c>
      <c r="V20" s="18">
        <v>0</v>
      </c>
      <c r="W20" s="18">
        <v>1</v>
      </c>
      <c r="X20" s="18">
        <v>1</v>
      </c>
      <c r="Y20" s="18">
        <v>1</v>
      </c>
      <c r="Z20" s="18">
        <v>1</v>
      </c>
      <c r="AA20" s="18">
        <v>1</v>
      </c>
      <c r="AB20" s="18">
        <v>1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8">
        <v>0</v>
      </c>
      <c r="AJ20" s="19">
        <v>0</v>
      </c>
      <c r="AK20" s="19">
        <v>0</v>
      </c>
      <c r="AL20" s="19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8" t="str">
        <f t="shared" ca="1" si="0"/>
        <v>54</v>
      </c>
      <c r="AU20" s="18" t="s">
        <v>25</v>
      </c>
      <c r="AV20" s="16" t="str">
        <f t="shared" ca="1" si="1"/>
        <v>7B00013CC801000760006500051608070100000101010101000000000000000000000000000000000000000000000000000000000000000000547D</v>
      </c>
      <c r="AW20" s="79">
        <v>19</v>
      </c>
      <c r="AX20" s="21"/>
      <c r="AY20" s="18" t="str">
        <f t="shared" si="2"/>
        <v>00</v>
      </c>
      <c r="AZ20" s="18" t="str">
        <f t="shared" si="3"/>
        <v>00</v>
      </c>
      <c r="BA20" s="20"/>
      <c r="BB20" s="21"/>
    </row>
    <row r="21" spans="1:54" ht="66">
      <c r="A21" s="27"/>
      <c r="B21" s="16"/>
      <c r="C21" s="27"/>
      <c r="D21" s="16"/>
      <c r="E21" s="16">
        <v>2</v>
      </c>
      <c r="F21" s="22">
        <v>1</v>
      </c>
      <c r="G21" s="18" t="s">
        <v>18</v>
      </c>
      <c r="H21" s="18">
        <v>0</v>
      </c>
      <c r="I21" s="18">
        <v>1</v>
      </c>
      <c r="J21" s="18" t="s">
        <v>69</v>
      </c>
      <c r="K21" s="18" t="s">
        <v>68</v>
      </c>
      <c r="L21" s="18">
        <v>1</v>
      </c>
      <c r="M21" s="23">
        <f t="shared" ref="M21:M22" si="8">F21</f>
        <v>1</v>
      </c>
      <c r="N21" s="19">
        <v>760</v>
      </c>
      <c r="O21" s="19">
        <v>65</v>
      </c>
      <c r="P21" s="19">
        <v>5</v>
      </c>
      <c r="Q21" s="18" t="str">
        <f t="shared" ca="1" si="5"/>
        <v>16</v>
      </c>
      <c r="R21" s="18" t="str">
        <f t="shared" ca="1" si="6"/>
        <v>08</v>
      </c>
      <c r="S21" s="18" t="str">
        <f t="shared" ca="1" si="7"/>
        <v>07</v>
      </c>
      <c r="T21" s="18">
        <v>1</v>
      </c>
      <c r="U21" s="18">
        <v>0</v>
      </c>
      <c r="V21" s="18">
        <v>0</v>
      </c>
      <c r="W21" s="18">
        <v>1</v>
      </c>
      <c r="X21" s="18">
        <v>1</v>
      </c>
      <c r="Y21" s="18">
        <v>1</v>
      </c>
      <c r="Z21" s="18">
        <v>1</v>
      </c>
      <c r="AA21" s="18">
        <v>1</v>
      </c>
      <c r="AB21" s="18">
        <v>1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8">
        <v>0</v>
      </c>
      <c r="AJ21" s="19">
        <v>0</v>
      </c>
      <c r="AK21" s="19">
        <v>0</v>
      </c>
      <c r="AL21" s="19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8" t="str">
        <f t="shared" ca="1" si="0"/>
        <v>55</v>
      </c>
      <c r="AU21" s="18" t="s">
        <v>25</v>
      </c>
      <c r="AV21" s="16" t="str">
        <f t="shared" ca="1" si="1"/>
        <v>7B00013CC801010760006500051608070100000101010101000000000000000000000000000000000000000000000000000000000000000000557D</v>
      </c>
      <c r="AW21" s="79">
        <v>20</v>
      </c>
      <c r="AX21" s="21"/>
      <c r="AY21" s="18" t="str">
        <f t="shared" si="2"/>
        <v>00</v>
      </c>
      <c r="AZ21" s="18" t="str">
        <f t="shared" si="3"/>
        <v>00</v>
      </c>
      <c r="BA21" s="20"/>
      <c r="BB21" s="21"/>
    </row>
    <row r="22" spans="1:54" ht="66">
      <c r="A22" s="27"/>
      <c r="B22" s="16"/>
      <c r="C22" s="27"/>
      <c r="D22" s="16"/>
      <c r="E22" s="16">
        <v>3</v>
      </c>
      <c r="F22" s="22" t="s">
        <v>22</v>
      </c>
      <c r="G22" s="18" t="s">
        <v>18</v>
      </c>
      <c r="H22" s="18">
        <v>0</v>
      </c>
      <c r="I22" s="18">
        <v>1</v>
      </c>
      <c r="J22" s="18" t="s">
        <v>69</v>
      </c>
      <c r="K22" s="18" t="s">
        <v>68</v>
      </c>
      <c r="L22" s="18">
        <v>1</v>
      </c>
      <c r="M22" s="23" t="str">
        <f t="shared" si="8"/>
        <v>FF</v>
      </c>
      <c r="N22" s="19">
        <v>760</v>
      </c>
      <c r="O22" s="19">
        <v>65</v>
      </c>
      <c r="P22" s="19">
        <v>5</v>
      </c>
      <c r="Q22" s="18" t="str">
        <f t="shared" ca="1" si="5"/>
        <v>16</v>
      </c>
      <c r="R22" s="18" t="str">
        <f t="shared" ca="1" si="6"/>
        <v>08</v>
      </c>
      <c r="S22" s="18" t="str">
        <f t="shared" ca="1" si="7"/>
        <v>07</v>
      </c>
      <c r="T22" s="18">
        <v>1</v>
      </c>
      <c r="U22" s="18">
        <v>0</v>
      </c>
      <c r="V22" s="18">
        <v>0</v>
      </c>
      <c r="W22" s="18">
        <v>1</v>
      </c>
      <c r="X22" s="18">
        <v>1</v>
      </c>
      <c r="Y22" s="18">
        <v>1</v>
      </c>
      <c r="Z22" s="18">
        <v>1</v>
      </c>
      <c r="AA22" s="18">
        <v>1</v>
      </c>
      <c r="AB22" s="18">
        <v>1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18">
        <v>0</v>
      </c>
      <c r="AJ22" s="19">
        <v>0</v>
      </c>
      <c r="AK22" s="19">
        <v>0</v>
      </c>
      <c r="AL22" s="19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8" t="str">
        <f t="shared" ca="1" si="0"/>
        <v>55</v>
      </c>
      <c r="AU22" s="18" t="s">
        <v>25</v>
      </c>
      <c r="AV22" s="16" t="str">
        <f t="shared" ca="1" si="1"/>
        <v>7B00013CC801FF0760006500051608070100000101010101000000000000000000000000000000000000000000000000000000000000000000557D</v>
      </c>
      <c r="AW22" s="79">
        <v>21</v>
      </c>
      <c r="AX22" s="21"/>
      <c r="AY22" s="18" t="str">
        <f t="shared" si="2"/>
        <v>00</v>
      </c>
      <c r="AZ22" s="18" t="str">
        <f t="shared" si="3"/>
        <v>00</v>
      </c>
      <c r="BA22" s="20"/>
      <c r="BB22" s="21"/>
    </row>
    <row r="23" spans="1:54" ht="66">
      <c r="A23" s="27"/>
      <c r="B23" s="16">
        <v>7</v>
      </c>
      <c r="C23" s="27" t="s">
        <v>67</v>
      </c>
      <c r="D23" s="16"/>
      <c r="E23" s="16">
        <v>1</v>
      </c>
      <c r="F23" s="25">
        <v>0</v>
      </c>
      <c r="G23" s="18" t="s">
        <v>18</v>
      </c>
      <c r="H23" s="18">
        <v>0</v>
      </c>
      <c r="I23" s="18">
        <v>1</v>
      </c>
      <c r="J23" s="18" t="s">
        <v>69</v>
      </c>
      <c r="K23" s="18" t="s">
        <v>68</v>
      </c>
      <c r="L23" s="18">
        <v>1</v>
      </c>
      <c r="M23" s="18">
        <v>3</v>
      </c>
      <c r="N23" s="26">
        <f>F23</f>
        <v>0</v>
      </c>
      <c r="O23" s="19">
        <v>65</v>
      </c>
      <c r="P23" s="19">
        <v>5</v>
      </c>
      <c r="Q23" s="18" t="str">
        <f t="shared" ca="1" si="5"/>
        <v>16</v>
      </c>
      <c r="R23" s="18" t="str">
        <f t="shared" ca="1" si="6"/>
        <v>08</v>
      </c>
      <c r="S23" s="18" t="str">
        <f t="shared" ca="1" si="7"/>
        <v>07</v>
      </c>
      <c r="T23" s="18">
        <v>1</v>
      </c>
      <c r="U23" s="18">
        <v>0</v>
      </c>
      <c r="V23" s="18">
        <v>0</v>
      </c>
      <c r="W23" s="18">
        <v>1</v>
      </c>
      <c r="X23" s="18">
        <v>1</v>
      </c>
      <c r="Y23" s="18">
        <v>1</v>
      </c>
      <c r="Z23" s="18">
        <v>1</v>
      </c>
      <c r="AA23" s="18">
        <v>1</v>
      </c>
      <c r="AB23" s="18">
        <v>1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8">
        <v>0</v>
      </c>
      <c r="AJ23" s="19">
        <v>0</v>
      </c>
      <c r="AK23" s="19">
        <v>0</v>
      </c>
      <c r="AL23" s="19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8" t="str">
        <f t="shared" ca="1" si="0"/>
        <v>11</v>
      </c>
      <c r="AU23" s="18" t="s">
        <v>25</v>
      </c>
      <c r="AV23" s="16" t="str">
        <f t="shared" ca="1" si="1"/>
        <v>7B00013CC801030000006500051608070100000101010101000000000000000000000000000000000000000000000000000000000000000000117D</v>
      </c>
      <c r="AW23" s="79">
        <v>22</v>
      </c>
      <c r="AX23" s="21"/>
      <c r="AY23" s="18" t="str">
        <f t="shared" si="2"/>
        <v>00</v>
      </c>
      <c r="AZ23" s="18" t="str">
        <f t="shared" si="3"/>
        <v>00</v>
      </c>
      <c r="BA23" s="20"/>
      <c r="BB23" s="21"/>
    </row>
    <row r="24" spans="1:54" ht="66">
      <c r="A24" s="27"/>
      <c r="B24" s="16"/>
      <c r="C24" s="27"/>
      <c r="D24" s="16"/>
      <c r="E24" s="16">
        <v>2</v>
      </c>
      <c r="F24" s="25">
        <v>34</v>
      </c>
      <c r="G24" s="18" t="s">
        <v>18</v>
      </c>
      <c r="H24" s="18">
        <v>0</v>
      </c>
      <c r="I24" s="18">
        <v>1</v>
      </c>
      <c r="J24" s="18" t="s">
        <v>69</v>
      </c>
      <c r="K24" s="18" t="s">
        <v>68</v>
      </c>
      <c r="L24" s="18">
        <v>1</v>
      </c>
      <c r="M24" s="18">
        <v>3</v>
      </c>
      <c r="N24" s="26">
        <f t="shared" ref="N24:N25" si="9">F24</f>
        <v>34</v>
      </c>
      <c r="O24" s="19">
        <v>65</v>
      </c>
      <c r="P24" s="19">
        <v>5</v>
      </c>
      <c r="Q24" s="18" t="str">
        <f t="shared" ca="1" si="5"/>
        <v>16</v>
      </c>
      <c r="R24" s="18" t="str">
        <f t="shared" ca="1" si="6"/>
        <v>08</v>
      </c>
      <c r="S24" s="18" t="str">
        <f t="shared" ca="1" si="7"/>
        <v>07</v>
      </c>
      <c r="T24" s="18">
        <v>1</v>
      </c>
      <c r="U24" s="18">
        <v>0</v>
      </c>
      <c r="V24" s="18">
        <v>0</v>
      </c>
      <c r="W24" s="18">
        <v>1</v>
      </c>
      <c r="X24" s="18">
        <v>1</v>
      </c>
      <c r="Y24" s="18">
        <v>1</v>
      </c>
      <c r="Z24" s="18">
        <v>1</v>
      </c>
      <c r="AA24" s="18">
        <v>1</v>
      </c>
      <c r="AB24" s="18">
        <v>1</v>
      </c>
      <c r="AC24" s="19">
        <v>0</v>
      </c>
      <c r="AD24" s="19">
        <v>0</v>
      </c>
      <c r="AE24" s="19">
        <v>0</v>
      </c>
      <c r="AF24" s="19">
        <v>0</v>
      </c>
      <c r="AG24" s="19">
        <v>0</v>
      </c>
      <c r="AH24" s="19">
        <v>0</v>
      </c>
      <c r="AI24" s="18">
        <v>0</v>
      </c>
      <c r="AJ24" s="19">
        <v>0</v>
      </c>
      <c r="AK24" s="19">
        <v>0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8" t="str">
        <f t="shared" ca="1" si="0"/>
        <v>45</v>
      </c>
      <c r="AU24" s="18" t="s">
        <v>25</v>
      </c>
      <c r="AV24" s="16" t="str">
        <f t="shared" ca="1" si="1"/>
        <v>7B00013CC801030034006500051608070100000101010101000000000000000000000000000000000000000000000000000000000000000000457D</v>
      </c>
      <c r="AW24" s="79">
        <v>23</v>
      </c>
      <c r="AX24" s="21"/>
      <c r="AY24" s="18" t="str">
        <f t="shared" si="2"/>
        <v>00</v>
      </c>
      <c r="AZ24" s="18" t="str">
        <f t="shared" si="3"/>
        <v>00</v>
      </c>
      <c r="BA24" s="20"/>
      <c r="BB24" s="21"/>
    </row>
    <row r="25" spans="1:54" ht="66">
      <c r="A25" s="27"/>
      <c r="B25" s="16"/>
      <c r="C25" s="27"/>
      <c r="D25" s="16"/>
      <c r="E25" s="16">
        <v>3</v>
      </c>
      <c r="F25" s="25" t="s">
        <v>72</v>
      </c>
      <c r="G25" s="18" t="s">
        <v>18</v>
      </c>
      <c r="H25" s="18">
        <v>0</v>
      </c>
      <c r="I25" s="18">
        <v>1</v>
      </c>
      <c r="J25" s="18" t="s">
        <v>69</v>
      </c>
      <c r="K25" s="18" t="s">
        <v>68</v>
      </c>
      <c r="L25" s="18">
        <v>1</v>
      </c>
      <c r="M25" s="18">
        <v>3</v>
      </c>
      <c r="N25" s="26" t="str">
        <f t="shared" si="9"/>
        <v>FFFF</v>
      </c>
      <c r="O25" s="19">
        <v>65</v>
      </c>
      <c r="P25" s="19">
        <v>5</v>
      </c>
      <c r="Q25" s="18" t="str">
        <f t="shared" ca="1" si="5"/>
        <v>16</v>
      </c>
      <c r="R25" s="18" t="str">
        <f t="shared" ca="1" si="6"/>
        <v>08</v>
      </c>
      <c r="S25" s="18" t="str">
        <f t="shared" ca="1" si="7"/>
        <v>07</v>
      </c>
      <c r="T25" s="18">
        <v>1</v>
      </c>
      <c r="U25" s="18">
        <v>0</v>
      </c>
      <c r="V25" s="18">
        <v>0</v>
      </c>
      <c r="W25" s="18">
        <v>1</v>
      </c>
      <c r="X25" s="18">
        <v>1</v>
      </c>
      <c r="Y25" s="18">
        <v>1</v>
      </c>
      <c r="Z25" s="18">
        <v>1</v>
      </c>
      <c r="AA25" s="18">
        <v>1</v>
      </c>
      <c r="AB25" s="18">
        <v>1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18">
        <v>0</v>
      </c>
      <c r="AJ25" s="19">
        <v>0</v>
      </c>
      <c r="AK25" s="19">
        <v>0</v>
      </c>
      <c r="AL25" s="19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8" t="str">
        <f t="shared" ca="1" si="0"/>
        <v>10</v>
      </c>
      <c r="AU25" s="18" t="s">
        <v>25</v>
      </c>
      <c r="AV25" s="16" t="str">
        <f t="shared" ca="1" si="1"/>
        <v>7B00013CC80103FFFF006500051608070100000101010101000000000000000000000000000000000000000000000000000000000000000000107D</v>
      </c>
      <c r="AW25" s="79">
        <v>24</v>
      </c>
      <c r="AX25" s="21"/>
      <c r="AY25" s="18" t="str">
        <f t="shared" si="2"/>
        <v>00</v>
      </c>
      <c r="AZ25" s="18" t="str">
        <f t="shared" si="3"/>
        <v>00</v>
      </c>
      <c r="BA25" s="20"/>
      <c r="BB25" s="21"/>
    </row>
    <row r="26" spans="1:54" ht="66">
      <c r="A26" s="27"/>
      <c r="B26" s="16">
        <v>9</v>
      </c>
      <c r="C26" s="27" t="s">
        <v>73</v>
      </c>
      <c r="D26" s="16"/>
      <c r="E26" s="16">
        <v>1</v>
      </c>
      <c r="F26" s="25">
        <v>0</v>
      </c>
      <c r="G26" s="18" t="s">
        <v>18</v>
      </c>
      <c r="H26" s="18">
        <v>0</v>
      </c>
      <c r="I26" s="18">
        <v>1</v>
      </c>
      <c r="J26" s="18" t="s">
        <v>69</v>
      </c>
      <c r="K26" s="18" t="s">
        <v>68</v>
      </c>
      <c r="L26" s="18">
        <v>1</v>
      </c>
      <c r="M26" s="18">
        <v>3</v>
      </c>
      <c r="N26" s="19">
        <v>760</v>
      </c>
      <c r="O26" s="26">
        <f>F26</f>
        <v>0</v>
      </c>
      <c r="P26" s="19">
        <v>5</v>
      </c>
      <c r="Q26" s="18" t="str">
        <f t="shared" ca="1" si="5"/>
        <v>16</v>
      </c>
      <c r="R26" s="18" t="str">
        <f t="shared" ca="1" si="6"/>
        <v>08</v>
      </c>
      <c r="S26" s="18" t="str">
        <f t="shared" ca="1" si="7"/>
        <v>07</v>
      </c>
      <c r="T26" s="18">
        <v>1</v>
      </c>
      <c r="U26" s="18">
        <v>0</v>
      </c>
      <c r="V26" s="18">
        <v>0</v>
      </c>
      <c r="W26" s="18">
        <v>1</v>
      </c>
      <c r="X26" s="18">
        <v>1</v>
      </c>
      <c r="Y26" s="18">
        <v>1</v>
      </c>
      <c r="Z26" s="18">
        <v>1</v>
      </c>
      <c r="AA26" s="18">
        <v>1</v>
      </c>
      <c r="AB26" s="18">
        <v>1</v>
      </c>
      <c r="AC26" s="19">
        <v>0</v>
      </c>
      <c r="AD26" s="19">
        <v>0</v>
      </c>
      <c r="AE26" s="19">
        <v>0</v>
      </c>
      <c r="AF26" s="19">
        <v>0</v>
      </c>
      <c r="AG26" s="19">
        <v>0</v>
      </c>
      <c r="AH26" s="19">
        <v>0</v>
      </c>
      <c r="AI26" s="18">
        <v>0</v>
      </c>
      <c r="AJ26" s="19">
        <v>0</v>
      </c>
      <c r="AK26" s="19">
        <v>0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8" t="str">
        <f t="shared" ca="1" si="0"/>
        <v>14</v>
      </c>
      <c r="AU26" s="18" t="s">
        <v>25</v>
      </c>
      <c r="AV26" s="16" t="str">
        <f t="shared" ca="1" si="1"/>
        <v>7B00013CC801030760000000051608070100000101010101000000000000000000000000000000000000000000000000000000000000000000147D</v>
      </c>
      <c r="AW26" s="79">
        <v>25</v>
      </c>
      <c r="AX26" s="21"/>
      <c r="AY26" s="18" t="str">
        <f t="shared" si="2"/>
        <v>00</v>
      </c>
      <c r="AZ26" s="18" t="str">
        <f t="shared" si="3"/>
        <v>00</v>
      </c>
      <c r="BA26" s="20"/>
      <c r="BB26" s="21"/>
    </row>
    <row r="27" spans="1:54" ht="66">
      <c r="A27" s="27"/>
      <c r="B27" s="16"/>
      <c r="C27" s="27"/>
      <c r="D27" s="16"/>
      <c r="E27" s="16">
        <v>2</v>
      </c>
      <c r="F27" s="25">
        <v>34</v>
      </c>
      <c r="G27" s="18" t="s">
        <v>18</v>
      </c>
      <c r="H27" s="18">
        <v>0</v>
      </c>
      <c r="I27" s="18">
        <v>1</v>
      </c>
      <c r="J27" s="18" t="s">
        <v>69</v>
      </c>
      <c r="K27" s="18" t="s">
        <v>68</v>
      </c>
      <c r="L27" s="18">
        <v>1</v>
      </c>
      <c r="M27" s="18">
        <v>3</v>
      </c>
      <c r="N27" s="19">
        <v>760</v>
      </c>
      <c r="O27" s="26">
        <f t="shared" ref="O27:O28" si="10">F27</f>
        <v>34</v>
      </c>
      <c r="P27" s="19">
        <v>5</v>
      </c>
      <c r="Q27" s="18" t="str">
        <f t="shared" ca="1" si="5"/>
        <v>16</v>
      </c>
      <c r="R27" s="18" t="str">
        <f t="shared" ca="1" si="6"/>
        <v>08</v>
      </c>
      <c r="S27" s="18" t="str">
        <f t="shared" ca="1" si="7"/>
        <v>07</v>
      </c>
      <c r="T27" s="18">
        <v>1</v>
      </c>
      <c r="U27" s="18">
        <v>0</v>
      </c>
      <c r="V27" s="18">
        <v>0</v>
      </c>
      <c r="W27" s="18">
        <v>1</v>
      </c>
      <c r="X27" s="18">
        <v>1</v>
      </c>
      <c r="Y27" s="18">
        <v>1</v>
      </c>
      <c r="Z27" s="18">
        <v>1</v>
      </c>
      <c r="AA27" s="18">
        <v>1</v>
      </c>
      <c r="AB27" s="18">
        <v>1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8">
        <v>0</v>
      </c>
      <c r="AJ27" s="19">
        <v>0</v>
      </c>
      <c r="AK27" s="19">
        <v>0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8" t="str">
        <f t="shared" ca="1" si="0"/>
        <v>40</v>
      </c>
      <c r="AU27" s="18" t="s">
        <v>25</v>
      </c>
      <c r="AV27" s="16" t="str">
        <f t="shared" ca="1" si="1"/>
        <v>7B00013CC801030760003400051608070100000101010101000000000000000000000000000000000000000000000000000000000000000000407D</v>
      </c>
      <c r="AW27" s="79">
        <v>26</v>
      </c>
      <c r="AX27" s="21"/>
      <c r="AY27" s="18" t="str">
        <f t="shared" si="2"/>
        <v>00</v>
      </c>
      <c r="AZ27" s="18" t="str">
        <f t="shared" si="3"/>
        <v>00</v>
      </c>
      <c r="BA27" s="20"/>
      <c r="BB27" s="21"/>
    </row>
    <row r="28" spans="1:54" ht="66">
      <c r="A28" s="27"/>
      <c r="B28" s="16"/>
      <c r="C28" s="27"/>
      <c r="D28" s="16"/>
      <c r="E28" s="16">
        <v>3</v>
      </c>
      <c r="F28" s="25" t="s">
        <v>72</v>
      </c>
      <c r="G28" s="18" t="s">
        <v>18</v>
      </c>
      <c r="H28" s="18">
        <v>0</v>
      </c>
      <c r="I28" s="18">
        <v>1</v>
      </c>
      <c r="J28" s="18" t="s">
        <v>69</v>
      </c>
      <c r="K28" s="18" t="s">
        <v>68</v>
      </c>
      <c r="L28" s="18">
        <v>1</v>
      </c>
      <c r="M28" s="18">
        <v>3</v>
      </c>
      <c r="N28" s="19">
        <v>760</v>
      </c>
      <c r="O28" s="26" t="str">
        <f t="shared" si="10"/>
        <v>FFFF</v>
      </c>
      <c r="P28" s="19">
        <v>5</v>
      </c>
      <c r="Q28" s="18" t="str">
        <f t="shared" ca="1" si="5"/>
        <v>16</v>
      </c>
      <c r="R28" s="18" t="str">
        <f t="shared" ca="1" si="6"/>
        <v>08</v>
      </c>
      <c r="S28" s="18" t="str">
        <f t="shared" ca="1" si="7"/>
        <v>07</v>
      </c>
      <c r="T28" s="18">
        <v>1</v>
      </c>
      <c r="U28" s="18">
        <v>0</v>
      </c>
      <c r="V28" s="18">
        <v>0</v>
      </c>
      <c r="W28" s="18">
        <v>1</v>
      </c>
      <c r="X28" s="18">
        <v>1</v>
      </c>
      <c r="Y28" s="18">
        <v>1</v>
      </c>
      <c r="Z28" s="18">
        <v>1</v>
      </c>
      <c r="AA28" s="18">
        <v>1</v>
      </c>
      <c r="AB28" s="18">
        <v>1</v>
      </c>
      <c r="AC28" s="19">
        <v>0</v>
      </c>
      <c r="AD28" s="19">
        <v>0</v>
      </c>
      <c r="AE28" s="19">
        <v>0</v>
      </c>
      <c r="AF28" s="19">
        <v>0</v>
      </c>
      <c r="AG28" s="19">
        <v>0</v>
      </c>
      <c r="AH28" s="19">
        <v>0</v>
      </c>
      <c r="AI28" s="18">
        <v>0</v>
      </c>
      <c r="AJ28" s="19">
        <v>0</v>
      </c>
      <c r="AK28" s="19">
        <v>0</v>
      </c>
      <c r="AL28" s="19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8" t="str">
        <f t="shared" ca="1" si="0"/>
        <v>11</v>
      </c>
      <c r="AU28" s="18" t="s">
        <v>25</v>
      </c>
      <c r="AV28" s="16" t="str">
        <f t="shared" ca="1" si="1"/>
        <v>7B00013CC801030760FFFF00051608070100000101010101000000000000000000000000000000000000000000000000000000000000000000117D</v>
      </c>
      <c r="AW28" s="79">
        <v>27</v>
      </c>
      <c r="AX28" s="21"/>
      <c r="AY28" s="18" t="str">
        <f t="shared" si="2"/>
        <v>00</v>
      </c>
      <c r="AZ28" s="18" t="str">
        <f t="shared" si="3"/>
        <v>00</v>
      </c>
      <c r="BA28" s="20"/>
      <c r="BB28" s="21"/>
    </row>
    <row r="29" spans="1:54" ht="66">
      <c r="A29" s="27"/>
      <c r="B29" s="16">
        <v>11</v>
      </c>
      <c r="C29" s="27" t="s">
        <v>74</v>
      </c>
      <c r="D29" s="16" t="s">
        <v>225</v>
      </c>
      <c r="E29" s="16">
        <v>1</v>
      </c>
      <c r="F29" s="25">
        <v>0</v>
      </c>
      <c r="G29" s="18" t="s">
        <v>18</v>
      </c>
      <c r="H29" s="18">
        <v>0</v>
      </c>
      <c r="I29" s="18">
        <v>1</v>
      </c>
      <c r="J29" s="18" t="s">
        <v>69</v>
      </c>
      <c r="K29" s="18" t="s">
        <v>68</v>
      </c>
      <c r="L29" s="18">
        <v>1</v>
      </c>
      <c r="M29" s="18">
        <v>3</v>
      </c>
      <c r="N29" s="19">
        <v>760</v>
      </c>
      <c r="O29" s="19">
        <v>65</v>
      </c>
      <c r="P29" s="26">
        <f>F29</f>
        <v>0</v>
      </c>
      <c r="Q29" s="18" t="str">
        <f t="shared" ca="1" si="5"/>
        <v>16</v>
      </c>
      <c r="R29" s="18" t="str">
        <f t="shared" ca="1" si="6"/>
        <v>08</v>
      </c>
      <c r="S29" s="18" t="str">
        <f t="shared" ca="1" si="7"/>
        <v>07</v>
      </c>
      <c r="T29" s="18">
        <v>1</v>
      </c>
      <c r="U29" s="18">
        <v>0</v>
      </c>
      <c r="V29" s="18">
        <v>0</v>
      </c>
      <c r="W29" s="18">
        <v>1</v>
      </c>
      <c r="X29" s="18">
        <v>1</v>
      </c>
      <c r="Y29" s="18">
        <v>1</v>
      </c>
      <c r="Z29" s="18">
        <v>1</v>
      </c>
      <c r="AA29" s="18">
        <v>1</v>
      </c>
      <c r="AB29" s="18">
        <v>1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8">
        <v>0</v>
      </c>
      <c r="AJ29" s="19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8" t="str">
        <f t="shared" ca="1" si="0"/>
        <v>54</v>
      </c>
      <c r="AU29" s="18" t="s">
        <v>25</v>
      </c>
      <c r="AV29" s="16" t="str">
        <f t="shared" ca="1" si="1"/>
        <v>7B00013CC801030760006500001608070100000101010101000000000000000000000000000000000000000000000000000000000000000000547D</v>
      </c>
      <c r="AW29" s="79">
        <v>28</v>
      </c>
      <c r="AX29" s="21"/>
      <c r="AY29" s="18" t="str">
        <f t="shared" si="2"/>
        <v>00</v>
      </c>
      <c r="AZ29" s="18" t="str">
        <f t="shared" si="3"/>
        <v>00</v>
      </c>
      <c r="BA29" s="20"/>
      <c r="BB29" s="21"/>
    </row>
    <row r="30" spans="1:54" ht="66">
      <c r="A30" s="27"/>
      <c r="B30" s="16"/>
      <c r="C30" s="27"/>
      <c r="D30" s="16" t="s">
        <v>224</v>
      </c>
      <c r="E30" s="16">
        <v>2</v>
      </c>
      <c r="F30" s="25" t="s">
        <v>227</v>
      </c>
      <c r="G30" s="18" t="s">
        <v>18</v>
      </c>
      <c r="H30" s="18">
        <v>0</v>
      </c>
      <c r="I30" s="18">
        <v>1</v>
      </c>
      <c r="J30" s="18" t="s">
        <v>69</v>
      </c>
      <c r="K30" s="18" t="s">
        <v>68</v>
      </c>
      <c r="L30" s="18">
        <v>1</v>
      </c>
      <c r="M30" s="18">
        <v>3</v>
      </c>
      <c r="N30" s="19">
        <v>760</v>
      </c>
      <c r="O30" s="19">
        <v>65</v>
      </c>
      <c r="P30" s="26" t="str">
        <f t="shared" ref="P30:P31" si="11">F30</f>
        <v>02FF</v>
      </c>
      <c r="Q30" s="18" t="str">
        <f t="shared" ca="1" si="5"/>
        <v>16</v>
      </c>
      <c r="R30" s="18" t="str">
        <f t="shared" ca="1" si="6"/>
        <v>08</v>
      </c>
      <c r="S30" s="18" t="str">
        <f t="shared" ca="1" si="7"/>
        <v>07</v>
      </c>
      <c r="T30" s="18">
        <v>1</v>
      </c>
      <c r="U30" s="18">
        <v>0</v>
      </c>
      <c r="V30" s="18">
        <v>0</v>
      </c>
      <c r="W30" s="18">
        <v>1</v>
      </c>
      <c r="X30" s="18">
        <v>1</v>
      </c>
      <c r="Y30" s="18">
        <v>1</v>
      </c>
      <c r="Z30" s="18">
        <v>1</v>
      </c>
      <c r="AA30" s="18">
        <v>1</v>
      </c>
      <c r="AB30" s="18">
        <v>1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0</v>
      </c>
      <c r="AI30" s="18">
        <v>0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8" t="str">
        <f t="shared" ca="1" si="0"/>
        <v>51</v>
      </c>
      <c r="AU30" s="18" t="s">
        <v>25</v>
      </c>
      <c r="AV30" s="16" t="str">
        <f t="shared" ca="1" si="1"/>
        <v>7B00013CC801030760006502FF1608070100000101010101000000000000000000000000000000000000000000000000000000000000000000517D</v>
      </c>
      <c r="AW30" s="79">
        <v>29</v>
      </c>
      <c r="AX30" s="21"/>
      <c r="AY30" s="18" t="str">
        <f t="shared" si="2"/>
        <v>00</v>
      </c>
      <c r="AZ30" s="18" t="str">
        <f t="shared" si="3"/>
        <v>00</v>
      </c>
      <c r="BA30" s="20"/>
      <c r="BB30" s="21"/>
    </row>
    <row r="31" spans="1:54" ht="66">
      <c r="A31" s="27"/>
      <c r="B31" s="16"/>
      <c r="C31" s="27"/>
      <c r="D31" s="16" t="s">
        <v>223</v>
      </c>
      <c r="E31" s="16">
        <v>3</v>
      </c>
      <c r="F31" s="25" t="s">
        <v>72</v>
      </c>
      <c r="G31" s="18" t="s">
        <v>18</v>
      </c>
      <c r="H31" s="18">
        <v>0</v>
      </c>
      <c r="I31" s="18">
        <v>1</v>
      </c>
      <c r="J31" s="18" t="s">
        <v>69</v>
      </c>
      <c r="K31" s="18" t="s">
        <v>68</v>
      </c>
      <c r="L31" s="18">
        <v>1</v>
      </c>
      <c r="M31" s="18">
        <v>3</v>
      </c>
      <c r="N31" s="19">
        <v>760</v>
      </c>
      <c r="O31" s="19">
        <v>65</v>
      </c>
      <c r="P31" s="26" t="str">
        <f t="shared" si="11"/>
        <v>FFFF</v>
      </c>
      <c r="Q31" s="18" t="str">
        <f t="shared" ca="1" si="5"/>
        <v>16</v>
      </c>
      <c r="R31" s="18" t="str">
        <f t="shared" ca="1" si="6"/>
        <v>08</v>
      </c>
      <c r="S31" s="18" t="str">
        <f t="shared" ca="1" si="7"/>
        <v>07</v>
      </c>
      <c r="T31" s="18">
        <v>1</v>
      </c>
      <c r="U31" s="18">
        <v>0</v>
      </c>
      <c r="V31" s="18">
        <v>0</v>
      </c>
      <c r="W31" s="18">
        <v>1</v>
      </c>
      <c r="X31" s="18">
        <v>1</v>
      </c>
      <c r="Y31" s="18">
        <v>1</v>
      </c>
      <c r="Z31" s="18">
        <v>1</v>
      </c>
      <c r="AA31" s="18">
        <v>1</v>
      </c>
      <c r="AB31" s="18">
        <v>1</v>
      </c>
      <c r="AC31" s="19">
        <v>0</v>
      </c>
      <c r="AD31" s="19">
        <v>0</v>
      </c>
      <c r="AE31" s="19">
        <v>0</v>
      </c>
      <c r="AF31" s="19">
        <v>0</v>
      </c>
      <c r="AG31" s="19">
        <v>0</v>
      </c>
      <c r="AH31" s="19">
        <v>0</v>
      </c>
      <c r="AI31" s="18">
        <v>0</v>
      </c>
      <c r="AJ31" s="19">
        <v>0</v>
      </c>
      <c r="AK31" s="19">
        <v>0</v>
      </c>
      <c r="AL31" s="19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8" t="str">
        <f t="shared" ca="1" si="0"/>
        <v>51</v>
      </c>
      <c r="AU31" s="18" t="s">
        <v>25</v>
      </c>
      <c r="AV31" s="16" t="str">
        <f t="shared" ca="1" si="1"/>
        <v>7B00013CC8010307600065FFFF1608070100000101010101000000000000000000000000000000000000000000000000000000000000000000517D</v>
      </c>
      <c r="AW31" s="79">
        <v>30</v>
      </c>
      <c r="AX31" s="21"/>
      <c r="AY31" s="18" t="str">
        <f t="shared" si="2"/>
        <v>00</v>
      </c>
      <c r="AZ31" s="18" t="str">
        <f t="shared" si="3"/>
        <v>00</v>
      </c>
      <c r="BA31" s="20"/>
      <c r="BB31" s="21"/>
    </row>
    <row r="32" spans="1:54" ht="66">
      <c r="A32" s="27"/>
      <c r="B32" s="16">
        <v>13</v>
      </c>
      <c r="C32" s="27" t="s">
        <v>76</v>
      </c>
      <c r="D32" s="16" t="s">
        <v>137</v>
      </c>
      <c r="E32" s="16">
        <v>1</v>
      </c>
      <c r="F32" s="22">
        <v>0</v>
      </c>
      <c r="G32" s="18" t="s">
        <v>18</v>
      </c>
      <c r="H32" s="18">
        <v>0</v>
      </c>
      <c r="I32" s="18">
        <v>1</v>
      </c>
      <c r="J32" s="18" t="s">
        <v>69</v>
      </c>
      <c r="K32" s="18" t="s">
        <v>68</v>
      </c>
      <c r="L32" s="18">
        <v>1</v>
      </c>
      <c r="M32" s="18">
        <v>3</v>
      </c>
      <c r="N32" s="19">
        <v>760</v>
      </c>
      <c r="O32" s="19">
        <v>65</v>
      </c>
      <c r="P32" s="19">
        <v>5</v>
      </c>
      <c r="Q32" s="23">
        <f>F32</f>
        <v>0</v>
      </c>
      <c r="R32" s="18" t="str">
        <f t="shared" ca="1" si="6"/>
        <v>08</v>
      </c>
      <c r="S32" s="18" t="str">
        <f t="shared" ca="1" si="7"/>
        <v>07</v>
      </c>
      <c r="T32" s="18">
        <v>1</v>
      </c>
      <c r="U32" s="18">
        <v>0</v>
      </c>
      <c r="V32" s="18">
        <v>0</v>
      </c>
      <c r="W32" s="18">
        <v>1</v>
      </c>
      <c r="X32" s="18">
        <v>1</v>
      </c>
      <c r="Y32" s="18">
        <v>1</v>
      </c>
      <c r="Z32" s="18">
        <v>1</v>
      </c>
      <c r="AA32" s="18">
        <v>1</v>
      </c>
      <c r="AB32" s="18">
        <v>1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18">
        <v>0</v>
      </c>
      <c r="AJ32" s="19">
        <v>0</v>
      </c>
      <c r="AK32" s="19">
        <v>0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8" t="str">
        <f t="shared" ca="1" si="0"/>
        <v>41</v>
      </c>
      <c r="AU32" s="18" t="s">
        <v>25</v>
      </c>
      <c r="AV32" s="16" t="str">
        <f t="shared" ca="1" si="1"/>
        <v>7B00013CC801030760006500050008070100000101010101000000000000000000000000000000000000000000000000000000000000000000417D</v>
      </c>
      <c r="AW32" s="79">
        <v>31</v>
      </c>
      <c r="AX32" s="21"/>
      <c r="AY32" s="18" t="str">
        <f t="shared" si="2"/>
        <v>00</v>
      </c>
      <c r="AZ32" s="18" t="str">
        <f t="shared" si="3"/>
        <v>00</v>
      </c>
      <c r="BA32" s="20"/>
      <c r="BB32" s="21"/>
    </row>
    <row r="33" spans="1:54" ht="66">
      <c r="A33" s="27"/>
      <c r="B33" s="16"/>
      <c r="C33" s="27"/>
      <c r="D33" s="16"/>
      <c r="E33" s="16">
        <v>2</v>
      </c>
      <c r="F33" s="22">
        <v>64</v>
      </c>
      <c r="G33" s="18" t="s">
        <v>18</v>
      </c>
      <c r="H33" s="18">
        <v>0</v>
      </c>
      <c r="I33" s="18">
        <v>1</v>
      </c>
      <c r="J33" s="18" t="s">
        <v>69</v>
      </c>
      <c r="K33" s="18" t="s">
        <v>68</v>
      </c>
      <c r="L33" s="18">
        <v>1</v>
      </c>
      <c r="M33" s="18">
        <v>3</v>
      </c>
      <c r="N33" s="19">
        <v>760</v>
      </c>
      <c r="O33" s="19">
        <v>65</v>
      </c>
      <c r="P33" s="19">
        <v>5</v>
      </c>
      <c r="Q33" s="23">
        <f t="shared" ref="Q33:Q34" si="12">F33</f>
        <v>64</v>
      </c>
      <c r="R33" s="18" t="str">
        <f t="shared" ca="1" si="6"/>
        <v>08</v>
      </c>
      <c r="S33" s="18" t="str">
        <f t="shared" ca="1" si="7"/>
        <v>07</v>
      </c>
      <c r="T33" s="18">
        <v>1</v>
      </c>
      <c r="U33" s="18">
        <v>0</v>
      </c>
      <c r="V33" s="18">
        <v>0</v>
      </c>
      <c r="W33" s="18">
        <v>1</v>
      </c>
      <c r="X33" s="18">
        <v>1</v>
      </c>
      <c r="Y33" s="18">
        <v>1</v>
      </c>
      <c r="Z33" s="18">
        <v>1</v>
      </c>
      <c r="AA33" s="18">
        <v>1</v>
      </c>
      <c r="AB33" s="18">
        <v>1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8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8" t="str">
        <f t="shared" ca="1" si="0"/>
        <v>45</v>
      </c>
      <c r="AU33" s="18" t="s">
        <v>25</v>
      </c>
      <c r="AV33" s="16" t="str">
        <f t="shared" ca="1" si="1"/>
        <v>7B00013CC801030760006500056408070100000101010101000000000000000000000000000000000000000000000000000000000000000000457D</v>
      </c>
      <c r="AW33" s="79">
        <v>32</v>
      </c>
      <c r="AX33" s="21"/>
      <c r="AY33" s="18" t="str">
        <f t="shared" si="2"/>
        <v>00</v>
      </c>
      <c r="AZ33" s="18" t="str">
        <f t="shared" si="3"/>
        <v>00</v>
      </c>
      <c r="BA33" s="20"/>
      <c r="BB33" s="21"/>
    </row>
    <row r="34" spans="1:54" ht="66">
      <c r="A34" s="27"/>
      <c r="B34" s="16"/>
      <c r="C34" s="27"/>
      <c r="D34" s="16"/>
      <c r="E34" s="16">
        <v>3</v>
      </c>
      <c r="F34" s="22" t="s">
        <v>22</v>
      </c>
      <c r="G34" s="18" t="s">
        <v>18</v>
      </c>
      <c r="H34" s="18">
        <v>0</v>
      </c>
      <c r="I34" s="18">
        <v>1</v>
      </c>
      <c r="J34" s="18" t="s">
        <v>69</v>
      </c>
      <c r="K34" s="18" t="s">
        <v>68</v>
      </c>
      <c r="L34" s="18">
        <v>1</v>
      </c>
      <c r="M34" s="18">
        <v>3</v>
      </c>
      <c r="N34" s="19">
        <v>760</v>
      </c>
      <c r="O34" s="19">
        <v>65</v>
      </c>
      <c r="P34" s="19">
        <v>5</v>
      </c>
      <c r="Q34" s="23" t="str">
        <f t="shared" si="12"/>
        <v>FF</v>
      </c>
      <c r="R34" s="18" t="str">
        <f t="shared" ca="1" si="6"/>
        <v>08</v>
      </c>
      <c r="S34" s="18" t="str">
        <f t="shared" ca="1" si="7"/>
        <v>07</v>
      </c>
      <c r="T34" s="18">
        <v>1</v>
      </c>
      <c r="U34" s="18">
        <v>0</v>
      </c>
      <c r="V34" s="18">
        <v>0</v>
      </c>
      <c r="W34" s="18">
        <v>1</v>
      </c>
      <c r="X34" s="18">
        <v>1</v>
      </c>
      <c r="Y34" s="18">
        <v>1</v>
      </c>
      <c r="Z34" s="18">
        <v>1</v>
      </c>
      <c r="AA34" s="18">
        <v>1</v>
      </c>
      <c r="AB34" s="18">
        <v>1</v>
      </c>
      <c r="AC34" s="19">
        <v>0</v>
      </c>
      <c r="AD34" s="19">
        <v>0</v>
      </c>
      <c r="AE34" s="19">
        <v>0</v>
      </c>
      <c r="AF34" s="19">
        <v>0</v>
      </c>
      <c r="AG34" s="19">
        <v>0</v>
      </c>
      <c r="AH34" s="19">
        <v>0</v>
      </c>
      <c r="AI34" s="18">
        <v>0</v>
      </c>
      <c r="AJ34" s="19">
        <v>0</v>
      </c>
      <c r="AK34" s="19">
        <v>0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8" t="str">
        <f t="shared" ca="1" si="0"/>
        <v>40</v>
      </c>
      <c r="AU34" s="18" t="s">
        <v>25</v>
      </c>
      <c r="AV34" s="16" t="str">
        <f t="shared" ca="1" si="1"/>
        <v>7B00013CC80103076000650005FF08070100000101010101000000000000000000000000000000000000000000000000000000000000000000407D</v>
      </c>
      <c r="AW34" s="79">
        <v>33</v>
      </c>
      <c r="AX34" s="21"/>
      <c r="AY34" s="18" t="str">
        <f t="shared" si="2"/>
        <v>00</v>
      </c>
      <c r="AZ34" s="18" t="str">
        <f t="shared" si="3"/>
        <v>00</v>
      </c>
      <c r="BA34" s="20"/>
      <c r="BB34" s="21"/>
    </row>
    <row r="35" spans="1:54" ht="66">
      <c r="A35" s="27"/>
      <c r="B35" s="16">
        <v>14</v>
      </c>
      <c r="C35" s="27" t="s">
        <v>77</v>
      </c>
      <c r="D35" s="16" t="s">
        <v>138</v>
      </c>
      <c r="E35" s="16">
        <v>1</v>
      </c>
      <c r="F35" s="22">
        <v>0</v>
      </c>
      <c r="G35" s="18" t="s">
        <v>18</v>
      </c>
      <c r="H35" s="18">
        <v>0</v>
      </c>
      <c r="I35" s="18">
        <v>1</v>
      </c>
      <c r="J35" s="18" t="s">
        <v>69</v>
      </c>
      <c r="K35" s="18" t="s">
        <v>68</v>
      </c>
      <c r="L35" s="18">
        <v>1</v>
      </c>
      <c r="M35" s="18">
        <v>3</v>
      </c>
      <c r="N35" s="19">
        <v>760</v>
      </c>
      <c r="O35" s="19">
        <v>65</v>
      </c>
      <c r="P35" s="19">
        <v>5</v>
      </c>
      <c r="Q35" s="18" t="str">
        <f t="shared" ref="Q35:Q97" ca="1" si="13">TEXT(DEC2HEX(TEXT(NOW()+2,"YY")),"00")</f>
        <v>16</v>
      </c>
      <c r="R35" s="23">
        <f>F35</f>
        <v>0</v>
      </c>
      <c r="S35" s="18" t="str">
        <f t="shared" ca="1" si="7"/>
        <v>07</v>
      </c>
      <c r="T35" s="18">
        <v>1</v>
      </c>
      <c r="U35" s="18">
        <v>0</v>
      </c>
      <c r="V35" s="18">
        <v>0</v>
      </c>
      <c r="W35" s="18">
        <v>1</v>
      </c>
      <c r="X35" s="18">
        <v>1</v>
      </c>
      <c r="Y35" s="18">
        <v>1</v>
      </c>
      <c r="Z35" s="18">
        <v>1</v>
      </c>
      <c r="AA35" s="18">
        <v>1</v>
      </c>
      <c r="AB35" s="18">
        <v>1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0</v>
      </c>
      <c r="AI35" s="18">
        <v>0</v>
      </c>
      <c r="AJ35" s="19">
        <v>0</v>
      </c>
      <c r="AK35" s="19">
        <v>0</v>
      </c>
      <c r="AL35" s="19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8" t="str">
        <f t="shared" ca="1" si="0"/>
        <v>51</v>
      </c>
      <c r="AU35" s="18" t="s">
        <v>25</v>
      </c>
      <c r="AV35" s="16" t="str">
        <f t="shared" ca="1" si="1"/>
        <v>7B00013CC801030760006500051600070100000101010101000000000000000000000000000000000000000000000000000000000000000000517D</v>
      </c>
      <c r="AW35" s="79">
        <v>34</v>
      </c>
      <c r="AX35" s="21"/>
      <c r="AY35" s="18" t="str">
        <f t="shared" si="2"/>
        <v>00</v>
      </c>
      <c r="AZ35" s="18" t="str">
        <f t="shared" si="3"/>
        <v>00</v>
      </c>
      <c r="BA35" s="20"/>
      <c r="BB35" s="21"/>
    </row>
    <row r="36" spans="1:54" ht="66">
      <c r="A36" s="27"/>
      <c r="B36" s="16"/>
      <c r="C36" s="27"/>
      <c r="D36" s="16"/>
      <c r="E36" s="16">
        <v>2</v>
      </c>
      <c r="F36" s="22">
        <v>1</v>
      </c>
      <c r="G36" s="18" t="s">
        <v>18</v>
      </c>
      <c r="H36" s="18">
        <v>0</v>
      </c>
      <c r="I36" s="18">
        <v>1</v>
      </c>
      <c r="J36" s="18" t="s">
        <v>69</v>
      </c>
      <c r="K36" s="18" t="s">
        <v>68</v>
      </c>
      <c r="L36" s="18">
        <v>1</v>
      </c>
      <c r="M36" s="18">
        <v>3</v>
      </c>
      <c r="N36" s="19">
        <v>760</v>
      </c>
      <c r="O36" s="19">
        <v>65</v>
      </c>
      <c r="P36" s="19">
        <v>5</v>
      </c>
      <c r="Q36" s="18" t="str">
        <f t="shared" ca="1" si="13"/>
        <v>16</v>
      </c>
      <c r="R36" s="23">
        <f t="shared" ref="R36:R37" si="14">F36</f>
        <v>1</v>
      </c>
      <c r="S36" s="18" t="str">
        <f t="shared" ca="1" si="7"/>
        <v>07</v>
      </c>
      <c r="T36" s="18">
        <v>1</v>
      </c>
      <c r="U36" s="18">
        <v>0</v>
      </c>
      <c r="V36" s="18">
        <v>0</v>
      </c>
      <c r="W36" s="18">
        <v>1</v>
      </c>
      <c r="X36" s="18">
        <v>1</v>
      </c>
      <c r="Y36" s="18">
        <v>1</v>
      </c>
      <c r="Z36" s="18">
        <v>1</v>
      </c>
      <c r="AA36" s="18">
        <v>1</v>
      </c>
      <c r="AB36" s="18">
        <v>1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18">
        <v>0</v>
      </c>
      <c r="AJ36" s="19">
        <v>0</v>
      </c>
      <c r="AK36" s="19">
        <v>0</v>
      </c>
      <c r="AL36" s="19">
        <v>0</v>
      </c>
      <c r="AM36" s="19">
        <v>0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>
        <v>0</v>
      </c>
      <c r="AT36" s="18" t="str">
        <f t="shared" ca="1" si="0"/>
        <v>50</v>
      </c>
      <c r="AU36" s="18" t="s">
        <v>25</v>
      </c>
      <c r="AV36" s="16" t="str">
        <f t="shared" ca="1" si="1"/>
        <v>7B00013CC801030760006500051601070100000101010101000000000000000000000000000000000000000000000000000000000000000000507D</v>
      </c>
      <c r="AW36" s="79">
        <v>35</v>
      </c>
      <c r="AX36" s="21"/>
      <c r="AY36" s="18" t="str">
        <f t="shared" si="2"/>
        <v>00</v>
      </c>
      <c r="AZ36" s="18" t="str">
        <f t="shared" si="3"/>
        <v>00</v>
      </c>
      <c r="BA36" s="20"/>
      <c r="BB36" s="21"/>
    </row>
    <row r="37" spans="1:54" ht="82.5">
      <c r="A37" s="27"/>
      <c r="B37" s="16"/>
      <c r="C37" s="27"/>
      <c r="D37" s="16"/>
      <c r="E37" s="16">
        <v>3</v>
      </c>
      <c r="F37" s="22" t="s">
        <v>140</v>
      </c>
      <c r="G37" s="18" t="s">
        <v>18</v>
      </c>
      <c r="H37" s="18">
        <v>0</v>
      </c>
      <c r="I37" s="18">
        <v>1</v>
      </c>
      <c r="J37" s="18" t="s">
        <v>69</v>
      </c>
      <c r="K37" s="18" t="s">
        <v>68</v>
      </c>
      <c r="L37" s="18">
        <v>1</v>
      </c>
      <c r="M37" s="18">
        <v>3</v>
      </c>
      <c r="N37" s="19">
        <v>760</v>
      </c>
      <c r="O37" s="19">
        <v>65</v>
      </c>
      <c r="P37" s="19">
        <v>5</v>
      </c>
      <c r="Q37" s="18" t="str">
        <f t="shared" ca="1" si="13"/>
        <v>16</v>
      </c>
      <c r="R37" s="23" t="str">
        <f t="shared" si="14"/>
        <v>0D</v>
      </c>
      <c r="S37" s="18" t="str">
        <f t="shared" ca="1" si="7"/>
        <v>07</v>
      </c>
      <c r="T37" s="18">
        <v>1</v>
      </c>
      <c r="U37" s="18">
        <v>0</v>
      </c>
      <c r="V37" s="18">
        <v>0</v>
      </c>
      <c r="W37" s="18">
        <v>1</v>
      </c>
      <c r="X37" s="18">
        <v>1</v>
      </c>
      <c r="Y37" s="18">
        <v>1</v>
      </c>
      <c r="Z37" s="18">
        <v>1</v>
      </c>
      <c r="AA37" s="18">
        <v>1</v>
      </c>
      <c r="AB37" s="18">
        <v>1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8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8" t="str">
        <f t="shared" ca="1" si="0"/>
        <v>54</v>
      </c>
      <c r="AU37" s="18" t="s">
        <v>25</v>
      </c>
      <c r="AV37" s="16" t="str">
        <f t="shared" ca="1" si="1"/>
        <v>7B00013CC80103076000650005160D070100000101010101000000000000000000000000000000000000000000000000000000000000000000547D</v>
      </c>
      <c r="AW37" s="79">
        <v>36</v>
      </c>
      <c r="AX37" s="21"/>
      <c r="AY37" s="18" t="str">
        <f t="shared" si="2"/>
        <v>00</v>
      </c>
      <c r="AZ37" s="18" t="str">
        <f t="shared" si="3"/>
        <v>00</v>
      </c>
      <c r="BA37" s="20"/>
      <c r="BB37" s="21"/>
    </row>
    <row r="38" spans="1:54" ht="66">
      <c r="A38" s="27"/>
      <c r="B38" s="16">
        <v>15</v>
      </c>
      <c r="C38" s="27" t="s">
        <v>78</v>
      </c>
      <c r="D38" s="16" t="s">
        <v>139</v>
      </c>
      <c r="E38" s="16">
        <v>1</v>
      </c>
      <c r="F38" s="22">
        <v>0</v>
      </c>
      <c r="G38" s="18" t="s">
        <v>18</v>
      </c>
      <c r="H38" s="18">
        <v>0</v>
      </c>
      <c r="I38" s="18">
        <v>1</v>
      </c>
      <c r="J38" s="18" t="s">
        <v>69</v>
      </c>
      <c r="K38" s="18" t="s">
        <v>68</v>
      </c>
      <c r="L38" s="18">
        <v>1</v>
      </c>
      <c r="M38" s="18">
        <v>3</v>
      </c>
      <c r="N38" s="19">
        <v>760</v>
      </c>
      <c r="O38" s="19">
        <v>65</v>
      </c>
      <c r="P38" s="19">
        <v>5</v>
      </c>
      <c r="Q38" s="18" t="str">
        <f t="shared" ca="1" si="13"/>
        <v>16</v>
      </c>
      <c r="R38" s="18" t="str">
        <f t="shared" ref="R38:R100" ca="1" si="15">TEXT(DEC2HEX(TEXT(NOW()+2,"MM")),"00")</f>
        <v>08</v>
      </c>
      <c r="S38" s="23">
        <f>F38</f>
        <v>0</v>
      </c>
      <c r="T38" s="18">
        <v>1</v>
      </c>
      <c r="U38" s="18">
        <v>0</v>
      </c>
      <c r="V38" s="18">
        <v>0</v>
      </c>
      <c r="W38" s="18">
        <v>1</v>
      </c>
      <c r="X38" s="18">
        <v>1</v>
      </c>
      <c r="Y38" s="18">
        <v>1</v>
      </c>
      <c r="Z38" s="18">
        <v>1</v>
      </c>
      <c r="AA38" s="18">
        <v>1</v>
      </c>
      <c r="AB38" s="18">
        <v>1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8">
        <v>0</v>
      </c>
      <c r="AJ38" s="19">
        <v>0</v>
      </c>
      <c r="AK38" s="19">
        <v>0</v>
      </c>
      <c r="AL38" s="19">
        <v>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8" t="str">
        <f t="shared" ca="1" si="0"/>
        <v>50</v>
      </c>
      <c r="AU38" s="18" t="s">
        <v>25</v>
      </c>
      <c r="AV38" s="16" t="str">
        <f t="shared" ca="1" si="1"/>
        <v>7B00013CC801030760006500051608000100000101010101000000000000000000000000000000000000000000000000000000000000000000507D</v>
      </c>
      <c r="AW38" s="79">
        <v>37</v>
      </c>
      <c r="AX38" s="21"/>
      <c r="AY38" s="18" t="str">
        <f t="shared" si="2"/>
        <v>00</v>
      </c>
      <c r="AZ38" s="18" t="str">
        <f t="shared" si="3"/>
        <v>00</v>
      </c>
      <c r="BA38" s="20"/>
      <c r="BB38" s="21"/>
    </row>
    <row r="39" spans="1:54" ht="66">
      <c r="A39" s="27"/>
      <c r="B39" s="16"/>
      <c r="C39" s="27"/>
      <c r="D39" s="16"/>
      <c r="E39" s="16">
        <v>2</v>
      </c>
      <c r="F39" s="22">
        <v>1</v>
      </c>
      <c r="G39" s="18" t="s">
        <v>18</v>
      </c>
      <c r="H39" s="18">
        <v>0</v>
      </c>
      <c r="I39" s="18">
        <v>1</v>
      </c>
      <c r="J39" s="18" t="s">
        <v>69</v>
      </c>
      <c r="K39" s="18" t="s">
        <v>68</v>
      </c>
      <c r="L39" s="18">
        <v>1</v>
      </c>
      <c r="M39" s="18">
        <v>3</v>
      </c>
      <c r="N39" s="19">
        <v>760</v>
      </c>
      <c r="O39" s="19">
        <v>65</v>
      </c>
      <c r="P39" s="19">
        <v>5</v>
      </c>
      <c r="Q39" s="18" t="str">
        <f t="shared" ca="1" si="13"/>
        <v>16</v>
      </c>
      <c r="R39" s="18" t="str">
        <f t="shared" ca="1" si="15"/>
        <v>08</v>
      </c>
      <c r="S39" s="23">
        <f t="shared" ref="S39:S40" si="16">F39</f>
        <v>1</v>
      </c>
      <c r="T39" s="18">
        <v>1</v>
      </c>
      <c r="U39" s="18">
        <v>0</v>
      </c>
      <c r="V39" s="18">
        <v>0</v>
      </c>
      <c r="W39" s="18">
        <v>1</v>
      </c>
      <c r="X39" s="18">
        <v>1</v>
      </c>
      <c r="Y39" s="18">
        <v>1</v>
      </c>
      <c r="Z39" s="18">
        <v>1</v>
      </c>
      <c r="AA39" s="18">
        <v>1</v>
      </c>
      <c r="AB39" s="18">
        <v>1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8">
        <v>0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8" t="str">
        <f t="shared" ca="1" si="0"/>
        <v>51</v>
      </c>
      <c r="AU39" s="18" t="s">
        <v>25</v>
      </c>
      <c r="AV39" s="16" t="str">
        <f t="shared" ca="1" si="1"/>
        <v>7B00013CC801030760006500051608010100000101010101000000000000000000000000000000000000000000000000000000000000000000517D</v>
      </c>
      <c r="AW39" s="79">
        <v>38</v>
      </c>
      <c r="AX39" s="21"/>
      <c r="AY39" s="18" t="str">
        <f t="shared" si="2"/>
        <v>00</v>
      </c>
      <c r="AZ39" s="18" t="str">
        <f t="shared" si="3"/>
        <v>00</v>
      </c>
      <c r="BA39" s="20"/>
      <c r="BB39" s="21"/>
    </row>
    <row r="40" spans="1:54" ht="66">
      <c r="A40" s="27"/>
      <c r="B40" s="16"/>
      <c r="C40" s="27"/>
      <c r="D40" s="16"/>
      <c r="E40" s="16">
        <v>3</v>
      </c>
      <c r="F40" s="22">
        <v>20</v>
      </c>
      <c r="G40" s="18" t="s">
        <v>18</v>
      </c>
      <c r="H40" s="18">
        <v>0</v>
      </c>
      <c r="I40" s="18">
        <v>1</v>
      </c>
      <c r="J40" s="18" t="s">
        <v>69</v>
      </c>
      <c r="K40" s="18" t="s">
        <v>68</v>
      </c>
      <c r="L40" s="18">
        <v>1</v>
      </c>
      <c r="M40" s="18">
        <v>3</v>
      </c>
      <c r="N40" s="19">
        <v>760</v>
      </c>
      <c r="O40" s="19">
        <v>65</v>
      </c>
      <c r="P40" s="19">
        <v>5</v>
      </c>
      <c r="Q40" s="18" t="str">
        <f t="shared" ca="1" si="13"/>
        <v>16</v>
      </c>
      <c r="R40" s="18" t="str">
        <f t="shared" ca="1" si="15"/>
        <v>08</v>
      </c>
      <c r="S40" s="23">
        <f t="shared" si="16"/>
        <v>20</v>
      </c>
      <c r="T40" s="18">
        <v>1</v>
      </c>
      <c r="U40" s="18">
        <v>0</v>
      </c>
      <c r="V40" s="18">
        <v>0</v>
      </c>
      <c r="W40" s="18">
        <v>1</v>
      </c>
      <c r="X40" s="18">
        <v>1</v>
      </c>
      <c r="Y40" s="18">
        <v>1</v>
      </c>
      <c r="Z40" s="18">
        <v>1</v>
      </c>
      <c r="AA40" s="18">
        <v>1</v>
      </c>
      <c r="AB40" s="18">
        <v>1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8">
        <v>0</v>
      </c>
      <c r="AJ40" s="19">
        <v>0</v>
      </c>
      <c r="AK40" s="19">
        <v>0</v>
      </c>
      <c r="AL40" s="19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8" t="str">
        <f t="shared" ca="1" si="0"/>
        <v>10</v>
      </c>
      <c r="AU40" s="18" t="s">
        <v>25</v>
      </c>
      <c r="AV40" s="16" t="str">
        <f t="shared" ca="1" si="1"/>
        <v>7B00013CC801030760006500051608200100000101010101000000000000000000000000000000000000000000000000000000000000000000107D</v>
      </c>
      <c r="AW40" s="79">
        <v>39</v>
      </c>
      <c r="AX40" s="21"/>
      <c r="AY40" s="18" t="str">
        <f t="shared" si="2"/>
        <v>00</v>
      </c>
      <c r="AZ40" s="18" t="str">
        <f t="shared" si="3"/>
        <v>00</v>
      </c>
      <c r="BA40" s="20"/>
      <c r="BB40" s="21"/>
    </row>
    <row r="41" spans="1:54" ht="66">
      <c r="A41" s="27"/>
      <c r="B41" s="16">
        <v>16</v>
      </c>
      <c r="C41" s="27" t="s">
        <v>75</v>
      </c>
      <c r="D41" s="16" t="s">
        <v>221</v>
      </c>
      <c r="E41" s="16">
        <v>1</v>
      </c>
      <c r="F41" s="22">
        <v>0</v>
      </c>
      <c r="G41" s="18" t="s">
        <v>18</v>
      </c>
      <c r="H41" s="18">
        <v>0</v>
      </c>
      <c r="I41" s="18">
        <v>1</v>
      </c>
      <c r="J41" s="18" t="s">
        <v>69</v>
      </c>
      <c r="K41" s="18" t="s">
        <v>68</v>
      </c>
      <c r="L41" s="18">
        <v>1</v>
      </c>
      <c r="M41" s="18">
        <v>3</v>
      </c>
      <c r="N41" s="19">
        <v>760</v>
      </c>
      <c r="O41" s="19">
        <v>65</v>
      </c>
      <c r="P41" s="19">
        <v>5</v>
      </c>
      <c r="Q41" s="18" t="str">
        <f t="shared" ca="1" si="13"/>
        <v>16</v>
      </c>
      <c r="R41" s="18" t="str">
        <f t="shared" ca="1" si="15"/>
        <v>08</v>
      </c>
      <c r="S41" s="18" t="str">
        <f t="shared" ref="S41:S103" ca="1" si="17">TEXT(DEC2HEX(TEXT(NOW()+2,"DD")),"00")</f>
        <v>07</v>
      </c>
      <c r="T41" s="23">
        <f>F41</f>
        <v>0</v>
      </c>
      <c r="U41" s="18">
        <v>0</v>
      </c>
      <c r="V41" s="18">
        <v>0</v>
      </c>
      <c r="W41" s="18">
        <v>1</v>
      </c>
      <c r="X41" s="18">
        <v>1</v>
      </c>
      <c r="Y41" s="18">
        <v>1</v>
      </c>
      <c r="Z41" s="18">
        <v>1</v>
      </c>
      <c r="AA41" s="18">
        <v>1</v>
      </c>
      <c r="AB41" s="18">
        <v>1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8">
        <v>0</v>
      </c>
      <c r="AJ41" s="19">
        <v>0</v>
      </c>
      <c r="AK41" s="19">
        <v>0</v>
      </c>
      <c r="AL41" s="19">
        <v>0</v>
      </c>
      <c r="AM41" s="19">
        <v>0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8" t="str">
        <f t="shared" ca="1" si="0"/>
        <v>50</v>
      </c>
      <c r="AU41" s="18" t="s">
        <v>25</v>
      </c>
      <c r="AV41" s="16" t="str">
        <f t="shared" ca="1" si="1"/>
        <v>7B00013CC801030760006500051608070000000101010101000000000000000000000000000000000000000000000000000000000000000000507D</v>
      </c>
      <c r="AW41" s="79">
        <v>40</v>
      </c>
      <c r="AX41" s="21"/>
      <c r="AY41" s="18" t="str">
        <f t="shared" si="2"/>
        <v>00</v>
      </c>
      <c r="AZ41" s="18" t="str">
        <f t="shared" si="3"/>
        <v>00</v>
      </c>
      <c r="BA41" s="20"/>
      <c r="BB41" s="21"/>
    </row>
    <row r="42" spans="1:54" ht="66">
      <c r="A42" s="27"/>
      <c r="B42" s="16"/>
      <c r="C42" s="27"/>
      <c r="D42" s="16" t="s">
        <v>226</v>
      </c>
      <c r="E42" s="16">
        <v>2</v>
      </c>
      <c r="F42" s="22" t="s">
        <v>22</v>
      </c>
      <c r="G42" s="18" t="s">
        <v>18</v>
      </c>
      <c r="H42" s="18">
        <v>0</v>
      </c>
      <c r="I42" s="18">
        <v>1</v>
      </c>
      <c r="J42" s="18" t="s">
        <v>69</v>
      </c>
      <c r="K42" s="18" t="s">
        <v>68</v>
      </c>
      <c r="L42" s="18">
        <v>1</v>
      </c>
      <c r="M42" s="18">
        <v>3</v>
      </c>
      <c r="N42" s="19">
        <v>760</v>
      </c>
      <c r="O42" s="19">
        <v>65</v>
      </c>
      <c r="P42" s="19">
        <v>5</v>
      </c>
      <c r="Q42" s="18" t="str">
        <f t="shared" ca="1" si="13"/>
        <v>16</v>
      </c>
      <c r="R42" s="18" t="str">
        <f t="shared" ca="1" si="15"/>
        <v>08</v>
      </c>
      <c r="S42" s="18" t="str">
        <f t="shared" ca="1" si="17"/>
        <v>07</v>
      </c>
      <c r="T42" s="23" t="str">
        <f t="shared" ref="T42" si="18">F42</f>
        <v>FF</v>
      </c>
      <c r="U42" s="18">
        <v>0</v>
      </c>
      <c r="V42" s="18">
        <v>0</v>
      </c>
      <c r="W42" s="18">
        <v>1</v>
      </c>
      <c r="X42" s="18">
        <v>1</v>
      </c>
      <c r="Y42" s="18">
        <v>1</v>
      </c>
      <c r="Z42" s="18">
        <v>1</v>
      </c>
      <c r="AA42" s="18">
        <v>1</v>
      </c>
      <c r="AB42" s="18">
        <v>1</v>
      </c>
      <c r="AC42" s="19">
        <v>0</v>
      </c>
      <c r="AD42" s="19">
        <v>0</v>
      </c>
      <c r="AE42" s="19">
        <v>0</v>
      </c>
      <c r="AF42" s="19">
        <v>0</v>
      </c>
      <c r="AG42" s="19">
        <v>0</v>
      </c>
      <c r="AH42" s="19">
        <v>0</v>
      </c>
      <c r="AI42" s="18">
        <v>0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8" t="str">
        <f t="shared" ca="1" si="0"/>
        <v>55</v>
      </c>
      <c r="AU42" s="18" t="s">
        <v>25</v>
      </c>
      <c r="AV42" s="16" t="str">
        <f t="shared" ca="1" si="1"/>
        <v>7B00013CC80103076000650005160807FF00000101010101000000000000000000000000000000000000000000000000000000000000000000557D</v>
      </c>
      <c r="AW42" s="79">
        <v>41</v>
      </c>
      <c r="AX42" s="21"/>
      <c r="AY42" s="18" t="str">
        <f t="shared" si="2"/>
        <v>00</v>
      </c>
      <c r="AZ42" s="18" t="str">
        <f t="shared" si="3"/>
        <v>00</v>
      </c>
      <c r="BA42" s="20"/>
      <c r="BB42" s="21"/>
    </row>
    <row r="43" spans="1:54" ht="66">
      <c r="A43" s="27"/>
      <c r="B43" s="16">
        <v>17</v>
      </c>
      <c r="C43" s="27" t="s">
        <v>79</v>
      </c>
      <c r="D43" s="16"/>
      <c r="E43" s="16">
        <v>1</v>
      </c>
      <c r="F43" s="22">
        <v>0</v>
      </c>
      <c r="G43" s="18" t="s">
        <v>18</v>
      </c>
      <c r="H43" s="18">
        <v>0</v>
      </c>
      <c r="I43" s="18">
        <v>1</v>
      </c>
      <c r="J43" s="18" t="s">
        <v>69</v>
      </c>
      <c r="K43" s="18" t="s">
        <v>68</v>
      </c>
      <c r="L43" s="18">
        <v>1</v>
      </c>
      <c r="M43" s="18">
        <v>3</v>
      </c>
      <c r="N43" s="19">
        <v>760</v>
      </c>
      <c r="O43" s="19">
        <v>65</v>
      </c>
      <c r="P43" s="19">
        <v>5</v>
      </c>
      <c r="Q43" s="18" t="str">
        <f t="shared" ca="1" si="13"/>
        <v>16</v>
      </c>
      <c r="R43" s="18" t="str">
        <f t="shared" ca="1" si="15"/>
        <v>08</v>
      </c>
      <c r="S43" s="18" t="str">
        <f t="shared" ca="1" si="17"/>
        <v>07</v>
      </c>
      <c r="T43" s="18">
        <v>1</v>
      </c>
      <c r="U43" s="23">
        <f>F43</f>
        <v>0</v>
      </c>
      <c r="V43" s="18">
        <v>0</v>
      </c>
      <c r="W43" s="18">
        <v>1</v>
      </c>
      <c r="X43" s="18">
        <v>1</v>
      </c>
      <c r="Y43" s="18">
        <v>1</v>
      </c>
      <c r="Z43" s="18">
        <v>1</v>
      </c>
      <c r="AA43" s="18">
        <v>1</v>
      </c>
      <c r="AB43" s="18">
        <v>1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8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>
        <v>0</v>
      </c>
      <c r="AT43" s="18" t="str">
        <f t="shared" ca="1" si="0"/>
        <v>51</v>
      </c>
      <c r="AU43" s="18" t="s">
        <v>25</v>
      </c>
      <c r="AV43" s="16" t="str">
        <f t="shared" ca="1" si="1"/>
        <v>7B00013CC801030760006500051608070100000101010101000000000000000000000000000000000000000000000000000000000000000000517D</v>
      </c>
      <c r="AW43" s="79">
        <v>42</v>
      </c>
      <c r="AX43" s="21"/>
      <c r="AY43" s="18" t="str">
        <f t="shared" si="2"/>
        <v>00</v>
      </c>
      <c r="AZ43" s="18" t="str">
        <f t="shared" si="3"/>
        <v>00</v>
      </c>
      <c r="BA43" s="20"/>
      <c r="BB43" s="21"/>
    </row>
    <row r="44" spans="1:54" ht="66">
      <c r="A44" s="27"/>
      <c r="B44" s="16"/>
      <c r="C44" s="27"/>
      <c r="D44" s="16"/>
      <c r="E44" s="16">
        <v>2</v>
      </c>
      <c r="F44" s="22">
        <v>1</v>
      </c>
      <c r="G44" s="18" t="s">
        <v>18</v>
      </c>
      <c r="H44" s="18">
        <v>0</v>
      </c>
      <c r="I44" s="18">
        <v>1</v>
      </c>
      <c r="J44" s="18" t="s">
        <v>69</v>
      </c>
      <c r="K44" s="18" t="s">
        <v>68</v>
      </c>
      <c r="L44" s="18">
        <v>1</v>
      </c>
      <c r="M44" s="18">
        <v>3</v>
      </c>
      <c r="N44" s="19">
        <v>760</v>
      </c>
      <c r="O44" s="19">
        <v>65</v>
      </c>
      <c r="P44" s="19">
        <v>5</v>
      </c>
      <c r="Q44" s="18" t="str">
        <f t="shared" ca="1" si="13"/>
        <v>16</v>
      </c>
      <c r="R44" s="18" t="str">
        <f t="shared" ca="1" si="15"/>
        <v>08</v>
      </c>
      <c r="S44" s="18" t="str">
        <f t="shared" ca="1" si="17"/>
        <v>07</v>
      </c>
      <c r="T44" s="18">
        <v>1</v>
      </c>
      <c r="U44" s="23">
        <f t="shared" ref="U44:U45" si="19">F44</f>
        <v>1</v>
      </c>
      <c r="V44" s="18">
        <v>0</v>
      </c>
      <c r="W44" s="18">
        <v>1</v>
      </c>
      <c r="X44" s="18">
        <v>1</v>
      </c>
      <c r="Y44" s="18">
        <v>1</v>
      </c>
      <c r="Z44" s="18">
        <v>1</v>
      </c>
      <c r="AA44" s="18">
        <v>1</v>
      </c>
      <c r="AB44" s="18">
        <v>1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8">
        <v>0</v>
      </c>
      <c r="AJ44" s="19">
        <v>0</v>
      </c>
      <c r="AK44" s="19">
        <v>0</v>
      </c>
      <c r="AL44" s="19">
        <v>0</v>
      </c>
      <c r="AM44" s="19">
        <v>0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8" t="str">
        <f t="shared" ca="1" si="0"/>
        <v>50</v>
      </c>
      <c r="AU44" s="18" t="s">
        <v>25</v>
      </c>
      <c r="AV44" s="16" t="str">
        <f t="shared" ca="1" si="1"/>
        <v>7B00013CC801030760006500051608070101000101010101000000000000000000000000000000000000000000000000000000000000000000507D</v>
      </c>
      <c r="AW44" s="79">
        <v>43</v>
      </c>
      <c r="AX44" s="21"/>
      <c r="AY44" s="18" t="str">
        <f t="shared" si="2"/>
        <v>00</v>
      </c>
      <c r="AZ44" s="18" t="str">
        <f t="shared" si="3"/>
        <v>00</v>
      </c>
      <c r="BA44" s="20"/>
      <c r="BB44" s="21"/>
    </row>
    <row r="45" spans="1:54" ht="66">
      <c r="A45" s="27"/>
      <c r="B45" s="16"/>
      <c r="C45" s="27"/>
      <c r="D45" s="16"/>
      <c r="E45" s="16">
        <v>3</v>
      </c>
      <c r="F45" s="22" t="s">
        <v>22</v>
      </c>
      <c r="G45" s="18" t="s">
        <v>18</v>
      </c>
      <c r="H45" s="18">
        <v>0</v>
      </c>
      <c r="I45" s="18">
        <v>1</v>
      </c>
      <c r="J45" s="18" t="s">
        <v>69</v>
      </c>
      <c r="K45" s="18" t="s">
        <v>68</v>
      </c>
      <c r="L45" s="18">
        <v>1</v>
      </c>
      <c r="M45" s="18">
        <v>3</v>
      </c>
      <c r="N45" s="19">
        <v>760</v>
      </c>
      <c r="O45" s="19">
        <v>65</v>
      </c>
      <c r="P45" s="19">
        <v>5</v>
      </c>
      <c r="Q45" s="18" t="str">
        <f t="shared" ca="1" si="13"/>
        <v>16</v>
      </c>
      <c r="R45" s="18" t="str">
        <f t="shared" ca="1" si="15"/>
        <v>08</v>
      </c>
      <c r="S45" s="18" t="str">
        <f t="shared" ca="1" si="17"/>
        <v>07</v>
      </c>
      <c r="T45" s="18">
        <v>1</v>
      </c>
      <c r="U45" s="23" t="str">
        <f t="shared" si="19"/>
        <v>FF</v>
      </c>
      <c r="V45" s="18">
        <v>0</v>
      </c>
      <c r="W45" s="18">
        <v>1</v>
      </c>
      <c r="X45" s="18">
        <v>1</v>
      </c>
      <c r="Y45" s="18">
        <v>1</v>
      </c>
      <c r="Z45" s="18">
        <v>1</v>
      </c>
      <c r="AA45" s="18">
        <v>1</v>
      </c>
      <c r="AB45" s="18">
        <v>1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8">
        <v>0</v>
      </c>
      <c r="AJ45" s="19">
        <v>0</v>
      </c>
      <c r="AK45" s="19">
        <v>0</v>
      </c>
      <c r="AL45" s="19">
        <v>0</v>
      </c>
      <c r="AM45" s="19">
        <v>0</v>
      </c>
      <c r="AN45" s="19">
        <v>0</v>
      </c>
      <c r="AO45" s="19">
        <v>0</v>
      </c>
      <c r="AP45" s="19">
        <v>0</v>
      </c>
      <c r="AQ45" s="19">
        <v>0</v>
      </c>
      <c r="AR45" s="19">
        <v>0</v>
      </c>
      <c r="AS45" s="19">
        <v>0</v>
      </c>
      <c r="AT45" s="18" t="str">
        <f t="shared" ca="1" si="0"/>
        <v>50</v>
      </c>
      <c r="AU45" s="18" t="s">
        <v>25</v>
      </c>
      <c r="AV45" s="16" t="str">
        <f t="shared" ca="1" si="1"/>
        <v>7B00013CC8010307600065000516080701FF000101010101000000000000000000000000000000000000000000000000000000000000000000507D</v>
      </c>
      <c r="AW45" s="79">
        <v>44</v>
      </c>
      <c r="AX45" s="21"/>
      <c r="AY45" s="18" t="str">
        <f t="shared" si="2"/>
        <v>00</v>
      </c>
      <c r="AZ45" s="18" t="str">
        <f t="shared" si="3"/>
        <v>00</v>
      </c>
      <c r="BA45" s="20"/>
      <c r="BB45" s="21"/>
    </row>
    <row r="46" spans="1:54" ht="66">
      <c r="A46" s="27"/>
      <c r="B46" s="16">
        <v>18</v>
      </c>
      <c r="C46" s="27" t="s">
        <v>79</v>
      </c>
      <c r="D46" s="16"/>
      <c r="E46" s="16">
        <v>1</v>
      </c>
      <c r="F46" s="22">
        <v>1</v>
      </c>
      <c r="G46" s="18" t="s">
        <v>18</v>
      </c>
      <c r="H46" s="18">
        <v>0</v>
      </c>
      <c r="I46" s="18">
        <v>1</v>
      </c>
      <c r="J46" s="18" t="s">
        <v>69</v>
      </c>
      <c r="K46" s="18" t="s">
        <v>68</v>
      </c>
      <c r="L46" s="18">
        <v>1</v>
      </c>
      <c r="M46" s="18">
        <v>3</v>
      </c>
      <c r="N46" s="19">
        <v>760</v>
      </c>
      <c r="O46" s="19">
        <v>65</v>
      </c>
      <c r="P46" s="19">
        <v>5</v>
      </c>
      <c r="Q46" s="18" t="str">
        <f t="shared" ca="1" si="13"/>
        <v>16</v>
      </c>
      <c r="R46" s="18" t="str">
        <f t="shared" ca="1" si="15"/>
        <v>08</v>
      </c>
      <c r="S46" s="18" t="str">
        <f t="shared" ca="1" si="17"/>
        <v>07</v>
      </c>
      <c r="T46" s="18">
        <v>1</v>
      </c>
      <c r="U46" s="18">
        <v>0</v>
      </c>
      <c r="V46" s="23">
        <f>F46</f>
        <v>1</v>
      </c>
      <c r="W46" s="18">
        <v>1</v>
      </c>
      <c r="X46" s="18">
        <v>1</v>
      </c>
      <c r="Y46" s="18">
        <v>1</v>
      </c>
      <c r="Z46" s="18">
        <v>1</v>
      </c>
      <c r="AA46" s="18">
        <v>1</v>
      </c>
      <c r="AB46" s="18">
        <v>1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8">
        <v>0</v>
      </c>
      <c r="AJ46" s="19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8" t="str">
        <f t="shared" ca="1" si="0"/>
        <v>50</v>
      </c>
      <c r="AU46" s="18" t="s">
        <v>25</v>
      </c>
      <c r="AV46" s="16" t="str">
        <f t="shared" ca="1" si="1"/>
        <v>7B00013CC801030760006500051608070100010101010101000000000000000000000000000000000000000000000000000000000000000000507D</v>
      </c>
      <c r="AW46" s="79">
        <v>45</v>
      </c>
      <c r="AX46" s="21"/>
      <c r="AY46" s="18" t="str">
        <f t="shared" si="2"/>
        <v>00</v>
      </c>
      <c r="AZ46" s="18" t="str">
        <f t="shared" si="3"/>
        <v>00</v>
      </c>
      <c r="BA46" s="20"/>
      <c r="BB46" s="21"/>
    </row>
    <row r="47" spans="1:54" ht="66">
      <c r="A47" s="27"/>
      <c r="B47" s="16"/>
      <c r="C47" s="27"/>
      <c r="D47" s="16"/>
      <c r="E47" s="16">
        <v>2</v>
      </c>
      <c r="F47" s="22" t="s">
        <v>22</v>
      </c>
      <c r="G47" s="18" t="s">
        <v>18</v>
      </c>
      <c r="H47" s="18">
        <v>0</v>
      </c>
      <c r="I47" s="18">
        <v>1</v>
      </c>
      <c r="J47" s="18" t="s">
        <v>69</v>
      </c>
      <c r="K47" s="18" t="s">
        <v>68</v>
      </c>
      <c r="L47" s="18">
        <v>1</v>
      </c>
      <c r="M47" s="18">
        <v>3</v>
      </c>
      <c r="N47" s="19">
        <v>760</v>
      </c>
      <c r="O47" s="19">
        <v>65</v>
      </c>
      <c r="P47" s="19">
        <v>5</v>
      </c>
      <c r="Q47" s="18" t="str">
        <f t="shared" ca="1" si="13"/>
        <v>16</v>
      </c>
      <c r="R47" s="18" t="str">
        <f t="shared" ca="1" si="15"/>
        <v>08</v>
      </c>
      <c r="S47" s="18" t="str">
        <f t="shared" ca="1" si="17"/>
        <v>07</v>
      </c>
      <c r="T47" s="18">
        <v>1</v>
      </c>
      <c r="U47" s="18">
        <v>0</v>
      </c>
      <c r="V47" s="23" t="str">
        <f t="shared" ref="V47" si="20">F47</f>
        <v>FF</v>
      </c>
      <c r="W47" s="18">
        <v>1</v>
      </c>
      <c r="X47" s="18">
        <v>1</v>
      </c>
      <c r="Y47" s="18">
        <v>1</v>
      </c>
      <c r="Z47" s="18">
        <v>1</v>
      </c>
      <c r="AA47" s="18">
        <v>1</v>
      </c>
      <c r="AB47" s="18">
        <v>1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8">
        <v>0</v>
      </c>
      <c r="AJ47" s="19">
        <v>0</v>
      </c>
      <c r="AK47" s="19">
        <v>0</v>
      </c>
      <c r="AL47" s="19">
        <v>0</v>
      </c>
      <c r="AM47" s="19">
        <v>0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>
        <v>0</v>
      </c>
      <c r="AT47" s="18" t="str">
        <f t="shared" ca="1" si="0"/>
        <v>50</v>
      </c>
      <c r="AU47" s="18" t="s">
        <v>25</v>
      </c>
      <c r="AV47" s="16" t="str">
        <f t="shared" ca="1" si="1"/>
        <v>7B00013CC801030760006500051608070100FF0101010101000000000000000000000000000000000000000000000000000000000000000000507D</v>
      </c>
      <c r="AW47" s="79">
        <v>46</v>
      </c>
      <c r="AX47" s="21"/>
      <c r="AY47" s="18" t="str">
        <f t="shared" si="2"/>
        <v>00</v>
      </c>
      <c r="AZ47" s="18" t="str">
        <f t="shared" si="3"/>
        <v>00</v>
      </c>
      <c r="BA47" s="20"/>
      <c r="BB47" s="21"/>
    </row>
    <row r="48" spans="1:54" ht="66">
      <c r="A48" s="27"/>
      <c r="B48" s="16">
        <v>19</v>
      </c>
      <c r="C48" s="27" t="s">
        <v>81</v>
      </c>
      <c r="D48" s="16"/>
      <c r="E48" s="16">
        <v>1</v>
      </c>
      <c r="F48" s="22">
        <v>0</v>
      </c>
      <c r="G48" s="18" t="s">
        <v>18</v>
      </c>
      <c r="H48" s="18">
        <v>0</v>
      </c>
      <c r="I48" s="18">
        <v>1</v>
      </c>
      <c r="J48" s="18" t="s">
        <v>69</v>
      </c>
      <c r="K48" s="18" t="s">
        <v>68</v>
      </c>
      <c r="L48" s="18">
        <v>1</v>
      </c>
      <c r="M48" s="18">
        <v>3</v>
      </c>
      <c r="N48" s="19">
        <v>760</v>
      </c>
      <c r="O48" s="19">
        <v>65</v>
      </c>
      <c r="P48" s="19">
        <v>5</v>
      </c>
      <c r="Q48" s="18" t="str">
        <f t="shared" ca="1" si="13"/>
        <v>16</v>
      </c>
      <c r="R48" s="18" t="str">
        <f t="shared" ca="1" si="15"/>
        <v>08</v>
      </c>
      <c r="S48" s="18" t="str">
        <f t="shared" ca="1" si="17"/>
        <v>07</v>
      </c>
      <c r="T48" s="18">
        <v>1</v>
      </c>
      <c r="U48" s="18">
        <v>0</v>
      </c>
      <c r="V48" s="18">
        <v>0</v>
      </c>
      <c r="W48" s="23">
        <f>F48</f>
        <v>0</v>
      </c>
      <c r="X48" s="18">
        <v>1</v>
      </c>
      <c r="Y48" s="18">
        <v>1</v>
      </c>
      <c r="Z48" s="18">
        <v>1</v>
      </c>
      <c r="AA48" s="18">
        <v>1</v>
      </c>
      <c r="AB48" s="18">
        <v>1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8">
        <v>0</v>
      </c>
      <c r="AJ48" s="19">
        <v>0</v>
      </c>
      <c r="AK48" s="19">
        <v>0</v>
      </c>
      <c r="AL48" s="19">
        <v>0</v>
      </c>
      <c r="AM48" s="19">
        <v>0</v>
      </c>
      <c r="AN48" s="19">
        <v>0</v>
      </c>
      <c r="AO48" s="19">
        <v>0</v>
      </c>
      <c r="AP48" s="19">
        <v>0</v>
      </c>
      <c r="AQ48" s="19">
        <v>0</v>
      </c>
      <c r="AR48" s="19">
        <v>0</v>
      </c>
      <c r="AS48" s="19">
        <v>0</v>
      </c>
      <c r="AT48" s="18" t="str">
        <f t="shared" ca="1" si="0"/>
        <v>51</v>
      </c>
      <c r="AU48" s="18" t="s">
        <v>25</v>
      </c>
      <c r="AV48" s="16" t="str">
        <f t="shared" ca="1" si="1"/>
        <v>7B00013CC801030760006500051608070100000101010101000000000000000000000000000000000000000000000000000000000000000000517D</v>
      </c>
      <c r="AW48" s="79">
        <v>47</v>
      </c>
      <c r="AX48" s="21"/>
      <c r="AY48" s="18" t="str">
        <f t="shared" si="2"/>
        <v>00</v>
      </c>
      <c r="AZ48" s="18" t="str">
        <f t="shared" si="3"/>
        <v>00</v>
      </c>
      <c r="BA48" s="20"/>
      <c r="BB48" s="21"/>
    </row>
    <row r="49" spans="1:54" ht="66">
      <c r="A49" s="27"/>
      <c r="B49" s="16"/>
      <c r="C49" s="27"/>
      <c r="D49" s="16"/>
      <c r="E49" s="16">
        <v>2</v>
      </c>
      <c r="F49" s="22">
        <v>1</v>
      </c>
      <c r="G49" s="18" t="s">
        <v>18</v>
      </c>
      <c r="H49" s="18">
        <v>0</v>
      </c>
      <c r="I49" s="18">
        <v>1</v>
      </c>
      <c r="J49" s="18" t="s">
        <v>69</v>
      </c>
      <c r="K49" s="18" t="s">
        <v>68</v>
      </c>
      <c r="L49" s="18">
        <v>1</v>
      </c>
      <c r="M49" s="18">
        <v>3</v>
      </c>
      <c r="N49" s="19">
        <v>760</v>
      </c>
      <c r="O49" s="19">
        <v>65</v>
      </c>
      <c r="P49" s="19">
        <v>5</v>
      </c>
      <c r="Q49" s="18" t="str">
        <f t="shared" ca="1" si="13"/>
        <v>16</v>
      </c>
      <c r="R49" s="18" t="str">
        <f t="shared" ca="1" si="15"/>
        <v>08</v>
      </c>
      <c r="S49" s="18" t="str">
        <f t="shared" ca="1" si="17"/>
        <v>07</v>
      </c>
      <c r="T49" s="18">
        <v>1</v>
      </c>
      <c r="U49" s="18">
        <v>0</v>
      </c>
      <c r="V49" s="18">
        <v>0</v>
      </c>
      <c r="W49" s="23">
        <f t="shared" ref="W49:W50" si="21">F49</f>
        <v>1</v>
      </c>
      <c r="X49" s="18">
        <v>1</v>
      </c>
      <c r="Y49" s="18">
        <v>1</v>
      </c>
      <c r="Z49" s="18">
        <v>1</v>
      </c>
      <c r="AA49" s="18">
        <v>1</v>
      </c>
      <c r="AB49" s="18">
        <v>1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8">
        <v>0</v>
      </c>
      <c r="AJ49" s="19">
        <v>0</v>
      </c>
      <c r="AK49" s="19">
        <v>0</v>
      </c>
      <c r="AL49" s="19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8" t="str">
        <f t="shared" ca="1" si="0"/>
        <v>51</v>
      </c>
      <c r="AU49" s="18" t="s">
        <v>25</v>
      </c>
      <c r="AV49" s="16" t="str">
        <f t="shared" ca="1" si="1"/>
        <v>7B00013CC801030760006500051608070100000101010101000000000000000000000000000000000000000000000000000000000000000000517D</v>
      </c>
      <c r="AW49" s="79">
        <v>48</v>
      </c>
      <c r="AX49" s="21"/>
      <c r="AY49" s="18" t="str">
        <f t="shared" si="2"/>
        <v>00</v>
      </c>
      <c r="AZ49" s="18" t="str">
        <f t="shared" si="3"/>
        <v>00</v>
      </c>
      <c r="BA49" s="20"/>
      <c r="BB49" s="21"/>
    </row>
    <row r="50" spans="1:54" ht="66">
      <c r="A50" s="27"/>
      <c r="B50" s="16"/>
      <c r="C50" s="27"/>
      <c r="D50" s="16"/>
      <c r="E50" s="16">
        <v>3</v>
      </c>
      <c r="F50" s="22" t="s">
        <v>22</v>
      </c>
      <c r="G50" s="18" t="s">
        <v>18</v>
      </c>
      <c r="H50" s="18">
        <v>0</v>
      </c>
      <c r="I50" s="18">
        <v>1</v>
      </c>
      <c r="J50" s="18" t="s">
        <v>69</v>
      </c>
      <c r="K50" s="18" t="s">
        <v>68</v>
      </c>
      <c r="L50" s="18">
        <v>1</v>
      </c>
      <c r="M50" s="18">
        <v>3</v>
      </c>
      <c r="N50" s="19">
        <v>760</v>
      </c>
      <c r="O50" s="19">
        <v>65</v>
      </c>
      <c r="P50" s="19">
        <v>5</v>
      </c>
      <c r="Q50" s="18" t="str">
        <f t="shared" ca="1" si="13"/>
        <v>16</v>
      </c>
      <c r="R50" s="18" t="str">
        <f t="shared" ca="1" si="15"/>
        <v>08</v>
      </c>
      <c r="S50" s="18" t="str">
        <f t="shared" ca="1" si="17"/>
        <v>07</v>
      </c>
      <c r="T50" s="18">
        <v>1</v>
      </c>
      <c r="U50" s="18">
        <v>0</v>
      </c>
      <c r="V50" s="18">
        <v>0</v>
      </c>
      <c r="W50" s="23" t="str">
        <f t="shared" si="21"/>
        <v>FF</v>
      </c>
      <c r="X50" s="18">
        <v>1</v>
      </c>
      <c r="Y50" s="18">
        <v>1</v>
      </c>
      <c r="Z50" s="18">
        <v>1</v>
      </c>
      <c r="AA50" s="18">
        <v>1</v>
      </c>
      <c r="AB50" s="18">
        <v>1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8">
        <v>0</v>
      </c>
      <c r="AJ50" s="19">
        <v>0</v>
      </c>
      <c r="AK50" s="19">
        <v>0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>
        <v>0</v>
      </c>
      <c r="AT50" s="18" t="str">
        <f t="shared" ca="1" si="0"/>
        <v>51</v>
      </c>
      <c r="AU50" s="18" t="s">
        <v>25</v>
      </c>
      <c r="AV50" s="16" t="str">
        <f t="shared" ca="1" si="1"/>
        <v>7B00013CC801030760006500051608070100000101010101000000000000000000000000000000000000000000000000000000000000000000517D</v>
      </c>
      <c r="AW50" s="79">
        <v>49</v>
      </c>
      <c r="AX50" s="21"/>
      <c r="AY50" s="18" t="str">
        <f t="shared" si="2"/>
        <v>00</v>
      </c>
      <c r="AZ50" s="18" t="str">
        <f t="shared" si="3"/>
        <v>00</v>
      </c>
      <c r="BA50" s="20"/>
      <c r="BB50" s="21"/>
    </row>
    <row r="51" spans="1:54" ht="66">
      <c r="A51" s="27"/>
      <c r="B51" s="16">
        <v>20</v>
      </c>
      <c r="C51" s="27" t="s">
        <v>82</v>
      </c>
      <c r="D51" s="16"/>
      <c r="E51" s="16">
        <v>1</v>
      </c>
      <c r="F51" s="22">
        <v>0</v>
      </c>
      <c r="G51" s="18" t="s">
        <v>18</v>
      </c>
      <c r="H51" s="18">
        <v>0</v>
      </c>
      <c r="I51" s="18">
        <v>1</v>
      </c>
      <c r="J51" s="18" t="s">
        <v>69</v>
      </c>
      <c r="K51" s="18" t="s">
        <v>68</v>
      </c>
      <c r="L51" s="18">
        <v>1</v>
      </c>
      <c r="M51" s="18">
        <v>3</v>
      </c>
      <c r="N51" s="19">
        <v>760</v>
      </c>
      <c r="O51" s="19">
        <v>65</v>
      </c>
      <c r="P51" s="19">
        <v>5</v>
      </c>
      <c r="Q51" s="18" t="str">
        <f t="shared" ca="1" si="13"/>
        <v>16</v>
      </c>
      <c r="R51" s="18" t="str">
        <f t="shared" ca="1" si="15"/>
        <v>08</v>
      </c>
      <c r="S51" s="18" t="str">
        <f t="shared" ca="1" si="17"/>
        <v>07</v>
      </c>
      <c r="T51" s="18">
        <v>1</v>
      </c>
      <c r="U51" s="18">
        <v>0</v>
      </c>
      <c r="V51" s="18">
        <v>0</v>
      </c>
      <c r="W51" s="18">
        <v>1</v>
      </c>
      <c r="X51" s="23">
        <f>F51</f>
        <v>0</v>
      </c>
      <c r="Y51" s="18">
        <v>1</v>
      </c>
      <c r="Z51" s="18">
        <v>1</v>
      </c>
      <c r="AA51" s="18">
        <v>1</v>
      </c>
      <c r="AB51" s="18">
        <v>1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8">
        <v>0</v>
      </c>
      <c r="AJ51" s="19">
        <v>0</v>
      </c>
      <c r="AK51" s="19">
        <v>0</v>
      </c>
      <c r="AL51" s="19">
        <v>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8" t="str">
        <f t="shared" ca="1" si="0"/>
        <v>50</v>
      </c>
      <c r="AU51" s="18" t="s">
        <v>25</v>
      </c>
      <c r="AV51" s="16" t="str">
        <f t="shared" ca="1" si="1"/>
        <v>7B00013CC801030760006500051608070100000001010101000000000000000000000000000000000000000000000000000000000000000000507D</v>
      </c>
      <c r="AW51" s="79">
        <v>50</v>
      </c>
      <c r="AX51" s="21"/>
      <c r="AY51" s="18" t="str">
        <f t="shared" si="2"/>
        <v>00</v>
      </c>
      <c r="AZ51" s="18" t="str">
        <f t="shared" si="3"/>
        <v>00</v>
      </c>
      <c r="BA51" s="20"/>
      <c r="BB51" s="21"/>
    </row>
    <row r="52" spans="1:54" ht="66">
      <c r="A52" s="27"/>
      <c r="B52" s="16"/>
      <c r="C52" s="27"/>
      <c r="D52" s="16"/>
      <c r="E52" s="16">
        <v>2</v>
      </c>
      <c r="F52" s="22">
        <v>1</v>
      </c>
      <c r="G52" s="18" t="s">
        <v>18</v>
      </c>
      <c r="H52" s="18">
        <v>0</v>
      </c>
      <c r="I52" s="18">
        <v>1</v>
      </c>
      <c r="J52" s="18" t="s">
        <v>69</v>
      </c>
      <c r="K52" s="18" t="s">
        <v>68</v>
      </c>
      <c r="L52" s="18">
        <v>1</v>
      </c>
      <c r="M52" s="18">
        <v>3</v>
      </c>
      <c r="N52" s="19">
        <v>760</v>
      </c>
      <c r="O52" s="19">
        <v>65</v>
      </c>
      <c r="P52" s="19">
        <v>5</v>
      </c>
      <c r="Q52" s="18" t="str">
        <f t="shared" ca="1" si="13"/>
        <v>16</v>
      </c>
      <c r="R52" s="18" t="str">
        <f t="shared" ca="1" si="15"/>
        <v>08</v>
      </c>
      <c r="S52" s="18" t="str">
        <f t="shared" ca="1" si="17"/>
        <v>07</v>
      </c>
      <c r="T52" s="18">
        <v>1</v>
      </c>
      <c r="U52" s="18">
        <v>0</v>
      </c>
      <c r="V52" s="18">
        <v>0</v>
      </c>
      <c r="W52" s="18">
        <v>1</v>
      </c>
      <c r="X52" s="23">
        <f>F52</f>
        <v>1</v>
      </c>
      <c r="Y52" s="18">
        <v>1</v>
      </c>
      <c r="Z52" s="18">
        <v>1</v>
      </c>
      <c r="AA52" s="18">
        <v>1</v>
      </c>
      <c r="AB52" s="18">
        <v>1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8">
        <v>0</v>
      </c>
      <c r="AJ52" s="19">
        <v>0</v>
      </c>
      <c r="AK52" s="19">
        <v>0</v>
      </c>
      <c r="AL52" s="19">
        <v>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8" t="str">
        <f t="shared" ca="1" si="0"/>
        <v>51</v>
      </c>
      <c r="AU52" s="18" t="s">
        <v>25</v>
      </c>
      <c r="AV52" s="16" t="str">
        <f t="shared" ca="1" si="1"/>
        <v>7B00013CC801030760006500051608070100000101010101000000000000000000000000000000000000000000000000000000000000000000517D</v>
      </c>
      <c r="AW52" s="79">
        <v>51</v>
      </c>
      <c r="AX52" s="21"/>
      <c r="AY52" s="18" t="str">
        <f t="shared" si="2"/>
        <v>00</v>
      </c>
      <c r="AZ52" s="18" t="str">
        <f t="shared" si="3"/>
        <v>00</v>
      </c>
      <c r="BA52" s="20"/>
      <c r="BB52" s="21"/>
    </row>
    <row r="53" spans="1:54" ht="66">
      <c r="A53" s="27"/>
      <c r="B53" s="16"/>
      <c r="C53" s="27"/>
      <c r="D53" s="16"/>
      <c r="E53" s="16">
        <v>3</v>
      </c>
      <c r="F53" s="22" t="s">
        <v>22</v>
      </c>
      <c r="G53" s="18" t="s">
        <v>18</v>
      </c>
      <c r="H53" s="18">
        <v>0</v>
      </c>
      <c r="I53" s="18">
        <v>1</v>
      </c>
      <c r="J53" s="18" t="s">
        <v>69</v>
      </c>
      <c r="K53" s="18" t="s">
        <v>68</v>
      </c>
      <c r="L53" s="18">
        <v>1</v>
      </c>
      <c r="M53" s="18">
        <v>3</v>
      </c>
      <c r="N53" s="19">
        <v>760</v>
      </c>
      <c r="O53" s="19">
        <v>65</v>
      </c>
      <c r="P53" s="19">
        <v>5</v>
      </c>
      <c r="Q53" s="18" t="str">
        <f t="shared" ca="1" si="13"/>
        <v>16</v>
      </c>
      <c r="R53" s="18" t="str">
        <f t="shared" ca="1" si="15"/>
        <v>08</v>
      </c>
      <c r="S53" s="18" t="str">
        <f t="shared" ca="1" si="17"/>
        <v>07</v>
      </c>
      <c r="T53" s="18">
        <v>1</v>
      </c>
      <c r="U53" s="18">
        <v>0</v>
      </c>
      <c r="V53" s="18">
        <v>0</v>
      </c>
      <c r="W53" s="18">
        <v>1</v>
      </c>
      <c r="X53" s="23" t="str">
        <f>F53</f>
        <v>FF</v>
      </c>
      <c r="Y53" s="18">
        <v>1</v>
      </c>
      <c r="Z53" s="18">
        <v>1</v>
      </c>
      <c r="AA53" s="18">
        <v>1</v>
      </c>
      <c r="AB53" s="18">
        <v>1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8">
        <v>0</v>
      </c>
      <c r="AJ53" s="19">
        <v>0</v>
      </c>
      <c r="AK53" s="19">
        <v>0</v>
      </c>
      <c r="AL53" s="19">
        <v>0</v>
      </c>
      <c r="AM53" s="19">
        <v>0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>
        <v>0</v>
      </c>
      <c r="AT53" s="18" t="str">
        <f t="shared" ca="1" si="0"/>
        <v>55</v>
      </c>
      <c r="AU53" s="18" t="s">
        <v>25</v>
      </c>
      <c r="AV53" s="16" t="str">
        <f t="shared" ca="1" si="1"/>
        <v>7B00013CC80103076000650005160807010000FF01010101000000000000000000000000000000000000000000000000000000000000000000557D</v>
      </c>
      <c r="AW53" s="79">
        <v>52</v>
      </c>
      <c r="AX53" s="21"/>
      <c r="AY53" s="18" t="str">
        <f t="shared" si="2"/>
        <v>00</v>
      </c>
      <c r="AZ53" s="18" t="str">
        <f t="shared" si="3"/>
        <v>00</v>
      </c>
      <c r="BA53" s="20"/>
      <c r="BB53" s="21"/>
    </row>
    <row r="54" spans="1:54" ht="66">
      <c r="A54" s="27"/>
      <c r="B54" s="16">
        <v>21</v>
      </c>
      <c r="C54" s="27" t="s">
        <v>83</v>
      </c>
      <c r="D54" s="16"/>
      <c r="E54" s="16">
        <v>1</v>
      </c>
      <c r="F54" s="22">
        <v>0</v>
      </c>
      <c r="G54" s="18" t="s">
        <v>18</v>
      </c>
      <c r="H54" s="18">
        <v>0</v>
      </c>
      <c r="I54" s="18">
        <v>1</v>
      </c>
      <c r="J54" s="18" t="s">
        <v>69</v>
      </c>
      <c r="K54" s="18" t="s">
        <v>68</v>
      </c>
      <c r="L54" s="18">
        <v>1</v>
      </c>
      <c r="M54" s="18">
        <v>3</v>
      </c>
      <c r="N54" s="19">
        <v>760</v>
      </c>
      <c r="O54" s="19">
        <v>65</v>
      </c>
      <c r="P54" s="19">
        <v>5</v>
      </c>
      <c r="Q54" s="18" t="str">
        <f t="shared" ca="1" si="13"/>
        <v>16</v>
      </c>
      <c r="R54" s="18" t="str">
        <f t="shared" ca="1" si="15"/>
        <v>08</v>
      </c>
      <c r="S54" s="18" t="str">
        <f t="shared" ca="1" si="17"/>
        <v>07</v>
      </c>
      <c r="T54" s="18">
        <v>1</v>
      </c>
      <c r="U54" s="18">
        <v>0</v>
      </c>
      <c r="V54" s="18">
        <v>0</v>
      </c>
      <c r="W54" s="18">
        <v>1</v>
      </c>
      <c r="X54" s="18">
        <v>1</v>
      </c>
      <c r="Y54" s="23">
        <f>F54</f>
        <v>0</v>
      </c>
      <c r="Z54" s="18">
        <v>1</v>
      </c>
      <c r="AA54" s="18">
        <v>1</v>
      </c>
      <c r="AB54" s="18">
        <v>1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8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8" t="str">
        <f t="shared" ca="1" si="0"/>
        <v>50</v>
      </c>
      <c r="AU54" s="18" t="s">
        <v>25</v>
      </c>
      <c r="AV54" s="16" t="str">
        <f t="shared" ca="1" si="1"/>
        <v>7B00013CC801030760006500051608070100000100010101000000000000000000000000000000000000000000000000000000000000000000507D</v>
      </c>
      <c r="AW54" s="79">
        <v>53</v>
      </c>
      <c r="AX54" s="21"/>
      <c r="AY54" s="18" t="str">
        <f t="shared" si="2"/>
        <v>00</v>
      </c>
      <c r="AZ54" s="18" t="str">
        <f t="shared" si="3"/>
        <v>00</v>
      </c>
      <c r="BA54" s="20"/>
      <c r="BB54" s="21"/>
    </row>
    <row r="55" spans="1:54" ht="66">
      <c r="A55" s="27"/>
      <c r="B55" s="16"/>
      <c r="C55" s="27"/>
      <c r="D55" s="16"/>
      <c r="E55" s="16">
        <v>2</v>
      </c>
      <c r="F55" s="22">
        <v>1</v>
      </c>
      <c r="G55" s="18" t="s">
        <v>18</v>
      </c>
      <c r="H55" s="18">
        <v>0</v>
      </c>
      <c r="I55" s="18">
        <v>1</v>
      </c>
      <c r="J55" s="18" t="s">
        <v>69</v>
      </c>
      <c r="K55" s="18" t="s">
        <v>68</v>
      </c>
      <c r="L55" s="18">
        <v>1</v>
      </c>
      <c r="M55" s="18">
        <v>3</v>
      </c>
      <c r="N55" s="19">
        <v>760</v>
      </c>
      <c r="O55" s="19">
        <v>65</v>
      </c>
      <c r="P55" s="19">
        <v>5</v>
      </c>
      <c r="Q55" s="18" t="str">
        <f t="shared" ca="1" si="13"/>
        <v>16</v>
      </c>
      <c r="R55" s="18" t="str">
        <f t="shared" ca="1" si="15"/>
        <v>08</v>
      </c>
      <c r="S55" s="18" t="str">
        <f t="shared" ca="1" si="17"/>
        <v>07</v>
      </c>
      <c r="T55" s="18">
        <v>1</v>
      </c>
      <c r="U55" s="18">
        <v>0</v>
      </c>
      <c r="V55" s="18">
        <v>0</v>
      </c>
      <c r="W55" s="18">
        <v>1</v>
      </c>
      <c r="X55" s="18">
        <v>1</v>
      </c>
      <c r="Y55" s="23">
        <f t="shared" ref="Y55:Y56" si="22">F55</f>
        <v>1</v>
      </c>
      <c r="Z55" s="18">
        <v>1</v>
      </c>
      <c r="AA55" s="18">
        <v>1</v>
      </c>
      <c r="AB55" s="18">
        <v>1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8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8" t="str">
        <f t="shared" ca="1" si="0"/>
        <v>51</v>
      </c>
      <c r="AU55" s="18" t="s">
        <v>25</v>
      </c>
      <c r="AV55" s="16" t="str">
        <f t="shared" ca="1" si="1"/>
        <v>7B00013CC801030760006500051608070100000101010101000000000000000000000000000000000000000000000000000000000000000000517D</v>
      </c>
      <c r="AW55" s="79">
        <v>54</v>
      </c>
      <c r="AX55" s="21"/>
      <c r="AY55" s="18" t="str">
        <f t="shared" si="2"/>
        <v>00</v>
      </c>
      <c r="AZ55" s="18" t="str">
        <f t="shared" si="3"/>
        <v>00</v>
      </c>
      <c r="BA55" s="20"/>
      <c r="BB55" s="21"/>
    </row>
    <row r="56" spans="1:54" ht="66">
      <c r="A56" s="27"/>
      <c r="B56" s="16"/>
      <c r="C56" s="27"/>
      <c r="D56" s="16"/>
      <c r="E56" s="16">
        <v>3</v>
      </c>
      <c r="F56" s="22" t="s">
        <v>22</v>
      </c>
      <c r="G56" s="18" t="s">
        <v>18</v>
      </c>
      <c r="H56" s="18">
        <v>0</v>
      </c>
      <c r="I56" s="18">
        <v>1</v>
      </c>
      <c r="J56" s="18" t="s">
        <v>69</v>
      </c>
      <c r="K56" s="18" t="s">
        <v>68</v>
      </c>
      <c r="L56" s="18">
        <v>1</v>
      </c>
      <c r="M56" s="18">
        <v>3</v>
      </c>
      <c r="N56" s="19">
        <v>760</v>
      </c>
      <c r="O56" s="19">
        <v>65</v>
      </c>
      <c r="P56" s="19">
        <v>5</v>
      </c>
      <c r="Q56" s="18" t="str">
        <f t="shared" ca="1" si="13"/>
        <v>16</v>
      </c>
      <c r="R56" s="18" t="str">
        <f t="shared" ca="1" si="15"/>
        <v>08</v>
      </c>
      <c r="S56" s="18" t="str">
        <f t="shared" ca="1" si="17"/>
        <v>07</v>
      </c>
      <c r="T56" s="18">
        <v>1</v>
      </c>
      <c r="U56" s="18">
        <v>0</v>
      </c>
      <c r="V56" s="18">
        <v>0</v>
      </c>
      <c r="W56" s="18">
        <v>1</v>
      </c>
      <c r="X56" s="18">
        <v>1</v>
      </c>
      <c r="Y56" s="23" t="str">
        <f t="shared" si="22"/>
        <v>FF</v>
      </c>
      <c r="Z56" s="18">
        <v>1</v>
      </c>
      <c r="AA56" s="18">
        <v>1</v>
      </c>
      <c r="AB56" s="18">
        <v>1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8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8" t="str">
        <f t="shared" ca="1" si="0"/>
        <v>55</v>
      </c>
      <c r="AU56" s="18" t="s">
        <v>25</v>
      </c>
      <c r="AV56" s="16" t="str">
        <f t="shared" ca="1" si="1"/>
        <v>7B00013CC8010307600065000516080701000001FF010101000000000000000000000000000000000000000000000000000000000000000000557D</v>
      </c>
      <c r="AW56" s="79">
        <v>55</v>
      </c>
      <c r="AX56" s="21"/>
      <c r="AY56" s="18" t="str">
        <f t="shared" si="2"/>
        <v>00</v>
      </c>
      <c r="AZ56" s="18" t="str">
        <f t="shared" si="3"/>
        <v>00</v>
      </c>
      <c r="BA56" s="20"/>
      <c r="BB56" s="21"/>
    </row>
    <row r="57" spans="1:54" ht="66">
      <c r="A57" s="27"/>
      <c r="B57" s="16">
        <v>22</v>
      </c>
      <c r="C57" s="27" t="s">
        <v>84</v>
      </c>
      <c r="D57" s="16"/>
      <c r="E57" s="16">
        <v>1</v>
      </c>
      <c r="F57" s="22">
        <v>0</v>
      </c>
      <c r="G57" s="18" t="s">
        <v>18</v>
      </c>
      <c r="H57" s="18">
        <v>0</v>
      </c>
      <c r="I57" s="18">
        <v>1</v>
      </c>
      <c r="J57" s="18" t="s">
        <v>69</v>
      </c>
      <c r="K57" s="18" t="s">
        <v>68</v>
      </c>
      <c r="L57" s="18">
        <v>1</v>
      </c>
      <c r="M57" s="18">
        <v>3</v>
      </c>
      <c r="N57" s="19">
        <v>760</v>
      </c>
      <c r="O57" s="19">
        <v>65</v>
      </c>
      <c r="P57" s="19">
        <v>5</v>
      </c>
      <c r="Q57" s="18" t="str">
        <f t="shared" ca="1" si="13"/>
        <v>16</v>
      </c>
      <c r="R57" s="18" t="str">
        <f t="shared" ca="1" si="15"/>
        <v>08</v>
      </c>
      <c r="S57" s="18" t="str">
        <f t="shared" ca="1" si="17"/>
        <v>07</v>
      </c>
      <c r="T57" s="18">
        <v>1</v>
      </c>
      <c r="U57" s="18">
        <v>0</v>
      </c>
      <c r="V57" s="18">
        <v>0</v>
      </c>
      <c r="W57" s="18">
        <v>1</v>
      </c>
      <c r="X57" s="18">
        <v>1</v>
      </c>
      <c r="Y57" s="18">
        <v>1</v>
      </c>
      <c r="Z57" s="23">
        <f>F57</f>
        <v>0</v>
      </c>
      <c r="AA57" s="18">
        <v>1</v>
      </c>
      <c r="AB57" s="18">
        <v>1</v>
      </c>
      <c r="AC57" s="19">
        <v>0</v>
      </c>
      <c r="AD57" s="19">
        <v>0</v>
      </c>
      <c r="AE57" s="19">
        <v>0</v>
      </c>
      <c r="AF57" s="19">
        <v>0</v>
      </c>
      <c r="AG57" s="19">
        <v>0</v>
      </c>
      <c r="AH57" s="19">
        <v>0</v>
      </c>
      <c r="AI57" s="18">
        <v>0</v>
      </c>
      <c r="AJ57" s="19">
        <v>0</v>
      </c>
      <c r="AK57" s="19">
        <v>0</v>
      </c>
      <c r="AL57" s="19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8" t="str">
        <f t="shared" ca="1" si="0"/>
        <v>50</v>
      </c>
      <c r="AU57" s="18" t="s">
        <v>25</v>
      </c>
      <c r="AV57" s="16" t="str">
        <f t="shared" ca="1" si="1"/>
        <v>7B00013CC801030760006500051608070100000101000101000000000000000000000000000000000000000000000000000000000000000000507D</v>
      </c>
      <c r="AW57" s="79">
        <v>56</v>
      </c>
      <c r="AX57" s="21"/>
      <c r="AY57" s="18" t="str">
        <f t="shared" si="2"/>
        <v>00</v>
      </c>
      <c r="AZ57" s="18" t="str">
        <f t="shared" si="3"/>
        <v>00</v>
      </c>
      <c r="BA57" s="20"/>
      <c r="BB57" s="21"/>
    </row>
    <row r="58" spans="1:54" ht="66">
      <c r="A58" s="27"/>
      <c r="B58" s="16"/>
      <c r="C58" s="27"/>
      <c r="D58" s="16"/>
      <c r="E58" s="16">
        <v>2</v>
      </c>
      <c r="F58" s="22">
        <v>1</v>
      </c>
      <c r="G58" s="18" t="s">
        <v>18</v>
      </c>
      <c r="H58" s="18">
        <v>0</v>
      </c>
      <c r="I58" s="18">
        <v>1</v>
      </c>
      <c r="J58" s="18" t="s">
        <v>69</v>
      </c>
      <c r="K58" s="18" t="s">
        <v>68</v>
      </c>
      <c r="L58" s="18">
        <v>1</v>
      </c>
      <c r="M58" s="18">
        <v>3</v>
      </c>
      <c r="N58" s="19">
        <v>760</v>
      </c>
      <c r="O58" s="19">
        <v>65</v>
      </c>
      <c r="P58" s="19">
        <v>5</v>
      </c>
      <c r="Q58" s="18" t="str">
        <f t="shared" ca="1" si="13"/>
        <v>16</v>
      </c>
      <c r="R58" s="18" t="str">
        <f t="shared" ca="1" si="15"/>
        <v>08</v>
      </c>
      <c r="S58" s="18" t="str">
        <f t="shared" ca="1" si="17"/>
        <v>07</v>
      </c>
      <c r="T58" s="18">
        <v>1</v>
      </c>
      <c r="U58" s="18">
        <v>0</v>
      </c>
      <c r="V58" s="18">
        <v>0</v>
      </c>
      <c r="W58" s="18">
        <v>1</v>
      </c>
      <c r="X58" s="18">
        <v>1</v>
      </c>
      <c r="Y58" s="18">
        <v>1</v>
      </c>
      <c r="Z58" s="23">
        <f t="shared" ref="Z58:Z59" si="23">F58</f>
        <v>1</v>
      </c>
      <c r="AA58" s="18">
        <v>1</v>
      </c>
      <c r="AB58" s="18">
        <v>1</v>
      </c>
      <c r="AC58" s="19">
        <v>0</v>
      </c>
      <c r="AD58" s="19">
        <v>0</v>
      </c>
      <c r="AE58" s="19">
        <v>0</v>
      </c>
      <c r="AF58" s="19">
        <v>0</v>
      </c>
      <c r="AG58" s="19">
        <v>0</v>
      </c>
      <c r="AH58" s="19">
        <v>0</v>
      </c>
      <c r="AI58" s="18">
        <v>0</v>
      </c>
      <c r="AJ58" s="19">
        <v>0</v>
      </c>
      <c r="AK58" s="19">
        <v>0</v>
      </c>
      <c r="AL58" s="19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8" t="str">
        <f t="shared" ca="1" si="0"/>
        <v>51</v>
      </c>
      <c r="AU58" s="18" t="s">
        <v>25</v>
      </c>
      <c r="AV58" s="16" t="str">
        <f t="shared" ca="1" si="1"/>
        <v>7B00013CC801030760006500051608070100000101010101000000000000000000000000000000000000000000000000000000000000000000517D</v>
      </c>
      <c r="AW58" s="79">
        <v>57</v>
      </c>
      <c r="AX58" s="21"/>
      <c r="AY58" s="18" t="str">
        <f t="shared" si="2"/>
        <v>00</v>
      </c>
      <c r="AZ58" s="18" t="str">
        <f t="shared" si="3"/>
        <v>00</v>
      </c>
      <c r="BA58" s="20"/>
      <c r="BB58" s="21"/>
    </row>
    <row r="59" spans="1:54" ht="66">
      <c r="A59" s="27"/>
      <c r="B59" s="16"/>
      <c r="C59" s="27"/>
      <c r="D59" s="16"/>
      <c r="E59" s="16">
        <v>3</v>
      </c>
      <c r="F59" s="22" t="s">
        <v>22</v>
      </c>
      <c r="G59" s="18" t="s">
        <v>18</v>
      </c>
      <c r="H59" s="18">
        <v>0</v>
      </c>
      <c r="I59" s="18">
        <v>1</v>
      </c>
      <c r="J59" s="18" t="s">
        <v>69</v>
      </c>
      <c r="K59" s="18" t="s">
        <v>68</v>
      </c>
      <c r="L59" s="18">
        <v>1</v>
      </c>
      <c r="M59" s="18">
        <v>3</v>
      </c>
      <c r="N59" s="19">
        <v>760</v>
      </c>
      <c r="O59" s="19">
        <v>65</v>
      </c>
      <c r="P59" s="19">
        <v>5</v>
      </c>
      <c r="Q59" s="18" t="str">
        <f t="shared" ca="1" si="13"/>
        <v>16</v>
      </c>
      <c r="R59" s="18" t="str">
        <f t="shared" ca="1" si="15"/>
        <v>08</v>
      </c>
      <c r="S59" s="18" t="str">
        <f t="shared" ca="1" si="17"/>
        <v>07</v>
      </c>
      <c r="T59" s="18">
        <v>1</v>
      </c>
      <c r="U59" s="18">
        <v>0</v>
      </c>
      <c r="V59" s="18">
        <v>0</v>
      </c>
      <c r="W59" s="18">
        <v>1</v>
      </c>
      <c r="X59" s="18">
        <v>1</v>
      </c>
      <c r="Y59" s="18">
        <v>1</v>
      </c>
      <c r="Z59" s="23" t="str">
        <f t="shared" si="23"/>
        <v>FF</v>
      </c>
      <c r="AA59" s="18">
        <v>1</v>
      </c>
      <c r="AB59" s="18">
        <v>1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18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8" t="str">
        <f t="shared" ca="1" si="0"/>
        <v>55</v>
      </c>
      <c r="AU59" s="18" t="s">
        <v>25</v>
      </c>
      <c r="AV59" s="16" t="str">
        <f t="shared" ca="1" si="1"/>
        <v>7B00013CC801030760006500051608070100000101FF0101000000000000000000000000000000000000000000000000000000000000000000557D</v>
      </c>
      <c r="AW59" s="79">
        <v>58</v>
      </c>
      <c r="AX59" s="21"/>
      <c r="AY59" s="18" t="str">
        <f t="shared" si="2"/>
        <v>00</v>
      </c>
      <c r="AZ59" s="18" t="str">
        <f t="shared" si="3"/>
        <v>00</v>
      </c>
      <c r="BA59" s="20"/>
      <c r="BB59" s="21"/>
    </row>
    <row r="60" spans="1:54" ht="66">
      <c r="A60" s="27"/>
      <c r="B60" s="16">
        <v>23</v>
      </c>
      <c r="C60" s="27" t="s">
        <v>85</v>
      </c>
      <c r="D60" s="16"/>
      <c r="E60" s="16">
        <v>1</v>
      </c>
      <c r="F60" s="22">
        <v>0</v>
      </c>
      <c r="G60" s="18" t="s">
        <v>18</v>
      </c>
      <c r="H60" s="18">
        <v>0</v>
      </c>
      <c r="I60" s="18">
        <v>1</v>
      </c>
      <c r="J60" s="18" t="s">
        <v>69</v>
      </c>
      <c r="K60" s="18" t="s">
        <v>68</v>
      </c>
      <c r="L60" s="18">
        <v>1</v>
      </c>
      <c r="M60" s="18">
        <v>3</v>
      </c>
      <c r="N60" s="19">
        <v>760</v>
      </c>
      <c r="O60" s="19">
        <v>65</v>
      </c>
      <c r="P60" s="19">
        <v>5</v>
      </c>
      <c r="Q60" s="18" t="str">
        <f t="shared" ca="1" si="13"/>
        <v>16</v>
      </c>
      <c r="R60" s="18" t="str">
        <f t="shared" ca="1" si="15"/>
        <v>08</v>
      </c>
      <c r="S60" s="18" t="str">
        <f t="shared" ca="1" si="17"/>
        <v>07</v>
      </c>
      <c r="T60" s="18">
        <v>1</v>
      </c>
      <c r="U60" s="18">
        <v>0</v>
      </c>
      <c r="V60" s="18">
        <v>0</v>
      </c>
      <c r="W60" s="18">
        <v>1</v>
      </c>
      <c r="X60" s="18">
        <v>1</v>
      </c>
      <c r="Y60" s="18">
        <v>1</v>
      </c>
      <c r="Z60" s="18">
        <v>1</v>
      </c>
      <c r="AA60" s="23">
        <f>F60</f>
        <v>0</v>
      </c>
      <c r="AB60" s="18">
        <v>1</v>
      </c>
      <c r="AC60" s="19">
        <v>0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18">
        <v>0</v>
      </c>
      <c r="AJ60" s="19">
        <v>0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8" t="str">
        <f t="shared" ca="1" si="0"/>
        <v>50</v>
      </c>
      <c r="AU60" s="18" t="s">
        <v>25</v>
      </c>
      <c r="AV60" s="16" t="str">
        <f t="shared" ca="1" si="1"/>
        <v>7B00013CC801030760006500051608070100000101010001000000000000000000000000000000000000000000000000000000000000000000507D</v>
      </c>
      <c r="AW60" s="79">
        <v>59</v>
      </c>
      <c r="AX60" s="21"/>
      <c r="AY60" s="18" t="str">
        <f t="shared" si="2"/>
        <v>00</v>
      </c>
      <c r="AZ60" s="18" t="str">
        <f t="shared" si="3"/>
        <v>00</v>
      </c>
      <c r="BA60" s="20"/>
      <c r="BB60" s="21"/>
    </row>
    <row r="61" spans="1:54" ht="66">
      <c r="A61" s="27"/>
      <c r="B61" s="16"/>
      <c r="C61" s="27"/>
      <c r="D61" s="16"/>
      <c r="E61" s="16">
        <v>2</v>
      </c>
      <c r="F61" s="22">
        <v>1</v>
      </c>
      <c r="G61" s="18" t="s">
        <v>18</v>
      </c>
      <c r="H61" s="18">
        <v>0</v>
      </c>
      <c r="I61" s="18">
        <v>1</v>
      </c>
      <c r="J61" s="18" t="s">
        <v>69</v>
      </c>
      <c r="K61" s="18" t="s">
        <v>68</v>
      </c>
      <c r="L61" s="18">
        <v>1</v>
      </c>
      <c r="M61" s="18">
        <v>3</v>
      </c>
      <c r="N61" s="19">
        <v>760</v>
      </c>
      <c r="O61" s="19">
        <v>65</v>
      </c>
      <c r="P61" s="19">
        <v>5</v>
      </c>
      <c r="Q61" s="18" t="str">
        <f t="shared" ca="1" si="13"/>
        <v>16</v>
      </c>
      <c r="R61" s="18" t="str">
        <f t="shared" ca="1" si="15"/>
        <v>08</v>
      </c>
      <c r="S61" s="18" t="str">
        <f t="shared" ca="1" si="17"/>
        <v>07</v>
      </c>
      <c r="T61" s="18">
        <v>1</v>
      </c>
      <c r="U61" s="18">
        <v>0</v>
      </c>
      <c r="V61" s="18">
        <v>0</v>
      </c>
      <c r="W61" s="18">
        <v>1</v>
      </c>
      <c r="X61" s="18">
        <v>1</v>
      </c>
      <c r="Y61" s="18">
        <v>1</v>
      </c>
      <c r="Z61" s="18">
        <v>1</v>
      </c>
      <c r="AA61" s="23">
        <f t="shared" ref="AA61:AA62" si="24">F61</f>
        <v>1</v>
      </c>
      <c r="AB61" s="18">
        <v>1</v>
      </c>
      <c r="AC61" s="19">
        <v>0</v>
      </c>
      <c r="AD61" s="19">
        <v>0</v>
      </c>
      <c r="AE61" s="19">
        <v>0</v>
      </c>
      <c r="AF61" s="19">
        <v>0</v>
      </c>
      <c r="AG61" s="19">
        <v>0</v>
      </c>
      <c r="AH61" s="19">
        <v>0</v>
      </c>
      <c r="AI61" s="18">
        <v>0</v>
      </c>
      <c r="AJ61" s="19">
        <v>0</v>
      </c>
      <c r="AK61" s="19">
        <v>0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8" t="str">
        <f t="shared" ca="1" si="0"/>
        <v>51</v>
      </c>
      <c r="AU61" s="18" t="s">
        <v>25</v>
      </c>
      <c r="AV61" s="16" t="str">
        <f t="shared" ca="1" si="1"/>
        <v>7B00013CC801030760006500051608070100000101010101000000000000000000000000000000000000000000000000000000000000000000517D</v>
      </c>
      <c r="AW61" s="79">
        <v>60</v>
      </c>
      <c r="AX61" s="21"/>
      <c r="AY61" s="18" t="str">
        <f t="shared" si="2"/>
        <v>00</v>
      </c>
      <c r="AZ61" s="18" t="str">
        <f t="shared" si="3"/>
        <v>00</v>
      </c>
      <c r="BA61" s="20"/>
      <c r="BB61" s="21"/>
    </row>
    <row r="62" spans="1:54" ht="66">
      <c r="A62" s="27"/>
      <c r="B62" s="16"/>
      <c r="C62" s="27"/>
      <c r="D62" s="16"/>
      <c r="E62" s="16">
        <v>3</v>
      </c>
      <c r="F62" s="22" t="s">
        <v>22</v>
      </c>
      <c r="G62" s="18" t="s">
        <v>18</v>
      </c>
      <c r="H62" s="18">
        <v>0</v>
      </c>
      <c r="I62" s="18">
        <v>1</v>
      </c>
      <c r="J62" s="18" t="s">
        <v>69</v>
      </c>
      <c r="K62" s="18" t="s">
        <v>68</v>
      </c>
      <c r="L62" s="18">
        <v>1</v>
      </c>
      <c r="M62" s="18">
        <v>3</v>
      </c>
      <c r="N62" s="19">
        <v>760</v>
      </c>
      <c r="O62" s="19">
        <v>65</v>
      </c>
      <c r="P62" s="19">
        <v>5</v>
      </c>
      <c r="Q62" s="18" t="str">
        <f t="shared" ca="1" si="13"/>
        <v>16</v>
      </c>
      <c r="R62" s="18" t="str">
        <f t="shared" ca="1" si="15"/>
        <v>08</v>
      </c>
      <c r="S62" s="18" t="str">
        <f t="shared" ca="1" si="17"/>
        <v>07</v>
      </c>
      <c r="T62" s="18">
        <v>1</v>
      </c>
      <c r="U62" s="18">
        <v>0</v>
      </c>
      <c r="V62" s="18">
        <v>0</v>
      </c>
      <c r="W62" s="18">
        <v>1</v>
      </c>
      <c r="X62" s="18">
        <v>1</v>
      </c>
      <c r="Y62" s="18">
        <v>1</v>
      </c>
      <c r="Z62" s="18">
        <v>1</v>
      </c>
      <c r="AA62" s="23" t="str">
        <f t="shared" si="24"/>
        <v>FF</v>
      </c>
      <c r="AB62" s="18">
        <v>1</v>
      </c>
      <c r="AC62" s="19">
        <v>0</v>
      </c>
      <c r="AD62" s="19">
        <v>0</v>
      </c>
      <c r="AE62" s="19">
        <v>0</v>
      </c>
      <c r="AF62" s="19">
        <v>0</v>
      </c>
      <c r="AG62" s="19">
        <v>0</v>
      </c>
      <c r="AH62" s="19">
        <v>0</v>
      </c>
      <c r="AI62" s="18">
        <v>0</v>
      </c>
      <c r="AJ62" s="19">
        <v>0</v>
      </c>
      <c r="AK62" s="19">
        <v>0</v>
      </c>
      <c r="AL62" s="19">
        <v>0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8" t="str">
        <f t="shared" ca="1" si="0"/>
        <v>55</v>
      </c>
      <c r="AU62" s="18" t="s">
        <v>25</v>
      </c>
      <c r="AV62" s="16" t="str">
        <f t="shared" ca="1" si="1"/>
        <v>7B00013CC80103076000650005160807010000010101FF01000000000000000000000000000000000000000000000000000000000000000000557D</v>
      </c>
      <c r="AW62" s="79">
        <v>61</v>
      </c>
      <c r="AX62" s="21"/>
      <c r="AY62" s="18" t="str">
        <f t="shared" si="2"/>
        <v>00</v>
      </c>
      <c r="AZ62" s="18" t="str">
        <f t="shared" si="3"/>
        <v>00</v>
      </c>
      <c r="BA62" s="20"/>
      <c r="BB62" s="21"/>
    </row>
    <row r="63" spans="1:54" ht="66">
      <c r="A63" s="27"/>
      <c r="B63" s="16">
        <v>24</v>
      </c>
      <c r="C63" s="27" t="s">
        <v>86</v>
      </c>
      <c r="D63" s="16"/>
      <c r="E63" s="16">
        <v>1</v>
      </c>
      <c r="F63" s="22">
        <v>0</v>
      </c>
      <c r="G63" s="18" t="s">
        <v>18</v>
      </c>
      <c r="H63" s="18">
        <v>0</v>
      </c>
      <c r="I63" s="18">
        <v>1</v>
      </c>
      <c r="J63" s="18" t="s">
        <v>69</v>
      </c>
      <c r="K63" s="18" t="s">
        <v>68</v>
      </c>
      <c r="L63" s="18">
        <v>1</v>
      </c>
      <c r="M63" s="18">
        <v>3</v>
      </c>
      <c r="N63" s="19">
        <v>760</v>
      </c>
      <c r="O63" s="19">
        <v>65</v>
      </c>
      <c r="P63" s="19">
        <v>5</v>
      </c>
      <c r="Q63" s="18" t="str">
        <f t="shared" ca="1" si="13"/>
        <v>16</v>
      </c>
      <c r="R63" s="18" t="str">
        <f t="shared" ca="1" si="15"/>
        <v>08</v>
      </c>
      <c r="S63" s="18" t="str">
        <f t="shared" ca="1" si="17"/>
        <v>07</v>
      </c>
      <c r="T63" s="18">
        <v>1</v>
      </c>
      <c r="U63" s="18">
        <v>0</v>
      </c>
      <c r="V63" s="18">
        <v>0</v>
      </c>
      <c r="W63" s="18">
        <v>1</v>
      </c>
      <c r="X63" s="18">
        <v>1</v>
      </c>
      <c r="Y63" s="18">
        <v>1</v>
      </c>
      <c r="Z63" s="18">
        <v>1</v>
      </c>
      <c r="AA63" s="18">
        <v>1</v>
      </c>
      <c r="AB63" s="23">
        <f>F63</f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0</v>
      </c>
      <c r="AH63" s="19">
        <v>0</v>
      </c>
      <c r="AI63" s="18">
        <v>0</v>
      </c>
      <c r="AJ63" s="19">
        <v>0</v>
      </c>
      <c r="AK63" s="19">
        <v>0</v>
      </c>
      <c r="AL63" s="19">
        <v>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8" t="str">
        <f t="shared" ca="1" si="0"/>
        <v>50</v>
      </c>
      <c r="AU63" s="18" t="s">
        <v>25</v>
      </c>
      <c r="AV63" s="16" t="str">
        <f t="shared" ca="1" si="1"/>
        <v>7B00013CC801030760006500051608070100000101010100000000000000000000000000000000000000000000000000000000000000000000507D</v>
      </c>
      <c r="AW63" s="79">
        <v>62</v>
      </c>
      <c r="AX63" s="21"/>
      <c r="AY63" s="18" t="str">
        <f t="shared" si="2"/>
        <v>00</v>
      </c>
      <c r="AZ63" s="18" t="str">
        <f t="shared" si="3"/>
        <v>00</v>
      </c>
      <c r="BA63" s="20"/>
      <c r="BB63" s="21"/>
    </row>
    <row r="64" spans="1:54" ht="66">
      <c r="A64" s="27"/>
      <c r="B64" s="16"/>
      <c r="C64" s="27"/>
      <c r="D64" s="16"/>
      <c r="E64" s="16">
        <v>2</v>
      </c>
      <c r="F64" s="22">
        <v>1</v>
      </c>
      <c r="G64" s="18" t="s">
        <v>18</v>
      </c>
      <c r="H64" s="18">
        <v>0</v>
      </c>
      <c r="I64" s="18">
        <v>1</v>
      </c>
      <c r="J64" s="18" t="s">
        <v>69</v>
      </c>
      <c r="K64" s="18" t="s">
        <v>68</v>
      </c>
      <c r="L64" s="18">
        <v>1</v>
      </c>
      <c r="M64" s="18">
        <v>3</v>
      </c>
      <c r="N64" s="19">
        <v>760</v>
      </c>
      <c r="O64" s="19">
        <v>65</v>
      </c>
      <c r="P64" s="19">
        <v>5</v>
      </c>
      <c r="Q64" s="18" t="str">
        <f t="shared" ca="1" si="13"/>
        <v>16</v>
      </c>
      <c r="R64" s="18" t="str">
        <f t="shared" ca="1" si="15"/>
        <v>08</v>
      </c>
      <c r="S64" s="18" t="str">
        <f t="shared" ca="1" si="17"/>
        <v>07</v>
      </c>
      <c r="T64" s="18">
        <v>1</v>
      </c>
      <c r="U64" s="18">
        <v>0</v>
      </c>
      <c r="V64" s="18">
        <v>0</v>
      </c>
      <c r="W64" s="18">
        <v>1</v>
      </c>
      <c r="X64" s="18">
        <v>1</v>
      </c>
      <c r="Y64" s="18">
        <v>1</v>
      </c>
      <c r="Z64" s="18">
        <v>1</v>
      </c>
      <c r="AA64" s="18">
        <v>1</v>
      </c>
      <c r="AB64" s="23">
        <f t="shared" ref="AB64:AB65" si="25">F64</f>
        <v>1</v>
      </c>
      <c r="AC64" s="19">
        <v>0</v>
      </c>
      <c r="AD64" s="19">
        <v>0</v>
      </c>
      <c r="AE64" s="19">
        <v>0</v>
      </c>
      <c r="AF64" s="19">
        <v>0</v>
      </c>
      <c r="AG64" s="19">
        <v>0</v>
      </c>
      <c r="AH64" s="19">
        <v>0</v>
      </c>
      <c r="AI64" s="18">
        <v>0</v>
      </c>
      <c r="AJ64" s="19">
        <v>0</v>
      </c>
      <c r="AK64" s="19">
        <v>0</v>
      </c>
      <c r="AL64" s="19">
        <v>0</v>
      </c>
      <c r="AM64" s="19">
        <v>0</v>
      </c>
      <c r="AN64" s="19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8" t="str">
        <f t="shared" ca="1" si="0"/>
        <v>51</v>
      </c>
      <c r="AU64" s="18" t="s">
        <v>25</v>
      </c>
      <c r="AV64" s="16" t="str">
        <f t="shared" ca="1" si="1"/>
        <v>7B00013CC801030760006500051608070100000101010101000000000000000000000000000000000000000000000000000000000000000000517D</v>
      </c>
      <c r="AW64" s="79">
        <v>63</v>
      </c>
      <c r="AX64" s="21"/>
      <c r="AY64" s="18" t="str">
        <f t="shared" si="2"/>
        <v>00</v>
      </c>
      <c r="AZ64" s="18" t="str">
        <f t="shared" si="3"/>
        <v>00</v>
      </c>
      <c r="BA64" s="20"/>
      <c r="BB64" s="21"/>
    </row>
    <row r="65" spans="1:54" ht="66">
      <c r="A65" s="27"/>
      <c r="B65" s="16"/>
      <c r="C65" s="27"/>
      <c r="D65" s="16"/>
      <c r="E65" s="16">
        <v>3</v>
      </c>
      <c r="F65" s="22" t="s">
        <v>22</v>
      </c>
      <c r="G65" s="18" t="s">
        <v>18</v>
      </c>
      <c r="H65" s="18">
        <v>0</v>
      </c>
      <c r="I65" s="18">
        <v>1</v>
      </c>
      <c r="J65" s="18" t="s">
        <v>69</v>
      </c>
      <c r="K65" s="18" t="s">
        <v>68</v>
      </c>
      <c r="L65" s="18">
        <v>1</v>
      </c>
      <c r="M65" s="18">
        <v>3</v>
      </c>
      <c r="N65" s="19">
        <v>760</v>
      </c>
      <c r="O65" s="19">
        <v>65</v>
      </c>
      <c r="P65" s="19">
        <v>5</v>
      </c>
      <c r="Q65" s="18" t="str">
        <f t="shared" ca="1" si="13"/>
        <v>16</v>
      </c>
      <c r="R65" s="18" t="str">
        <f t="shared" ca="1" si="15"/>
        <v>08</v>
      </c>
      <c r="S65" s="18" t="str">
        <f t="shared" ca="1" si="17"/>
        <v>07</v>
      </c>
      <c r="T65" s="18">
        <v>1</v>
      </c>
      <c r="U65" s="18">
        <v>0</v>
      </c>
      <c r="V65" s="18">
        <v>0</v>
      </c>
      <c r="W65" s="18">
        <v>1</v>
      </c>
      <c r="X65" s="18">
        <v>1</v>
      </c>
      <c r="Y65" s="18">
        <v>1</v>
      </c>
      <c r="Z65" s="18">
        <v>1</v>
      </c>
      <c r="AA65" s="18">
        <v>1</v>
      </c>
      <c r="AB65" s="23" t="str">
        <f t="shared" si="25"/>
        <v>FF</v>
      </c>
      <c r="AC65" s="19">
        <v>0</v>
      </c>
      <c r="AD65" s="19">
        <v>0</v>
      </c>
      <c r="AE65" s="19">
        <v>0</v>
      </c>
      <c r="AF65" s="19">
        <v>0</v>
      </c>
      <c r="AG65" s="19">
        <v>0</v>
      </c>
      <c r="AH65" s="19">
        <v>0</v>
      </c>
      <c r="AI65" s="18">
        <v>0</v>
      </c>
      <c r="AJ65" s="19">
        <v>0</v>
      </c>
      <c r="AK65" s="19">
        <v>0</v>
      </c>
      <c r="AL65" s="19">
        <v>0</v>
      </c>
      <c r="AM65" s="19">
        <v>0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8" t="str">
        <f t="shared" ref="AT65:AT116" ca="1" si="26">TEXT(DEC2HEX(_xlfn.BITAND(SUM(HEX2DEC(G65)+HEX2DEC(H65)+HEX2DEC(I65)+HEX2DEC(J65)+HEX2DEC(K65)+HEX2DEC(L65)+HEX2DEC(M65)+HEX2DEC(N65)+HEX2DEC(O65)+HEX2DEC(P65)+HEX2DEC(Q65)+HEX2DEC(R65)+HEX2DEC(S65)+HEX2DEC(T65)+HEX2DEC(U65)+HEX2DEC(V65)+HEX2DEC(X65)+HEX2DEC(Y65)+HEX2DEC(Z65)+HEX2DEC(AA65)+HEX2DEC(AB65)+HEX2DEC(AC65)+HEX2DEC(AD65)+HEX2DEC(AE65)+HEX2DEC(AF65)+HEX2DEC(AG65)+HEX2DEC(AH65)+HEX2DEC(AI65)+HEX2DEC(AJ65)+HEX2DEC(AK65)+HEX2DEC(AL65)+HEX2DEC(AM65)+HEX2DEC(AN65)+HEX2DEC(AO65)+HEX2DEC(AP65)+HEX2DEC(AQ65)+HEX2DEC(AR65)+HEX2DEC(AS65)),85)),"00")</f>
        <v>55</v>
      </c>
      <c r="AU65" s="18" t="s">
        <v>25</v>
      </c>
      <c r="AV65" s="16" t="str">
        <f t="shared" ref="AV65:AV120" ca="1" si="27">CONCATENATE(TEXT(G65,"00"),TEXT(H65,"00"),TEXT(I65,"00"),TEXT(J65,"00"),TEXT(K65,"00"),TEXT(L65,"00"),TEXT(M65,"00"),TEXT(N65,"0000"),TEXT(O65,"0000"),TEXT(P65,"0000"),TEXT(Q65,"00"),TEXT(R65,"00"),,TEXT(S65,"00"),,TEXT(T65,"00"),TEXT(U65,"00"),TEXT(V65,"00"),TEXT(X65,"00"),TEXT(Y65,"00"),TEXT(Z65,"00"),TEXT(AA65,"00"),TEXT(AB65,"00"),TEXT(AC65,"0000"),TEXT(AD65,"0000"),TEXT(AE65,"0000"),TEXT(AF65,"0000"),TEXT(AG65,"0000"),TEXT(AH65,"0000"),TEXT(AI65,"00"),TEXT(AJ65,"0000"),TEXT(AK65,"0000"),TEXT(AL65,"0000"),TEXT(AM65,"0000"),TEXT(AN65,"0000"),TEXT(AO65,"0000"),TEXT(AP65,"0000"),TEXT(AQ65,"0000"),TEXT(AR65,"0000"),TEXT(AS65,"0000"),TEXT(AT65,"00"),TEXT(AU65,"00"))</f>
        <v>7B00013CC8010307600065000516080701000001010101FF000000000000000000000000000000000000000000000000000000000000000000557D</v>
      </c>
      <c r="AW65" s="79">
        <v>64</v>
      </c>
      <c r="AX65" s="21"/>
      <c r="AY65" s="18" t="str">
        <f t="shared" ref="AY65:AY120" si="28">TEXT(DEC2HEX(_xlfn.BITAND(SUM(
HEX2DEC(MID(AX65,1,2))+HEX2DEC(MID(AX65,4,2))+HEX2DEC(MID(AX65,7,2))+HEX2DEC(MID(AX65,10,2))+HEX2DEC(MID(AX65,13,2))+HEX2DEC(MID(AX65,16,2))+HEX2DEC(MID(AX65,19,2))+HEX2DEC(MID(AX65,22,2))+
HEX2DEC(MID(AX65,25,2))+HEX2DEC(MID(AX65,28,2))+HEX2DEC(MID(AX65,31,2))+HEX2DEC(MID(AX65,34,2))+HEX2DEC(MID(AX65,37,2))+HEX2DEC(MID(AX65,40,2))+HEX2DEC(MID(AX65,43,2))+HEX2DEC(MID(AX65,46,2))+
HEX2DEC(MID(AX65,49,2))+HEX2DEC(MID(AX65,52,2))+HEX2DEC(MID(AX65,55,2))+HEX2DEC(MID(AX65,58,2))+HEX2DEC(MID(AX65,61,2))+HEX2DEC(MID(AX65,64,2))+HEX2DEC(MID(AX65,67,2))+HEX2DEC(MID(AX65,70,2))+
HEX2DEC(MID(AX65,73,2))+HEX2DEC(MID(AX65,76,2))+HEX2DEC(MID(AX65,79,2))+HEX2DEC(MID(AX65,82,2))+HEX2DEC(MID(AX65,85,2))+HEX2DEC(MID(AX65,88,2))+HEX2DEC(MID(AX65,91,2))+HEX2DEC(MID(AX65,94,2))+
HEX2DEC(MID(AX65,97,2))+HEX2DEC(MID(AX65,100,2))+HEX2DEC(MID(AX65,103,2))+HEX2DEC(MID(AX65,106,2))+HEX2DEC(MID(AX65,109,2))+HEX2DEC(MID(AX65,112,2))+HEX2DEC(MID(AX65,115,2))+HEX2DEC(MID(AX65,118,2))+HEX2DEC(MID(AX65,121,2))+HEX2DEC(MID(AX65,124,2))+HEX2DEC(MID(AX65,127,2))+HEX2DEC(MID(AX65,130,2))+HEX2DEC(MID(AX65,133,2))+HEX2DEC(MID(AX65,136,2))),85)),"00")</f>
        <v>00</v>
      </c>
      <c r="AZ65" s="18" t="str">
        <f t="shared" ref="AZ65:AZ120" si="29">TEXT(DEC2HEX(_xlfn.BITAND(SUM(
HEX2DEC(MID(AX65,1,2))+HEX2DEC(MID(AX65,4,2))+HEX2DEC(MID(AX65,7,2))+HEX2DEC(MID(AX65,10,2))+HEX2DEC(MID(AX65,13,2))+HEX2DEC(MID(AX65,16,2))+HEX2DEC(MID(AX65,19,2))+HEX2DEC(MID(AX65,22,2))+
HEX2DEC(MID(AX65,25,2))+HEX2DEC(MID(AX65,28,2))+HEX2DEC(MID(AX65,31,2))+HEX2DEC(MID(AX65,34,2))+HEX2DEC(MID(AX65,37,2))+HEX2DEC(MID(AX65,40,2))+HEX2DEC(MID(AX65,43,2))+HEX2DEC(MID(AX65,46,2))+
HEX2DEC(MID(AX65,49,2))+HEX2DEC(MID(AX65,52,2))+HEX2DEC(MID(AX65,55,2))+HEX2DEC(MID(AX65,58,2))+HEX2DEC(MID(AX65,61,2))+HEX2DEC(MID(AX65,64,2))+HEX2DEC(MID(AX65,67,2))+HEX2DEC(MID(AX65,70,2))+
HEX2DEC(MID(AX65,73,2))+HEX2DEC(MID(AX65,76,2))+HEX2DEC(MID(AX65,79,2))+HEX2DEC(MID(AX65,82,2))+HEX2DEC(MID(AX65,85,2))+HEX2DEC(MID(AX65,88,2))+HEX2DEC(MID(AX65,91,2))+HEX2DEC(MID(AX65,94,2))+
HEX2DEC(MID(AX65,97,2))+HEX2DEC(MID(AX65,100,2))+HEX2DEC(MID(AX65,103,2))+HEX2DEC(MID(AX65,106,2))+HEX2DEC(MID(AX65,109,2))+HEX2DEC(MID(AX65,112,2))+HEX2DEC(MID(AX65,115,2))+HEX2DEC(MID(AX65,118,2))+HEX2DEC(MID(AX65,121,2))+HEX2DEC(MID(AX65,124,2))+HEX2DEC(MID(AX65,127,2))+HEX2DEC(MID(AX65,130,2))+HEX2DEC(MID(AX65,133,2))+HEX2DEC(MID(AX65,136,2))+HEX2DEC(MID(AX65,139,2))+HEX2DEC(MID(AX65,142,2))+HEX2DEC(MID(AX65,145,2))+HEX2DEC(MID(AX65,148,2))+HEX2DEC(MID(AX65,151,2))+HEX2DEC(MID(AX65,154,2))+HEX2DEC(MID(AX65,157,2))+HEX2DEC(MID(AX65,160,2))+HEX2DEC(MID(AX65,163,2))+HEX2DEC(MID(AX65,166,2))+HEX2DEC(MID(AX65,169,2))+HEX2DEC(MID(AX65,172,2))+HEX2DEC(MID(AX65,175,2))+HEX2DEC(MID(AX65,178,2))+HEX2DEC(MID(AX65,181,2))+HEX2DEC(MID(AX65,184,2))+HEX2DEC(MID(AX65,187,2))+HEX2DEC(MID(AX65,190,2))+HEX2DEC(MID(AX65,193,2))+HEX2DEC(MID(AX65,196,2))+HEX2DEC(MID(AX65,199,2))+HEX2DEC(MID(AX65,202,2))),85)),"00")</f>
        <v>00</v>
      </c>
      <c r="BA65" s="20"/>
      <c r="BB65" s="21"/>
    </row>
    <row r="66" spans="1:54" ht="66">
      <c r="A66" s="27"/>
      <c r="B66" s="16">
        <v>25</v>
      </c>
      <c r="C66" s="27" t="s">
        <v>87</v>
      </c>
      <c r="D66" s="16"/>
      <c r="E66" s="16">
        <v>1</v>
      </c>
      <c r="F66" s="25">
        <v>0</v>
      </c>
      <c r="G66" s="18" t="s">
        <v>18</v>
      </c>
      <c r="H66" s="18">
        <v>0</v>
      </c>
      <c r="I66" s="18">
        <v>1</v>
      </c>
      <c r="J66" s="18" t="s">
        <v>69</v>
      </c>
      <c r="K66" s="18" t="s">
        <v>68</v>
      </c>
      <c r="L66" s="18">
        <v>1</v>
      </c>
      <c r="M66" s="18">
        <v>3</v>
      </c>
      <c r="N66" s="19">
        <v>760</v>
      </c>
      <c r="O66" s="19">
        <v>65</v>
      </c>
      <c r="P66" s="19">
        <v>5</v>
      </c>
      <c r="Q66" s="18" t="str">
        <f t="shared" ca="1" si="13"/>
        <v>16</v>
      </c>
      <c r="R66" s="18" t="str">
        <f t="shared" ca="1" si="15"/>
        <v>08</v>
      </c>
      <c r="S66" s="18" t="str">
        <f t="shared" ca="1" si="17"/>
        <v>07</v>
      </c>
      <c r="T66" s="18">
        <v>1</v>
      </c>
      <c r="U66" s="18">
        <v>0</v>
      </c>
      <c r="V66" s="18">
        <v>0</v>
      </c>
      <c r="W66" s="18">
        <v>1</v>
      </c>
      <c r="X66" s="18">
        <v>1</v>
      </c>
      <c r="Y66" s="18">
        <v>1</v>
      </c>
      <c r="Z66" s="18">
        <v>1</v>
      </c>
      <c r="AA66" s="18">
        <v>1</v>
      </c>
      <c r="AB66" s="18">
        <v>1</v>
      </c>
      <c r="AC66" s="26">
        <f>F66</f>
        <v>0</v>
      </c>
      <c r="AD66" s="19">
        <v>0</v>
      </c>
      <c r="AE66" s="19">
        <v>0</v>
      </c>
      <c r="AF66" s="19">
        <v>0</v>
      </c>
      <c r="AG66" s="19">
        <v>0</v>
      </c>
      <c r="AH66" s="19">
        <v>0</v>
      </c>
      <c r="AI66" s="18">
        <v>0</v>
      </c>
      <c r="AJ66" s="19">
        <v>0</v>
      </c>
      <c r="AK66" s="19">
        <v>0</v>
      </c>
      <c r="AL66" s="19">
        <v>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8" t="str">
        <f t="shared" ca="1" si="26"/>
        <v>51</v>
      </c>
      <c r="AU66" s="18" t="s">
        <v>25</v>
      </c>
      <c r="AV66" s="16" t="str">
        <f t="shared" ca="1" si="27"/>
        <v>7B00013CC801030760006500051608070100000101010101000000000000000000000000000000000000000000000000000000000000000000517D</v>
      </c>
      <c r="AW66" s="79">
        <v>65</v>
      </c>
      <c r="AX66" s="21"/>
      <c r="AY66" s="18" t="str">
        <f t="shared" si="28"/>
        <v>00</v>
      </c>
      <c r="AZ66" s="18" t="str">
        <f t="shared" si="29"/>
        <v>00</v>
      </c>
      <c r="BA66" s="20"/>
      <c r="BB66" s="21"/>
    </row>
    <row r="67" spans="1:54" ht="66">
      <c r="A67" s="27"/>
      <c r="B67" s="16"/>
      <c r="C67" s="27"/>
      <c r="D67" s="16"/>
      <c r="E67" s="16">
        <v>2</v>
      </c>
      <c r="F67" s="25">
        <v>34</v>
      </c>
      <c r="G67" s="18" t="s">
        <v>18</v>
      </c>
      <c r="H67" s="18">
        <v>0</v>
      </c>
      <c r="I67" s="18">
        <v>1</v>
      </c>
      <c r="J67" s="18" t="s">
        <v>69</v>
      </c>
      <c r="K67" s="18" t="s">
        <v>68</v>
      </c>
      <c r="L67" s="18">
        <v>1</v>
      </c>
      <c r="M67" s="18">
        <v>3</v>
      </c>
      <c r="N67" s="19">
        <v>760</v>
      </c>
      <c r="O67" s="19">
        <v>65</v>
      </c>
      <c r="P67" s="19">
        <v>5</v>
      </c>
      <c r="Q67" s="18" t="str">
        <f t="shared" ca="1" si="13"/>
        <v>16</v>
      </c>
      <c r="R67" s="18" t="str">
        <f t="shared" ca="1" si="15"/>
        <v>08</v>
      </c>
      <c r="S67" s="18" t="str">
        <f t="shared" ca="1" si="17"/>
        <v>07</v>
      </c>
      <c r="T67" s="18">
        <v>1</v>
      </c>
      <c r="U67" s="18">
        <v>0</v>
      </c>
      <c r="V67" s="18">
        <v>0</v>
      </c>
      <c r="W67" s="18">
        <v>1</v>
      </c>
      <c r="X67" s="18">
        <v>1</v>
      </c>
      <c r="Y67" s="18">
        <v>1</v>
      </c>
      <c r="Z67" s="18">
        <v>1</v>
      </c>
      <c r="AA67" s="18">
        <v>1</v>
      </c>
      <c r="AB67" s="18">
        <v>1</v>
      </c>
      <c r="AC67" s="26">
        <f t="shared" ref="AC67:AC68" si="30">F67</f>
        <v>34</v>
      </c>
      <c r="AD67" s="19">
        <v>0</v>
      </c>
      <c r="AE67" s="19">
        <v>0</v>
      </c>
      <c r="AF67" s="19">
        <v>0</v>
      </c>
      <c r="AG67" s="19">
        <v>0</v>
      </c>
      <c r="AH67" s="19">
        <v>0</v>
      </c>
      <c r="AI67" s="18">
        <v>0</v>
      </c>
      <c r="AJ67" s="19">
        <v>0</v>
      </c>
      <c r="AK67" s="19">
        <v>0</v>
      </c>
      <c r="AL67" s="19">
        <v>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8" t="str">
        <f t="shared" ca="1" si="26"/>
        <v>05</v>
      </c>
      <c r="AU67" s="18" t="s">
        <v>25</v>
      </c>
      <c r="AV67" s="16" t="str">
        <f t="shared" ca="1" si="27"/>
        <v>7B00013CC801030760006500051608070100000101010101003400000000000000000000000000000000000000000000000000000000000000057D</v>
      </c>
      <c r="AW67" s="79">
        <v>66</v>
      </c>
      <c r="AX67" s="21"/>
      <c r="AY67" s="18" t="str">
        <f t="shared" si="28"/>
        <v>00</v>
      </c>
      <c r="AZ67" s="18" t="str">
        <f t="shared" si="29"/>
        <v>00</v>
      </c>
      <c r="BA67" s="20"/>
      <c r="BB67" s="21"/>
    </row>
    <row r="68" spans="1:54" ht="66">
      <c r="A68" s="27"/>
      <c r="B68" s="16"/>
      <c r="C68" s="27"/>
      <c r="D68" s="16"/>
      <c r="E68" s="16">
        <v>3</v>
      </c>
      <c r="F68" s="25" t="s">
        <v>72</v>
      </c>
      <c r="G68" s="18" t="s">
        <v>18</v>
      </c>
      <c r="H68" s="18">
        <v>0</v>
      </c>
      <c r="I68" s="18">
        <v>1</v>
      </c>
      <c r="J68" s="18" t="s">
        <v>69</v>
      </c>
      <c r="K68" s="18" t="s">
        <v>68</v>
      </c>
      <c r="L68" s="18">
        <v>1</v>
      </c>
      <c r="M68" s="18">
        <v>3</v>
      </c>
      <c r="N68" s="19">
        <v>760</v>
      </c>
      <c r="O68" s="19">
        <v>65</v>
      </c>
      <c r="P68" s="19">
        <v>5</v>
      </c>
      <c r="Q68" s="18" t="str">
        <f t="shared" ca="1" si="13"/>
        <v>16</v>
      </c>
      <c r="R68" s="18" t="str">
        <f t="shared" ca="1" si="15"/>
        <v>08</v>
      </c>
      <c r="S68" s="18" t="str">
        <f t="shared" ca="1" si="17"/>
        <v>07</v>
      </c>
      <c r="T68" s="18">
        <v>1</v>
      </c>
      <c r="U68" s="18">
        <v>0</v>
      </c>
      <c r="V68" s="18">
        <v>0</v>
      </c>
      <c r="W68" s="18">
        <v>1</v>
      </c>
      <c r="X68" s="18">
        <v>1</v>
      </c>
      <c r="Y68" s="18">
        <v>1</v>
      </c>
      <c r="Z68" s="18">
        <v>1</v>
      </c>
      <c r="AA68" s="18">
        <v>1</v>
      </c>
      <c r="AB68" s="18">
        <v>1</v>
      </c>
      <c r="AC68" s="26" t="str">
        <f t="shared" si="30"/>
        <v>FFFF</v>
      </c>
      <c r="AD68" s="19">
        <v>0</v>
      </c>
      <c r="AE68" s="19">
        <v>0</v>
      </c>
      <c r="AF68" s="19">
        <v>0</v>
      </c>
      <c r="AG68" s="19">
        <v>0</v>
      </c>
      <c r="AH68" s="19">
        <v>0</v>
      </c>
      <c r="AI68" s="18">
        <v>0</v>
      </c>
      <c r="AJ68" s="19">
        <v>0</v>
      </c>
      <c r="AK68" s="19">
        <v>0</v>
      </c>
      <c r="AL68" s="19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8" t="str">
        <f t="shared" ca="1" si="26"/>
        <v>50</v>
      </c>
      <c r="AU68" s="18" t="s">
        <v>25</v>
      </c>
      <c r="AV68" s="16" t="str">
        <f t="shared" ca="1" si="27"/>
        <v>7B00013CC801030760006500051608070100000101010101FFFF00000000000000000000000000000000000000000000000000000000000000507D</v>
      </c>
      <c r="AW68" s="79">
        <v>67</v>
      </c>
      <c r="AX68" s="21"/>
      <c r="AY68" s="18" t="str">
        <f t="shared" si="28"/>
        <v>00</v>
      </c>
      <c r="AZ68" s="18" t="str">
        <f t="shared" si="29"/>
        <v>00</v>
      </c>
      <c r="BA68" s="20"/>
      <c r="BB68" s="21"/>
    </row>
    <row r="69" spans="1:54" ht="66">
      <c r="A69" s="27"/>
      <c r="B69" s="16">
        <v>27</v>
      </c>
      <c r="C69" s="27" t="s">
        <v>88</v>
      </c>
      <c r="D69" s="16"/>
      <c r="E69" s="16">
        <v>1</v>
      </c>
      <c r="F69" s="25">
        <v>0</v>
      </c>
      <c r="G69" s="18" t="s">
        <v>18</v>
      </c>
      <c r="H69" s="18">
        <v>0</v>
      </c>
      <c r="I69" s="18">
        <v>1</v>
      </c>
      <c r="J69" s="18" t="s">
        <v>69</v>
      </c>
      <c r="K69" s="18" t="s">
        <v>68</v>
      </c>
      <c r="L69" s="18">
        <v>1</v>
      </c>
      <c r="M69" s="18">
        <v>3</v>
      </c>
      <c r="N69" s="19">
        <v>760</v>
      </c>
      <c r="O69" s="19">
        <v>65</v>
      </c>
      <c r="P69" s="19">
        <v>5</v>
      </c>
      <c r="Q69" s="18" t="str">
        <f t="shared" ca="1" si="13"/>
        <v>16</v>
      </c>
      <c r="R69" s="18" t="str">
        <f t="shared" ca="1" si="15"/>
        <v>08</v>
      </c>
      <c r="S69" s="18" t="str">
        <f t="shared" ca="1" si="17"/>
        <v>07</v>
      </c>
      <c r="T69" s="18">
        <v>1</v>
      </c>
      <c r="U69" s="18">
        <v>0</v>
      </c>
      <c r="V69" s="18">
        <v>0</v>
      </c>
      <c r="W69" s="18">
        <v>1</v>
      </c>
      <c r="X69" s="18">
        <v>1</v>
      </c>
      <c r="Y69" s="18">
        <v>1</v>
      </c>
      <c r="Z69" s="18">
        <v>1</v>
      </c>
      <c r="AA69" s="18">
        <v>1</v>
      </c>
      <c r="AB69" s="18">
        <v>1</v>
      </c>
      <c r="AC69" s="19">
        <v>0</v>
      </c>
      <c r="AD69" s="26">
        <f>F69</f>
        <v>0</v>
      </c>
      <c r="AE69" s="19">
        <v>0</v>
      </c>
      <c r="AF69" s="19">
        <v>0</v>
      </c>
      <c r="AG69" s="19">
        <v>0</v>
      </c>
      <c r="AH69" s="19">
        <v>0</v>
      </c>
      <c r="AI69" s="18">
        <v>0</v>
      </c>
      <c r="AJ69" s="19">
        <v>0</v>
      </c>
      <c r="AK69" s="19">
        <v>0</v>
      </c>
      <c r="AL69" s="19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8" t="str">
        <f t="shared" ca="1" si="26"/>
        <v>51</v>
      </c>
      <c r="AU69" s="18" t="s">
        <v>25</v>
      </c>
      <c r="AV69" s="16" t="str">
        <f t="shared" ca="1" si="27"/>
        <v>7B00013CC801030760006500051608070100000101010101000000000000000000000000000000000000000000000000000000000000000000517D</v>
      </c>
      <c r="AW69" s="79">
        <v>68</v>
      </c>
      <c r="AX69" s="21"/>
      <c r="AY69" s="18" t="str">
        <f t="shared" si="28"/>
        <v>00</v>
      </c>
      <c r="AZ69" s="18" t="str">
        <f t="shared" si="29"/>
        <v>00</v>
      </c>
      <c r="BA69" s="20"/>
      <c r="BB69" s="21"/>
    </row>
    <row r="70" spans="1:54" ht="66">
      <c r="A70" s="27"/>
      <c r="B70" s="16"/>
      <c r="C70" s="27"/>
      <c r="D70" s="16"/>
      <c r="E70" s="16">
        <v>2</v>
      </c>
      <c r="F70" s="25">
        <v>34</v>
      </c>
      <c r="G70" s="18" t="s">
        <v>18</v>
      </c>
      <c r="H70" s="18">
        <v>0</v>
      </c>
      <c r="I70" s="18">
        <v>1</v>
      </c>
      <c r="J70" s="18" t="s">
        <v>69</v>
      </c>
      <c r="K70" s="18" t="s">
        <v>68</v>
      </c>
      <c r="L70" s="18">
        <v>1</v>
      </c>
      <c r="M70" s="18">
        <v>3</v>
      </c>
      <c r="N70" s="19">
        <v>760</v>
      </c>
      <c r="O70" s="19">
        <v>65</v>
      </c>
      <c r="P70" s="19">
        <v>5</v>
      </c>
      <c r="Q70" s="18" t="str">
        <f t="shared" ca="1" si="13"/>
        <v>16</v>
      </c>
      <c r="R70" s="18" t="str">
        <f t="shared" ca="1" si="15"/>
        <v>08</v>
      </c>
      <c r="S70" s="18" t="str">
        <f t="shared" ca="1" si="17"/>
        <v>07</v>
      </c>
      <c r="T70" s="18">
        <v>1</v>
      </c>
      <c r="U70" s="18">
        <v>0</v>
      </c>
      <c r="V70" s="18">
        <v>0</v>
      </c>
      <c r="W70" s="18">
        <v>1</v>
      </c>
      <c r="X70" s="18">
        <v>1</v>
      </c>
      <c r="Y70" s="18">
        <v>1</v>
      </c>
      <c r="Z70" s="18">
        <v>1</v>
      </c>
      <c r="AA70" s="18">
        <v>1</v>
      </c>
      <c r="AB70" s="18">
        <v>1</v>
      </c>
      <c r="AC70" s="19">
        <v>0</v>
      </c>
      <c r="AD70" s="26">
        <f t="shared" ref="AD70:AD71" si="31">F70</f>
        <v>34</v>
      </c>
      <c r="AE70" s="19">
        <v>0</v>
      </c>
      <c r="AF70" s="19">
        <v>0</v>
      </c>
      <c r="AG70" s="19">
        <v>0</v>
      </c>
      <c r="AH70" s="19">
        <v>0</v>
      </c>
      <c r="AI70" s="18">
        <v>0</v>
      </c>
      <c r="AJ70" s="19">
        <v>0</v>
      </c>
      <c r="AK70" s="19">
        <v>0</v>
      </c>
      <c r="AL70" s="19">
        <v>0</v>
      </c>
      <c r="AM70" s="19">
        <v>0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8" t="str">
        <f t="shared" ca="1" si="26"/>
        <v>05</v>
      </c>
      <c r="AU70" s="18" t="s">
        <v>25</v>
      </c>
      <c r="AV70" s="16" t="str">
        <f t="shared" ca="1" si="27"/>
        <v>7B00013CC801030760006500051608070100000101010101000000340000000000000000000000000000000000000000000000000000000000057D</v>
      </c>
      <c r="AW70" s="79">
        <v>69</v>
      </c>
      <c r="AX70" s="21"/>
      <c r="AY70" s="18" t="str">
        <f t="shared" si="28"/>
        <v>00</v>
      </c>
      <c r="AZ70" s="18" t="str">
        <f t="shared" si="29"/>
        <v>00</v>
      </c>
      <c r="BA70" s="20"/>
      <c r="BB70" s="21"/>
    </row>
    <row r="71" spans="1:54" ht="66">
      <c r="A71" s="27"/>
      <c r="B71" s="16"/>
      <c r="C71" s="27"/>
      <c r="D71" s="16"/>
      <c r="E71" s="16">
        <v>3</v>
      </c>
      <c r="F71" s="25" t="s">
        <v>72</v>
      </c>
      <c r="G71" s="18" t="s">
        <v>18</v>
      </c>
      <c r="H71" s="18">
        <v>0</v>
      </c>
      <c r="I71" s="18">
        <v>1</v>
      </c>
      <c r="J71" s="18" t="s">
        <v>69</v>
      </c>
      <c r="K71" s="18" t="s">
        <v>68</v>
      </c>
      <c r="L71" s="18">
        <v>1</v>
      </c>
      <c r="M71" s="18">
        <v>3</v>
      </c>
      <c r="N71" s="19">
        <v>760</v>
      </c>
      <c r="O71" s="19">
        <v>65</v>
      </c>
      <c r="P71" s="19">
        <v>5</v>
      </c>
      <c r="Q71" s="18" t="str">
        <f t="shared" ca="1" si="13"/>
        <v>16</v>
      </c>
      <c r="R71" s="18" t="str">
        <f t="shared" ca="1" si="15"/>
        <v>08</v>
      </c>
      <c r="S71" s="18" t="str">
        <f t="shared" ca="1" si="17"/>
        <v>07</v>
      </c>
      <c r="T71" s="18">
        <v>1</v>
      </c>
      <c r="U71" s="18">
        <v>0</v>
      </c>
      <c r="V71" s="18">
        <v>0</v>
      </c>
      <c r="W71" s="18">
        <v>1</v>
      </c>
      <c r="X71" s="18">
        <v>1</v>
      </c>
      <c r="Y71" s="18">
        <v>1</v>
      </c>
      <c r="Z71" s="18">
        <v>1</v>
      </c>
      <c r="AA71" s="18">
        <v>1</v>
      </c>
      <c r="AB71" s="18">
        <v>1</v>
      </c>
      <c r="AC71" s="19">
        <v>0</v>
      </c>
      <c r="AD71" s="26" t="str">
        <f t="shared" si="31"/>
        <v>FFFF</v>
      </c>
      <c r="AE71" s="19">
        <v>0</v>
      </c>
      <c r="AF71" s="19">
        <v>0</v>
      </c>
      <c r="AG71" s="19">
        <v>0</v>
      </c>
      <c r="AH71" s="19">
        <v>0</v>
      </c>
      <c r="AI71" s="18">
        <v>0</v>
      </c>
      <c r="AJ71" s="19">
        <v>0</v>
      </c>
      <c r="AK71" s="19">
        <v>0</v>
      </c>
      <c r="AL71" s="19">
        <v>0</v>
      </c>
      <c r="AM71" s="19">
        <v>0</v>
      </c>
      <c r="AN71" s="19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0</v>
      </c>
      <c r="AT71" s="18" t="str">
        <f t="shared" ca="1" si="26"/>
        <v>50</v>
      </c>
      <c r="AU71" s="18" t="s">
        <v>25</v>
      </c>
      <c r="AV71" s="16" t="str">
        <f t="shared" ca="1" si="27"/>
        <v>7B00013CC8010307600065000516080701000001010101010000FFFF0000000000000000000000000000000000000000000000000000000000507D</v>
      </c>
      <c r="AW71" s="79">
        <v>70</v>
      </c>
      <c r="AX71" s="21"/>
      <c r="AY71" s="18" t="str">
        <f t="shared" si="28"/>
        <v>00</v>
      </c>
      <c r="AZ71" s="18" t="str">
        <f t="shared" si="29"/>
        <v>00</v>
      </c>
      <c r="BA71" s="20"/>
      <c r="BB71" s="21"/>
    </row>
    <row r="72" spans="1:54" ht="66">
      <c r="A72" s="27"/>
      <c r="B72" s="16">
        <v>29</v>
      </c>
      <c r="C72" s="27" t="s">
        <v>89</v>
      </c>
      <c r="D72" s="16"/>
      <c r="E72" s="16">
        <v>1</v>
      </c>
      <c r="F72" s="25">
        <v>0</v>
      </c>
      <c r="G72" s="18" t="s">
        <v>18</v>
      </c>
      <c r="H72" s="18">
        <v>0</v>
      </c>
      <c r="I72" s="18">
        <v>1</v>
      </c>
      <c r="J72" s="18" t="s">
        <v>69</v>
      </c>
      <c r="K72" s="18" t="s">
        <v>68</v>
      </c>
      <c r="L72" s="18">
        <v>1</v>
      </c>
      <c r="M72" s="18">
        <v>3</v>
      </c>
      <c r="N72" s="19">
        <v>760</v>
      </c>
      <c r="O72" s="19">
        <v>65</v>
      </c>
      <c r="P72" s="19">
        <v>5</v>
      </c>
      <c r="Q72" s="18" t="str">
        <f t="shared" ca="1" si="13"/>
        <v>16</v>
      </c>
      <c r="R72" s="18" t="str">
        <f t="shared" ca="1" si="15"/>
        <v>08</v>
      </c>
      <c r="S72" s="18" t="str">
        <f t="shared" ca="1" si="17"/>
        <v>07</v>
      </c>
      <c r="T72" s="18">
        <v>1</v>
      </c>
      <c r="U72" s="18">
        <v>0</v>
      </c>
      <c r="V72" s="18">
        <v>0</v>
      </c>
      <c r="W72" s="18">
        <v>1</v>
      </c>
      <c r="X72" s="18">
        <v>1</v>
      </c>
      <c r="Y72" s="18">
        <v>1</v>
      </c>
      <c r="Z72" s="18">
        <v>1</v>
      </c>
      <c r="AA72" s="18">
        <v>1</v>
      </c>
      <c r="AB72" s="18">
        <v>1</v>
      </c>
      <c r="AC72" s="19">
        <v>0</v>
      </c>
      <c r="AD72" s="19">
        <v>0</v>
      </c>
      <c r="AE72" s="26">
        <f>F72</f>
        <v>0</v>
      </c>
      <c r="AF72" s="19">
        <v>0</v>
      </c>
      <c r="AG72" s="19">
        <v>0</v>
      </c>
      <c r="AH72" s="19">
        <v>0</v>
      </c>
      <c r="AI72" s="18">
        <v>0</v>
      </c>
      <c r="AJ72" s="19">
        <v>0</v>
      </c>
      <c r="AK72" s="19">
        <v>0</v>
      </c>
      <c r="AL72" s="19">
        <v>0</v>
      </c>
      <c r="AM72" s="19">
        <v>0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8" t="str">
        <f t="shared" ca="1" si="26"/>
        <v>51</v>
      </c>
      <c r="AU72" s="18" t="s">
        <v>25</v>
      </c>
      <c r="AV72" s="16" t="str">
        <f t="shared" ca="1" si="27"/>
        <v>7B00013CC801030760006500051608070100000101010101000000000000000000000000000000000000000000000000000000000000000000517D</v>
      </c>
      <c r="AW72" s="79">
        <v>71</v>
      </c>
      <c r="AX72" s="21"/>
      <c r="AY72" s="18" t="str">
        <f t="shared" si="28"/>
        <v>00</v>
      </c>
      <c r="AZ72" s="18" t="str">
        <f t="shared" si="29"/>
        <v>00</v>
      </c>
      <c r="BA72" s="20"/>
      <c r="BB72" s="21"/>
    </row>
    <row r="73" spans="1:54" ht="66">
      <c r="A73" s="27"/>
      <c r="B73" s="16"/>
      <c r="C73" s="27"/>
      <c r="D73" s="16"/>
      <c r="E73" s="16">
        <v>2</v>
      </c>
      <c r="F73" s="25">
        <v>34</v>
      </c>
      <c r="G73" s="18" t="s">
        <v>18</v>
      </c>
      <c r="H73" s="18">
        <v>0</v>
      </c>
      <c r="I73" s="18">
        <v>1</v>
      </c>
      <c r="J73" s="18" t="s">
        <v>69</v>
      </c>
      <c r="K73" s="18" t="s">
        <v>68</v>
      </c>
      <c r="L73" s="18">
        <v>1</v>
      </c>
      <c r="M73" s="18">
        <v>3</v>
      </c>
      <c r="N73" s="19">
        <v>760</v>
      </c>
      <c r="O73" s="19">
        <v>65</v>
      </c>
      <c r="P73" s="19">
        <v>5</v>
      </c>
      <c r="Q73" s="18" t="str">
        <f t="shared" ca="1" si="13"/>
        <v>16</v>
      </c>
      <c r="R73" s="18" t="str">
        <f t="shared" ca="1" si="15"/>
        <v>08</v>
      </c>
      <c r="S73" s="18" t="str">
        <f t="shared" ca="1" si="17"/>
        <v>07</v>
      </c>
      <c r="T73" s="18">
        <v>1</v>
      </c>
      <c r="U73" s="18">
        <v>0</v>
      </c>
      <c r="V73" s="18">
        <v>0</v>
      </c>
      <c r="W73" s="18">
        <v>1</v>
      </c>
      <c r="X73" s="18">
        <v>1</v>
      </c>
      <c r="Y73" s="18">
        <v>1</v>
      </c>
      <c r="Z73" s="18">
        <v>1</v>
      </c>
      <c r="AA73" s="18">
        <v>1</v>
      </c>
      <c r="AB73" s="18">
        <v>1</v>
      </c>
      <c r="AC73" s="19">
        <v>0</v>
      </c>
      <c r="AD73" s="19">
        <v>0</v>
      </c>
      <c r="AE73" s="26">
        <f t="shared" ref="AE73:AE74" si="32">F73</f>
        <v>34</v>
      </c>
      <c r="AF73" s="19">
        <v>0</v>
      </c>
      <c r="AG73" s="19">
        <v>0</v>
      </c>
      <c r="AH73" s="19">
        <v>0</v>
      </c>
      <c r="AI73" s="18">
        <v>0</v>
      </c>
      <c r="AJ73" s="19">
        <v>0</v>
      </c>
      <c r="AK73" s="19">
        <v>0</v>
      </c>
      <c r="AL73" s="19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8" t="str">
        <f t="shared" ca="1" si="26"/>
        <v>05</v>
      </c>
      <c r="AU73" s="18" t="s">
        <v>25</v>
      </c>
      <c r="AV73" s="16" t="str">
        <f t="shared" ca="1" si="27"/>
        <v>7B00013CC801030760006500051608070100000101010101000000000034000000000000000000000000000000000000000000000000000000057D</v>
      </c>
      <c r="AW73" s="79">
        <v>72</v>
      </c>
      <c r="AX73" s="21"/>
      <c r="AY73" s="18" t="str">
        <f t="shared" si="28"/>
        <v>00</v>
      </c>
      <c r="AZ73" s="18" t="str">
        <f t="shared" si="29"/>
        <v>00</v>
      </c>
      <c r="BA73" s="20"/>
      <c r="BB73" s="21"/>
    </row>
    <row r="74" spans="1:54" ht="66">
      <c r="A74" s="27"/>
      <c r="B74" s="16"/>
      <c r="C74" s="27"/>
      <c r="D74" s="16"/>
      <c r="E74" s="16">
        <v>3</v>
      </c>
      <c r="F74" s="25" t="s">
        <v>72</v>
      </c>
      <c r="G74" s="18" t="s">
        <v>18</v>
      </c>
      <c r="H74" s="18">
        <v>0</v>
      </c>
      <c r="I74" s="18">
        <v>1</v>
      </c>
      <c r="J74" s="18" t="s">
        <v>69</v>
      </c>
      <c r="K74" s="18" t="s">
        <v>68</v>
      </c>
      <c r="L74" s="18">
        <v>1</v>
      </c>
      <c r="M74" s="18">
        <v>3</v>
      </c>
      <c r="N74" s="19">
        <v>760</v>
      </c>
      <c r="O74" s="19">
        <v>65</v>
      </c>
      <c r="P74" s="19">
        <v>5</v>
      </c>
      <c r="Q74" s="18" t="str">
        <f t="shared" ca="1" si="13"/>
        <v>16</v>
      </c>
      <c r="R74" s="18" t="str">
        <f t="shared" ca="1" si="15"/>
        <v>08</v>
      </c>
      <c r="S74" s="18" t="str">
        <f t="shared" ca="1" si="17"/>
        <v>07</v>
      </c>
      <c r="T74" s="18">
        <v>1</v>
      </c>
      <c r="U74" s="18">
        <v>0</v>
      </c>
      <c r="V74" s="18">
        <v>0</v>
      </c>
      <c r="W74" s="18">
        <v>1</v>
      </c>
      <c r="X74" s="18">
        <v>1</v>
      </c>
      <c r="Y74" s="18">
        <v>1</v>
      </c>
      <c r="Z74" s="18">
        <v>1</v>
      </c>
      <c r="AA74" s="18">
        <v>1</v>
      </c>
      <c r="AB74" s="18">
        <v>1</v>
      </c>
      <c r="AC74" s="19">
        <v>0</v>
      </c>
      <c r="AD74" s="19">
        <v>0</v>
      </c>
      <c r="AE74" s="26" t="str">
        <f t="shared" si="32"/>
        <v>FFFF</v>
      </c>
      <c r="AF74" s="19">
        <v>0</v>
      </c>
      <c r="AG74" s="19">
        <v>0</v>
      </c>
      <c r="AH74" s="19">
        <v>0</v>
      </c>
      <c r="AI74" s="18">
        <v>0</v>
      </c>
      <c r="AJ74" s="19">
        <v>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8" t="str">
        <f t="shared" ca="1" si="26"/>
        <v>50</v>
      </c>
      <c r="AU74" s="18" t="s">
        <v>25</v>
      </c>
      <c r="AV74" s="16" t="str">
        <f t="shared" ca="1" si="27"/>
        <v>7B00013CC80103076000650005160807010000010101010100000000FFFF000000000000000000000000000000000000000000000000000000507D</v>
      </c>
      <c r="AW74" s="79">
        <v>73</v>
      </c>
      <c r="AX74" s="21"/>
      <c r="AY74" s="18" t="str">
        <f t="shared" si="28"/>
        <v>00</v>
      </c>
      <c r="AZ74" s="18" t="str">
        <f t="shared" si="29"/>
        <v>00</v>
      </c>
      <c r="BA74" s="20"/>
      <c r="BB74" s="21"/>
    </row>
    <row r="75" spans="1:54" ht="66">
      <c r="A75" s="27"/>
      <c r="B75" s="16">
        <v>31</v>
      </c>
      <c r="C75" s="27" t="s">
        <v>90</v>
      </c>
      <c r="D75" s="16"/>
      <c r="E75" s="16">
        <v>1</v>
      </c>
      <c r="F75" s="25">
        <v>0</v>
      </c>
      <c r="G75" s="18" t="s">
        <v>18</v>
      </c>
      <c r="H75" s="18">
        <v>0</v>
      </c>
      <c r="I75" s="18">
        <v>1</v>
      </c>
      <c r="J75" s="18" t="s">
        <v>69</v>
      </c>
      <c r="K75" s="18" t="s">
        <v>68</v>
      </c>
      <c r="L75" s="18">
        <v>1</v>
      </c>
      <c r="M75" s="18">
        <v>3</v>
      </c>
      <c r="N75" s="19">
        <v>760</v>
      </c>
      <c r="O75" s="19">
        <v>65</v>
      </c>
      <c r="P75" s="19">
        <v>5</v>
      </c>
      <c r="Q75" s="18" t="str">
        <f t="shared" ca="1" si="13"/>
        <v>16</v>
      </c>
      <c r="R75" s="18" t="str">
        <f t="shared" ca="1" si="15"/>
        <v>08</v>
      </c>
      <c r="S75" s="18" t="str">
        <f t="shared" ca="1" si="17"/>
        <v>07</v>
      </c>
      <c r="T75" s="18">
        <v>1</v>
      </c>
      <c r="U75" s="18">
        <v>0</v>
      </c>
      <c r="V75" s="18">
        <v>0</v>
      </c>
      <c r="W75" s="18">
        <v>1</v>
      </c>
      <c r="X75" s="18">
        <v>1</v>
      </c>
      <c r="Y75" s="18">
        <v>1</v>
      </c>
      <c r="Z75" s="18">
        <v>1</v>
      </c>
      <c r="AA75" s="18">
        <v>1</v>
      </c>
      <c r="AB75" s="18">
        <v>1</v>
      </c>
      <c r="AC75" s="19">
        <v>0</v>
      </c>
      <c r="AD75" s="19">
        <v>0</v>
      </c>
      <c r="AE75" s="19">
        <v>0</v>
      </c>
      <c r="AF75" s="26">
        <f>F75</f>
        <v>0</v>
      </c>
      <c r="AG75" s="19">
        <v>0</v>
      </c>
      <c r="AH75" s="19">
        <v>0</v>
      </c>
      <c r="AI75" s="18">
        <v>0</v>
      </c>
      <c r="AJ75" s="19">
        <v>0</v>
      </c>
      <c r="AK75" s="19">
        <v>0</v>
      </c>
      <c r="AL75" s="19">
        <v>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8" t="str">
        <f t="shared" ca="1" si="26"/>
        <v>51</v>
      </c>
      <c r="AU75" s="18" t="s">
        <v>25</v>
      </c>
      <c r="AV75" s="16" t="str">
        <f t="shared" ca="1" si="27"/>
        <v>7B00013CC801030760006500051608070100000101010101000000000000000000000000000000000000000000000000000000000000000000517D</v>
      </c>
      <c r="AW75" s="79">
        <v>74</v>
      </c>
      <c r="AX75" s="21"/>
      <c r="AY75" s="18" t="str">
        <f t="shared" si="28"/>
        <v>00</v>
      </c>
      <c r="AZ75" s="18" t="str">
        <f t="shared" si="29"/>
        <v>00</v>
      </c>
      <c r="BA75" s="20"/>
      <c r="BB75" s="21"/>
    </row>
    <row r="76" spans="1:54" ht="66">
      <c r="A76" s="27"/>
      <c r="B76" s="16"/>
      <c r="C76" s="27"/>
      <c r="D76" s="16"/>
      <c r="E76" s="16">
        <v>2</v>
      </c>
      <c r="F76" s="25">
        <v>34</v>
      </c>
      <c r="G76" s="18" t="s">
        <v>18</v>
      </c>
      <c r="H76" s="18">
        <v>0</v>
      </c>
      <c r="I76" s="18">
        <v>1</v>
      </c>
      <c r="J76" s="18" t="s">
        <v>69</v>
      </c>
      <c r="K76" s="18" t="s">
        <v>68</v>
      </c>
      <c r="L76" s="18">
        <v>1</v>
      </c>
      <c r="M76" s="18">
        <v>3</v>
      </c>
      <c r="N76" s="19">
        <v>760</v>
      </c>
      <c r="O76" s="19">
        <v>65</v>
      </c>
      <c r="P76" s="19">
        <v>5</v>
      </c>
      <c r="Q76" s="18" t="str">
        <f t="shared" ca="1" si="13"/>
        <v>16</v>
      </c>
      <c r="R76" s="18" t="str">
        <f t="shared" ca="1" si="15"/>
        <v>08</v>
      </c>
      <c r="S76" s="18" t="str">
        <f t="shared" ca="1" si="17"/>
        <v>07</v>
      </c>
      <c r="T76" s="18">
        <v>1</v>
      </c>
      <c r="U76" s="18">
        <v>0</v>
      </c>
      <c r="V76" s="18">
        <v>0</v>
      </c>
      <c r="W76" s="18">
        <v>1</v>
      </c>
      <c r="X76" s="18">
        <v>1</v>
      </c>
      <c r="Y76" s="18">
        <v>1</v>
      </c>
      <c r="Z76" s="18">
        <v>1</v>
      </c>
      <c r="AA76" s="18">
        <v>1</v>
      </c>
      <c r="AB76" s="18">
        <v>1</v>
      </c>
      <c r="AC76" s="19">
        <v>0</v>
      </c>
      <c r="AD76" s="19">
        <v>0</v>
      </c>
      <c r="AE76" s="19">
        <v>0</v>
      </c>
      <c r="AF76" s="26">
        <f t="shared" ref="AF76:AF77" si="33">F76</f>
        <v>34</v>
      </c>
      <c r="AG76" s="19">
        <v>0</v>
      </c>
      <c r="AH76" s="19">
        <v>0</v>
      </c>
      <c r="AI76" s="18">
        <v>0</v>
      </c>
      <c r="AJ76" s="19">
        <v>0</v>
      </c>
      <c r="AK76" s="19">
        <v>0</v>
      </c>
      <c r="AL76" s="19">
        <v>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8" t="str">
        <f t="shared" ca="1" si="26"/>
        <v>05</v>
      </c>
      <c r="AU76" s="18" t="s">
        <v>25</v>
      </c>
      <c r="AV76" s="16" t="str">
        <f t="shared" ca="1" si="27"/>
        <v>7B00013CC801030760006500051608070100000101010101000000000000003400000000000000000000000000000000000000000000000000057D</v>
      </c>
      <c r="AW76" s="79">
        <v>75</v>
      </c>
      <c r="AX76" s="21"/>
      <c r="AY76" s="18" t="str">
        <f t="shared" si="28"/>
        <v>00</v>
      </c>
      <c r="AZ76" s="18" t="str">
        <f t="shared" si="29"/>
        <v>00</v>
      </c>
      <c r="BA76" s="20"/>
      <c r="BB76" s="21"/>
    </row>
    <row r="77" spans="1:54" ht="66">
      <c r="A77" s="27"/>
      <c r="B77" s="16"/>
      <c r="C77" s="27"/>
      <c r="D77" s="16"/>
      <c r="E77" s="16">
        <v>3</v>
      </c>
      <c r="F77" s="25" t="s">
        <v>72</v>
      </c>
      <c r="G77" s="18" t="s">
        <v>18</v>
      </c>
      <c r="H77" s="18">
        <v>0</v>
      </c>
      <c r="I77" s="18">
        <v>1</v>
      </c>
      <c r="J77" s="18" t="s">
        <v>69</v>
      </c>
      <c r="K77" s="18" t="s">
        <v>68</v>
      </c>
      <c r="L77" s="18">
        <v>1</v>
      </c>
      <c r="M77" s="18">
        <v>3</v>
      </c>
      <c r="N77" s="19">
        <v>760</v>
      </c>
      <c r="O77" s="19">
        <v>65</v>
      </c>
      <c r="P77" s="19">
        <v>5</v>
      </c>
      <c r="Q77" s="18" t="str">
        <f t="shared" ca="1" si="13"/>
        <v>16</v>
      </c>
      <c r="R77" s="18" t="str">
        <f t="shared" ca="1" si="15"/>
        <v>08</v>
      </c>
      <c r="S77" s="18" t="str">
        <f t="shared" ca="1" si="17"/>
        <v>07</v>
      </c>
      <c r="T77" s="18">
        <v>1</v>
      </c>
      <c r="U77" s="18">
        <v>0</v>
      </c>
      <c r="V77" s="18">
        <v>0</v>
      </c>
      <c r="W77" s="18">
        <v>1</v>
      </c>
      <c r="X77" s="18">
        <v>1</v>
      </c>
      <c r="Y77" s="18">
        <v>1</v>
      </c>
      <c r="Z77" s="18">
        <v>1</v>
      </c>
      <c r="AA77" s="18">
        <v>1</v>
      </c>
      <c r="AB77" s="18">
        <v>1</v>
      </c>
      <c r="AC77" s="19">
        <v>0</v>
      </c>
      <c r="AD77" s="19">
        <v>0</v>
      </c>
      <c r="AE77" s="19">
        <v>0</v>
      </c>
      <c r="AF77" s="26" t="str">
        <f t="shared" si="33"/>
        <v>FFFF</v>
      </c>
      <c r="AG77" s="19">
        <v>0</v>
      </c>
      <c r="AH77" s="19">
        <v>0</v>
      </c>
      <c r="AI77" s="18">
        <v>0</v>
      </c>
      <c r="AJ77" s="19">
        <v>0</v>
      </c>
      <c r="AK77" s="19">
        <v>0</v>
      </c>
      <c r="AL77" s="19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8" t="str">
        <f t="shared" ca="1" si="26"/>
        <v>50</v>
      </c>
      <c r="AU77" s="18" t="s">
        <v>25</v>
      </c>
      <c r="AV77" s="16" t="str">
        <f t="shared" ca="1" si="27"/>
        <v>7B00013CC801030760006500051608070100000101010101000000000000FFFF00000000000000000000000000000000000000000000000000507D</v>
      </c>
      <c r="AW77" s="79">
        <v>76</v>
      </c>
      <c r="AX77" s="21"/>
      <c r="AY77" s="18" t="str">
        <f t="shared" si="28"/>
        <v>00</v>
      </c>
      <c r="AZ77" s="18" t="str">
        <f t="shared" si="29"/>
        <v>00</v>
      </c>
      <c r="BA77" s="20"/>
      <c r="BB77" s="21"/>
    </row>
    <row r="78" spans="1:54" ht="66">
      <c r="A78" s="27"/>
      <c r="B78" s="16">
        <v>33</v>
      </c>
      <c r="C78" s="27" t="s">
        <v>91</v>
      </c>
      <c r="D78" s="16"/>
      <c r="E78" s="16">
        <v>1</v>
      </c>
      <c r="F78" s="25">
        <v>0</v>
      </c>
      <c r="G78" s="18" t="s">
        <v>18</v>
      </c>
      <c r="H78" s="18">
        <v>0</v>
      </c>
      <c r="I78" s="18">
        <v>1</v>
      </c>
      <c r="J78" s="18" t="s">
        <v>69</v>
      </c>
      <c r="K78" s="18" t="s">
        <v>68</v>
      </c>
      <c r="L78" s="18">
        <v>1</v>
      </c>
      <c r="M78" s="18">
        <v>3</v>
      </c>
      <c r="N78" s="19">
        <v>760</v>
      </c>
      <c r="O78" s="19">
        <v>65</v>
      </c>
      <c r="P78" s="19">
        <v>5</v>
      </c>
      <c r="Q78" s="18" t="str">
        <f t="shared" ca="1" si="13"/>
        <v>16</v>
      </c>
      <c r="R78" s="18" t="str">
        <f t="shared" ca="1" si="15"/>
        <v>08</v>
      </c>
      <c r="S78" s="18" t="str">
        <f t="shared" ca="1" si="17"/>
        <v>07</v>
      </c>
      <c r="T78" s="18">
        <v>1</v>
      </c>
      <c r="U78" s="18">
        <v>0</v>
      </c>
      <c r="V78" s="18">
        <v>0</v>
      </c>
      <c r="W78" s="18">
        <v>1</v>
      </c>
      <c r="X78" s="18">
        <v>1</v>
      </c>
      <c r="Y78" s="18">
        <v>1</v>
      </c>
      <c r="Z78" s="18">
        <v>1</v>
      </c>
      <c r="AA78" s="18">
        <v>1</v>
      </c>
      <c r="AB78" s="18">
        <v>1</v>
      </c>
      <c r="AC78" s="19">
        <v>0</v>
      </c>
      <c r="AD78" s="19">
        <v>0</v>
      </c>
      <c r="AE78" s="19">
        <v>0</v>
      </c>
      <c r="AF78" s="19">
        <v>0</v>
      </c>
      <c r="AG78" s="26">
        <f>F78</f>
        <v>0</v>
      </c>
      <c r="AH78" s="19">
        <v>0</v>
      </c>
      <c r="AI78" s="18">
        <v>0</v>
      </c>
      <c r="AJ78" s="19">
        <v>0</v>
      </c>
      <c r="AK78" s="19">
        <v>0</v>
      </c>
      <c r="AL78" s="19">
        <v>0</v>
      </c>
      <c r="AM78" s="19">
        <v>0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8" t="str">
        <f t="shared" ca="1" si="26"/>
        <v>51</v>
      </c>
      <c r="AU78" s="18" t="s">
        <v>25</v>
      </c>
      <c r="AV78" s="16" t="str">
        <f t="shared" ca="1" si="27"/>
        <v>7B00013CC801030760006500051608070100000101010101000000000000000000000000000000000000000000000000000000000000000000517D</v>
      </c>
      <c r="AW78" s="79">
        <v>77</v>
      </c>
      <c r="AX78" s="21"/>
      <c r="AY78" s="18" t="str">
        <f t="shared" si="28"/>
        <v>00</v>
      </c>
      <c r="AZ78" s="18" t="str">
        <f t="shared" si="29"/>
        <v>00</v>
      </c>
      <c r="BA78" s="20"/>
      <c r="BB78" s="21"/>
    </row>
    <row r="79" spans="1:54" ht="66">
      <c r="A79" s="27"/>
      <c r="B79" s="16"/>
      <c r="C79" s="27"/>
      <c r="D79" s="16"/>
      <c r="E79" s="16">
        <v>2</v>
      </c>
      <c r="F79" s="25">
        <v>34</v>
      </c>
      <c r="G79" s="18" t="s">
        <v>18</v>
      </c>
      <c r="H79" s="18">
        <v>0</v>
      </c>
      <c r="I79" s="18">
        <v>1</v>
      </c>
      <c r="J79" s="18" t="s">
        <v>69</v>
      </c>
      <c r="K79" s="18" t="s">
        <v>68</v>
      </c>
      <c r="L79" s="18">
        <v>1</v>
      </c>
      <c r="M79" s="18">
        <v>3</v>
      </c>
      <c r="N79" s="19">
        <v>760</v>
      </c>
      <c r="O79" s="19">
        <v>65</v>
      </c>
      <c r="P79" s="19">
        <v>5</v>
      </c>
      <c r="Q79" s="18" t="str">
        <f t="shared" ca="1" si="13"/>
        <v>16</v>
      </c>
      <c r="R79" s="18" t="str">
        <f t="shared" ca="1" si="15"/>
        <v>08</v>
      </c>
      <c r="S79" s="18" t="str">
        <f t="shared" ca="1" si="17"/>
        <v>07</v>
      </c>
      <c r="T79" s="18">
        <v>1</v>
      </c>
      <c r="U79" s="18">
        <v>0</v>
      </c>
      <c r="V79" s="18">
        <v>0</v>
      </c>
      <c r="W79" s="18">
        <v>1</v>
      </c>
      <c r="X79" s="18">
        <v>1</v>
      </c>
      <c r="Y79" s="18">
        <v>1</v>
      </c>
      <c r="Z79" s="18">
        <v>1</v>
      </c>
      <c r="AA79" s="18">
        <v>1</v>
      </c>
      <c r="AB79" s="18">
        <v>1</v>
      </c>
      <c r="AC79" s="19">
        <v>0</v>
      </c>
      <c r="AD79" s="19">
        <v>0</v>
      </c>
      <c r="AE79" s="19">
        <v>0</v>
      </c>
      <c r="AF79" s="19">
        <v>0</v>
      </c>
      <c r="AG79" s="26">
        <f t="shared" ref="AG79:AG80" si="34">F79</f>
        <v>34</v>
      </c>
      <c r="AH79" s="19">
        <v>0</v>
      </c>
      <c r="AI79" s="18">
        <v>0</v>
      </c>
      <c r="AJ79" s="19">
        <v>0</v>
      </c>
      <c r="AK79" s="19">
        <v>0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8" t="str">
        <f t="shared" ca="1" si="26"/>
        <v>05</v>
      </c>
      <c r="AU79" s="18" t="s">
        <v>25</v>
      </c>
      <c r="AV79" s="16" t="str">
        <f t="shared" ca="1" si="27"/>
        <v>7B00013CC801030760006500051608070100000101010101000000000000000000340000000000000000000000000000000000000000000000057D</v>
      </c>
      <c r="AW79" s="79">
        <v>78</v>
      </c>
      <c r="AX79" s="21"/>
      <c r="AY79" s="18" t="str">
        <f t="shared" si="28"/>
        <v>00</v>
      </c>
      <c r="AZ79" s="18" t="str">
        <f t="shared" si="29"/>
        <v>00</v>
      </c>
      <c r="BA79" s="20"/>
      <c r="BB79" s="21"/>
    </row>
    <row r="80" spans="1:54" ht="66">
      <c r="A80" s="27"/>
      <c r="B80" s="16"/>
      <c r="C80" s="27"/>
      <c r="D80" s="16"/>
      <c r="E80" s="16">
        <v>3</v>
      </c>
      <c r="F80" s="25" t="s">
        <v>72</v>
      </c>
      <c r="G80" s="18" t="s">
        <v>18</v>
      </c>
      <c r="H80" s="18">
        <v>0</v>
      </c>
      <c r="I80" s="18">
        <v>1</v>
      </c>
      <c r="J80" s="18" t="s">
        <v>69</v>
      </c>
      <c r="K80" s="18" t="s">
        <v>68</v>
      </c>
      <c r="L80" s="18">
        <v>1</v>
      </c>
      <c r="M80" s="18">
        <v>3</v>
      </c>
      <c r="N80" s="19">
        <v>760</v>
      </c>
      <c r="O80" s="19">
        <v>65</v>
      </c>
      <c r="P80" s="19">
        <v>5</v>
      </c>
      <c r="Q80" s="18" t="str">
        <f t="shared" ca="1" si="13"/>
        <v>16</v>
      </c>
      <c r="R80" s="18" t="str">
        <f t="shared" ca="1" si="15"/>
        <v>08</v>
      </c>
      <c r="S80" s="18" t="str">
        <f t="shared" ca="1" si="17"/>
        <v>07</v>
      </c>
      <c r="T80" s="18">
        <v>1</v>
      </c>
      <c r="U80" s="18">
        <v>0</v>
      </c>
      <c r="V80" s="18">
        <v>0</v>
      </c>
      <c r="W80" s="18">
        <v>1</v>
      </c>
      <c r="X80" s="18">
        <v>1</v>
      </c>
      <c r="Y80" s="18">
        <v>1</v>
      </c>
      <c r="Z80" s="18">
        <v>1</v>
      </c>
      <c r="AA80" s="18">
        <v>1</v>
      </c>
      <c r="AB80" s="18">
        <v>1</v>
      </c>
      <c r="AC80" s="19">
        <v>0</v>
      </c>
      <c r="AD80" s="19">
        <v>0</v>
      </c>
      <c r="AE80" s="19">
        <v>0</v>
      </c>
      <c r="AF80" s="19">
        <v>0</v>
      </c>
      <c r="AG80" s="26" t="str">
        <f t="shared" si="34"/>
        <v>FFFF</v>
      </c>
      <c r="AH80" s="19">
        <v>0</v>
      </c>
      <c r="AI80" s="18">
        <v>0</v>
      </c>
      <c r="AJ80" s="19">
        <v>0</v>
      </c>
      <c r="AK80" s="19">
        <v>0</v>
      </c>
      <c r="AL80" s="19">
        <v>0</v>
      </c>
      <c r="AM80" s="19">
        <v>0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>
        <v>0</v>
      </c>
      <c r="AT80" s="18" t="str">
        <f t="shared" ca="1" si="26"/>
        <v>50</v>
      </c>
      <c r="AU80" s="18" t="s">
        <v>25</v>
      </c>
      <c r="AV80" s="16" t="str">
        <f t="shared" ca="1" si="27"/>
        <v>7B00013CC8010307600065000516080701000001010101010000000000000000FFFF0000000000000000000000000000000000000000000000507D</v>
      </c>
      <c r="AW80" s="79">
        <v>79</v>
      </c>
      <c r="AX80" s="21"/>
      <c r="AY80" s="18" t="str">
        <f t="shared" si="28"/>
        <v>00</v>
      </c>
      <c r="AZ80" s="18" t="str">
        <f t="shared" si="29"/>
        <v>00</v>
      </c>
      <c r="BA80" s="20"/>
      <c r="BB80" s="21"/>
    </row>
    <row r="81" spans="1:54" ht="66">
      <c r="A81" s="27"/>
      <c r="B81" s="16">
        <v>35</v>
      </c>
      <c r="C81" s="27" t="s">
        <v>102</v>
      </c>
      <c r="D81" s="16"/>
      <c r="E81" s="16">
        <v>1</v>
      </c>
      <c r="F81" s="25">
        <v>0</v>
      </c>
      <c r="G81" s="18" t="s">
        <v>18</v>
      </c>
      <c r="H81" s="18">
        <v>0</v>
      </c>
      <c r="I81" s="18">
        <v>1</v>
      </c>
      <c r="J81" s="18" t="s">
        <v>69</v>
      </c>
      <c r="K81" s="18" t="s">
        <v>68</v>
      </c>
      <c r="L81" s="18">
        <v>1</v>
      </c>
      <c r="M81" s="18">
        <v>3</v>
      </c>
      <c r="N81" s="19">
        <v>760</v>
      </c>
      <c r="O81" s="19">
        <v>65</v>
      </c>
      <c r="P81" s="19">
        <v>5</v>
      </c>
      <c r="Q81" s="18" t="str">
        <f t="shared" ca="1" si="13"/>
        <v>16</v>
      </c>
      <c r="R81" s="18" t="str">
        <f t="shared" ca="1" si="15"/>
        <v>08</v>
      </c>
      <c r="S81" s="18" t="str">
        <f t="shared" ca="1" si="17"/>
        <v>07</v>
      </c>
      <c r="T81" s="18">
        <v>1</v>
      </c>
      <c r="U81" s="18">
        <v>0</v>
      </c>
      <c r="V81" s="18">
        <v>0</v>
      </c>
      <c r="W81" s="18">
        <v>1</v>
      </c>
      <c r="X81" s="18">
        <v>1</v>
      </c>
      <c r="Y81" s="18">
        <v>1</v>
      </c>
      <c r="Z81" s="18">
        <v>1</v>
      </c>
      <c r="AA81" s="18">
        <v>1</v>
      </c>
      <c r="AB81" s="18">
        <v>1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26">
        <f>F81</f>
        <v>0</v>
      </c>
      <c r="AI81" s="18">
        <v>0</v>
      </c>
      <c r="AJ81" s="19">
        <v>0</v>
      </c>
      <c r="AK81" s="19">
        <v>0</v>
      </c>
      <c r="AL81" s="19">
        <v>0</v>
      </c>
      <c r="AM81" s="19">
        <v>0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8" t="str">
        <f t="shared" ca="1" si="26"/>
        <v>51</v>
      </c>
      <c r="AU81" s="18" t="s">
        <v>25</v>
      </c>
      <c r="AV81" s="16" t="str">
        <f t="shared" ca="1" si="27"/>
        <v>7B00013CC801030760006500051608070100000101010101000000000000000000000000000000000000000000000000000000000000000000517D</v>
      </c>
      <c r="AW81" s="79">
        <v>80</v>
      </c>
      <c r="AX81" s="21"/>
      <c r="AY81" s="18" t="str">
        <f t="shared" si="28"/>
        <v>00</v>
      </c>
      <c r="AZ81" s="18" t="str">
        <f t="shared" si="29"/>
        <v>00</v>
      </c>
      <c r="BA81" s="20"/>
      <c r="BB81" s="21"/>
    </row>
    <row r="82" spans="1:54" ht="66">
      <c r="A82" s="27"/>
      <c r="B82" s="16"/>
      <c r="C82" s="27"/>
      <c r="D82" s="16"/>
      <c r="E82" s="16">
        <v>2</v>
      </c>
      <c r="F82" s="25">
        <v>34</v>
      </c>
      <c r="G82" s="18" t="s">
        <v>18</v>
      </c>
      <c r="H82" s="18">
        <v>0</v>
      </c>
      <c r="I82" s="18">
        <v>1</v>
      </c>
      <c r="J82" s="18" t="s">
        <v>69</v>
      </c>
      <c r="K82" s="18" t="s">
        <v>68</v>
      </c>
      <c r="L82" s="18">
        <v>1</v>
      </c>
      <c r="M82" s="18">
        <v>3</v>
      </c>
      <c r="N82" s="19">
        <v>760</v>
      </c>
      <c r="O82" s="19">
        <v>65</v>
      </c>
      <c r="P82" s="19">
        <v>5</v>
      </c>
      <c r="Q82" s="18" t="str">
        <f t="shared" ca="1" si="13"/>
        <v>16</v>
      </c>
      <c r="R82" s="18" t="str">
        <f t="shared" ca="1" si="15"/>
        <v>08</v>
      </c>
      <c r="S82" s="18" t="str">
        <f t="shared" ca="1" si="17"/>
        <v>07</v>
      </c>
      <c r="T82" s="18">
        <v>1</v>
      </c>
      <c r="U82" s="18">
        <v>0</v>
      </c>
      <c r="V82" s="18">
        <v>0</v>
      </c>
      <c r="W82" s="18">
        <v>1</v>
      </c>
      <c r="X82" s="18">
        <v>1</v>
      </c>
      <c r="Y82" s="18">
        <v>1</v>
      </c>
      <c r="Z82" s="18">
        <v>1</v>
      </c>
      <c r="AA82" s="18">
        <v>1</v>
      </c>
      <c r="AB82" s="18">
        <v>1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26">
        <f t="shared" ref="AH82:AH83" si="35">F82</f>
        <v>34</v>
      </c>
      <c r="AI82" s="18">
        <v>0</v>
      </c>
      <c r="AJ82" s="19">
        <v>0</v>
      </c>
      <c r="AK82" s="19">
        <v>0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8" t="str">
        <f t="shared" ca="1" si="26"/>
        <v>05</v>
      </c>
      <c r="AU82" s="18" t="s">
        <v>25</v>
      </c>
      <c r="AV82" s="16" t="str">
        <f t="shared" ca="1" si="27"/>
        <v>7B00013CC801030760006500051608070100000101010101000000000000000000000034000000000000000000000000000000000000000000057D</v>
      </c>
      <c r="AW82" s="79">
        <v>81</v>
      </c>
      <c r="AX82" s="21"/>
      <c r="AY82" s="18" t="str">
        <f t="shared" si="28"/>
        <v>00</v>
      </c>
      <c r="AZ82" s="18" t="str">
        <f t="shared" si="29"/>
        <v>00</v>
      </c>
      <c r="BA82" s="20"/>
      <c r="BB82" s="21"/>
    </row>
    <row r="83" spans="1:54" ht="66">
      <c r="A83" s="27"/>
      <c r="B83" s="16"/>
      <c r="C83" s="27"/>
      <c r="D83" s="16"/>
      <c r="E83" s="16">
        <v>3</v>
      </c>
      <c r="F83" s="25" t="s">
        <v>72</v>
      </c>
      <c r="G83" s="18" t="s">
        <v>18</v>
      </c>
      <c r="H83" s="18">
        <v>0</v>
      </c>
      <c r="I83" s="18">
        <v>1</v>
      </c>
      <c r="J83" s="18" t="s">
        <v>69</v>
      </c>
      <c r="K83" s="18" t="s">
        <v>68</v>
      </c>
      <c r="L83" s="18">
        <v>1</v>
      </c>
      <c r="M83" s="18">
        <v>3</v>
      </c>
      <c r="N83" s="19">
        <v>760</v>
      </c>
      <c r="O83" s="19">
        <v>65</v>
      </c>
      <c r="P83" s="19">
        <v>5</v>
      </c>
      <c r="Q83" s="18" t="str">
        <f t="shared" ca="1" si="13"/>
        <v>16</v>
      </c>
      <c r="R83" s="18" t="str">
        <f t="shared" ca="1" si="15"/>
        <v>08</v>
      </c>
      <c r="S83" s="18" t="str">
        <f t="shared" ca="1" si="17"/>
        <v>07</v>
      </c>
      <c r="T83" s="18">
        <v>1</v>
      </c>
      <c r="U83" s="18">
        <v>0</v>
      </c>
      <c r="V83" s="18">
        <v>0</v>
      </c>
      <c r="W83" s="18">
        <v>1</v>
      </c>
      <c r="X83" s="18">
        <v>1</v>
      </c>
      <c r="Y83" s="18">
        <v>1</v>
      </c>
      <c r="Z83" s="18">
        <v>1</v>
      </c>
      <c r="AA83" s="18">
        <v>1</v>
      </c>
      <c r="AB83" s="18">
        <v>1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26" t="str">
        <f t="shared" si="35"/>
        <v>FFFF</v>
      </c>
      <c r="AI83" s="18">
        <v>0</v>
      </c>
      <c r="AJ83" s="19">
        <v>0</v>
      </c>
      <c r="AK83" s="19">
        <v>0</v>
      </c>
      <c r="AL83" s="19">
        <v>0</v>
      </c>
      <c r="AM83" s="19">
        <v>0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>
        <v>0</v>
      </c>
      <c r="AT83" s="18" t="str">
        <f t="shared" ca="1" si="26"/>
        <v>50</v>
      </c>
      <c r="AU83" s="18" t="s">
        <v>25</v>
      </c>
      <c r="AV83" s="16" t="str">
        <f t="shared" ca="1" si="27"/>
        <v>7B00013CC80103076000650005160807010000010101010100000000000000000000FFFF000000000000000000000000000000000000000000507D</v>
      </c>
      <c r="AW83" s="79">
        <v>82</v>
      </c>
      <c r="AX83" s="21"/>
      <c r="AY83" s="18" t="str">
        <f t="shared" si="28"/>
        <v>00</v>
      </c>
      <c r="AZ83" s="18" t="str">
        <f t="shared" si="29"/>
        <v>00</v>
      </c>
      <c r="BA83" s="20"/>
      <c r="BB83" s="21"/>
    </row>
    <row r="84" spans="1:54" ht="66">
      <c r="A84" s="27"/>
      <c r="B84" s="16">
        <v>37</v>
      </c>
      <c r="C84" s="27" t="s">
        <v>103</v>
      </c>
      <c r="D84" s="16"/>
      <c r="E84" s="16">
        <v>1</v>
      </c>
      <c r="F84" s="22">
        <v>0</v>
      </c>
      <c r="G84" s="18" t="s">
        <v>18</v>
      </c>
      <c r="H84" s="18">
        <v>0</v>
      </c>
      <c r="I84" s="18">
        <v>1</v>
      </c>
      <c r="J84" s="18" t="s">
        <v>69</v>
      </c>
      <c r="K84" s="18" t="s">
        <v>68</v>
      </c>
      <c r="L84" s="18">
        <v>1</v>
      </c>
      <c r="M84" s="18">
        <v>3</v>
      </c>
      <c r="N84" s="19">
        <v>760</v>
      </c>
      <c r="O84" s="19">
        <v>65</v>
      </c>
      <c r="P84" s="19">
        <v>5</v>
      </c>
      <c r="Q84" s="18" t="str">
        <f t="shared" ca="1" si="13"/>
        <v>16</v>
      </c>
      <c r="R84" s="18" t="str">
        <f t="shared" ca="1" si="15"/>
        <v>08</v>
      </c>
      <c r="S84" s="18" t="str">
        <f t="shared" ca="1" si="17"/>
        <v>07</v>
      </c>
      <c r="T84" s="18">
        <v>1</v>
      </c>
      <c r="U84" s="18">
        <v>0</v>
      </c>
      <c r="V84" s="18">
        <v>0</v>
      </c>
      <c r="W84" s="18">
        <v>1</v>
      </c>
      <c r="X84" s="18">
        <v>1</v>
      </c>
      <c r="Y84" s="18">
        <v>1</v>
      </c>
      <c r="Z84" s="18">
        <v>1</v>
      </c>
      <c r="AA84" s="18">
        <v>1</v>
      </c>
      <c r="AB84" s="18">
        <v>1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23">
        <f>F84</f>
        <v>0</v>
      </c>
      <c r="AJ84" s="19">
        <v>0</v>
      </c>
      <c r="AK84" s="19">
        <v>0</v>
      </c>
      <c r="AL84" s="19">
        <v>0</v>
      </c>
      <c r="AM84" s="19">
        <v>0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8" t="str">
        <f t="shared" ca="1" si="26"/>
        <v>51</v>
      </c>
      <c r="AU84" s="18" t="s">
        <v>25</v>
      </c>
      <c r="AV84" s="16" t="str">
        <f t="shared" ca="1" si="27"/>
        <v>7B00013CC801030760006500051608070100000101010101000000000000000000000000000000000000000000000000000000000000000000517D</v>
      </c>
      <c r="AW84" s="79">
        <v>83</v>
      </c>
      <c r="AX84" s="21"/>
      <c r="AY84" s="18" t="str">
        <f t="shared" si="28"/>
        <v>00</v>
      </c>
      <c r="AZ84" s="18" t="str">
        <f t="shared" si="29"/>
        <v>00</v>
      </c>
      <c r="BA84" s="20"/>
      <c r="BB84" s="21"/>
    </row>
    <row r="85" spans="1:54" ht="66">
      <c r="A85" s="27"/>
      <c r="B85" s="16"/>
      <c r="C85" s="27"/>
      <c r="D85" s="16"/>
      <c r="E85" s="16">
        <v>2</v>
      </c>
      <c r="F85" s="22">
        <v>1</v>
      </c>
      <c r="G85" s="18" t="s">
        <v>18</v>
      </c>
      <c r="H85" s="18">
        <v>0</v>
      </c>
      <c r="I85" s="18">
        <v>1</v>
      </c>
      <c r="J85" s="18" t="s">
        <v>69</v>
      </c>
      <c r="K85" s="18" t="s">
        <v>68</v>
      </c>
      <c r="L85" s="18">
        <v>1</v>
      </c>
      <c r="M85" s="18">
        <v>3</v>
      </c>
      <c r="N85" s="19">
        <v>760</v>
      </c>
      <c r="O85" s="19">
        <v>65</v>
      </c>
      <c r="P85" s="19">
        <v>5</v>
      </c>
      <c r="Q85" s="18" t="str">
        <f t="shared" ca="1" si="13"/>
        <v>16</v>
      </c>
      <c r="R85" s="18" t="str">
        <f t="shared" ca="1" si="15"/>
        <v>08</v>
      </c>
      <c r="S85" s="18" t="str">
        <f t="shared" ca="1" si="17"/>
        <v>07</v>
      </c>
      <c r="T85" s="18">
        <v>1</v>
      </c>
      <c r="U85" s="18">
        <v>0</v>
      </c>
      <c r="V85" s="18">
        <v>0</v>
      </c>
      <c r="W85" s="18">
        <v>1</v>
      </c>
      <c r="X85" s="18">
        <v>1</v>
      </c>
      <c r="Y85" s="18">
        <v>1</v>
      </c>
      <c r="Z85" s="18">
        <v>1</v>
      </c>
      <c r="AA85" s="18">
        <v>1</v>
      </c>
      <c r="AB85" s="18">
        <v>1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23">
        <f t="shared" ref="AI85:AI86" si="36">F85</f>
        <v>1</v>
      </c>
      <c r="AJ85" s="19">
        <v>0</v>
      </c>
      <c r="AK85" s="19">
        <v>0</v>
      </c>
      <c r="AL85" s="19">
        <v>0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8" t="str">
        <f t="shared" ca="1" si="26"/>
        <v>50</v>
      </c>
      <c r="AU85" s="18" t="s">
        <v>25</v>
      </c>
      <c r="AV85" s="16" t="str">
        <f t="shared" ca="1" si="27"/>
        <v>7B00013CC801030760006500051608070100000101010101000000000000000000000000010000000000000000000000000000000000000000507D</v>
      </c>
      <c r="AW85" s="79">
        <v>84</v>
      </c>
      <c r="AX85" s="21"/>
      <c r="AY85" s="18" t="str">
        <f t="shared" si="28"/>
        <v>00</v>
      </c>
      <c r="AZ85" s="18" t="str">
        <f t="shared" si="29"/>
        <v>00</v>
      </c>
      <c r="BA85" s="20"/>
      <c r="BB85" s="21"/>
    </row>
    <row r="86" spans="1:54" ht="66">
      <c r="A86" s="27"/>
      <c r="B86" s="16"/>
      <c r="C86" s="27"/>
      <c r="D86" s="16"/>
      <c r="E86" s="16">
        <v>3</v>
      </c>
      <c r="F86" s="22" t="s">
        <v>22</v>
      </c>
      <c r="G86" s="18" t="s">
        <v>18</v>
      </c>
      <c r="H86" s="18">
        <v>0</v>
      </c>
      <c r="I86" s="18">
        <v>1</v>
      </c>
      <c r="J86" s="18" t="s">
        <v>69</v>
      </c>
      <c r="K86" s="18" t="s">
        <v>68</v>
      </c>
      <c r="L86" s="18">
        <v>1</v>
      </c>
      <c r="M86" s="18">
        <v>3</v>
      </c>
      <c r="N86" s="19">
        <v>760</v>
      </c>
      <c r="O86" s="19">
        <v>65</v>
      </c>
      <c r="P86" s="19">
        <v>5</v>
      </c>
      <c r="Q86" s="18" t="str">
        <f t="shared" ca="1" si="13"/>
        <v>16</v>
      </c>
      <c r="R86" s="18" t="str">
        <f t="shared" ca="1" si="15"/>
        <v>08</v>
      </c>
      <c r="S86" s="18" t="str">
        <f t="shared" ca="1" si="17"/>
        <v>07</v>
      </c>
      <c r="T86" s="18">
        <v>1</v>
      </c>
      <c r="U86" s="18">
        <v>0</v>
      </c>
      <c r="V86" s="18">
        <v>0</v>
      </c>
      <c r="W86" s="18">
        <v>1</v>
      </c>
      <c r="X86" s="18">
        <v>1</v>
      </c>
      <c r="Y86" s="18">
        <v>1</v>
      </c>
      <c r="Z86" s="18">
        <v>1</v>
      </c>
      <c r="AA86" s="18">
        <v>1</v>
      </c>
      <c r="AB86" s="18">
        <v>1</v>
      </c>
      <c r="AC86" s="19">
        <v>0</v>
      </c>
      <c r="AD86" s="19">
        <v>0</v>
      </c>
      <c r="AE86" s="19">
        <v>0</v>
      </c>
      <c r="AF86" s="19">
        <v>0</v>
      </c>
      <c r="AG86" s="19">
        <v>0</v>
      </c>
      <c r="AH86" s="19">
        <v>0</v>
      </c>
      <c r="AI86" s="23" t="str">
        <f t="shared" si="36"/>
        <v>FF</v>
      </c>
      <c r="AJ86" s="19">
        <v>0</v>
      </c>
      <c r="AK86" s="19">
        <v>0</v>
      </c>
      <c r="AL86" s="19">
        <v>0</v>
      </c>
      <c r="AM86" s="19">
        <v>0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0</v>
      </c>
      <c r="AT86" s="18" t="str">
        <f t="shared" ca="1" si="26"/>
        <v>50</v>
      </c>
      <c r="AU86" s="18" t="s">
        <v>25</v>
      </c>
      <c r="AV86" s="16" t="str">
        <f t="shared" ca="1" si="27"/>
        <v>7B00013CC801030760006500051608070100000101010101000000000000000000000000FF0000000000000000000000000000000000000000507D</v>
      </c>
      <c r="AW86" s="79">
        <v>85</v>
      </c>
      <c r="AX86" s="21"/>
      <c r="AY86" s="18" t="str">
        <f t="shared" si="28"/>
        <v>00</v>
      </c>
      <c r="AZ86" s="18" t="str">
        <f t="shared" si="29"/>
        <v>00</v>
      </c>
      <c r="BA86" s="20"/>
      <c r="BB86" s="21"/>
    </row>
    <row r="87" spans="1:54" ht="66">
      <c r="A87" s="27"/>
      <c r="B87" s="16">
        <v>38</v>
      </c>
      <c r="C87" s="27" t="s">
        <v>92</v>
      </c>
      <c r="D87" s="16"/>
      <c r="E87" s="16">
        <v>1</v>
      </c>
      <c r="F87" s="25">
        <v>0</v>
      </c>
      <c r="G87" s="18" t="s">
        <v>18</v>
      </c>
      <c r="H87" s="18">
        <v>0</v>
      </c>
      <c r="I87" s="18">
        <v>1</v>
      </c>
      <c r="J87" s="18" t="s">
        <v>69</v>
      </c>
      <c r="K87" s="18" t="s">
        <v>68</v>
      </c>
      <c r="L87" s="18">
        <v>1</v>
      </c>
      <c r="M87" s="18">
        <v>3</v>
      </c>
      <c r="N87" s="19">
        <v>760</v>
      </c>
      <c r="O87" s="19">
        <v>65</v>
      </c>
      <c r="P87" s="19">
        <v>5</v>
      </c>
      <c r="Q87" s="18" t="str">
        <f t="shared" ca="1" si="13"/>
        <v>16</v>
      </c>
      <c r="R87" s="18" t="str">
        <f t="shared" ca="1" si="15"/>
        <v>08</v>
      </c>
      <c r="S87" s="18" t="str">
        <f t="shared" ca="1" si="17"/>
        <v>07</v>
      </c>
      <c r="T87" s="18">
        <v>1</v>
      </c>
      <c r="U87" s="18">
        <v>0</v>
      </c>
      <c r="V87" s="18">
        <v>0</v>
      </c>
      <c r="W87" s="18">
        <v>1</v>
      </c>
      <c r="X87" s="18">
        <v>1</v>
      </c>
      <c r="Y87" s="18">
        <v>1</v>
      </c>
      <c r="Z87" s="18">
        <v>1</v>
      </c>
      <c r="AA87" s="18">
        <v>1</v>
      </c>
      <c r="AB87" s="18">
        <v>1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8">
        <v>0</v>
      </c>
      <c r="AJ87" s="26">
        <f>F87</f>
        <v>0</v>
      </c>
      <c r="AK87" s="19">
        <v>0</v>
      </c>
      <c r="AL87" s="19">
        <v>0</v>
      </c>
      <c r="AM87" s="19">
        <v>0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8" t="str">
        <f t="shared" ca="1" si="26"/>
        <v>51</v>
      </c>
      <c r="AU87" s="18" t="s">
        <v>25</v>
      </c>
      <c r="AV87" s="16" t="str">
        <f t="shared" ca="1" si="27"/>
        <v>7B00013CC801030760006500051608070100000101010101000000000000000000000000000000000000000000000000000000000000000000517D</v>
      </c>
      <c r="AW87" s="79">
        <v>86</v>
      </c>
      <c r="AX87" s="21"/>
      <c r="AY87" s="18" t="str">
        <f t="shared" si="28"/>
        <v>00</v>
      </c>
      <c r="AZ87" s="18" t="str">
        <f t="shared" si="29"/>
        <v>00</v>
      </c>
      <c r="BA87" s="20"/>
      <c r="BB87" s="21"/>
    </row>
    <row r="88" spans="1:54" ht="66">
      <c r="A88" s="27"/>
      <c r="B88" s="16"/>
      <c r="C88" s="27"/>
      <c r="D88" s="16"/>
      <c r="E88" s="16">
        <v>2</v>
      </c>
      <c r="F88" s="25">
        <v>34</v>
      </c>
      <c r="G88" s="18" t="s">
        <v>18</v>
      </c>
      <c r="H88" s="18">
        <v>0</v>
      </c>
      <c r="I88" s="18">
        <v>1</v>
      </c>
      <c r="J88" s="18" t="s">
        <v>69</v>
      </c>
      <c r="K88" s="18" t="s">
        <v>68</v>
      </c>
      <c r="L88" s="18">
        <v>1</v>
      </c>
      <c r="M88" s="18">
        <v>3</v>
      </c>
      <c r="N88" s="19">
        <v>760</v>
      </c>
      <c r="O88" s="19">
        <v>65</v>
      </c>
      <c r="P88" s="19">
        <v>5</v>
      </c>
      <c r="Q88" s="18" t="str">
        <f t="shared" ca="1" si="13"/>
        <v>16</v>
      </c>
      <c r="R88" s="18" t="str">
        <f t="shared" ca="1" si="15"/>
        <v>08</v>
      </c>
      <c r="S88" s="18" t="str">
        <f t="shared" ca="1" si="17"/>
        <v>07</v>
      </c>
      <c r="T88" s="18">
        <v>1</v>
      </c>
      <c r="U88" s="18">
        <v>0</v>
      </c>
      <c r="V88" s="18">
        <v>0</v>
      </c>
      <c r="W88" s="18">
        <v>1</v>
      </c>
      <c r="X88" s="18">
        <v>1</v>
      </c>
      <c r="Y88" s="18">
        <v>1</v>
      </c>
      <c r="Z88" s="18">
        <v>1</v>
      </c>
      <c r="AA88" s="18">
        <v>1</v>
      </c>
      <c r="AB88" s="18">
        <v>1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8">
        <v>0</v>
      </c>
      <c r="AJ88" s="26">
        <f t="shared" ref="AJ88:AJ89" si="37">F88</f>
        <v>34</v>
      </c>
      <c r="AK88" s="19">
        <v>0</v>
      </c>
      <c r="AL88" s="19">
        <v>0</v>
      </c>
      <c r="AM88" s="19">
        <v>0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8" t="str">
        <f t="shared" ca="1" si="26"/>
        <v>05</v>
      </c>
      <c r="AU88" s="18" t="s">
        <v>25</v>
      </c>
      <c r="AV88" s="16" t="str">
        <f t="shared" ca="1" si="27"/>
        <v>7B00013CC801030760006500051608070100000101010101000000000000000000000000000034000000000000000000000000000000000000057D</v>
      </c>
      <c r="AW88" s="79">
        <v>87</v>
      </c>
      <c r="AX88" s="21"/>
      <c r="AY88" s="18" t="str">
        <f t="shared" si="28"/>
        <v>00</v>
      </c>
      <c r="AZ88" s="18" t="str">
        <f t="shared" si="29"/>
        <v>00</v>
      </c>
      <c r="BA88" s="20"/>
      <c r="BB88" s="21"/>
    </row>
    <row r="89" spans="1:54" ht="66">
      <c r="A89" s="27"/>
      <c r="B89" s="16"/>
      <c r="C89" s="27"/>
      <c r="D89" s="16"/>
      <c r="E89" s="16">
        <v>3</v>
      </c>
      <c r="F89" s="25" t="s">
        <v>72</v>
      </c>
      <c r="G89" s="18" t="s">
        <v>18</v>
      </c>
      <c r="H89" s="18">
        <v>0</v>
      </c>
      <c r="I89" s="18">
        <v>1</v>
      </c>
      <c r="J89" s="18" t="s">
        <v>69</v>
      </c>
      <c r="K89" s="18" t="s">
        <v>68</v>
      </c>
      <c r="L89" s="18">
        <v>1</v>
      </c>
      <c r="M89" s="18">
        <v>3</v>
      </c>
      <c r="N89" s="19">
        <v>760</v>
      </c>
      <c r="O89" s="19">
        <v>65</v>
      </c>
      <c r="P89" s="19">
        <v>5</v>
      </c>
      <c r="Q89" s="18" t="str">
        <f t="shared" ca="1" si="13"/>
        <v>16</v>
      </c>
      <c r="R89" s="18" t="str">
        <f t="shared" ca="1" si="15"/>
        <v>08</v>
      </c>
      <c r="S89" s="18" t="str">
        <f t="shared" ca="1" si="17"/>
        <v>07</v>
      </c>
      <c r="T89" s="18">
        <v>1</v>
      </c>
      <c r="U89" s="18">
        <v>0</v>
      </c>
      <c r="V89" s="18">
        <v>0</v>
      </c>
      <c r="W89" s="18">
        <v>1</v>
      </c>
      <c r="X89" s="18">
        <v>1</v>
      </c>
      <c r="Y89" s="18">
        <v>1</v>
      </c>
      <c r="Z89" s="18">
        <v>1</v>
      </c>
      <c r="AA89" s="18">
        <v>1</v>
      </c>
      <c r="AB89" s="18">
        <v>1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8">
        <v>0</v>
      </c>
      <c r="AJ89" s="26" t="str">
        <f t="shared" si="37"/>
        <v>FFFF</v>
      </c>
      <c r="AK89" s="19">
        <v>0</v>
      </c>
      <c r="AL89" s="19">
        <v>0</v>
      </c>
      <c r="AM89" s="19">
        <v>0</v>
      </c>
      <c r="AN89" s="19">
        <v>0</v>
      </c>
      <c r="AO89" s="19">
        <v>0</v>
      </c>
      <c r="AP89" s="19">
        <v>0</v>
      </c>
      <c r="AQ89" s="19">
        <v>0</v>
      </c>
      <c r="AR89" s="19">
        <v>0</v>
      </c>
      <c r="AS89" s="19">
        <v>0</v>
      </c>
      <c r="AT89" s="18" t="str">
        <f t="shared" ca="1" si="26"/>
        <v>50</v>
      </c>
      <c r="AU89" s="18" t="s">
        <v>25</v>
      </c>
      <c r="AV89" s="16" t="str">
        <f t="shared" ca="1" si="27"/>
        <v>7B00013CC80103076000650005160807010000010101010100000000000000000000000000FFFF000000000000000000000000000000000000507D</v>
      </c>
      <c r="AW89" s="79">
        <v>88</v>
      </c>
      <c r="AX89" s="21"/>
      <c r="AY89" s="18" t="str">
        <f t="shared" si="28"/>
        <v>00</v>
      </c>
      <c r="AZ89" s="18" t="str">
        <f t="shared" si="29"/>
        <v>00</v>
      </c>
      <c r="BA89" s="20"/>
      <c r="BB89" s="21"/>
    </row>
    <row r="90" spans="1:54" ht="66">
      <c r="A90" s="27"/>
      <c r="B90" s="16">
        <v>40</v>
      </c>
      <c r="C90" s="27" t="s">
        <v>93</v>
      </c>
      <c r="D90" s="16"/>
      <c r="E90" s="16">
        <v>1</v>
      </c>
      <c r="F90" s="25">
        <v>0</v>
      </c>
      <c r="G90" s="18" t="s">
        <v>18</v>
      </c>
      <c r="H90" s="18">
        <v>0</v>
      </c>
      <c r="I90" s="18">
        <v>1</v>
      </c>
      <c r="J90" s="18" t="s">
        <v>69</v>
      </c>
      <c r="K90" s="18" t="s">
        <v>68</v>
      </c>
      <c r="L90" s="18">
        <v>1</v>
      </c>
      <c r="M90" s="18">
        <v>3</v>
      </c>
      <c r="N90" s="19">
        <v>760</v>
      </c>
      <c r="O90" s="19">
        <v>65</v>
      </c>
      <c r="P90" s="19">
        <v>5</v>
      </c>
      <c r="Q90" s="18" t="str">
        <f t="shared" ca="1" si="13"/>
        <v>16</v>
      </c>
      <c r="R90" s="18" t="str">
        <f t="shared" ca="1" si="15"/>
        <v>08</v>
      </c>
      <c r="S90" s="18" t="str">
        <f t="shared" ca="1" si="17"/>
        <v>07</v>
      </c>
      <c r="T90" s="18">
        <v>1</v>
      </c>
      <c r="U90" s="18">
        <v>0</v>
      </c>
      <c r="V90" s="18">
        <v>0</v>
      </c>
      <c r="W90" s="18">
        <v>1</v>
      </c>
      <c r="X90" s="18">
        <v>1</v>
      </c>
      <c r="Y90" s="18">
        <v>1</v>
      </c>
      <c r="Z90" s="18">
        <v>1</v>
      </c>
      <c r="AA90" s="18">
        <v>1</v>
      </c>
      <c r="AB90" s="18">
        <v>1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8">
        <v>0</v>
      </c>
      <c r="AJ90" s="19">
        <v>0</v>
      </c>
      <c r="AK90" s="26">
        <f>F90</f>
        <v>0</v>
      </c>
      <c r="AL90" s="19">
        <v>0</v>
      </c>
      <c r="AM90" s="19">
        <v>0</v>
      </c>
      <c r="AN90" s="19">
        <v>0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8" t="str">
        <f t="shared" ca="1" si="26"/>
        <v>51</v>
      </c>
      <c r="AU90" s="18" t="s">
        <v>25</v>
      </c>
      <c r="AV90" s="16" t="str">
        <f t="shared" ca="1" si="27"/>
        <v>7B00013CC801030760006500051608070100000101010101000000000000000000000000000000000000000000000000000000000000000000517D</v>
      </c>
      <c r="AW90" s="79">
        <v>89</v>
      </c>
      <c r="AX90" s="21"/>
      <c r="AY90" s="18" t="str">
        <f t="shared" si="28"/>
        <v>00</v>
      </c>
      <c r="AZ90" s="18" t="str">
        <f t="shared" si="29"/>
        <v>00</v>
      </c>
      <c r="BA90" s="20"/>
      <c r="BB90" s="21"/>
    </row>
    <row r="91" spans="1:54" ht="66">
      <c r="A91" s="27"/>
      <c r="B91" s="16"/>
      <c r="C91" s="27"/>
      <c r="D91" s="16"/>
      <c r="E91" s="16">
        <v>2</v>
      </c>
      <c r="F91" s="25">
        <v>34</v>
      </c>
      <c r="G91" s="18" t="s">
        <v>18</v>
      </c>
      <c r="H91" s="18">
        <v>0</v>
      </c>
      <c r="I91" s="18">
        <v>1</v>
      </c>
      <c r="J91" s="18" t="s">
        <v>69</v>
      </c>
      <c r="K91" s="18" t="s">
        <v>68</v>
      </c>
      <c r="L91" s="18">
        <v>1</v>
      </c>
      <c r="M91" s="18">
        <v>3</v>
      </c>
      <c r="N91" s="19">
        <v>760</v>
      </c>
      <c r="O91" s="19">
        <v>65</v>
      </c>
      <c r="P91" s="19">
        <v>5</v>
      </c>
      <c r="Q91" s="18" t="str">
        <f t="shared" ca="1" si="13"/>
        <v>16</v>
      </c>
      <c r="R91" s="18" t="str">
        <f t="shared" ca="1" si="15"/>
        <v>08</v>
      </c>
      <c r="S91" s="18" t="str">
        <f t="shared" ca="1" si="17"/>
        <v>07</v>
      </c>
      <c r="T91" s="18">
        <v>1</v>
      </c>
      <c r="U91" s="18">
        <v>0</v>
      </c>
      <c r="V91" s="18">
        <v>0</v>
      </c>
      <c r="W91" s="18">
        <v>1</v>
      </c>
      <c r="X91" s="18">
        <v>1</v>
      </c>
      <c r="Y91" s="18">
        <v>1</v>
      </c>
      <c r="Z91" s="18">
        <v>1</v>
      </c>
      <c r="AA91" s="18">
        <v>1</v>
      </c>
      <c r="AB91" s="18">
        <v>1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  <c r="AH91" s="19">
        <v>0</v>
      </c>
      <c r="AI91" s="18">
        <v>0</v>
      </c>
      <c r="AJ91" s="19">
        <v>0</v>
      </c>
      <c r="AK91" s="26">
        <f t="shared" ref="AK91:AK92" si="38">F91</f>
        <v>34</v>
      </c>
      <c r="AL91" s="19">
        <v>0</v>
      </c>
      <c r="AM91" s="19">
        <v>0</v>
      </c>
      <c r="AN91" s="19">
        <v>0</v>
      </c>
      <c r="AO91" s="19">
        <v>0</v>
      </c>
      <c r="AP91" s="19">
        <v>0</v>
      </c>
      <c r="AQ91" s="19">
        <v>0</v>
      </c>
      <c r="AR91" s="19">
        <v>0</v>
      </c>
      <c r="AS91" s="19">
        <v>0</v>
      </c>
      <c r="AT91" s="18" t="str">
        <f t="shared" ca="1" si="26"/>
        <v>05</v>
      </c>
      <c r="AU91" s="18" t="s">
        <v>25</v>
      </c>
      <c r="AV91" s="16" t="str">
        <f t="shared" ca="1" si="27"/>
        <v>7B00013CC801030760006500051608070100000101010101000000000000000000000000000000003400000000000000000000000000000000057D</v>
      </c>
      <c r="AW91" s="79">
        <v>90</v>
      </c>
      <c r="AX91" s="21"/>
      <c r="AY91" s="18" t="str">
        <f t="shared" si="28"/>
        <v>00</v>
      </c>
      <c r="AZ91" s="18" t="str">
        <f t="shared" si="29"/>
        <v>00</v>
      </c>
      <c r="BA91" s="20"/>
      <c r="BB91" s="21"/>
    </row>
    <row r="92" spans="1:54" ht="66">
      <c r="A92" s="27"/>
      <c r="B92" s="16"/>
      <c r="C92" s="27"/>
      <c r="D92" s="16"/>
      <c r="E92" s="16">
        <v>3</v>
      </c>
      <c r="F92" s="25" t="s">
        <v>72</v>
      </c>
      <c r="G92" s="18" t="s">
        <v>18</v>
      </c>
      <c r="H92" s="18">
        <v>0</v>
      </c>
      <c r="I92" s="18">
        <v>1</v>
      </c>
      <c r="J92" s="18" t="s">
        <v>69</v>
      </c>
      <c r="K92" s="18" t="s">
        <v>68</v>
      </c>
      <c r="L92" s="18">
        <v>1</v>
      </c>
      <c r="M92" s="18">
        <v>3</v>
      </c>
      <c r="N92" s="19">
        <v>760</v>
      </c>
      <c r="O92" s="19">
        <v>65</v>
      </c>
      <c r="P92" s="19">
        <v>5</v>
      </c>
      <c r="Q92" s="18" t="str">
        <f t="shared" ca="1" si="13"/>
        <v>16</v>
      </c>
      <c r="R92" s="18" t="str">
        <f t="shared" ca="1" si="15"/>
        <v>08</v>
      </c>
      <c r="S92" s="18" t="str">
        <f t="shared" ca="1" si="17"/>
        <v>07</v>
      </c>
      <c r="T92" s="18">
        <v>1</v>
      </c>
      <c r="U92" s="18">
        <v>0</v>
      </c>
      <c r="V92" s="18">
        <v>0</v>
      </c>
      <c r="W92" s="18">
        <v>1</v>
      </c>
      <c r="X92" s="18">
        <v>1</v>
      </c>
      <c r="Y92" s="18">
        <v>1</v>
      </c>
      <c r="Z92" s="18">
        <v>1</v>
      </c>
      <c r="AA92" s="18">
        <v>1</v>
      </c>
      <c r="AB92" s="18">
        <v>1</v>
      </c>
      <c r="AC92" s="19">
        <v>0</v>
      </c>
      <c r="AD92" s="19">
        <v>0</v>
      </c>
      <c r="AE92" s="19">
        <v>0</v>
      </c>
      <c r="AF92" s="19">
        <v>0</v>
      </c>
      <c r="AG92" s="19">
        <v>0</v>
      </c>
      <c r="AH92" s="19">
        <v>0</v>
      </c>
      <c r="AI92" s="18">
        <v>0</v>
      </c>
      <c r="AJ92" s="19">
        <v>0</v>
      </c>
      <c r="AK92" s="26" t="str">
        <f t="shared" si="38"/>
        <v>FFFF</v>
      </c>
      <c r="AL92" s="19">
        <v>0</v>
      </c>
      <c r="AM92" s="19">
        <v>0</v>
      </c>
      <c r="AN92" s="19">
        <v>0</v>
      </c>
      <c r="AO92" s="19">
        <v>0</v>
      </c>
      <c r="AP92" s="19">
        <v>0</v>
      </c>
      <c r="AQ92" s="19">
        <v>0</v>
      </c>
      <c r="AR92" s="19">
        <v>0</v>
      </c>
      <c r="AS92" s="19">
        <v>0</v>
      </c>
      <c r="AT92" s="18" t="str">
        <f t="shared" ca="1" si="26"/>
        <v>50</v>
      </c>
      <c r="AU92" s="18" t="s">
        <v>25</v>
      </c>
      <c r="AV92" s="16" t="str">
        <f t="shared" ca="1" si="27"/>
        <v>7B00013CC801030760006500051608070100000101010101000000000000000000000000000000FFFF00000000000000000000000000000000507D</v>
      </c>
      <c r="AW92" s="79">
        <v>91</v>
      </c>
      <c r="AX92" s="21"/>
      <c r="AY92" s="18" t="str">
        <f t="shared" si="28"/>
        <v>00</v>
      </c>
      <c r="AZ92" s="18" t="str">
        <f t="shared" si="29"/>
        <v>00</v>
      </c>
      <c r="BA92" s="20"/>
      <c r="BB92" s="21"/>
    </row>
    <row r="93" spans="1:54" ht="66">
      <c r="A93" s="27"/>
      <c r="B93" s="16">
        <v>42</v>
      </c>
      <c r="C93" s="27" t="s">
        <v>94</v>
      </c>
      <c r="D93" s="16"/>
      <c r="E93" s="16">
        <v>1</v>
      </c>
      <c r="F93" s="25">
        <v>0</v>
      </c>
      <c r="G93" s="18" t="s">
        <v>18</v>
      </c>
      <c r="H93" s="18">
        <v>0</v>
      </c>
      <c r="I93" s="18">
        <v>1</v>
      </c>
      <c r="J93" s="18" t="s">
        <v>69</v>
      </c>
      <c r="K93" s="18" t="s">
        <v>68</v>
      </c>
      <c r="L93" s="18">
        <v>1</v>
      </c>
      <c r="M93" s="18">
        <v>3</v>
      </c>
      <c r="N93" s="19">
        <v>760</v>
      </c>
      <c r="O93" s="19">
        <v>65</v>
      </c>
      <c r="P93" s="19">
        <v>5</v>
      </c>
      <c r="Q93" s="18" t="str">
        <f t="shared" ca="1" si="13"/>
        <v>16</v>
      </c>
      <c r="R93" s="18" t="str">
        <f t="shared" ca="1" si="15"/>
        <v>08</v>
      </c>
      <c r="S93" s="18" t="str">
        <f t="shared" ca="1" si="17"/>
        <v>07</v>
      </c>
      <c r="T93" s="18">
        <v>1</v>
      </c>
      <c r="U93" s="18">
        <v>0</v>
      </c>
      <c r="V93" s="18">
        <v>0</v>
      </c>
      <c r="W93" s="18">
        <v>1</v>
      </c>
      <c r="X93" s="18">
        <v>1</v>
      </c>
      <c r="Y93" s="18">
        <v>1</v>
      </c>
      <c r="Z93" s="18">
        <v>1</v>
      </c>
      <c r="AA93" s="18">
        <v>1</v>
      </c>
      <c r="AB93" s="18">
        <v>1</v>
      </c>
      <c r="AC93" s="19">
        <v>0</v>
      </c>
      <c r="AD93" s="19">
        <v>0</v>
      </c>
      <c r="AE93" s="19">
        <v>0</v>
      </c>
      <c r="AF93" s="19">
        <v>0</v>
      </c>
      <c r="AG93" s="19">
        <v>0</v>
      </c>
      <c r="AH93" s="19">
        <v>0</v>
      </c>
      <c r="AI93" s="18">
        <v>0</v>
      </c>
      <c r="AJ93" s="19">
        <v>0</v>
      </c>
      <c r="AK93" s="19">
        <v>0</v>
      </c>
      <c r="AL93" s="26">
        <f>F93</f>
        <v>0</v>
      </c>
      <c r="AM93" s="19">
        <v>0</v>
      </c>
      <c r="AN93" s="19">
        <v>0</v>
      </c>
      <c r="AO93" s="19">
        <v>0</v>
      </c>
      <c r="AP93" s="19">
        <v>0</v>
      </c>
      <c r="AQ93" s="19">
        <v>0</v>
      </c>
      <c r="AR93" s="19">
        <v>0</v>
      </c>
      <c r="AS93" s="19">
        <v>0</v>
      </c>
      <c r="AT93" s="18" t="str">
        <f t="shared" ca="1" si="26"/>
        <v>51</v>
      </c>
      <c r="AU93" s="18" t="s">
        <v>25</v>
      </c>
      <c r="AV93" s="16" t="str">
        <f t="shared" ca="1" si="27"/>
        <v>7B00013CC801030760006500051608070100000101010101000000000000000000000000000000000000000000000000000000000000000000517D</v>
      </c>
      <c r="AW93" s="79">
        <v>92</v>
      </c>
      <c r="AX93" s="21"/>
      <c r="AY93" s="18" t="str">
        <f t="shared" si="28"/>
        <v>00</v>
      </c>
      <c r="AZ93" s="18" t="str">
        <f t="shared" si="29"/>
        <v>00</v>
      </c>
      <c r="BA93" s="20"/>
      <c r="BB93" s="21"/>
    </row>
    <row r="94" spans="1:54" ht="66">
      <c r="A94" s="27"/>
      <c r="B94" s="16"/>
      <c r="C94" s="27"/>
      <c r="D94" s="16"/>
      <c r="E94" s="16">
        <v>2</v>
      </c>
      <c r="F94" s="25">
        <v>34</v>
      </c>
      <c r="G94" s="18" t="s">
        <v>18</v>
      </c>
      <c r="H94" s="18">
        <v>0</v>
      </c>
      <c r="I94" s="18">
        <v>1</v>
      </c>
      <c r="J94" s="18" t="s">
        <v>69</v>
      </c>
      <c r="K94" s="18" t="s">
        <v>68</v>
      </c>
      <c r="L94" s="18">
        <v>1</v>
      </c>
      <c r="M94" s="18">
        <v>3</v>
      </c>
      <c r="N94" s="19">
        <v>760</v>
      </c>
      <c r="O94" s="19">
        <v>65</v>
      </c>
      <c r="P94" s="19">
        <v>5</v>
      </c>
      <c r="Q94" s="18" t="str">
        <f t="shared" ca="1" si="13"/>
        <v>16</v>
      </c>
      <c r="R94" s="18" t="str">
        <f t="shared" ca="1" si="15"/>
        <v>08</v>
      </c>
      <c r="S94" s="18" t="str">
        <f t="shared" ca="1" si="17"/>
        <v>07</v>
      </c>
      <c r="T94" s="18">
        <v>1</v>
      </c>
      <c r="U94" s="18">
        <v>0</v>
      </c>
      <c r="V94" s="18">
        <v>0</v>
      </c>
      <c r="W94" s="18">
        <v>1</v>
      </c>
      <c r="X94" s="18">
        <v>1</v>
      </c>
      <c r="Y94" s="18">
        <v>1</v>
      </c>
      <c r="Z94" s="18">
        <v>1</v>
      </c>
      <c r="AA94" s="18">
        <v>1</v>
      </c>
      <c r="AB94" s="18">
        <v>1</v>
      </c>
      <c r="AC94" s="19">
        <v>0</v>
      </c>
      <c r="AD94" s="19">
        <v>0</v>
      </c>
      <c r="AE94" s="19">
        <v>0</v>
      </c>
      <c r="AF94" s="19">
        <v>0</v>
      </c>
      <c r="AG94" s="19">
        <v>0</v>
      </c>
      <c r="AH94" s="19">
        <v>0</v>
      </c>
      <c r="AI94" s="18">
        <v>0</v>
      </c>
      <c r="AJ94" s="19">
        <v>0</v>
      </c>
      <c r="AK94" s="19">
        <v>0</v>
      </c>
      <c r="AL94" s="26">
        <f t="shared" ref="AL94:AL95" si="39">F94</f>
        <v>34</v>
      </c>
      <c r="AM94" s="19">
        <v>0</v>
      </c>
      <c r="AN94" s="19">
        <v>0</v>
      </c>
      <c r="AO94" s="19">
        <v>0</v>
      </c>
      <c r="AP94" s="19">
        <v>0</v>
      </c>
      <c r="AQ94" s="19">
        <v>0</v>
      </c>
      <c r="AR94" s="19">
        <v>0</v>
      </c>
      <c r="AS94" s="19">
        <v>0</v>
      </c>
      <c r="AT94" s="18" t="str">
        <f t="shared" ca="1" si="26"/>
        <v>05</v>
      </c>
      <c r="AU94" s="18" t="s">
        <v>25</v>
      </c>
      <c r="AV94" s="16" t="str">
        <f t="shared" ca="1" si="27"/>
        <v>7B00013CC801030760006500051608070100000101010101000000000000000000000000000000000000340000000000000000000000000000057D</v>
      </c>
      <c r="AW94" s="79">
        <v>93</v>
      </c>
      <c r="AX94" s="21"/>
      <c r="AY94" s="18" t="str">
        <f t="shared" si="28"/>
        <v>00</v>
      </c>
      <c r="AZ94" s="18" t="str">
        <f t="shared" si="29"/>
        <v>00</v>
      </c>
      <c r="BA94" s="20"/>
      <c r="BB94" s="21"/>
    </row>
    <row r="95" spans="1:54" ht="66">
      <c r="A95" s="27"/>
      <c r="B95" s="16"/>
      <c r="C95" s="27"/>
      <c r="D95" s="16"/>
      <c r="E95" s="16">
        <v>3</v>
      </c>
      <c r="F95" s="25" t="s">
        <v>72</v>
      </c>
      <c r="G95" s="18" t="s">
        <v>18</v>
      </c>
      <c r="H95" s="18">
        <v>0</v>
      </c>
      <c r="I95" s="18">
        <v>1</v>
      </c>
      <c r="J95" s="18" t="s">
        <v>69</v>
      </c>
      <c r="K95" s="18" t="s">
        <v>68</v>
      </c>
      <c r="L95" s="18">
        <v>1</v>
      </c>
      <c r="M95" s="18">
        <v>3</v>
      </c>
      <c r="N95" s="19">
        <v>760</v>
      </c>
      <c r="O95" s="19">
        <v>65</v>
      </c>
      <c r="P95" s="19">
        <v>5</v>
      </c>
      <c r="Q95" s="18" t="str">
        <f t="shared" ca="1" si="13"/>
        <v>16</v>
      </c>
      <c r="R95" s="18" t="str">
        <f t="shared" ca="1" si="15"/>
        <v>08</v>
      </c>
      <c r="S95" s="18" t="str">
        <f t="shared" ca="1" si="17"/>
        <v>07</v>
      </c>
      <c r="T95" s="18">
        <v>1</v>
      </c>
      <c r="U95" s="18">
        <v>0</v>
      </c>
      <c r="V95" s="18">
        <v>0</v>
      </c>
      <c r="W95" s="18">
        <v>1</v>
      </c>
      <c r="X95" s="18">
        <v>1</v>
      </c>
      <c r="Y95" s="18">
        <v>1</v>
      </c>
      <c r="Z95" s="18">
        <v>1</v>
      </c>
      <c r="AA95" s="18">
        <v>1</v>
      </c>
      <c r="AB95" s="18">
        <v>1</v>
      </c>
      <c r="AC95" s="19">
        <v>0</v>
      </c>
      <c r="AD95" s="19">
        <v>0</v>
      </c>
      <c r="AE95" s="19">
        <v>0</v>
      </c>
      <c r="AF95" s="19">
        <v>0</v>
      </c>
      <c r="AG95" s="19">
        <v>0</v>
      </c>
      <c r="AH95" s="19">
        <v>0</v>
      </c>
      <c r="AI95" s="18">
        <v>0</v>
      </c>
      <c r="AJ95" s="19">
        <v>0</v>
      </c>
      <c r="AK95" s="19">
        <v>0</v>
      </c>
      <c r="AL95" s="26" t="str">
        <f t="shared" si="39"/>
        <v>FFFF</v>
      </c>
      <c r="AM95" s="19">
        <v>0</v>
      </c>
      <c r="AN95" s="19">
        <v>0</v>
      </c>
      <c r="AO95" s="19">
        <v>0</v>
      </c>
      <c r="AP95" s="19">
        <v>0</v>
      </c>
      <c r="AQ95" s="19">
        <v>0</v>
      </c>
      <c r="AR95" s="19">
        <v>0</v>
      </c>
      <c r="AS95" s="19">
        <v>0</v>
      </c>
      <c r="AT95" s="18" t="str">
        <f t="shared" ca="1" si="26"/>
        <v>50</v>
      </c>
      <c r="AU95" s="18" t="s">
        <v>25</v>
      </c>
      <c r="AV95" s="16" t="str">
        <f t="shared" ca="1" si="27"/>
        <v>7B00013CC8010307600065000516080701000001010101010000000000000000000000000000000000FFFF0000000000000000000000000000507D</v>
      </c>
      <c r="AW95" s="79">
        <v>94</v>
      </c>
      <c r="AX95" s="21"/>
      <c r="AY95" s="18" t="str">
        <f t="shared" si="28"/>
        <v>00</v>
      </c>
      <c r="AZ95" s="18" t="str">
        <f t="shared" si="29"/>
        <v>00</v>
      </c>
      <c r="BA95" s="20"/>
      <c r="BB95" s="21"/>
    </row>
    <row r="96" spans="1:54" ht="66">
      <c r="A96" s="27"/>
      <c r="B96" s="16">
        <v>44</v>
      </c>
      <c r="C96" s="27" t="s">
        <v>95</v>
      </c>
      <c r="D96" s="16"/>
      <c r="E96" s="16">
        <v>1</v>
      </c>
      <c r="F96" s="25">
        <v>0</v>
      </c>
      <c r="G96" s="18" t="s">
        <v>18</v>
      </c>
      <c r="H96" s="18">
        <v>0</v>
      </c>
      <c r="I96" s="18">
        <v>1</v>
      </c>
      <c r="J96" s="18" t="s">
        <v>69</v>
      </c>
      <c r="K96" s="18" t="s">
        <v>68</v>
      </c>
      <c r="L96" s="18">
        <v>1</v>
      </c>
      <c r="M96" s="18">
        <v>3</v>
      </c>
      <c r="N96" s="19">
        <v>760</v>
      </c>
      <c r="O96" s="19">
        <v>65</v>
      </c>
      <c r="P96" s="19">
        <v>5</v>
      </c>
      <c r="Q96" s="18" t="str">
        <f t="shared" ca="1" si="13"/>
        <v>16</v>
      </c>
      <c r="R96" s="18" t="str">
        <f t="shared" ca="1" si="15"/>
        <v>08</v>
      </c>
      <c r="S96" s="18" t="str">
        <f t="shared" ca="1" si="17"/>
        <v>07</v>
      </c>
      <c r="T96" s="18">
        <v>1</v>
      </c>
      <c r="U96" s="18">
        <v>0</v>
      </c>
      <c r="V96" s="18">
        <v>0</v>
      </c>
      <c r="W96" s="18">
        <v>1</v>
      </c>
      <c r="X96" s="18">
        <v>1</v>
      </c>
      <c r="Y96" s="18">
        <v>1</v>
      </c>
      <c r="Z96" s="18">
        <v>1</v>
      </c>
      <c r="AA96" s="18">
        <v>1</v>
      </c>
      <c r="AB96" s="18">
        <v>1</v>
      </c>
      <c r="AC96" s="19">
        <v>0</v>
      </c>
      <c r="AD96" s="19">
        <v>0</v>
      </c>
      <c r="AE96" s="19">
        <v>0</v>
      </c>
      <c r="AF96" s="19">
        <v>0</v>
      </c>
      <c r="AG96" s="19">
        <v>0</v>
      </c>
      <c r="AH96" s="19">
        <v>0</v>
      </c>
      <c r="AI96" s="18">
        <v>0</v>
      </c>
      <c r="AJ96" s="19">
        <v>0</v>
      </c>
      <c r="AK96" s="19">
        <v>0</v>
      </c>
      <c r="AL96" s="19">
        <v>0</v>
      </c>
      <c r="AM96" s="26">
        <f>F96</f>
        <v>0</v>
      </c>
      <c r="AN96" s="19">
        <v>0</v>
      </c>
      <c r="AO96" s="19">
        <v>0</v>
      </c>
      <c r="AP96" s="19">
        <v>0</v>
      </c>
      <c r="AQ96" s="19">
        <v>0</v>
      </c>
      <c r="AR96" s="19">
        <v>0</v>
      </c>
      <c r="AS96" s="19">
        <v>0</v>
      </c>
      <c r="AT96" s="18" t="str">
        <f t="shared" ca="1" si="26"/>
        <v>51</v>
      </c>
      <c r="AU96" s="18" t="s">
        <v>25</v>
      </c>
      <c r="AV96" s="16" t="str">
        <f t="shared" ca="1" si="27"/>
        <v>7B00013CC801030760006500051608070100000101010101000000000000000000000000000000000000000000000000000000000000000000517D</v>
      </c>
      <c r="AW96" s="79">
        <v>95</v>
      </c>
      <c r="AX96" s="21"/>
      <c r="AY96" s="18" t="str">
        <f t="shared" si="28"/>
        <v>00</v>
      </c>
      <c r="AZ96" s="18" t="str">
        <f t="shared" si="29"/>
        <v>00</v>
      </c>
      <c r="BA96" s="20"/>
      <c r="BB96" s="21"/>
    </row>
    <row r="97" spans="1:54" ht="66">
      <c r="A97" s="27"/>
      <c r="B97" s="16"/>
      <c r="C97" s="27"/>
      <c r="D97" s="16"/>
      <c r="E97" s="16">
        <v>2</v>
      </c>
      <c r="F97" s="25">
        <v>34</v>
      </c>
      <c r="G97" s="18" t="s">
        <v>18</v>
      </c>
      <c r="H97" s="18">
        <v>0</v>
      </c>
      <c r="I97" s="18">
        <v>1</v>
      </c>
      <c r="J97" s="18" t="s">
        <v>69</v>
      </c>
      <c r="K97" s="18" t="s">
        <v>68</v>
      </c>
      <c r="L97" s="18">
        <v>1</v>
      </c>
      <c r="M97" s="18">
        <v>3</v>
      </c>
      <c r="N97" s="19">
        <v>760</v>
      </c>
      <c r="O97" s="19">
        <v>65</v>
      </c>
      <c r="P97" s="19">
        <v>5</v>
      </c>
      <c r="Q97" s="18" t="str">
        <f t="shared" ca="1" si="13"/>
        <v>16</v>
      </c>
      <c r="R97" s="18" t="str">
        <f t="shared" ca="1" si="15"/>
        <v>08</v>
      </c>
      <c r="S97" s="18" t="str">
        <f t="shared" ca="1" si="17"/>
        <v>07</v>
      </c>
      <c r="T97" s="18">
        <v>1</v>
      </c>
      <c r="U97" s="18">
        <v>0</v>
      </c>
      <c r="V97" s="18">
        <v>0</v>
      </c>
      <c r="W97" s="18">
        <v>1</v>
      </c>
      <c r="X97" s="18">
        <v>1</v>
      </c>
      <c r="Y97" s="18">
        <v>1</v>
      </c>
      <c r="Z97" s="18">
        <v>1</v>
      </c>
      <c r="AA97" s="18">
        <v>1</v>
      </c>
      <c r="AB97" s="18">
        <v>1</v>
      </c>
      <c r="AC97" s="19">
        <v>0</v>
      </c>
      <c r="AD97" s="19">
        <v>0</v>
      </c>
      <c r="AE97" s="19">
        <v>0</v>
      </c>
      <c r="AF97" s="19">
        <v>0</v>
      </c>
      <c r="AG97" s="19">
        <v>0</v>
      </c>
      <c r="AH97" s="19">
        <v>0</v>
      </c>
      <c r="AI97" s="18">
        <v>0</v>
      </c>
      <c r="AJ97" s="19">
        <v>0</v>
      </c>
      <c r="AK97" s="19">
        <v>0</v>
      </c>
      <c r="AL97" s="19">
        <v>0</v>
      </c>
      <c r="AM97" s="26">
        <f t="shared" ref="AM97:AM98" si="40">F97</f>
        <v>34</v>
      </c>
      <c r="AN97" s="19">
        <v>0</v>
      </c>
      <c r="AO97" s="19">
        <v>0</v>
      </c>
      <c r="AP97" s="19">
        <v>0</v>
      </c>
      <c r="AQ97" s="19">
        <v>0</v>
      </c>
      <c r="AR97" s="19">
        <v>0</v>
      </c>
      <c r="AS97" s="19">
        <v>0</v>
      </c>
      <c r="AT97" s="18" t="str">
        <f t="shared" ca="1" si="26"/>
        <v>05</v>
      </c>
      <c r="AU97" s="18" t="s">
        <v>25</v>
      </c>
      <c r="AV97" s="16" t="str">
        <f t="shared" ca="1" si="27"/>
        <v>7B00013CC801030760006500051608070100000101010101000000000000000000000000000000000000000034000000000000000000000000057D</v>
      </c>
      <c r="AW97" s="79">
        <v>96</v>
      </c>
      <c r="AX97" s="21"/>
      <c r="AY97" s="18" t="str">
        <f t="shared" si="28"/>
        <v>00</v>
      </c>
      <c r="AZ97" s="18" t="str">
        <f t="shared" si="29"/>
        <v>00</v>
      </c>
      <c r="BA97" s="20"/>
      <c r="BB97" s="21"/>
    </row>
    <row r="98" spans="1:54" ht="66">
      <c r="A98" s="27"/>
      <c r="B98" s="16"/>
      <c r="C98" s="27"/>
      <c r="D98" s="16"/>
      <c r="E98" s="16">
        <v>3</v>
      </c>
      <c r="F98" s="25" t="s">
        <v>72</v>
      </c>
      <c r="G98" s="18" t="s">
        <v>18</v>
      </c>
      <c r="H98" s="18">
        <v>0</v>
      </c>
      <c r="I98" s="18">
        <v>1</v>
      </c>
      <c r="J98" s="18" t="s">
        <v>69</v>
      </c>
      <c r="K98" s="18" t="s">
        <v>68</v>
      </c>
      <c r="L98" s="18">
        <v>1</v>
      </c>
      <c r="M98" s="18">
        <v>3</v>
      </c>
      <c r="N98" s="19">
        <v>760</v>
      </c>
      <c r="O98" s="19">
        <v>65</v>
      </c>
      <c r="P98" s="19">
        <v>5</v>
      </c>
      <c r="Q98" s="18" t="str">
        <f t="shared" ref="Q98:Q120" ca="1" si="41">TEXT(DEC2HEX(TEXT(NOW()+2,"YY")),"00")</f>
        <v>16</v>
      </c>
      <c r="R98" s="18" t="str">
        <f t="shared" ca="1" si="15"/>
        <v>08</v>
      </c>
      <c r="S98" s="18" t="str">
        <f t="shared" ca="1" si="17"/>
        <v>07</v>
      </c>
      <c r="T98" s="18">
        <v>1</v>
      </c>
      <c r="U98" s="18">
        <v>0</v>
      </c>
      <c r="V98" s="18">
        <v>0</v>
      </c>
      <c r="W98" s="18">
        <v>1</v>
      </c>
      <c r="X98" s="18">
        <v>1</v>
      </c>
      <c r="Y98" s="18">
        <v>1</v>
      </c>
      <c r="Z98" s="18">
        <v>1</v>
      </c>
      <c r="AA98" s="18">
        <v>1</v>
      </c>
      <c r="AB98" s="18">
        <v>1</v>
      </c>
      <c r="AC98" s="19">
        <v>0</v>
      </c>
      <c r="AD98" s="19">
        <v>0</v>
      </c>
      <c r="AE98" s="19">
        <v>0</v>
      </c>
      <c r="AF98" s="19">
        <v>0</v>
      </c>
      <c r="AG98" s="19">
        <v>0</v>
      </c>
      <c r="AH98" s="19">
        <v>0</v>
      </c>
      <c r="AI98" s="18">
        <v>0</v>
      </c>
      <c r="AJ98" s="19">
        <v>0</v>
      </c>
      <c r="AK98" s="19">
        <v>0</v>
      </c>
      <c r="AL98" s="19">
        <v>0</v>
      </c>
      <c r="AM98" s="26" t="str">
        <f t="shared" si="40"/>
        <v>FFFF</v>
      </c>
      <c r="AN98" s="19">
        <v>0</v>
      </c>
      <c r="AO98" s="19">
        <v>0</v>
      </c>
      <c r="AP98" s="19">
        <v>0</v>
      </c>
      <c r="AQ98" s="19">
        <v>0</v>
      </c>
      <c r="AR98" s="19">
        <v>0</v>
      </c>
      <c r="AS98" s="19">
        <v>0</v>
      </c>
      <c r="AT98" s="18" t="str">
        <f t="shared" ca="1" si="26"/>
        <v>50</v>
      </c>
      <c r="AU98" s="18" t="s">
        <v>25</v>
      </c>
      <c r="AV98" s="16" t="str">
        <f t="shared" ca="1" si="27"/>
        <v>7B00013CC80103076000650005160807010000010101010100000000000000000000000000000000000000FFFF000000000000000000000000507D</v>
      </c>
      <c r="AW98" s="79">
        <v>97</v>
      </c>
      <c r="AX98" s="21"/>
      <c r="AY98" s="18" t="str">
        <f t="shared" si="28"/>
        <v>00</v>
      </c>
      <c r="AZ98" s="18" t="str">
        <f t="shared" si="29"/>
        <v>00</v>
      </c>
      <c r="BA98" s="20"/>
      <c r="BB98" s="21"/>
    </row>
    <row r="99" spans="1:54" ht="66">
      <c r="A99" s="27"/>
      <c r="B99" s="16">
        <v>46</v>
      </c>
      <c r="C99" s="27" t="s">
        <v>96</v>
      </c>
      <c r="D99" s="16"/>
      <c r="E99" s="16">
        <v>1</v>
      </c>
      <c r="F99" s="22">
        <v>0</v>
      </c>
      <c r="G99" s="18" t="s">
        <v>18</v>
      </c>
      <c r="H99" s="18">
        <v>0</v>
      </c>
      <c r="I99" s="18">
        <v>1</v>
      </c>
      <c r="J99" s="18" t="s">
        <v>69</v>
      </c>
      <c r="K99" s="18" t="s">
        <v>68</v>
      </c>
      <c r="L99" s="18">
        <v>1</v>
      </c>
      <c r="M99" s="18">
        <v>3</v>
      </c>
      <c r="N99" s="19">
        <v>760</v>
      </c>
      <c r="O99" s="19">
        <v>65</v>
      </c>
      <c r="P99" s="19">
        <v>5</v>
      </c>
      <c r="Q99" s="18" t="str">
        <f t="shared" ca="1" si="41"/>
        <v>16</v>
      </c>
      <c r="R99" s="18" t="str">
        <f t="shared" ca="1" si="15"/>
        <v>08</v>
      </c>
      <c r="S99" s="18" t="str">
        <f t="shared" ca="1" si="17"/>
        <v>07</v>
      </c>
      <c r="T99" s="18">
        <v>1</v>
      </c>
      <c r="U99" s="18">
        <v>0</v>
      </c>
      <c r="V99" s="18">
        <v>0</v>
      </c>
      <c r="W99" s="18">
        <v>1</v>
      </c>
      <c r="X99" s="18">
        <v>1</v>
      </c>
      <c r="Y99" s="18">
        <v>1</v>
      </c>
      <c r="Z99" s="18">
        <v>1</v>
      </c>
      <c r="AA99" s="18">
        <v>1</v>
      </c>
      <c r="AB99" s="18">
        <v>1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8">
        <v>0</v>
      </c>
      <c r="AJ99" s="19">
        <v>0</v>
      </c>
      <c r="AK99" s="19">
        <v>0</v>
      </c>
      <c r="AL99" s="19">
        <v>0</v>
      </c>
      <c r="AM99" s="19">
        <v>0</v>
      </c>
      <c r="AN99" s="26">
        <f>F99</f>
        <v>0</v>
      </c>
      <c r="AO99" s="19">
        <v>0</v>
      </c>
      <c r="AP99" s="19">
        <v>0</v>
      </c>
      <c r="AQ99" s="19">
        <v>0</v>
      </c>
      <c r="AR99" s="19">
        <v>0</v>
      </c>
      <c r="AS99" s="19">
        <v>0</v>
      </c>
      <c r="AT99" s="18" t="str">
        <f t="shared" ca="1" si="26"/>
        <v>51</v>
      </c>
      <c r="AU99" s="18" t="s">
        <v>25</v>
      </c>
      <c r="AV99" s="16" t="str">
        <f t="shared" ca="1" si="27"/>
        <v>7B00013CC801030760006500051608070100000101010101000000000000000000000000000000000000000000000000000000000000000000517D</v>
      </c>
      <c r="AW99" s="79">
        <v>98</v>
      </c>
      <c r="AX99" s="21"/>
      <c r="AY99" s="18" t="str">
        <f t="shared" si="28"/>
        <v>00</v>
      </c>
      <c r="AZ99" s="18" t="str">
        <f t="shared" si="29"/>
        <v>00</v>
      </c>
      <c r="BA99" s="20"/>
      <c r="BB99" s="21"/>
    </row>
    <row r="100" spans="1:54" ht="66">
      <c r="A100" s="27"/>
      <c r="B100" s="16"/>
      <c r="C100" s="27"/>
      <c r="D100" s="16"/>
      <c r="E100" s="16">
        <v>2</v>
      </c>
      <c r="F100" s="22">
        <v>1</v>
      </c>
      <c r="G100" s="18" t="s">
        <v>18</v>
      </c>
      <c r="H100" s="18">
        <v>0</v>
      </c>
      <c r="I100" s="18">
        <v>1</v>
      </c>
      <c r="J100" s="18" t="s">
        <v>69</v>
      </c>
      <c r="K100" s="18" t="s">
        <v>68</v>
      </c>
      <c r="L100" s="18">
        <v>1</v>
      </c>
      <c r="M100" s="18">
        <v>3</v>
      </c>
      <c r="N100" s="19">
        <v>760</v>
      </c>
      <c r="O100" s="19">
        <v>65</v>
      </c>
      <c r="P100" s="19">
        <v>5</v>
      </c>
      <c r="Q100" s="18" t="str">
        <f t="shared" ca="1" si="41"/>
        <v>16</v>
      </c>
      <c r="R100" s="18" t="str">
        <f t="shared" ca="1" si="15"/>
        <v>08</v>
      </c>
      <c r="S100" s="18" t="str">
        <f t="shared" ca="1" si="17"/>
        <v>07</v>
      </c>
      <c r="T100" s="18">
        <v>1</v>
      </c>
      <c r="U100" s="18">
        <v>0</v>
      </c>
      <c r="V100" s="18">
        <v>0</v>
      </c>
      <c r="W100" s="18">
        <v>1</v>
      </c>
      <c r="X100" s="18">
        <v>1</v>
      </c>
      <c r="Y100" s="18">
        <v>1</v>
      </c>
      <c r="Z100" s="18">
        <v>1</v>
      </c>
      <c r="AA100" s="18">
        <v>1</v>
      </c>
      <c r="AB100" s="18">
        <v>1</v>
      </c>
      <c r="AC100" s="19">
        <v>0</v>
      </c>
      <c r="AD100" s="19">
        <v>0</v>
      </c>
      <c r="AE100" s="19">
        <v>0</v>
      </c>
      <c r="AF100" s="19">
        <v>0</v>
      </c>
      <c r="AG100" s="19">
        <v>0</v>
      </c>
      <c r="AH100" s="19">
        <v>0</v>
      </c>
      <c r="AI100" s="18">
        <v>0</v>
      </c>
      <c r="AJ100" s="19">
        <v>0</v>
      </c>
      <c r="AK100" s="19">
        <v>0</v>
      </c>
      <c r="AL100" s="19">
        <v>0</v>
      </c>
      <c r="AM100" s="19">
        <v>0</v>
      </c>
      <c r="AN100" s="26">
        <f t="shared" ref="AN100:AN101" si="42">F100</f>
        <v>1</v>
      </c>
      <c r="AO100" s="19">
        <v>0</v>
      </c>
      <c r="AP100" s="19">
        <v>0</v>
      </c>
      <c r="AQ100" s="19">
        <v>0</v>
      </c>
      <c r="AR100" s="19">
        <v>0</v>
      </c>
      <c r="AS100" s="19">
        <v>0</v>
      </c>
      <c r="AT100" s="18" t="str">
        <f t="shared" ca="1" si="26"/>
        <v>50</v>
      </c>
      <c r="AU100" s="18" t="s">
        <v>25</v>
      </c>
      <c r="AV100" s="16" t="str">
        <f t="shared" ca="1" si="27"/>
        <v>7B00013CC801030760006500051608070100000101010101000000000000000000000000000000000000000000000100000000000000000000507D</v>
      </c>
      <c r="AW100" s="79">
        <v>99</v>
      </c>
      <c r="AX100" s="21"/>
      <c r="AY100" s="18" t="str">
        <f t="shared" si="28"/>
        <v>00</v>
      </c>
      <c r="AZ100" s="18" t="str">
        <f t="shared" si="29"/>
        <v>00</v>
      </c>
      <c r="BA100" s="20"/>
      <c r="BB100" s="21"/>
    </row>
    <row r="101" spans="1:54" ht="66">
      <c r="A101" s="27"/>
      <c r="B101" s="16"/>
      <c r="C101" s="27"/>
      <c r="D101" s="16"/>
      <c r="E101" s="16">
        <v>3</v>
      </c>
      <c r="F101" s="22" t="s">
        <v>22</v>
      </c>
      <c r="G101" s="18" t="s">
        <v>18</v>
      </c>
      <c r="H101" s="18">
        <v>0</v>
      </c>
      <c r="I101" s="18">
        <v>1</v>
      </c>
      <c r="J101" s="18" t="s">
        <v>69</v>
      </c>
      <c r="K101" s="18" t="s">
        <v>68</v>
      </c>
      <c r="L101" s="18">
        <v>1</v>
      </c>
      <c r="M101" s="18">
        <v>3</v>
      </c>
      <c r="N101" s="19">
        <v>760</v>
      </c>
      <c r="O101" s="19">
        <v>65</v>
      </c>
      <c r="P101" s="19">
        <v>5</v>
      </c>
      <c r="Q101" s="18" t="str">
        <f t="shared" ca="1" si="41"/>
        <v>16</v>
      </c>
      <c r="R101" s="18" t="str">
        <f t="shared" ref="R101:R120" ca="1" si="43">TEXT(DEC2HEX(TEXT(NOW()+2,"MM")),"00")</f>
        <v>08</v>
      </c>
      <c r="S101" s="18" t="str">
        <f t="shared" ca="1" si="17"/>
        <v>07</v>
      </c>
      <c r="T101" s="18">
        <v>1</v>
      </c>
      <c r="U101" s="18">
        <v>0</v>
      </c>
      <c r="V101" s="18">
        <v>0</v>
      </c>
      <c r="W101" s="18">
        <v>1</v>
      </c>
      <c r="X101" s="18">
        <v>1</v>
      </c>
      <c r="Y101" s="18">
        <v>1</v>
      </c>
      <c r="Z101" s="18">
        <v>1</v>
      </c>
      <c r="AA101" s="18">
        <v>1</v>
      </c>
      <c r="AB101" s="18">
        <v>1</v>
      </c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18">
        <v>0</v>
      </c>
      <c r="AJ101" s="19">
        <v>0</v>
      </c>
      <c r="AK101" s="19">
        <v>0</v>
      </c>
      <c r="AL101" s="19">
        <v>0</v>
      </c>
      <c r="AM101" s="19">
        <v>0</v>
      </c>
      <c r="AN101" s="26" t="str">
        <f t="shared" si="42"/>
        <v>FF</v>
      </c>
      <c r="AO101" s="19">
        <v>0</v>
      </c>
      <c r="AP101" s="19">
        <v>0</v>
      </c>
      <c r="AQ101" s="19">
        <v>0</v>
      </c>
      <c r="AR101" s="19">
        <v>0</v>
      </c>
      <c r="AS101" s="19">
        <v>0</v>
      </c>
      <c r="AT101" s="18" t="str">
        <f t="shared" ca="1" si="26"/>
        <v>50</v>
      </c>
      <c r="AU101" s="18" t="s">
        <v>25</v>
      </c>
      <c r="AV101" s="16" t="str">
        <f t="shared" ca="1" si="27"/>
        <v>7B00013CC801030760006500051608070100000101010101000000000000000000000000000000000000000000FF00000000000000000000507D</v>
      </c>
      <c r="AW101" s="79">
        <v>100</v>
      </c>
      <c r="AX101" s="21"/>
      <c r="AY101" s="18" t="str">
        <f t="shared" si="28"/>
        <v>00</v>
      </c>
      <c r="AZ101" s="18" t="str">
        <f t="shared" si="29"/>
        <v>00</v>
      </c>
      <c r="BA101" s="20"/>
      <c r="BB101" s="21"/>
    </row>
    <row r="102" spans="1:54" ht="66">
      <c r="A102" s="27"/>
      <c r="B102" s="16">
        <v>48</v>
      </c>
      <c r="C102" s="27" t="s">
        <v>97</v>
      </c>
      <c r="D102" s="16"/>
      <c r="E102" s="16">
        <v>1</v>
      </c>
      <c r="F102" s="25">
        <v>0</v>
      </c>
      <c r="G102" s="18" t="s">
        <v>18</v>
      </c>
      <c r="H102" s="18">
        <v>0</v>
      </c>
      <c r="I102" s="18">
        <v>1</v>
      </c>
      <c r="J102" s="18" t="s">
        <v>69</v>
      </c>
      <c r="K102" s="18" t="s">
        <v>68</v>
      </c>
      <c r="L102" s="18">
        <v>1</v>
      </c>
      <c r="M102" s="18">
        <v>3</v>
      </c>
      <c r="N102" s="19">
        <v>760</v>
      </c>
      <c r="O102" s="19">
        <v>65</v>
      </c>
      <c r="P102" s="19">
        <v>5</v>
      </c>
      <c r="Q102" s="18" t="str">
        <f t="shared" ca="1" si="41"/>
        <v>16</v>
      </c>
      <c r="R102" s="18" t="str">
        <f t="shared" ca="1" si="43"/>
        <v>08</v>
      </c>
      <c r="S102" s="18" t="str">
        <f t="shared" ca="1" si="17"/>
        <v>07</v>
      </c>
      <c r="T102" s="18">
        <v>1</v>
      </c>
      <c r="U102" s="18">
        <v>0</v>
      </c>
      <c r="V102" s="18">
        <v>0</v>
      </c>
      <c r="W102" s="18">
        <v>1</v>
      </c>
      <c r="X102" s="18">
        <v>1</v>
      </c>
      <c r="Y102" s="18">
        <v>1</v>
      </c>
      <c r="Z102" s="18">
        <v>1</v>
      </c>
      <c r="AA102" s="18">
        <v>1</v>
      </c>
      <c r="AB102" s="18">
        <v>1</v>
      </c>
      <c r="AC102" s="19">
        <v>0</v>
      </c>
      <c r="AD102" s="19">
        <v>0</v>
      </c>
      <c r="AE102" s="19">
        <v>0</v>
      </c>
      <c r="AF102" s="19">
        <v>0</v>
      </c>
      <c r="AG102" s="19">
        <v>0</v>
      </c>
      <c r="AH102" s="19">
        <v>0</v>
      </c>
      <c r="AI102" s="18">
        <v>0</v>
      </c>
      <c r="AJ102" s="19">
        <v>0</v>
      </c>
      <c r="AK102" s="19">
        <v>0</v>
      </c>
      <c r="AL102" s="19">
        <v>0</v>
      </c>
      <c r="AM102" s="19">
        <v>0</v>
      </c>
      <c r="AN102" s="19">
        <v>0</v>
      </c>
      <c r="AO102" s="26">
        <f>F102</f>
        <v>0</v>
      </c>
      <c r="AP102" s="19">
        <v>0</v>
      </c>
      <c r="AQ102" s="19">
        <v>0</v>
      </c>
      <c r="AR102" s="19">
        <v>0</v>
      </c>
      <c r="AS102" s="19">
        <v>0</v>
      </c>
      <c r="AT102" s="18" t="str">
        <f t="shared" ca="1" si="26"/>
        <v>51</v>
      </c>
      <c r="AU102" s="18" t="s">
        <v>25</v>
      </c>
      <c r="AV102" s="16" t="str">
        <f t="shared" ca="1" si="27"/>
        <v>7B00013CC801030760006500051608070100000101010101000000000000000000000000000000000000000000000000000000000000000000517D</v>
      </c>
      <c r="AW102" s="79">
        <v>101</v>
      </c>
      <c r="AX102" s="21"/>
      <c r="AY102" s="18" t="str">
        <f t="shared" si="28"/>
        <v>00</v>
      </c>
      <c r="AZ102" s="18" t="str">
        <f t="shared" si="29"/>
        <v>00</v>
      </c>
      <c r="BA102" s="20"/>
      <c r="BB102" s="21"/>
    </row>
    <row r="103" spans="1:54" ht="66">
      <c r="A103" s="27"/>
      <c r="B103" s="16"/>
      <c r="C103" s="27"/>
      <c r="D103" s="16"/>
      <c r="E103" s="16">
        <v>2</v>
      </c>
      <c r="F103" s="25">
        <v>34</v>
      </c>
      <c r="G103" s="18" t="s">
        <v>18</v>
      </c>
      <c r="H103" s="18">
        <v>0</v>
      </c>
      <c r="I103" s="18">
        <v>1</v>
      </c>
      <c r="J103" s="18" t="s">
        <v>69</v>
      </c>
      <c r="K103" s="18" t="s">
        <v>68</v>
      </c>
      <c r="L103" s="18">
        <v>1</v>
      </c>
      <c r="M103" s="18">
        <v>3</v>
      </c>
      <c r="N103" s="19">
        <v>760</v>
      </c>
      <c r="O103" s="19">
        <v>65</v>
      </c>
      <c r="P103" s="19">
        <v>5</v>
      </c>
      <c r="Q103" s="18" t="str">
        <f t="shared" ca="1" si="41"/>
        <v>16</v>
      </c>
      <c r="R103" s="18" t="str">
        <f t="shared" ca="1" si="43"/>
        <v>08</v>
      </c>
      <c r="S103" s="18" t="str">
        <f t="shared" ca="1" si="17"/>
        <v>07</v>
      </c>
      <c r="T103" s="18">
        <v>1</v>
      </c>
      <c r="U103" s="18">
        <v>0</v>
      </c>
      <c r="V103" s="18">
        <v>0</v>
      </c>
      <c r="W103" s="18">
        <v>1</v>
      </c>
      <c r="X103" s="18">
        <v>1</v>
      </c>
      <c r="Y103" s="18">
        <v>1</v>
      </c>
      <c r="Z103" s="18">
        <v>1</v>
      </c>
      <c r="AA103" s="18">
        <v>1</v>
      </c>
      <c r="AB103" s="18">
        <v>1</v>
      </c>
      <c r="AC103" s="19">
        <v>0</v>
      </c>
      <c r="AD103" s="19">
        <v>0</v>
      </c>
      <c r="AE103" s="19">
        <v>0</v>
      </c>
      <c r="AF103" s="19">
        <v>0</v>
      </c>
      <c r="AG103" s="19">
        <v>0</v>
      </c>
      <c r="AH103" s="19">
        <v>0</v>
      </c>
      <c r="AI103" s="18">
        <v>0</v>
      </c>
      <c r="AJ103" s="19">
        <v>0</v>
      </c>
      <c r="AK103" s="19">
        <v>0</v>
      </c>
      <c r="AL103" s="19">
        <v>0</v>
      </c>
      <c r="AM103" s="19">
        <v>0</v>
      </c>
      <c r="AN103" s="19">
        <v>0</v>
      </c>
      <c r="AO103" s="26">
        <f t="shared" ref="AO103:AO104" si="44">F103</f>
        <v>34</v>
      </c>
      <c r="AP103" s="19">
        <v>0</v>
      </c>
      <c r="AQ103" s="19">
        <v>0</v>
      </c>
      <c r="AR103" s="19">
        <v>0</v>
      </c>
      <c r="AS103" s="19">
        <v>0</v>
      </c>
      <c r="AT103" s="18" t="str">
        <f t="shared" ca="1" si="26"/>
        <v>05</v>
      </c>
      <c r="AU103" s="18" t="s">
        <v>25</v>
      </c>
      <c r="AV103" s="16" t="str">
        <f t="shared" ca="1" si="27"/>
        <v>7B00013CC801030760006500051608070100000101010101000000000000000000000000000000000000000000000000340000000000000000057D</v>
      </c>
      <c r="AW103" s="79">
        <v>102</v>
      </c>
      <c r="AX103" s="21"/>
      <c r="AY103" s="18" t="str">
        <f t="shared" si="28"/>
        <v>00</v>
      </c>
      <c r="AZ103" s="18" t="str">
        <f t="shared" si="29"/>
        <v>00</v>
      </c>
      <c r="BA103" s="20"/>
      <c r="BB103" s="21"/>
    </row>
    <row r="104" spans="1:54" ht="66">
      <c r="A104" s="27"/>
      <c r="B104" s="16"/>
      <c r="C104" s="27"/>
      <c r="D104" s="16"/>
      <c r="E104" s="16">
        <v>3</v>
      </c>
      <c r="F104" s="25" t="s">
        <v>72</v>
      </c>
      <c r="G104" s="18" t="s">
        <v>18</v>
      </c>
      <c r="H104" s="18">
        <v>0</v>
      </c>
      <c r="I104" s="18">
        <v>1</v>
      </c>
      <c r="J104" s="18" t="s">
        <v>69</v>
      </c>
      <c r="K104" s="18" t="s">
        <v>68</v>
      </c>
      <c r="L104" s="18">
        <v>1</v>
      </c>
      <c r="M104" s="18">
        <v>3</v>
      </c>
      <c r="N104" s="19">
        <v>760</v>
      </c>
      <c r="O104" s="19">
        <v>65</v>
      </c>
      <c r="P104" s="19">
        <v>5</v>
      </c>
      <c r="Q104" s="18" t="str">
        <f t="shared" ca="1" si="41"/>
        <v>16</v>
      </c>
      <c r="R104" s="18" t="str">
        <f t="shared" ca="1" si="43"/>
        <v>08</v>
      </c>
      <c r="S104" s="18" t="str">
        <f t="shared" ref="S104:S120" ca="1" si="45">TEXT(DEC2HEX(TEXT(NOW()+2,"DD")),"00")</f>
        <v>07</v>
      </c>
      <c r="T104" s="18">
        <v>1</v>
      </c>
      <c r="U104" s="18">
        <v>0</v>
      </c>
      <c r="V104" s="18">
        <v>0</v>
      </c>
      <c r="W104" s="18">
        <v>1</v>
      </c>
      <c r="X104" s="18">
        <v>1</v>
      </c>
      <c r="Y104" s="18">
        <v>1</v>
      </c>
      <c r="Z104" s="18">
        <v>1</v>
      </c>
      <c r="AA104" s="18">
        <v>1</v>
      </c>
      <c r="AB104" s="18">
        <v>1</v>
      </c>
      <c r="AC104" s="19">
        <v>0</v>
      </c>
      <c r="AD104" s="19">
        <v>0</v>
      </c>
      <c r="AE104" s="19">
        <v>0</v>
      </c>
      <c r="AF104" s="19">
        <v>0</v>
      </c>
      <c r="AG104" s="19">
        <v>0</v>
      </c>
      <c r="AH104" s="19">
        <v>0</v>
      </c>
      <c r="AI104" s="18">
        <v>0</v>
      </c>
      <c r="AJ104" s="19">
        <v>0</v>
      </c>
      <c r="AK104" s="19">
        <v>0</v>
      </c>
      <c r="AL104" s="19">
        <v>0</v>
      </c>
      <c r="AM104" s="19">
        <v>0</v>
      </c>
      <c r="AN104" s="19">
        <v>0</v>
      </c>
      <c r="AO104" s="26" t="str">
        <f t="shared" si="44"/>
        <v>FFFF</v>
      </c>
      <c r="AP104" s="19">
        <v>0</v>
      </c>
      <c r="AQ104" s="19">
        <v>0</v>
      </c>
      <c r="AR104" s="19">
        <v>0</v>
      </c>
      <c r="AS104" s="19">
        <v>0</v>
      </c>
      <c r="AT104" s="18" t="str">
        <f t="shared" ca="1" si="26"/>
        <v>50</v>
      </c>
      <c r="AU104" s="18" t="s">
        <v>25</v>
      </c>
      <c r="AV104" s="16" t="str">
        <f t="shared" ca="1" si="27"/>
        <v>7B00013CC8010307600065000516080701000001010101010000000000000000000000000000000000000000000000FFFF0000000000000000507D</v>
      </c>
      <c r="AW104" s="79">
        <v>103</v>
      </c>
      <c r="AX104" s="21"/>
      <c r="AY104" s="18" t="str">
        <f t="shared" si="28"/>
        <v>00</v>
      </c>
      <c r="AZ104" s="18" t="str">
        <f t="shared" si="29"/>
        <v>00</v>
      </c>
      <c r="BA104" s="20"/>
      <c r="BB104" s="21"/>
    </row>
    <row r="105" spans="1:54" ht="66">
      <c r="A105" s="27"/>
      <c r="B105" s="16">
        <v>50</v>
      </c>
      <c r="C105" s="27" t="s">
        <v>98</v>
      </c>
      <c r="D105" s="16"/>
      <c r="E105" s="16">
        <v>1</v>
      </c>
      <c r="F105" s="25">
        <v>0</v>
      </c>
      <c r="G105" s="18" t="s">
        <v>18</v>
      </c>
      <c r="H105" s="18">
        <v>0</v>
      </c>
      <c r="I105" s="18">
        <v>1</v>
      </c>
      <c r="J105" s="18" t="s">
        <v>69</v>
      </c>
      <c r="K105" s="18" t="s">
        <v>68</v>
      </c>
      <c r="L105" s="18">
        <v>1</v>
      </c>
      <c r="M105" s="18">
        <v>3</v>
      </c>
      <c r="N105" s="19">
        <v>760</v>
      </c>
      <c r="O105" s="19">
        <v>65</v>
      </c>
      <c r="P105" s="19">
        <v>5</v>
      </c>
      <c r="Q105" s="18" t="str">
        <f t="shared" ca="1" si="41"/>
        <v>16</v>
      </c>
      <c r="R105" s="18" t="str">
        <f t="shared" ca="1" si="43"/>
        <v>08</v>
      </c>
      <c r="S105" s="18" t="str">
        <f t="shared" ca="1" si="45"/>
        <v>07</v>
      </c>
      <c r="T105" s="18">
        <v>1</v>
      </c>
      <c r="U105" s="18">
        <v>0</v>
      </c>
      <c r="V105" s="18">
        <v>0</v>
      </c>
      <c r="W105" s="18">
        <v>1</v>
      </c>
      <c r="X105" s="18">
        <v>1</v>
      </c>
      <c r="Y105" s="18">
        <v>1</v>
      </c>
      <c r="Z105" s="18">
        <v>1</v>
      </c>
      <c r="AA105" s="18">
        <v>1</v>
      </c>
      <c r="AB105" s="18">
        <v>1</v>
      </c>
      <c r="AC105" s="19">
        <v>0</v>
      </c>
      <c r="AD105" s="19">
        <v>0</v>
      </c>
      <c r="AE105" s="19">
        <v>0</v>
      </c>
      <c r="AF105" s="19">
        <v>0</v>
      </c>
      <c r="AG105" s="19">
        <v>0</v>
      </c>
      <c r="AH105" s="19">
        <v>0</v>
      </c>
      <c r="AI105" s="18">
        <v>0</v>
      </c>
      <c r="AJ105" s="19">
        <v>0</v>
      </c>
      <c r="AK105" s="19">
        <v>0</v>
      </c>
      <c r="AL105" s="19">
        <v>0</v>
      </c>
      <c r="AM105" s="19">
        <v>0</v>
      </c>
      <c r="AN105" s="19">
        <v>0</v>
      </c>
      <c r="AO105" s="19">
        <v>0</v>
      </c>
      <c r="AP105" s="26">
        <f>F105</f>
        <v>0</v>
      </c>
      <c r="AQ105" s="19">
        <v>0</v>
      </c>
      <c r="AR105" s="19">
        <v>0</v>
      </c>
      <c r="AS105" s="19">
        <v>0</v>
      </c>
      <c r="AT105" s="18" t="str">
        <f t="shared" ca="1" si="26"/>
        <v>51</v>
      </c>
      <c r="AU105" s="18" t="s">
        <v>25</v>
      </c>
      <c r="AV105" s="16" t="str">
        <f t="shared" ca="1" si="27"/>
        <v>7B00013CC801030760006500051608070100000101010101000000000000000000000000000000000000000000000000000000000000000000517D</v>
      </c>
      <c r="AW105" s="79">
        <v>104</v>
      </c>
      <c r="AX105" s="21"/>
      <c r="AY105" s="18" t="str">
        <f t="shared" si="28"/>
        <v>00</v>
      </c>
      <c r="AZ105" s="18" t="str">
        <f t="shared" si="29"/>
        <v>00</v>
      </c>
      <c r="BA105" s="20"/>
      <c r="BB105" s="21"/>
    </row>
    <row r="106" spans="1:54" ht="66">
      <c r="A106" s="27"/>
      <c r="B106" s="16"/>
      <c r="C106" s="27"/>
      <c r="D106" s="16"/>
      <c r="E106" s="16">
        <v>2</v>
      </c>
      <c r="F106" s="25">
        <v>34</v>
      </c>
      <c r="G106" s="18" t="s">
        <v>18</v>
      </c>
      <c r="H106" s="18">
        <v>0</v>
      </c>
      <c r="I106" s="18">
        <v>1</v>
      </c>
      <c r="J106" s="18" t="s">
        <v>69</v>
      </c>
      <c r="K106" s="18" t="s">
        <v>68</v>
      </c>
      <c r="L106" s="18">
        <v>1</v>
      </c>
      <c r="M106" s="18">
        <v>3</v>
      </c>
      <c r="N106" s="19">
        <v>760</v>
      </c>
      <c r="O106" s="19">
        <v>65</v>
      </c>
      <c r="P106" s="19">
        <v>5</v>
      </c>
      <c r="Q106" s="18" t="str">
        <f t="shared" ca="1" si="41"/>
        <v>16</v>
      </c>
      <c r="R106" s="18" t="str">
        <f t="shared" ca="1" si="43"/>
        <v>08</v>
      </c>
      <c r="S106" s="18" t="str">
        <f t="shared" ca="1" si="45"/>
        <v>07</v>
      </c>
      <c r="T106" s="18">
        <v>1</v>
      </c>
      <c r="U106" s="18">
        <v>0</v>
      </c>
      <c r="V106" s="18">
        <v>0</v>
      </c>
      <c r="W106" s="18">
        <v>1</v>
      </c>
      <c r="X106" s="18">
        <v>1</v>
      </c>
      <c r="Y106" s="18">
        <v>1</v>
      </c>
      <c r="Z106" s="18">
        <v>1</v>
      </c>
      <c r="AA106" s="18">
        <v>1</v>
      </c>
      <c r="AB106" s="18">
        <v>1</v>
      </c>
      <c r="AC106" s="19">
        <v>0</v>
      </c>
      <c r="AD106" s="19">
        <v>0</v>
      </c>
      <c r="AE106" s="19">
        <v>0</v>
      </c>
      <c r="AF106" s="19">
        <v>0</v>
      </c>
      <c r="AG106" s="19">
        <v>0</v>
      </c>
      <c r="AH106" s="19">
        <v>0</v>
      </c>
      <c r="AI106" s="18">
        <v>0</v>
      </c>
      <c r="AJ106" s="19">
        <v>0</v>
      </c>
      <c r="AK106" s="19">
        <v>0</v>
      </c>
      <c r="AL106" s="19">
        <v>0</v>
      </c>
      <c r="AM106" s="19">
        <v>0</v>
      </c>
      <c r="AN106" s="19">
        <v>0</v>
      </c>
      <c r="AO106" s="19">
        <v>0</v>
      </c>
      <c r="AP106" s="26">
        <f t="shared" ref="AP106:AP107" si="46">F106</f>
        <v>34</v>
      </c>
      <c r="AQ106" s="19">
        <v>0</v>
      </c>
      <c r="AR106" s="19">
        <v>0</v>
      </c>
      <c r="AS106" s="19">
        <v>0</v>
      </c>
      <c r="AT106" s="18" t="str">
        <f t="shared" ca="1" si="26"/>
        <v>05</v>
      </c>
      <c r="AU106" s="18" t="s">
        <v>25</v>
      </c>
      <c r="AV106" s="16" t="str">
        <f t="shared" ca="1" si="27"/>
        <v>7B00013CC801030760006500051608070100000101010101000000000000000000000000000000000000000000000000000034000000000000057D</v>
      </c>
      <c r="AW106" s="79">
        <v>105</v>
      </c>
      <c r="AX106" s="21"/>
      <c r="AY106" s="18" t="str">
        <f t="shared" si="28"/>
        <v>00</v>
      </c>
      <c r="AZ106" s="18" t="str">
        <f t="shared" si="29"/>
        <v>00</v>
      </c>
      <c r="BA106" s="20"/>
      <c r="BB106" s="21"/>
    </row>
    <row r="107" spans="1:54" ht="66">
      <c r="A107" s="27"/>
      <c r="B107" s="16"/>
      <c r="C107" s="27"/>
      <c r="D107" s="16"/>
      <c r="E107" s="16">
        <v>3</v>
      </c>
      <c r="F107" s="25" t="s">
        <v>72</v>
      </c>
      <c r="G107" s="18" t="s">
        <v>18</v>
      </c>
      <c r="H107" s="18">
        <v>0</v>
      </c>
      <c r="I107" s="18">
        <v>1</v>
      </c>
      <c r="J107" s="18" t="s">
        <v>69</v>
      </c>
      <c r="K107" s="18" t="s">
        <v>68</v>
      </c>
      <c r="L107" s="18">
        <v>1</v>
      </c>
      <c r="M107" s="18">
        <v>3</v>
      </c>
      <c r="N107" s="19">
        <v>760</v>
      </c>
      <c r="O107" s="19">
        <v>65</v>
      </c>
      <c r="P107" s="19">
        <v>5</v>
      </c>
      <c r="Q107" s="18" t="str">
        <f t="shared" ca="1" si="41"/>
        <v>16</v>
      </c>
      <c r="R107" s="18" t="str">
        <f t="shared" ca="1" si="43"/>
        <v>08</v>
      </c>
      <c r="S107" s="18" t="str">
        <f t="shared" ca="1" si="45"/>
        <v>07</v>
      </c>
      <c r="T107" s="18">
        <v>1</v>
      </c>
      <c r="U107" s="18">
        <v>0</v>
      </c>
      <c r="V107" s="18">
        <v>0</v>
      </c>
      <c r="W107" s="18">
        <v>1</v>
      </c>
      <c r="X107" s="18">
        <v>1</v>
      </c>
      <c r="Y107" s="18">
        <v>1</v>
      </c>
      <c r="Z107" s="18">
        <v>1</v>
      </c>
      <c r="AA107" s="18">
        <v>1</v>
      </c>
      <c r="AB107" s="18">
        <v>1</v>
      </c>
      <c r="AC107" s="19">
        <v>0</v>
      </c>
      <c r="AD107" s="19">
        <v>0</v>
      </c>
      <c r="AE107" s="19">
        <v>0</v>
      </c>
      <c r="AF107" s="19">
        <v>0</v>
      </c>
      <c r="AG107" s="19">
        <v>0</v>
      </c>
      <c r="AH107" s="19">
        <v>0</v>
      </c>
      <c r="AI107" s="18">
        <v>0</v>
      </c>
      <c r="AJ107" s="19">
        <v>0</v>
      </c>
      <c r="AK107" s="19">
        <v>0</v>
      </c>
      <c r="AL107" s="19">
        <v>0</v>
      </c>
      <c r="AM107" s="19">
        <v>0</v>
      </c>
      <c r="AN107" s="19">
        <v>0</v>
      </c>
      <c r="AO107" s="19">
        <v>0</v>
      </c>
      <c r="AP107" s="26" t="str">
        <f t="shared" si="46"/>
        <v>FFFF</v>
      </c>
      <c r="AQ107" s="19">
        <v>0</v>
      </c>
      <c r="AR107" s="19">
        <v>0</v>
      </c>
      <c r="AS107" s="19">
        <v>0</v>
      </c>
      <c r="AT107" s="18" t="str">
        <f t="shared" ca="1" si="26"/>
        <v>50</v>
      </c>
      <c r="AU107" s="18" t="s">
        <v>25</v>
      </c>
      <c r="AV107" s="16" t="str">
        <f t="shared" ca="1" si="27"/>
        <v>7B00013CC80103076000650005160807010000010101010100000000000000000000000000000000000000000000000000FFFF000000000000507D</v>
      </c>
      <c r="AW107" s="79">
        <v>106</v>
      </c>
      <c r="AX107" s="21"/>
      <c r="AY107" s="18" t="str">
        <f t="shared" si="28"/>
        <v>00</v>
      </c>
      <c r="AZ107" s="18" t="str">
        <f t="shared" si="29"/>
        <v>00</v>
      </c>
      <c r="BA107" s="20"/>
      <c r="BB107" s="21"/>
    </row>
    <row r="108" spans="1:54" ht="66">
      <c r="A108" s="27"/>
      <c r="B108" s="16">
        <v>52</v>
      </c>
      <c r="C108" s="27" t="s">
        <v>99</v>
      </c>
      <c r="D108" s="16"/>
      <c r="E108" s="16">
        <v>1</v>
      </c>
      <c r="F108" s="25">
        <v>0</v>
      </c>
      <c r="G108" s="18" t="s">
        <v>18</v>
      </c>
      <c r="H108" s="18">
        <v>0</v>
      </c>
      <c r="I108" s="18">
        <v>1</v>
      </c>
      <c r="J108" s="18" t="s">
        <v>69</v>
      </c>
      <c r="K108" s="18" t="s">
        <v>68</v>
      </c>
      <c r="L108" s="18">
        <v>1</v>
      </c>
      <c r="M108" s="18">
        <v>3</v>
      </c>
      <c r="N108" s="19">
        <v>760</v>
      </c>
      <c r="O108" s="19">
        <v>65</v>
      </c>
      <c r="P108" s="19">
        <v>5</v>
      </c>
      <c r="Q108" s="18" t="str">
        <f t="shared" ca="1" si="41"/>
        <v>16</v>
      </c>
      <c r="R108" s="18" t="str">
        <f t="shared" ca="1" si="43"/>
        <v>08</v>
      </c>
      <c r="S108" s="18" t="str">
        <f t="shared" ca="1" si="45"/>
        <v>07</v>
      </c>
      <c r="T108" s="18">
        <v>1</v>
      </c>
      <c r="U108" s="18">
        <v>0</v>
      </c>
      <c r="V108" s="18">
        <v>0</v>
      </c>
      <c r="W108" s="18">
        <v>1</v>
      </c>
      <c r="X108" s="18">
        <v>1</v>
      </c>
      <c r="Y108" s="18">
        <v>1</v>
      </c>
      <c r="Z108" s="18">
        <v>1</v>
      </c>
      <c r="AA108" s="18">
        <v>1</v>
      </c>
      <c r="AB108" s="18">
        <v>1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0</v>
      </c>
      <c r="AI108" s="18">
        <v>0</v>
      </c>
      <c r="AJ108" s="19">
        <v>0</v>
      </c>
      <c r="AK108" s="19">
        <v>0</v>
      </c>
      <c r="AL108" s="19">
        <v>0</v>
      </c>
      <c r="AM108" s="19">
        <v>0</v>
      </c>
      <c r="AN108" s="19">
        <v>0</v>
      </c>
      <c r="AO108" s="19">
        <v>0</v>
      </c>
      <c r="AP108" s="19">
        <v>0</v>
      </c>
      <c r="AQ108" s="26">
        <f>F108</f>
        <v>0</v>
      </c>
      <c r="AR108" s="19">
        <v>0</v>
      </c>
      <c r="AS108" s="19">
        <v>0</v>
      </c>
      <c r="AT108" s="18" t="str">
        <f t="shared" ca="1" si="26"/>
        <v>51</v>
      </c>
      <c r="AU108" s="18" t="s">
        <v>25</v>
      </c>
      <c r="AV108" s="16" t="str">
        <f t="shared" ca="1" si="27"/>
        <v>7B00013CC801030760006500051608070100000101010101000000000000000000000000000000000000000000000000000000000000000000517D</v>
      </c>
      <c r="AW108" s="79">
        <v>107</v>
      </c>
      <c r="AX108" s="21"/>
      <c r="AY108" s="18" t="str">
        <f t="shared" si="28"/>
        <v>00</v>
      </c>
      <c r="AZ108" s="18" t="str">
        <f t="shared" si="29"/>
        <v>00</v>
      </c>
      <c r="BA108" s="20"/>
      <c r="BB108" s="21"/>
    </row>
    <row r="109" spans="1:54" ht="66">
      <c r="A109" s="27"/>
      <c r="B109" s="16"/>
      <c r="C109" s="27"/>
      <c r="D109" s="16"/>
      <c r="E109" s="16">
        <v>2</v>
      </c>
      <c r="F109" s="25">
        <v>34</v>
      </c>
      <c r="G109" s="18" t="s">
        <v>18</v>
      </c>
      <c r="H109" s="18">
        <v>0</v>
      </c>
      <c r="I109" s="18">
        <v>1</v>
      </c>
      <c r="J109" s="18" t="s">
        <v>69</v>
      </c>
      <c r="K109" s="18" t="s">
        <v>68</v>
      </c>
      <c r="L109" s="18">
        <v>1</v>
      </c>
      <c r="M109" s="18">
        <v>3</v>
      </c>
      <c r="N109" s="19">
        <v>760</v>
      </c>
      <c r="O109" s="19">
        <v>65</v>
      </c>
      <c r="P109" s="19">
        <v>5</v>
      </c>
      <c r="Q109" s="18" t="str">
        <f t="shared" ca="1" si="41"/>
        <v>16</v>
      </c>
      <c r="R109" s="18" t="str">
        <f t="shared" ca="1" si="43"/>
        <v>08</v>
      </c>
      <c r="S109" s="18" t="str">
        <f t="shared" ca="1" si="45"/>
        <v>07</v>
      </c>
      <c r="T109" s="18">
        <v>1</v>
      </c>
      <c r="U109" s="18">
        <v>0</v>
      </c>
      <c r="V109" s="18">
        <v>0</v>
      </c>
      <c r="W109" s="18">
        <v>1</v>
      </c>
      <c r="X109" s="18">
        <v>1</v>
      </c>
      <c r="Y109" s="18">
        <v>1</v>
      </c>
      <c r="Z109" s="18">
        <v>1</v>
      </c>
      <c r="AA109" s="18">
        <v>1</v>
      </c>
      <c r="AB109" s="18">
        <v>1</v>
      </c>
      <c r="AC109" s="19">
        <v>0</v>
      </c>
      <c r="AD109" s="19">
        <v>0</v>
      </c>
      <c r="AE109" s="19">
        <v>0</v>
      </c>
      <c r="AF109" s="19">
        <v>0</v>
      </c>
      <c r="AG109" s="19">
        <v>0</v>
      </c>
      <c r="AH109" s="19">
        <v>0</v>
      </c>
      <c r="AI109" s="18">
        <v>0</v>
      </c>
      <c r="AJ109" s="19">
        <v>0</v>
      </c>
      <c r="AK109" s="19">
        <v>0</v>
      </c>
      <c r="AL109" s="19">
        <v>0</v>
      </c>
      <c r="AM109" s="19">
        <v>0</v>
      </c>
      <c r="AN109" s="19">
        <v>0</v>
      </c>
      <c r="AO109" s="19">
        <v>0</v>
      </c>
      <c r="AP109" s="19">
        <v>0</v>
      </c>
      <c r="AQ109" s="26">
        <f t="shared" ref="AQ109:AQ110" si="47">F109</f>
        <v>34</v>
      </c>
      <c r="AR109" s="19">
        <v>0</v>
      </c>
      <c r="AS109" s="19">
        <v>0</v>
      </c>
      <c r="AT109" s="18" t="str">
        <f t="shared" ca="1" si="26"/>
        <v>05</v>
      </c>
      <c r="AU109" s="18" t="s">
        <v>25</v>
      </c>
      <c r="AV109" s="16" t="str">
        <f t="shared" ca="1" si="27"/>
        <v>7B00013CC801030760006500051608070100000101010101000000000000000000000000000000000000000000000000000000003400000000057D</v>
      </c>
      <c r="AW109" s="79">
        <v>108</v>
      </c>
      <c r="AX109" s="21"/>
      <c r="AY109" s="18" t="str">
        <f t="shared" si="28"/>
        <v>00</v>
      </c>
      <c r="AZ109" s="18" t="str">
        <f t="shared" si="29"/>
        <v>00</v>
      </c>
      <c r="BA109" s="20"/>
      <c r="BB109" s="21"/>
    </row>
    <row r="110" spans="1:54" ht="66">
      <c r="A110" s="27"/>
      <c r="B110" s="16"/>
      <c r="C110" s="27"/>
      <c r="D110" s="16"/>
      <c r="E110" s="16">
        <v>3</v>
      </c>
      <c r="F110" s="25" t="s">
        <v>72</v>
      </c>
      <c r="G110" s="18" t="s">
        <v>18</v>
      </c>
      <c r="H110" s="18">
        <v>0</v>
      </c>
      <c r="I110" s="18">
        <v>1</v>
      </c>
      <c r="J110" s="18" t="s">
        <v>69</v>
      </c>
      <c r="K110" s="18" t="s">
        <v>68</v>
      </c>
      <c r="L110" s="18">
        <v>1</v>
      </c>
      <c r="M110" s="18">
        <v>3</v>
      </c>
      <c r="N110" s="19">
        <v>760</v>
      </c>
      <c r="O110" s="19">
        <v>65</v>
      </c>
      <c r="P110" s="19">
        <v>5</v>
      </c>
      <c r="Q110" s="18" t="str">
        <f t="shared" ca="1" si="41"/>
        <v>16</v>
      </c>
      <c r="R110" s="18" t="str">
        <f t="shared" ca="1" si="43"/>
        <v>08</v>
      </c>
      <c r="S110" s="18" t="str">
        <f t="shared" ca="1" si="45"/>
        <v>07</v>
      </c>
      <c r="T110" s="18">
        <v>1</v>
      </c>
      <c r="U110" s="18">
        <v>0</v>
      </c>
      <c r="V110" s="18">
        <v>0</v>
      </c>
      <c r="W110" s="18">
        <v>1</v>
      </c>
      <c r="X110" s="18">
        <v>1</v>
      </c>
      <c r="Y110" s="18">
        <v>1</v>
      </c>
      <c r="Z110" s="18">
        <v>1</v>
      </c>
      <c r="AA110" s="18">
        <v>1</v>
      </c>
      <c r="AB110" s="18">
        <v>1</v>
      </c>
      <c r="AC110" s="19">
        <v>0</v>
      </c>
      <c r="AD110" s="19">
        <v>0</v>
      </c>
      <c r="AE110" s="19">
        <v>0</v>
      </c>
      <c r="AF110" s="19">
        <v>0</v>
      </c>
      <c r="AG110" s="19">
        <v>0</v>
      </c>
      <c r="AH110" s="19">
        <v>0</v>
      </c>
      <c r="AI110" s="18">
        <v>0</v>
      </c>
      <c r="AJ110" s="19">
        <v>0</v>
      </c>
      <c r="AK110" s="19">
        <v>0</v>
      </c>
      <c r="AL110" s="19">
        <v>0</v>
      </c>
      <c r="AM110" s="19">
        <v>0</v>
      </c>
      <c r="AN110" s="19">
        <v>0</v>
      </c>
      <c r="AO110" s="19">
        <v>0</v>
      </c>
      <c r="AP110" s="19">
        <v>0</v>
      </c>
      <c r="AQ110" s="26" t="str">
        <f t="shared" si="47"/>
        <v>FFFF</v>
      </c>
      <c r="AR110" s="19">
        <v>0</v>
      </c>
      <c r="AS110" s="19">
        <v>0</v>
      </c>
      <c r="AT110" s="18" t="str">
        <f t="shared" ca="1" si="26"/>
        <v>50</v>
      </c>
      <c r="AU110" s="18" t="s">
        <v>25</v>
      </c>
      <c r="AV110" s="16" t="str">
        <f t="shared" ca="1" si="27"/>
        <v>7B00013CC801030760006500051608070100000101010101000000000000000000000000000000000000000000000000000000FFFF00000000507D</v>
      </c>
      <c r="AW110" s="79">
        <v>109</v>
      </c>
      <c r="AX110" s="21"/>
      <c r="AY110" s="18" t="str">
        <f t="shared" si="28"/>
        <v>00</v>
      </c>
      <c r="AZ110" s="18" t="str">
        <f t="shared" si="29"/>
        <v>00</v>
      </c>
      <c r="BA110" s="20"/>
      <c r="BB110" s="21"/>
    </row>
    <row r="111" spans="1:54" ht="66">
      <c r="A111" s="27"/>
      <c r="B111" s="16">
        <v>54</v>
      </c>
      <c r="C111" s="27" t="s">
        <v>100</v>
      </c>
      <c r="D111" s="16"/>
      <c r="E111" s="16">
        <v>1</v>
      </c>
      <c r="F111" s="25">
        <v>0</v>
      </c>
      <c r="G111" s="18" t="s">
        <v>18</v>
      </c>
      <c r="H111" s="18">
        <v>0</v>
      </c>
      <c r="I111" s="18">
        <v>1</v>
      </c>
      <c r="J111" s="18" t="s">
        <v>69</v>
      </c>
      <c r="K111" s="18" t="s">
        <v>68</v>
      </c>
      <c r="L111" s="18">
        <v>1</v>
      </c>
      <c r="M111" s="18">
        <v>3</v>
      </c>
      <c r="N111" s="19">
        <v>760</v>
      </c>
      <c r="O111" s="19">
        <v>65</v>
      </c>
      <c r="P111" s="19">
        <v>5</v>
      </c>
      <c r="Q111" s="18" t="str">
        <f t="shared" ca="1" si="41"/>
        <v>16</v>
      </c>
      <c r="R111" s="18" t="str">
        <f t="shared" ca="1" si="43"/>
        <v>08</v>
      </c>
      <c r="S111" s="18" t="str">
        <f t="shared" ca="1" si="45"/>
        <v>07</v>
      </c>
      <c r="T111" s="18">
        <v>1</v>
      </c>
      <c r="U111" s="18">
        <v>0</v>
      </c>
      <c r="V111" s="18">
        <v>0</v>
      </c>
      <c r="W111" s="18">
        <v>1</v>
      </c>
      <c r="X111" s="18">
        <v>1</v>
      </c>
      <c r="Y111" s="18">
        <v>1</v>
      </c>
      <c r="Z111" s="18">
        <v>1</v>
      </c>
      <c r="AA111" s="18">
        <v>1</v>
      </c>
      <c r="AB111" s="18">
        <v>1</v>
      </c>
      <c r="AC111" s="19">
        <v>0</v>
      </c>
      <c r="AD111" s="19">
        <v>0</v>
      </c>
      <c r="AE111" s="19">
        <v>0</v>
      </c>
      <c r="AF111" s="19">
        <v>0</v>
      </c>
      <c r="AG111" s="19">
        <v>0</v>
      </c>
      <c r="AH111" s="19">
        <v>0</v>
      </c>
      <c r="AI111" s="18">
        <v>0</v>
      </c>
      <c r="AJ111" s="19">
        <v>0</v>
      </c>
      <c r="AK111" s="19">
        <v>0</v>
      </c>
      <c r="AL111" s="19">
        <v>0</v>
      </c>
      <c r="AM111" s="19">
        <v>0</v>
      </c>
      <c r="AN111" s="19">
        <v>0</v>
      </c>
      <c r="AO111" s="19">
        <v>0</v>
      </c>
      <c r="AP111" s="19">
        <v>0</v>
      </c>
      <c r="AQ111" s="19">
        <v>0</v>
      </c>
      <c r="AR111" s="26">
        <f>F111</f>
        <v>0</v>
      </c>
      <c r="AS111" s="19">
        <v>0</v>
      </c>
      <c r="AT111" s="18" t="str">
        <f t="shared" ca="1" si="26"/>
        <v>51</v>
      </c>
      <c r="AU111" s="18" t="s">
        <v>25</v>
      </c>
      <c r="AV111" s="16" t="str">
        <f t="shared" ca="1" si="27"/>
        <v>7B00013CC801030760006500051608070100000101010101000000000000000000000000000000000000000000000000000000000000000000517D</v>
      </c>
      <c r="AW111" s="79">
        <v>110</v>
      </c>
      <c r="AX111" s="21"/>
      <c r="AY111" s="18" t="str">
        <f t="shared" si="28"/>
        <v>00</v>
      </c>
      <c r="AZ111" s="18" t="str">
        <f t="shared" si="29"/>
        <v>00</v>
      </c>
      <c r="BA111" s="20"/>
      <c r="BB111" s="21"/>
    </row>
    <row r="112" spans="1:54" ht="66">
      <c r="A112" s="27"/>
      <c r="B112" s="16"/>
      <c r="C112" s="27"/>
      <c r="D112" s="16"/>
      <c r="E112" s="16">
        <v>2</v>
      </c>
      <c r="F112" s="25">
        <v>34</v>
      </c>
      <c r="G112" s="18" t="s">
        <v>18</v>
      </c>
      <c r="H112" s="18">
        <v>0</v>
      </c>
      <c r="I112" s="18">
        <v>1</v>
      </c>
      <c r="J112" s="18" t="s">
        <v>69</v>
      </c>
      <c r="K112" s="18" t="s">
        <v>68</v>
      </c>
      <c r="L112" s="18">
        <v>1</v>
      </c>
      <c r="M112" s="18">
        <v>3</v>
      </c>
      <c r="N112" s="19">
        <v>760</v>
      </c>
      <c r="O112" s="19">
        <v>65</v>
      </c>
      <c r="P112" s="19">
        <v>5</v>
      </c>
      <c r="Q112" s="18" t="str">
        <f t="shared" ca="1" si="41"/>
        <v>16</v>
      </c>
      <c r="R112" s="18" t="str">
        <f t="shared" ca="1" si="43"/>
        <v>08</v>
      </c>
      <c r="S112" s="18" t="str">
        <f t="shared" ca="1" si="45"/>
        <v>07</v>
      </c>
      <c r="T112" s="18">
        <v>1</v>
      </c>
      <c r="U112" s="18">
        <v>0</v>
      </c>
      <c r="V112" s="18">
        <v>0</v>
      </c>
      <c r="W112" s="18">
        <v>1</v>
      </c>
      <c r="X112" s="18">
        <v>1</v>
      </c>
      <c r="Y112" s="18">
        <v>1</v>
      </c>
      <c r="Z112" s="18">
        <v>1</v>
      </c>
      <c r="AA112" s="18">
        <v>1</v>
      </c>
      <c r="AB112" s="18">
        <v>1</v>
      </c>
      <c r="AC112" s="19">
        <v>0</v>
      </c>
      <c r="AD112" s="19">
        <v>0</v>
      </c>
      <c r="AE112" s="19">
        <v>0</v>
      </c>
      <c r="AF112" s="19">
        <v>0</v>
      </c>
      <c r="AG112" s="19">
        <v>0</v>
      </c>
      <c r="AH112" s="19">
        <v>0</v>
      </c>
      <c r="AI112" s="18">
        <v>0</v>
      </c>
      <c r="AJ112" s="19">
        <v>0</v>
      </c>
      <c r="AK112" s="19">
        <v>0</v>
      </c>
      <c r="AL112" s="19">
        <v>0</v>
      </c>
      <c r="AM112" s="19">
        <v>0</v>
      </c>
      <c r="AN112" s="19">
        <v>0</v>
      </c>
      <c r="AO112" s="19">
        <v>0</v>
      </c>
      <c r="AP112" s="19">
        <v>0</v>
      </c>
      <c r="AQ112" s="19">
        <v>0</v>
      </c>
      <c r="AR112" s="26">
        <f t="shared" ref="AR112:AR113" si="48">F112</f>
        <v>34</v>
      </c>
      <c r="AS112" s="19">
        <v>0</v>
      </c>
      <c r="AT112" s="18" t="str">
        <f t="shared" ca="1" si="26"/>
        <v>05</v>
      </c>
      <c r="AU112" s="18" t="s">
        <v>25</v>
      </c>
      <c r="AV112" s="16" t="str">
        <f t="shared" ca="1" si="27"/>
        <v>7B00013CC801030760006500051608070100000101010101000000000000000000000000000000000000000000000000000000000000340000057D</v>
      </c>
      <c r="AW112" s="79">
        <v>111</v>
      </c>
      <c r="AX112" s="21"/>
      <c r="AY112" s="18" t="str">
        <f t="shared" si="28"/>
        <v>00</v>
      </c>
      <c r="AZ112" s="18" t="str">
        <f t="shared" si="29"/>
        <v>00</v>
      </c>
      <c r="BA112" s="20"/>
      <c r="BB112" s="21"/>
    </row>
    <row r="113" spans="1:54" ht="66">
      <c r="A113" s="27"/>
      <c r="B113" s="16"/>
      <c r="C113" s="27"/>
      <c r="D113" s="16"/>
      <c r="E113" s="16">
        <v>3</v>
      </c>
      <c r="F113" s="25" t="s">
        <v>72</v>
      </c>
      <c r="G113" s="18" t="s">
        <v>18</v>
      </c>
      <c r="H113" s="18">
        <v>0</v>
      </c>
      <c r="I113" s="18">
        <v>1</v>
      </c>
      <c r="J113" s="18" t="s">
        <v>69</v>
      </c>
      <c r="K113" s="18" t="s">
        <v>68</v>
      </c>
      <c r="L113" s="18">
        <v>1</v>
      </c>
      <c r="M113" s="18">
        <v>3</v>
      </c>
      <c r="N113" s="19">
        <v>760</v>
      </c>
      <c r="O113" s="19">
        <v>65</v>
      </c>
      <c r="P113" s="19">
        <v>5</v>
      </c>
      <c r="Q113" s="18" t="str">
        <f t="shared" ca="1" si="41"/>
        <v>16</v>
      </c>
      <c r="R113" s="18" t="str">
        <f t="shared" ca="1" si="43"/>
        <v>08</v>
      </c>
      <c r="S113" s="18" t="str">
        <f t="shared" ca="1" si="45"/>
        <v>07</v>
      </c>
      <c r="T113" s="18">
        <v>1</v>
      </c>
      <c r="U113" s="18">
        <v>0</v>
      </c>
      <c r="V113" s="18">
        <v>0</v>
      </c>
      <c r="W113" s="18">
        <v>1</v>
      </c>
      <c r="X113" s="18">
        <v>1</v>
      </c>
      <c r="Y113" s="18">
        <v>1</v>
      </c>
      <c r="Z113" s="18">
        <v>1</v>
      </c>
      <c r="AA113" s="18">
        <v>1</v>
      </c>
      <c r="AB113" s="18">
        <v>1</v>
      </c>
      <c r="AC113" s="19">
        <v>0</v>
      </c>
      <c r="AD113" s="19">
        <v>0</v>
      </c>
      <c r="AE113" s="19">
        <v>0</v>
      </c>
      <c r="AF113" s="19">
        <v>0</v>
      </c>
      <c r="AG113" s="19">
        <v>0</v>
      </c>
      <c r="AH113" s="19">
        <v>0</v>
      </c>
      <c r="AI113" s="18">
        <v>0</v>
      </c>
      <c r="AJ113" s="19">
        <v>0</v>
      </c>
      <c r="AK113" s="19">
        <v>0</v>
      </c>
      <c r="AL113" s="19">
        <v>0</v>
      </c>
      <c r="AM113" s="19">
        <v>0</v>
      </c>
      <c r="AN113" s="19">
        <v>0</v>
      </c>
      <c r="AO113" s="19">
        <v>0</v>
      </c>
      <c r="AP113" s="19">
        <v>0</v>
      </c>
      <c r="AQ113" s="19">
        <v>0</v>
      </c>
      <c r="AR113" s="26" t="str">
        <f t="shared" si="48"/>
        <v>FFFF</v>
      </c>
      <c r="AS113" s="19">
        <v>0</v>
      </c>
      <c r="AT113" s="18" t="str">
        <f t="shared" ca="1" si="26"/>
        <v>50</v>
      </c>
      <c r="AU113" s="18" t="s">
        <v>25</v>
      </c>
      <c r="AV113" s="16" t="str">
        <f t="shared" ca="1" si="27"/>
        <v>7B00013CC8010307600065000516080701000001010101010000000000000000000000000000000000000000000000000000000000FFFF0000507D</v>
      </c>
      <c r="AW113" s="79">
        <v>112</v>
      </c>
      <c r="AX113" s="21"/>
      <c r="AY113" s="18" t="str">
        <f t="shared" si="28"/>
        <v>00</v>
      </c>
      <c r="AZ113" s="18" t="str">
        <f t="shared" si="29"/>
        <v>00</v>
      </c>
      <c r="BA113" s="20"/>
      <c r="BB113" s="21"/>
    </row>
    <row r="114" spans="1:54" ht="66">
      <c r="A114" s="27"/>
      <c r="B114" s="16">
        <v>56</v>
      </c>
      <c r="C114" s="27" t="s">
        <v>101</v>
      </c>
      <c r="D114" s="16"/>
      <c r="E114" s="16">
        <v>1</v>
      </c>
      <c r="F114" s="25">
        <v>0</v>
      </c>
      <c r="G114" s="18" t="s">
        <v>18</v>
      </c>
      <c r="H114" s="18">
        <v>0</v>
      </c>
      <c r="I114" s="18">
        <v>1</v>
      </c>
      <c r="J114" s="18" t="s">
        <v>69</v>
      </c>
      <c r="K114" s="18" t="s">
        <v>68</v>
      </c>
      <c r="L114" s="18">
        <v>1</v>
      </c>
      <c r="M114" s="18">
        <v>3</v>
      </c>
      <c r="N114" s="19">
        <v>760</v>
      </c>
      <c r="O114" s="19">
        <v>65</v>
      </c>
      <c r="P114" s="19">
        <v>5</v>
      </c>
      <c r="Q114" s="18" t="str">
        <f t="shared" ca="1" si="41"/>
        <v>16</v>
      </c>
      <c r="R114" s="18" t="str">
        <f t="shared" ca="1" si="43"/>
        <v>08</v>
      </c>
      <c r="S114" s="18" t="str">
        <f t="shared" ca="1" si="45"/>
        <v>07</v>
      </c>
      <c r="T114" s="18">
        <v>1</v>
      </c>
      <c r="U114" s="18">
        <v>0</v>
      </c>
      <c r="V114" s="18">
        <v>0</v>
      </c>
      <c r="W114" s="18">
        <v>1</v>
      </c>
      <c r="X114" s="18">
        <v>1</v>
      </c>
      <c r="Y114" s="18">
        <v>1</v>
      </c>
      <c r="Z114" s="18">
        <v>1</v>
      </c>
      <c r="AA114" s="18">
        <v>1</v>
      </c>
      <c r="AB114" s="18">
        <v>1</v>
      </c>
      <c r="AC114" s="19">
        <v>0</v>
      </c>
      <c r="AD114" s="19">
        <v>0</v>
      </c>
      <c r="AE114" s="19">
        <v>0</v>
      </c>
      <c r="AF114" s="19">
        <v>0</v>
      </c>
      <c r="AG114" s="19">
        <v>0</v>
      </c>
      <c r="AH114" s="19">
        <v>0</v>
      </c>
      <c r="AI114" s="18">
        <v>0</v>
      </c>
      <c r="AJ114" s="19">
        <v>0</v>
      </c>
      <c r="AK114" s="19">
        <v>0</v>
      </c>
      <c r="AL114" s="19">
        <v>0</v>
      </c>
      <c r="AM114" s="19">
        <v>0</v>
      </c>
      <c r="AN114" s="19">
        <v>0</v>
      </c>
      <c r="AO114" s="19">
        <v>0</v>
      </c>
      <c r="AP114" s="19">
        <v>0</v>
      </c>
      <c r="AQ114" s="19">
        <v>0</v>
      </c>
      <c r="AR114" s="19">
        <v>0</v>
      </c>
      <c r="AS114" s="26">
        <f>F114</f>
        <v>0</v>
      </c>
      <c r="AT114" s="18" t="str">
        <f t="shared" ca="1" si="26"/>
        <v>51</v>
      </c>
      <c r="AU114" s="18" t="s">
        <v>25</v>
      </c>
      <c r="AV114" s="16" t="str">
        <f t="shared" ca="1" si="27"/>
        <v>7B00013CC801030760006500051608070100000101010101000000000000000000000000000000000000000000000000000000000000000000517D</v>
      </c>
      <c r="AW114" s="79">
        <v>113</v>
      </c>
      <c r="AX114" s="21"/>
      <c r="AY114" s="18" t="str">
        <f t="shared" si="28"/>
        <v>00</v>
      </c>
      <c r="AZ114" s="18" t="str">
        <f t="shared" si="29"/>
        <v>00</v>
      </c>
      <c r="BA114" s="20"/>
      <c r="BB114" s="21"/>
    </row>
    <row r="115" spans="1:54" ht="66">
      <c r="A115" s="27"/>
      <c r="B115" s="16"/>
      <c r="C115" s="27"/>
      <c r="D115" s="16"/>
      <c r="E115" s="16">
        <v>2</v>
      </c>
      <c r="F115" s="25">
        <v>34</v>
      </c>
      <c r="G115" s="18" t="s">
        <v>18</v>
      </c>
      <c r="H115" s="18">
        <v>0</v>
      </c>
      <c r="I115" s="18">
        <v>1</v>
      </c>
      <c r="J115" s="18" t="s">
        <v>69</v>
      </c>
      <c r="K115" s="18" t="s">
        <v>68</v>
      </c>
      <c r="L115" s="18">
        <v>1</v>
      </c>
      <c r="M115" s="18">
        <v>3</v>
      </c>
      <c r="N115" s="19">
        <v>760</v>
      </c>
      <c r="O115" s="19">
        <v>65</v>
      </c>
      <c r="P115" s="19">
        <v>5</v>
      </c>
      <c r="Q115" s="18" t="str">
        <f t="shared" ca="1" si="41"/>
        <v>16</v>
      </c>
      <c r="R115" s="18" t="str">
        <f t="shared" ca="1" si="43"/>
        <v>08</v>
      </c>
      <c r="S115" s="18" t="str">
        <f t="shared" ca="1" si="45"/>
        <v>07</v>
      </c>
      <c r="T115" s="18">
        <v>1</v>
      </c>
      <c r="U115" s="18">
        <v>0</v>
      </c>
      <c r="V115" s="18">
        <v>0</v>
      </c>
      <c r="W115" s="18">
        <v>1</v>
      </c>
      <c r="X115" s="18">
        <v>1</v>
      </c>
      <c r="Y115" s="18">
        <v>1</v>
      </c>
      <c r="Z115" s="18">
        <v>1</v>
      </c>
      <c r="AA115" s="18">
        <v>1</v>
      </c>
      <c r="AB115" s="18">
        <v>1</v>
      </c>
      <c r="AC115" s="19">
        <v>0</v>
      </c>
      <c r="AD115" s="19">
        <v>0</v>
      </c>
      <c r="AE115" s="19">
        <v>0</v>
      </c>
      <c r="AF115" s="19">
        <v>0</v>
      </c>
      <c r="AG115" s="19">
        <v>0</v>
      </c>
      <c r="AH115" s="19">
        <v>0</v>
      </c>
      <c r="AI115" s="18">
        <v>0</v>
      </c>
      <c r="AJ115" s="19">
        <v>0</v>
      </c>
      <c r="AK115" s="19">
        <v>0</v>
      </c>
      <c r="AL115" s="19">
        <v>0</v>
      </c>
      <c r="AM115" s="19">
        <v>0</v>
      </c>
      <c r="AN115" s="19">
        <v>0</v>
      </c>
      <c r="AO115" s="19">
        <v>0</v>
      </c>
      <c r="AP115" s="19">
        <v>0</v>
      </c>
      <c r="AQ115" s="19">
        <v>0</v>
      </c>
      <c r="AR115" s="19">
        <v>0</v>
      </c>
      <c r="AS115" s="26">
        <f t="shared" ref="AS115:AS116" si="49">F115</f>
        <v>34</v>
      </c>
      <c r="AT115" s="18" t="str">
        <f t="shared" ca="1" si="26"/>
        <v>05</v>
      </c>
      <c r="AU115" s="18" t="s">
        <v>25</v>
      </c>
      <c r="AV115" s="16" t="str">
        <f t="shared" ca="1" si="27"/>
        <v>7B00013CC801030760006500051608070100000101010101000000000000000000000000000000000000000000000000000000000000000034057D</v>
      </c>
      <c r="AW115" s="79">
        <v>114</v>
      </c>
      <c r="AX115" s="21"/>
      <c r="AY115" s="18" t="str">
        <f t="shared" si="28"/>
        <v>00</v>
      </c>
      <c r="AZ115" s="18" t="str">
        <f t="shared" si="29"/>
        <v>00</v>
      </c>
      <c r="BA115" s="20"/>
      <c r="BB115" s="21"/>
    </row>
    <row r="116" spans="1:54" ht="66">
      <c r="A116" s="27"/>
      <c r="B116" s="16"/>
      <c r="C116" s="27"/>
      <c r="D116" s="16"/>
      <c r="E116" s="16">
        <v>3</v>
      </c>
      <c r="F116" s="25" t="s">
        <v>72</v>
      </c>
      <c r="G116" s="18" t="s">
        <v>18</v>
      </c>
      <c r="H116" s="18">
        <v>0</v>
      </c>
      <c r="I116" s="18">
        <v>1</v>
      </c>
      <c r="J116" s="18" t="s">
        <v>69</v>
      </c>
      <c r="K116" s="18" t="s">
        <v>68</v>
      </c>
      <c r="L116" s="18">
        <v>1</v>
      </c>
      <c r="M116" s="18">
        <v>3</v>
      </c>
      <c r="N116" s="19">
        <v>760</v>
      </c>
      <c r="O116" s="19">
        <v>65</v>
      </c>
      <c r="P116" s="19">
        <v>5</v>
      </c>
      <c r="Q116" s="18" t="str">
        <f t="shared" ca="1" si="41"/>
        <v>16</v>
      </c>
      <c r="R116" s="18" t="str">
        <f t="shared" ca="1" si="43"/>
        <v>08</v>
      </c>
      <c r="S116" s="18" t="str">
        <f t="shared" ca="1" si="45"/>
        <v>07</v>
      </c>
      <c r="T116" s="18">
        <v>1</v>
      </c>
      <c r="U116" s="18">
        <v>0</v>
      </c>
      <c r="V116" s="18">
        <v>0</v>
      </c>
      <c r="W116" s="18">
        <v>1</v>
      </c>
      <c r="X116" s="18">
        <v>1</v>
      </c>
      <c r="Y116" s="18">
        <v>1</v>
      </c>
      <c r="Z116" s="18">
        <v>1</v>
      </c>
      <c r="AA116" s="18">
        <v>1</v>
      </c>
      <c r="AB116" s="18">
        <v>1</v>
      </c>
      <c r="AC116" s="19">
        <v>0</v>
      </c>
      <c r="AD116" s="19">
        <v>0</v>
      </c>
      <c r="AE116" s="19">
        <v>0</v>
      </c>
      <c r="AF116" s="19">
        <v>0</v>
      </c>
      <c r="AG116" s="19">
        <v>0</v>
      </c>
      <c r="AH116" s="19">
        <v>0</v>
      </c>
      <c r="AI116" s="18">
        <v>0</v>
      </c>
      <c r="AJ116" s="19">
        <v>0</v>
      </c>
      <c r="AK116" s="19">
        <v>0</v>
      </c>
      <c r="AL116" s="19">
        <v>0</v>
      </c>
      <c r="AM116" s="19">
        <v>0</v>
      </c>
      <c r="AN116" s="19">
        <v>0</v>
      </c>
      <c r="AO116" s="19">
        <v>0</v>
      </c>
      <c r="AP116" s="19">
        <v>0</v>
      </c>
      <c r="AQ116" s="19">
        <v>0</v>
      </c>
      <c r="AR116" s="19">
        <v>0</v>
      </c>
      <c r="AS116" s="26" t="str">
        <f t="shared" si="49"/>
        <v>FFFF</v>
      </c>
      <c r="AT116" s="18" t="str">
        <f t="shared" ca="1" si="26"/>
        <v>50</v>
      </c>
      <c r="AU116" s="18" t="s">
        <v>25</v>
      </c>
      <c r="AV116" s="16" t="str">
        <f t="shared" ca="1" si="27"/>
        <v>7B00013CC80103076000650005160807010000010101010100000000000000000000000000000000000000000000000000000000000000FFFF507D</v>
      </c>
      <c r="AW116" s="79">
        <v>115</v>
      </c>
      <c r="AX116" s="21"/>
      <c r="AY116" s="18" t="str">
        <f t="shared" si="28"/>
        <v>00</v>
      </c>
      <c r="AZ116" s="18" t="str">
        <f t="shared" si="29"/>
        <v>00</v>
      </c>
      <c r="BA116" s="20"/>
      <c r="BB116" s="21"/>
    </row>
    <row r="117" spans="1:54" ht="66">
      <c r="A117" s="27"/>
      <c r="B117" s="16">
        <v>58</v>
      </c>
      <c r="C117" s="27" t="s">
        <v>11</v>
      </c>
      <c r="D117" s="28" t="s">
        <v>31</v>
      </c>
      <c r="E117" s="28">
        <v>1</v>
      </c>
      <c r="F117" s="22">
        <v>0</v>
      </c>
      <c r="G117" s="18" t="s">
        <v>18</v>
      </c>
      <c r="H117" s="18">
        <v>0</v>
      </c>
      <c r="I117" s="18">
        <v>1</v>
      </c>
      <c r="J117" s="18" t="s">
        <v>69</v>
      </c>
      <c r="K117" s="18" t="s">
        <v>68</v>
      </c>
      <c r="L117" s="18">
        <v>1</v>
      </c>
      <c r="M117" s="18">
        <v>3</v>
      </c>
      <c r="N117" s="19">
        <v>760</v>
      </c>
      <c r="O117" s="19">
        <v>65</v>
      </c>
      <c r="P117" s="19">
        <v>5</v>
      </c>
      <c r="Q117" s="18" t="str">
        <f t="shared" ca="1" si="41"/>
        <v>16</v>
      </c>
      <c r="R117" s="18" t="str">
        <f t="shared" ca="1" si="43"/>
        <v>08</v>
      </c>
      <c r="S117" s="18" t="str">
        <f t="shared" ca="1" si="45"/>
        <v>07</v>
      </c>
      <c r="T117" s="18">
        <v>1</v>
      </c>
      <c r="U117" s="18">
        <v>0</v>
      </c>
      <c r="V117" s="18">
        <v>0</v>
      </c>
      <c r="W117" s="18">
        <v>1</v>
      </c>
      <c r="X117" s="18">
        <v>1</v>
      </c>
      <c r="Y117" s="18">
        <v>1</v>
      </c>
      <c r="Z117" s="18">
        <v>1</v>
      </c>
      <c r="AA117" s="18">
        <v>1</v>
      </c>
      <c r="AB117" s="18">
        <v>1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0</v>
      </c>
      <c r="AI117" s="18">
        <v>0</v>
      </c>
      <c r="AJ117" s="19">
        <v>1</v>
      </c>
      <c r="AK117" s="19">
        <v>1</v>
      </c>
      <c r="AL117" s="19">
        <v>1</v>
      </c>
      <c r="AM117" s="19">
        <v>1</v>
      </c>
      <c r="AN117" s="19">
        <v>1</v>
      </c>
      <c r="AO117" s="19">
        <v>0</v>
      </c>
      <c r="AP117" s="19">
        <v>0</v>
      </c>
      <c r="AQ117" s="19">
        <v>0</v>
      </c>
      <c r="AR117" s="19">
        <v>0</v>
      </c>
      <c r="AS117" s="19">
        <v>1</v>
      </c>
      <c r="AT117" s="23">
        <f>F117</f>
        <v>0</v>
      </c>
      <c r="AU117" s="18" t="s">
        <v>25</v>
      </c>
      <c r="AV117" s="16" t="str">
        <f t="shared" ca="1" si="27"/>
        <v>7B00013CC801030760006500051608070100000101010101000000000000000000000000000001000100010001000100000000000000000001007D</v>
      </c>
      <c r="AW117" s="79">
        <v>116</v>
      </c>
      <c r="AX117" s="21"/>
      <c r="AY117" s="18" t="str">
        <f t="shared" si="28"/>
        <v>00</v>
      </c>
      <c r="AZ117" s="18" t="str">
        <f t="shared" si="29"/>
        <v>00</v>
      </c>
      <c r="BA117" s="20"/>
      <c r="BB117" s="21"/>
    </row>
    <row r="118" spans="1:54" ht="66">
      <c r="A118" s="27"/>
      <c r="B118" s="16"/>
      <c r="C118" s="27"/>
      <c r="D118" s="29"/>
      <c r="E118" s="28">
        <v>2</v>
      </c>
      <c r="F118" s="22" t="s">
        <v>22</v>
      </c>
      <c r="G118" s="18" t="s">
        <v>18</v>
      </c>
      <c r="H118" s="18">
        <v>0</v>
      </c>
      <c r="I118" s="18">
        <v>1</v>
      </c>
      <c r="J118" s="18" t="s">
        <v>69</v>
      </c>
      <c r="K118" s="18" t="s">
        <v>68</v>
      </c>
      <c r="L118" s="18">
        <v>1</v>
      </c>
      <c r="M118" s="18">
        <v>3</v>
      </c>
      <c r="N118" s="19">
        <v>760</v>
      </c>
      <c r="O118" s="19">
        <v>65</v>
      </c>
      <c r="P118" s="19">
        <v>5</v>
      </c>
      <c r="Q118" s="18" t="str">
        <f t="shared" ca="1" si="41"/>
        <v>16</v>
      </c>
      <c r="R118" s="18" t="str">
        <f t="shared" ca="1" si="43"/>
        <v>08</v>
      </c>
      <c r="S118" s="18" t="str">
        <f t="shared" ca="1" si="45"/>
        <v>07</v>
      </c>
      <c r="T118" s="18">
        <v>1</v>
      </c>
      <c r="U118" s="18">
        <v>0</v>
      </c>
      <c r="V118" s="18">
        <v>0</v>
      </c>
      <c r="W118" s="18">
        <v>1</v>
      </c>
      <c r="X118" s="18">
        <v>1</v>
      </c>
      <c r="Y118" s="18">
        <v>1</v>
      </c>
      <c r="Z118" s="18">
        <v>1</v>
      </c>
      <c r="AA118" s="18">
        <v>1</v>
      </c>
      <c r="AB118" s="18">
        <v>1</v>
      </c>
      <c r="AC118" s="19">
        <v>1</v>
      </c>
      <c r="AD118" s="19">
        <v>1</v>
      </c>
      <c r="AE118" s="19">
        <v>1</v>
      </c>
      <c r="AF118" s="19">
        <v>1</v>
      </c>
      <c r="AG118" s="19">
        <v>1</v>
      </c>
      <c r="AH118" s="19">
        <v>1</v>
      </c>
      <c r="AI118" s="18">
        <v>0</v>
      </c>
      <c r="AJ118" s="19">
        <v>1</v>
      </c>
      <c r="AK118" s="19">
        <v>1</v>
      </c>
      <c r="AL118" s="19">
        <v>1</v>
      </c>
      <c r="AM118" s="19">
        <v>1</v>
      </c>
      <c r="AN118" s="19">
        <v>1</v>
      </c>
      <c r="AO118" s="19">
        <v>1</v>
      </c>
      <c r="AP118" s="19">
        <v>1</v>
      </c>
      <c r="AQ118" s="19">
        <v>0</v>
      </c>
      <c r="AR118" s="19">
        <v>1</v>
      </c>
      <c r="AS118" s="19">
        <v>1</v>
      </c>
      <c r="AT118" s="23" t="str">
        <f>F118</f>
        <v>FF</v>
      </c>
      <c r="AU118" s="18" t="s">
        <v>25</v>
      </c>
      <c r="AV118" s="16" t="str">
        <f t="shared" ca="1" si="27"/>
        <v>7B00013CC801030760006500051608070100000101010101000100010001000100010001000001000100010001000100010001000000010001FF7D</v>
      </c>
      <c r="AW118" s="79">
        <v>117</v>
      </c>
      <c r="AX118" s="21"/>
      <c r="AY118" s="18" t="str">
        <f t="shared" si="28"/>
        <v>00</v>
      </c>
      <c r="AZ118" s="18" t="str">
        <f t="shared" si="29"/>
        <v>00</v>
      </c>
      <c r="BA118" s="20"/>
      <c r="BB118" s="21"/>
    </row>
    <row r="119" spans="1:54" ht="66">
      <c r="A119" s="27"/>
      <c r="B119" s="16">
        <v>59</v>
      </c>
      <c r="C119" s="27" t="s">
        <v>12</v>
      </c>
      <c r="D119" s="16" t="s">
        <v>2</v>
      </c>
      <c r="E119" s="16">
        <v>1</v>
      </c>
      <c r="F119" s="22">
        <v>0</v>
      </c>
      <c r="G119" s="18" t="s">
        <v>18</v>
      </c>
      <c r="H119" s="18">
        <v>0</v>
      </c>
      <c r="I119" s="18">
        <v>1</v>
      </c>
      <c r="J119" s="18" t="s">
        <v>69</v>
      </c>
      <c r="K119" s="18" t="s">
        <v>68</v>
      </c>
      <c r="L119" s="18">
        <v>1</v>
      </c>
      <c r="M119" s="18">
        <v>3</v>
      </c>
      <c r="N119" s="19">
        <v>760</v>
      </c>
      <c r="O119" s="19">
        <v>65</v>
      </c>
      <c r="P119" s="19">
        <v>5</v>
      </c>
      <c r="Q119" s="18" t="str">
        <f t="shared" ca="1" si="41"/>
        <v>16</v>
      </c>
      <c r="R119" s="18" t="str">
        <f t="shared" ca="1" si="43"/>
        <v>08</v>
      </c>
      <c r="S119" s="18" t="str">
        <f t="shared" ca="1" si="45"/>
        <v>07</v>
      </c>
      <c r="T119" s="18">
        <v>1</v>
      </c>
      <c r="U119" s="18">
        <v>0</v>
      </c>
      <c r="V119" s="18">
        <v>0</v>
      </c>
      <c r="W119" s="18">
        <v>1</v>
      </c>
      <c r="X119" s="18">
        <v>1</v>
      </c>
      <c r="Y119" s="18">
        <v>1</v>
      </c>
      <c r="Z119" s="18">
        <v>1</v>
      </c>
      <c r="AA119" s="18">
        <v>1</v>
      </c>
      <c r="AB119" s="18">
        <v>1</v>
      </c>
      <c r="AC119" s="19">
        <v>1</v>
      </c>
      <c r="AD119" s="19">
        <v>1</v>
      </c>
      <c r="AE119" s="19">
        <v>1</v>
      </c>
      <c r="AF119" s="19">
        <v>1</v>
      </c>
      <c r="AG119" s="19">
        <v>1</v>
      </c>
      <c r="AH119" s="19">
        <v>1</v>
      </c>
      <c r="AI119" s="18">
        <v>0</v>
      </c>
      <c r="AJ119" s="19">
        <v>1</v>
      </c>
      <c r="AK119" s="19">
        <v>1</v>
      </c>
      <c r="AL119" s="19">
        <v>1</v>
      </c>
      <c r="AM119" s="19">
        <v>1</v>
      </c>
      <c r="AN119" s="19">
        <v>1</v>
      </c>
      <c r="AO119" s="19">
        <v>1</v>
      </c>
      <c r="AP119" s="19">
        <v>1</v>
      </c>
      <c r="AQ119" s="19">
        <v>0</v>
      </c>
      <c r="AR119" s="19">
        <v>1</v>
      </c>
      <c r="AS119" s="19">
        <v>1</v>
      </c>
      <c r="AT119" s="18" t="str">
        <f t="shared" ref="AT119:AT120" ca="1" si="50">TEXT(DEC2HEX(_xlfn.BITAND(SUM(HEX2DEC(G119)+HEX2DEC(H119)+HEX2DEC(I119)+HEX2DEC(J119)+HEX2DEC(K119)+HEX2DEC(L119)+HEX2DEC(M119)+HEX2DEC(N119)+HEX2DEC(O119)+HEX2DEC(P119)+HEX2DEC(Q119)+HEX2DEC(R119)+HEX2DEC(S119)+HEX2DEC(T119)+HEX2DEC(U119)+HEX2DEC(V119)+HEX2DEC(X119)+HEX2DEC(Y119)+HEX2DEC(Z119)+HEX2DEC(AA119)+HEX2DEC(AB119)+HEX2DEC(AC119)+HEX2DEC(AD119)+HEX2DEC(AE119)+HEX2DEC(AF119)+HEX2DEC(AG119)+HEX2DEC(AH119)+HEX2DEC(AI119)+HEX2DEC(AJ119)+HEX2DEC(AK119)+HEX2DEC(AL119)+HEX2DEC(AM119)+HEX2DEC(AN119)+HEX2DEC(AO119)+HEX2DEC(AP119)+HEX2DEC(AQ119)+HEX2DEC(AR119)+HEX2DEC(AS119)),85)),"00")</f>
        <v>00</v>
      </c>
      <c r="AU119" s="23">
        <f>F119</f>
        <v>0</v>
      </c>
      <c r="AV119" s="16" t="str">
        <f t="shared" ca="1" si="27"/>
        <v>7B00013CC8010307600065000516080701000001010101010001000100010001000100010000010001000100010001000100010000000100010000</v>
      </c>
      <c r="AW119" s="79">
        <v>118</v>
      </c>
      <c r="AX119" s="21"/>
      <c r="AY119" s="18" t="str">
        <f t="shared" si="28"/>
        <v>00</v>
      </c>
      <c r="AZ119" s="18" t="str">
        <f t="shared" si="29"/>
        <v>00</v>
      </c>
      <c r="BA119" s="20"/>
      <c r="BB119" s="21"/>
    </row>
    <row r="120" spans="1:54" ht="66">
      <c r="A120" s="27"/>
      <c r="B120" s="16"/>
      <c r="C120" s="27"/>
      <c r="D120" s="16"/>
      <c r="E120" s="16">
        <v>2</v>
      </c>
      <c r="F120" s="22" t="s">
        <v>22</v>
      </c>
      <c r="G120" s="18" t="s">
        <v>18</v>
      </c>
      <c r="H120" s="18">
        <v>0</v>
      </c>
      <c r="I120" s="18">
        <v>1</v>
      </c>
      <c r="J120" s="18" t="s">
        <v>69</v>
      </c>
      <c r="K120" s="18" t="s">
        <v>68</v>
      </c>
      <c r="L120" s="18">
        <v>1</v>
      </c>
      <c r="M120" s="18">
        <v>3</v>
      </c>
      <c r="N120" s="19">
        <v>760</v>
      </c>
      <c r="O120" s="19">
        <v>65</v>
      </c>
      <c r="P120" s="19">
        <v>5</v>
      </c>
      <c r="Q120" s="18" t="str">
        <f t="shared" ca="1" si="41"/>
        <v>16</v>
      </c>
      <c r="R120" s="18" t="str">
        <f t="shared" ca="1" si="43"/>
        <v>08</v>
      </c>
      <c r="S120" s="18" t="str">
        <f t="shared" ca="1" si="45"/>
        <v>07</v>
      </c>
      <c r="T120" s="18">
        <v>1</v>
      </c>
      <c r="U120" s="18">
        <v>0</v>
      </c>
      <c r="V120" s="18">
        <v>0</v>
      </c>
      <c r="W120" s="18">
        <v>1</v>
      </c>
      <c r="X120" s="18">
        <v>1</v>
      </c>
      <c r="Y120" s="18">
        <v>1</v>
      </c>
      <c r="Z120" s="18">
        <v>1</v>
      </c>
      <c r="AA120" s="18">
        <v>1</v>
      </c>
      <c r="AB120" s="18">
        <v>1</v>
      </c>
      <c r="AC120" s="19">
        <v>1</v>
      </c>
      <c r="AD120" s="19">
        <v>1</v>
      </c>
      <c r="AE120" s="19">
        <v>1</v>
      </c>
      <c r="AF120" s="19">
        <v>1</v>
      </c>
      <c r="AG120" s="19">
        <v>1</v>
      </c>
      <c r="AH120" s="19">
        <v>1</v>
      </c>
      <c r="AI120" s="18">
        <v>0</v>
      </c>
      <c r="AJ120" s="19">
        <v>1</v>
      </c>
      <c r="AK120" s="19">
        <v>1</v>
      </c>
      <c r="AL120" s="19">
        <v>1</v>
      </c>
      <c r="AM120" s="19">
        <v>1</v>
      </c>
      <c r="AN120" s="19">
        <v>1</v>
      </c>
      <c r="AO120" s="19">
        <v>1</v>
      </c>
      <c r="AP120" s="19">
        <v>1</v>
      </c>
      <c r="AQ120" s="19">
        <v>1</v>
      </c>
      <c r="AR120" s="19">
        <v>1</v>
      </c>
      <c r="AS120" s="19">
        <v>1</v>
      </c>
      <c r="AT120" s="18" t="str">
        <f t="shared" ca="1" si="50"/>
        <v>01</v>
      </c>
      <c r="AU120" s="23" t="str">
        <f>F120</f>
        <v>FF</v>
      </c>
      <c r="AV120" s="16" t="str">
        <f t="shared" ca="1" si="27"/>
        <v>7B00013CC80103076000650005160807010000010101010100010001000100010001000100000100010001000100010001000100010001000101FF</v>
      </c>
      <c r="AW120" s="79">
        <v>119</v>
      </c>
      <c r="AX120" s="21"/>
      <c r="AY120" s="18" t="str">
        <f t="shared" si="28"/>
        <v>00</v>
      </c>
      <c r="AZ120" s="18" t="str">
        <f t="shared" si="29"/>
        <v>00</v>
      </c>
      <c r="BA120" s="20"/>
      <c r="BB120" s="21"/>
    </row>
    <row r="121" spans="1:54">
      <c r="A121" s="71"/>
      <c r="B121" s="76"/>
      <c r="C121" s="72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5"/>
      <c r="AY121" s="76"/>
      <c r="AZ121" s="76"/>
      <c r="BA121" s="76"/>
      <c r="BB121" s="75"/>
    </row>
  </sheetData>
  <sheetProtection algorithmName="SHA-512" hashValue="Y7zaFbfiyEGj3wbAvcbrWawBPyt3wtlPfHHRi6CFGlVY0W2kNTlNOTftTk0mPbTKNlr7ZWdj+UEgJZ7SrGoV6g==" saltValue="AK1uBctzxqpktT1NkWMT8w==" spinCount="100000" sheet="1" objects="1" scenarios="1"/>
  <phoneticPr fontId="1" type="noConversion"/>
  <conditionalFormatting sqref="AW2:AW120">
    <cfRule type="duplicateValues" dxfId="26" priority="1"/>
  </conditionalFormatting>
  <dataValidations count="2">
    <dataValidation type="list" allowBlank="1" showInputMessage="1" showErrorMessage="1" sqref="BA2:BA120" xr:uid="{A3947152-457C-4663-8E76-21DC63294B21}">
      <formula1>결과</formula1>
    </dataValidation>
    <dataValidation type="whole" allowBlank="1" showInputMessage="1" showErrorMessage="1" sqref="AW2:AW120" xr:uid="{504324AD-8826-45ED-B997-2F6227B5FCD9}">
      <formula1>1</formula1>
      <formula2>300</formula2>
    </dataValidation>
  </dataValidations>
  <pageMargins left="0.17" right="0.17" top="0.41" bottom="0.41" header="0.3" footer="0.3"/>
  <pageSetup paperSize="9" scale="25" fitToHeight="0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30657-7D7C-49E8-BF18-AFFD6213EF2C}">
  <sheetPr codeName="Sheet8">
    <pageSetUpPr fitToPage="1"/>
  </sheetPr>
  <dimension ref="A1:BB117"/>
  <sheetViews>
    <sheetView zoomScaleNormal="100" workbookViewId="0">
      <pane xSplit="6" ySplit="1" topLeftCell="G2" activePane="bottomRight" state="frozen"/>
      <selection activeCell="Y40" sqref="Y40"/>
      <selection pane="topRight" activeCell="Y40" sqref="Y40"/>
      <selection pane="bottomLeft" activeCell="Y40" sqref="Y40"/>
      <selection pane="bottomRight"/>
    </sheetView>
  </sheetViews>
  <sheetFormatPr defaultRowHeight="16.5"/>
  <cols>
    <col min="1" max="1" width="30.125" style="74" customWidth="1"/>
    <col min="2" max="2" width="7.125" style="77" customWidth="1"/>
    <col min="3" max="3" width="19" style="74" customWidth="1"/>
    <col min="4" max="4" width="14.5" style="77" customWidth="1"/>
    <col min="5" max="5" width="5.625" style="77" customWidth="1"/>
    <col min="6" max="6" width="9.5" style="77" customWidth="1"/>
    <col min="7" max="13" width="5.375" style="77" customWidth="1"/>
    <col min="14" max="16" width="7.625" style="77" customWidth="1"/>
    <col min="17" max="17" width="5.375" style="77" customWidth="1"/>
    <col min="18" max="18" width="6.375" style="77" customWidth="1"/>
    <col min="19" max="28" width="5.375" style="77" customWidth="1"/>
    <col min="29" max="34" width="7.625" style="77" customWidth="1"/>
    <col min="35" max="35" width="5.375" style="77" customWidth="1"/>
    <col min="36" max="45" width="7.625" style="77" customWidth="1"/>
    <col min="46" max="46" width="8.125" style="77" customWidth="1"/>
    <col min="47" max="47" width="5.375" style="77" customWidth="1"/>
    <col min="48" max="48" width="30.875" style="77" customWidth="1"/>
    <col min="49" max="49" width="5.75" style="77" customWidth="1"/>
    <col min="50" max="50" width="37.875" style="78" customWidth="1"/>
    <col min="51" max="52" width="5.375" style="77" customWidth="1"/>
    <col min="53" max="53" width="7.5" style="77" customWidth="1"/>
    <col min="54" max="54" width="82.875" style="77" bestFit="1" customWidth="1"/>
    <col min="55" max="16384" width="9" style="74"/>
  </cols>
  <sheetData>
    <row r="1" spans="1:54" ht="34.5">
      <c r="A1" s="65" t="s">
        <v>50</v>
      </c>
      <c r="B1" s="65" t="s">
        <v>15</v>
      </c>
      <c r="C1" s="65" t="s">
        <v>52</v>
      </c>
      <c r="D1" s="65" t="s">
        <v>54</v>
      </c>
      <c r="E1" s="67" t="s">
        <v>15</v>
      </c>
      <c r="F1" s="67" t="s">
        <v>33</v>
      </c>
      <c r="G1" s="67" t="s">
        <v>6</v>
      </c>
      <c r="H1" s="67" t="s">
        <v>26</v>
      </c>
      <c r="I1" s="67" t="s">
        <v>28</v>
      </c>
      <c r="J1" s="67" t="s">
        <v>27</v>
      </c>
      <c r="K1" s="67" t="s">
        <v>29</v>
      </c>
      <c r="L1" s="67" t="s">
        <v>10</v>
      </c>
      <c r="M1" s="67" t="s">
        <v>70</v>
      </c>
      <c r="N1" s="67" t="s">
        <v>71</v>
      </c>
      <c r="O1" s="67" t="s">
        <v>159</v>
      </c>
      <c r="P1" s="67" t="s">
        <v>105</v>
      </c>
      <c r="Q1" s="67" t="s">
        <v>117</v>
      </c>
      <c r="R1" s="67" t="s">
        <v>117</v>
      </c>
      <c r="S1" s="67" t="s">
        <v>117</v>
      </c>
      <c r="T1" s="67" t="s">
        <v>117</v>
      </c>
      <c r="U1" s="67" t="s">
        <v>117</v>
      </c>
      <c r="V1" s="67" t="s">
        <v>117</v>
      </c>
      <c r="W1" s="67" t="s">
        <v>111</v>
      </c>
      <c r="X1" s="67" t="s">
        <v>112</v>
      </c>
      <c r="Y1" s="67" t="s">
        <v>113</v>
      </c>
      <c r="Z1" s="67" t="s">
        <v>114</v>
      </c>
      <c r="AA1" s="67" t="s">
        <v>115</v>
      </c>
      <c r="AB1" s="67" t="s">
        <v>117</v>
      </c>
      <c r="AC1" s="67" t="s">
        <v>118</v>
      </c>
      <c r="AD1" s="67" t="s">
        <v>119</v>
      </c>
      <c r="AE1" s="67" t="s">
        <v>120</v>
      </c>
      <c r="AF1" s="67" t="s">
        <v>121</v>
      </c>
      <c r="AG1" s="67" t="s">
        <v>122</v>
      </c>
      <c r="AH1" s="67" t="s">
        <v>123</v>
      </c>
      <c r="AI1" s="67" t="s">
        <v>124</v>
      </c>
      <c r="AJ1" s="67" t="s">
        <v>125</v>
      </c>
      <c r="AK1" s="67" t="s">
        <v>126</v>
      </c>
      <c r="AL1" s="67" t="s">
        <v>127</v>
      </c>
      <c r="AM1" s="67" t="s">
        <v>128</v>
      </c>
      <c r="AN1" s="67" t="s">
        <v>129</v>
      </c>
      <c r="AO1" s="67" t="s">
        <v>130</v>
      </c>
      <c r="AP1" s="67" t="s">
        <v>131</v>
      </c>
      <c r="AQ1" s="67" t="s">
        <v>132</v>
      </c>
      <c r="AR1" s="67" t="s">
        <v>133</v>
      </c>
      <c r="AS1" s="67" t="s">
        <v>134</v>
      </c>
      <c r="AT1" s="67" t="s">
        <v>20</v>
      </c>
      <c r="AU1" s="67" t="s">
        <v>12</v>
      </c>
      <c r="AV1" s="67" t="s">
        <v>21</v>
      </c>
      <c r="AW1" s="67" t="s">
        <v>787</v>
      </c>
      <c r="AX1" s="67" t="s">
        <v>17</v>
      </c>
      <c r="AY1" s="67" t="s">
        <v>135</v>
      </c>
      <c r="AZ1" s="67" t="s">
        <v>136</v>
      </c>
      <c r="BA1" s="67" t="s">
        <v>34</v>
      </c>
      <c r="BB1" s="67" t="s">
        <v>32</v>
      </c>
    </row>
    <row r="2" spans="1:54" ht="66">
      <c r="A2" s="41" t="s">
        <v>170</v>
      </c>
      <c r="B2" s="63">
        <f>COUNTA(AW2:AW300)</f>
        <v>115</v>
      </c>
      <c r="C2" s="34"/>
      <c r="D2" s="35" t="s">
        <v>53</v>
      </c>
      <c r="E2" s="42">
        <v>0</v>
      </c>
      <c r="F2" s="17" t="s">
        <v>18</v>
      </c>
      <c r="G2" s="18" t="s">
        <v>18</v>
      </c>
      <c r="H2" s="18">
        <v>0</v>
      </c>
      <c r="I2" s="18">
        <v>1</v>
      </c>
      <c r="J2" s="18" t="s">
        <v>69</v>
      </c>
      <c r="K2" s="18" t="s">
        <v>68</v>
      </c>
      <c r="L2" s="18">
        <v>1</v>
      </c>
      <c r="M2" s="18">
        <v>4</v>
      </c>
      <c r="N2" s="19">
        <v>760</v>
      </c>
      <c r="O2" s="19" t="s">
        <v>166</v>
      </c>
      <c r="P2" s="19">
        <v>5</v>
      </c>
      <c r="Q2" s="18">
        <v>0</v>
      </c>
      <c r="R2" s="18">
        <v>0</v>
      </c>
      <c r="S2" s="18">
        <v>0</v>
      </c>
      <c r="T2" s="18">
        <v>0</v>
      </c>
      <c r="U2" s="18">
        <v>0</v>
      </c>
      <c r="V2" s="18">
        <v>0</v>
      </c>
      <c r="W2" s="18">
        <v>1</v>
      </c>
      <c r="X2" s="18">
        <v>1</v>
      </c>
      <c r="Y2" s="18">
        <v>1</v>
      </c>
      <c r="Z2" s="18">
        <v>1</v>
      </c>
      <c r="AA2" s="18">
        <v>1</v>
      </c>
      <c r="AB2" s="18">
        <v>0</v>
      </c>
      <c r="AC2" s="19">
        <v>0</v>
      </c>
      <c r="AD2" s="19">
        <v>0</v>
      </c>
      <c r="AE2" s="19">
        <v>0</v>
      </c>
      <c r="AF2" s="19">
        <v>0</v>
      </c>
      <c r="AG2" s="19">
        <v>0</v>
      </c>
      <c r="AH2" s="19">
        <v>0</v>
      </c>
      <c r="AI2" s="18">
        <v>0</v>
      </c>
      <c r="AJ2" s="19">
        <v>0</v>
      </c>
      <c r="AK2" s="19">
        <v>0</v>
      </c>
      <c r="AL2" s="19">
        <v>0</v>
      </c>
      <c r="AM2" s="19">
        <v>0</v>
      </c>
      <c r="AN2" s="19">
        <v>0</v>
      </c>
      <c r="AO2" s="19">
        <v>0</v>
      </c>
      <c r="AP2" s="19">
        <v>0</v>
      </c>
      <c r="AQ2" s="19">
        <v>0</v>
      </c>
      <c r="AR2" s="19">
        <v>0</v>
      </c>
      <c r="AS2" s="19">
        <v>0</v>
      </c>
      <c r="AT2" s="18" t="str">
        <f>TEXT(DEC2HEX(_xlfn.BITAND(SUM(HEX2DEC(G2)+HEX2DEC(H2)+HEX2DEC(I2)+HEX2DEC(J2)+HEX2DEC(K2)+HEX2DEC(L2)+HEX2DEC(M2)+HEX2DEC(N2)+HEX2DEC(O2)+HEX2DEC(P2)+HEX2DEC(Q2)+HEX2DEC(R2)+HEX2DEC(S2)+HEX2DEC(T2)+HEX2DEC(U2)+HEX2DEC(V2)+HEX2DEC(X2)+HEX2DEC(Y2)+HEX2DEC(Z2)+HEX2DEC(AA2)+HEX2DEC(AB2)+HEX2DEC(AC2)+HEX2DEC(AD2)+HEX2DEC(AE2)+HEX2DEC(AF2)+HEX2DEC(AG2)+HEX2DEC(AH2)+HEX2DEC(AI2)+HEX2DEC(AJ2)+HEX2DEC(AK2)+HEX2DEC(AL2)+HEX2DEC(AM2)+HEX2DEC(AN2)+HEX2DEC(AO2)+HEX2DEC(AP2)+HEX2DEC(AQ2)+HEX2DEC(AR2)+HEX2DEC(AS2)),85)),"00")</f>
        <v>40</v>
      </c>
      <c r="AU2" s="18" t="s">
        <v>25</v>
      </c>
      <c r="AV2" s="16" t="str">
        <f>CONCATENATE(TEXT(G2,"00"),TEXT(H2,"00"),TEXT(I2,"00"),TEXT(J2,"00"),TEXT(K2,"00"),TEXT(L2,"00"),TEXT(M2,"00"),TEXT(N2,"0000"),TEXT(O2,"0000"),TEXT(P2,"0000"),TEXT(Q2,"00"),TEXT(R2,"00"),,TEXT(S2,"00"),,TEXT(T2,"00"),TEXT(U2,"00"),TEXT(V2,"00"),TEXT(X2,"00"),TEXT(Y2,"00"),TEXT(Z2,"00"),TEXT(AA2,"00"),TEXT(AB2,"00"),TEXT(AC2,"0000"),TEXT(AD2,"0000"),TEXT(AE2,"0000"),TEXT(AF2,"0000"),TEXT(AG2,"0000"),TEXT(AH2,"0000"),TEXT(AI2,"00"),TEXT(AJ2,"0000"),TEXT(AK2,"0000"),TEXT(AL2,"0000"),TEXT(AM2,"0000"),TEXT(AN2,"0000"),TEXT(AO2,"0000"),TEXT(AP2,"0000"),TEXT(AQ2,"0000"),TEXT(AR2,"0000"),TEXT(AS2,"0000"),TEXT(AT2,"00"),TEXT(AU2,"00"))</f>
        <v>7B00013CC80104076002F400050000000000000101010100000000000000000000000000000000000000000000000000000000000000000000407D</v>
      </c>
      <c r="AW2" s="79">
        <v>1</v>
      </c>
      <c r="AX2" s="21"/>
      <c r="AY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),85)),"00")</f>
        <v>00</v>
      </c>
      <c r="AZ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+HEX2DEC(MID(AX2,139,2))+HEX2DEC(MID(AX2,142,2))+HEX2DEC(MID(AX2,145,2))+HEX2DEC(MID(AX2,148,2))+HEX2DEC(MID(AX2,151,2))+HEX2DEC(MID(AX2,154,2))+HEX2DEC(MID(AX2,157,2))+HEX2DEC(MID(AX2,160,2))+HEX2DEC(MID(AX2,163,2))+HEX2DEC(MID(AX2,166,2))+HEX2DEC(MID(AX2,169,2))+HEX2DEC(MID(AX2,172,2))+HEX2DEC(MID(AX2,175,2))+HEX2DEC(MID(AX2,178,2))+HEX2DEC(MID(AX2,181,2))+HEX2DEC(MID(AX2,184,2))+HEX2DEC(MID(AX2,187,2))+HEX2DEC(MID(AX2,190,2))+HEX2DEC(MID(AX2,193,2))+HEX2DEC(MID(AX2,196,2))+HEX2DEC(MID(AX2,199,2))+HEX2DEC(MID(AX2,202,2))),85)),"00")</f>
        <v>00</v>
      </c>
      <c r="BA2" s="20" t="s">
        <v>40</v>
      </c>
      <c r="BB2" s="21"/>
    </row>
    <row r="3" spans="1:54" ht="66">
      <c r="A3" s="40" t="s">
        <v>5</v>
      </c>
      <c r="B3" s="43">
        <v>0</v>
      </c>
      <c r="C3" s="39" t="s">
        <v>6</v>
      </c>
      <c r="D3" s="43" t="s">
        <v>0</v>
      </c>
      <c r="E3" s="16">
        <v>1</v>
      </c>
      <c r="F3" s="22" t="s">
        <v>22</v>
      </c>
      <c r="G3" s="23" t="str">
        <f>F3</f>
        <v>FF</v>
      </c>
      <c r="H3" s="18">
        <v>0</v>
      </c>
      <c r="I3" s="18">
        <v>1</v>
      </c>
      <c r="J3" s="18" t="s">
        <v>69</v>
      </c>
      <c r="K3" s="18" t="s">
        <v>68</v>
      </c>
      <c r="L3" s="18">
        <v>1</v>
      </c>
      <c r="M3" s="18">
        <v>4</v>
      </c>
      <c r="N3" s="19">
        <v>760</v>
      </c>
      <c r="O3" s="19" t="s">
        <v>166</v>
      </c>
      <c r="P3" s="19">
        <v>5</v>
      </c>
      <c r="Q3" s="18">
        <v>0</v>
      </c>
      <c r="R3" s="18">
        <v>0</v>
      </c>
      <c r="S3" s="18">
        <v>0</v>
      </c>
      <c r="T3" s="18">
        <v>0</v>
      </c>
      <c r="U3" s="18">
        <v>0</v>
      </c>
      <c r="V3" s="18">
        <v>0</v>
      </c>
      <c r="W3" s="18">
        <v>1</v>
      </c>
      <c r="X3" s="18">
        <v>1</v>
      </c>
      <c r="Y3" s="18">
        <v>1</v>
      </c>
      <c r="Z3" s="18">
        <v>1</v>
      </c>
      <c r="AA3" s="18">
        <v>1</v>
      </c>
      <c r="AB3" s="18">
        <v>0</v>
      </c>
      <c r="AC3" s="19">
        <v>0</v>
      </c>
      <c r="AD3" s="19">
        <v>0</v>
      </c>
      <c r="AE3" s="19">
        <v>0</v>
      </c>
      <c r="AF3" s="19">
        <v>0</v>
      </c>
      <c r="AG3" s="19">
        <v>0</v>
      </c>
      <c r="AH3" s="19">
        <v>0</v>
      </c>
      <c r="AI3" s="18">
        <v>0</v>
      </c>
      <c r="AJ3" s="19">
        <v>0</v>
      </c>
      <c r="AK3" s="19">
        <v>0</v>
      </c>
      <c r="AL3" s="19">
        <v>0</v>
      </c>
      <c r="AM3" s="19">
        <v>0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>
        <v>0</v>
      </c>
      <c r="AT3" s="18" t="str">
        <f t="shared" ref="AT3:AT60" si="0">TEXT(DEC2HEX(_xlfn.BITAND(SUM(HEX2DEC(G3)+HEX2DEC(H3)+HEX2DEC(I3)+HEX2DEC(J3)+HEX2DEC(K3)+HEX2DEC(L3)+HEX2DEC(M3)+HEX2DEC(N3)+HEX2DEC(O3)+HEX2DEC(P3)+HEX2DEC(Q3)+HEX2DEC(R3)+HEX2DEC(S3)+HEX2DEC(T3)+HEX2DEC(U3)+HEX2DEC(V3)+HEX2DEC(X3)+HEX2DEC(Y3)+HEX2DEC(Z3)+HEX2DEC(AA3)+HEX2DEC(AB3)+HEX2DEC(AC3)+HEX2DEC(AD3)+HEX2DEC(AE3)+HEX2DEC(AF3)+HEX2DEC(AG3)+HEX2DEC(AH3)+HEX2DEC(AI3)+HEX2DEC(AJ3)+HEX2DEC(AK3)+HEX2DEC(AL3)+HEX2DEC(AM3)+HEX2DEC(AN3)+HEX2DEC(AO3)+HEX2DEC(AP3)+HEX2DEC(AQ3)+HEX2DEC(AR3)+HEX2DEC(AS3)),85)),"00")</f>
        <v>44</v>
      </c>
      <c r="AU3" s="18" t="s">
        <v>25</v>
      </c>
      <c r="AV3" s="16" t="str">
        <f t="shared" ref="AV3:AV60" si="1">CONCATENATE(TEXT(G3,"00"),TEXT(H3,"00"),TEXT(I3,"00"),TEXT(J3,"00"),TEXT(K3,"00"),TEXT(L3,"00"),TEXT(M3,"00"),TEXT(N3,"0000"),TEXT(O3,"0000"),TEXT(P3,"0000"),TEXT(Q3,"00"),TEXT(R3,"00"),,TEXT(S3,"00"),,TEXT(T3,"00"),TEXT(U3,"00"),TEXT(V3,"00"),TEXT(X3,"00"),TEXT(Y3,"00"),TEXT(Z3,"00"),TEXT(AA3,"00"),TEXT(AB3,"00"),TEXT(AC3,"0000"),TEXT(AD3,"0000"),TEXT(AE3,"0000"),TEXT(AF3,"0000"),TEXT(AG3,"0000"),TEXT(AH3,"0000"),TEXT(AI3,"00"),TEXT(AJ3,"0000"),TEXT(AK3,"0000"),TEXT(AL3,"0000"),TEXT(AM3,"0000"),TEXT(AN3,"0000"),TEXT(AO3,"0000"),TEXT(AP3,"0000"),TEXT(AQ3,"0000"),TEXT(AR3,"0000"),TEXT(AS3,"0000"),TEXT(AT3,"00"),TEXT(AU3,"00"))</f>
        <v>FF00013CC80104076002F400050000000000000101010100000000000000000000000000000000000000000000000000000000000000000000447D</v>
      </c>
      <c r="AW3" s="79">
        <v>2</v>
      </c>
      <c r="AX3" s="21"/>
      <c r="AY3" s="18" t="str">
        <f t="shared" ref="AY3:AY60" si="2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),85)),"00")</f>
        <v>00</v>
      </c>
      <c r="AZ3" s="18" t="str">
        <f t="shared" ref="AZ3:AZ60" si="3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+HEX2DEC(MID(AX3,139,2))+HEX2DEC(MID(AX3,142,2))+HEX2DEC(MID(AX3,145,2))+HEX2DEC(MID(AX3,148,2))+HEX2DEC(MID(AX3,151,2))+HEX2DEC(MID(AX3,154,2))+HEX2DEC(MID(AX3,157,2))+HEX2DEC(MID(AX3,160,2))+HEX2DEC(MID(AX3,163,2))+HEX2DEC(MID(AX3,166,2))+HEX2DEC(MID(AX3,169,2))+HEX2DEC(MID(AX3,172,2))+HEX2DEC(MID(AX3,175,2))+HEX2DEC(MID(AX3,178,2))+HEX2DEC(MID(AX3,181,2))+HEX2DEC(MID(AX3,184,2))+HEX2DEC(MID(AX3,187,2))+HEX2DEC(MID(AX3,190,2))+HEX2DEC(MID(AX3,193,2))+HEX2DEC(MID(AX3,196,2))+HEX2DEC(MID(AX3,199,2))+HEX2DEC(MID(AX3,202,2))),85)),"00")</f>
        <v>00</v>
      </c>
      <c r="BA3" s="20"/>
      <c r="BB3" s="21"/>
    </row>
    <row r="4" spans="1:54" ht="66">
      <c r="A4" s="27"/>
      <c r="B4" s="16"/>
      <c r="C4" s="27"/>
      <c r="D4" s="16"/>
      <c r="E4" s="16">
        <v>2</v>
      </c>
      <c r="F4" s="22">
        <v>0</v>
      </c>
      <c r="G4" s="23">
        <f>F4</f>
        <v>0</v>
      </c>
      <c r="H4" s="18" t="str">
        <f>TEXT(DEC2HEX(_xlfn.BITAND(SUM(HEX2DEC(MID(E4,1,2))+HEX2DEC(MID(E4,3,2))+HEX2DEC(MID(E4,5,2))+HEX2DEC(MID(E4,7,2))+HEX2DEC(MID(E4,9,2))+HEX2DEC(MID(E4,11,2))),85)),"00")</f>
        <v>00</v>
      </c>
      <c r="I4" s="18">
        <v>1</v>
      </c>
      <c r="J4" s="18" t="s">
        <v>69</v>
      </c>
      <c r="K4" s="18" t="s">
        <v>68</v>
      </c>
      <c r="L4" s="18">
        <v>1</v>
      </c>
      <c r="M4" s="18">
        <v>4</v>
      </c>
      <c r="N4" s="19">
        <v>760</v>
      </c>
      <c r="O4" s="19" t="s">
        <v>166</v>
      </c>
      <c r="P4" s="19">
        <v>5</v>
      </c>
      <c r="Q4" s="18">
        <v>0</v>
      </c>
      <c r="R4" s="18">
        <v>0</v>
      </c>
      <c r="S4" s="18">
        <v>0</v>
      </c>
      <c r="T4" s="18">
        <v>0</v>
      </c>
      <c r="U4" s="18">
        <v>0</v>
      </c>
      <c r="V4" s="18">
        <v>0</v>
      </c>
      <c r="W4" s="18">
        <v>1</v>
      </c>
      <c r="X4" s="18">
        <v>1</v>
      </c>
      <c r="Y4" s="18">
        <v>1</v>
      </c>
      <c r="Z4" s="18">
        <v>1</v>
      </c>
      <c r="AA4" s="18">
        <v>1</v>
      </c>
      <c r="AB4" s="18">
        <v>0</v>
      </c>
      <c r="AC4" s="19">
        <v>0</v>
      </c>
      <c r="AD4" s="19">
        <v>0</v>
      </c>
      <c r="AE4" s="19">
        <v>0</v>
      </c>
      <c r="AF4" s="19">
        <v>0</v>
      </c>
      <c r="AG4" s="19">
        <v>0</v>
      </c>
      <c r="AH4" s="19">
        <v>0</v>
      </c>
      <c r="AI4" s="18">
        <v>0</v>
      </c>
      <c r="AJ4" s="19">
        <v>0</v>
      </c>
      <c r="AK4" s="19">
        <v>0</v>
      </c>
      <c r="AL4" s="19">
        <v>0</v>
      </c>
      <c r="AM4" s="19">
        <v>0</v>
      </c>
      <c r="AN4" s="19">
        <v>0</v>
      </c>
      <c r="AO4" s="19">
        <v>0</v>
      </c>
      <c r="AP4" s="19">
        <v>0</v>
      </c>
      <c r="AQ4" s="19">
        <v>0</v>
      </c>
      <c r="AR4" s="19">
        <v>0</v>
      </c>
      <c r="AS4" s="19">
        <v>0</v>
      </c>
      <c r="AT4" s="18" t="str">
        <f t="shared" si="0"/>
        <v>45</v>
      </c>
      <c r="AU4" s="18" t="s">
        <v>25</v>
      </c>
      <c r="AV4" s="16" t="str">
        <f t="shared" si="1"/>
        <v>0000013CC80104076002F400050000000000000101010100000000000000000000000000000000000000000000000000000000000000000000457D</v>
      </c>
      <c r="AW4" s="79">
        <v>3</v>
      </c>
      <c r="AX4" s="21"/>
      <c r="AY4" s="18" t="str">
        <f t="shared" si="2"/>
        <v>00</v>
      </c>
      <c r="AZ4" s="18" t="str">
        <f t="shared" si="3"/>
        <v>00</v>
      </c>
      <c r="BA4" s="20"/>
      <c r="BB4" s="21"/>
    </row>
    <row r="5" spans="1:54" ht="66">
      <c r="A5" s="27"/>
      <c r="B5" s="16">
        <v>1</v>
      </c>
      <c r="C5" s="27" t="s">
        <v>3</v>
      </c>
      <c r="D5" s="16" t="s">
        <v>14</v>
      </c>
      <c r="E5" s="16">
        <v>1</v>
      </c>
      <c r="F5" s="22">
        <v>0</v>
      </c>
      <c r="G5" s="18" t="s">
        <v>18</v>
      </c>
      <c r="H5" s="23">
        <f>F5</f>
        <v>0</v>
      </c>
      <c r="I5" s="18">
        <v>1</v>
      </c>
      <c r="J5" s="18" t="s">
        <v>69</v>
      </c>
      <c r="K5" s="18" t="s">
        <v>68</v>
      </c>
      <c r="L5" s="18">
        <v>1</v>
      </c>
      <c r="M5" s="18">
        <v>4</v>
      </c>
      <c r="N5" s="19">
        <v>760</v>
      </c>
      <c r="O5" s="19" t="s">
        <v>166</v>
      </c>
      <c r="P5" s="19">
        <v>5</v>
      </c>
      <c r="Q5" s="18">
        <v>0</v>
      </c>
      <c r="R5" s="18">
        <v>0</v>
      </c>
      <c r="S5" s="18">
        <v>0</v>
      </c>
      <c r="T5" s="18">
        <v>0</v>
      </c>
      <c r="U5" s="18">
        <v>0</v>
      </c>
      <c r="V5" s="18">
        <v>0</v>
      </c>
      <c r="W5" s="18">
        <v>1</v>
      </c>
      <c r="X5" s="18">
        <v>1</v>
      </c>
      <c r="Y5" s="18">
        <v>1</v>
      </c>
      <c r="Z5" s="18">
        <v>1</v>
      </c>
      <c r="AA5" s="18">
        <v>1</v>
      </c>
      <c r="AB5" s="18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8">
        <v>0</v>
      </c>
      <c r="AJ5" s="19">
        <v>0</v>
      </c>
      <c r="AK5" s="19">
        <v>0</v>
      </c>
      <c r="AL5" s="19">
        <v>0</v>
      </c>
      <c r="AM5" s="19">
        <v>0</v>
      </c>
      <c r="AN5" s="19">
        <v>0</v>
      </c>
      <c r="AO5" s="19">
        <v>0</v>
      </c>
      <c r="AP5" s="19">
        <v>0</v>
      </c>
      <c r="AQ5" s="19">
        <v>0</v>
      </c>
      <c r="AR5" s="19">
        <v>0</v>
      </c>
      <c r="AS5" s="19">
        <v>0</v>
      </c>
      <c r="AT5" s="18" t="str">
        <f t="shared" si="0"/>
        <v>40</v>
      </c>
      <c r="AU5" s="18" t="s">
        <v>25</v>
      </c>
      <c r="AV5" s="16" t="str">
        <f t="shared" si="1"/>
        <v>7B00013CC80104076002F400050000000000000101010100000000000000000000000000000000000000000000000000000000000000000000407D</v>
      </c>
      <c r="AW5" s="79">
        <v>4</v>
      </c>
      <c r="AX5" s="21"/>
      <c r="AY5" s="18" t="str">
        <f t="shared" si="2"/>
        <v>00</v>
      </c>
      <c r="AZ5" s="18" t="str">
        <f t="shared" si="3"/>
        <v>00</v>
      </c>
      <c r="BA5" s="20"/>
      <c r="BB5" s="21"/>
    </row>
    <row r="6" spans="1:54" ht="66">
      <c r="A6" s="27"/>
      <c r="B6" s="16"/>
      <c r="C6" s="27"/>
      <c r="D6" s="16"/>
      <c r="E6" s="16">
        <v>2</v>
      </c>
      <c r="F6" s="24" t="s">
        <v>22</v>
      </c>
      <c r="G6" s="18" t="s">
        <v>18</v>
      </c>
      <c r="H6" s="23" t="str">
        <f>F6</f>
        <v>FF</v>
      </c>
      <c r="I6" s="18">
        <v>1</v>
      </c>
      <c r="J6" s="18" t="s">
        <v>69</v>
      </c>
      <c r="K6" s="18" t="s">
        <v>68</v>
      </c>
      <c r="L6" s="18">
        <v>1</v>
      </c>
      <c r="M6" s="18">
        <v>4</v>
      </c>
      <c r="N6" s="19">
        <v>760</v>
      </c>
      <c r="O6" s="19" t="s">
        <v>166</v>
      </c>
      <c r="P6" s="19">
        <v>5</v>
      </c>
      <c r="Q6" s="18">
        <v>0</v>
      </c>
      <c r="R6" s="18">
        <v>0</v>
      </c>
      <c r="S6" s="18">
        <v>0</v>
      </c>
      <c r="T6" s="18">
        <v>0</v>
      </c>
      <c r="U6" s="18">
        <v>0</v>
      </c>
      <c r="V6" s="18">
        <v>0</v>
      </c>
      <c r="W6" s="18">
        <v>1</v>
      </c>
      <c r="X6" s="18">
        <v>1</v>
      </c>
      <c r="Y6" s="18">
        <v>1</v>
      </c>
      <c r="Z6" s="18">
        <v>1</v>
      </c>
      <c r="AA6" s="18">
        <v>1</v>
      </c>
      <c r="AB6" s="18">
        <v>0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8">
        <v>0</v>
      </c>
      <c r="AJ6" s="19">
        <v>0</v>
      </c>
      <c r="AK6" s="19">
        <v>0</v>
      </c>
      <c r="AL6" s="19">
        <v>0</v>
      </c>
      <c r="AM6" s="19">
        <v>0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>
        <v>0</v>
      </c>
      <c r="AT6" s="18" t="str">
        <f t="shared" si="0"/>
        <v>41</v>
      </c>
      <c r="AU6" s="18" t="s">
        <v>25</v>
      </c>
      <c r="AV6" s="16" t="str">
        <f t="shared" si="1"/>
        <v>7BFF013CC80104076002F400050000000000000101010100000000000000000000000000000000000000000000000000000000000000000000417D</v>
      </c>
      <c r="AW6" s="79">
        <v>5</v>
      </c>
      <c r="AX6" s="21"/>
      <c r="AY6" s="18" t="str">
        <f t="shared" si="2"/>
        <v>00</v>
      </c>
      <c r="AZ6" s="18" t="str">
        <f t="shared" si="3"/>
        <v>00</v>
      </c>
      <c r="BA6" s="20"/>
      <c r="BB6" s="21"/>
    </row>
    <row r="7" spans="1:54" ht="66">
      <c r="A7" s="27"/>
      <c r="B7" s="16">
        <v>2</v>
      </c>
      <c r="C7" s="27" t="s">
        <v>4</v>
      </c>
      <c r="D7" s="16" t="s">
        <v>14</v>
      </c>
      <c r="E7" s="16">
        <v>1</v>
      </c>
      <c r="F7" s="22">
        <v>0</v>
      </c>
      <c r="G7" s="18" t="s">
        <v>18</v>
      </c>
      <c r="H7" s="18">
        <v>0</v>
      </c>
      <c r="I7" s="23">
        <f>F7</f>
        <v>0</v>
      </c>
      <c r="J7" s="18" t="s">
        <v>69</v>
      </c>
      <c r="K7" s="18" t="s">
        <v>68</v>
      </c>
      <c r="L7" s="18">
        <v>1</v>
      </c>
      <c r="M7" s="18">
        <v>4</v>
      </c>
      <c r="N7" s="19">
        <v>760</v>
      </c>
      <c r="O7" s="19" t="s">
        <v>166</v>
      </c>
      <c r="P7" s="19">
        <v>5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1</v>
      </c>
      <c r="X7" s="18">
        <v>1</v>
      </c>
      <c r="Y7" s="18">
        <v>1</v>
      </c>
      <c r="Z7" s="18">
        <v>1</v>
      </c>
      <c r="AA7" s="18">
        <v>1</v>
      </c>
      <c r="AB7" s="18">
        <v>0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8">
        <v>0</v>
      </c>
      <c r="AJ7" s="19">
        <v>0</v>
      </c>
      <c r="AK7" s="19">
        <v>0</v>
      </c>
      <c r="AL7" s="19">
        <v>0</v>
      </c>
      <c r="AM7" s="19">
        <v>0</v>
      </c>
      <c r="AN7" s="19">
        <v>0</v>
      </c>
      <c r="AO7" s="19">
        <v>0</v>
      </c>
      <c r="AP7" s="19">
        <v>0</v>
      </c>
      <c r="AQ7" s="19">
        <v>0</v>
      </c>
      <c r="AR7" s="19">
        <v>0</v>
      </c>
      <c r="AS7" s="19">
        <v>0</v>
      </c>
      <c r="AT7" s="18" t="str">
        <f t="shared" si="0"/>
        <v>41</v>
      </c>
      <c r="AU7" s="18" t="s">
        <v>25</v>
      </c>
      <c r="AV7" s="16" t="str">
        <f t="shared" si="1"/>
        <v>7B00003CC80104076002F400050000000000000101010100000000000000000000000000000000000000000000000000000000000000000000417D</v>
      </c>
      <c r="AW7" s="79">
        <v>6</v>
      </c>
      <c r="AX7" s="21"/>
      <c r="AY7" s="18" t="str">
        <f t="shared" si="2"/>
        <v>00</v>
      </c>
      <c r="AZ7" s="18" t="str">
        <f t="shared" si="3"/>
        <v>00</v>
      </c>
      <c r="BA7" s="20"/>
      <c r="BB7" s="21"/>
    </row>
    <row r="8" spans="1:54" ht="66">
      <c r="A8" s="27"/>
      <c r="B8" s="16"/>
      <c r="C8" s="27"/>
      <c r="D8" s="16"/>
      <c r="E8" s="16">
        <v>2</v>
      </c>
      <c r="F8" s="24" t="s">
        <v>22</v>
      </c>
      <c r="G8" s="18" t="s">
        <v>18</v>
      </c>
      <c r="H8" s="18">
        <v>0</v>
      </c>
      <c r="I8" s="23" t="str">
        <f>F8</f>
        <v>FF</v>
      </c>
      <c r="J8" s="18" t="s">
        <v>69</v>
      </c>
      <c r="K8" s="18" t="s">
        <v>68</v>
      </c>
      <c r="L8" s="18">
        <v>1</v>
      </c>
      <c r="M8" s="18">
        <v>4</v>
      </c>
      <c r="N8" s="19">
        <v>760</v>
      </c>
      <c r="O8" s="19" t="s">
        <v>166</v>
      </c>
      <c r="P8" s="19">
        <v>5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1</v>
      </c>
      <c r="X8" s="18">
        <v>1</v>
      </c>
      <c r="Y8" s="18">
        <v>1</v>
      </c>
      <c r="Z8" s="18">
        <v>1</v>
      </c>
      <c r="AA8" s="18">
        <v>1</v>
      </c>
      <c r="AB8" s="18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18">
        <v>0</v>
      </c>
      <c r="AJ8" s="19">
        <v>0</v>
      </c>
      <c r="AK8" s="19">
        <v>0</v>
      </c>
      <c r="AL8" s="19">
        <v>0</v>
      </c>
      <c r="AM8" s="19">
        <v>0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0</v>
      </c>
      <c r="AT8" s="18" t="str">
        <f t="shared" si="0"/>
        <v>40</v>
      </c>
      <c r="AU8" s="18" t="s">
        <v>25</v>
      </c>
      <c r="AV8" s="16" t="str">
        <f t="shared" si="1"/>
        <v>7B00FF3CC80104076002F400050000000000000101010100000000000000000000000000000000000000000000000000000000000000000000407D</v>
      </c>
      <c r="AW8" s="79">
        <v>7</v>
      </c>
      <c r="AX8" s="21"/>
      <c r="AY8" s="18" t="str">
        <f t="shared" si="2"/>
        <v>00</v>
      </c>
      <c r="AZ8" s="18" t="str">
        <f t="shared" si="3"/>
        <v>00</v>
      </c>
      <c r="BA8" s="20"/>
      <c r="BB8" s="21"/>
    </row>
    <row r="9" spans="1:54" ht="66">
      <c r="A9" s="27"/>
      <c r="B9" s="16">
        <v>3</v>
      </c>
      <c r="C9" s="27" t="s">
        <v>7</v>
      </c>
      <c r="D9" s="16" t="s">
        <v>63</v>
      </c>
      <c r="E9" s="16">
        <v>1</v>
      </c>
      <c r="F9" s="22">
        <v>0</v>
      </c>
      <c r="G9" s="18" t="s">
        <v>18</v>
      </c>
      <c r="H9" s="18">
        <v>0</v>
      </c>
      <c r="I9" s="18">
        <v>1</v>
      </c>
      <c r="J9" s="23">
        <f>F9</f>
        <v>0</v>
      </c>
      <c r="K9" s="18" t="s">
        <v>68</v>
      </c>
      <c r="L9" s="18">
        <v>1</v>
      </c>
      <c r="M9" s="18">
        <v>4</v>
      </c>
      <c r="N9" s="19">
        <v>760</v>
      </c>
      <c r="O9" s="19" t="s">
        <v>166</v>
      </c>
      <c r="P9" s="19">
        <v>5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1</v>
      </c>
      <c r="X9" s="18">
        <v>1</v>
      </c>
      <c r="Y9" s="18">
        <v>1</v>
      </c>
      <c r="Z9" s="18">
        <v>1</v>
      </c>
      <c r="AA9" s="18">
        <v>1</v>
      </c>
      <c r="AB9" s="18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8">
        <v>0</v>
      </c>
      <c r="AJ9" s="19">
        <v>0</v>
      </c>
      <c r="AK9" s="19">
        <v>0</v>
      </c>
      <c r="AL9" s="19">
        <v>0</v>
      </c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8" t="str">
        <f t="shared" si="0"/>
        <v>04</v>
      </c>
      <c r="AU9" s="18" t="s">
        <v>25</v>
      </c>
      <c r="AV9" s="16" t="str">
        <f t="shared" si="1"/>
        <v>7B000100C80104076002F400050000000000000101010100000000000000000000000000000000000000000000000000000000000000000000047D</v>
      </c>
      <c r="AW9" s="79">
        <v>8</v>
      </c>
      <c r="AX9" s="21"/>
      <c r="AY9" s="18" t="str">
        <f t="shared" si="2"/>
        <v>00</v>
      </c>
      <c r="AZ9" s="18" t="str">
        <f t="shared" si="3"/>
        <v>00</v>
      </c>
      <c r="BA9" s="20"/>
      <c r="BB9" s="21"/>
    </row>
    <row r="10" spans="1:54" ht="66">
      <c r="A10" s="27"/>
      <c r="B10" s="16"/>
      <c r="C10" s="27"/>
      <c r="D10" s="16"/>
      <c r="E10" s="16">
        <v>2</v>
      </c>
      <c r="F10" s="22">
        <v>6</v>
      </c>
      <c r="G10" s="18" t="s">
        <v>18</v>
      </c>
      <c r="H10" s="18">
        <v>0</v>
      </c>
      <c r="I10" s="18">
        <v>1</v>
      </c>
      <c r="J10" s="23">
        <f>F10</f>
        <v>6</v>
      </c>
      <c r="K10" s="18" t="s">
        <v>68</v>
      </c>
      <c r="L10" s="18">
        <v>1</v>
      </c>
      <c r="M10" s="18">
        <v>4</v>
      </c>
      <c r="N10" s="19">
        <v>760</v>
      </c>
      <c r="O10" s="19" t="s">
        <v>166</v>
      </c>
      <c r="P10" s="19">
        <v>5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</v>
      </c>
      <c r="X10" s="18">
        <v>1</v>
      </c>
      <c r="Y10" s="18">
        <v>1</v>
      </c>
      <c r="Z10" s="18">
        <v>1</v>
      </c>
      <c r="AA10" s="18">
        <v>1</v>
      </c>
      <c r="AB10" s="18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8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19">
        <v>0</v>
      </c>
      <c r="AP10" s="19">
        <v>0</v>
      </c>
      <c r="AQ10" s="19">
        <v>0</v>
      </c>
      <c r="AR10" s="19">
        <v>0</v>
      </c>
      <c r="AS10" s="19">
        <v>0</v>
      </c>
      <c r="AT10" s="18" t="str">
        <f t="shared" si="0"/>
        <v>04</v>
      </c>
      <c r="AU10" s="18" t="s">
        <v>25</v>
      </c>
      <c r="AV10" s="16" t="str">
        <f t="shared" si="1"/>
        <v>7B000106C80104076002F400050000000000000101010100000000000000000000000000000000000000000000000000000000000000000000047D</v>
      </c>
      <c r="AW10" s="79">
        <v>9</v>
      </c>
      <c r="AX10" s="21"/>
      <c r="AY10" s="18" t="str">
        <f t="shared" si="2"/>
        <v>00</v>
      </c>
      <c r="AZ10" s="18" t="str">
        <f t="shared" si="3"/>
        <v>00</v>
      </c>
      <c r="BA10" s="20"/>
      <c r="BB10" s="21"/>
    </row>
    <row r="11" spans="1:54" ht="66">
      <c r="A11" s="27"/>
      <c r="B11" s="16"/>
      <c r="C11" s="27"/>
      <c r="D11" s="16"/>
      <c r="E11" s="16">
        <v>2</v>
      </c>
      <c r="F11" s="22">
        <v>70</v>
      </c>
      <c r="G11" s="18" t="s">
        <v>18</v>
      </c>
      <c r="H11" s="18">
        <v>0</v>
      </c>
      <c r="I11" s="18">
        <v>1</v>
      </c>
      <c r="J11" s="23">
        <f>F11</f>
        <v>70</v>
      </c>
      <c r="K11" s="18" t="s">
        <v>68</v>
      </c>
      <c r="L11" s="18">
        <v>1</v>
      </c>
      <c r="M11" s="18">
        <v>4</v>
      </c>
      <c r="N11" s="19">
        <v>760</v>
      </c>
      <c r="O11" s="19" t="s">
        <v>166</v>
      </c>
      <c r="P11" s="19">
        <v>5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1</v>
      </c>
      <c r="X11" s="18">
        <v>1</v>
      </c>
      <c r="Y11" s="18">
        <v>1</v>
      </c>
      <c r="Z11" s="18">
        <v>1</v>
      </c>
      <c r="AA11" s="18">
        <v>1</v>
      </c>
      <c r="AB11" s="18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0</v>
      </c>
      <c r="AH11" s="19">
        <v>0</v>
      </c>
      <c r="AI11" s="18">
        <v>0</v>
      </c>
      <c r="AJ11" s="19">
        <v>0</v>
      </c>
      <c r="AK11" s="19">
        <v>0</v>
      </c>
      <c r="AL11" s="19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8" t="str">
        <f t="shared" si="0"/>
        <v>14</v>
      </c>
      <c r="AU11" s="18" t="s">
        <v>25</v>
      </c>
      <c r="AV11" s="16" t="str">
        <f t="shared" si="1"/>
        <v>7B000170C80104076002F400050000000000000101010100000000000000000000000000000000000000000000000000000000000000000000147D</v>
      </c>
      <c r="AW11" s="79">
        <v>10</v>
      </c>
      <c r="AX11" s="21"/>
      <c r="AY11" s="18" t="str">
        <f t="shared" si="2"/>
        <v>00</v>
      </c>
      <c r="AZ11" s="18" t="str">
        <f t="shared" si="3"/>
        <v>00</v>
      </c>
      <c r="BA11" s="20"/>
      <c r="BB11" s="21"/>
    </row>
    <row r="12" spans="1:54" ht="66">
      <c r="A12" s="27"/>
      <c r="B12" s="16"/>
      <c r="C12" s="27"/>
      <c r="D12" s="16"/>
      <c r="E12" s="16">
        <v>2</v>
      </c>
      <c r="F12" s="22" t="s">
        <v>22</v>
      </c>
      <c r="G12" s="18" t="s">
        <v>18</v>
      </c>
      <c r="H12" s="18">
        <v>0</v>
      </c>
      <c r="I12" s="18">
        <v>1</v>
      </c>
      <c r="J12" s="23" t="str">
        <f>F12</f>
        <v>FF</v>
      </c>
      <c r="K12" s="18" t="s">
        <v>68</v>
      </c>
      <c r="L12" s="18">
        <v>1</v>
      </c>
      <c r="M12" s="18">
        <v>4</v>
      </c>
      <c r="N12" s="19">
        <v>760</v>
      </c>
      <c r="O12" s="19" t="s">
        <v>166</v>
      </c>
      <c r="P12" s="19">
        <v>5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1</v>
      </c>
      <c r="X12" s="18">
        <v>1</v>
      </c>
      <c r="Y12" s="18">
        <v>1</v>
      </c>
      <c r="Z12" s="18">
        <v>1</v>
      </c>
      <c r="AA12" s="18">
        <v>1</v>
      </c>
      <c r="AB12" s="18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8">
        <v>0</v>
      </c>
      <c r="AJ12" s="19">
        <v>0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8" t="str">
        <f t="shared" si="0"/>
        <v>05</v>
      </c>
      <c r="AU12" s="18" t="s">
        <v>25</v>
      </c>
      <c r="AV12" s="16" t="str">
        <f t="shared" si="1"/>
        <v>7B0001FFC80104076002F400050000000000000101010100000000000000000000000000000000000000000000000000000000000000000000057D</v>
      </c>
      <c r="AW12" s="79">
        <v>11</v>
      </c>
      <c r="AX12" s="21"/>
      <c r="AY12" s="18" t="str">
        <f t="shared" si="2"/>
        <v>00</v>
      </c>
      <c r="AZ12" s="18" t="str">
        <f t="shared" si="3"/>
        <v>00</v>
      </c>
      <c r="BA12" s="20"/>
      <c r="BB12" s="21"/>
    </row>
    <row r="13" spans="1:54" ht="66">
      <c r="A13" s="27"/>
      <c r="B13" s="16">
        <v>4</v>
      </c>
      <c r="C13" s="27" t="s">
        <v>8</v>
      </c>
      <c r="D13" s="16" t="s">
        <v>64</v>
      </c>
      <c r="E13" s="16">
        <v>1</v>
      </c>
      <c r="F13" s="22" t="s">
        <v>23</v>
      </c>
      <c r="G13" s="18" t="s">
        <v>18</v>
      </c>
      <c r="H13" s="18">
        <v>0</v>
      </c>
      <c r="I13" s="18">
        <v>1</v>
      </c>
      <c r="J13" s="18" t="s">
        <v>69</v>
      </c>
      <c r="K13" s="23" t="str">
        <f>F13</f>
        <v>C9</v>
      </c>
      <c r="L13" s="18">
        <v>1</v>
      </c>
      <c r="M13" s="18">
        <v>4</v>
      </c>
      <c r="N13" s="19">
        <v>760</v>
      </c>
      <c r="O13" s="19" t="s">
        <v>166</v>
      </c>
      <c r="P13" s="19">
        <v>5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1</v>
      </c>
      <c r="X13" s="18">
        <v>1</v>
      </c>
      <c r="Y13" s="18">
        <v>1</v>
      </c>
      <c r="Z13" s="18">
        <v>1</v>
      </c>
      <c r="AA13" s="18">
        <v>1</v>
      </c>
      <c r="AB13" s="18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8">
        <v>0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0</v>
      </c>
      <c r="AT13" s="18" t="str">
        <f t="shared" si="0"/>
        <v>41</v>
      </c>
      <c r="AU13" s="18" t="s">
        <v>25</v>
      </c>
      <c r="AV13" s="16" t="str">
        <f t="shared" si="1"/>
        <v>7B00013CC90104076002F400050000000000000101010100000000000000000000000000000000000000000000000000000000000000000000417D</v>
      </c>
      <c r="AW13" s="79">
        <v>12</v>
      </c>
      <c r="AX13" s="21"/>
      <c r="AY13" s="18" t="str">
        <f t="shared" si="2"/>
        <v>00</v>
      </c>
      <c r="AZ13" s="18" t="str">
        <f t="shared" si="3"/>
        <v>00</v>
      </c>
      <c r="BA13" s="20"/>
      <c r="BB13" s="21"/>
    </row>
    <row r="14" spans="1:54" ht="66">
      <c r="A14" s="27"/>
      <c r="B14" s="16"/>
      <c r="C14" s="27"/>
      <c r="D14" s="16"/>
      <c r="E14" s="16">
        <v>2</v>
      </c>
      <c r="F14" s="22">
        <v>0</v>
      </c>
      <c r="G14" s="18" t="s">
        <v>18</v>
      </c>
      <c r="H14" s="18">
        <v>0</v>
      </c>
      <c r="I14" s="18">
        <v>1</v>
      </c>
      <c r="J14" s="18" t="s">
        <v>69</v>
      </c>
      <c r="K14" s="23">
        <f>F14</f>
        <v>0</v>
      </c>
      <c r="L14" s="18">
        <v>1</v>
      </c>
      <c r="M14" s="18">
        <v>4</v>
      </c>
      <c r="N14" s="19">
        <v>760</v>
      </c>
      <c r="O14" s="19" t="s">
        <v>166</v>
      </c>
      <c r="P14" s="19">
        <v>5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1</v>
      </c>
      <c r="X14" s="18">
        <v>1</v>
      </c>
      <c r="Y14" s="18">
        <v>1</v>
      </c>
      <c r="Z14" s="18">
        <v>1</v>
      </c>
      <c r="AA14" s="18">
        <v>1</v>
      </c>
      <c r="AB14" s="18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8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8" t="str">
        <f t="shared" si="0"/>
        <v>10</v>
      </c>
      <c r="AU14" s="18" t="s">
        <v>25</v>
      </c>
      <c r="AV14" s="16" t="str">
        <f t="shared" si="1"/>
        <v>7B00013C000104076002F400050000000000000101010100000000000000000000000000000000000000000000000000000000000000000000107D</v>
      </c>
      <c r="AW14" s="79">
        <v>13</v>
      </c>
      <c r="AX14" s="21"/>
      <c r="AY14" s="18" t="str">
        <f t="shared" si="2"/>
        <v>00</v>
      </c>
      <c r="AZ14" s="18" t="str">
        <f t="shared" si="3"/>
        <v>00</v>
      </c>
      <c r="BA14" s="20"/>
      <c r="BB14" s="21"/>
    </row>
    <row r="15" spans="1:54" ht="66">
      <c r="A15" s="27"/>
      <c r="B15" s="16"/>
      <c r="C15" s="27"/>
      <c r="D15" s="16"/>
      <c r="E15" s="16">
        <v>3</v>
      </c>
      <c r="F15" s="22" t="s">
        <v>22</v>
      </c>
      <c r="G15" s="18" t="s">
        <v>18</v>
      </c>
      <c r="H15" s="18">
        <v>0</v>
      </c>
      <c r="I15" s="18">
        <v>1</v>
      </c>
      <c r="J15" s="18" t="s">
        <v>69</v>
      </c>
      <c r="K15" s="23" t="str">
        <f>F15</f>
        <v>FF</v>
      </c>
      <c r="L15" s="18">
        <v>1</v>
      </c>
      <c r="M15" s="18">
        <v>4</v>
      </c>
      <c r="N15" s="19">
        <v>760</v>
      </c>
      <c r="O15" s="19" t="s">
        <v>166</v>
      </c>
      <c r="P15" s="19">
        <v>5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1</v>
      </c>
      <c r="X15" s="18">
        <v>1</v>
      </c>
      <c r="Y15" s="18">
        <v>1</v>
      </c>
      <c r="Z15" s="18">
        <v>1</v>
      </c>
      <c r="AA15" s="18">
        <v>1</v>
      </c>
      <c r="AB15" s="18">
        <v>0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8">
        <v>0</v>
      </c>
      <c r="AJ15" s="19">
        <v>0</v>
      </c>
      <c r="AK15" s="19">
        <v>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8" t="str">
        <f t="shared" si="0"/>
        <v>11</v>
      </c>
      <c r="AU15" s="18" t="s">
        <v>25</v>
      </c>
      <c r="AV15" s="16" t="str">
        <f t="shared" si="1"/>
        <v>7B00013CFF0104076002F400050000000000000101010100000000000000000000000000000000000000000000000000000000000000000000117D</v>
      </c>
      <c r="AW15" s="79">
        <v>14</v>
      </c>
      <c r="AX15" s="21"/>
      <c r="AY15" s="18" t="str">
        <f t="shared" si="2"/>
        <v>00</v>
      </c>
      <c r="AZ15" s="18" t="str">
        <f t="shared" si="3"/>
        <v>00</v>
      </c>
      <c r="BA15" s="20"/>
      <c r="BB15" s="21"/>
    </row>
    <row r="16" spans="1:54" ht="66">
      <c r="A16" s="27"/>
      <c r="B16" s="16">
        <v>5</v>
      </c>
      <c r="C16" s="27" t="s">
        <v>10</v>
      </c>
      <c r="D16" s="16" t="s">
        <v>61</v>
      </c>
      <c r="E16" s="16">
        <v>1</v>
      </c>
      <c r="F16" s="22">
        <v>1</v>
      </c>
      <c r="G16" s="18" t="s">
        <v>18</v>
      </c>
      <c r="H16" s="18">
        <v>0</v>
      </c>
      <c r="I16" s="18">
        <v>1</v>
      </c>
      <c r="J16" s="18" t="s">
        <v>69</v>
      </c>
      <c r="K16" s="18" t="s">
        <v>68</v>
      </c>
      <c r="L16" s="23">
        <f>F16</f>
        <v>1</v>
      </c>
      <c r="M16" s="18">
        <v>4</v>
      </c>
      <c r="N16" s="19">
        <v>760</v>
      </c>
      <c r="O16" s="19" t="s">
        <v>166</v>
      </c>
      <c r="P16" s="19">
        <v>5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1</v>
      </c>
      <c r="X16" s="18">
        <v>1</v>
      </c>
      <c r="Y16" s="18">
        <v>1</v>
      </c>
      <c r="Z16" s="18">
        <v>1</v>
      </c>
      <c r="AA16" s="18">
        <v>1</v>
      </c>
      <c r="AB16" s="18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8">
        <v>0</v>
      </c>
      <c r="AJ16" s="19">
        <v>0</v>
      </c>
      <c r="AK16" s="19">
        <v>0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Q16" s="19">
        <v>0</v>
      </c>
      <c r="AR16" s="19">
        <v>0</v>
      </c>
      <c r="AS16" s="19">
        <v>0</v>
      </c>
      <c r="AT16" s="18" t="str">
        <f t="shared" si="0"/>
        <v>40</v>
      </c>
      <c r="AU16" s="18" t="s">
        <v>25</v>
      </c>
      <c r="AV16" s="16" t="str">
        <f t="shared" si="1"/>
        <v>7B00013CC80104076002F400050000000000000101010100000000000000000000000000000000000000000000000000000000000000000000407D</v>
      </c>
      <c r="AW16" s="79">
        <v>15</v>
      </c>
      <c r="AX16" s="21"/>
      <c r="AY16" s="18" t="str">
        <f t="shared" si="2"/>
        <v>00</v>
      </c>
      <c r="AZ16" s="18" t="str">
        <f t="shared" si="3"/>
        <v>00</v>
      </c>
      <c r="BA16" s="20"/>
      <c r="BB16" s="21"/>
    </row>
    <row r="17" spans="1:54" ht="66">
      <c r="A17" s="27"/>
      <c r="B17" s="16"/>
      <c r="C17" s="27"/>
      <c r="D17" s="16" t="s">
        <v>62</v>
      </c>
      <c r="E17" s="16">
        <v>2</v>
      </c>
      <c r="F17" s="22">
        <v>2</v>
      </c>
      <c r="G17" s="18" t="s">
        <v>18</v>
      </c>
      <c r="H17" s="18">
        <v>0</v>
      </c>
      <c r="I17" s="18">
        <v>1</v>
      </c>
      <c r="J17" s="18" t="s">
        <v>69</v>
      </c>
      <c r="K17" s="18" t="s">
        <v>68</v>
      </c>
      <c r="L17" s="23">
        <f>F17</f>
        <v>2</v>
      </c>
      <c r="M17" s="18">
        <v>4</v>
      </c>
      <c r="N17" s="19">
        <v>760</v>
      </c>
      <c r="O17" s="19" t="s">
        <v>166</v>
      </c>
      <c r="P17" s="19">
        <v>5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1</v>
      </c>
      <c r="X17" s="18">
        <v>1</v>
      </c>
      <c r="Y17" s="18">
        <v>1</v>
      </c>
      <c r="Z17" s="18">
        <v>1</v>
      </c>
      <c r="AA17" s="18">
        <v>1</v>
      </c>
      <c r="AB17" s="18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8">
        <v>0</v>
      </c>
      <c r="AJ17" s="19">
        <v>0</v>
      </c>
      <c r="AK17" s="19">
        <v>0</v>
      </c>
      <c r="AL17" s="19">
        <v>0</v>
      </c>
      <c r="AM17" s="19">
        <v>0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8" t="str">
        <f t="shared" si="0"/>
        <v>41</v>
      </c>
      <c r="AU17" s="18" t="s">
        <v>25</v>
      </c>
      <c r="AV17" s="16" t="str">
        <f t="shared" si="1"/>
        <v>7B00013CC80204076002F400050000000000000101010100000000000000000000000000000000000000000000000000000000000000000000417D</v>
      </c>
      <c r="AW17" s="79">
        <v>16</v>
      </c>
      <c r="AX17" s="21"/>
      <c r="AY17" s="18" t="str">
        <f t="shared" si="2"/>
        <v>00</v>
      </c>
      <c r="AZ17" s="18" t="str">
        <f t="shared" si="3"/>
        <v>00</v>
      </c>
      <c r="BA17" s="20"/>
      <c r="BB17" s="21"/>
    </row>
    <row r="18" spans="1:54" ht="66">
      <c r="A18" s="27"/>
      <c r="B18" s="16"/>
      <c r="C18" s="27"/>
      <c r="D18" s="16"/>
      <c r="E18" s="16">
        <v>3</v>
      </c>
      <c r="F18" s="22">
        <v>0</v>
      </c>
      <c r="G18" s="18" t="s">
        <v>18</v>
      </c>
      <c r="H18" s="18">
        <v>0</v>
      </c>
      <c r="I18" s="18">
        <v>1</v>
      </c>
      <c r="J18" s="18" t="s">
        <v>69</v>
      </c>
      <c r="K18" s="18" t="s">
        <v>68</v>
      </c>
      <c r="L18" s="23">
        <f t="shared" ref="L18:L19" si="4">F18</f>
        <v>0</v>
      </c>
      <c r="M18" s="18">
        <v>4</v>
      </c>
      <c r="N18" s="19">
        <v>760</v>
      </c>
      <c r="O18" s="19" t="s">
        <v>166</v>
      </c>
      <c r="P18" s="19">
        <v>5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1</v>
      </c>
      <c r="X18" s="18">
        <v>1</v>
      </c>
      <c r="Y18" s="18">
        <v>1</v>
      </c>
      <c r="Z18" s="18">
        <v>1</v>
      </c>
      <c r="AA18" s="18">
        <v>1</v>
      </c>
      <c r="AB18" s="18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8">
        <v>0</v>
      </c>
      <c r="AJ18" s="19">
        <v>0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8" t="str">
        <f t="shared" si="0"/>
        <v>41</v>
      </c>
      <c r="AU18" s="18" t="s">
        <v>25</v>
      </c>
      <c r="AV18" s="16" t="str">
        <f t="shared" si="1"/>
        <v>7B00013CC80004076002F400050000000000000101010100000000000000000000000000000000000000000000000000000000000000000000417D</v>
      </c>
      <c r="AW18" s="79">
        <v>17</v>
      </c>
      <c r="AX18" s="21"/>
      <c r="AY18" s="18" t="str">
        <f t="shared" si="2"/>
        <v>00</v>
      </c>
      <c r="AZ18" s="18" t="str">
        <f t="shared" si="3"/>
        <v>00</v>
      </c>
      <c r="BA18" s="20"/>
      <c r="BB18" s="21"/>
    </row>
    <row r="19" spans="1:54" ht="66">
      <c r="A19" s="27"/>
      <c r="B19" s="16"/>
      <c r="C19" s="27"/>
      <c r="D19" s="16"/>
      <c r="E19" s="16">
        <v>4</v>
      </c>
      <c r="F19" s="22" t="s">
        <v>22</v>
      </c>
      <c r="G19" s="18" t="s">
        <v>18</v>
      </c>
      <c r="H19" s="18">
        <v>0</v>
      </c>
      <c r="I19" s="18">
        <v>1</v>
      </c>
      <c r="J19" s="18" t="s">
        <v>69</v>
      </c>
      <c r="K19" s="18" t="s">
        <v>68</v>
      </c>
      <c r="L19" s="23" t="str">
        <f t="shared" si="4"/>
        <v>FF</v>
      </c>
      <c r="M19" s="18">
        <v>4</v>
      </c>
      <c r="N19" s="19">
        <v>760</v>
      </c>
      <c r="O19" s="19" t="s">
        <v>166</v>
      </c>
      <c r="P19" s="19">
        <v>5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1</v>
      </c>
      <c r="X19" s="18">
        <v>1</v>
      </c>
      <c r="Y19" s="18">
        <v>1</v>
      </c>
      <c r="Z19" s="18">
        <v>1</v>
      </c>
      <c r="AA19" s="18">
        <v>1</v>
      </c>
      <c r="AB19" s="18">
        <v>0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8">
        <v>0</v>
      </c>
      <c r="AJ19" s="19">
        <v>0</v>
      </c>
      <c r="AK19" s="19">
        <v>0</v>
      </c>
      <c r="AL19" s="19">
        <v>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8" t="str">
        <f t="shared" si="0"/>
        <v>40</v>
      </c>
      <c r="AU19" s="18" t="s">
        <v>25</v>
      </c>
      <c r="AV19" s="16" t="str">
        <f t="shared" si="1"/>
        <v>7B00013CC8FF04076002F400050000000000000101010100000000000000000000000000000000000000000000000000000000000000000000407D</v>
      </c>
      <c r="AW19" s="79">
        <v>18</v>
      </c>
      <c r="AX19" s="21"/>
      <c r="AY19" s="18" t="str">
        <f t="shared" si="2"/>
        <v>00</v>
      </c>
      <c r="AZ19" s="18" t="str">
        <f t="shared" si="3"/>
        <v>00</v>
      </c>
      <c r="BA19" s="20"/>
      <c r="BB19" s="21"/>
    </row>
    <row r="20" spans="1:54" ht="66">
      <c r="A20" s="27"/>
      <c r="B20" s="16">
        <v>6</v>
      </c>
      <c r="C20" s="27" t="s">
        <v>65</v>
      </c>
      <c r="D20" s="16" t="s">
        <v>66</v>
      </c>
      <c r="E20" s="16">
        <v>1</v>
      </c>
      <c r="F20" s="22">
        <v>0</v>
      </c>
      <c r="G20" s="18" t="s">
        <v>18</v>
      </c>
      <c r="H20" s="18">
        <v>0</v>
      </c>
      <c r="I20" s="18">
        <v>1</v>
      </c>
      <c r="J20" s="18" t="s">
        <v>69</v>
      </c>
      <c r="K20" s="18" t="s">
        <v>68</v>
      </c>
      <c r="L20" s="18">
        <v>1</v>
      </c>
      <c r="M20" s="23">
        <f>F20</f>
        <v>0</v>
      </c>
      <c r="N20" s="19">
        <v>760</v>
      </c>
      <c r="O20" s="19" t="s">
        <v>166</v>
      </c>
      <c r="P20" s="19">
        <v>5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1</v>
      </c>
      <c r="X20" s="18">
        <v>1</v>
      </c>
      <c r="Y20" s="18">
        <v>1</v>
      </c>
      <c r="Z20" s="18">
        <v>1</v>
      </c>
      <c r="AA20" s="18">
        <v>1</v>
      </c>
      <c r="AB20" s="18">
        <v>0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8">
        <v>0</v>
      </c>
      <c r="AJ20" s="19">
        <v>0</v>
      </c>
      <c r="AK20" s="19">
        <v>0</v>
      </c>
      <c r="AL20" s="19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8" t="str">
        <f t="shared" si="0"/>
        <v>54</v>
      </c>
      <c r="AU20" s="18" t="s">
        <v>25</v>
      </c>
      <c r="AV20" s="16" t="str">
        <f t="shared" si="1"/>
        <v>7B00013CC80100076002F400050000000000000101010100000000000000000000000000000000000000000000000000000000000000000000547D</v>
      </c>
      <c r="AW20" s="79">
        <v>19</v>
      </c>
      <c r="AX20" s="21"/>
      <c r="AY20" s="18" t="str">
        <f t="shared" si="2"/>
        <v>00</v>
      </c>
      <c r="AZ20" s="18" t="str">
        <f t="shared" si="3"/>
        <v>00</v>
      </c>
      <c r="BA20" s="20"/>
      <c r="BB20" s="21"/>
    </row>
    <row r="21" spans="1:54" ht="66">
      <c r="A21" s="27"/>
      <c r="B21" s="16"/>
      <c r="C21" s="27"/>
      <c r="D21" s="16"/>
      <c r="E21" s="16">
        <v>2</v>
      </c>
      <c r="F21" s="22">
        <v>6</v>
      </c>
      <c r="G21" s="18" t="s">
        <v>18</v>
      </c>
      <c r="H21" s="18">
        <v>0</v>
      </c>
      <c r="I21" s="18">
        <v>1</v>
      </c>
      <c r="J21" s="18" t="s">
        <v>69</v>
      </c>
      <c r="K21" s="18" t="s">
        <v>68</v>
      </c>
      <c r="L21" s="18">
        <v>1</v>
      </c>
      <c r="M21" s="23">
        <f t="shared" ref="M21:M22" si="5">F21</f>
        <v>6</v>
      </c>
      <c r="N21" s="19">
        <v>760</v>
      </c>
      <c r="O21" s="19" t="s">
        <v>166</v>
      </c>
      <c r="P21" s="19">
        <v>5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1</v>
      </c>
      <c r="X21" s="18">
        <v>1</v>
      </c>
      <c r="Y21" s="18">
        <v>1</v>
      </c>
      <c r="Z21" s="18">
        <v>1</v>
      </c>
      <c r="AA21" s="18">
        <v>1</v>
      </c>
      <c r="AB21" s="18">
        <v>0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8">
        <v>0</v>
      </c>
      <c r="AJ21" s="19">
        <v>0</v>
      </c>
      <c r="AK21" s="19">
        <v>0</v>
      </c>
      <c r="AL21" s="19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8" t="str">
        <f t="shared" si="0"/>
        <v>44</v>
      </c>
      <c r="AU21" s="18" t="s">
        <v>25</v>
      </c>
      <c r="AV21" s="16" t="str">
        <f t="shared" si="1"/>
        <v>7B00013CC80106076002F400050000000000000101010100000000000000000000000000000000000000000000000000000000000000000000447D</v>
      </c>
      <c r="AW21" s="79">
        <v>20</v>
      </c>
      <c r="AX21" s="21"/>
      <c r="AY21" s="18" t="str">
        <f t="shared" si="2"/>
        <v>00</v>
      </c>
      <c r="AZ21" s="18" t="str">
        <f t="shared" si="3"/>
        <v>00</v>
      </c>
      <c r="BA21" s="20"/>
      <c r="BB21" s="21"/>
    </row>
    <row r="22" spans="1:54" ht="66">
      <c r="A22" s="27"/>
      <c r="B22" s="16"/>
      <c r="C22" s="27"/>
      <c r="D22" s="16"/>
      <c r="E22" s="16">
        <v>3</v>
      </c>
      <c r="F22" s="22" t="s">
        <v>22</v>
      </c>
      <c r="G22" s="18" t="s">
        <v>18</v>
      </c>
      <c r="H22" s="18">
        <v>0</v>
      </c>
      <c r="I22" s="18">
        <v>1</v>
      </c>
      <c r="J22" s="18" t="s">
        <v>69</v>
      </c>
      <c r="K22" s="18" t="s">
        <v>68</v>
      </c>
      <c r="L22" s="18">
        <v>1</v>
      </c>
      <c r="M22" s="23" t="str">
        <f t="shared" si="5"/>
        <v>FF</v>
      </c>
      <c r="N22" s="19">
        <v>760</v>
      </c>
      <c r="O22" s="19" t="s">
        <v>166</v>
      </c>
      <c r="P22" s="19">
        <v>5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1</v>
      </c>
      <c r="X22" s="18">
        <v>1</v>
      </c>
      <c r="Y22" s="18">
        <v>1</v>
      </c>
      <c r="Z22" s="18">
        <v>1</v>
      </c>
      <c r="AA22" s="18">
        <v>1</v>
      </c>
      <c r="AB22" s="18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18">
        <v>0</v>
      </c>
      <c r="AJ22" s="19">
        <v>0</v>
      </c>
      <c r="AK22" s="19">
        <v>0</v>
      </c>
      <c r="AL22" s="19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8" t="str">
        <f t="shared" si="0"/>
        <v>55</v>
      </c>
      <c r="AU22" s="18" t="s">
        <v>25</v>
      </c>
      <c r="AV22" s="16" t="str">
        <f t="shared" si="1"/>
        <v>7B00013CC801FF076002F400050000000000000101010100000000000000000000000000000000000000000000000000000000000000000000557D</v>
      </c>
      <c r="AW22" s="79">
        <v>21</v>
      </c>
      <c r="AX22" s="21"/>
      <c r="AY22" s="18" t="str">
        <f t="shared" si="2"/>
        <v>00</v>
      </c>
      <c r="AZ22" s="18" t="str">
        <f t="shared" si="3"/>
        <v>00</v>
      </c>
      <c r="BA22" s="20"/>
      <c r="BB22" s="21"/>
    </row>
    <row r="23" spans="1:54" ht="66">
      <c r="A23" s="27"/>
      <c r="B23" s="16">
        <v>7</v>
      </c>
      <c r="C23" s="27" t="s">
        <v>67</v>
      </c>
      <c r="D23" s="16"/>
      <c r="E23" s="16">
        <v>1</v>
      </c>
      <c r="F23" s="25">
        <v>0</v>
      </c>
      <c r="G23" s="18" t="s">
        <v>18</v>
      </c>
      <c r="H23" s="18">
        <v>0</v>
      </c>
      <c r="I23" s="18">
        <v>1</v>
      </c>
      <c r="J23" s="18" t="s">
        <v>69</v>
      </c>
      <c r="K23" s="18" t="s">
        <v>68</v>
      </c>
      <c r="L23" s="18">
        <v>1</v>
      </c>
      <c r="M23" s="18">
        <v>4</v>
      </c>
      <c r="N23" s="26">
        <f>F23</f>
        <v>0</v>
      </c>
      <c r="O23" s="19" t="s">
        <v>166</v>
      </c>
      <c r="P23" s="19">
        <v>5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</v>
      </c>
      <c r="X23" s="18">
        <v>1</v>
      </c>
      <c r="Y23" s="18">
        <v>1</v>
      </c>
      <c r="Z23" s="18">
        <v>1</v>
      </c>
      <c r="AA23" s="18">
        <v>1</v>
      </c>
      <c r="AB23" s="18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8">
        <v>0</v>
      </c>
      <c r="AJ23" s="19">
        <v>0</v>
      </c>
      <c r="AK23" s="19">
        <v>0</v>
      </c>
      <c r="AL23" s="19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8" t="str">
        <f t="shared" si="0"/>
        <v>00</v>
      </c>
      <c r="AU23" s="18" t="s">
        <v>25</v>
      </c>
      <c r="AV23" s="16" t="str">
        <f t="shared" si="1"/>
        <v>7B00013CC80104000002F400050000000000000101010100000000000000000000000000000000000000000000000000000000000000000000007D</v>
      </c>
      <c r="AW23" s="79">
        <v>22</v>
      </c>
      <c r="AX23" s="21"/>
      <c r="AY23" s="18" t="str">
        <f t="shared" si="2"/>
        <v>00</v>
      </c>
      <c r="AZ23" s="18" t="str">
        <f t="shared" si="3"/>
        <v>00</v>
      </c>
      <c r="BA23" s="20"/>
      <c r="BB23" s="21"/>
    </row>
    <row r="24" spans="1:54" ht="66">
      <c r="A24" s="27"/>
      <c r="B24" s="16"/>
      <c r="C24" s="27"/>
      <c r="D24" s="16"/>
      <c r="E24" s="16">
        <v>2</v>
      </c>
      <c r="F24" s="25">
        <v>34</v>
      </c>
      <c r="G24" s="18" t="s">
        <v>18</v>
      </c>
      <c r="H24" s="18">
        <v>0</v>
      </c>
      <c r="I24" s="18">
        <v>1</v>
      </c>
      <c r="J24" s="18" t="s">
        <v>69</v>
      </c>
      <c r="K24" s="18" t="s">
        <v>68</v>
      </c>
      <c r="L24" s="18">
        <v>1</v>
      </c>
      <c r="M24" s="18">
        <v>4</v>
      </c>
      <c r="N24" s="26">
        <f t="shared" ref="N24:N25" si="6">F24</f>
        <v>34</v>
      </c>
      <c r="O24" s="19" t="s">
        <v>166</v>
      </c>
      <c r="P24" s="19">
        <v>5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1</v>
      </c>
      <c r="X24" s="18">
        <v>1</v>
      </c>
      <c r="Y24" s="18">
        <v>1</v>
      </c>
      <c r="Z24" s="18">
        <v>1</v>
      </c>
      <c r="AA24" s="18">
        <v>1</v>
      </c>
      <c r="AB24" s="18">
        <v>0</v>
      </c>
      <c r="AC24" s="19">
        <v>0</v>
      </c>
      <c r="AD24" s="19">
        <v>0</v>
      </c>
      <c r="AE24" s="19">
        <v>0</v>
      </c>
      <c r="AF24" s="19">
        <v>0</v>
      </c>
      <c r="AG24" s="19">
        <v>0</v>
      </c>
      <c r="AH24" s="19">
        <v>0</v>
      </c>
      <c r="AI24" s="18">
        <v>0</v>
      </c>
      <c r="AJ24" s="19">
        <v>0</v>
      </c>
      <c r="AK24" s="19">
        <v>0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8" t="str">
        <f t="shared" si="0"/>
        <v>14</v>
      </c>
      <c r="AU24" s="18" t="s">
        <v>25</v>
      </c>
      <c r="AV24" s="16" t="str">
        <f t="shared" si="1"/>
        <v>7B00013CC80104003402F400050000000000000101010100000000000000000000000000000000000000000000000000000000000000000000147D</v>
      </c>
      <c r="AW24" s="79">
        <v>23</v>
      </c>
      <c r="AX24" s="21"/>
      <c r="AY24" s="18" t="str">
        <f t="shared" si="2"/>
        <v>00</v>
      </c>
      <c r="AZ24" s="18" t="str">
        <f t="shared" si="3"/>
        <v>00</v>
      </c>
      <c r="BA24" s="20"/>
      <c r="BB24" s="21"/>
    </row>
    <row r="25" spans="1:54" ht="66">
      <c r="A25" s="27"/>
      <c r="B25" s="16"/>
      <c r="C25" s="27"/>
      <c r="D25" s="16"/>
      <c r="E25" s="16">
        <v>3</v>
      </c>
      <c r="F25" s="25" t="s">
        <v>72</v>
      </c>
      <c r="G25" s="18" t="s">
        <v>18</v>
      </c>
      <c r="H25" s="18">
        <v>0</v>
      </c>
      <c r="I25" s="18">
        <v>1</v>
      </c>
      <c r="J25" s="18" t="s">
        <v>69</v>
      </c>
      <c r="K25" s="18" t="s">
        <v>68</v>
      </c>
      <c r="L25" s="18">
        <v>1</v>
      </c>
      <c r="M25" s="18">
        <v>4</v>
      </c>
      <c r="N25" s="26" t="str">
        <f t="shared" si="6"/>
        <v>FFFF</v>
      </c>
      <c r="O25" s="19" t="s">
        <v>166</v>
      </c>
      <c r="P25" s="19">
        <v>5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1</v>
      </c>
      <c r="X25" s="18">
        <v>1</v>
      </c>
      <c r="Y25" s="18">
        <v>1</v>
      </c>
      <c r="Z25" s="18">
        <v>1</v>
      </c>
      <c r="AA25" s="18">
        <v>1</v>
      </c>
      <c r="AB25" s="18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18">
        <v>0</v>
      </c>
      <c r="AJ25" s="19">
        <v>0</v>
      </c>
      <c r="AK25" s="19">
        <v>0</v>
      </c>
      <c r="AL25" s="19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8" t="str">
        <f t="shared" si="0"/>
        <v>01</v>
      </c>
      <c r="AU25" s="18" t="s">
        <v>25</v>
      </c>
      <c r="AV25" s="16" t="str">
        <f t="shared" si="1"/>
        <v>7B00013CC80104FFFF02F400050000000000000101010100000000000000000000000000000000000000000000000000000000000000000000017D</v>
      </c>
      <c r="AW25" s="79">
        <v>24</v>
      </c>
      <c r="AX25" s="21"/>
      <c r="AY25" s="18" t="str">
        <f t="shared" si="2"/>
        <v>00</v>
      </c>
      <c r="AZ25" s="18" t="str">
        <f t="shared" si="3"/>
        <v>00</v>
      </c>
      <c r="BA25" s="20"/>
      <c r="BB25" s="21"/>
    </row>
    <row r="26" spans="1:54" ht="66">
      <c r="A26" s="27"/>
      <c r="B26" s="16">
        <v>9</v>
      </c>
      <c r="C26" s="27" t="s">
        <v>162</v>
      </c>
      <c r="D26" s="16"/>
      <c r="E26" s="16">
        <v>1</v>
      </c>
      <c r="F26" s="25">
        <v>0</v>
      </c>
      <c r="G26" s="18" t="s">
        <v>18</v>
      </c>
      <c r="H26" s="18">
        <v>0</v>
      </c>
      <c r="I26" s="18">
        <v>1</v>
      </c>
      <c r="J26" s="18" t="s">
        <v>69</v>
      </c>
      <c r="K26" s="18" t="s">
        <v>68</v>
      </c>
      <c r="L26" s="18">
        <v>1</v>
      </c>
      <c r="M26" s="18">
        <v>4</v>
      </c>
      <c r="N26" s="19">
        <v>760</v>
      </c>
      <c r="O26" s="26">
        <f>F26</f>
        <v>0</v>
      </c>
      <c r="P26" s="19">
        <v>5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1</v>
      </c>
      <c r="X26" s="18">
        <v>1</v>
      </c>
      <c r="Y26" s="18">
        <v>1</v>
      </c>
      <c r="Z26" s="18">
        <v>1</v>
      </c>
      <c r="AA26" s="18">
        <v>1</v>
      </c>
      <c r="AB26" s="18">
        <v>0</v>
      </c>
      <c r="AC26" s="19">
        <v>0</v>
      </c>
      <c r="AD26" s="19">
        <v>0</v>
      </c>
      <c r="AE26" s="19">
        <v>0</v>
      </c>
      <c r="AF26" s="19">
        <v>0</v>
      </c>
      <c r="AG26" s="19">
        <v>0</v>
      </c>
      <c r="AH26" s="19">
        <v>0</v>
      </c>
      <c r="AI26" s="18">
        <v>0</v>
      </c>
      <c r="AJ26" s="19">
        <v>0</v>
      </c>
      <c r="AK26" s="19">
        <v>0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8" t="str">
        <f t="shared" si="0"/>
        <v>44</v>
      </c>
      <c r="AU26" s="18" t="s">
        <v>25</v>
      </c>
      <c r="AV26" s="16" t="str">
        <f t="shared" si="1"/>
        <v>7B00013CC801040760000000050000000000000101010100000000000000000000000000000000000000000000000000000000000000000000447D</v>
      </c>
      <c r="AW26" s="79">
        <v>25</v>
      </c>
      <c r="AX26" s="21"/>
      <c r="AY26" s="18" t="str">
        <f t="shared" si="2"/>
        <v>00</v>
      </c>
      <c r="AZ26" s="18" t="str">
        <f t="shared" si="3"/>
        <v>00</v>
      </c>
      <c r="BA26" s="20"/>
      <c r="BB26" s="21"/>
    </row>
    <row r="27" spans="1:54" ht="66">
      <c r="A27" s="27"/>
      <c r="B27" s="16"/>
      <c r="C27" s="27"/>
      <c r="D27" s="16"/>
      <c r="E27" s="16">
        <v>2</v>
      </c>
      <c r="F27" s="25">
        <v>34</v>
      </c>
      <c r="G27" s="18" t="s">
        <v>18</v>
      </c>
      <c r="H27" s="18">
        <v>0</v>
      </c>
      <c r="I27" s="18">
        <v>1</v>
      </c>
      <c r="J27" s="18" t="s">
        <v>69</v>
      </c>
      <c r="K27" s="18" t="s">
        <v>68</v>
      </c>
      <c r="L27" s="18">
        <v>1</v>
      </c>
      <c r="M27" s="18">
        <v>4</v>
      </c>
      <c r="N27" s="19">
        <v>760</v>
      </c>
      <c r="O27" s="26">
        <f t="shared" ref="O27:O28" si="7">F27</f>
        <v>34</v>
      </c>
      <c r="P27" s="19">
        <v>5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1</v>
      </c>
      <c r="X27" s="18">
        <v>1</v>
      </c>
      <c r="Y27" s="18">
        <v>1</v>
      </c>
      <c r="Z27" s="18">
        <v>1</v>
      </c>
      <c r="AA27" s="18">
        <v>1</v>
      </c>
      <c r="AB27" s="18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8">
        <v>0</v>
      </c>
      <c r="AJ27" s="19">
        <v>0</v>
      </c>
      <c r="AK27" s="19">
        <v>0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8" t="str">
        <f t="shared" si="0"/>
        <v>00</v>
      </c>
      <c r="AU27" s="18" t="s">
        <v>25</v>
      </c>
      <c r="AV27" s="16" t="str">
        <f t="shared" si="1"/>
        <v>7B00013CC801040760003400050000000000000101010100000000000000000000000000000000000000000000000000000000000000000000007D</v>
      </c>
      <c r="AW27" s="79">
        <v>26</v>
      </c>
      <c r="AX27" s="21"/>
      <c r="AY27" s="18" t="str">
        <f t="shared" si="2"/>
        <v>00</v>
      </c>
      <c r="AZ27" s="18" t="str">
        <f t="shared" si="3"/>
        <v>00</v>
      </c>
      <c r="BA27" s="20"/>
      <c r="BB27" s="21"/>
    </row>
    <row r="28" spans="1:54" ht="66">
      <c r="A28" s="27"/>
      <c r="B28" s="16"/>
      <c r="C28" s="27"/>
      <c r="D28" s="16"/>
      <c r="E28" s="16">
        <v>3</v>
      </c>
      <c r="F28" s="25" t="s">
        <v>72</v>
      </c>
      <c r="G28" s="18" t="s">
        <v>18</v>
      </c>
      <c r="H28" s="18">
        <v>0</v>
      </c>
      <c r="I28" s="18">
        <v>1</v>
      </c>
      <c r="J28" s="18" t="s">
        <v>69</v>
      </c>
      <c r="K28" s="18" t="s">
        <v>68</v>
      </c>
      <c r="L28" s="18">
        <v>1</v>
      </c>
      <c r="M28" s="18">
        <v>4</v>
      </c>
      <c r="N28" s="19">
        <v>760</v>
      </c>
      <c r="O28" s="26" t="str">
        <f t="shared" si="7"/>
        <v>FFFF</v>
      </c>
      <c r="P28" s="19">
        <v>5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1</v>
      </c>
      <c r="X28" s="18">
        <v>1</v>
      </c>
      <c r="Y28" s="18">
        <v>1</v>
      </c>
      <c r="Z28" s="18">
        <v>1</v>
      </c>
      <c r="AA28" s="18">
        <v>1</v>
      </c>
      <c r="AB28" s="18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0</v>
      </c>
      <c r="AH28" s="19">
        <v>0</v>
      </c>
      <c r="AI28" s="18">
        <v>0</v>
      </c>
      <c r="AJ28" s="19">
        <v>0</v>
      </c>
      <c r="AK28" s="19">
        <v>0</v>
      </c>
      <c r="AL28" s="19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8" t="str">
        <f t="shared" si="0"/>
        <v>45</v>
      </c>
      <c r="AU28" s="18" t="s">
        <v>25</v>
      </c>
      <c r="AV28" s="16" t="str">
        <f t="shared" si="1"/>
        <v>7B00013CC801040760FFFF00050000000000000101010100000000000000000000000000000000000000000000000000000000000000000000457D</v>
      </c>
      <c r="AW28" s="79">
        <v>27</v>
      </c>
      <c r="AX28" s="21"/>
      <c r="AY28" s="18" t="str">
        <f t="shared" si="2"/>
        <v>00</v>
      </c>
      <c r="AZ28" s="18" t="str">
        <f t="shared" si="3"/>
        <v>00</v>
      </c>
      <c r="BA28" s="20"/>
      <c r="BB28" s="21"/>
    </row>
    <row r="29" spans="1:54" ht="66">
      <c r="A29" s="27"/>
      <c r="B29" s="16">
        <v>11</v>
      </c>
      <c r="C29" s="27" t="s">
        <v>74</v>
      </c>
      <c r="D29" s="16" t="s">
        <v>225</v>
      </c>
      <c r="E29" s="16">
        <v>1</v>
      </c>
      <c r="F29" s="25">
        <v>0</v>
      </c>
      <c r="G29" s="18" t="s">
        <v>18</v>
      </c>
      <c r="H29" s="18">
        <v>0</v>
      </c>
      <c r="I29" s="18">
        <v>1</v>
      </c>
      <c r="J29" s="18" t="s">
        <v>69</v>
      </c>
      <c r="K29" s="18" t="s">
        <v>68</v>
      </c>
      <c r="L29" s="18">
        <v>1</v>
      </c>
      <c r="M29" s="18">
        <v>4</v>
      </c>
      <c r="N29" s="19">
        <v>760</v>
      </c>
      <c r="O29" s="19" t="s">
        <v>166</v>
      </c>
      <c r="P29" s="26">
        <f>F29</f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1</v>
      </c>
      <c r="X29" s="18">
        <v>1</v>
      </c>
      <c r="Y29" s="18">
        <v>1</v>
      </c>
      <c r="Z29" s="18">
        <v>1</v>
      </c>
      <c r="AA29" s="18">
        <v>1</v>
      </c>
      <c r="AB29" s="18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8">
        <v>0</v>
      </c>
      <c r="AJ29" s="19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8" t="str">
        <f t="shared" si="0"/>
        <v>55</v>
      </c>
      <c r="AU29" s="18" t="s">
        <v>25</v>
      </c>
      <c r="AV29" s="16" t="str">
        <f t="shared" si="1"/>
        <v>7B00013CC80104076002F400000000000000000101010100000000000000000000000000000000000000000000000000000000000000000000557D</v>
      </c>
      <c r="AW29" s="79">
        <v>28</v>
      </c>
      <c r="AX29" s="21"/>
      <c r="AY29" s="18" t="str">
        <f t="shared" si="2"/>
        <v>00</v>
      </c>
      <c r="AZ29" s="18" t="str">
        <f t="shared" si="3"/>
        <v>00</v>
      </c>
      <c r="BA29" s="20"/>
      <c r="BB29" s="21"/>
    </row>
    <row r="30" spans="1:54" ht="66">
      <c r="A30" s="27"/>
      <c r="B30" s="16"/>
      <c r="C30" s="27"/>
      <c r="D30" s="16" t="s">
        <v>224</v>
      </c>
      <c r="E30" s="16">
        <v>2</v>
      </c>
      <c r="F30" s="25" t="s">
        <v>222</v>
      </c>
      <c r="G30" s="18" t="s">
        <v>18</v>
      </c>
      <c r="H30" s="18">
        <v>0</v>
      </c>
      <c r="I30" s="18">
        <v>1</v>
      </c>
      <c r="J30" s="18" t="s">
        <v>69</v>
      </c>
      <c r="K30" s="18" t="s">
        <v>68</v>
      </c>
      <c r="L30" s="18">
        <v>1</v>
      </c>
      <c r="M30" s="18">
        <v>4</v>
      </c>
      <c r="N30" s="19">
        <v>760</v>
      </c>
      <c r="O30" s="19" t="s">
        <v>166</v>
      </c>
      <c r="P30" s="26" t="str">
        <f t="shared" ref="P30:P31" si="8">F30</f>
        <v>02FF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1</v>
      </c>
      <c r="X30" s="18">
        <v>1</v>
      </c>
      <c r="Y30" s="18">
        <v>1</v>
      </c>
      <c r="Z30" s="18">
        <v>1</v>
      </c>
      <c r="AA30" s="18">
        <v>1</v>
      </c>
      <c r="AB30" s="18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0</v>
      </c>
      <c r="AI30" s="18">
        <v>0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8" t="str">
        <f t="shared" si="0"/>
        <v>54</v>
      </c>
      <c r="AU30" s="18" t="s">
        <v>25</v>
      </c>
      <c r="AV30" s="16" t="str">
        <f t="shared" si="1"/>
        <v>7B00013CC80104076002F402FF0000000000000101010100000000000000000000000000000000000000000000000000000000000000000000547D</v>
      </c>
      <c r="AW30" s="79">
        <v>29</v>
      </c>
      <c r="AX30" s="21"/>
      <c r="AY30" s="18" t="str">
        <f t="shared" si="2"/>
        <v>00</v>
      </c>
      <c r="AZ30" s="18" t="str">
        <f t="shared" si="3"/>
        <v>00</v>
      </c>
      <c r="BA30" s="20"/>
      <c r="BB30" s="21"/>
    </row>
    <row r="31" spans="1:54" ht="66">
      <c r="A31" s="27"/>
      <c r="B31" s="16"/>
      <c r="C31" s="27"/>
      <c r="D31" s="16" t="s">
        <v>223</v>
      </c>
      <c r="E31" s="16">
        <v>3</v>
      </c>
      <c r="F31" s="25" t="s">
        <v>72</v>
      </c>
      <c r="G31" s="18" t="s">
        <v>18</v>
      </c>
      <c r="H31" s="18">
        <v>0</v>
      </c>
      <c r="I31" s="18">
        <v>1</v>
      </c>
      <c r="J31" s="18" t="s">
        <v>69</v>
      </c>
      <c r="K31" s="18" t="s">
        <v>68</v>
      </c>
      <c r="L31" s="18">
        <v>1</v>
      </c>
      <c r="M31" s="18">
        <v>4</v>
      </c>
      <c r="N31" s="19">
        <v>760</v>
      </c>
      <c r="O31" s="19" t="s">
        <v>166</v>
      </c>
      <c r="P31" s="26" t="str">
        <f t="shared" si="8"/>
        <v>FFFF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1</v>
      </c>
      <c r="X31" s="18">
        <v>1</v>
      </c>
      <c r="Y31" s="18">
        <v>1</v>
      </c>
      <c r="Z31" s="18">
        <v>1</v>
      </c>
      <c r="AA31" s="18">
        <v>1</v>
      </c>
      <c r="AB31" s="18">
        <v>0</v>
      </c>
      <c r="AC31" s="19">
        <v>0</v>
      </c>
      <c r="AD31" s="19">
        <v>0</v>
      </c>
      <c r="AE31" s="19">
        <v>0</v>
      </c>
      <c r="AF31" s="19">
        <v>0</v>
      </c>
      <c r="AG31" s="19">
        <v>0</v>
      </c>
      <c r="AH31" s="19">
        <v>0</v>
      </c>
      <c r="AI31" s="18">
        <v>0</v>
      </c>
      <c r="AJ31" s="19">
        <v>0</v>
      </c>
      <c r="AK31" s="19">
        <v>0</v>
      </c>
      <c r="AL31" s="19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8" t="str">
        <f t="shared" si="0"/>
        <v>54</v>
      </c>
      <c r="AU31" s="18" t="s">
        <v>25</v>
      </c>
      <c r="AV31" s="16" t="str">
        <f t="shared" si="1"/>
        <v>7B00013CC80104076002F4FFFF0000000000000101010100000000000000000000000000000000000000000000000000000000000000000000547D</v>
      </c>
      <c r="AW31" s="79">
        <v>30</v>
      </c>
      <c r="AX31" s="21"/>
      <c r="AY31" s="18" t="str">
        <f t="shared" si="2"/>
        <v>00</v>
      </c>
      <c r="AZ31" s="18" t="str">
        <f t="shared" si="3"/>
        <v>00</v>
      </c>
      <c r="BA31" s="20"/>
      <c r="BB31" s="21"/>
    </row>
    <row r="32" spans="1:54" ht="66">
      <c r="A32" s="27"/>
      <c r="B32" s="16">
        <v>13</v>
      </c>
      <c r="C32" s="27" t="s">
        <v>79</v>
      </c>
      <c r="D32" s="16"/>
      <c r="E32" s="16">
        <v>1</v>
      </c>
      <c r="F32" s="22">
        <v>1</v>
      </c>
      <c r="G32" s="18" t="s">
        <v>18</v>
      </c>
      <c r="H32" s="18">
        <v>0</v>
      </c>
      <c r="I32" s="18">
        <v>1</v>
      </c>
      <c r="J32" s="18" t="s">
        <v>69</v>
      </c>
      <c r="K32" s="18" t="s">
        <v>68</v>
      </c>
      <c r="L32" s="18">
        <v>1</v>
      </c>
      <c r="M32" s="18">
        <v>4</v>
      </c>
      <c r="N32" s="19">
        <v>760</v>
      </c>
      <c r="O32" s="19" t="s">
        <v>166</v>
      </c>
      <c r="P32" s="19">
        <v>5</v>
      </c>
      <c r="Q32" s="23">
        <f>F32</f>
        <v>1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1</v>
      </c>
      <c r="X32" s="18">
        <v>1</v>
      </c>
      <c r="Y32" s="18">
        <v>1</v>
      </c>
      <c r="Z32" s="18">
        <v>1</v>
      </c>
      <c r="AA32" s="18">
        <v>1</v>
      </c>
      <c r="AB32" s="18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18">
        <v>0</v>
      </c>
      <c r="AJ32" s="19">
        <v>0</v>
      </c>
      <c r="AK32" s="19">
        <v>0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8" t="str">
        <f t="shared" si="0"/>
        <v>41</v>
      </c>
      <c r="AU32" s="18" t="s">
        <v>25</v>
      </c>
      <c r="AV32" s="16" t="str">
        <f t="shared" si="1"/>
        <v>7B00013CC80104076002F400050100000000000101010100000000000000000000000000000000000000000000000000000000000000000000417D</v>
      </c>
      <c r="AW32" s="79">
        <v>31</v>
      </c>
      <c r="AX32" s="21"/>
      <c r="AY32" s="18" t="str">
        <f t="shared" si="2"/>
        <v>00</v>
      </c>
      <c r="AZ32" s="18" t="str">
        <f t="shared" si="3"/>
        <v>00</v>
      </c>
      <c r="BA32" s="20"/>
      <c r="BB32" s="21"/>
    </row>
    <row r="33" spans="1:54" ht="66">
      <c r="A33" s="27"/>
      <c r="B33" s="16"/>
      <c r="C33" s="27"/>
      <c r="D33" s="16"/>
      <c r="E33" s="16">
        <v>2</v>
      </c>
      <c r="F33" s="22" t="s">
        <v>22</v>
      </c>
      <c r="G33" s="18" t="s">
        <v>18</v>
      </c>
      <c r="H33" s="18">
        <v>0</v>
      </c>
      <c r="I33" s="18">
        <v>1</v>
      </c>
      <c r="J33" s="18" t="s">
        <v>69</v>
      </c>
      <c r="K33" s="18" t="s">
        <v>68</v>
      </c>
      <c r="L33" s="18">
        <v>1</v>
      </c>
      <c r="M33" s="18">
        <v>4</v>
      </c>
      <c r="N33" s="19">
        <v>760</v>
      </c>
      <c r="O33" s="19" t="s">
        <v>166</v>
      </c>
      <c r="P33" s="19">
        <v>5</v>
      </c>
      <c r="Q33" s="23" t="str">
        <f t="shared" ref="Q33" si="9">F33</f>
        <v>FF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18">
        <v>1</v>
      </c>
      <c r="X33" s="18">
        <v>1</v>
      </c>
      <c r="Y33" s="18">
        <v>1</v>
      </c>
      <c r="Z33" s="18">
        <v>1</v>
      </c>
      <c r="AA33" s="18">
        <v>1</v>
      </c>
      <c r="AB33" s="18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8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8" t="str">
        <f t="shared" si="0"/>
        <v>41</v>
      </c>
      <c r="AU33" s="18" t="s">
        <v>25</v>
      </c>
      <c r="AV33" s="16" t="str">
        <f t="shared" si="1"/>
        <v>7B00013CC80104076002F40005FF00000000000101010100000000000000000000000000000000000000000000000000000000000000000000417D</v>
      </c>
      <c r="AW33" s="79">
        <v>32</v>
      </c>
      <c r="AX33" s="21"/>
      <c r="AY33" s="18" t="str">
        <f t="shared" si="2"/>
        <v>00</v>
      </c>
      <c r="AZ33" s="18" t="str">
        <f t="shared" si="3"/>
        <v>00</v>
      </c>
      <c r="BA33" s="20"/>
      <c r="BB33" s="21"/>
    </row>
    <row r="34" spans="1:54" ht="66">
      <c r="A34" s="27"/>
      <c r="B34" s="16">
        <v>14</v>
      </c>
      <c r="C34" s="27" t="s">
        <v>79</v>
      </c>
      <c r="D34" s="16"/>
      <c r="E34" s="16">
        <v>1</v>
      </c>
      <c r="F34" s="22">
        <v>1</v>
      </c>
      <c r="G34" s="18" t="s">
        <v>18</v>
      </c>
      <c r="H34" s="18">
        <v>0</v>
      </c>
      <c r="I34" s="18">
        <v>1</v>
      </c>
      <c r="J34" s="18" t="s">
        <v>69</v>
      </c>
      <c r="K34" s="18" t="s">
        <v>68</v>
      </c>
      <c r="L34" s="18">
        <v>1</v>
      </c>
      <c r="M34" s="18">
        <v>4</v>
      </c>
      <c r="N34" s="19">
        <v>760</v>
      </c>
      <c r="O34" s="19" t="s">
        <v>166</v>
      </c>
      <c r="P34" s="19">
        <v>5</v>
      </c>
      <c r="Q34" s="18">
        <v>0</v>
      </c>
      <c r="R34" s="23">
        <f>F34</f>
        <v>1</v>
      </c>
      <c r="S34" s="18">
        <v>0</v>
      </c>
      <c r="T34" s="18">
        <v>0</v>
      </c>
      <c r="U34" s="18">
        <v>0</v>
      </c>
      <c r="V34" s="18">
        <v>0</v>
      </c>
      <c r="W34" s="18">
        <v>1</v>
      </c>
      <c r="X34" s="18">
        <v>1</v>
      </c>
      <c r="Y34" s="18">
        <v>1</v>
      </c>
      <c r="Z34" s="18">
        <v>1</v>
      </c>
      <c r="AA34" s="18">
        <v>1</v>
      </c>
      <c r="AB34" s="18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0</v>
      </c>
      <c r="AH34" s="19">
        <v>0</v>
      </c>
      <c r="AI34" s="18">
        <v>0</v>
      </c>
      <c r="AJ34" s="19">
        <v>0</v>
      </c>
      <c r="AK34" s="19">
        <v>0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8" t="str">
        <f t="shared" si="0"/>
        <v>41</v>
      </c>
      <c r="AU34" s="18" t="s">
        <v>25</v>
      </c>
      <c r="AV34" s="16" t="str">
        <f t="shared" si="1"/>
        <v>7B00013CC80104076002F400050001000000000101010100000000000000000000000000000000000000000000000000000000000000000000417D</v>
      </c>
      <c r="AW34" s="79">
        <v>33</v>
      </c>
      <c r="AX34" s="21"/>
      <c r="AY34" s="18" t="str">
        <f t="shared" si="2"/>
        <v>00</v>
      </c>
      <c r="AZ34" s="18" t="str">
        <f t="shared" si="3"/>
        <v>00</v>
      </c>
      <c r="BA34" s="20"/>
      <c r="BB34" s="21"/>
    </row>
    <row r="35" spans="1:54" ht="66">
      <c r="A35" s="27"/>
      <c r="B35" s="16"/>
      <c r="C35" s="27"/>
      <c r="D35" s="16"/>
      <c r="E35" s="16">
        <v>2</v>
      </c>
      <c r="F35" s="22" t="s">
        <v>22</v>
      </c>
      <c r="G35" s="18" t="s">
        <v>18</v>
      </c>
      <c r="H35" s="18">
        <v>0</v>
      </c>
      <c r="I35" s="18">
        <v>1</v>
      </c>
      <c r="J35" s="18" t="s">
        <v>69</v>
      </c>
      <c r="K35" s="18" t="s">
        <v>68</v>
      </c>
      <c r="L35" s="18">
        <v>1</v>
      </c>
      <c r="M35" s="18">
        <v>4</v>
      </c>
      <c r="N35" s="19">
        <v>760</v>
      </c>
      <c r="O35" s="19" t="s">
        <v>166</v>
      </c>
      <c r="P35" s="19">
        <v>5</v>
      </c>
      <c r="Q35" s="18">
        <v>0</v>
      </c>
      <c r="R35" s="23" t="str">
        <f t="shared" ref="R35" si="10">F35</f>
        <v>FF</v>
      </c>
      <c r="S35" s="18">
        <v>0</v>
      </c>
      <c r="T35" s="18">
        <v>0</v>
      </c>
      <c r="U35" s="18">
        <v>0</v>
      </c>
      <c r="V35" s="18">
        <v>0</v>
      </c>
      <c r="W35" s="18">
        <v>1</v>
      </c>
      <c r="X35" s="18">
        <v>1</v>
      </c>
      <c r="Y35" s="18">
        <v>1</v>
      </c>
      <c r="Z35" s="18">
        <v>1</v>
      </c>
      <c r="AA35" s="18">
        <v>1</v>
      </c>
      <c r="AB35" s="18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0</v>
      </c>
      <c r="AI35" s="18">
        <v>0</v>
      </c>
      <c r="AJ35" s="19">
        <v>0</v>
      </c>
      <c r="AK35" s="19">
        <v>0</v>
      </c>
      <c r="AL35" s="19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8" t="str">
        <f t="shared" si="0"/>
        <v>41</v>
      </c>
      <c r="AU35" s="18" t="s">
        <v>25</v>
      </c>
      <c r="AV35" s="16" t="str">
        <f t="shared" si="1"/>
        <v>7B00013CC80104076002F4000500FF000000000101010100000000000000000000000000000000000000000000000000000000000000000000417D</v>
      </c>
      <c r="AW35" s="79">
        <v>34</v>
      </c>
      <c r="AX35" s="21"/>
      <c r="AY35" s="18" t="str">
        <f t="shared" si="2"/>
        <v>00</v>
      </c>
      <c r="AZ35" s="18" t="str">
        <f t="shared" si="3"/>
        <v>00</v>
      </c>
      <c r="BA35" s="20"/>
      <c r="BB35" s="21"/>
    </row>
    <row r="36" spans="1:54" ht="66">
      <c r="A36" s="27"/>
      <c r="B36" s="16">
        <v>15</v>
      </c>
      <c r="C36" s="27" t="s">
        <v>79</v>
      </c>
      <c r="D36" s="16"/>
      <c r="E36" s="16">
        <v>1</v>
      </c>
      <c r="F36" s="22">
        <v>1</v>
      </c>
      <c r="G36" s="18" t="s">
        <v>18</v>
      </c>
      <c r="H36" s="18">
        <v>0</v>
      </c>
      <c r="I36" s="18">
        <v>1</v>
      </c>
      <c r="J36" s="18" t="s">
        <v>69</v>
      </c>
      <c r="K36" s="18" t="s">
        <v>68</v>
      </c>
      <c r="L36" s="18">
        <v>1</v>
      </c>
      <c r="M36" s="18">
        <v>4</v>
      </c>
      <c r="N36" s="19">
        <v>760</v>
      </c>
      <c r="O36" s="19" t="s">
        <v>166</v>
      </c>
      <c r="P36" s="19">
        <v>5</v>
      </c>
      <c r="Q36" s="18">
        <v>0</v>
      </c>
      <c r="R36" s="18">
        <v>0</v>
      </c>
      <c r="S36" s="23">
        <f>F36</f>
        <v>1</v>
      </c>
      <c r="T36" s="18">
        <v>0</v>
      </c>
      <c r="U36" s="18">
        <v>0</v>
      </c>
      <c r="V36" s="18">
        <v>0</v>
      </c>
      <c r="W36" s="18">
        <v>1</v>
      </c>
      <c r="X36" s="18">
        <v>1</v>
      </c>
      <c r="Y36" s="18">
        <v>1</v>
      </c>
      <c r="Z36" s="18">
        <v>1</v>
      </c>
      <c r="AA36" s="18">
        <v>1</v>
      </c>
      <c r="AB36" s="18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18">
        <v>0</v>
      </c>
      <c r="AJ36" s="19">
        <v>0</v>
      </c>
      <c r="AK36" s="19">
        <v>0</v>
      </c>
      <c r="AL36" s="19">
        <v>0</v>
      </c>
      <c r="AM36" s="19">
        <v>0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>
        <v>0</v>
      </c>
      <c r="AT36" s="18" t="str">
        <f t="shared" si="0"/>
        <v>41</v>
      </c>
      <c r="AU36" s="18" t="s">
        <v>25</v>
      </c>
      <c r="AV36" s="16" t="str">
        <f t="shared" si="1"/>
        <v>7B00013CC80104076002F400050000010000000101010100000000000000000000000000000000000000000000000000000000000000000000417D</v>
      </c>
      <c r="AW36" s="79">
        <v>35</v>
      </c>
      <c r="AX36" s="21"/>
      <c r="AY36" s="18" t="str">
        <f t="shared" si="2"/>
        <v>00</v>
      </c>
      <c r="AZ36" s="18" t="str">
        <f t="shared" si="3"/>
        <v>00</v>
      </c>
      <c r="BA36" s="20"/>
      <c r="BB36" s="21"/>
    </row>
    <row r="37" spans="1:54" ht="66">
      <c r="A37" s="27"/>
      <c r="B37" s="16"/>
      <c r="C37" s="27"/>
      <c r="D37" s="16"/>
      <c r="E37" s="16">
        <v>2</v>
      </c>
      <c r="F37" s="22" t="s">
        <v>22</v>
      </c>
      <c r="G37" s="18" t="s">
        <v>18</v>
      </c>
      <c r="H37" s="18">
        <v>0</v>
      </c>
      <c r="I37" s="18">
        <v>1</v>
      </c>
      <c r="J37" s="18" t="s">
        <v>69</v>
      </c>
      <c r="K37" s="18" t="s">
        <v>68</v>
      </c>
      <c r="L37" s="18">
        <v>1</v>
      </c>
      <c r="M37" s="18">
        <v>4</v>
      </c>
      <c r="N37" s="19">
        <v>760</v>
      </c>
      <c r="O37" s="19" t="s">
        <v>166</v>
      </c>
      <c r="P37" s="19">
        <v>5</v>
      </c>
      <c r="Q37" s="18">
        <v>0</v>
      </c>
      <c r="R37" s="18">
        <v>0</v>
      </c>
      <c r="S37" s="23" t="str">
        <f t="shared" ref="S37" si="11">F37</f>
        <v>FF</v>
      </c>
      <c r="T37" s="18">
        <v>0</v>
      </c>
      <c r="U37" s="18">
        <v>0</v>
      </c>
      <c r="V37" s="18">
        <v>0</v>
      </c>
      <c r="W37" s="18">
        <v>1</v>
      </c>
      <c r="X37" s="18">
        <v>1</v>
      </c>
      <c r="Y37" s="18">
        <v>1</v>
      </c>
      <c r="Z37" s="18">
        <v>1</v>
      </c>
      <c r="AA37" s="18">
        <v>1</v>
      </c>
      <c r="AB37" s="18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8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8" t="str">
        <f t="shared" si="0"/>
        <v>41</v>
      </c>
      <c r="AU37" s="18" t="s">
        <v>25</v>
      </c>
      <c r="AV37" s="16" t="str">
        <f t="shared" si="1"/>
        <v>7B00013CC80104076002F400050000FF0000000101010100000000000000000000000000000000000000000000000000000000000000000000417D</v>
      </c>
      <c r="AW37" s="79">
        <v>36</v>
      </c>
      <c r="AX37" s="21"/>
      <c r="AY37" s="18" t="str">
        <f t="shared" si="2"/>
        <v>00</v>
      </c>
      <c r="AZ37" s="18" t="str">
        <f t="shared" si="3"/>
        <v>00</v>
      </c>
      <c r="BA37" s="20"/>
      <c r="BB37" s="21"/>
    </row>
    <row r="38" spans="1:54" ht="66">
      <c r="A38" s="27"/>
      <c r="B38" s="16">
        <v>16</v>
      </c>
      <c r="C38" s="27" t="s">
        <v>79</v>
      </c>
      <c r="D38" s="16"/>
      <c r="E38" s="16">
        <v>1</v>
      </c>
      <c r="F38" s="22">
        <v>1</v>
      </c>
      <c r="G38" s="18" t="s">
        <v>18</v>
      </c>
      <c r="H38" s="18">
        <v>0</v>
      </c>
      <c r="I38" s="18">
        <v>1</v>
      </c>
      <c r="J38" s="18" t="s">
        <v>69</v>
      </c>
      <c r="K38" s="18" t="s">
        <v>68</v>
      </c>
      <c r="L38" s="18">
        <v>1</v>
      </c>
      <c r="M38" s="18">
        <v>4</v>
      </c>
      <c r="N38" s="19">
        <v>760</v>
      </c>
      <c r="O38" s="19" t="s">
        <v>166</v>
      </c>
      <c r="P38" s="19">
        <v>5</v>
      </c>
      <c r="Q38" s="18">
        <v>0</v>
      </c>
      <c r="R38" s="18">
        <v>0</v>
      </c>
      <c r="S38" s="18">
        <v>0</v>
      </c>
      <c r="T38" s="23">
        <f>F38</f>
        <v>1</v>
      </c>
      <c r="U38" s="18">
        <v>0</v>
      </c>
      <c r="V38" s="18">
        <v>0</v>
      </c>
      <c r="W38" s="18">
        <v>1</v>
      </c>
      <c r="X38" s="18">
        <v>1</v>
      </c>
      <c r="Y38" s="18">
        <v>1</v>
      </c>
      <c r="Z38" s="18">
        <v>1</v>
      </c>
      <c r="AA38" s="18">
        <v>1</v>
      </c>
      <c r="AB38" s="18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8">
        <v>0</v>
      </c>
      <c r="AJ38" s="19">
        <v>0</v>
      </c>
      <c r="AK38" s="19">
        <v>0</v>
      </c>
      <c r="AL38" s="19">
        <v>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8" t="str">
        <f t="shared" si="0"/>
        <v>41</v>
      </c>
      <c r="AU38" s="18" t="s">
        <v>25</v>
      </c>
      <c r="AV38" s="16" t="str">
        <f t="shared" si="1"/>
        <v>7B00013CC80104076002F400050000000100000101010100000000000000000000000000000000000000000000000000000000000000000000417D</v>
      </c>
      <c r="AW38" s="79">
        <v>37</v>
      </c>
      <c r="AX38" s="21"/>
      <c r="AY38" s="18" t="str">
        <f t="shared" si="2"/>
        <v>00</v>
      </c>
      <c r="AZ38" s="18" t="str">
        <f t="shared" si="3"/>
        <v>00</v>
      </c>
      <c r="BA38" s="20"/>
      <c r="BB38" s="21"/>
    </row>
    <row r="39" spans="1:54" ht="66">
      <c r="A39" s="27"/>
      <c r="B39" s="16"/>
      <c r="C39" s="27"/>
      <c r="D39" s="16"/>
      <c r="E39" s="16">
        <v>2</v>
      </c>
      <c r="F39" s="22" t="s">
        <v>22</v>
      </c>
      <c r="G39" s="18" t="s">
        <v>18</v>
      </c>
      <c r="H39" s="18">
        <v>0</v>
      </c>
      <c r="I39" s="18">
        <v>1</v>
      </c>
      <c r="J39" s="18" t="s">
        <v>69</v>
      </c>
      <c r="K39" s="18" t="s">
        <v>68</v>
      </c>
      <c r="L39" s="18">
        <v>1</v>
      </c>
      <c r="M39" s="18">
        <v>4</v>
      </c>
      <c r="N39" s="19">
        <v>760</v>
      </c>
      <c r="O39" s="19" t="s">
        <v>166</v>
      </c>
      <c r="P39" s="19">
        <v>5</v>
      </c>
      <c r="Q39" s="18">
        <v>0</v>
      </c>
      <c r="R39" s="18">
        <v>0</v>
      </c>
      <c r="S39" s="18">
        <v>0</v>
      </c>
      <c r="T39" s="23" t="str">
        <f t="shared" ref="T39" si="12">F39</f>
        <v>FF</v>
      </c>
      <c r="U39" s="18">
        <v>0</v>
      </c>
      <c r="V39" s="18">
        <v>0</v>
      </c>
      <c r="W39" s="18">
        <v>1</v>
      </c>
      <c r="X39" s="18">
        <v>1</v>
      </c>
      <c r="Y39" s="18">
        <v>1</v>
      </c>
      <c r="Z39" s="18">
        <v>1</v>
      </c>
      <c r="AA39" s="18">
        <v>1</v>
      </c>
      <c r="AB39" s="18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8">
        <v>0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8" t="str">
        <f t="shared" si="0"/>
        <v>41</v>
      </c>
      <c r="AU39" s="18" t="s">
        <v>25</v>
      </c>
      <c r="AV39" s="16" t="str">
        <f t="shared" si="1"/>
        <v>7B00013CC80104076002F40005000000FF00000101010100000000000000000000000000000000000000000000000000000000000000000000417D</v>
      </c>
      <c r="AW39" s="79">
        <v>38</v>
      </c>
      <c r="AX39" s="21"/>
      <c r="AY39" s="18" t="str">
        <f t="shared" si="2"/>
        <v>00</v>
      </c>
      <c r="AZ39" s="18" t="str">
        <f t="shared" si="3"/>
        <v>00</v>
      </c>
      <c r="BA39" s="20"/>
      <c r="BB39" s="21"/>
    </row>
    <row r="40" spans="1:54" ht="66">
      <c r="A40" s="27"/>
      <c r="B40" s="16">
        <v>17</v>
      </c>
      <c r="C40" s="27" t="s">
        <v>79</v>
      </c>
      <c r="D40" s="16"/>
      <c r="E40" s="16">
        <v>1</v>
      </c>
      <c r="F40" s="22">
        <v>1</v>
      </c>
      <c r="G40" s="18" t="s">
        <v>18</v>
      </c>
      <c r="H40" s="18">
        <v>0</v>
      </c>
      <c r="I40" s="18">
        <v>1</v>
      </c>
      <c r="J40" s="18" t="s">
        <v>69</v>
      </c>
      <c r="K40" s="18" t="s">
        <v>68</v>
      </c>
      <c r="L40" s="18">
        <v>1</v>
      </c>
      <c r="M40" s="18">
        <v>4</v>
      </c>
      <c r="N40" s="19">
        <v>760</v>
      </c>
      <c r="O40" s="19" t="s">
        <v>166</v>
      </c>
      <c r="P40" s="19">
        <v>5</v>
      </c>
      <c r="Q40" s="18">
        <v>0</v>
      </c>
      <c r="R40" s="18">
        <v>0</v>
      </c>
      <c r="S40" s="18">
        <v>0</v>
      </c>
      <c r="T40" s="18">
        <v>0</v>
      </c>
      <c r="U40" s="23">
        <f>F40</f>
        <v>1</v>
      </c>
      <c r="V40" s="18">
        <v>0</v>
      </c>
      <c r="W40" s="18">
        <v>1</v>
      </c>
      <c r="X40" s="18">
        <v>1</v>
      </c>
      <c r="Y40" s="18">
        <v>1</v>
      </c>
      <c r="Z40" s="18">
        <v>1</v>
      </c>
      <c r="AA40" s="18">
        <v>1</v>
      </c>
      <c r="AB40" s="18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8">
        <v>0</v>
      </c>
      <c r="AJ40" s="19">
        <v>0</v>
      </c>
      <c r="AK40" s="19">
        <v>0</v>
      </c>
      <c r="AL40" s="19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8" t="str">
        <f t="shared" si="0"/>
        <v>41</v>
      </c>
      <c r="AU40" s="18" t="s">
        <v>25</v>
      </c>
      <c r="AV40" s="16" t="str">
        <f t="shared" si="1"/>
        <v>7B00013CC80104076002F400050000000001000101010100000000000000000000000000000000000000000000000000000000000000000000417D</v>
      </c>
      <c r="AW40" s="79">
        <v>39</v>
      </c>
      <c r="AX40" s="21"/>
      <c r="AY40" s="18" t="str">
        <f t="shared" si="2"/>
        <v>00</v>
      </c>
      <c r="AZ40" s="18" t="str">
        <f t="shared" si="3"/>
        <v>00</v>
      </c>
      <c r="BA40" s="20"/>
      <c r="BB40" s="21"/>
    </row>
    <row r="41" spans="1:54" ht="66">
      <c r="A41" s="27"/>
      <c r="B41" s="16"/>
      <c r="C41" s="27"/>
      <c r="D41" s="16"/>
      <c r="E41" s="16">
        <v>2</v>
      </c>
      <c r="F41" s="22" t="s">
        <v>22</v>
      </c>
      <c r="G41" s="18" t="s">
        <v>18</v>
      </c>
      <c r="H41" s="18">
        <v>0</v>
      </c>
      <c r="I41" s="18">
        <v>1</v>
      </c>
      <c r="J41" s="18" t="s">
        <v>69</v>
      </c>
      <c r="K41" s="18" t="s">
        <v>68</v>
      </c>
      <c r="L41" s="18">
        <v>1</v>
      </c>
      <c r="M41" s="18">
        <v>4</v>
      </c>
      <c r="N41" s="19">
        <v>760</v>
      </c>
      <c r="O41" s="19" t="s">
        <v>166</v>
      </c>
      <c r="P41" s="19">
        <v>5</v>
      </c>
      <c r="Q41" s="18">
        <v>0</v>
      </c>
      <c r="R41" s="18">
        <v>0</v>
      </c>
      <c r="S41" s="18">
        <v>0</v>
      </c>
      <c r="T41" s="18">
        <v>0</v>
      </c>
      <c r="U41" s="23" t="str">
        <f t="shared" ref="U41" si="13">F41</f>
        <v>FF</v>
      </c>
      <c r="V41" s="18">
        <v>0</v>
      </c>
      <c r="W41" s="18">
        <v>1</v>
      </c>
      <c r="X41" s="18">
        <v>1</v>
      </c>
      <c r="Y41" s="18">
        <v>1</v>
      </c>
      <c r="Z41" s="18">
        <v>1</v>
      </c>
      <c r="AA41" s="18">
        <v>1</v>
      </c>
      <c r="AB41" s="18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8">
        <v>0</v>
      </c>
      <c r="AJ41" s="19">
        <v>0</v>
      </c>
      <c r="AK41" s="19">
        <v>0</v>
      </c>
      <c r="AL41" s="19">
        <v>0</v>
      </c>
      <c r="AM41" s="19">
        <v>0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8" t="str">
        <f t="shared" si="0"/>
        <v>41</v>
      </c>
      <c r="AU41" s="18" t="s">
        <v>25</v>
      </c>
      <c r="AV41" s="16" t="str">
        <f t="shared" si="1"/>
        <v>7B00013CC80104076002F4000500000000FF000101010100000000000000000000000000000000000000000000000000000000000000000000417D</v>
      </c>
      <c r="AW41" s="79">
        <v>40</v>
      </c>
      <c r="AX41" s="21"/>
      <c r="AY41" s="18" t="str">
        <f t="shared" si="2"/>
        <v>00</v>
      </c>
      <c r="AZ41" s="18" t="str">
        <f t="shared" si="3"/>
        <v>00</v>
      </c>
      <c r="BA41" s="20"/>
      <c r="BB41" s="21"/>
    </row>
    <row r="42" spans="1:54" ht="66">
      <c r="A42" s="27"/>
      <c r="B42" s="16">
        <v>18</v>
      </c>
      <c r="C42" s="27" t="s">
        <v>79</v>
      </c>
      <c r="D42" s="16"/>
      <c r="E42" s="16">
        <v>1</v>
      </c>
      <c r="F42" s="22">
        <v>1</v>
      </c>
      <c r="G42" s="18" t="s">
        <v>18</v>
      </c>
      <c r="H42" s="18">
        <v>0</v>
      </c>
      <c r="I42" s="18">
        <v>1</v>
      </c>
      <c r="J42" s="18" t="s">
        <v>69</v>
      </c>
      <c r="K42" s="18" t="s">
        <v>68</v>
      </c>
      <c r="L42" s="18">
        <v>1</v>
      </c>
      <c r="M42" s="18">
        <v>4</v>
      </c>
      <c r="N42" s="19">
        <v>760</v>
      </c>
      <c r="O42" s="19" t="s">
        <v>166</v>
      </c>
      <c r="P42" s="19">
        <v>5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23">
        <f>F42</f>
        <v>1</v>
      </c>
      <c r="W42" s="18">
        <v>1</v>
      </c>
      <c r="X42" s="18">
        <v>1</v>
      </c>
      <c r="Y42" s="18">
        <v>1</v>
      </c>
      <c r="Z42" s="18">
        <v>1</v>
      </c>
      <c r="AA42" s="18">
        <v>1</v>
      </c>
      <c r="AB42" s="18">
        <v>0</v>
      </c>
      <c r="AC42" s="19">
        <v>0</v>
      </c>
      <c r="AD42" s="19">
        <v>0</v>
      </c>
      <c r="AE42" s="19">
        <v>0</v>
      </c>
      <c r="AF42" s="19">
        <v>0</v>
      </c>
      <c r="AG42" s="19">
        <v>0</v>
      </c>
      <c r="AH42" s="19">
        <v>0</v>
      </c>
      <c r="AI42" s="18">
        <v>0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8" t="str">
        <f t="shared" si="0"/>
        <v>41</v>
      </c>
      <c r="AU42" s="18" t="s">
        <v>25</v>
      </c>
      <c r="AV42" s="16" t="str">
        <f t="shared" si="1"/>
        <v>7B00013CC80104076002F400050000000000010101010100000000000000000000000000000000000000000000000000000000000000000000417D</v>
      </c>
      <c r="AW42" s="79">
        <v>41</v>
      </c>
      <c r="AX42" s="21"/>
      <c r="AY42" s="18" t="str">
        <f t="shared" si="2"/>
        <v>00</v>
      </c>
      <c r="AZ42" s="18" t="str">
        <f t="shared" si="3"/>
        <v>00</v>
      </c>
      <c r="BA42" s="20"/>
      <c r="BB42" s="21"/>
    </row>
    <row r="43" spans="1:54" ht="66">
      <c r="A43" s="27"/>
      <c r="B43" s="16"/>
      <c r="C43" s="27"/>
      <c r="D43" s="16"/>
      <c r="E43" s="16">
        <v>2</v>
      </c>
      <c r="F43" s="22" t="s">
        <v>22</v>
      </c>
      <c r="G43" s="18" t="s">
        <v>18</v>
      </c>
      <c r="H43" s="18">
        <v>0</v>
      </c>
      <c r="I43" s="18">
        <v>1</v>
      </c>
      <c r="J43" s="18" t="s">
        <v>69</v>
      </c>
      <c r="K43" s="18" t="s">
        <v>68</v>
      </c>
      <c r="L43" s="18">
        <v>1</v>
      </c>
      <c r="M43" s="18">
        <v>4</v>
      </c>
      <c r="N43" s="19">
        <v>760</v>
      </c>
      <c r="O43" s="19" t="s">
        <v>166</v>
      </c>
      <c r="P43" s="19">
        <v>5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23" t="str">
        <f t="shared" ref="V43" si="14">F43</f>
        <v>FF</v>
      </c>
      <c r="W43" s="18">
        <v>1</v>
      </c>
      <c r="X43" s="18">
        <v>1</v>
      </c>
      <c r="Y43" s="18">
        <v>1</v>
      </c>
      <c r="Z43" s="18">
        <v>1</v>
      </c>
      <c r="AA43" s="18">
        <v>1</v>
      </c>
      <c r="AB43" s="18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8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>
        <v>0</v>
      </c>
      <c r="AT43" s="18" t="str">
        <f t="shared" si="0"/>
        <v>41</v>
      </c>
      <c r="AU43" s="18" t="s">
        <v>25</v>
      </c>
      <c r="AV43" s="16" t="str">
        <f t="shared" si="1"/>
        <v>7B00013CC80104076002F400050000000000FF0101010100000000000000000000000000000000000000000000000000000000000000000000417D</v>
      </c>
      <c r="AW43" s="79">
        <v>42</v>
      </c>
      <c r="AX43" s="21"/>
      <c r="AY43" s="18" t="str">
        <f t="shared" si="2"/>
        <v>00</v>
      </c>
      <c r="AZ43" s="18" t="str">
        <f t="shared" si="3"/>
        <v>00</v>
      </c>
      <c r="BA43" s="20"/>
      <c r="BB43" s="21"/>
    </row>
    <row r="44" spans="1:54" ht="66">
      <c r="A44" s="27"/>
      <c r="B44" s="16">
        <v>19</v>
      </c>
      <c r="C44" s="27" t="s">
        <v>81</v>
      </c>
      <c r="D44" s="16"/>
      <c r="E44" s="16">
        <v>1</v>
      </c>
      <c r="F44" s="22">
        <v>0</v>
      </c>
      <c r="G44" s="18" t="s">
        <v>18</v>
      </c>
      <c r="H44" s="18">
        <v>0</v>
      </c>
      <c r="I44" s="18">
        <v>1</v>
      </c>
      <c r="J44" s="18" t="s">
        <v>69</v>
      </c>
      <c r="K44" s="18" t="s">
        <v>68</v>
      </c>
      <c r="L44" s="18">
        <v>1</v>
      </c>
      <c r="M44" s="18">
        <v>4</v>
      </c>
      <c r="N44" s="19">
        <v>760</v>
      </c>
      <c r="O44" s="19" t="s">
        <v>166</v>
      </c>
      <c r="P44" s="19">
        <v>5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23">
        <f>F44</f>
        <v>0</v>
      </c>
      <c r="X44" s="18">
        <v>1</v>
      </c>
      <c r="Y44" s="18">
        <v>1</v>
      </c>
      <c r="Z44" s="18">
        <v>1</v>
      </c>
      <c r="AA44" s="18">
        <v>1</v>
      </c>
      <c r="AB44" s="18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8">
        <v>0</v>
      </c>
      <c r="AJ44" s="19">
        <v>0</v>
      </c>
      <c r="AK44" s="19">
        <v>0</v>
      </c>
      <c r="AL44" s="19">
        <v>0</v>
      </c>
      <c r="AM44" s="19">
        <v>0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8" t="str">
        <f t="shared" si="0"/>
        <v>40</v>
      </c>
      <c r="AU44" s="18" t="s">
        <v>25</v>
      </c>
      <c r="AV44" s="16" t="str">
        <f t="shared" si="1"/>
        <v>7B00013CC80104076002F400050000000000000101010100000000000000000000000000000000000000000000000000000000000000000000407D</v>
      </c>
      <c r="AW44" s="79">
        <v>43</v>
      </c>
      <c r="AX44" s="21"/>
      <c r="AY44" s="18" t="str">
        <f t="shared" si="2"/>
        <v>00</v>
      </c>
      <c r="AZ44" s="18" t="str">
        <f t="shared" si="3"/>
        <v>00</v>
      </c>
      <c r="BA44" s="20"/>
      <c r="BB44" s="21"/>
    </row>
    <row r="45" spans="1:54" ht="66">
      <c r="A45" s="27"/>
      <c r="B45" s="16"/>
      <c r="C45" s="27"/>
      <c r="D45" s="16"/>
      <c r="E45" s="16">
        <v>2</v>
      </c>
      <c r="F45" s="22">
        <v>1</v>
      </c>
      <c r="G45" s="18" t="s">
        <v>18</v>
      </c>
      <c r="H45" s="18">
        <v>0</v>
      </c>
      <c r="I45" s="18">
        <v>1</v>
      </c>
      <c r="J45" s="18" t="s">
        <v>69</v>
      </c>
      <c r="K45" s="18" t="s">
        <v>68</v>
      </c>
      <c r="L45" s="18">
        <v>1</v>
      </c>
      <c r="M45" s="18">
        <v>4</v>
      </c>
      <c r="N45" s="19">
        <v>760</v>
      </c>
      <c r="O45" s="19" t="s">
        <v>166</v>
      </c>
      <c r="P45" s="19">
        <v>5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23">
        <f t="shared" ref="W45:W46" si="15">F45</f>
        <v>1</v>
      </c>
      <c r="X45" s="18">
        <v>1</v>
      </c>
      <c r="Y45" s="18">
        <v>1</v>
      </c>
      <c r="Z45" s="18">
        <v>1</v>
      </c>
      <c r="AA45" s="18">
        <v>1</v>
      </c>
      <c r="AB45" s="18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8">
        <v>0</v>
      </c>
      <c r="AJ45" s="19">
        <v>0</v>
      </c>
      <c r="AK45" s="19">
        <v>0</v>
      </c>
      <c r="AL45" s="19">
        <v>0</v>
      </c>
      <c r="AM45" s="19">
        <v>0</v>
      </c>
      <c r="AN45" s="19">
        <v>0</v>
      </c>
      <c r="AO45" s="19">
        <v>0</v>
      </c>
      <c r="AP45" s="19">
        <v>0</v>
      </c>
      <c r="AQ45" s="19">
        <v>0</v>
      </c>
      <c r="AR45" s="19">
        <v>0</v>
      </c>
      <c r="AS45" s="19">
        <v>0</v>
      </c>
      <c r="AT45" s="18" t="str">
        <f t="shared" si="0"/>
        <v>40</v>
      </c>
      <c r="AU45" s="18" t="s">
        <v>25</v>
      </c>
      <c r="AV45" s="16" t="str">
        <f t="shared" si="1"/>
        <v>7B00013CC80104076002F400050000000000000101010100000000000000000000000000000000000000000000000000000000000000000000407D</v>
      </c>
      <c r="AW45" s="79">
        <v>44</v>
      </c>
      <c r="AX45" s="21"/>
      <c r="AY45" s="18" t="str">
        <f t="shared" si="2"/>
        <v>00</v>
      </c>
      <c r="AZ45" s="18" t="str">
        <f t="shared" si="3"/>
        <v>00</v>
      </c>
      <c r="BA45" s="20"/>
      <c r="BB45" s="21"/>
    </row>
    <row r="46" spans="1:54" ht="66">
      <c r="A46" s="27"/>
      <c r="B46" s="16"/>
      <c r="C46" s="27"/>
      <c r="D46" s="16"/>
      <c r="E46" s="16">
        <v>3</v>
      </c>
      <c r="F46" s="22" t="s">
        <v>22</v>
      </c>
      <c r="G46" s="18" t="s">
        <v>18</v>
      </c>
      <c r="H46" s="18">
        <v>0</v>
      </c>
      <c r="I46" s="18">
        <v>1</v>
      </c>
      <c r="J46" s="18" t="s">
        <v>69</v>
      </c>
      <c r="K46" s="18" t="s">
        <v>68</v>
      </c>
      <c r="L46" s="18">
        <v>1</v>
      </c>
      <c r="M46" s="18">
        <v>4</v>
      </c>
      <c r="N46" s="19">
        <v>760</v>
      </c>
      <c r="O46" s="19" t="s">
        <v>166</v>
      </c>
      <c r="P46" s="19">
        <v>5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23" t="str">
        <f t="shared" si="15"/>
        <v>FF</v>
      </c>
      <c r="X46" s="18">
        <v>1</v>
      </c>
      <c r="Y46" s="18">
        <v>1</v>
      </c>
      <c r="Z46" s="18">
        <v>1</v>
      </c>
      <c r="AA46" s="18">
        <v>1</v>
      </c>
      <c r="AB46" s="18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8">
        <v>0</v>
      </c>
      <c r="AJ46" s="19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8" t="str">
        <f t="shared" si="0"/>
        <v>40</v>
      </c>
      <c r="AU46" s="18" t="s">
        <v>25</v>
      </c>
      <c r="AV46" s="16" t="str">
        <f t="shared" si="1"/>
        <v>7B00013CC80104076002F400050000000000000101010100000000000000000000000000000000000000000000000000000000000000000000407D</v>
      </c>
      <c r="AW46" s="79">
        <v>45</v>
      </c>
      <c r="AX46" s="21"/>
      <c r="AY46" s="18" t="str">
        <f t="shared" si="2"/>
        <v>00</v>
      </c>
      <c r="AZ46" s="18" t="str">
        <f t="shared" si="3"/>
        <v>00</v>
      </c>
      <c r="BA46" s="20"/>
      <c r="BB46" s="21"/>
    </row>
    <row r="47" spans="1:54" ht="66">
      <c r="A47" s="27"/>
      <c r="B47" s="16">
        <v>20</v>
      </c>
      <c r="C47" s="27" t="s">
        <v>82</v>
      </c>
      <c r="D47" s="16"/>
      <c r="E47" s="16">
        <v>1</v>
      </c>
      <c r="F47" s="22">
        <v>0</v>
      </c>
      <c r="G47" s="18" t="s">
        <v>18</v>
      </c>
      <c r="H47" s="18">
        <v>0</v>
      </c>
      <c r="I47" s="18">
        <v>1</v>
      </c>
      <c r="J47" s="18" t="s">
        <v>69</v>
      </c>
      <c r="K47" s="18" t="s">
        <v>68</v>
      </c>
      <c r="L47" s="18">
        <v>1</v>
      </c>
      <c r="M47" s="18">
        <v>4</v>
      </c>
      <c r="N47" s="19">
        <v>760</v>
      </c>
      <c r="O47" s="19" t="s">
        <v>166</v>
      </c>
      <c r="P47" s="19">
        <v>5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1</v>
      </c>
      <c r="X47" s="23">
        <f>F47</f>
        <v>0</v>
      </c>
      <c r="Y47" s="18">
        <v>1</v>
      </c>
      <c r="Z47" s="18">
        <v>1</v>
      </c>
      <c r="AA47" s="18">
        <v>1</v>
      </c>
      <c r="AB47" s="18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8">
        <v>0</v>
      </c>
      <c r="AJ47" s="19">
        <v>0</v>
      </c>
      <c r="AK47" s="19">
        <v>0</v>
      </c>
      <c r="AL47" s="19">
        <v>0</v>
      </c>
      <c r="AM47" s="19">
        <v>0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>
        <v>0</v>
      </c>
      <c r="AT47" s="18" t="str">
        <f t="shared" si="0"/>
        <v>41</v>
      </c>
      <c r="AU47" s="18" t="s">
        <v>25</v>
      </c>
      <c r="AV47" s="16" t="str">
        <f t="shared" si="1"/>
        <v>7B00013CC80104076002F400050000000000000001010100000000000000000000000000000000000000000000000000000000000000000000417D</v>
      </c>
      <c r="AW47" s="79">
        <v>46</v>
      </c>
      <c r="AX47" s="21"/>
      <c r="AY47" s="18" t="str">
        <f t="shared" si="2"/>
        <v>00</v>
      </c>
      <c r="AZ47" s="18" t="str">
        <f t="shared" si="3"/>
        <v>00</v>
      </c>
      <c r="BA47" s="20"/>
      <c r="BB47" s="21"/>
    </row>
    <row r="48" spans="1:54" ht="66">
      <c r="A48" s="27"/>
      <c r="B48" s="16"/>
      <c r="C48" s="27"/>
      <c r="D48" s="16"/>
      <c r="E48" s="16">
        <v>2</v>
      </c>
      <c r="F48" s="22">
        <v>1</v>
      </c>
      <c r="G48" s="18" t="s">
        <v>18</v>
      </c>
      <c r="H48" s="18">
        <v>0</v>
      </c>
      <c r="I48" s="18">
        <v>1</v>
      </c>
      <c r="J48" s="18" t="s">
        <v>69</v>
      </c>
      <c r="K48" s="18" t="s">
        <v>68</v>
      </c>
      <c r="L48" s="18">
        <v>1</v>
      </c>
      <c r="M48" s="18">
        <v>4</v>
      </c>
      <c r="N48" s="19">
        <v>760</v>
      </c>
      <c r="O48" s="19" t="s">
        <v>166</v>
      </c>
      <c r="P48" s="19">
        <v>5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1</v>
      </c>
      <c r="X48" s="23">
        <f>F48</f>
        <v>1</v>
      </c>
      <c r="Y48" s="18">
        <v>1</v>
      </c>
      <c r="Z48" s="18">
        <v>1</v>
      </c>
      <c r="AA48" s="18">
        <v>1</v>
      </c>
      <c r="AB48" s="18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8">
        <v>0</v>
      </c>
      <c r="AJ48" s="19">
        <v>0</v>
      </c>
      <c r="AK48" s="19">
        <v>0</v>
      </c>
      <c r="AL48" s="19">
        <v>0</v>
      </c>
      <c r="AM48" s="19">
        <v>0</v>
      </c>
      <c r="AN48" s="19">
        <v>0</v>
      </c>
      <c r="AO48" s="19">
        <v>0</v>
      </c>
      <c r="AP48" s="19">
        <v>0</v>
      </c>
      <c r="AQ48" s="19">
        <v>0</v>
      </c>
      <c r="AR48" s="19">
        <v>0</v>
      </c>
      <c r="AS48" s="19">
        <v>0</v>
      </c>
      <c r="AT48" s="18" t="str">
        <f t="shared" si="0"/>
        <v>40</v>
      </c>
      <c r="AU48" s="18" t="s">
        <v>25</v>
      </c>
      <c r="AV48" s="16" t="str">
        <f t="shared" si="1"/>
        <v>7B00013CC80104076002F400050000000000000101010100000000000000000000000000000000000000000000000000000000000000000000407D</v>
      </c>
      <c r="AW48" s="79">
        <v>47</v>
      </c>
      <c r="AX48" s="21"/>
      <c r="AY48" s="18" t="str">
        <f t="shared" si="2"/>
        <v>00</v>
      </c>
      <c r="AZ48" s="18" t="str">
        <f t="shared" si="3"/>
        <v>00</v>
      </c>
      <c r="BA48" s="20"/>
      <c r="BB48" s="21"/>
    </row>
    <row r="49" spans="1:54" ht="66">
      <c r="A49" s="27"/>
      <c r="B49" s="16"/>
      <c r="C49" s="27"/>
      <c r="D49" s="16"/>
      <c r="E49" s="16">
        <v>3</v>
      </c>
      <c r="F49" s="22" t="s">
        <v>22</v>
      </c>
      <c r="G49" s="18" t="s">
        <v>18</v>
      </c>
      <c r="H49" s="18">
        <v>0</v>
      </c>
      <c r="I49" s="18">
        <v>1</v>
      </c>
      <c r="J49" s="18" t="s">
        <v>69</v>
      </c>
      <c r="K49" s="18" t="s">
        <v>68</v>
      </c>
      <c r="L49" s="18">
        <v>1</v>
      </c>
      <c r="M49" s="18">
        <v>4</v>
      </c>
      <c r="N49" s="19">
        <v>760</v>
      </c>
      <c r="O49" s="19" t="s">
        <v>166</v>
      </c>
      <c r="P49" s="19">
        <v>5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1</v>
      </c>
      <c r="X49" s="23" t="str">
        <f>F49</f>
        <v>FF</v>
      </c>
      <c r="Y49" s="18">
        <v>1</v>
      </c>
      <c r="Z49" s="18">
        <v>1</v>
      </c>
      <c r="AA49" s="18">
        <v>1</v>
      </c>
      <c r="AB49" s="18">
        <v>0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8">
        <v>0</v>
      </c>
      <c r="AJ49" s="19">
        <v>0</v>
      </c>
      <c r="AK49" s="19">
        <v>0</v>
      </c>
      <c r="AL49" s="19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8" t="str">
        <f t="shared" si="0"/>
        <v>40</v>
      </c>
      <c r="AU49" s="18" t="s">
        <v>25</v>
      </c>
      <c r="AV49" s="16" t="str">
        <f t="shared" si="1"/>
        <v>7B00013CC80104076002F40005000000000000FF01010100000000000000000000000000000000000000000000000000000000000000000000407D</v>
      </c>
      <c r="AW49" s="79">
        <v>48</v>
      </c>
      <c r="AX49" s="21"/>
      <c r="AY49" s="18" t="str">
        <f t="shared" si="2"/>
        <v>00</v>
      </c>
      <c r="AZ49" s="18" t="str">
        <f t="shared" si="3"/>
        <v>00</v>
      </c>
      <c r="BA49" s="20"/>
      <c r="BB49" s="21"/>
    </row>
    <row r="50" spans="1:54" ht="66">
      <c r="A50" s="27"/>
      <c r="B50" s="16">
        <v>21</v>
      </c>
      <c r="C50" s="27" t="s">
        <v>83</v>
      </c>
      <c r="D50" s="16"/>
      <c r="E50" s="16">
        <v>1</v>
      </c>
      <c r="F50" s="22">
        <v>0</v>
      </c>
      <c r="G50" s="18" t="s">
        <v>18</v>
      </c>
      <c r="H50" s="18">
        <v>0</v>
      </c>
      <c r="I50" s="18">
        <v>1</v>
      </c>
      <c r="J50" s="18" t="s">
        <v>69</v>
      </c>
      <c r="K50" s="18" t="s">
        <v>68</v>
      </c>
      <c r="L50" s="18">
        <v>1</v>
      </c>
      <c r="M50" s="18">
        <v>4</v>
      </c>
      <c r="N50" s="19">
        <v>760</v>
      </c>
      <c r="O50" s="19" t="s">
        <v>166</v>
      </c>
      <c r="P50" s="19">
        <v>5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1</v>
      </c>
      <c r="X50" s="18">
        <v>1</v>
      </c>
      <c r="Y50" s="23">
        <f>F50</f>
        <v>0</v>
      </c>
      <c r="Z50" s="18">
        <v>1</v>
      </c>
      <c r="AA50" s="18">
        <v>1</v>
      </c>
      <c r="AB50" s="18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8">
        <v>0</v>
      </c>
      <c r="AJ50" s="19">
        <v>0</v>
      </c>
      <c r="AK50" s="19">
        <v>0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>
        <v>0</v>
      </c>
      <c r="AT50" s="18" t="str">
        <f t="shared" si="0"/>
        <v>41</v>
      </c>
      <c r="AU50" s="18" t="s">
        <v>25</v>
      </c>
      <c r="AV50" s="16" t="str">
        <f t="shared" si="1"/>
        <v>7B00013CC80104076002F400050000000000000100010100000000000000000000000000000000000000000000000000000000000000000000417D</v>
      </c>
      <c r="AW50" s="79">
        <v>49</v>
      </c>
      <c r="AX50" s="21"/>
      <c r="AY50" s="18" t="str">
        <f t="shared" si="2"/>
        <v>00</v>
      </c>
      <c r="AZ50" s="18" t="str">
        <f t="shared" si="3"/>
        <v>00</v>
      </c>
      <c r="BA50" s="20"/>
      <c r="BB50" s="21"/>
    </row>
    <row r="51" spans="1:54" ht="66">
      <c r="A51" s="27"/>
      <c r="B51" s="16"/>
      <c r="C51" s="27"/>
      <c r="D51" s="16"/>
      <c r="E51" s="16">
        <v>2</v>
      </c>
      <c r="F51" s="22">
        <v>1</v>
      </c>
      <c r="G51" s="18" t="s">
        <v>18</v>
      </c>
      <c r="H51" s="18">
        <v>0</v>
      </c>
      <c r="I51" s="18">
        <v>1</v>
      </c>
      <c r="J51" s="18" t="s">
        <v>69</v>
      </c>
      <c r="K51" s="18" t="s">
        <v>68</v>
      </c>
      <c r="L51" s="18">
        <v>1</v>
      </c>
      <c r="M51" s="18">
        <v>4</v>
      </c>
      <c r="N51" s="19">
        <v>760</v>
      </c>
      <c r="O51" s="19" t="s">
        <v>166</v>
      </c>
      <c r="P51" s="19">
        <v>5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1</v>
      </c>
      <c r="X51" s="18">
        <v>1</v>
      </c>
      <c r="Y51" s="23">
        <f t="shared" ref="Y51:Y52" si="16">F51</f>
        <v>1</v>
      </c>
      <c r="Z51" s="18">
        <v>1</v>
      </c>
      <c r="AA51" s="18">
        <v>1</v>
      </c>
      <c r="AB51" s="18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8">
        <v>0</v>
      </c>
      <c r="AJ51" s="19">
        <v>0</v>
      </c>
      <c r="AK51" s="19">
        <v>0</v>
      </c>
      <c r="AL51" s="19">
        <v>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8" t="str">
        <f t="shared" si="0"/>
        <v>40</v>
      </c>
      <c r="AU51" s="18" t="s">
        <v>25</v>
      </c>
      <c r="AV51" s="16" t="str">
        <f t="shared" si="1"/>
        <v>7B00013CC80104076002F400050000000000000101010100000000000000000000000000000000000000000000000000000000000000000000407D</v>
      </c>
      <c r="AW51" s="79">
        <v>50</v>
      </c>
      <c r="AX51" s="21"/>
      <c r="AY51" s="18" t="str">
        <f t="shared" si="2"/>
        <v>00</v>
      </c>
      <c r="AZ51" s="18" t="str">
        <f t="shared" si="3"/>
        <v>00</v>
      </c>
      <c r="BA51" s="20"/>
      <c r="BB51" s="21"/>
    </row>
    <row r="52" spans="1:54" ht="66">
      <c r="A52" s="27"/>
      <c r="B52" s="16"/>
      <c r="C52" s="27"/>
      <c r="D52" s="16"/>
      <c r="E52" s="16">
        <v>3</v>
      </c>
      <c r="F52" s="22" t="s">
        <v>22</v>
      </c>
      <c r="G52" s="18" t="s">
        <v>18</v>
      </c>
      <c r="H52" s="18">
        <v>0</v>
      </c>
      <c r="I52" s="18">
        <v>1</v>
      </c>
      <c r="J52" s="18" t="s">
        <v>69</v>
      </c>
      <c r="K52" s="18" t="s">
        <v>68</v>
      </c>
      <c r="L52" s="18">
        <v>1</v>
      </c>
      <c r="M52" s="18">
        <v>4</v>
      </c>
      <c r="N52" s="19">
        <v>760</v>
      </c>
      <c r="O52" s="19" t="s">
        <v>166</v>
      </c>
      <c r="P52" s="19">
        <v>5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1</v>
      </c>
      <c r="X52" s="18">
        <v>1</v>
      </c>
      <c r="Y52" s="23" t="str">
        <f t="shared" si="16"/>
        <v>FF</v>
      </c>
      <c r="Z52" s="18">
        <v>1</v>
      </c>
      <c r="AA52" s="18">
        <v>1</v>
      </c>
      <c r="AB52" s="18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8">
        <v>0</v>
      </c>
      <c r="AJ52" s="19">
        <v>0</v>
      </c>
      <c r="AK52" s="19">
        <v>0</v>
      </c>
      <c r="AL52" s="19">
        <v>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8" t="str">
        <f t="shared" si="0"/>
        <v>40</v>
      </c>
      <c r="AU52" s="18" t="s">
        <v>25</v>
      </c>
      <c r="AV52" s="16" t="str">
        <f t="shared" si="1"/>
        <v>7B00013CC80104076002F4000500000000000001FF010100000000000000000000000000000000000000000000000000000000000000000000407D</v>
      </c>
      <c r="AW52" s="79">
        <v>51</v>
      </c>
      <c r="AX52" s="21"/>
      <c r="AY52" s="18" t="str">
        <f t="shared" si="2"/>
        <v>00</v>
      </c>
      <c r="AZ52" s="18" t="str">
        <f t="shared" si="3"/>
        <v>00</v>
      </c>
      <c r="BA52" s="20"/>
      <c r="BB52" s="21"/>
    </row>
    <row r="53" spans="1:54" ht="66">
      <c r="A53" s="27"/>
      <c r="B53" s="16">
        <v>22</v>
      </c>
      <c r="C53" s="27" t="s">
        <v>84</v>
      </c>
      <c r="D53" s="16"/>
      <c r="E53" s="16">
        <v>1</v>
      </c>
      <c r="F53" s="22">
        <v>0</v>
      </c>
      <c r="G53" s="18" t="s">
        <v>18</v>
      </c>
      <c r="H53" s="18">
        <v>0</v>
      </c>
      <c r="I53" s="18">
        <v>1</v>
      </c>
      <c r="J53" s="18" t="s">
        <v>69</v>
      </c>
      <c r="K53" s="18" t="s">
        <v>68</v>
      </c>
      <c r="L53" s="18">
        <v>1</v>
      </c>
      <c r="M53" s="18">
        <v>4</v>
      </c>
      <c r="N53" s="19">
        <v>760</v>
      </c>
      <c r="O53" s="19" t="s">
        <v>166</v>
      </c>
      <c r="P53" s="19">
        <v>5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1</v>
      </c>
      <c r="X53" s="18">
        <v>1</v>
      </c>
      <c r="Y53" s="18">
        <v>1</v>
      </c>
      <c r="Z53" s="23">
        <f>F53</f>
        <v>0</v>
      </c>
      <c r="AA53" s="18">
        <v>1</v>
      </c>
      <c r="AB53" s="18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8">
        <v>0</v>
      </c>
      <c r="AJ53" s="19">
        <v>0</v>
      </c>
      <c r="AK53" s="19">
        <v>0</v>
      </c>
      <c r="AL53" s="19">
        <v>0</v>
      </c>
      <c r="AM53" s="19">
        <v>0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>
        <v>0</v>
      </c>
      <c r="AT53" s="18" t="str">
        <f t="shared" si="0"/>
        <v>41</v>
      </c>
      <c r="AU53" s="18" t="s">
        <v>25</v>
      </c>
      <c r="AV53" s="16" t="str">
        <f t="shared" si="1"/>
        <v>7B00013CC80104076002F400050000000000000101000100000000000000000000000000000000000000000000000000000000000000000000417D</v>
      </c>
      <c r="AW53" s="79">
        <v>52</v>
      </c>
      <c r="AX53" s="21"/>
      <c r="AY53" s="18" t="str">
        <f t="shared" si="2"/>
        <v>00</v>
      </c>
      <c r="AZ53" s="18" t="str">
        <f t="shared" si="3"/>
        <v>00</v>
      </c>
      <c r="BA53" s="20"/>
      <c r="BB53" s="21"/>
    </row>
    <row r="54" spans="1:54" ht="66">
      <c r="A54" s="27"/>
      <c r="B54" s="16"/>
      <c r="C54" s="27"/>
      <c r="D54" s="16"/>
      <c r="E54" s="16">
        <v>2</v>
      </c>
      <c r="F54" s="22">
        <v>1</v>
      </c>
      <c r="G54" s="18" t="s">
        <v>18</v>
      </c>
      <c r="H54" s="18">
        <v>0</v>
      </c>
      <c r="I54" s="18">
        <v>1</v>
      </c>
      <c r="J54" s="18" t="s">
        <v>69</v>
      </c>
      <c r="K54" s="18" t="s">
        <v>68</v>
      </c>
      <c r="L54" s="18">
        <v>1</v>
      </c>
      <c r="M54" s="18">
        <v>4</v>
      </c>
      <c r="N54" s="19">
        <v>760</v>
      </c>
      <c r="O54" s="19" t="s">
        <v>166</v>
      </c>
      <c r="P54" s="19">
        <v>5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1</v>
      </c>
      <c r="X54" s="18">
        <v>1</v>
      </c>
      <c r="Y54" s="18">
        <v>1</v>
      </c>
      <c r="Z54" s="23">
        <f t="shared" ref="Z54:Z55" si="17">F54</f>
        <v>1</v>
      </c>
      <c r="AA54" s="18">
        <v>1</v>
      </c>
      <c r="AB54" s="18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8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8" t="str">
        <f t="shared" si="0"/>
        <v>40</v>
      </c>
      <c r="AU54" s="18" t="s">
        <v>25</v>
      </c>
      <c r="AV54" s="16" t="str">
        <f t="shared" si="1"/>
        <v>7B00013CC80104076002F400050000000000000101010100000000000000000000000000000000000000000000000000000000000000000000407D</v>
      </c>
      <c r="AW54" s="79">
        <v>53</v>
      </c>
      <c r="AX54" s="21"/>
      <c r="AY54" s="18" t="str">
        <f t="shared" si="2"/>
        <v>00</v>
      </c>
      <c r="AZ54" s="18" t="str">
        <f t="shared" si="3"/>
        <v>00</v>
      </c>
      <c r="BA54" s="20"/>
      <c r="BB54" s="21"/>
    </row>
    <row r="55" spans="1:54" ht="66">
      <c r="A55" s="27"/>
      <c r="B55" s="16"/>
      <c r="C55" s="27"/>
      <c r="D55" s="16"/>
      <c r="E55" s="16">
        <v>3</v>
      </c>
      <c r="F55" s="22" t="s">
        <v>22</v>
      </c>
      <c r="G55" s="18" t="s">
        <v>18</v>
      </c>
      <c r="H55" s="18">
        <v>0</v>
      </c>
      <c r="I55" s="18">
        <v>1</v>
      </c>
      <c r="J55" s="18" t="s">
        <v>69</v>
      </c>
      <c r="K55" s="18" t="s">
        <v>68</v>
      </c>
      <c r="L55" s="18">
        <v>1</v>
      </c>
      <c r="M55" s="18">
        <v>4</v>
      </c>
      <c r="N55" s="19">
        <v>760</v>
      </c>
      <c r="O55" s="19" t="s">
        <v>166</v>
      </c>
      <c r="P55" s="19">
        <v>5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1</v>
      </c>
      <c r="X55" s="18">
        <v>1</v>
      </c>
      <c r="Y55" s="18">
        <v>1</v>
      </c>
      <c r="Z55" s="23" t="str">
        <f t="shared" si="17"/>
        <v>FF</v>
      </c>
      <c r="AA55" s="18">
        <v>1</v>
      </c>
      <c r="AB55" s="18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8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8" t="str">
        <f t="shared" si="0"/>
        <v>40</v>
      </c>
      <c r="AU55" s="18" t="s">
        <v>25</v>
      </c>
      <c r="AV55" s="16" t="str">
        <f t="shared" si="1"/>
        <v>7B00013CC80104076002F400050000000000000101FF0100000000000000000000000000000000000000000000000000000000000000000000407D</v>
      </c>
      <c r="AW55" s="79">
        <v>54</v>
      </c>
      <c r="AX55" s="21"/>
      <c r="AY55" s="18" t="str">
        <f t="shared" si="2"/>
        <v>00</v>
      </c>
      <c r="AZ55" s="18" t="str">
        <f t="shared" si="3"/>
        <v>00</v>
      </c>
      <c r="BA55" s="20"/>
      <c r="BB55" s="21"/>
    </row>
    <row r="56" spans="1:54" ht="66">
      <c r="A56" s="27"/>
      <c r="B56" s="16">
        <v>23</v>
      </c>
      <c r="C56" s="27" t="s">
        <v>85</v>
      </c>
      <c r="D56" s="16"/>
      <c r="E56" s="16">
        <v>1</v>
      </c>
      <c r="F56" s="22">
        <v>0</v>
      </c>
      <c r="G56" s="18" t="s">
        <v>18</v>
      </c>
      <c r="H56" s="18">
        <v>0</v>
      </c>
      <c r="I56" s="18">
        <v>1</v>
      </c>
      <c r="J56" s="18" t="s">
        <v>69</v>
      </c>
      <c r="K56" s="18" t="s">
        <v>68</v>
      </c>
      <c r="L56" s="18">
        <v>1</v>
      </c>
      <c r="M56" s="18">
        <v>4</v>
      </c>
      <c r="N56" s="19">
        <v>760</v>
      </c>
      <c r="O56" s="19" t="s">
        <v>166</v>
      </c>
      <c r="P56" s="19">
        <v>5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1</v>
      </c>
      <c r="X56" s="18">
        <v>1</v>
      </c>
      <c r="Y56" s="18">
        <v>1</v>
      </c>
      <c r="Z56" s="18">
        <v>1</v>
      </c>
      <c r="AA56" s="23">
        <f>F56</f>
        <v>0</v>
      </c>
      <c r="AB56" s="18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8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8" t="str">
        <f t="shared" si="0"/>
        <v>41</v>
      </c>
      <c r="AU56" s="18" t="s">
        <v>25</v>
      </c>
      <c r="AV56" s="16" t="str">
        <f t="shared" si="1"/>
        <v>7B00013CC80104076002F400050000000000000101010000000000000000000000000000000000000000000000000000000000000000000000417D</v>
      </c>
      <c r="AW56" s="79">
        <v>55</v>
      </c>
      <c r="AX56" s="21"/>
      <c r="AY56" s="18" t="str">
        <f t="shared" si="2"/>
        <v>00</v>
      </c>
      <c r="AZ56" s="18" t="str">
        <f t="shared" si="3"/>
        <v>00</v>
      </c>
      <c r="BA56" s="20"/>
      <c r="BB56" s="21"/>
    </row>
    <row r="57" spans="1:54" ht="66">
      <c r="A57" s="27"/>
      <c r="B57" s="16"/>
      <c r="C57" s="27"/>
      <c r="D57" s="16"/>
      <c r="E57" s="16">
        <v>2</v>
      </c>
      <c r="F57" s="22">
        <v>1</v>
      </c>
      <c r="G57" s="18" t="s">
        <v>18</v>
      </c>
      <c r="H57" s="18">
        <v>0</v>
      </c>
      <c r="I57" s="18">
        <v>1</v>
      </c>
      <c r="J57" s="18" t="s">
        <v>69</v>
      </c>
      <c r="K57" s="18" t="s">
        <v>68</v>
      </c>
      <c r="L57" s="18">
        <v>1</v>
      </c>
      <c r="M57" s="18">
        <v>4</v>
      </c>
      <c r="N57" s="19">
        <v>760</v>
      </c>
      <c r="O57" s="19" t="s">
        <v>166</v>
      </c>
      <c r="P57" s="19">
        <v>5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1</v>
      </c>
      <c r="X57" s="18">
        <v>1</v>
      </c>
      <c r="Y57" s="18">
        <v>1</v>
      </c>
      <c r="Z57" s="18">
        <v>1</v>
      </c>
      <c r="AA57" s="23">
        <f t="shared" ref="AA57:AA58" si="18">F57</f>
        <v>1</v>
      </c>
      <c r="AB57" s="18">
        <v>0</v>
      </c>
      <c r="AC57" s="19">
        <v>0</v>
      </c>
      <c r="AD57" s="19">
        <v>0</v>
      </c>
      <c r="AE57" s="19">
        <v>0</v>
      </c>
      <c r="AF57" s="19">
        <v>0</v>
      </c>
      <c r="AG57" s="19">
        <v>0</v>
      </c>
      <c r="AH57" s="19">
        <v>0</v>
      </c>
      <c r="AI57" s="18">
        <v>0</v>
      </c>
      <c r="AJ57" s="19">
        <v>0</v>
      </c>
      <c r="AK57" s="19">
        <v>0</v>
      </c>
      <c r="AL57" s="19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8" t="str">
        <f t="shared" si="0"/>
        <v>40</v>
      </c>
      <c r="AU57" s="18" t="s">
        <v>25</v>
      </c>
      <c r="AV57" s="16" t="str">
        <f t="shared" si="1"/>
        <v>7B00013CC80104076002F400050000000000000101010100000000000000000000000000000000000000000000000000000000000000000000407D</v>
      </c>
      <c r="AW57" s="79">
        <v>56</v>
      </c>
      <c r="AX57" s="21"/>
      <c r="AY57" s="18" t="str">
        <f t="shared" si="2"/>
        <v>00</v>
      </c>
      <c r="AZ57" s="18" t="str">
        <f t="shared" si="3"/>
        <v>00</v>
      </c>
      <c r="BA57" s="20"/>
      <c r="BB57" s="21"/>
    </row>
    <row r="58" spans="1:54" ht="66">
      <c r="A58" s="27"/>
      <c r="B58" s="16"/>
      <c r="C58" s="27"/>
      <c r="D58" s="16"/>
      <c r="E58" s="16">
        <v>3</v>
      </c>
      <c r="F58" s="22" t="s">
        <v>22</v>
      </c>
      <c r="G58" s="18" t="s">
        <v>18</v>
      </c>
      <c r="H58" s="18">
        <v>0</v>
      </c>
      <c r="I58" s="18">
        <v>1</v>
      </c>
      <c r="J58" s="18" t="s">
        <v>69</v>
      </c>
      <c r="K58" s="18" t="s">
        <v>68</v>
      </c>
      <c r="L58" s="18">
        <v>1</v>
      </c>
      <c r="M58" s="18">
        <v>4</v>
      </c>
      <c r="N58" s="19">
        <v>760</v>
      </c>
      <c r="O58" s="19" t="s">
        <v>166</v>
      </c>
      <c r="P58" s="19">
        <v>5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1</v>
      </c>
      <c r="X58" s="18">
        <v>1</v>
      </c>
      <c r="Y58" s="18">
        <v>1</v>
      </c>
      <c r="Z58" s="18">
        <v>1</v>
      </c>
      <c r="AA58" s="23" t="str">
        <f t="shared" si="18"/>
        <v>FF</v>
      </c>
      <c r="AB58" s="18">
        <v>0</v>
      </c>
      <c r="AC58" s="19">
        <v>0</v>
      </c>
      <c r="AD58" s="19">
        <v>0</v>
      </c>
      <c r="AE58" s="19">
        <v>0</v>
      </c>
      <c r="AF58" s="19">
        <v>0</v>
      </c>
      <c r="AG58" s="19">
        <v>0</v>
      </c>
      <c r="AH58" s="19">
        <v>0</v>
      </c>
      <c r="AI58" s="18">
        <v>0</v>
      </c>
      <c r="AJ58" s="19">
        <v>0</v>
      </c>
      <c r="AK58" s="19">
        <v>0</v>
      </c>
      <c r="AL58" s="19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8" t="str">
        <f t="shared" si="0"/>
        <v>40</v>
      </c>
      <c r="AU58" s="18" t="s">
        <v>25</v>
      </c>
      <c r="AV58" s="16" t="str">
        <f t="shared" si="1"/>
        <v>7B00013CC80104076002F40005000000000000010101FF00000000000000000000000000000000000000000000000000000000000000000000407D</v>
      </c>
      <c r="AW58" s="79">
        <v>57</v>
      </c>
      <c r="AX58" s="21"/>
      <c r="AY58" s="18" t="str">
        <f t="shared" si="2"/>
        <v>00</v>
      </c>
      <c r="AZ58" s="18" t="str">
        <f t="shared" si="3"/>
        <v>00</v>
      </c>
      <c r="BA58" s="20"/>
      <c r="BB58" s="21"/>
    </row>
    <row r="59" spans="1:54" ht="66">
      <c r="A59" s="27"/>
      <c r="B59" s="16">
        <v>24</v>
      </c>
      <c r="C59" s="27" t="s">
        <v>79</v>
      </c>
      <c r="D59" s="16"/>
      <c r="E59" s="16">
        <v>1</v>
      </c>
      <c r="F59" s="22">
        <v>0</v>
      </c>
      <c r="G59" s="18" t="s">
        <v>18</v>
      </c>
      <c r="H59" s="18">
        <v>0</v>
      </c>
      <c r="I59" s="18">
        <v>1</v>
      </c>
      <c r="J59" s="18" t="s">
        <v>69</v>
      </c>
      <c r="K59" s="18" t="s">
        <v>68</v>
      </c>
      <c r="L59" s="18">
        <v>1</v>
      </c>
      <c r="M59" s="18">
        <v>4</v>
      </c>
      <c r="N59" s="19">
        <v>760</v>
      </c>
      <c r="O59" s="19" t="s">
        <v>166</v>
      </c>
      <c r="P59" s="19">
        <v>5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1</v>
      </c>
      <c r="X59" s="18">
        <v>1</v>
      </c>
      <c r="Y59" s="18">
        <v>1</v>
      </c>
      <c r="Z59" s="18">
        <v>1</v>
      </c>
      <c r="AA59" s="18">
        <v>1</v>
      </c>
      <c r="AB59" s="23">
        <f>F59</f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18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8" t="str">
        <f t="shared" si="0"/>
        <v>40</v>
      </c>
      <c r="AU59" s="18" t="s">
        <v>25</v>
      </c>
      <c r="AV59" s="16" t="str">
        <f t="shared" si="1"/>
        <v>7B00013CC80104076002F400050000000000000101010100000000000000000000000000000000000000000000000000000000000000000000407D</v>
      </c>
      <c r="AW59" s="79">
        <v>58</v>
      </c>
      <c r="AX59" s="21"/>
      <c r="AY59" s="18" t="str">
        <f t="shared" si="2"/>
        <v>00</v>
      </c>
      <c r="AZ59" s="18" t="str">
        <f t="shared" si="3"/>
        <v>00</v>
      </c>
      <c r="BA59" s="20"/>
      <c r="BB59" s="21"/>
    </row>
    <row r="60" spans="1:54" ht="66">
      <c r="A60" s="27"/>
      <c r="B60" s="16"/>
      <c r="C60" s="27"/>
      <c r="D60" s="16"/>
      <c r="E60" s="16">
        <v>2</v>
      </c>
      <c r="F60" s="22">
        <v>1</v>
      </c>
      <c r="G60" s="18" t="s">
        <v>18</v>
      </c>
      <c r="H60" s="18">
        <v>0</v>
      </c>
      <c r="I60" s="18">
        <v>1</v>
      </c>
      <c r="J60" s="18" t="s">
        <v>69</v>
      </c>
      <c r="K60" s="18" t="s">
        <v>68</v>
      </c>
      <c r="L60" s="18">
        <v>1</v>
      </c>
      <c r="M60" s="18">
        <v>4</v>
      </c>
      <c r="N60" s="19">
        <v>760</v>
      </c>
      <c r="O60" s="19" t="s">
        <v>166</v>
      </c>
      <c r="P60" s="19">
        <v>5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1</v>
      </c>
      <c r="X60" s="18">
        <v>1</v>
      </c>
      <c r="Y60" s="18">
        <v>1</v>
      </c>
      <c r="Z60" s="18">
        <v>1</v>
      </c>
      <c r="AA60" s="18">
        <v>1</v>
      </c>
      <c r="AB60" s="23">
        <f t="shared" ref="AB60:AB61" si="19">F60</f>
        <v>1</v>
      </c>
      <c r="AC60" s="19">
        <v>0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18">
        <v>0</v>
      </c>
      <c r="AJ60" s="19">
        <v>0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8" t="str">
        <f t="shared" si="0"/>
        <v>41</v>
      </c>
      <c r="AU60" s="18" t="s">
        <v>25</v>
      </c>
      <c r="AV60" s="16" t="str">
        <f t="shared" si="1"/>
        <v>7B00013CC80104076002F400050000000000000101010101000000000000000000000000000000000000000000000000000000000000000000417D</v>
      </c>
      <c r="AW60" s="79">
        <v>59</v>
      </c>
      <c r="AX60" s="21"/>
      <c r="AY60" s="18" t="str">
        <f t="shared" si="2"/>
        <v>00</v>
      </c>
      <c r="AZ60" s="18" t="str">
        <f t="shared" si="3"/>
        <v>00</v>
      </c>
      <c r="BA60" s="20"/>
      <c r="BB60" s="21"/>
    </row>
    <row r="61" spans="1:54" ht="66">
      <c r="A61" s="27"/>
      <c r="B61" s="16"/>
      <c r="C61" s="27"/>
      <c r="D61" s="16"/>
      <c r="E61" s="16">
        <v>3</v>
      </c>
      <c r="F61" s="22" t="s">
        <v>22</v>
      </c>
      <c r="G61" s="18" t="s">
        <v>18</v>
      </c>
      <c r="H61" s="18">
        <v>0</v>
      </c>
      <c r="I61" s="18">
        <v>1</v>
      </c>
      <c r="J61" s="18" t="s">
        <v>69</v>
      </c>
      <c r="K61" s="18" t="s">
        <v>68</v>
      </c>
      <c r="L61" s="18">
        <v>1</v>
      </c>
      <c r="M61" s="18">
        <v>4</v>
      </c>
      <c r="N61" s="19">
        <v>760</v>
      </c>
      <c r="O61" s="19" t="s">
        <v>166</v>
      </c>
      <c r="P61" s="19">
        <v>5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1</v>
      </c>
      <c r="X61" s="18">
        <v>1</v>
      </c>
      <c r="Y61" s="18">
        <v>1</v>
      </c>
      <c r="Z61" s="18">
        <v>1</v>
      </c>
      <c r="AA61" s="18">
        <v>1</v>
      </c>
      <c r="AB61" s="23" t="str">
        <f t="shared" si="19"/>
        <v>FF</v>
      </c>
      <c r="AC61" s="19">
        <v>0</v>
      </c>
      <c r="AD61" s="19">
        <v>0</v>
      </c>
      <c r="AE61" s="19">
        <v>0</v>
      </c>
      <c r="AF61" s="19">
        <v>0</v>
      </c>
      <c r="AG61" s="19">
        <v>0</v>
      </c>
      <c r="AH61" s="19">
        <v>0</v>
      </c>
      <c r="AI61" s="18">
        <v>0</v>
      </c>
      <c r="AJ61" s="19">
        <v>0</v>
      </c>
      <c r="AK61" s="19">
        <v>0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8" t="str">
        <f t="shared" ref="AT61:AT112" si="20">TEXT(DEC2HEX(_xlfn.BITAND(SUM(HEX2DEC(G61)+HEX2DEC(H61)+HEX2DEC(I61)+HEX2DEC(J61)+HEX2DEC(K61)+HEX2DEC(L61)+HEX2DEC(M61)+HEX2DEC(N61)+HEX2DEC(O61)+HEX2DEC(P61)+HEX2DEC(Q61)+HEX2DEC(R61)+HEX2DEC(S61)+HEX2DEC(T61)+HEX2DEC(U61)+HEX2DEC(V61)+HEX2DEC(X61)+HEX2DEC(Y61)+HEX2DEC(Z61)+HEX2DEC(AA61)+HEX2DEC(AB61)+HEX2DEC(AC61)+HEX2DEC(AD61)+HEX2DEC(AE61)+HEX2DEC(AF61)+HEX2DEC(AG61)+HEX2DEC(AH61)+HEX2DEC(AI61)+HEX2DEC(AJ61)+HEX2DEC(AK61)+HEX2DEC(AL61)+HEX2DEC(AM61)+HEX2DEC(AN61)+HEX2DEC(AO61)+HEX2DEC(AP61)+HEX2DEC(AQ61)+HEX2DEC(AR61)+HEX2DEC(AS61)),85)),"00")</f>
        <v>41</v>
      </c>
      <c r="AU61" s="18" t="s">
        <v>25</v>
      </c>
      <c r="AV61" s="16" t="str">
        <f t="shared" ref="AV61:AV116" si="21">CONCATENATE(TEXT(G61,"00"),TEXT(H61,"00"),TEXT(I61,"00"),TEXT(J61,"00"),TEXT(K61,"00"),TEXT(L61,"00"),TEXT(M61,"00"),TEXT(N61,"0000"),TEXT(O61,"0000"),TEXT(P61,"0000"),TEXT(Q61,"00"),TEXT(R61,"00"),,TEXT(S61,"00"),,TEXT(T61,"00"),TEXT(U61,"00"),TEXT(V61,"00"),TEXT(X61,"00"),TEXT(Y61,"00"),TEXT(Z61,"00"),TEXT(AA61,"00"),TEXT(AB61,"00"),TEXT(AC61,"0000"),TEXT(AD61,"0000"),TEXT(AE61,"0000"),TEXT(AF61,"0000"),TEXT(AG61,"0000"),TEXT(AH61,"0000"),TEXT(AI61,"00"),TEXT(AJ61,"0000"),TEXT(AK61,"0000"),TEXT(AL61,"0000"),TEXT(AM61,"0000"),TEXT(AN61,"0000"),TEXT(AO61,"0000"),TEXT(AP61,"0000"),TEXT(AQ61,"0000"),TEXT(AR61,"0000"),TEXT(AS61,"0000"),TEXT(AT61,"00"),TEXT(AU61,"00"))</f>
        <v>7B00013CC80104076002F4000500000000000001010101FF000000000000000000000000000000000000000000000000000000000000000000417D</v>
      </c>
      <c r="AW61" s="79">
        <v>60</v>
      </c>
      <c r="AX61" s="21"/>
      <c r="AY61" s="18" t="str">
        <f t="shared" ref="AY61:AY116" si="22">TEXT(DEC2HEX(_xlfn.BITAND(SUM(
HEX2DEC(MID(AX61,1,2))+HEX2DEC(MID(AX61,4,2))+HEX2DEC(MID(AX61,7,2))+HEX2DEC(MID(AX61,10,2))+HEX2DEC(MID(AX61,13,2))+HEX2DEC(MID(AX61,16,2))+HEX2DEC(MID(AX61,19,2))+HEX2DEC(MID(AX61,22,2))+
HEX2DEC(MID(AX61,25,2))+HEX2DEC(MID(AX61,28,2))+HEX2DEC(MID(AX61,31,2))+HEX2DEC(MID(AX61,34,2))+HEX2DEC(MID(AX61,37,2))+HEX2DEC(MID(AX61,40,2))+HEX2DEC(MID(AX61,43,2))+HEX2DEC(MID(AX61,46,2))+
HEX2DEC(MID(AX61,49,2))+HEX2DEC(MID(AX61,52,2))+HEX2DEC(MID(AX61,55,2))+HEX2DEC(MID(AX61,58,2))+HEX2DEC(MID(AX61,61,2))+HEX2DEC(MID(AX61,64,2))+HEX2DEC(MID(AX61,67,2))+HEX2DEC(MID(AX61,70,2))+
HEX2DEC(MID(AX61,73,2))+HEX2DEC(MID(AX61,76,2))+HEX2DEC(MID(AX61,79,2))+HEX2DEC(MID(AX61,82,2))+HEX2DEC(MID(AX61,85,2))+HEX2DEC(MID(AX61,88,2))+HEX2DEC(MID(AX61,91,2))+HEX2DEC(MID(AX61,94,2))+
HEX2DEC(MID(AX61,97,2))+HEX2DEC(MID(AX61,100,2))+HEX2DEC(MID(AX61,103,2))+HEX2DEC(MID(AX61,106,2))+HEX2DEC(MID(AX61,109,2))+HEX2DEC(MID(AX61,112,2))+HEX2DEC(MID(AX61,115,2))+HEX2DEC(MID(AX61,118,2))+HEX2DEC(MID(AX61,121,2))+HEX2DEC(MID(AX61,124,2))+HEX2DEC(MID(AX61,127,2))+HEX2DEC(MID(AX61,130,2))+HEX2DEC(MID(AX61,133,2))+HEX2DEC(MID(AX61,136,2))),85)),"00")</f>
        <v>00</v>
      </c>
      <c r="AZ61" s="18" t="str">
        <f t="shared" ref="AZ61:AZ116" si="23">TEXT(DEC2HEX(_xlfn.BITAND(SUM(
HEX2DEC(MID(AX61,1,2))+HEX2DEC(MID(AX61,4,2))+HEX2DEC(MID(AX61,7,2))+HEX2DEC(MID(AX61,10,2))+HEX2DEC(MID(AX61,13,2))+HEX2DEC(MID(AX61,16,2))+HEX2DEC(MID(AX61,19,2))+HEX2DEC(MID(AX61,22,2))+
HEX2DEC(MID(AX61,25,2))+HEX2DEC(MID(AX61,28,2))+HEX2DEC(MID(AX61,31,2))+HEX2DEC(MID(AX61,34,2))+HEX2DEC(MID(AX61,37,2))+HEX2DEC(MID(AX61,40,2))+HEX2DEC(MID(AX61,43,2))+HEX2DEC(MID(AX61,46,2))+
HEX2DEC(MID(AX61,49,2))+HEX2DEC(MID(AX61,52,2))+HEX2DEC(MID(AX61,55,2))+HEX2DEC(MID(AX61,58,2))+HEX2DEC(MID(AX61,61,2))+HEX2DEC(MID(AX61,64,2))+HEX2DEC(MID(AX61,67,2))+HEX2DEC(MID(AX61,70,2))+
HEX2DEC(MID(AX61,73,2))+HEX2DEC(MID(AX61,76,2))+HEX2DEC(MID(AX61,79,2))+HEX2DEC(MID(AX61,82,2))+HEX2DEC(MID(AX61,85,2))+HEX2DEC(MID(AX61,88,2))+HEX2DEC(MID(AX61,91,2))+HEX2DEC(MID(AX61,94,2))+
HEX2DEC(MID(AX61,97,2))+HEX2DEC(MID(AX61,100,2))+HEX2DEC(MID(AX61,103,2))+HEX2DEC(MID(AX61,106,2))+HEX2DEC(MID(AX61,109,2))+HEX2DEC(MID(AX61,112,2))+HEX2DEC(MID(AX61,115,2))+HEX2DEC(MID(AX61,118,2))+HEX2DEC(MID(AX61,121,2))+HEX2DEC(MID(AX61,124,2))+HEX2DEC(MID(AX61,127,2))+HEX2DEC(MID(AX61,130,2))+HEX2DEC(MID(AX61,133,2))+HEX2DEC(MID(AX61,136,2))+HEX2DEC(MID(AX61,139,2))+HEX2DEC(MID(AX61,142,2))+HEX2DEC(MID(AX61,145,2))+HEX2DEC(MID(AX61,148,2))+HEX2DEC(MID(AX61,151,2))+HEX2DEC(MID(AX61,154,2))+HEX2DEC(MID(AX61,157,2))+HEX2DEC(MID(AX61,160,2))+HEX2DEC(MID(AX61,163,2))+HEX2DEC(MID(AX61,166,2))+HEX2DEC(MID(AX61,169,2))+HEX2DEC(MID(AX61,172,2))+HEX2DEC(MID(AX61,175,2))+HEX2DEC(MID(AX61,178,2))+HEX2DEC(MID(AX61,181,2))+HEX2DEC(MID(AX61,184,2))+HEX2DEC(MID(AX61,187,2))+HEX2DEC(MID(AX61,190,2))+HEX2DEC(MID(AX61,193,2))+HEX2DEC(MID(AX61,196,2))+HEX2DEC(MID(AX61,199,2))+HEX2DEC(MID(AX61,202,2))),85)),"00")</f>
        <v>00</v>
      </c>
      <c r="BA61" s="20"/>
      <c r="BB61" s="21"/>
    </row>
    <row r="62" spans="1:54" ht="66">
      <c r="A62" s="27"/>
      <c r="B62" s="16">
        <v>25</v>
      </c>
      <c r="C62" s="27" t="s">
        <v>87</v>
      </c>
      <c r="D62" s="16"/>
      <c r="E62" s="16">
        <v>1</v>
      </c>
      <c r="F62" s="25">
        <v>0</v>
      </c>
      <c r="G62" s="18" t="s">
        <v>18</v>
      </c>
      <c r="H62" s="18">
        <v>0</v>
      </c>
      <c r="I62" s="18">
        <v>1</v>
      </c>
      <c r="J62" s="18" t="s">
        <v>69</v>
      </c>
      <c r="K62" s="18" t="s">
        <v>68</v>
      </c>
      <c r="L62" s="18">
        <v>1</v>
      </c>
      <c r="M62" s="18">
        <v>4</v>
      </c>
      <c r="N62" s="19">
        <v>760</v>
      </c>
      <c r="O62" s="19" t="s">
        <v>166</v>
      </c>
      <c r="P62" s="19">
        <v>5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1</v>
      </c>
      <c r="X62" s="18">
        <v>1</v>
      </c>
      <c r="Y62" s="18">
        <v>1</v>
      </c>
      <c r="Z62" s="18">
        <v>1</v>
      </c>
      <c r="AA62" s="18">
        <v>1</v>
      </c>
      <c r="AB62" s="18">
        <v>0</v>
      </c>
      <c r="AC62" s="26">
        <f>F62</f>
        <v>0</v>
      </c>
      <c r="AD62" s="19">
        <v>0</v>
      </c>
      <c r="AE62" s="19">
        <v>0</v>
      </c>
      <c r="AF62" s="19">
        <v>0</v>
      </c>
      <c r="AG62" s="19">
        <v>0</v>
      </c>
      <c r="AH62" s="19">
        <v>0</v>
      </c>
      <c r="AI62" s="18">
        <v>0</v>
      </c>
      <c r="AJ62" s="19">
        <v>0</v>
      </c>
      <c r="AK62" s="19">
        <v>0</v>
      </c>
      <c r="AL62" s="19">
        <v>0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8" t="str">
        <f t="shared" si="20"/>
        <v>40</v>
      </c>
      <c r="AU62" s="18" t="s">
        <v>25</v>
      </c>
      <c r="AV62" s="16" t="str">
        <f t="shared" si="21"/>
        <v>7B00013CC80104076002F400050000000000000101010100000000000000000000000000000000000000000000000000000000000000000000407D</v>
      </c>
      <c r="AW62" s="79">
        <v>61</v>
      </c>
      <c r="AX62" s="21"/>
      <c r="AY62" s="18" t="str">
        <f t="shared" si="22"/>
        <v>00</v>
      </c>
      <c r="AZ62" s="18" t="str">
        <f t="shared" si="23"/>
        <v>00</v>
      </c>
      <c r="BA62" s="20"/>
      <c r="BB62" s="21"/>
    </row>
    <row r="63" spans="1:54" ht="66">
      <c r="A63" s="27"/>
      <c r="B63" s="16"/>
      <c r="C63" s="27"/>
      <c r="D63" s="16"/>
      <c r="E63" s="16">
        <v>2</v>
      </c>
      <c r="F63" s="25">
        <v>34</v>
      </c>
      <c r="G63" s="18" t="s">
        <v>18</v>
      </c>
      <c r="H63" s="18">
        <v>0</v>
      </c>
      <c r="I63" s="18">
        <v>1</v>
      </c>
      <c r="J63" s="18" t="s">
        <v>69</v>
      </c>
      <c r="K63" s="18" t="s">
        <v>68</v>
      </c>
      <c r="L63" s="18">
        <v>1</v>
      </c>
      <c r="M63" s="18">
        <v>4</v>
      </c>
      <c r="N63" s="19">
        <v>760</v>
      </c>
      <c r="O63" s="19" t="s">
        <v>166</v>
      </c>
      <c r="P63" s="19">
        <v>5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1</v>
      </c>
      <c r="X63" s="18">
        <v>1</v>
      </c>
      <c r="Y63" s="18">
        <v>1</v>
      </c>
      <c r="Z63" s="18">
        <v>1</v>
      </c>
      <c r="AA63" s="18">
        <v>1</v>
      </c>
      <c r="AB63" s="18">
        <v>0</v>
      </c>
      <c r="AC63" s="26">
        <f t="shared" ref="AC63:AC64" si="24">F63</f>
        <v>34</v>
      </c>
      <c r="AD63" s="19">
        <v>0</v>
      </c>
      <c r="AE63" s="19">
        <v>0</v>
      </c>
      <c r="AF63" s="19">
        <v>0</v>
      </c>
      <c r="AG63" s="19">
        <v>0</v>
      </c>
      <c r="AH63" s="19">
        <v>0</v>
      </c>
      <c r="AI63" s="18">
        <v>0</v>
      </c>
      <c r="AJ63" s="19">
        <v>0</v>
      </c>
      <c r="AK63" s="19">
        <v>0</v>
      </c>
      <c r="AL63" s="19">
        <v>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8" t="str">
        <f t="shared" si="20"/>
        <v>14</v>
      </c>
      <c r="AU63" s="18" t="s">
        <v>25</v>
      </c>
      <c r="AV63" s="16" t="str">
        <f t="shared" si="21"/>
        <v>7B00013CC80104076002F400050000000000000101010100003400000000000000000000000000000000000000000000000000000000000000147D</v>
      </c>
      <c r="AW63" s="79">
        <v>62</v>
      </c>
      <c r="AX63" s="21"/>
      <c r="AY63" s="18" t="str">
        <f t="shared" si="22"/>
        <v>00</v>
      </c>
      <c r="AZ63" s="18" t="str">
        <f t="shared" si="23"/>
        <v>00</v>
      </c>
      <c r="BA63" s="20"/>
      <c r="BB63" s="21"/>
    </row>
    <row r="64" spans="1:54" ht="66">
      <c r="A64" s="27"/>
      <c r="B64" s="16"/>
      <c r="C64" s="27"/>
      <c r="D64" s="16"/>
      <c r="E64" s="16">
        <v>3</v>
      </c>
      <c r="F64" s="25" t="s">
        <v>72</v>
      </c>
      <c r="G64" s="18" t="s">
        <v>18</v>
      </c>
      <c r="H64" s="18">
        <v>0</v>
      </c>
      <c r="I64" s="18">
        <v>1</v>
      </c>
      <c r="J64" s="18" t="s">
        <v>69</v>
      </c>
      <c r="K64" s="18" t="s">
        <v>68</v>
      </c>
      <c r="L64" s="18">
        <v>1</v>
      </c>
      <c r="M64" s="18">
        <v>4</v>
      </c>
      <c r="N64" s="19">
        <v>760</v>
      </c>
      <c r="O64" s="19" t="s">
        <v>166</v>
      </c>
      <c r="P64" s="19">
        <v>5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1</v>
      </c>
      <c r="X64" s="18">
        <v>1</v>
      </c>
      <c r="Y64" s="18">
        <v>1</v>
      </c>
      <c r="Z64" s="18">
        <v>1</v>
      </c>
      <c r="AA64" s="18">
        <v>1</v>
      </c>
      <c r="AB64" s="18">
        <v>0</v>
      </c>
      <c r="AC64" s="26" t="str">
        <f t="shared" si="24"/>
        <v>FFFF</v>
      </c>
      <c r="AD64" s="19">
        <v>0</v>
      </c>
      <c r="AE64" s="19">
        <v>0</v>
      </c>
      <c r="AF64" s="19">
        <v>0</v>
      </c>
      <c r="AG64" s="19">
        <v>0</v>
      </c>
      <c r="AH64" s="19">
        <v>0</v>
      </c>
      <c r="AI64" s="18">
        <v>0</v>
      </c>
      <c r="AJ64" s="19">
        <v>0</v>
      </c>
      <c r="AK64" s="19">
        <v>0</v>
      </c>
      <c r="AL64" s="19">
        <v>0</v>
      </c>
      <c r="AM64" s="19">
        <v>0</v>
      </c>
      <c r="AN64" s="19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8" t="str">
        <f t="shared" si="20"/>
        <v>41</v>
      </c>
      <c r="AU64" s="18" t="s">
        <v>25</v>
      </c>
      <c r="AV64" s="16" t="str">
        <f t="shared" si="21"/>
        <v>7B00013CC80104076002F400050000000000000101010100FFFF00000000000000000000000000000000000000000000000000000000000000417D</v>
      </c>
      <c r="AW64" s="79">
        <v>63</v>
      </c>
      <c r="AX64" s="21"/>
      <c r="AY64" s="18" t="str">
        <f t="shared" si="22"/>
        <v>00</v>
      </c>
      <c r="AZ64" s="18" t="str">
        <f t="shared" si="23"/>
        <v>00</v>
      </c>
      <c r="BA64" s="20"/>
      <c r="BB64" s="21"/>
    </row>
    <row r="65" spans="1:54" ht="66">
      <c r="A65" s="27"/>
      <c r="B65" s="16">
        <v>27</v>
      </c>
      <c r="C65" s="27" t="s">
        <v>88</v>
      </c>
      <c r="D65" s="16"/>
      <c r="E65" s="16">
        <v>1</v>
      </c>
      <c r="F65" s="25">
        <v>0</v>
      </c>
      <c r="G65" s="18" t="s">
        <v>18</v>
      </c>
      <c r="H65" s="18">
        <v>0</v>
      </c>
      <c r="I65" s="18">
        <v>1</v>
      </c>
      <c r="J65" s="18" t="s">
        <v>69</v>
      </c>
      <c r="K65" s="18" t="s">
        <v>68</v>
      </c>
      <c r="L65" s="18">
        <v>1</v>
      </c>
      <c r="M65" s="18">
        <v>4</v>
      </c>
      <c r="N65" s="19">
        <v>760</v>
      </c>
      <c r="O65" s="19" t="s">
        <v>166</v>
      </c>
      <c r="P65" s="19">
        <v>5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1</v>
      </c>
      <c r="X65" s="18">
        <v>1</v>
      </c>
      <c r="Y65" s="18">
        <v>1</v>
      </c>
      <c r="Z65" s="18">
        <v>1</v>
      </c>
      <c r="AA65" s="18">
        <v>1</v>
      </c>
      <c r="AB65" s="18">
        <v>0</v>
      </c>
      <c r="AC65" s="19">
        <v>0</v>
      </c>
      <c r="AD65" s="26">
        <f>F65</f>
        <v>0</v>
      </c>
      <c r="AE65" s="19">
        <v>0</v>
      </c>
      <c r="AF65" s="19">
        <v>0</v>
      </c>
      <c r="AG65" s="19">
        <v>0</v>
      </c>
      <c r="AH65" s="19">
        <v>0</v>
      </c>
      <c r="AI65" s="18">
        <v>0</v>
      </c>
      <c r="AJ65" s="19">
        <v>0</v>
      </c>
      <c r="AK65" s="19">
        <v>0</v>
      </c>
      <c r="AL65" s="19">
        <v>0</v>
      </c>
      <c r="AM65" s="19">
        <v>0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8" t="str">
        <f t="shared" si="20"/>
        <v>40</v>
      </c>
      <c r="AU65" s="18" t="s">
        <v>25</v>
      </c>
      <c r="AV65" s="16" t="str">
        <f t="shared" si="21"/>
        <v>7B00013CC80104076002F400050000000000000101010100000000000000000000000000000000000000000000000000000000000000000000407D</v>
      </c>
      <c r="AW65" s="79">
        <v>64</v>
      </c>
      <c r="AX65" s="21"/>
      <c r="AY65" s="18" t="str">
        <f t="shared" si="22"/>
        <v>00</v>
      </c>
      <c r="AZ65" s="18" t="str">
        <f t="shared" si="23"/>
        <v>00</v>
      </c>
      <c r="BA65" s="20"/>
      <c r="BB65" s="21"/>
    </row>
    <row r="66" spans="1:54" ht="66">
      <c r="A66" s="27"/>
      <c r="B66" s="16"/>
      <c r="C66" s="27"/>
      <c r="D66" s="16"/>
      <c r="E66" s="16">
        <v>2</v>
      </c>
      <c r="F66" s="25">
        <v>34</v>
      </c>
      <c r="G66" s="18" t="s">
        <v>18</v>
      </c>
      <c r="H66" s="18">
        <v>0</v>
      </c>
      <c r="I66" s="18">
        <v>1</v>
      </c>
      <c r="J66" s="18" t="s">
        <v>69</v>
      </c>
      <c r="K66" s="18" t="s">
        <v>68</v>
      </c>
      <c r="L66" s="18">
        <v>1</v>
      </c>
      <c r="M66" s="18">
        <v>4</v>
      </c>
      <c r="N66" s="19">
        <v>760</v>
      </c>
      <c r="O66" s="19" t="s">
        <v>166</v>
      </c>
      <c r="P66" s="19">
        <v>5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1</v>
      </c>
      <c r="X66" s="18">
        <v>1</v>
      </c>
      <c r="Y66" s="18">
        <v>1</v>
      </c>
      <c r="Z66" s="18">
        <v>1</v>
      </c>
      <c r="AA66" s="18">
        <v>1</v>
      </c>
      <c r="AB66" s="18">
        <v>0</v>
      </c>
      <c r="AC66" s="19">
        <v>0</v>
      </c>
      <c r="AD66" s="26">
        <f t="shared" ref="AD66:AD67" si="25">F66</f>
        <v>34</v>
      </c>
      <c r="AE66" s="19">
        <v>0</v>
      </c>
      <c r="AF66" s="19">
        <v>0</v>
      </c>
      <c r="AG66" s="19">
        <v>0</v>
      </c>
      <c r="AH66" s="19">
        <v>0</v>
      </c>
      <c r="AI66" s="18">
        <v>0</v>
      </c>
      <c r="AJ66" s="19">
        <v>0</v>
      </c>
      <c r="AK66" s="19">
        <v>0</v>
      </c>
      <c r="AL66" s="19">
        <v>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8" t="str">
        <f t="shared" si="20"/>
        <v>14</v>
      </c>
      <c r="AU66" s="18" t="s">
        <v>25</v>
      </c>
      <c r="AV66" s="16" t="str">
        <f t="shared" si="21"/>
        <v>7B00013CC80104076002F400050000000000000101010100000000340000000000000000000000000000000000000000000000000000000000147D</v>
      </c>
      <c r="AW66" s="79">
        <v>65</v>
      </c>
      <c r="AX66" s="21"/>
      <c r="AY66" s="18" t="str">
        <f t="shared" si="22"/>
        <v>00</v>
      </c>
      <c r="AZ66" s="18" t="str">
        <f t="shared" si="23"/>
        <v>00</v>
      </c>
      <c r="BA66" s="20"/>
      <c r="BB66" s="21"/>
    </row>
    <row r="67" spans="1:54" ht="66">
      <c r="A67" s="27"/>
      <c r="B67" s="16"/>
      <c r="C67" s="27"/>
      <c r="D67" s="16"/>
      <c r="E67" s="16">
        <v>3</v>
      </c>
      <c r="F67" s="25" t="s">
        <v>72</v>
      </c>
      <c r="G67" s="18" t="s">
        <v>18</v>
      </c>
      <c r="H67" s="18">
        <v>0</v>
      </c>
      <c r="I67" s="18">
        <v>1</v>
      </c>
      <c r="J67" s="18" t="s">
        <v>69</v>
      </c>
      <c r="K67" s="18" t="s">
        <v>68</v>
      </c>
      <c r="L67" s="18">
        <v>1</v>
      </c>
      <c r="M67" s="18">
        <v>4</v>
      </c>
      <c r="N67" s="19">
        <v>760</v>
      </c>
      <c r="O67" s="19" t="s">
        <v>166</v>
      </c>
      <c r="P67" s="19">
        <v>5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1</v>
      </c>
      <c r="X67" s="18">
        <v>1</v>
      </c>
      <c r="Y67" s="18">
        <v>1</v>
      </c>
      <c r="Z67" s="18">
        <v>1</v>
      </c>
      <c r="AA67" s="18">
        <v>1</v>
      </c>
      <c r="AB67" s="18">
        <v>0</v>
      </c>
      <c r="AC67" s="19">
        <v>0</v>
      </c>
      <c r="AD67" s="26" t="str">
        <f t="shared" si="25"/>
        <v>FFFF</v>
      </c>
      <c r="AE67" s="19">
        <v>0</v>
      </c>
      <c r="AF67" s="19">
        <v>0</v>
      </c>
      <c r="AG67" s="19">
        <v>0</v>
      </c>
      <c r="AH67" s="19">
        <v>0</v>
      </c>
      <c r="AI67" s="18">
        <v>0</v>
      </c>
      <c r="AJ67" s="19">
        <v>0</v>
      </c>
      <c r="AK67" s="19">
        <v>0</v>
      </c>
      <c r="AL67" s="19">
        <v>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8" t="str">
        <f t="shared" si="20"/>
        <v>41</v>
      </c>
      <c r="AU67" s="18" t="s">
        <v>25</v>
      </c>
      <c r="AV67" s="16" t="str">
        <f t="shared" si="21"/>
        <v>7B00013CC80104076002F4000500000000000001010101000000FFFF0000000000000000000000000000000000000000000000000000000000417D</v>
      </c>
      <c r="AW67" s="79">
        <v>66</v>
      </c>
      <c r="AX67" s="21"/>
      <c r="AY67" s="18" t="str">
        <f t="shared" si="22"/>
        <v>00</v>
      </c>
      <c r="AZ67" s="18" t="str">
        <f t="shared" si="23"/>
        <v>00</v>
      </c>
      <c r="BA67" s="20"/>
      <c r="BB67" s="21"/>
    </row>
    <row r="68" spans="1:54" ht="66">
      <c r="A68" s="27"/>
      <c r="B68" s="16">
        <v>29</v>
      </c>
      <c r="C68" s="27" t="s">
        <v>89</v>
      </c>
      <c r="D68" s="16"/>
      <c r="E68" s="16">
        <v>1</v>
      </c>
      <c r="F68" s="25">
        <v>0</v>
      </c>
      <c r="G68" s="18" t="s">
        <v>18</v>
      </c>
      <c r="H68" s="18">
        <v>0</v>
      </c>
      <c r="I68" s="18">
        <v>1</v>
      </c>
      <c r="J68" s="18" t="s">
        <v>69</v>
      </c>
      <c r="K68" s="18" t="s">
        <v>68</v>
      </c>
      <c r="L68" s="18">
        <v>1</v>
      </c>
      <c r="M68" s="18">
        <v>4</v>
      </c>
      <c r="N68" s="19">
        <v>760</v>
      </c>
      <c r="O68" s="19" t="s">
        <v>166</v>
      </c>
      <c r="P68" s="19">
        <v>5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1</v>
      </c>
      <c r="X68" s="18">
        <v>1</v>
      </c>
      <c r="Y68" s="18">
        <v>1</v>
      </c>
      <c r="Z68" s="18">
        <v>1</v>
      </c>
      <c r="AA68" s="18">
        <v>1</v>
      </c>
      <c r="AB68" s="18">
        <v>0</v>
      </c>
      <c r="AC68" s="19">
        <v>0</v>
      </c>
      <c r="AD68" s="19">
        <v>0</v>
      </c>
      <c r="AE68" s="26">
        <f>F68</f>
        <v>0</v>
      </c>
      <c r="AF68" s="19">
        <v>0</v>
      </c>
      <c r="AG68" s="19">
        <v>0</v>
      </c>
      <c r="AH68" s="19">
        <v>0</v>
      </c>
      <c r="AI68" s="18">
        <v>0</v>
      </c>
      <c r="AJ68" s="19">
        <v>0</v>
      </c>
      <c r="AK68" s="19">
        <v>0</v>
      </c>
      <c r="AL68" s="19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8" t="str">
        <f t="shared" si="20"/>
        <v>40</v>
      </c>
      <c r="AU68" s="18" t="s">
        <v>25</v>
      </c>
      <c r="AV68" s="16" t="str">
        <f t="shared" si="21"/>
        <v>7B00013CC80104076002F400050000000000000101010100000000000000000000000000000000000000000000000000000000000000000000407D</v>
      </c>
      <c r="AW68" s="79">
        <v>67</v>
      </c>
      <c r="AX68" s="21"/>
      <c r="AY68" s="18" t="str">
        <f t="shared" si="22"/>
        <v>00</v>
      </c>
      <c r="AZ68" s="18" t="str">
        <f t="shared" si="23"/>
        <v>00</v>
      </c>
      <c r="BA68" s="20"/>
      <c r="BB68" s="21"/>
    </row>
    <row r="69" spans="1:54" ht="66">
      <c r="A69" s="27"/>
      <c r="B69" s="16"/>
      <c r="C69" s="27"/>
      <c r="D69" s="16"/>
      <c r="E69" s="16">
        <v>2</v>
      </c>
      <c r="F69" s="25">
        <v>34</v>
      </c>
      <c r="G69" s="18" t="s">
        <v>18</v>
      </c>
      <c r="H69" s="18">
        <v>0</v>
      </c>
      <c r="I69" s="18">
        <v>1</v>
      </c>
      <c r="J69" s="18" t="s">
        <v>69</v>
      </c>
      <c r="K69" s="18" t="s">
        <v>68</v>
      </c>
      <c r="L69" s="18">
        <v>1</v>
      </c>
      <c r="M69" s="18">
        <v>4</v>
      </c>
      <c r="N69" s="19">
        <v>760</v>
      </c>
      <c r="O69" s="19" t="s">
        <v>166</v>
      </c>
      <c r="P69" s="19">
        <v>5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1</v>
      </c>
      <c r="X69" s="18">
        <v>1</v>
      </c>
      <c r="Y69" s="18">
        <v>1</v>
      </c>
      <c r="Z69" s="18">
        <v>1</v>
      </c>
      <c r="AA69" s="18">
        <v>1</v>
      </c>
      <c r="AB69" s="18">
        <v>0</v>
      </c>
      <c r="AC69" s="19">
        <v>0</v>
      </c>
      <c r="AD69" s="19">
        <v>0</v>
      </c>
      <c r="AE69" s="26">
        <f t="shared" ref="AE69:AE70" si="26">F69</f>
        <v>34</v>
      </c>
      <c r="AF69" s="19">
        <v>0</v>
      </c>
      <c r="AG69" s="19">
        <v>0</v>
      </c>
      <c r="AH69" s="19">
        <v>0</v>
      </c>
      <c r="AI69" s="18">
        <v>0</v>
      </c>
      <c r="AJ69" s="19">
        <v>0</v>
      </c>
      <c r="AK69" s="19">
        <v>0</v>
      </c>
      <c r="AL69" s="19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8" t="str">
        <f t="shared" si="20"/>
        <v>14</v>
      </c>
      <c r="AU69" s="18" t="s">
        <v>25</v>
      </c>
      <c r="AV69" s="16" t="str">
        <f t="shared" si="21"/>
        <v>7B00013CC80104076002F400050000000000000101010100000000000034000000000000000000000000000000000000000000000000000000147D</v>
      </c>
      <c r="AW69" s="79">
        <v>68</v>
      </c>
      <c r="AX69" s="21"/>
      <c r="AY69" s="18" t="str">
        <f t="shared" si="22"/>
        <v>00</v>
      </c>
      <c r="AZ69" s="18" t="str">
        <f t="shared" si="23"/>
        <v>00</v>
      </c>
      <c r="BA69" s="20"/>
      <c r="BB69" s="21"/>
    </row>
    <row r="70" spans="1:54" ht="66">
      <c r="A70" s="27"/>
      <c r="B70" s="16"/>
      <c r="C70" s="27"/>
      <c r="D70" s="16"/>
      <c r="E70" s="16">
        <v>3</v>
      </c>
      <c r="F70" s="25" t="s">
        <v>72</v>
      </c>
      <c r="G70" s="18" t="s">
        <v>18</v>
      </c>
      <c r="H70" s="18">
        <v>0</v>
      </c>
      <c r="I70" s="18">
        <v>1</v>
      </c>
      <c r="J70" s="18" t="s">
        <v>69</v>
      </c>
      <c r="K70" s="18" t="s">
        <v>68</v>
      </c>
      <c r="L70" s="18">
        <v>1</v>
      </c>
      <c r="M70" s="18">
        <v>4</v>
      </c>
      <c r="N70" s="19">
        <v>760</v>
      </c>
      <c r="O70" s="19" t="s">
        <v>166</v>
      </c>
      <c r="P70" s="19">
        <v>5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1</v>
      </c>
      <c r="X70" s="18">
        <v>1</v>
      </c>
      <c r="Y70" s="18">
        <v>1</v>
      </c>
      <c r="Z70" s="18">
        <v>1</v>
      </c>
      <c r="AA70" s="18">
        <v>1</v>
      </c>
      <c r="AB70" s="18">
        <v>0</v>
      </c>
      <c r="AC70" s="19">
        <v>0</v>
      </c>
      <c r="AD70" s="19">
        <v>0</v>
      </c>
      <c r="AE70" s="26" t="str">
        <f t="shared" si="26"/>
        <v>FFFF</v>
      </c>
      <c r="AF70" s="19">
        <v>0</v>
      </c>
      <c r="AG70" s="19">
        <v>0</v>
      </c>
      <c r="AH70" s="19">
        <v>0</v>
      </c>
      <c r="AI70" s="18">
        <v>0</v>
      </c>
      <c r="AJ70" s="19">
        <v>0</v>
      </c>
      <c r="AK70" s="19">
        <v>0</v>
      </c>
      <c r="AL70" s="19">
        <v>0</v>
      </c>
      <c r="AM70" s="19">
        <v>0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8" t="str">
        <f t="shared" si="20"/>
        <v>41</v>
      </c>
      <c r="AU70" s="18" t="s">
        <v>25</v>
      </c>
      <c r="AV70" s="16" t="str">
        <f t="shared" si="21"/>
        <v>7B00013CC80104076002F40005000000000000010101010000000000FFFF000000000000000000000000000000000000000000000000000000417D</v>
      </c>
      <c r="AW70" s="79">
        <v>69</v>
      </c>
      <c r="AX70" s="21"/>
      <c r="AY70" s="18" t="str">
        <f t="shared" si="22"/>
        <v>00</v>
      </c>
      <c r="AZ70" s="18" t="str">
        <f t="shared" si="23"/>
        <v>00</v>
      </c>
      <c r="BA70" s="20"/>
      <c r="BB70" s="21"/>
    </row>
    <row r="71" spans="1:54" ht="66">
      <c r="A71" s="27"/>
      <c r="B71" s="16">
        <v>31</v>
      </c>
      <c r="C71" s="27" t="s">
        <v>90</v>
      </c>
      <c r="D71" s="16"/>
      <c r="E71" s="16">
        <v>1</v>
      </c>
      <c r="F71" s="25">
        <v>0</v>
      </c>
      <c r="G71" s="18" t="s">
        <v>18</v>
      </c>
      <c r="H71" s="18">
        <v>0</v>
      </c>
      <c r="I71" s="18">
        <v>1</v>
      </c>
      <c r="J71" s="18" t="s">
        <v>69</v>
      </c>
      <c r="K71" s="18" t="s">
        <v>68</v>
      </c>
      <c r="L71" s="18">
        <v>1</v>
      </c>
      <c r="M71" s="18">
        <v>4</v>
      </c>
      <c r="N71" s="19">
        <v>760</v>
      </c>
      <c r="O71" s="19" t="s">
        <v>166</v>
      </c>
      <c r="P71" s="19">
        <v>5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1</v>
      </c>
      <c r="X71" s="18">
        <v>1</v>
      </c>
      <c r="Y71" s="18">
        <v>1</v>
      </c>
      <c r="Z71" s="18">
        <v>1</v>
      </c>
      <c r="AA71" s="18">
        <v>1</v>
      </c>
      <c r="AB71" s="18">
        <v>0</v>
      </c>
      <c r="AC71" s="19">
        <v>0</v>
      </c>
      <c r="AD71" s="19">
        <v>0</v>
      </c>
      <c r="AE71" s="19">
        <v>0</v>
      </c>
      <c r="AF71" s="26">
        <f>F71</f>
        <v>0</v>
      </c>
      <c r="AG71" s="19">
        <v>0</v>
      </c>
      <c r="AH71" s="19">
        <v>0</v>
      </c>
      <c r="AI71" s="18">
        <v>0</v>
      </c>
      <c r="AJ71" s="19">
        <v>0</v>
      </c>
      <c r="AK71" s="19">
        <v>0</v>
      </c>
      <c r="AL71" s="19">
        <v>0</v>
      </c>
      <c r="AM71" s="19">
        <v>0</v>
      </c>
      <c r="AN71" s="19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0</v>
      </c>
      <c r="AT71" s="18" t="str">
        <f t="shared" si="20"/>
        <v>40</v>
      </c>
      <c r="AU71" s="18" t="s">
        <v>25</v>
      </c>
      <c r="AV71" s="16" t="str">
        <f t="shared" si="21"/>
        <v>7B00013CC80104076002F400050000000000000101010100000000000000000000000000000000000000000000000000000000000000000000407D</v>
      </c>
      <c r="AW71" s="79">
        <v>70</v>
      </c>
      <c r="AX71" s="21"/>
      <c r="AY71" s="18" t="str">
        <f t="shared" si="22"/>
        <v>00</v>
      </c>
      <c r="AZ71" s="18" t="str">
        <f t="shared" si="23"/>
        <v>00</v>
      </c>
      <c r="BA71" s="20"/>
      <c r="BB71" s="21"/>
    </row>
    <row r="72" spans="1:54" ht="66">
      <c r="A72" s="27"/>
      <c r="B72" s="16"/>
      <c r="C72" s="27"/>
      <c r="D72" s="16"/>
      <c r="E72" s="16">
        <v>2</v>
      </c>
      <c r="F72" s="25">
        <v>34</v>
      </c>
      <c r="G72" s="18" t="s">
        <v>18</v>
      </c>
      <c r="H72" s="18">
        <v>0</v>
      </c>
      <c r="I72" s="18">
        <v>1</v>
      </c>
      <c r="J72" s="18" t="s">
        <v>69</v>
      </c>
      <c r="K72" s="18" t="s">
        <v>68</v>
      </c>
      <c r="L72" s="18">
        <v>1</v>
      </c>
      <c r="M72" s="18">
        <v>4</v>
      </c>
      <c r="N72" s="19">
        <v>760</v>
      </c>
      <c r="O72" s="19" t="s">
        <v>166</v>
      </c>
      <c r="P72" s="19">
        <v>5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1</v>
      </c>
      <c r="X72" s="18">
        <v>1</v>
      </c>
      <c r="Y72" s="18">
        <v>1</v>
      </c>
      <c r="Z72" s="18">
        <v>1</v>
      </c>
      <c r="AA72" s="18">
        <v>1</v>
      </c>
      <c r="AB72" s="18">
        <v>0</v>
      </c>
      <c r="AC72" s="19">
        <v>0</v>
      </c>
      <c r="AD72" s="19">
        <v>0</v>
      </c>
      <c r="AE72" s="19">
        <v>0</v>
      </c>
      <c r="AF72" s="26">
        <f t="shared" ref="AF72:AF73" si="27">F72</f>
        <v>34</v>
      </c>
      <c r="AG72" s="19">
        <v>0</v>
      </c>
      <c r="AH72" s="19">
        <v>0</v>
      </c>
      <c r="AI72" s="18">
        <v>0</v>
      </c>
      <c r="AJ72" s="19">
        <v>0</v>
      </c>
      <c r="AK72" s="19">
        <v>0</v>
      </c>
      <c r="AL72" s="19">
        <v>0</v>
      </c>
      <c r="AM72" s="19">
        <v>0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8" t="str">
        <f t="shared" si="20"/>
        <v>14</v>
      </c>
      <c r="AU72" s="18" t="s">
        <v>25</v>
      </c>
      <c r="AV72" s="16" t="str">
        <f t="shared" si="21"/>
        <v>7B00013CC80104076002F400050000000000000101010100000000000000003400000000000000000000000000000000000000000000000000147D</v>
      </c>
      <c r="AW72" s="79">
        <v>71</v>
      </c>
      <c r="AX72" s="21"/>
      <c r="AY72" s="18" t="str">
        <f t="shared" si="22"/>
        <v>00</v>
      </c>
      <c r="AZ72" s="18" t="str">
        <f t="shared" si="23"/>
        <v>00</v>
      </c>
      <c r="BA72" s="20"/>
      <c r="BB72" s="21"/>
    </row>
    <row r="73" spans="1:54" ht="66">
      <c r="A73" s="27"/>
      <c r="B73" s="16"/>
      <c r="C73" s="27"/>
      <c r="D73" s="16"/>
      <c r="E73" s="16">
        <v>3</v>
      </c>
      <c r="F73" s="25" t="s">
        <v>72</v>
      </c>
      <c r="G73" s="18" t="s">
        <v>18</v>
      </c>
      <c r="H73" s="18">
        <v>0</v>
      </c>
      <c r="I73" s="18">
        <v>1</v>
      </c>
      <c r="J73" s="18" t="s">
        <v>69</v>
      </c>
      <c r="K73" s="18" t="s">
        <v>68</v>
      </c>
      <c r="L73" s="18">
        <v>1</v>
      </c>
      <c r="M73" s="18">
        <v>4</v>
      </c>
      <c r="N73" s="19">
        <v>760</v>
      </c>
      <c r="O73" s="19" t="s">
        <v>166</v>
      </c>
      <c r="P73" s="19">
        <v>5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1</v>
      </c>
      <c r="X73" s="18">
        <v>1</v>
      </c>
      <c r="Y73" s="18">
        <v>1</v>
      </c>
      <c r="Z73" s="18">
        <v>1</v>
      </c>
      <c r="AA73" s="18">
        <v>1</v>
      </c>
      <c r="AB73" s="18">
        <v>0</v>
      </c>
      <c r="AC73" s="19">
        <v>0</v>
      </c>
      <c r="AD73" s="19">
        <v>0</v>
      </c>
      <c r="AE73" s="19">
        <v>0</v>
      </c>
      <c r="AF73" s="26" t="str">
        <f t="shared" si="27"/>
        <v>FFFF</v>
      </c>
      <c r="AG73" s="19">
        <v>0</v>
      </c>
      <c r="AH73" s="19">
        <v>0</v>
      </c>
      <c r="AI73" s="18">
        <v>0</v>
      </c>
      <c r="AJ73" s="19">
        <v>0</v>
      </c>
      <c r="AK73" s="19">
        <v>0</v>
      </c>
      <c r="AL73" s="19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8" t="str">
        <f t="shared" si="20"/>
        <v>41</v>
      </c>
      <c r="AU73" s="18" t="s">
        <v>25</v>
      </c>
      <c r="AV73" s="16" t="str">
        <f t="shared" si="21"/>
        <v>7B00013CC80104076002F400050000000000000101010100000000000000FFFF00000000000000000000000000000000000000000000000000417D</v>
      </c>
      <c r="AW73" s="79">
        <v>72</v>
      </c>
      <c r="AX73" s="21"/>
      <c r="AY73" s="18" t="str">
        <f t="shared" si="22"/>
        <v>00</v>
      </c>
      <c r="AZ73" s="18" t="str">
        <f t="shared" si="23"/>
        <v>00</v>
      </c>
      <c r="BA73" s="20"/>
      <c r="BB73" s="21"/>
    </row>
    <row r="74" spans="1:54" ht="66">
      <c r="A74" s="27"/>
      <c r="B74" s="16">
        <v>33</v>
      </c>
      <c r="C74" s="27" t="s">
        <v>91</v>
      </c>
      <c r="D74" s="16"/>
      <c r="E74" s="16">
        <v>1</v>
      </c>
      <c r="F74" s="25">
        <v>0</v>
      </c>
      <c r="G74" s="18" t="s">
        <v>18</v>
      </c>
      <c r="H74" s="18">
        <v>0</v>
      </c>
      <c r="I74" s="18">
        <v>1</v>
      </c>
      <c r="J74" s="18" t="s">
        <v>69</v>
      </c>
      <c r="K74" s="18" t="s">
        <v>68</v>
      </c>
      <c r="L74" s="18">
        <v>1</v>
      </c>
      <c r="M74" s="18">
        <v>4</v>
      </c>
      <c r="N74" s="19">
        <v>760</v>
      </c>
      <c r="O74" s="19" t="s">
        <v>166</v>
      </c>
      <c r="P74" s="19">
        <v>5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1</v>
      </c>
      <c r="X74" s="18">
        <v>1</v>
      </c>
      <c r="Y74" s="18">
        <v>1</v>
      </c>
      <c r="Z74" s="18">
        <v>1</v>
      </c>
      <c r="AA74" s="18">
        <v>1</v>
      </c>
      <c r="AB74" s="18">
        <v>0</v>
      </c>
      <c r="AC74" s="19">
        <v>0</v>
      </c>
      <c r="AD74" s="19">
        <v>0</v>
      </c>
      <c r="AE74" s="19">
        <v>0</v>
      </c>
      <c r="AF74" s="19">
        <v>0</v>
      </c>
      <c r="AG74" s="26">
        <f>F74</f>
        <v>0</v>
      </c>
      <c r="AH74" s="19">
        <v>0</v>
      </c>
      <c r="AI74" s="18">
        <v>0</v>
      </c>
      <c r="AJ74" s="19">
        <v>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8" t="str">
        <f t="shared" si="20"/>
        <v>40</v>
      </c>
      <c r="AU74" s="18" t="s">
        <v>25</v>
      </c>
      <c r="AV74" s="16" t="str">
        <f t="shared" si="21"/>
        <v>7B00013CC80104076002F400050000000000000101010100000000000000000000000000000000000000000000000000000000000000000000407D</v>
      </c>
      <c r="AW74" s="79">
        <v>73</v>
      </c>
      <c r="AX74" s="21"/>
      <c r="AY74" s="18" t="str">
        <f t="shared" si="22"/>
        <v>00</v>
      </c>
      <c r="AZ74" s="18" t="str">
        <f t="shared" si="23"/>
        <v>00</v>
      </c>
      <c r="BA74" s="20"/>
      <c r="BB74" s="21"/>
    </row>
    <row r="75" spans="1:54" ht="66">
      <c r="A75" s="27"/>
      <c r="B75" s="16"/>
      <c r="C75" s="27"/>
      <c r="D75" s="16"/>
      <c r="E75" s="16">
        <v>2</v>
      </c>
      <c r="F75" s="25">
        <v>34</v>
      </c>
      <c r="G75" s="18" t="s">
        <v>18</v>
      </c>
      <c r="H75" s="18">
        <v>0</v>
      </c>
      <c r="I75" s="18">
        <v>1</v>
      </c>
      <c r="J75" s="18" t="s">
        <v>69</v>
      </c>
      <c r="K75" s="18" t="s">
        <v>68</v>
      </c>
      <c r="L75" s="18">
        <v>1</v>
      </c>
      <c r="M75" s="18">
        <v>4</v>
      </c>
      <c r="N75" s="19">
        <v>760</v>
      </c>
      <c r="O75" s="19" t="s">
        <v>166</v>
      </c>
      <c r="P75" s="19">
        <v>5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1</v>
      </c>
      <c r="X75" s="18">
        <v>1</v>
      </c>
      <c r="Y75" s="18">
        <v>1</v>
      </c>
      <c r="Z75" s="18">
        <v>1</v>
      </c>
      <c r="AA75" s="18">
        <v>1</v>
      </c>
      <c r="AB75" s="18">
        <v>0</v>
      </c>
      <c r="AC75" s="19">
        <v>0</v>
      </c>
      <c r="AD75" s="19">
        <v>0</v>
      </c>
      <c r="AE75" s="19">
        <v>0</v>
      </c>
      <c r="AF75" s="19">
        <v>0</v>
      </c>
      <c r="AG75" s="26">
        <f t="shared" ref="AG75:AG76" si="28">F75</f>
        <v>34</v>
      </c>
      <c r="AH75" s="19">
        <v>0</v>
      </c>
      <c r="AI75" s="18">
        <v>0</v>
      </c>
      <c r="AJ75" s="19">
        <v>0</v>
      </c>
      <c r="AK75" s="19">
        <v>0</v>
      </c>
      <c r="AL75" s="19">
        <v>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8" t="str">
        <f t="shared" si="20"/>
        <v>14</v>
      </c>
      <c r="AU75" s="18" t="s">
        <v>25</v>
      </c>
      <c r="AV75" s="16" t="str">
        <f t="shared" si="21"/>
        <v>7B00013CC80104076002F400050000000000000101010100000000000000000000340000000000000000000000000000000000000000000000147D</v>
      </c>
      <c r="AW75" s="79">
        <v>74</v>
      </c>
      <c r="AX75" s="21"/>
      <c r="AY75" s="18" t="str">
        <f t="shared" si="22"/>
        <v>00</v>
      </c>
      <c r="AZ75" s="18" t="str">
        <f t="shared" si="23"/>
        <v>00</v>
      </c>
      <c r="BA75" s="20"/>
      <c r="BB75" s="21"/>
    </row>
    <row r="76" spans="1:54" ht="66">
      <c r="A76" s="27"/>
      <c r="B76" s="16"/>
      <c r="C76" s="27"/>
      <c r="D76" s="16"/>
      <c r="E76" s="16">
        <v>3</v>
      </c>
      <c r="F76" s="25" t="s">
        <v>72</v>
      </c>
      <c r="G76" s="18" t="s">
        <v>18</v>
      </c>
      <c r="H76" s="18">
        <v>0</v>
      </c>
      <c r="I76" s="18">
        <v>1</v>
      </c>
      <c r="J76" s="18" t="s">
        <v>69</v>
      </c>
      <c r="K76" s="18" t="s">
        <v>68</v>
      </c>
      <c r="L76" s="18">
        <v>1</v>
      </c>
      <c r="M76" s="18">
        <v>4</v>
      </c>
      <c r="N76" s="19">
        <v>760</v>
      </c>
      <c r="O76" s="19" t="s">
        <v>166</v>
      </c>
      <c r="P76" s="19">
        <v>5</v>
      </c>
      <c r="Q76" s="18">
        <v>0</v>
      </c>
      <c r="R76" s="18">
        <v>0</v>
      </c>
      <c r="S76" s="18">
        <v>0</v>
      </c>
      <c r="T76" s="18">
        <v>0</v>
      </c>
      <c r="U76" s="18">
        <v>0</v>
      </c>
      <c r="V76" s="18">
        <v>0</v>
      </c>
      <c r="W76" s="18">
        <v>1</v>
      </c>
      <c r="X76" s="18">
        <v>1</v>
      </c>
      <c r="Y76" s="18">
        <v>1</v>
      </c>
      <c r="Z76" s="18">
        <v>1</v>
      </c>
      <c r="AA76" s="18">
        <v>1</v>
      </c>
      <c r="AB76" s="18">
        <v>0</v>
      </c>
      <c r="AC76" s="19">
        <v>0</v>
      </c>
      <c r="AD76" s="19">
        <v>0</v>
      </c>
      <c r="AE76" s="19">
        <v>0</v>
      </c>
      <c r="AF76" s="19">
        <v>0</v>
      </c>
      <c r="AG76" s="26" t="str">
        <f t="shared" si="28"/>
        <v>FFFF</v>
      </c>
      <c r="AH76" s="19">
        <v>0</v>
      </c>
      <c r="AI76" s="18">
        <v>0</v>
      </c>
      <c r="AJ76" s="19">
        <v>0</v>
      </c>
      <c r="AK76" s="19">
        <v>0</v>
      </c>
      <c r="AL76" s="19">
        <v>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8" t="str">
        <f t="shared" si="20"/>
        <v>41</v>
      </c>
      <c r="AU76" s="18" t="s">
        <v>25</v>
      </c>
      <c r="AV76" s="16" t="str">
        <f t="shared" si="21"/>
        <v>7B00013CC80104076002F4000500000000000001010101000000000000000000FFFF0000000000000000000000000000000000000000000000417D</v>
      </c>
      <c r="AW76" s="79">
        <v>75</v>
      </c>
      <c r="AX76" s="21"/>
      <c r="AY76" s="18" t="str">
        <f t="shared" si="22"/>
        <v>00</v>
      </c>
      <c r="AZ76" s="18" t="str">
        <f t="shared" si="23"/>
        <v>00</v>
      </c>
      <c r="BA76" s="20"/>
      <c r="BB76" s="21"/>
    </row>
    <row r="77" spans="1:54" ht="66">
      <c r="A77" s="27"/>
      <c r="B77" s="16">
        <v>35</v>
      </c>
      <c r="C77" s="27" t="s">
        <v>102</v>
      </c>
      <c r="D77" s="16"/>
      <c r="E77" s="16">
        <v>1</v>
      </c>
      <c r="F77" s="25">
        <v>0</v>
      </c>
      <c r="G77" s="18" t="s">
        <v>18</v>
      </c>
      <c r="H77" s="18">
        <v>0</v>
      </c>
      <c r="I77" s="18">
        <v>1</v>
      </c>
      <c r="J77" s="18" t="s">
        <v>69</v>
      </c>
      <c r="K77" s="18" t="s">
        <v>68</v>
      </c>
      <c r="L77" s="18">
        <v>1</v>
      </c>
      <c r="M77" s="18">
        <v>4</v>
      </c>
      <c r="N77" s="19">
        <v>760</v>
      </c>
      <c r="O77" s="19" t="s">
        <v>166</v>
      </c>
      <c r="P77" s="19">
        <v>5</v>
      </c>
      <c r="Q77" s="18">
        <v>0</v>
      </c>
      <c r="R77" s="18">
        <v>0</v>
      </c>
      <c r="S77" s="18">
        <v>0</v>
      </c>
      <c r="T77" s="18">
        <v>0</v>
      </c>
      <c r="U77" s="18">
        <v>0</v>
      </c>
      <c r="V77" s="18">
        <v>0</v>
      </c>
      <c r="W77" s="18">
        <v>1</v>
      </c>
      <c r="X77" s="18">
        <v>1</v>
      </c>
      <c r="Y77" s="18">
        <v>1</v>
      </c>
      <c r="Z77" s="18">
        <v>1</v>
      </c>
      <c r="AA77" s="18">
        <v>1</v>
      </c>
      <c r="AB77" s="18">
        <v>0</v>
      </c>
      <c r="AC77" s="19">
        <v>0</v>
      </c>
      <c r="AD77" s="19">
        <v>0</v>
      </c>
      <c r="AE77" s="19">
        <v>0</v>
      </c>
      <c r="AF77" s="19">
        <v>0</v>
      </c>
      <c r="AG77" s="19">
        <v>0</v>
      </c>
      <c r="AH77" s="26">
        <f>F77</f>
        <v>0</v>
      </c>
      <c r="AI77" s="18">
        <v>0</v>
      </c>
      <c r="AJ77" s="19">
        <v>0</v>
      </c>
      <c r="AK77" s="19">
        <v>0</v>
      </c>
      <c r="AL77" s="19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8" t="str">
        <f t="shared" si="20"/>
        <v>40</v>
      </c>
      <c r="AU77" s="18" t="s">
        <v>25</v>
      </c>
      <c r="AV77" s="16" t="str">
        <f t="shared" si="21"/>
        <v>7B00013CC80104076002F400050000000000000101010100000000000000000000000000000000000000000000000000000000000000000000407D</v>
      </c>
      <c r="AW77" s="79">
        <v>76</v>
      </c>
      <c r="AX77" s="21"/>
      <c r="AY77" s="18" t="str">
        <f t="shared" si="22"/>
        <v>00</v>
      </c>
      <c r="AZ77" s="18" t="str">
        <f t="shared" si="23"/>
        <v>00</v>
      </c>
      <c r="BA77" s="20"/>
      <c r="BB77" s="21"/>
    </row>
    <row r="78" spans="1:54" ht="66">
      <c r="A78" s="27"/>
      <c r="B78" s="16"/>
      <c r="C78" s="27"/>
      <c r="D78" s="16"/>
      <c r="E78" s="16">
        <v>2</v>
      </c>
      <c r="F78" s="25">
        <v>34</v>
      </c>
      <c r="G78" s="18" t="s">
        <v>18</v>
      </c>
      <c r="H78" s="18">
        <v>0</v>
      </c>
      <c r="I78" s="18">
        <v>1</v>
      </c>
      <c r="J78" s="18" t="s">
        <v>69</v>
      </c>
      <c r="K78" s="18" t="s">
        <v>68</v>
      </c>
      <c r="L78" s="18">
        <v>1</v>
      </c>
      <c r="M78" s="18">
        <v>4</v>
      </c>
      <c r="N78" s="19">
        <v>760</v>
      </c>
      <c r="O78" s="19" t="s">
        <v>166</v>
      </c>
      <c r="P78" s="19">
        <v>5</v>
      </c>
      <c r="Q78" s="18">
        <v>0</v>
      </c>
      <c r="R78" s="18">
        <v>0</v>
      </c>
      <c r="S78" s="18">
        <v>0</v>
      </c>
      <c r="T78" s="18">
        <v>0</v>
      </c>
      <c r="U78" s="18">
        <v>0</v>
      </c>
      <c r="V78" s="18">
        <v>0</v>
      </c>
      <c r="W78" s="18">
        <v>1</v>
      </c>
      <c r="X78" s="18">
        <v>1</v>
      </c>
      <c r="Y78" s="18">
        <v>1</v>
      </c>
      <c r="Z78" s="18">
        <v>1</v>
      </c>
      <c r="AA78" s="18">
        <v>1</v>
      </c>
      <c r="AB78" s="18">
        <v>0</v>
      </c>
      <c r="AC78" s="19">
        <v>0</v>
      </c>
      <c r="AD78" s="19">
        <v>0</v>
      </c>
      <c r="AE78" s="19">
        <v>0</v>
      </c>
      <c r="AF78" s="19">
        <v>0</v>
      </c>
      <c r="AG78" s="19">
        <v>0</v>
      </c>
      <c r="AH78" s="26">
        <f t="shared" ref="AH78:AH79" si="29">F78</f>
        <v>34</v>
      </c>
      <c r="AI78" s="18">
        <v>0</v>
      </c>
      <c r="AJ78" s="19">
        <v>0</v>
      </c>
      <c r="AK78" s="19">
        <v>0</v>
      </c>
      <c r="AL78" s="19">
        <v>0</v>
      </c>
      <c r="AM78" s="19">
        <v>0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8" t="str">
        <f t="shared" si="20"/>
        <v>14</v>
      </c>
      <c r="AU78" s="18" t="s">
        <v>25</v>
      </c>
      <c r="AV78" s="16" t="str">
        <f t="shared" si="21"/>
        <v>7B00013CC80104076002F400050000000000000101010100000000000000000000000034000000000000000000000000000000000000000000147D</v>
      </c>
      <c r="AW78" s="79">
        <v>77</v>
      </c>
      <c r="AX78" s="21"/>
      <c r="AY78" s="18" t="str">
        <f t="shared" si="22"/>
        <v>00</v>
      </c>
      <c r="AZ78" s="18" t="str">
        <f t="shared" si="23"/>
        <v>00</v>
      </c>
      <c r="BA78" s="20"/>
      <c r="BB78" s="21"/>
    </row>
    <row r="79" spans="1:54" ht="66">
      <c r="A79" s="27"/>
      <c r="B79" s="16"/>
      <c r="C79" s="27"/>
      <c r="D79" s="16"/>
      <c r="E79" s="16">
        <v>3</v>
      </c>
      <c r="F79" s="25" t="s">
        <v>72</v>
      </c>
      <c r="G79" s="18" t="s">
        <v>18</v>
      </c>
      <c r="H79" s="18">
        <v>0</v>
      </c>
      <c r="I79" s="18">
        <v>1</v>
      </c>
      <c r="J79" s="18" t="s">
        <v>69</v>
      </c>
      <c r="K79" s="18" t="s">
        <v>68</v>
      </c>
      <c r="L79" s="18">
        <v>1</v>
      </c>
      <c r="M79" s="18">
        <v>4</v>
      </c>
      <c r="N79" s="19">
        <v>760</v>
      </c>
      <c r="O79" s="19" t="s">
        <v>166</v>
      </c>
      <c r="P79" s="19">
        <v>5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1</v>
      </c>
      <c r="X79" s="18">
        <v>1</v>
      </c>
      <c r="Y79" s="18">
        <v>1</v>
      </c>
      <c r="Z79" s="18">
        <v>1</v>
      </c>
      <c r="AA79" s="18">
        <v>1</v>
      </c>
      <c r="AB79" s="18">
        <v>0</v>
      </c>
      <c r="AC79" s="19">
        <v>0</v>
      </c>
      <c r="AD79" s="19">
        <v>0</v>
      </c>
      <c r="AE79" s="19">
        <v>0</v>
      </c>
      <c r="AF79" s="19">
        <v>0</v>
      </c>
      <c r="AG79" s="19">
        <v>0</v>
      </c>
      <c r="AH79" s="26" t="str">
        <f t="shared" si="29"/>
        <v>FFFF</v>
      </c>
      <c r="AI79" s="18">
        <v>0</v>
      </c>
      <c r="AJ79" s="19">
        <v>0</v>
      </c>
      <c r="AK79" s="19">
        <v>0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8" t="str">
        <f t="shared" si="20"/>
        <v>41</v>
      </c>
      <c r="AU79" s="18" t="s">
        <v>25</v>
      </c>
      <c r="AV79" s="16" t="str">
        <f t="shared" si="21"/>
        <v>7B00013CC80104076002F40005000000000000010101010000000000000000000000FFFF000000000000000000000000000000000000000000417D</v>
      </c>
      <c r="AW79" s="79">
        <v>78</v>
      </c>
      <c r="AX79" s="21"/>
      <c r="AY79" s="18" t="str">
        <f t="shared" si="22"/>
        <v>00</v>
      </c>
      <c r="AZ79" s="18" t="str">
        <f t="shared" si="23"/>
        <v>00</v>
      </c>
      <c r="BA79" s="20"/>
      <c r="BB79" s="21"/>
    </row>
    <row r="80" spans="1:54" ht="66">
      <c r="A80" s="27"/>
      <c r="B80" s="16">
        <v>37</v>
      </c>
      <c r="C80" s="27" t="s">
        <v>103</v>
      </c>
      <c r="D80" s="16"/>
      <c r="E80" s="16">
        <v>1</v>
      </c>
      <c r="F80" s="22">
        <v>0</v>
      </c>
      <c r="G80" s="18" t="s">
        <v>18</v>
      </c>
      <c r="H80" s="18">
        <v>0</v>
      </c>
      <c r="I80" s="18">
        <v>1</v>
      </c>
      <c r="J80" s="18" t="s">
        <v>69</v>
      </c>
      <c r="K80" s="18" t="s">
        <v>68</v>
      </c>
      <c r="L80" s="18">
        <v>1</v>
      </c>
      <c r="M80" s="18">
        <v>4</v>
      </c>
      <c r="N80" s="19">
        <v>760</v>
      </c>
      <c r="O80" s="19" t="s">
        <v>166</v>
      </c>
      <c r="P80" s="19">
        <v>5</v>
      </c>
      <c r="Q80" s="18">
        <v>0</v>
      </c>
      <c r="R80" s="18">
        <v>0</v>
      </c>
      <c r="S80" s="18">
        <v>0</v>
      </c>
      <c r="T80" s="18">
        <v>0</v>
      </c>
      <c r="U80" s="18">
        <v>0</v>
      </c>
      <c r="V80" s="18">
        <v>0</v>
      </c>
      <c r="W80" s="18">
        <v>1</v>
      </c>
      <c r="X80" s="18">
        <v>1</v>
      </c>
      <c r="Y80" s="18">
        <v>1</v>
      </c>
      <c r="Z80" s="18">
        <v>1</v>
      </c>
      <c r="AA80" s="18">
        <v>1</v>
      </c>
      <c r="AB80" s="18">
        <v>0</v>
      </c>
      <c r="AC80" s="19">
        <v>0</v>
      </c>
      <c r="AD80" s="19">
        <v>0</v>
      </c>
      <c r="AE80" s="19">
        <v>0</v>
      </c>
      <c r="AF80" s="19">
        <v>0</v>
      </c>
      <c r="AG80" s="19">
        <v>0</v>
      </c>
      <c r="AH80" s="19">
        <v>0</v>
      </c>
      <c r="AI80" s="23">
        <f>F80</f>
        <v>0</v>
      </c>
      <c r="AJ80" s="19">
        <v>0</v>
      </c>
      <c r="AK80" s="19">
        <v>0</v>
      </c>
      <c r="AL80" s="19">
        <v>0</v>
      </c>
      <c r="AM80" s="19">
        <v>0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>
        <v>0</v>
      </c>
      <c r="AT80" s="18" t="str">
        <f t="shared" si="20"/>
        <v>40</v>
      </c>
      <c r="AU80" s="18" t="s">
        <v>25</v>
      </c>
      <c r="AV80" s="16" t="str">
        <f t="shared" si="21"/>
        <v>7B00013CC80104076002F400050000000000000101010100000000000000000000000000000000000000000000000000000000000000000000407D</v>
      </c>
      <c r="AW80" s="79">
        <v>79</v>
      </c>
      <c r="AX80" s="21"/>
      <c r="AY80" s="18" t="str">
        <f t="shared" si="22"/>
        <v>00</v>
      </c>
      <c r="AZ80" s="18" t="str">
        <f t="shared" si="23"/>
        <v>00</v>
      </c>
      <c r="BA80" s="20"/>
      <c r="BB80" s="21"/>
    </row>
    <row r="81" spans="1:54" ht="66">
      <c r="A81" s="27"/>
      <c r="B81" s="16"/>
      <c r="C81" s="27"/>
      <c r="D81" s="16"/>
      <c r="E81" s="16">
        <v>2</v>
      </c>
      <c r="F81" s="22">
        <v>1</v>
      </c>
      <c r="G81" s="18" t="s">
        <v>18</v>
      </c>
      <c r="H81" s="18">
        <v>0</v>
      </c>
      <c r="I81" s="18">
        <v>1</v>
      </c>
      <c r="J81" s="18" t="s">
        <v>69</v>
      </c>
      <c r="K81" s="18" t="s">
        <v>68</v>
      </c>
      <c r="L81" s="18">
        <v>1</v>
      </c>
      <c r="M81" s="18">
        <v>4</v>
      </c>
      <c r="N81" s="19">
        <v>760</v>
      </c>
      <c r="O81" s="19" t="s">
        <v>166</v>
      </c>
      <c r="P81" s="19">
        <v>5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1</v>
      </c>
      <c r="X81" s="18">
        <v>1</v>
      </c>
      <c r="Y81" s="18">
        <v>1</v>
      </c>
      <c r="Z81" s="18">
        <v>1</v>
      </c>
      <c r="AA81" s="18">
        <v>1</v>
      </c>
      <c r="AB81" s="18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0</v>
      </c>
      <c r="AI81" s="23">
        <f t="shared" ref="AI81:AI82" si="30">F81</f>
        <v>1</v>
      </c>
      <c r="AJ81" s="19">
        <v>0</v>
      </c>
      <c r="AK81" s="19">
        <v>0</v>
      </c>
      <c r="AL81" s="19">
        <v>0</v>
      </c>
      <c r="AM81" s="19">
        <v>0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8" t="str">
        <f t="shared" si="20"/>
        <v>41</v>
      </c>
      <c r="AU81" s="18" t="s">
        <v>25</v>
      </c>
      <c r="AV81" s="16" t="str">
        <f t="shared" si="21"/>
        <v>7B00013CC80104076002F400050000000000000101010100000000000000000000000000010000000000000000000000000000000000000000417D</v>
      </c>
      <c r="AW81" s="79">
        <v>80</v>
      </c>
      <c r="AX81" s="21"/>
      <c r="AY81" s="18" t="str">
        <f t="shared" si="22"/>
        <v>00</v>
      </c>
      <c r="AZ81" s="18" t="str">
        <f t="shared" si="23"/>
        <v>00</v>
      </c>
      <c r="BA81" s="20"/>
      <c r="BB81" s="21"/>
    </row>
    <row r="82" spans="1:54" ht="66">
      <c r="A82" s="27"/>
      <c r="B82" s="16"/>
      <c r="C82" s="27"/>
      <c r="D82" s="16"/>
      <c r="E82" s="16">
        <v>3</v>
      </c>
      <c r="F82" s="22" t="s">
        <v>22</v>
      </c>
      <c r="G82" s="18" t="s">
        <v>18</v>
      </c>
      <c r="H82" s="18">
        <v>0</v>
      </c>
      <c r="I82" s="18">
        <v>1</v>
      </c>
      <c r="J82" s="18" t="s">
        <v>69</v>
      </c>
      <c r="K82" s="18" t="s">
        <v>68</v>
      </c>
      <c r="L82" s="18">
        <v>1</v>
      </c>
      <c r="M82" s="18">
        <v>4</v>
      </c>
      <c r="N82" s="19">
        <v>760</v>
      </c>
      <c r="O82" s="19" t="s">
        <v>166</v>
      </c>
      <c r="P82" s="19">
        <v>5</v>
      </c>
      <c r="Q82" s="18">
        <v>0</v>
      </c>
      <c r="R82" s="18">
        <v>0</v>
      </c>
      <c r="S82" s="18">
        <v>0</v>
      </c>
      <c r="T82" s="18">
        <v>0</v>
      </c>
      <c r="U82" s="18">
        <v>0</v>
      </c>
      <c r="V82" s="18">
        <v>0</v>
      </c>
      <c r="W82" s="18">
        <v>1</v>
      </c>
      <c r="X82" s="18">
        <v>1</v>
      </c>
      <c r="Y82" s="18">
        <v>1</v>
      </c>
      <c r="Z82" s="18">
        <v>1</v>
      </c>
      <c r="AA82" s="18">
        <v>1</v>
      </c>
      <c r="AB82" s="18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19">
        <v>0</v>
      </c>
      <c r="AI82" s="23" t="str">
        <f t="shared" si="30"/>
        <v>FF</v>
      </c>
      <c r="AJ82" s="19">
        <v>0</v>
      </c>
      <c r="AK82" s="19">
        <v>0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8" t="str">
        <f t="shared" si="20"/>
        <v>41</v>
      </c>
      <c r="AU82" s="18" t="s">
        <v>25</v>
      </c>
      <c r="AV82" s="16" t="str">
        <f t="shared" si="21"/>
        <v>7B00013CC80104076002F400050000000000000101010100000000000000000000000000FF0000000000000000000000000000000000000000417D</v>
      </c>
      <c r="AW82" s="79">
        <v>81</v>
      </c>
      <c r="AX82" s="21"/>
      <c r="AY82" s="18" t="str">
        <f t="shared" si="22"/>
        <v>00</v>
      </c>
      <c r="AZ82" s="18" t="str">
        <f t="shared" si="23"/>
        <v>00</v>
      </c>
      <c r="BA82" s="20"/>
      <c r="BB82" s="21"/>
    </row>
    <row r="83" spans="1:54" ht="66">
      <c r="A83" s="27"/>
      <c r="B83" s="16">
        <v>38</v>
      </c>
      <c r="C83" s="27" t="s">
        <v>92</v>
      </c>
      <c r="D83" s="16"/>
      <c r="E83" s="16">
        <v>1</v>
      </c>
      <c r="F83" s="25">
        <v>0</v>
      </c>
      <c r="G83" s="18" t="s">
        <v>18</v>
      </c>
      <c r="H83" s="18">
        <v>0</v>
      </c>
      <c r="I83" s="18">
        <v>1</v>
      </c>
      <c r="J83" s="18" t="s">
        <v>69</v>
      </c>
      <c r="K83" s="18" t="s">
        <v>68</v>
      </c>
      <c r="L83" s="18">
        <v>1</v>
      </c>
      <c r="M83" s="18">
        <v>4</v>
      </c>
      <c r="N83" s="19">
        <v>760</v>
      </c>
      <c r="O83" s="19" t="s">
        <v>166</v>
      </c>
      <c r="P83" s="19">
        <v>5</v>
      </c>
      <c r="Q83" s="18">
        <v>0</v>
      </c>
      <c r="R83" s="18">
        <v>0</v>
      </c>
      <c r="S83" s="18">
        <v>0</v>
      </c>
      <c r="T83" s="18">
        <v>0</v>
      </c>
      <c r="U83" s="18">
        <v>0</v>
      </c>
      <c r="V83" s="18">
        <v>0</v>
      </c>
      <c r="W83" s="18">
        <v>1</v>
      </c>
      <c r="X83" s="18">
        <v>1</v>
      </c>
      <c r="Y83" s="18">
        <v>1</v>
      </c>
      <c r="Z83" s="18">
        <v>1</v>
      </c>
      <c r="AA83" s="18">
        <v>1</v>
      </c>
      <c r="AB83" s="18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19">
        <v>0</v>
      </c>
      <c r="AI83" s="18">
        <v>0</v>
      </c>
      <c r="AJ83" s="26">
        <f>F83</f>
        <v>0</v>
      </c>
      <c r="AK83" s="19">
        <v>0</v>
      </c>
      <c r="AL83" s="19">
        <v>0</v>
      </c>
      <c r="AM83" s="19">
        <v>0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>
        <v>0</v>
      </c>
      <c r="AT83" s="18" t="str">
        <f t="shared" si="20"/>
        <v>40</v>
      </c>
      <c r="AU83" s="18" t="s">
        <v>25</v>
      </c>
      <c r="AV83" s="16" t="str">
        <f t="shared" si="21"/>
        <v>7B00013CC80104076002F400050000000000000101010100000000000000000000000000000000000000000000000000000000000000000000407D</v>
      </c>
      <c r="AW83" s="79">
        <v>82</v>
      </c>
      <c r="AX83" s="21"/>
      <c r="AY83" s="18" t="str">
        <f t="shared" si="22"/>
        <v>00</v>
      </c>
      <c r="AZ83" s="18" t="str">
        <f t="shared" si="23"/>
        <v>00</v>
      </c>
      <c r="BA83" s="20"/>
      <c r="BB83" s="21"/>
    </row>
    <row r="84" spans="1:54" ht="66">
      <c r="A84" s="27"/>
      <c r="B84" s="16"/>
      <c r="C84" s="27"/>
      <c r="D84" s="16"/>
      <c r="E84" s="16">
        <v>2</v>
      </c>
      <c r="F84" s="25">
        <v>34</v>
      </c>
      <c r="G84" s="18" t="s">
        <v>18</v>
      </c>
      <c r="H84" s="18">
        <v>0</v>
      </c>
      <c r="I84" s="18">
        <v>1</v>
      </c>
      <c r="J84" s="18" t="s">
        <v>69</v>
      </c>
      <c r="K84" s="18" t="s">
        <v>68</v>
      </c>
      <c r="L84" s="18">
        <v>1</v>
      </c>
      <c r="M84" s="18">
        <v>4</v>
      </c>
      <c r="N84" s="19">
        <v>760</v>
      </c>
      <c r="O84" s="19" t="s">
        <v>166</v>
      </c>
      <c r="P84" s="19">
        <v>5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1</v>
      </c>
      <c r="X84" s="18">
        <v>1</v>
      </c>
      <c r="Y84" s="18">
        <v>1</v>
      </c>
      <c r="Z84" s="18">
        <v>1</v>
      </c>
      <c r="AA84" s="18">
        <v>1</v>
      </c>
      <c r="AB84" s="18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18">
        <v>0</v>
      </c>
      <c r="AJ84" s="26">
        <f t="shared" ref="AJ84:AJ85" si="31">F84</f>
        <v>34</v>
      </c>
      <c r="AK84" s="19">
        <v>0</v>
      </c>
      <c r="AL84" s="19">
        <v>0</v>
      </c>
      <c r="AM84" s="19">
        <v>0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8" t="str">
        <f t="shared" si="20"/>
        <v>14</v>
      </c>
      <c r="AU84" s="18" t="s">
        <v>25</v>
      </c>
      <c r="AV84" s="16" t="str">
        <f t="shared" si="21"/>
        <v>7B00013CC80104076002F400050000000000000101010100000000000000000000000000000034000000000000000000000000000000000000147D</v>
      </c>
      <c r="AW84" s="79">
        <v>83</v>
      </c>
      <c r="AX84" s="21"/>
      <c r="AY84" s="18" t="str">
        <f t="shared" si="22"/>
        <v>00</v>
      </c>
      <c r="AZ84" s="18" t="str">
        <f t="shared" si="23"/>
        <v>00</v>
      </c>
      <c r="BA84" s="20"/>
      <c r="BB84" s="21"/>
    </row>
    <row r="85" spans="1:54" ht="66">
      <c r="A85" s="27"/>
      <c r="B85" s="16"/>
      <c r="C85" s="27"/>
      <c r="D85" s="16"/>
      <c r="E85" s="16">
        <v>3</v>
      </c>
      <c r="F85" s="25" t="s">
        <v>72</v>
      </c>
      <c r="G85" s="18" t="s">
        <v>18</v>
      </c>
      <c r="H85" s="18">
        <v>0</v>
      </c>
      <c r="I85" s="18">
        <v>1</v>
      </c>
      <c r="J85" s="18" t="s">
        <v>69</v>
      </c>
      <c r="K85" s="18" t="s">
        <v>68</v>
      </c>
      <c r="L85" s="18">
        <v>1</v>
      </c>
      <c r="M85" s="18">
        <v>4</v>
      </c>
      <c r="N85" s="19">
        <v>760</v>
      </c>
      <c r="O85" s="19" t="s">
        <v>166</v>
      </c>
      <c r="P85" s="19">
        <v>5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1</v>
      </c>
      <c r="X85" s="18">
        <v>1</v>
      </c>
      <c r="Y85" s="18">
        <v>1</v>
      </c>
      <c r="Z85" s="18">
        <v>1</v>
      </c>
      <c r="AA85" s="18">
        <v>1</v>
      </c>
      <c r="AB85" s="18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18">
        <v>0</v>
      </c>
      <c r="AJ85" s="26" t="str">
        <f t="shared" si="31"/>
        <v>FFFF</v>
      </c>
      <c r="AK85" s="19">
        <v>0</v>
      </c>
      <c r="AL85" s="19">
        <v>0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8" t="str">
        <f t="shared" si="20"/>
        <v>41</v>
      </c>
      <c r="AU85" s="18" t="s">
        <v>25</v>
      </c>
      <c r="AV85" s="16" t="str">
        <f t="shared" si="21"/>
        <v>7B00013CC80104076002F40005000000000000010101010000000000000000000000000000FFFF000000000000000000000000000000000000417D</v>
      </c>
      <c r="AW85" s="79">
        <v>84</v>
      </c>
      <c r="AX85" s="21"/>
      <c r="AY85" s="18" t="str">
        <f t="shared" si="22"/>
        <v>00</v>
      </c>
      <c r="AZ85" s="18" t="str">
        <f t="shared" si="23"/>
        <v>00</v>
      </c>
      <c r="BA85" s="20"/>
      <c r="BB85" s="21"/>
    </row>
    <row r="86" spans="1:54" ht="66">
      <c r="A86" s="27"/>
      <c r="B86" s="16">
        <v>40</v>
      </c>
      <c r="C86" s="27" t="s">
        <v>93</v>
      </c>
      <c r="D86" s="16"/>
      <c r="E86" s="16">
        <v>1</v>
      </c>
      <c r="F86" s="25">
        <v>0</v>
      </c>
      <c r="G86" s="18" t="s">
        <v>18</v>
      </c>
      <c r="H86" s="18">
        <v>0</v>
      </c>
      <c r="I86" s="18">
        <v>1</v>
      </c>
      <c r="J86" s="18" t="s">
        <v>69</v>
      </c>
      <c r="K86" s="18" t="s">
        <v>68</v>
      </c>
      <c r="L86" s="18">
        <v>1</v>
      </c>
      <c r="M86" s="18">
        <v>4</v>
      </c>
      <c r="N86" s="19">
        <v>760</v>
      </c>
      <c r="O86" s="19" t="s">
        <v>166</v>
      </c>
      <c r="P86" s="19">
        <v>5</v>
      </c>
      <c r="Q86" s="18">
        <v>0</v>
      </c>
      <c r="R86" s="18">
        <v>0</v>
      </c>
      <c r="S86" s="18">
        <v>0</v>
      </c>
      <c r="T86" s="18">
        <v>0</v>
      </c>
      <c r="U86" s="18">
        <v>0</v>
      </c>
      <c r="V86" s="18">
        <v>0</v>
      </c>
      <c r="W86" s="18">
        <v>1</v>
      </c>
      <c r="X86" s="18">
        <v>1</v>
      </c>
      <c r="Y86" s="18">
        <v>1</v>
      </c>
      <c r="Z86" s="18">
        <v>1</v>
      </c>
      <c r="AA86" s="18">
        <v>1</v>
      </c>
      <c r="AB86" s="18">
        <v>0</v>
      </c>
      <c r="AC86" s="19">
        <v>0</v>
      </c>
      <c r="AD86" s="19">
        <v>0</v>
      </c>
      <c r="AE86" s="19">
        <v>0</v>
      </c>
      <c r="AF86" s="19">
        <v>0</v>
      </c>
      <c r="AG86" s="19">
        <v>0</v>
      </c>
      <c r="AH86" s="19">
        <v>0</v>
      </c>
      <c r="AI86" s="18">
        <v>0</v>
      </c>
      <c r="AJ86" s="19">
        <v>0</v>
      </c>
      <c r="AK86" s="26">
        <f>F86</f>
        <v>0</v>
      </c>
      <c r="AL86" s="19">
        <v>0</v>
      </c>
      <c r="AM86" s="19">
        <v>0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0</v>
      </c>
      <c r="AT86" s="18" t="str">
        <f t="shared" si="20"/>
        <v>40</v>
      </c>
      <c r="AU86" s="18" t="s">
        <v>25</v>
      </c>
      <c r="AV86" s="16" t="str">
        <f t="shared" si="21"/>
        <v>7B00013CC80104076002F400050000000000000101010100000000000000000000000000000000000000000000000000000000000000000000407D</v>
      </c>
      <c r="AW86" s="79">
        <v>85</v>
      </c>
      <c r="AX86" s="21"/>
      <c r="AY86" s="18" t="str">
        <f t="shared" si="22"/>
        <v>00</v>
      </c>
      <c r="AZ86" s="18" t="str">
        <f t="shared" si="23"/>
        <v>00</v>
      </c>
      <c r="BA86" s="20"/>
      <c r="BB86" s="21"/>
    </row>
    <row r="87" spans="1:54" ht="66">
      <c r="A87" s="27"/>
      <c r="B87" s="16"/>
      <c r="C87" s="27"/>
      <c r="D87" s="16"/>
      <c r="E87" s="16">
        <v>2</v>
      </c>
      <c r="F87" s="25">
        <v>34</v>
      </c>
      <c r="G87" s="18" t="s">
        <v>18</v>
      </c>
      <c r="H87" s="18">
        <v>0</v>
      </c>
      <c r="I87" s="18">
        <v>1</v>
      </c>
      <c r="J87" s="18" t="s">
        <v>69</v>
      </c>
      <c r="K87" s="18" t="s">
        <v>68</v>
      </c>
      <c r="L87" s="18">
        <v>1</v>
      </c>
      <c r="M87" s="18">
        <v>4</v>
      </c>
      <c r="N87" s="19">
        <v>760</v>
      </c>
      <c r="O87" s="19" t="s">
        <v>166</v>
      </c>
      <c r="P87" s="19">
        <v>5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1</v>
      </c>
      <c r="X87" s="18">
        <v>1</v>
      </c>
      <c r="Y87" s="18">
        <v>1</v>
      </c>
      <c r="Z87" s="18">
        <v>1</v>
      </c>
      <c r="AA87" s="18">
        <v>1</v>
      </c>
      <c r="AB87" s="18">
        <v>0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8">
        <v>0</v>
      </c>
      <c r="AJ87" s="19">
        <v>0</v>
      </c>
      <c r="AK87" s="26">
        <f t="shared" ref="AK87:AK88" si="32">F87</f>
        <v>34</v>
      </c>
      <c r="AL87" s="19">
        <v>0</v>
      </c>
      <c r="AM87" s="19">
        <v>0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8" t="str">
        <f t="shared" si="20"/>
        <v>14</v>
      </c>
      <c r="AU87" s="18" t="s">
        <v>25</v>
      </c>
      <c r="AV87" s="16" t="str">
        <f t="shared" si="21"/>
        <v>7B00013CC80104076002F400050000000000000101010100000000000000000000000000000000003400000000000000000000000000000000147D</v>
      </c>
      <c r="AW87" s="79">
        <v>86</v>
      </c>
      <c r="AX87" s="21"/>
      <c r="AY87" s="18" t="str">
        <f t="shared" si="22"/>
        <v>00</v>
      </c>
      <c r="AZ87" s="18" t="str">
        <f t="shared" si="23"/>
        <v>00</v>
      </c>
      <c r="BA87" s="20"/>
      <c r="BB87" s="21"/>
    </row>
    <row r="88" spans="1:54" ht="66">
      <c r="A88" s="27"/>
      <c r="B88" s="16"/>
      <c r="C88" s="27"/>
      <c r="D88" s="16"/>
      <c r="E88" s="16">
        <v>3</v>
      </c>
      <c r="F88" s="25" t="s">
        <v>72</v>
      </c>
      <c r="G88" s="18" t="s">
        <v>18</v>
      </c>
      <c r="H88" s="18">
        <v>0</v>
      </c>
      <c r="I88" s="18">
        <v>1</v>
      </c>
      <c r="J88" s="18" t="s">
        <v>69</v>
      </c>
      <c r="K88" s="18" t="s">
        <v>68</v>
      </c>
      <c r="L88" s="18">
        <v>1</v>
      </c>
      <c r="M88" s="18">
        <v>4</v>
      </c>
      <c r="N88" s="19">
        <v>760</v>
      </c>
      <c r="O88" s="19" t="s">
        <v>166</v>
      </c>
      <c r="P88" s="19">
        <v>5</v>
      </c>
      <c r="Q88" s="18">
        <v>0</v>
      </c>
      <c r="R88" s="18">
        <v>0</v>
      </c>
      <c r="S88" s="18">
        <v>0</v>
      </c>
      <c r="T88" s="18">
        <v>0</v>
      </c>
      <c r="U88" s="18">
        <v>0</v>
      </c>
      <c r="V88" s="18">
        <v>0</v>
      </c>
      <c r="W88" s="18">
        <v>1</v>
      </c>
      <c r="X88" s="18">
        <v>1</v>
      </c>
      <c r="Y88" s="18">
        <v>1</v>
      </c>
      <c r="Z88" s="18">
        <v>1</v>
      </c>
      <c r="AA88" s="18">
        <v>1</v>
      </c>
      <c r="AB88" s="18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8">
        <v>0</v>
      </c>
      <c r="AJ88" s="19">
        <v>0</v>
      </c>
      <c r="AK88" s="26" t="str">
        <f t="shared" si="32"/>
        <v>FFFF</v>
      </c>
      <c r="AL88" s="19">
        <v>0</v>
      </c>
      <c r="AM88" s="19">
        <v>0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8" t="str">
        <f t="shared" si="20"/>
        <v>41</v>
      </c>
      <c r="AU88" s="18" t="s">
        <v>25</v>
      </c>
      <c r="AV88" s="16" t="str">
        <f t="shared" si="21"/>
        <v>7B00013CC80104076002F400050000000000000101010100000000000000000000000000000000FFFF00000000000000000000000000000000417D</v>
      </c>
      <c r="AW88" s="79">
        <v>87</v>
      </c>
      <c r="AX88" s="21"/>
      <c r="AY88" s="18" t="str">
        <f t="shared" si="22"/>
        <v>00</v>
      </c>
      <c r="AZ88" s="18" t="str">
        <f t="shared" si="23"/>
        <v>00</v>
      </c>
      <c r="BA88" s="20"/>
      <c r="BB88" s="21"/>
    </row>
    <row r="89" spans="1:54" ht="66">
      <c r="A89" s="27"/>
      <c r="B89" s="16">
        <v>42</v>
      </c>
      <c r="C89" s="27" t="s">
        <v>94</v>
      </c>
      <c r="D89" s="16"/>
      <c r="E89" s="16">
        <v>1</v>
      </c>
      <c r="F89" s="25">
        <v>0</v>
      </c>
      <c r="G89" s="18" t="s">
        <v>18</v>
      </c>
      <c r="H89" s="18">
        <v>0</v>
      </c>
      <c r="I89" s="18">
        <v>1</v>
      </c>
      <c r="J89" s="18" t="s">
        <v>69</v>
      </c>
      <c r="K89" s="18" t="s">
        <v>68</v>
      </c>
      <c r="L89" s="18">
        <v>1</v>
      </c>
      <c r="M89" s="18">
        <v>4</v>
      </c>
      <c r="N89" s="19">
        <v>760</v>
      </c>
      <c r="O89" s="19" t="s">
        <v>166</v>
      </c>
      <c r="P89" s="19">
        <v>5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1</v>
      </c>
      <c r="X89" s="18">
        <v>1</v>
      </c>
      <c r="Y89" s="18">
        <v>1</v>
      </c>
      <c r="Z89" s="18">
        <v>1</v>
      </c>
      <c r="AA89" s="18">
        <v>1</v>
      </c>
      <c r="AB89" s="18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8">
        <v>0</v>
      </c>
      <c r="AJ89" s="19">
        <v>0</v>
      </c>
      <c r="AK89" s="19">
        <v>0</v>
      </c>
      <c r="AL89" s="26">
        <f>F89</f>
        <v>0</v>
      </c>
      <c r="AM89" s="19">
        <v>0</v>
      </c>
      <c r="AN89" s="19">
        <v>0</v>
      </c>
      <c r="AO89" s="19">
        <v>0</v>
      </c>
      <c r="AP89" s="19">
        <v>0</v>
      </c>
      <c r="AQ89" s="19">
        <v>0</v>
      </c>
      <c r="AR89" s="19">
        <v>0</v>
      </c>
      <c r="AS89" s="19">
        <v>0</v>
      </c>
      <c r="AT89" s="18" t="str">
        <f t="shared" si="20"/>
        <v>40</v>
      </c>
      <c r="AU89" s="18" t="s">
        <v>25</v>
      </c>
      <c r="AV89" s="16" t="str">
        <f t="shared" si="21"/>
        <v>7B00013CC80104076002F400050000000000000101010100000000000000000000000000000000000000000000000000000000000000000000407D</v>
      </c>
      <c r="AW89" s="79">
        <v>88</v>
      </c>
      <c r="AX89" s="21"/>
      <c r="AY89" s="18" t="str">
        <f t="shared" si="22"/>
        <v>00</v>
      </c>
      <c r="AZ89" s="18" t="str">
        <f t="shared" si="23"/>
        <v>00</v>
      </c>
      <c r="BA89" s="20"/>
      <c r="BB89" s="21"/>
    </row>
    <row r="90" spans="1:54" ht="66">
      <c r="A90" s="27"/>
      <c r="B90" s="16"/>
      <c r="C90" s="27"/>
      <c r="D90" s="16"/>
      <c r="E90" s="16">
        <v>2</v>
      </c>
      <c r="F90" s="25">
        <v>34</v>
      </c>
      <c r="G90" s="18" t="s">
        <v>18</v>
      </c>
      <c r="H90" s="18">
        <v>0</v>
      </c>
      <c r="I90" s="18">
        <v>1</v>
      </c>
      <c r="J90" s="18" t="s">
        <v>69</v>
      </c>
      <c r="K90" s="18" t="s">
        <v>68</v>
      </c>
      <c r="L90" s="18">
        <v>1</v>
      </c>
      <c r="M90" s="18">
        <v>4</v>
      </c>
      <c r="N90" s="19">
        <v>760</v>
      </c>
      <c r="O90" s="19" t="s">
        <v>166</v>
      </c>
      <c r="P90" s="19">
        <v>5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1</v>
      </c>
      <c r="X90" s="18">
        <v>1</v>
      </c>
      <c r="Y90" s="18">
        <v>1</v>
      </c>
      <c r="Z90" s="18">
        <v>1</v>
      </c>
      <c r="AA90" s="18">
        <v>1</v>
      </c>
      <c r="AB90" s="18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8">
        <v>0</v>
      </c>
      <c r="AJ90" s="19">
        <v>0</v>
      </c>
      <c r="AK90" s="19">
        <v>0</v>
      </c>
      <c r="AL90" s="26">
        <f t="shared" ref="AL90:AL91" si="33">F90</f>
        <v>34</v>
      </c>
      <c r="AM90" s="19">
        <v>0</v>
      </c>
      <c r="AN90" s="19">
        <v>0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8" t="str">
        <f t="shared" si="20"/>
        <v>14</v>
      </c>
      <c r="AU90" s="18" t="s">
        <v>25</v>
      </c>
      <c r="AV90" s="16" t="str">
        <f t="shared" si="21"/>
        <v>7B00013CC80104076002F400050000000000000101010100000000000000000000000000000000000000340000000000000000000000000000147D</v>
      </c>
      <c r="AW90" s="79">
        <v>89</v>
      </c>
      <c r="AX90" s="21"/>
      <c r="AY90" s="18" t="str">
        <f t="shared" si="22"/>
        <v>00</v>
      </c>
      <c r="AZ90" s="18" t="str">
        <f t="shared" si="23"/>
        <v>00</v>
      </c>
      <c r="BA90" s="20"/>
      <c r="BB90" s="21"/>
    </row>
    <row r="91" spans="1:54" ht="66">
      <c r="A91" s="27"/>
      <c r="B91" s="16"/>
      <c r="C91" s="27"/>
      <c r="D91" s="16"/>
      <c r="E91" s="16">
        <v>3</v>
      </c>
      <c r="F91" s="25" t="s">
        <v>72</v>
      </c>
      <c r="G91" s="18" t="s">
        <v>18</v>
      </c>
      <c r="H91" s="18">
        <v>0</v>
      </c>
      <c r="I91" s="18">
        <v>1</v>
      </c>
      <c r="J91" s="18" t="s">
        <v>69</v>
      </c>
      <c r="K91" s="18" t="s">
        <v>68</v>
      </c>
      <c r="L91" s="18">
        <v>1</v>
      </c>
      <c r="M91" s="18">
        <v>4</v>
      </c>
      <c r="N91" s="19">
        <v>760</v>
      </c>
      <c r="O91" s="19" t="s">
        <v>166</v>
      </c>
      <c r="P91" s="19">
        <v>5</v>
      </c>
      <c r="Q91" s="18">
        <v>0</v>
      </c>
      <c r="R91" s="18">
        <v>0</v>
      </c>
      <c r="S91" s="18">
        <v>0</v>
      </c>
      <c r="T91" s="18">
        <v>0</v>
      </c>
      <c r="U91" s="18">
        <v>0</v>
      </c>
      <c r="V91" s="18">
        <v>0</v>
      </c>
      <c r="W91" s="18">
        <v>1</v>
      </c>
      <c r="X91" s="18">
        <v>1</v>
      </c>
      <c r="Y91" s="18">
        <v>1</v>
      </c>
      <c r="Z91" s="18">
        <v>1</v>
      </c>
      <c r="AA91" s="18">
        <v>1</v>
      </c>
      <c r="AB91" s="18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  <c r="AH91" s="19">
        <v>0</v>
      </c>
      <c r="AI91" s="18">
        <v>0</v>
      </c>
      <c r="AJ91" s="19">
        <v>0</v>
      </c>
      <c r="AK91" s="19">
        <v>0</v>
      </c>
      <c r="AL91" s="26" t="str">
        <f t="shared" si="33"/>
        <v>FFFF</v>
      </c>
      <c r="AM91" s="19">
        <v>0</v>
      </c>
      <c r="AN91" s="19">
        <v>0</v>
      </c>
      <c r="AO91" s="19">
        <v>0</v>
      </c>
      <c r="AP91" s="19">
        <v>0</v>
      </c>
      <c r="AQ91" s="19">
        <v>0</v>
      </c>
      <c r="AR91" s="19">
        <v>0</v>
      </c>
      <c r="AS91" s="19">
        <v>0</v>
      </c>
      <c r="AT91" s="18" t="str">
        <f t="shared" si="20"/>
        <v>41</v>
      </c>
      <c r="AU91" s="18" t="s">
        <v>25</v>
      </c>
      <c r="AV91" s="16" t="str">
        <f t="shared" si="21"/>
        <v>7B00013CC80104076002F4000500000000000001010101000000000000000000000000000000000000FFFF0000000000000000000000000000417D</v>
      </c>
      <c r="AW91" s="79">
        <v>90</v>
      </c>
      <c r="AX91" s="21"/>
      <c r="AY91" s="18" t="str">
        <f t="shared" si="22"/>
        <v>00</v>
      </c>
      <c r="AZ91" s="18" t="str">
        <f t="shared" si="23"/>
        <v>00</v>
      </c>
      <c r="BA91" s="20"/>
      <c r="BB91" s="21"/>
    </row>
    <row r="92" spans="1:54" ht="66">
      <c r="A92" s="27"/>
      <c r="B92" s="16">
        <v>44</v>
      </c>
      <c r="C92" s="27" t="s">
        <v>95</v>
      </c>
      <c r="D92" s="16"/>
      <c r="E92" s="16">
        <v>1</v>
      </c>
      <c r="F92" s="25">
        <v>0</v>
      </c>
      <c r="G92" s="18" t="s">
        <v>18</v>
      </c>
      <c r="H92" s="18">
        <v>0</v>
      </c>
      <c r="I92" s="18">
        <v>1</v>
      </c>
      <c r="J92" s="18" t="s">
        <v>69</v>
      </c>
      <c r="K92" s="18" t="s">
        <v>68</v>
      </c>
      <c r="L92" s="18">
        <v>1</v>
      </c>
      <c r="M92" s="18">
        <v>4</v>
      </c>
      <c r="N92" s="19">
        <v>760</v>
      </c>
      <c r="O92" s="19" t="s">
        <v>166</v>
      </c>
      <c r="P92" s="19">
        <v>5</v>
      </c>
      <c r="Q92" s="18">
        <v>0</v>
      </c>
      <c r="R92" s="18">
        <v>0</v>
      </c>
      <c r="S92" s="18">
        <v>0</v>
      </c>
      <c r="T92" s="18">
        <v>0</v>
      </c>
      <c r="U92" s="18">
        <v>0</v>
      </c>
      <c r="V92" s="18">
        <v>0</v>
      </c>
      <c r="W92" s="18">
        <v>1</v>
      </c>
      <c r="X92" s="18">
        <v>1</v>
      </c>
      <c r="Y92" s="18">
        <v>1</v>
      </c>
      <c r="Z92" s="18">
        <v>1</v>
      </c>
      <c r="AA92" s="18">
        <v>1</v>
      </c>
      <c r="AB92" s="18">
        <v>0</v>
      </c>
      <c r="AC92" s="19">
        <v>0</v>
      </c>
      <c r="AD92" s="19">
        <v>0</v>
      </c>
      <c r="AE92" s="19">
        <v>0</v>
      </c>
      <c r="AF92" s="19">
        <v>0</v>
      </c>
      <c r="AG92" s="19">
        <v>0</v>
      </c>
      <c r="AH92" s="19">
        <v>0</v>
      </c>
      <c r="AI92" s="18">
        <v>0</v>
      </c>
      <c r="AJ92" s="19">
        <v>0</v>
      </c>
      <c r="AK92" s="19">
        <v>0</v>
      </c>
      <c r="AL92" s="19">
        <v>0</v>
      </c>
      <c r="AM92" s="26">
        <f>F92</f>
        <v>0</v>
      </c>
      <c r="AN92" s="19">
        <v>0</v>
      </c>
      <c r="AO92" s="19">
        <v>0</v>
      </c>
      <c r="AP92" s="19">
        <v>0</v>
      </c>
      <c r="AQ92" s="19">
        <v>0</v>
      </c>
      <c r="AR92" s="19">
        <v>0</v>
      </c>
      <c r="AS92" s="19">
        <v>0</v>
      </c>
      <c r="AT92" s="18" t="str">
        <f t="shared" si="20"/>
        <v>40</v>
      </c>
      <c r="AU92" s="18" t="s">
        <v>25</v>
      </c>
      <c r="AV92" s="16" t="str">
        <f t="shared" si="21"/>
        <v>7B00013CC80104076002F400050000000000000101010100000000000000000000000000000000000000000000000000000000000000000000407D</v>
      </c>
      <c r="AW92" s="79">
        <v>91</v>
      </c>
      <c r="AX92" s="21"/>
      <c r="AY92" s="18" t="str">
        <f t="shared" si="22"/>
        <v>00</v>
      </c>
      <c r="AZ92" s="18" t="str">
        <f t="shared" si="23"/>
        <v>00</v>
      </c>
      <c r="BA92" s="20"/>
      <c r="BB92" s="21"/>
    </row>
    <row r="93" spans="1:54" ht="66">
      <c r="A93" s="27"/>
      <c r="B93" s="16"/>
      <c r="C93" s="27"/>
      <c r="D93" s="16"/>
      <c r="E93" s="16">
        <v>2</v>
      </c>
      <c r="F93" s="25">
        <v>34</v>
      </c>
      <c r="G93" s="18" t="s">
        <v>18</v>
      </c>
      <c r="H93" s="18">
        <v>0</v>
      </c>
      <c r="I93" s="18">
        <v>1</v>
      </c>
      <c r="J93" s="18" t="s">
        <v>69</v>
      </c>
      <c r="K93" s="18" t="s">
        <v>68</v>
      </c>
      <c r="L93" s="18">
        <v>1</v>
      </c>
      <c r="M93" s="18">
        <v>4</v>
      </c>
      <c r="N93" s="19">
        <v>760</v>
      </c>
      <c r="O93" s="19" t="s">
        <v>166</v>
      </c>
      <c r="P93" s="19">
        <v>5</v>
      </c>
      <c r="Q93" s="18">
        <v>0</v>
      </c>
      <c r="R93" s="18">
        <v>0</v>
      </c>
      <c r="S93" s="18">
        <v>0</v>
      </c>
      <c r="T93" s="18">
        <v>0</v>
      </c>
      <c r="U93" s="18">
        <v>0</v>
      </c>
      <c r="V93" s="18">
        <v>0</v>
      </c>
      <c r="W93" s="18">
        <v>1</v>
      </c>
      <c r="X93" s="18">
        <v>1</v>
      </c>
      <c r="Y93" s="18">
        <v>1</v>
      </c>
      <c r="Z93" s="18">
        <v>1</v>
      </c>
      <c r="AA93" s="18">
        <v>1</v>
      </c>
      <c r="AB93" s="18">
        <v>0</v>
      </c>
      <c r="AC93" s="19">
        <v>0</v>
      </c>
      <c r="AD93" s="19">
        <v>0</v>
      </c>
      <c r="AE93" s="19">
        <v>0</v>
      </c>
      <c r="AF93" s="19">
        <v>0</v>
      </c>
      <c r="AG93" s="19">
        <v>0</v>
      </c>
      <c r="AH93" s="19">
        <v>0</v>
      </c>
      <c r="AI93" s="18">
        <v>0</v>
      </c>
      <c r="AJ93" s="19">
        <v>0</v>
      </c>
      <c r="AK93" s="19">
        <v>0</v>
      </c>
      <c r="AL93" s="19">
        <v>0</v>
      </c>
      <c r="AM93" s="26">
        <f t="shared" ref="AM93:AM94" si="34">F93</f>
        <v>34</v>
      </c>
      <c r="AN93" s="19">
        <v>0</v>
      </c>
      <c r="AO93" s="19">
        <v>0</v>
      </c>
      <c r="AP93" s="19">
        <v>0</v>
      </c>
      <c r="AQ93" s="19">
        <v>0</v>
      </c>
      <c r="AR93" s="19">
        <v>0</v>
      </c>
      <c r="AS93" s="19">
        <v>0</v>
      </c>
      <c r="AT93" s="18" t="str">
        <f t="shared" si="20"/>
        <v>14</v>
      </c>
      <c r="AU93" s="18" t="s">
        <v>25</v>
      </c>
      <c r="AV93" s="16" t="str">
        <f t="shared" si="21"/>
        <v>7B00013CC80104076002F400050000000000000101010100000000000000000000000000000000000000000034000000000000000000000000147D</v>
      </c>
      <c r="AW93" s="79">
        <v>92</v>
      </c>
      <c r="AX93" s="21"/>
      <c r="AY93" s="18" t="str">
        <f t="shared" si="22"/>
        <v>00</v>
      </c>
      <c r="AZ93" s="18" t="str">
        <f t="shared" si="23"/>
        <v>00</v>
      </c>
      <c r="BA93" s="20"/>
      <c r="BB93" s="21"/>
    </row>
    <row r="94" spans="1:54" ht="66">
      <c r="A94" s="27"/>
      <c r="B94" s="16"/>
      <c r="C94" s="27"/>
      <c r="D94" s="16"/>
      <c r="E94" s="16">
        <v>3</v>
      </c>
      <c r="F94" s="25" t="s">
        <v>72</v>
      </c>
      <c r="G94" s="18" t="s">
        <v>18</v>
      </c>
      <c r="H94" s="18">
        <v>0</v>
      </c>
      <c r="I94" s="18">
        <v>1</v>
      </c>
      <c r="J94" s="18" t="s">
        <v>69</v>
      </c>
      <c r="K94" s="18" t="s">
        <v>68</v>
      </c>
      <c r="L94" s="18">
        <v>1</v>
      </c>
      <c r="M94" s="18">
        <v>4</v>
      </c>
      <c r="N94" s="19">
        <v>760</v>
      </c>
      <c r="O94" s="19" t="s">
        <v>166</v>
      </c>
      <c r="P94" s="19">
        <v>5</v>
      </c>
      <c r="Q94" s="18">
        <v>0</v>
      </c>
      <c r="R94" s="18">
        <v>0</v>
      </c>
      <c r="S94" s="18">
        <v>0</v>
      </c>
      <c r="T94" s="18">
        <v>0</v>
      </c>
      <c r="U94" s="18">
        <v>0</v>
      </c>
      <c r="V94" s="18">
        <v>0</v>
      </c>
      <c r="W94" s="18">
        <v>1</v>
      </c>
      <c r="X94" s="18">
        <v>1</v>
      </c>
      <c r="Y94" s="18">
        <v>1</v>
      </c>
      <c r="Z94" s="18">
        <v>1</v>
      </c>
      <c r="AA94" s="18">
        <v>1</v>
      </c>
      <c r="AB94" s="18">
        <v>0</v>
      </c>
      <c r="AC94" s="19">
        <v>0</v>
      </c>
      <c r="AD94" s="19">
        <v>0</v>
      </c>
      <c r="AE94" s="19">
        <v>0</v>
      </c>
      <c r="AF94" s="19">
        <v>0</v>
      </c>
      <c r="AG94" s="19">
        <v>0</v>
      </c>
      <c r="AH94" s="19">
        <v>0</v>
      </c>
      <c r="AI94" s="18">
        <v>0</v>
      </c>
      <c r="AJ94" s="19">
        <v>0</v>
      </c>
      <c r="AK94" s="19">
        <v>0</v>
      </c>
      <c r="AL94" s="19">
        <v>0</v>
      </c>
      <c r="AM94" s="26" t="str">
        <f t="shared" si="34"/>
        <v>FFFF</v>
      </c>
      <c r="AN94" s="19">
        <v>0</v>
      </c>
      <c r="AO94" s="19">
        <v>0</v>
      </c>
      <c r="AP94" s="19">
        <v>0</v>
      </c>
      <c r="AQ94" s="19">
        <v>0</v>
      </c>
      <c r="AR94" s="19">
        <v>0</v>
      </c>
      <c r="AS94" s="19">
        <v>0</v>
      </c>
      <c r="AT94" s="18" t="str">
        <f t="shared" si="20"/>
        <v>41</v>
      </c>
      <c r="AU94" s="18" t="s">
        <v>25</v>
      </c>
      <c r="AV94" s="16" t="str">
        <f t="shared" si="21"/>
        <v>7B00013CC80104076002F40005000000000000010101010000000000000000000000000000000000000000FFFF000000000000000000000000417D</v>
      </c>
      <c r="AW94" s="79">
        <v>93</v>
      </c>
      <c r="AX94" s="21"/>
      <c r="AY94" s="18" t="str">
        <f t="shared" si="22"/>
        <v>00</v>
      </c>
      <c r="AZ94" s="18" t="str">
        <f t="shared" si="23"/>
        <v>00</v>
      </c>
      <c r="BA94" s="20"/>
      <c r="BB94" s="21"/>
    </row>
    <row r="95" spans="1:54" ht="66">
      <c r="A95" s="27"/>
      <c r="B95" s="16">
        <v>46</v>
      </c>
      <c r="C95" s="27" t="s">
        <v>96</v>
      </c>
      <c r="D95" s="16"/>
      <c r="E95" s="16">
        <v>1</v>
      </c>
      <c r="F95" s="22">
        <v>0</v>
      </c>
      <c r="G95" s="18" t="s">
        <v>18</v>
      </c>
      <c r="H95" s="18">
        <v>0</v>
      </c>
      <c r="I95" s="18">
        <v>1</v>
      </c>
      <c r="J95" s="18" t="s">
        <v>69</v>
      </c>
      <c r="K95" s="18" t="s">
        <v>68</v>
      </c>
      <c r="L95" s="18">
        <v>1</v>
      </c>
      <c r="M95" s="18">
        <v>4</v>
      </c>
      <c r="N95" s="19">
        <v>760</v>
      </c>
      <c r="O95" s="19" t="s">
        <v>166</v>
      </c>
      <c r="P95" s="19">
        <v>5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0</v>
      </c>
      <c r="W95" s="18">
        <v>1</v>
      </c>
      <c r="X95" s="18">
        <v>1</v>
      </c>
      <c r="Y95" s="18">
        <v>1</v>
      </c>
      <c r="Z95" s="18">
        <v>1</v>
      </c>
      <c r="AA95" s="18">
        <v>1</v>
      </c>
      <c r="AB95" s="18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0</v>
      </c>
      <c r="AH95" s="19">
        <v>0</v>
      </c>
      <c r="AI95" s="18">
        <v>0</v>
      </c>
      <c r="AJ95" s="19">
        <v>0</v>
      </c>
      <c r="AK95" s="19">
        <v>0</v>
      </c>
      <c r="AL95" s="19">
        <v>0</v>
      </c>
      <c r="AM95" s="19">
        <v>0</v>
      </c>
      <c r="AN95" s="26">
        <f>F95</f>
        <v>0</v>
      </c>
      <c r="AO95" s="19">
        <v>0</v>
      </c>
      <c r="AP95" s="19">
        <v>0</v>
      </c>
      <c r="AQ95" s="19">
        <v>0</v>
      </c>
      <c r="AR95" s="19">
        <v>0</v>
      </c>
      <c r="AS95" s="19">
        <v>0</v>
      </c>
      <c r="AT95" s="18" t="str">
        <f t="shared" si="20"/>
        <v>40</v>
      </c>
      <c r="AU95" s="18" t="s">
        <v>25</v>
      </c>
      <c r="AV95" s="16" t="str">
        <f t="shared" si="21"/>
        <v>7B00013CC80104076002F400050000000000000101010100000000000000000000000000000000000000000000000000000000000000000000407D</v>
      </c>
      <c r="AW95" s="79">
        <v>94</v>
      </c>
      <c r="AX95" s="21"/>
      <c r="AY95" s="18" t="str">
        <f t="shared" si="22"/>
        <v>00</v>
      </c>
      <c r="AZ95" s="18" t="str">
        <f t="shared" si="23"/>
        <v>00</v>
      </c>
      <c r="BA95" s="20"/>
      <c r="BB95" s="21"/>
    </row>
    <row r="96" spans="1:54" ht="66">
      <c r="A96" s="27"/>
      <c r="B96" s="16"/>
      <c r="C96" s="27"/>
      <c r="D96" s="16"/>
      <c r="E96" s="16">
        <v>2</v>
      </c>
      <c r="F96" s="22">
        <v>1</v>
      </c>
      <c r="G96" s="18" t="s">
        <v>18</v>
      </c>
      <c r="H96" s="18">
        <v>0</v>
      </c>
      <c r="I96" s="18">
        <v>1</v>
      </c>
      <c r="J96" s="18" t="s">
        <v>69</v>
      </c>
      <c r="K96" s="18" t="s">
        <v>68</v>
      </c>
      <c r="L96" s="18">
        <v>1</v>
      </c>
      <c r="M96" s="18">
        <v>4</v>
      </c>
      <c r="N96" s="19">
        <v>760</v>
      </c>
      <c r="O96" s="19" t="s">
        <v>166</v>
      </c>
      <c r="P96" s="19">
        <v>5</v>
      </c>
      <c r="Q96" s="18">
        <v>0</v>
      </c>
      <c r="R96" s="18">
        <v>0</v>
      </c>
      <c r="S96" s="18">
        <v>0</v>
      </c>
      <c r="T96" s="18">
        <v>0</v>
      </c>
      <c r="U96" s="18">
        <v>0</v>
      </c>
      <c r="V96" s="18">
        <v>0</v>
      </c>
      <c r="W96" s="18">
        <v>1</v>
      </c>
      <c r="X96" s="18">
        <v>1</v>
      </c>
      <c r="Y96" s="18">
        <v>1</v>
      </c>
      <c r="Z96" s="18">
        <v>1</v>
      </c>
      <c r="AA96" s="18">
        <v>1</v>
      </c>
      <c r="AB96" s="18">
        <v>0</v>
      </c>
      <c r="AC96" s="19">
        <v>0</v>
      </c>
      <c r="AD96" s="19">
        <v>0</v>
      </c>
      <c r="AE96" s="19">
        <v>0</v>
      </c>
      <c r="AF96" s="19">
        <v>0</v>
      </c>
      <c r="AG96" s="19">
        <v>0</v>
      </c>
      <c r="AH96" s="19">
        <v>0</v>
      </c>
      <c r="AI96" s="18">
        <v>0</v>
      </c>
      <c r="AJ96" s="19">
        <v>0</v>
      </c>
      <c r="AK96" s="19">
        <v>0</v>
      </c>
      <c r="AL96" s="19">
        <v>0</v>
      </c>
      <c r="AM96" s="19">
        <v>0</v>
      </c>
      <c r="AN96" s="26">
        <f t="shared" ref="AN96:AN97" si="35">F96</f>
        <v>1</v>
      </c>
      <c r="AO96" s="19">
        <v>0</v>
      </c>
      <c r="AP96" s="19">
        <v>0</v>
      </c>
      <c r="AQ96" s="19">
        <v>0</v>
      </c>
      <c r="AR96" s="19">
        <v>0</v>
      </c>
      <c r="AS96" s="19">
        <v>0</v>
      </c>
      <c r="AT96" s="18" t="str">
        <f t="shared" si="20"/>
        <v>41</v>
      </c>
      <c r="AU96" s="18" t="s">
        <v>25</v>
      </c>
      <c r="AV96" s="16" t="str">
        <f t="shared" si="21"/>
        <v>7B00013CC80104076002F400050000000000000101010100000000000000000000000000000000000000000000000100000000000000000000417D</v>
      </c>
      <c r="AW96" s="79">
        <v>95</v>
      </c>
      <c r="AX96" s="21"/>
      <c r="AY96" s="18" t="str">
        <f t="shared" si="22"/>
        <v>00</v>
      </c>
      <c r="AZ96" s="18" t="str">
        <f t="shared" si="23"/>
        <v>00</v>
      </c>
      <c r="BA96" s="20"/>
      <c r="BB96" s="21"/>
    </row>
    <row r="97" spans="1:54" ht="66">
      <c r="A97" s="27"/>
      <c r="B97" s="16"/>
      <c r="C97" s="27"/>
      <c r="D97" s="16"/>
      <c r="E97" s="16">
        <v>3</v>
      </c>
      <c r="F97" s="22" t="s">
        <v>22</v>
      </c>
      <c r="G97" s="18" t="s">
        <v>18</v>
      </c>
      <c r="H97" s="18">
        <v>0</v>
      </c>
      <c r="I97" s="18">
        <v>1</v>
      </c>
      <c r="J97" s="18" t="s">
        <v>69</v>
      </c>
      <c r="K97" s="18" t="s">
        <v>68</v>
      </c>
      <c r="L97" s="18">
        <v>1</v>
      </c>
      <c r="M97" s="18">
        <v>4</v>
      </c>
      <c r="N97" s="19">
        <v>760</v>
      </c>
      <c r="O97" s="19" t="s">
        <v>166</v>
      </c>
      <c r="P97" s="19">
        <v>5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1</v>
      </c>
      <c r="X97" s="18">
        <v>1</v>
      </c>
      <c r="Y97" s="18">
        <v>1</v>
      </c>
      <c r="Z97" s="18">
        <v>1</v>
      </c>
      <c r="AA97" s="18">
        <v>1</v>
      </c>
      <c r="AB97" s="18">
        <v>0</v>
      </c>
      <c r="AC97" s="19">
        <v>0</v>
      </c>
      <c r="AD97" s="19">
        <v>0</v>
      </c>
      <c r="AE97" s="19">
        <v>0</v>
      </c>
      <c r="AF97" s="19">
        <v>0</v>
      </c>
      <c r="AG97" s="19">
        <v>0</v>
      </c>
      <c r="AH97" s="19">
        <v>0</v>
      </c>
      <c r="AI97" s="18">
        <v>0</v>
      </c>
      <c r="AJ97" s="19">
        <v>0</v>
      </c>
      <c r="AK97" s="19">
        <v>0</v>
      </c>
      <c r="AL97" s="19">
        <v>0</v>
      </c>
      <c r="AM97" s="19">
        <v>0</v>
      </c>
      <c r="AN97" s="26" t="str">
        <f t="shared" si="35"/>
        <v>FF</v>
      </c>
      <c r="AO97" s="19">
        <v>0</v>
      </c>
      <c r="AP97" s="19">
        <v>0</v>
      </c>
      <c r="AQ97" s="19">
        <v>0</v>
      </c>
      <c r="AR97" s="19">
        <v>0</v>
      </c>
      <c r="AS97" s="19">
        <v>0</v>
      </c>
      <c r="AT97" s="18" t="str">
        <f t="shared" si="20"/>
        <v>41</v>
      </c>
      <c r="AU97" s="18" t="s">
        <v>25</v>
      </c>
      <c r="AV97" s="16" t="str">
        <f t="shared" si="21"/>
        <v>7B00013CC80104076002F400050000000000000101010100000000000000000000000000000000000000000000FF00000000000000000000417D</v>
      </c>
      <c r="AW97" s="79">
        <v>96</v>
      </c>
      <c r="AX97" s="21"/>
      <c r="AY97" s="18" t="str">
        <f t="shared" si="22"/>
        <v>00</v>
      </c>
      <c r="AZ97" s="18" t="str">
        <f t="shared" si="23"/>
        <v>00</v>
      </c>
      <c r="BA97" s="20"/>
      <c r="BB97" s="21"/>
    </row>
    <row r="98" spans="1:54" ht="66">
      <c r="A98" s="27"/>
      <c r="B98" s="16">
        <v>48</v>
      </c>
      <c r="C98" s="27" t="s">
        <v>97</v>
      </c>
      <c r="D98" s="16"/>
      <c r="E98" s="16">
        <v>1</v>
      </c>
      <c r="F98" s="25">
        <v>0</v>
      </c>
      <c r="G98" s="18" t="s">
        <v>18</v>
      </c>
      <c r="H98" s="18">
        <v>0</v>
      </c>
      <c r="I98" s="18">
        <v>1</v>
      </c>
      <c r="J98" s="18" t="s">
        <v>69</v>
      </c>
      <c r="K98" s="18" t="s">
        <v>68</v>
      </c>
      <c r="L98" s="18">
        <v>1</v>
      </c>
      <c r="M98" s="18">
        <v>4</v>
      </c>
      <c r="N98" s="19">
        <v>760</v>
      </c>
      <c r="O98" s="19" t="s">
        <v>166</v>
      </c>
      <c r="P98" s="19">
        <v>5</v>
      </c>
      <c r="Q98" s="18">
        <v>0</v>
      </c>
      <c r="R98" s="18">
        <v>0</v>
      </c>
      <c r="S98" s="18">
        <v>0</v>
      </c>
      <c r="T98" s="18">
        <v>0</v>
      </c>
      <c r="U98" s="18">
        <v>0</v>
      </c>
      <c r="V98" s="18">
        <v>0</v>
      </c>
      <c r="W98" s="18">
        <v>1</v>
      </c>
      <c r="X98" s="18">
        <v>1</v>
      </c>
      <c r="Y98" s="18">
        <v>1</v>
      </c>
      <c r="Z98" s="18">
        <v>1</v>
      </c>
      <c r="AA98" s="18">
        <v>1</v>
      </c>
      <c r="AB98" s="18">
        <v>0</v>
      </c>
      <c r="AC98" s="19">
        <v>0</v>
      </c>
      <c r="AD98" s="19">
        <v>0</v>
      </c>
      <c r="AE98" s="19">
        <v>0</v>
      </c>
      <c r="AF98" s="19">
        <v>0</v>
      </c>
      <c r="AG98" s="19">
        <v>0</v>
      </c>
      <c r="AH98" s="19">
        <v>0</v>
      </c>
      <c r="AI98" s="18">
        <v>0</v>
      </c>
      <c r="AJ98" s="19">
        <v>0</v>
      </c>
      <c r="AK98" s="19">
        <v>0</v>
      </c>
      <c r="AL98" s="19">
        <v>0</v>
      </c>
      <c r="AM98" s="19">
        <v>0</v>
      </c>
      <c r="AN98" s="19">
        <v>0</v>
      </c>
      <c r="AO98" s="26">
        <f>F98</f>
        <v>0</v>
      </c>
      <c r="AP98" s="19">
        <v>0</v>
      </c>
      <c r="AQ98" s="19">
        <v>0</v>
      </c>
      <c r="AR98" s="19">
        <v>0</v>
      </c>
      <c r="AS98" s="19">
        <v>0</v>
      </c>
      <c r="AT98" s="18" t="str">
        <f t="shared" si="20"/>
        <v>40</v>
      </c>
      <c r="AU98" s="18" t="s">
        <v>25</v>
      </c>
      <c r="AV98" s="16" t="str">
        <f t="shared" si="21"/>
        <v>7B00013CC80104076002F400050000000000000101010100000000000000000000000000000000000000000000000000000000000000000000407D</v>
      </c>
      <c r="AW98" s="79">
        <v>97</v>
      </c>
      <c r="AX98" s="21"/>
      <c r="AY98" s="18" t="str">
        <f t="shared" si="22"/>
        <v>00</v>
      </c>
      <c r="AZ98" s="18" t="str">
        <f t="shared" si="23"/>
        <v>00</v>
      </c>
      <c r="BA98" s="20"/>
      <c r="BB98" s="21"/>
    </row>
    <row r="99" spans="1:54" ht="66">
      <c r="A99" s="27"/>
      <c r="B99" s="16"/>
      <c r="C99" s="27"/>
      <c r="D99" s="16"/>
      <c r="E99" s="16">
        <v>2</v>
      </c>
      <c r="F99" s="25">
        <v>34</v>
      </c>
      <c r="G99" s="18" t="s">
        <v>18</v>
      </c>
      <c r="H99" s="18">
        <v>0</v>
      </c>
      <c r="I99" s="18">
        <v>1</v>
      </c>
      <c r="J99" s="18" t="s">
        <v>69</v>
      </c>
      <c r="K99" s="18" t="s">
        <v>68</v>
      </c>
      <c r="L99" s="18">
        <v>1</v>
      </c>
      <c r="M99" s="18">
        <v>4</v>
      </c>
      <c r="N99" s="19">
        <v>760</v>
      </c>
      <c r="O99" s="19" t="s">
        <v>166</v>
      </c>
      <c r="P99" s="19">
        <v>5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1</v>
      </c>
      <c r="X99" s="18">
        <v>1</v>
      </c>
      <c r="Y99" s="18">
        <v>1</v>
      </c>
      <c r="Z99" s="18">
        <v>1</v>
      </c>
      <c r="AA99" s="18">
        <v>1</v>
      </c>
      <c r="AB99" s="18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8">
        <v>0</v>
      </c>
      <c r="AJ99" s="19">
        <v>0</v>
      </c>
      <c r="AK99" s="19">
        <v>0</v>
      </c>
      <c r="AL99" s="19">
        <v>0</v>
      </c>
      <c r="AM99" s="19">
        <v>0</v>
      </c>
      <c r="AN99" s="19">
        <v>0</v>
      </c>
      <c r="AO99" s="26">
        <f t="shared" ref="AO99:AO100" si="36">F99</f>
        <v>34</v>
      </c>
      <c r="AP99" s="19">
        <v>0</v>
      </c>
      <c r="AQ99" s="19">
        <v>0</v>
      </c>
      <c r="AR99" s="19">
        <v>0</v>
      </c>
      <c r="AS99" s="19">
        <v>0</v>
      </c>
      <c r="AT99" s="18" t="str">
        <f t="shared" si="20"/>
        <v>14</v>
      </c>
      <c r="AU99" s="18" t="s">
        <v>25</v>
      </c>
      <c r="AV99" s="16" t="str">
        <f t="shared" si="21"/>
        <v>7B00013CC80104076002F400050000000000000101010100000000000000000000000000000000000000000000000000340000000000000000147D</v>
      </c>
      <c r="AW99" s="79">
        <v>98</v>
      </c>
      <c r="AX99" s="21"/>
      <c r="AY99" s="18" t="str">
        <f t="shared" si="22"/>
        <v>00</v>
      </c>
      <c r="AZ99" s="18" t="str">
        <f t="shared" si="23"/>
        <v>00</v>
      </c>
      <c r="BA99" s="20"/>
      <c r="BB99" s="21"/>
    </row>
    <row r="100" spans="1:54" ht="66">
      <c r="A100" s="27"/>
      <c r="B100" s="16"/>
      <c r="C100" s="27"/>
      <c r="D100" s="16"/>
      <c r="E100" s="16">
        <v>3</v>
      </c>
      <c r="F100" s="25" t="s">
        <v>72</v>
      </c>
      <c r="G100" s="18" t="s">
        <v>18</v>
      </c>
      <c r="H100" s="18">
        <v>0</v>
      </c>
      <c r="I100" s="18">
        <v>1</v>
      </c>
      <c r="J100" s="18" t="s">
        <v>69</v>
      </c>
      <c r="K100" s="18" t="s">
        <v>68</v>
      </c>
      <c r="L100" s="18">
        <v>1</v>
      </c>
      <c r="M100" s="18">
        <v>4</v>
      </c>
      <c r="N100" s="19">
        <v>760</v>
      </c>
      <c r="O100" s="19" t="s">
        <v>166</v>
      </c>
      <c r="P100" s="19">
        <v>5</v>
      </c>
      <c r="Q100" s="18">
        <v>0</v>
      </c>
      <c r="R100" s="18">
        <v>0</v>
      </c>
      <c r="S100" s="18">
        <v>0</v>
      </c>
      <c r="T100" s="18">
        <v>0</v>
      </c>
      <c r="U100" s="18">
        <v>0</v>
      </c>
      <c r="V100" s="18">
        <v>0</v>
      </c>
      <c r="W100" s="18">
        <v>1</v>
      </c>
      <c r="X100" s="18">
        <v>1</v>
      </c>
      <c r="Y100" s="18">
        <v>1</v>
      </c>
      <c r="Z100" s="18">
        <v>1</v>
      </c>
      <c r="AA100" s="18">
        <v>1</v>
      </c>
      <c r="AB100" s="18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0</v>
      </c>
      <c r="AH100" s="19">
        <v>0</v>
      </c>
      <c r="AI100" s="18">
        <v>0</v>
      </c>
      <c r="AJ100" s="19">
        <v>0</v>
      </c>
      <c r="AK100" s="19">
        <v>0</v>
      </c>
      <c r="AL100" s="19">
        <v>0</v>
      </c>
      <c r="AM100" s="19">
        <v>0</v>
      </c>
      <c r="AN100" s="19">
        <v>0</v>
      </c>
      <c r="AO100" s="26" t="str">
        <f t="shared" si="36"/>
        <v>FFFF</v>
      </c>
      <c r="AP100" s="19">
        <v>0</v>
      </c>
      <c r="AQ100" s="19">
        <v>0</v>
      </c>
      <c r="AR100" s="19">
        <v>0</v>
      </c>
      <c r="AS100" s="19">
        <v>0</v>
      </c>
      <c r="AT100" s="18" t="str">
        <f t="shared" si="20"/>
        <v>41</v>
      </c>
      <c r="AU100" s="18" t="s">
        <v>25</v>
      </c>
      <c r="AV100" s="16" t="str">
        <f t="shared" si="21"/>
        <v>7B00013CC80104076002F4000500000000000001010101000000000000000000000000000000000000000000000000FFFF0000000000000000417D</v>
      </c>
      <c r="AW100" s="79">
        <v>99</v>
      </c>
      <c r="AX100" s="21"/>
      <c r="AY100" s="18" t="str">
        <f t="shared" si="22"/>
        <v>00</v>
      </c>
      <c r="AZ100" s="18" t="str">
        <f t="shared" si="23"/>
        <v>00</v>
      </c>
      <c r="BA100" s="20"/>
      <c r="BB100" s="21"/>
    </row>
    <row r="101" spans="1:54" ht="66">
      <c r="A101" s="27"/>
      <c r="B101" s="16">
        <v>50</v>
      </c>
      <c r="C101" s="27" t="s">
        <v>98</v>
      </c>
      <c r="D101" s="16"/>
      <c r="E101" s="16">
        <v>1</v>
      </c>
      <c r="F101" s="25">
        <v>0</v>
      </c>
      <c r="G101" s="18" t="s">
        <v>18</v>
      </c>
      <c r="H101" s="18">
        <v>0</v>
      </c>
      <c r="I101" s="18">
        <v>1</v>
      </c>
      <c r="J101" s="18" t="s">
        <v>69</v>
      </c>
      <c r="K101" s="18" t="s">
        <v>68</v>
      </c>
      <c r="L101" s="18">
        <v>1</v>
      </c>
      <c r="M101" s="18">
        <v>4</v>
      </c>
      <c r="N101" s="19">
        <v>760</v>
      </c>
      <c r="O101" s="19" t="s">
        <v>166</v>
      </c>
      <c r="P101" s="19">
        <v>5</v>
      </c>
      <c r="Q101" s="18">
        <v>0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18">
        <v>1</v>
      </c>
      <c r="X101" s="18">
        <v>1</v>
      </c>
      <c r="Y101" s="18">
        <v>1</v>
      </c>
      <c r="Z101" s="18">
        <v>1</v>
      </c>
      <c r="AA101" s="18">
        <v>1</v>
      </c>
      <c r="AB101" s="18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18">
        <v>0</v>
      </c>
      <c r="AJ101" s="19">
        <v>0</v>
      </c>
      <c r="AK101" s="19">
        <v>0</v>
      </c>
      <c r="AL101" s="19">
        <v>0</v>
      </c>
      <c r="AM101" s="19">
        <v>0</v>
      </c>
      <c r="AN101" s="19">
        <v>0</v>
      </c>
      <c r="AO101" s="19">
        <v>0</v>
      </c>
      <c r="AP101" s="26">
        <f>F101</f>
        <v>0</v>
      </c>
      <c r="AQ101" s="19">
        <v>0</v>
      </c>
      <c r="AR101" s="19">
        <v>0</v>
      </c>
      <c r="AS101" s="19">
        <v>0</v>
      </c>
      <c r="AT101" s="18" t="str">
        <f t="shared" si="20"/>
        <v>40</v>
      </c>
      <c r="AU101" s="18" t="s">
        <v>25</v>
      </c>
      <c r="AV101" s="16" t="str">
        <f t="shared" si="21"/>
        <v>7B00013CC80104076002F400050000000000000101010100000000000000000000000000000000000000000000000000000000000000000000407D</v>
      </c>
      <c r="AW101" s="79">
        <v>100</v>
      </c>
      <c r="AX101" s="21"/>
      <c r="AY101" s="18" t="str">
        <f t="shared" si="22"/>
        <v>00</v>
      </c>
      <c r="AZ101" s="18" t="str">
        <f t="shared" si="23"/>
        <v>00</v>
      </c>
      <c r="BA101" s="20"/>
      <c r="BB101" s="21"/>
    </row>
    <row r="102" spans="1:54" ht="66">
      <c r="A102" s="27"/>
      <c r="B102" s="16"/>
      <c r="C102" s="27"/>
      <c r="D102" s="16"/>
      <c r="E102" s="16">
        <v>2</v>
      </c>
      <c r="F102" s="25">
        <v>34</v>
      </c>
      <c r="G102" s="18" t="s">
        <v>18</v>
      </c>
      <c r="H102" s="18">
        <v>0</v>
      </c>
      <c r="I102" s="18">
        <v>1</v>
      </c>
      <c r="J102" s="18" t="s">
        <v>69</v>
      </c>
      <c r="K102" s="18" t="s">
        <v>68</v>
      </c>
      <c r="L102" s="18">
        <v>1</v>
      </c>
      <c r="M102" s="18">
        <v>4</v>
      </c>
      <c r="N102" s="19">
        <v>760</v>
      </c>
      <c r="O102" s="19" t="s">
        <v>166</v>
      </c>
      <c r="P102" s="19">
        <v>5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1</v>
      </c>
      <c r="X102" s="18">
        <v>1</v>
      </c>
      <c r="Y102" s="18">
        <v>1</v>
      </c>
      <c r="Z102" s="18">
        <v>1</v>
      </c>
      <c r="AA102" s="18">
        <v>1</v>
      </c>
      <c r="AB102" s="18">
        <v>0</v>
      </c>
      <c r="AC102" s="19">
        <v>0</v>
      </c>
      <c r="AD102" s="19">
        <v>0</v>
      </c>
      <c r="AE102" s="19">
        <v>0</v>
      </c>
      <c r="AF102" s="19">
        <v>0</v>
      </c>
      <c r="AG102" s="19">
        <v>0</v>
      </c>
      <c r="AH102" s="19">
        <v>0</v>
      </c>
      <c r="AI102" s="18">
        <v>0</v>
      </c>
      <c r="AJ102" s="19">
        <v>0</v>
      </c>
      <c r="AK102" s="19">
        <v>0</v>
      </c>
      <c r="AL102" s="19">
        <v>0</v>
      </c>
      <c r="AM102" s="19">
        <v>0</v>
      </c>
      <c r="AN102" s="19">
        <v>0</v>
      </c>
      <c r="AO102" s="19">
        <v>0</v>
      </c>
      <c r="AP102" s="26">
        <f t="shared" ref="AP102:AP103" si="37">F102</f>
        <v>34</v>
      </c>
      <c r="AQ102" s="19">
        <v>0</v>
      </c>
      <c r="AR102" s="19">
        <v>0</v>
      </c>
      <c r="AS102" s="19">
        <v>0</v>
      </c>
      <c r="AT102" s="18" t="str">
        <f t="shared" si="20"/>
        <v>14</v>
      </c>
      <c r="AU102" s="18" t="s">
        <v>25</v>
      </c>
      <c r="AV102" s="16" t="str">
        <f t="shared" si="21"/>
        <v>7B00013CC80104076002F400050000000000000101010100000000000000000000000000000000000000000000000000000034000000000000147D</v>
      </c>
      <c r="AW102" s="79">
        <v>101</v>
      </c>
      <c r="AX102" s="21"/>
      <c r="AY102" s="18" t="str">
        <f t="shared" si="22"/>
        <v>00</v>
      </c>
      <c r="AZ102" s="18" t="str">
        <f t="shared" si="23"/>
        <v>00</v>
      </c>
      <c r="BA102" s="20"/>
      <c r="BB102" s="21"/>
    </row>
    <row r="103" spans="1:54" ht="66">
      <c r="A103" s="27"/>
      <c r="B103" s="16"/>
      <c r="C103" s="27"/>
      <c r="D103" s="16"/>
      <c r="E103" s="16">
        <v>3</v>
      </c>
      <c r="F103" s="25" t="s">
        <v>72</v>
      </c>
      <c r="G103" s="18" t="s">
        <v>18</v>
      </c>
      <c r="H103" s="18">
        <v>0</v>
      </c>
      <c r="I103" s="18">
        <v>1</v>
      </c>
      <c r="J103" s="18" t="s">
        <v>69</v>
      </c>
      <c r="K103" s="18" t="s">
        <v>68</v>
      </c>
      <c r="L103" s="18">
        <v>1</v>
      </c>
      <c r="M103" s="18">
        <v>4</v>
      </c>
      <c r="N103" s="19">
        <v>760</v>
      </c>
      <c r="O103" s="19" t="s">
        <v>166</v>
      </c>
      <c r="P103" s="19">
        <v>5</v>
      </c>
      <c r="Q103" s="18">
        <v>0</v>
      </c>
      <c r="R103" s="18">
        <v>0</v>
      </c>
      <c r="S103" s="18">
        <v>0</v>
      </c>
      <c r="T103" s="18">
        <v>0</v>
      </c>
      <c r="U103" s="18">
        <v>0</v>
      </c>
      <c r="V103" s="18">
        <v>0</v>
      </c>
      <c r="W103" s="18">
        <v>1</v>
      </c>
      <c r="X103" s="18">
        <v>1</v>
      </c>
      <c r="Y103" s="18">
        <v>1</v>
      </c>
      <c r="Z103" s="18">
        <v>1</v>
      </c>
      <c r="AA103" s="18">
        <v>1</v>
      </c>
      <c r="AB103" s="18">
        <v>0</v>
      </c>
      <c r="AC103" s="19">
        <v>0</v>
      </c>
      <c r="AD103" s="19">
        <v>0</v>
      </c>
      <c r="AE103" s="19">
        <v>0</v>
      </c>
      <c r="AF103" s="19">
        <v>0</v>
      </c>
      <c r="AG103" s="19">
        <v>0</v>
      </c>
      <c r="AH103" s="19">
        <v>0</v>
      </c>
      <c r="AI103" s="18">
        <v>0</v>
      </c>
      <c r="AJ103" s="19">
        <v>0</v>
      </c>
      <c r="AK103" s="19">
        <v>0</v>
      </c>
      <c r="AL103" s="19">
        <v>0</v>
      </c>
      <c r="AM103" s="19">
        <v>0</v>
      </c>
      <c r="AN103" s="19">
        <v>0</v>
      </c>
      <c r="AO103" s="19">
        <v>0</v>
      </c>
      <c r="AP103" s="26" t="str">
        <f t="shared" si="37"/>
        <v>FFFF</v>
      </c>
      <c r="AQ103" s="19">
        <v>0</v>
      </c>
      <c r="AR103" s="19">
        <v>0</v>
      </c>
      <c r="AS103" s="19">
        <v>0</v>
      </c>
      <c r="AT103" s="18" t="str">
        <f t="shared" si="20"/>
        <v>41</v>
      </c>
      <c r="AU103" s="18" t="s">
        <v>25</v>
      </c>
      <c r="AV103" s="16" t="str">
        <f t="shared" si="21"/>
        <v>7B00013CC80104076002F40005000000000000010101010000000000000000000000000000000000000000000000000000FFFF000000000000417D</v>
      </c>
      <c r="AW103" s="79">
        <v>102</v>
      </c>
      <c r="AX103" s="21"/>
      <c r="AY103" s="18" t="str">
        <f t="shared" si="22"/>
        <v>00</v>
      </c>
      <c r="AZ103" s="18" t="str">
        <f t="shared" si="23"/>
        <v>00</v>
      </c>
      <c r="BA103" s="20"/>
      <c r="BB103" s="21"/>
    </row>
    <row r="104" spans="1:54" ht="66">
      <c r="A104" s="27"/>
      <c r="B104" s="16">
        <v>52</v>
      </c>
      <c r="C104" s="27" t="s">
        <v>99</v>
      </c>
      <c r="D104" s="16"/>
      <c r="E104" s="16">
        <v>1</v>
      </c>
      <c r="F104" s="25">
        <v>0</v>
      </c>
      <c r="G104" s="18" t="s">
        <v>18</v>
      </c>
      <c r="H104" s="18">
        <v>0</v>
      </c>
      <c r="I104" s="18">
        <v>1</v>
      </c>
      <c r="J104" s="18" t="s">
        <v>69</v>
      </c>
      <c r="K104" s="18" t="s">
        <v>68</v>
      </c>
      <c r="L104" s="18">
        <v>1</v>
      </c>
      <c r="M104" s="18">
        <v>4</v>
      </c>
      <c r="N104" s="19">
        <v>760</v>
      </c>
      <c r="O104" s="19" t="s">
        <v>166</v>
      </c>
      <c r="P104" s="19">
        <v>5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1</v>
      </c>
      <c r="X104" s="18">
        <v>1</v>
      </c>
      <c r="Y104" s="18">
        <v>1</v>
      </c>
      <c r="Z104" s="18">
        <v>1</v>
      </c>
      <c r="AA104" s="18">
        <v>1</v>
      </c>
      <c r="AB104" s="18">
        <v>0</v>
      </c>
      <c r="AC104" s="19">
        <v>0</v>
      </c>
      <c r="AD104" s="19">
        <v>0</v>
      </c>
      <c r="AE104" s="19">
        <v>0</v>
      </c>
      <c r="AF104" s="19">
        <v>0</v>
      </c>
      <c r="AG104" s="19">
        <v>0</v>
      </c>
      <c r="AH104" s="19">
        <v>0</v>
      </c>
      <c r="AI104" s="18">
        <v>0</v>
      </c>
      <c r="AJ104" s="19">
        <v>0</v>
      </c>
      <c r="AK104" s="19">
        <v>0</v>
      </c>
      <c r="AL104" s="19">
        <v>0</v>
      </c>
      <c r="AM104" s="19">
        <v>0</v>
      </c>
      <c r="AN104" s="19">
        <v>0</v>
      </c>
      <c r="AO104" s="19">
        <v>0</v>
      </c>
      <c r="AP104" s="19">
        <v>0</v>
      </c>
      <c r="AQ104" s="26">
        <f>F104</f>
        <v>0</v>
      </c>
      <c r="AR104" s="19">
        <v>0</v>
      </c>
      <c r="AS104" s="19">
        <v>0</v>
      </c>
      <c r="AT104" s="18" t="str">
        <f t="shared" si="20"/>
        <v>40</v>
      </c>
      <c r="AU104" s="18" t="s">
        <v>25</v>
      </c>
      <c r="AV104" s="16" t="str">
        <f t="shared" si="21"/>
        <v>7B00013CC80104076002F400050000000000000101010100000000000000000000000000000000000000000000000000000000000000000000407D</v>
      </c>
      <c r="AW104" s="79">
        <v>103</v>
      </c>
      <c r="AX104" s="21"/>
      <c r="AY104" s="18" t="str">
        <f t="shared" si="22"/>
        <v>00</v>
      </c>
      <c r="AZ104" s="18" t="str">
        <f t="shared" si="23"/>
        <v>00</v>
      </c>
      <c r="BA104" s="20"/>
      <c r="BB104" s="21"/>
    </row>
    <row r="105" spans="1:54" ht="66">
      <c r="A105" s="27"/>
      <c r="B105" s="16"/>
      <c r="C105" s="27"/>
      <c r="D105" s="16"/>
      <c r="E105" s="16">
        <v>2</v>
      </c>
      <c r="F105" s="25">
        <v>34</v>
      </c>
      <c r="G105" s="18" t="s">
        <v>18</v>
      </c>
      <c r="H105" s="18">
        <v>0</v>
      </c>
      <c r="I105" s="18">
        <v>1</v>
      </c>
      <c r="J105" s="18" t="s">
        <v>69</v>
      </c>
      <c r="K105" s="18" t="s">
        <v>68</v>
      </c>
      <c r="L105" s="18">
        <v>1</v>
      </c>
      <c r="M105" s="18">
        <v>4</v>
      </c>
      <c r="N105" s="19">
        <v>760</v>
      </c>
      <c r="O105" s="19" t="s">
        <v>166</v>
      </c>
      <c r="P105" s="19">
        <v>5</v>
      </c>
      <c r="Q105" s="18">
        <v>0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18">
        <v>1</v>
      </c>
      <c r="X105" s="18">
        <v>1</v>
      </c>
      <c r="Y105" s="18">
        <v>1</v>
      </c>
      <c r="Z105" s="18">
        <v>1</v>
      </c>
      <c r="AA105" s="18">
        <v>1</v>
      </c>
      <c r="AB105" s="18">
        <v>0</v>
      </c>
      <c r="AC105" s="19">
        <v>0</v>
      </c>
      <c r="AD105" s="19">
        <v>0</v>
      </c>
      <c r="AE105" s="19">
        <v>0</v>
      </c>
      <c r="AF105" s="19">
        <v>0</v>
      </c>
      <c r="AG105" s="19">
        <v>0</v>
      </c>
      <c r="AH105" s="19">
        <v>0</v>
      </c>
      <c r="AI105" s="18">
        <v>0</v>
      </c>
      <c r="AJ105" s="19">
        <v>0</v>
      </c>
      <c r="AK105" s="19">
        <v>0</v>
      </c>
      <c r="AL105" s="19">
        <v>0</v>
      </c>
      <c r="AM105" s="19">
        <v>0</v>
      </c>
      <c r="AN105" s="19">
        <v>0</v>
      </c>
      <c r="AO105" s="19">
        <v>0</v>
      </c>
      <c r="AP105" s="19">
        <v>0</v>
      </c>
      <c r="AQ105" s="26">
        <f t="shared" ref="AQ105:AQ106" si="38">F105</f>
        <v>34</v>
      </c>
      <c r="AR105" s="19">
        <v>0</v>
      </c>
      <c r="AS105" s="19">
        <v>0</v>
      </c>
      <c r="AT105" s="18" t="str">
        <f t="shared" si="20"/>
        <v>14</v>
      </c>
      <c r="AU105" s="18" t="s">
        <v>25</v>
      </c>
      <c r="AV105" s="16" t="str">
        <f t="shared" si="21"/>
        <v>7B00013CC80104076002F400050000000000000101010100000000000000000000000000000000000000000000000000000000003400000000147D</v>
      </c>
      <c r="AW105" s="79">
        <v>104</v>
      </c>
      <c r="AX105" s="21"/>
      <c r="AY105" s="18" t="str">
        <f t="shared" si="22"/>
        <v>00</v>
      </c>
      <c r="AZ105" s="18" t="str">
        <f t="shared" si="23"/>
        <v>00</v>
      </c>
      <c r="BA105" s="20"/>
      <c r="BB105" s="21"/>
    </row>
    <row r="106" spans="1:54" ht="66">
      <c r="A106" s="27"/>
      <c r="B106" s="16"/>
      <c r="C106" s="27"/>
      <c r="D106" s="16"/>
      <c r="E106" s="16">
        <v>3</v>
      </c>
      <c r="F106" s="25" t="s">
        <v>72</v>
      </c>
      <c r="G106" s="18" t="s">
        <v>18</v>
      </c>
      <c r="H106" s="18">
        <v>0</v>
      </c>
      <c r="I106" s="18">
        <v>1</v>
      </c>
      <c r="J106" s="18" t="s">
        <v>69</v>
      </c>
      <c r="K106" s="18" t="s">
        <v>68</v>
      </c>
      <c r="L106" s="18">
        <v>1</v>
      </c>
      <c r="M106" s="18">
        <v>4</v>
      </c>
      <c r="N106" s="19">
        <v>760</v>
      </c>
      <c r="O106" s="19" t="s">
        <v>166</v>
      </c>
      <c r="P106" s="19">
        <v>5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1</v>
      </c>
      <c r="X106" s="18">
        <v>1</v>
      </c>
      <c r="Y106" s="18">
        <v>1</v>
      </c>
      <c r="Z106" s="18">
        <v>1</v>
      </c>
      <c r="AA106" s="18">
        <v>1</v>
      </c>
      <c r="AB106" s="18">
        <v>0</v>
      </c>
      <c r="AC106" s="19">
        <v>0</v>
      </c>
      <c r="AD106" s="19">
        <v>0</v>
      </c>
      <c r="AE106" s="19">
        <v>0</v>
      </c>
      <c r="AF106" s="19">
        <v>0</v>
      </c>
      <c r="AG106" s="19">
        <v>0</v>
      </c>
      <c r="AH106" s="19">
        <v>0</v>
      </c>
      <c r="AI106" s="18">
        <v>0</v>
      </c>
      <c r="AJ106" s="19">
        <v>0</v>
      </c>
      <c r="AK106" s="19">
        <v>0</v>
      </c>
      <c r="AL106" s="19">
        <v>0</v>
      </c>
      <c r="AM106" s="19">
        <v>0</v>
      </c>
      <c r="AN106" s="19">
        <v>0</v>
      </c>
      <c r="AO106" s="19">
        <v>0</v>
      </c>
      <c r="AP106" s="19">
        <v>0</v>
      </c>
      <c r="AQ106" s="26" t="str">
        <f t="shared" si="38"/>
        <v>FFFF</v>
      </c>
      <c r="AR106" s="19">
        <v>0</v>
      </c>
      <c r="AS106" s="19">
        <v>0</v>
      </c>
      <c r="AT106" s="18" t="str">
        <f t="shared" si="20"/>
        <v>41</v>
      </c>
      <c r="AU106" s="18" t="s">
        <v>25</v>
      </c>
      <c r="AV106" s="16" t="str">
        <f t="shared" si="21"/>
        <v>7B00013CC80104076002F400050000000000000101010100000000000000000000000000000000000000000000000000000000FFFF00000000417D</v>
      </c>
      <c r="AW106" s="79">
        <v>105</v>
      </c>
      <c r="AX106" s="21"/>
      <c r="AY106" s="18" t="str">
        <f t="shared" si="22"/>
        <v>00</v>
      </c>
      <c r="AZ106" s="18" t="str">
        <f t="shared" si="23"/>
        <v>00</v>
      </c>
      <c r="BA106" s="20"/>
      <c r="BB106" s="21"/>
    </row>
    <row r="107" spans="1:54" ht="66">
      <c r="A107" s="27"/>
      <c r="B107" s="16">
        <v>54</v>
      </c>
      <c r="C107" s="27" t="s">
        <v>100</v>
      </c>
      <c r="D107" s="16"/>
      <c r="E107" s="16">
        <v>1</v>
      </c>
      <c r="F107" s="25">
        <v>0</v>
      </c>
      <c r="G107" s="18" t="s">
        <v>18</v>
      </c>
      <c r="H107" s="18">
        <v>0</v>
      </c>
      <c r="I107" s="18">
        <v>1</v>
      </c>
      <c r="J107" s="18" t="s">
        <v>69</v>
      </c>
      <c r="K107" s="18" t="s">
        <v>68</v>
      </c>
      <c r="L107" s="18">
        <v>1</v>
      </c>
      <c r="M107" s="18">
        <v>4</v>
      </c>
      <c r="N107" s="19">
        <v>760</v>
      </c>
      <c r="O107" s="19" t="s">
        <v>166</v>
      </c>
      <c r="P107" s="19">
        <v>5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1</v>
      </c>
      <c r="X107" s="18">
        <v>1</v>
      </c>
      <c r="Y107" s="18">
        <v>1</v>
      </c>
      <c r="Z107" s="18">
        <v>1</v>
      </c>
      <c r="AA107" s="18">
        <v>1</v>
      </c>
      <c r="AB107" s="18">
        <v>0</v>
      </c>
      <c r="AC107" s="19">
        <v>0</v>
      </c>
      <c r="AD107" s="19">
        <v>0</v>
      </c>
      <c r="AE107" s="19">
        <v>0</v>
      </c>
      <c r="AF107" s="19">
        <v>0</v>
      </c>
      <c r="AG107" s="19">
        <v>0</v>
      </c>
      <c r="AH107" s="19">
        <v>0</v>
      </c>
      <c r="AI107" s="18">
        <v>0</v>
      </c>
      <c r="AJ107" s="19">
        <v>0</v>
      </c>
      <c r="AK107" s="19">
        <v>0</v>
      </c>
      <c r="AL107" s="19">
        <v>0</v>
      </c>
      <c r="AM107" s="19">
        <v>0</v>
      </c>
      <c r="AN107" s="19">
        <v>0</v>
      </c>
      <c r="AO107" s="19">
        <v>0</v>
      </c>
      <c r="AP107" s="19">
        <v>0</v>
      </c>
      <c r="AQ107" s="19">
        <v>0</v>
      </c>
      <c r="AR107" s="26">
        <f>F107</f>
        <v>0</v>
      </c>
      <c r="AS107" s="19">
        <v>0</v>
      </c>
      <c r="AT107" s="18" t="str">
        <f t="shared" si="20"/>
        <v>40</v>
      </c>
      <c r="AU107" s="18" t="s">
        <v>25</v>
      </c>
      <c r="AV107" s="16" t="str">
        <f t="shared" si="21"/>
        <v>7B00013CC80104076002F400050000000000000101010100000000000000000000000000000000000000000000000000000000000000000000407D</v>
      </c>
      <c r="AW107" s="79">
        <v>106</v>
      </c>
      <c r="AX107" s="21"/>
      <c r="AY107" s="18" t="str">
        <f t="shared" si="22"/>
        <v>00</v>
      </c>
      <c r="AZ107" s="18" t="str">
        <f t="shared" si="23"/>
        <v>00</v>
      </c>
      <c r="BA107" s="20"/>
      <c r="BB107" s="21"/>
    </row>
    <row r="108" spans="1:54" ht="66">
      <c r="A108" s="27"/>
      <c r="B108" s="16"/>
      <c r="C108" s="27"/>
      <c r="D108" s="16"/>
      <c r="E108" s="16">
        <v>2</v>
      </c>
      <c r="F108" s="25">
        <v>34</v>
      </c>
      <c r="G108" s="18" t="s">
        <v>18</v>
      </c>
      <c r="H108" s="18">
        <v>0</v>
      </c>
      <c r="I108" s="18">
        <v>1</v>
      </c>
      <c r="J108" s="18" t="s">
        <v>69</v>
      </c>
      <c r="K108" s="18" t="s">
        <v>68</v>
      </c>
      <c r="L108" s="18">
        <v>1</v>
      </c>
      <c r="M108" s="18">
        <v>4</v>
      </c>
      <c r="N108" s="19">
        <v>760</v>
      </c>
      <c r="O108" s="19" t="s">
        <v>166</v>
      </c>
      <c r="P108" s="19">
        <v>5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1</v>
      </c>
      <c r="X108" s="18">
        <v>1</v>
      </c>
      <c r="Y108" s="18">
        <v>1</v>
      </c>
      <c r="Z108" s="18">
        <v>1</v>
      </c>
      <c r="AA108" s="18">
        <v>1</v>
      </c>
      <c r="AB108" s="18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0</v>
      </c>
      <c r="AI108" s="18">
        <v>0</v>
      </c>
      <c r="AJ108" s="19">
        <v>0</v>
      </c>
      <c r="AK108" s="19">
        <v>0</v>
      </c>
      <c r="AL108" s="19">
        <v>0</v>
      </c>
      <c r="AM108" s="19">
        <v>0</v>
      </c>
      <c r="AN108" s="19">
        <v>0</v>
      </c>
      <c r="AO108" s="19">
        <v>0</v>
      </c>
      <c r="AP108" s="19">
        <v>0</v>
      </c>
      <c r="AQ108" s="19">
        <v>0</v>
      </c>
      <c r="AR108" s="26">
        <f t="shared" ref="AR108:AR109" si="39">F108</f>
        <v>34</v>
      </c>
      <c r="AS108" s="19">
        <v>0</v>
      </c>
      <c r="AT108" s="18" t="str">
        <f t="shared" si="20"/>
        <v>14</v>
      </c>
      <c r="AU108" s="18" t="s">
        <v>25</v>
      </c>
      <c r="AV108" s="16" t="str">
        <f t="shared" si="21"/>
        <v>7B00013CC80104076002F400050000000000000101010100000000000000000000000000000000000000000000000000000000000000340000147D</v>
      </c>
      <c r="AW108" s="79">
        <v>107</v>
      </c>
      <c r="AX108" s="21"/>
      <c r="AY108" s="18" t="str">
        <f t="shared" si="22"/>
        <v>00</v>
      </c>
      <c r="AZ108" s="18" t="str">
        <f t="shared" si="23"/>
        <v>00</v>
      </c>
      <c r="BA108" s="20"/>
      <c r="BB108" s="21"/>
    </row>
    <row r="109" spans="1:54" ht="66">
      <c r="A109" s="27"/>
      <c r="B109" s="16"/>
      <c r="C109" s="27"/>
      <c r="D109" s="16"/>
      <c r="E109" s="16">
        <v>3</v>
      </c>
      <c r="F109" s="25" t="s">
        <v>72</v>
      </c>
      <c r="G109" s="18" t="s">
        <v>18</v>
      </c>
      <c r="H109" s="18">
        <v>0</v>
      </c>
      <c r="I109" s="18">
        <v>1</v>
      </c>
      <c r="J109" s="18" t="s">
        <v>69</v>
      </c>
      <c r="K109" s="18" t="s">
        <v>68</v>
      </c>
      <c r="L109" s="18">
        <v>1</v>
      </c>
      <c r="M109" s="18">
        <v>4</v>
      </c>
      <c r="N109" s="19">
        <v>760</v>
      </c>
      <c r="O109" s="19" t="s">
        <v>166</v>
      </c>
      <c r="P109" s="19">
        <v>5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1</v>
      </c>
      <c r="X109" s="18">
        <v>1</v>
      </c>
      <c r="Y109" s="18">
        <v>1</v>
      </c>
      <c r="Z109" s="18">
        <v>1</v>
      </c>
      <c r="AA109" s="18">
        <v>1</v>
      </c>
      <c r="AB109" s="18">
        <v>0</v>
      </c>
      <c r="AC109" s="19">
        <v>0</v>
      </c>
      <c r="AD109" s="19">
        <v>0</v>
      </c>
      <c r="AE109" s="19">
        <v>0</v>
      </c>
      <c r="AF109" s="19">
        <v>0</v>
      </c>
      <c r="AG109" s="19">
        <v>0</v>
      </c>
      <c r="AH109" s="19">
        <v>0</v>
      </c>
      <c r="AI109" s="18">
        <v>0</v>
      </c>
      <c r="AJ109" s="19">
        <v>0</v>
      </c>
      <c r="AK109" s="19">
        <v>0</v>
      </c>
      <c r="AL109" s="19">
        <v>0</v>
      </c>
      <c r="AM109" s="19">
        <v>0</v>
      </c>
      <c r="AN109" s="19">
        <v>0</v>
      </c>
      <c r="AO109" s="19">
        <v>0</v>
      </c>
      <c r="AP109" s="19">
        <v>0</v>
      </c>
      <c r="AQ109" s="19">
        <v>0</v>
      </c>
      <c r="AR109" s="26" t="str">
        <f t="shared" si="39"/>
        <v>FFFF</v>
      </c>
      <c r="AS109" s="19">
        <v>0</v>
      </c>
      <c r="AT109" s="18" t="str">
        <f t="shared" si="20"/>
        <v>41</v>
      </c>
      <c r="AU109" s="18" t="s">
        <v>25</v>
      </c>
      <c r="AV109" s="16" t="str">
        <f t="shared" si="21"/>
        <v>7B00013CC80104076002F4000500000000000001010101000000000000000000000000000000000000000000000000000000000000FFFF0000417D</v>
      </c>
      <c r="AW109" s="79">
        <v>108</v>
      </c>
      <c r="AX109" s="21"/>
      <c r="AY109" s="18" t="str">
        <f t="shared" si="22"/>
        <v>00</v>
      </c>
      <c r="AZ109" s="18" t="str">
        <f t="shared" si="23"/>
        <v>00</v>
      </c>
      <c r="BA109" s="20"/>
      <c r="BB109" s="21"/>
    </row>
    <row r="110" spans="1:54" ht="66">
      <c r="A110" s="27"/>
      <c r="B110" s="16">
        <v>56</v>
      </c>
      <c r="C110" s="27" t="s">
        <v>101</v>
      </c>
      <c r="D110" s="16"/>
      <c r="E110" s="16">
        <v>1</v>
      </c>
      <c r="F110" s="25">
        <v>0</v>
      </c>
      <c r="G110" s="18" t="s">
        <v>18</v>
      </c>
      <c r="H110" s="18">
        <v>0</v>
      </c>
      <c r="I110" s="18">
        <v>1</v>
      </c>
      <c r="J110" s="18" t="s">
        <v>69</v>
      </c>
      <c r="K110" s="18" t="s">
        <v>68</v>
      </c>
      <c r="L110" s="18">
        <v>1</v>
      </c>
      <c r="M110" s="18">
        <v>4</v>
      </c>
      <c r="N110" s="19">
        <v>760</v>
      </c>
      <c r="O110" s="19" t="s">
        <v>166</v>
      </c>
      <c r="P110" s="19">
        <v>5</v>
      </c>
      <c r="Q110" s="18">
        <v>0</v>
      </c>
      <c r="R110" s="18">
        <v>0</v>
      </c>
      <c r="S110" s="18">
        <v>0</v>
      </c>
      <c r="T110" s="18">
        <v>0</v>
      </c>
      <c r="U110" s="18">
        <v>0</v>
      </c>
      <c r="V110" s="18">
        <v>0</v>
      </c>
      <c r="W110" s="18">
        <v>1</v>
      </c>
      <c r="X110" s="18">
        <v>1</v>
      </c>
      <c r="Y110" s="18">
        <v>1</v>
      </c>
      <c r="Z110" s="18">
        <v>1</v>
      </c>
      <c r="AA110" s="18">
        <v>1</v>
      </c>
      <c r="AB110" s="18">
        <v>0</v>
      </c>
      <c r="AC110" s="19">
        <v>0</v>
      </c>
      <c r="AD110" s="19">
        <v>0</v>
      </c>
      <c r="AE110" s="19">
        <v>0</v>
      </c>
      <c r="AF110" s="19">
        <v>0</v>
      </c>
      <c r="AG110" s="19">
        <v>0</v>
      </c>
      <c r="AH110" s="19">
        <v>0</v>
      </c>
      <c r="AI110" s="18">
        <v>0</v>
      </c>
      <c r="AJ110" s="19">
        <v>0</v>
      </c>
      <c r="AK110" s="19">
        <v>0</v>
      </c>
      <c r="AL110" s="19">
        <v>0</v>
      </c>
      <c r="AM110" s="19">
        <v>0</v>
      </c>
      <c r="AN110" s="19">
        <v>0</v>
      </c>
      <c r="AO110" s="19">
        <v>0</v>
      </c>
      <c r="AP110" s="19">
        <v>0</v>
      </c>
      <c r="AQ110" s="19">
        <v>0</v>
      </c>
      <c r="AR110" s="19">
        <v>0</v>
      </c>
      <c r="AS110" s="26">
        <f>F110</f>
        <v>0</v>
      </c>
      <c r="AT110" s="18" t="str">
        <f t="shared" si="20"/>
        <v>40</v>
      </c>
      <c r="AU110" s="18" t="s">
        <v>25</v>
      </c>
      <c r="AV110" s="16" t="str">
        <f t="shared" si="21"/>
        <v>7B00013CC80104076002F400050000000000000101010100000000000000000000000000000000000000000000000000000000000000000000407D</v>
      </c>
      <c r="AW110" s="79">
        <v>109</v>
      </c>
      <c r="AX110" s="21"/>
      <c r="AY110" s="18" t="str">
        <f t="shared" si="22"/>
        <v>00</v>
      </c>
      <c r="AZ110" s="18" t="str">
        <f t="shared" si="23"/>
        <v>00</v>
      </c>
      <c r="BA110" s="20"/>
      <c r="BB110" s="21"/>
    </row>
    <row r="111" spans="1:54" ht="66">
      <c r="A111" s="27"/>
      <c r="B111" s="16"/>
      <c r="C111" s="27"/>
      <c r="D111" s="16"/>
      <c r="E111" s="16">
        <v>2</v>
      </c>
      <c r="F111" s="25">
        <v>34</v>
      </c>
      <c r="G111" s="18" t="s">
        <v>18</v>
      </c>
      <c r="H111" s="18">
        <v>0</v>
      </c>
      <c r="I111" s="18">
        <v>1</v>
      </c>
      <c r="J111" s="18" t="s">
        <v>69</v>
      </c>
      <c r="K111" s="18" t="s">
        <v>68</v>
      </c>
      <c r="L111" s="18">
        <v>1</v>
      </c>
      <c r="M111" s="18">
        <v>4</v>
      </c>
      <c r="N111" s="19">
        <v>760</v>
      </c>
      <c r="O111" s="19" t="s">
        <v>166</v>
      </c>
      <c r="P111" s="19">
        <v>5</v>
      </c>
      <c r="Q111" s="18">
        <v>0</v>
      </c>
      <c r="R111" s="18">
        <v>0</v>
      </c>
      <c r="S111" s="18">
        <v>0</v>
      </c>
      <c r="T111" s="18">
        <v>0</v>
      </c>
      <c r="U111" s="18">
        <v>0</v>
      </c>
      <c r="V111" s="18">
        <v>0</v>
      </c>
      <c r="W111" s="18">
        <v>1</v>
      </c>
      <c r="X111" s="18">
        <v>1</v>
      </c>
      <c r="Y111" s="18">
        <v>1</v>
      </c>
      <c r="Z111" s="18">
        <v>1</v>
      </c>
      <c r="AA111" s="18">
        <v>1</v>
      </c>
      <c r="AB111" s="18">
        <v>0</v>
      </c>
      <c r="AC111" s="19">
        <v>0</v>
      </c>
      <c r="AD111" s="19">
        <v>0</v>
      </c>
      <c r="AE111" s="19">
        <v>0</v>
      </c>
      <c r="AF111" s="19">
        <v>0</v>
      </c>
      <c r="AG111" s="19">
        <v>0</v>
      </c>
      <c r="AH111" s="19">
        <v>0</v>
      </c>
      <c r="AI111" s="18">
        <v>0</v>
      </c>
      <c r="AJ111" s="19">
        <v>0</v>
      </c>
      <c r="AK111" s="19">
        <v>0</v>
      </c>
      <c r="AL111" s="19">
        <v>0</v>
      </c>
      <c r="AM111" s="19">
        <v>0</v>
      </c>
      <c r="AN111" s="19">
        <v>0</v>
      </c>
      <c r="AO111" s="19">
        <v>0</v>
      </c>
      <c r="AP111" s="19">
        <v>0</v>
      </c>
      <c r="AQ111" s="19">
        <v>0</v>
      </c>
      <c r="AR111" s="19">
        <v>0</v>
      </c>
      <c r="AS111" s="26">
        <f t="shared" ref="AS111:AS112" si="40">F111</f>
        <v>34</v>
      </c>
      <c r="AT111" s="18" t="str">
        <f t="shared" si="20"/>
        <v>14</v>
      </c>
      <c r="AU111" s="18" t="s">
        <v>25</v>
      </c>
      <c r="AV111" s="16" t="str">
        <f t="shared" si="21"/>
        <v>7B00013CC80104076002F400050000000000000101010100000000000000000000000000000000000000000000000000000000000000000034147D</v>
      </c>
      <c r="AW111" s="79">
        <v>110</v>
      </c>
      <c r="AX111" s="21"/>
      <c r="AY111" s="18" t="str">
        <f t="shared" si="22"/>
        <v>00</v>
      </c>
      <c r="AZ111" s="18" t="str">
        <f t="shared" si="23"/>
        <v>00</v>
      </c>
      <c r="BA111" s="20"/>
      <c r="BB111" s="21"/>
    </row>
    <row r="112" spans="1:54" ht="66">
      <c r="A112" s="27"/>
      <c r="B112" s="16"/>
      <c r="C112" s="27"/>
      <c r="D112" s="16"/>
      <c r="E112" s="16">
        <v>3</v>
      </c>
      <c r="F112" s="25" t="s">
        <v>72</v>
      </c>
      <c r="G112" s="18" t="s">
        <v>18</v>
      </c>
      <c r="H112" s="18">
        <v>0</v>
      </c>
      <c r="I112" s="18">
        <v>1</v>
      </c>
      <c r="J112" s="18" t="s">
        <v>69</v>
      </c>
      <c r="K112" s="18" t="s">
        <v>68</v>
      </c>
      <c r="L112" s="18">
        <v>1</v>
      </c>
      <c r="M112" s="18">
        <v>4</v>
      </c>
      <c r="N112" s="19">
        <v>760</v>
      </c>
      <c r="O112" s="19" t="s">
        <v>166</v>
      </c>
      <c r="P112" s="19">
        <v>5</v>
      </c>
      <c r="Q112" s="18">
        <v>0</v>
      </c>
      <c r="R112" s="18">
        <v>0</v>
      </c>
      <c r="S112" s="18">
        <v>0</v>
      </c>
      <c r="T112" s="18">
        <v>0</v>
      </c>
      <c r="U112" s="18">
        <v>0</v>
      </c>
      <c r="V112" s="18">
        <v>0</v>
      </c>
      <c r="W112" s="18">
        <v>1</v>
      </c>
      <c r="X112" s="18">
        <v>1</v>
      </c>
      <c r="Y112" s="18">
        <v>1</v>
      </c>
      <c r="Z112" s="18">
        <v>1</v>
      </c>
      <c r="AA112" s="18">
        <v>1</v>
      </c>
      <c r="AB112" s="18">
        <v>0</v>
      </c>
      <c r="AC112" s="19">
        <v>0</v>
      </c>
      <c r="AD112" s="19">
        <v>0</v>
      </c>
      <c r="AE112" s="19">
        <v>0</v>
      </c>
      <c r="AF112" s="19">
        <v>0</v>
      </c>
      <c r="AG112" s="19">
        <v>0</v>
      </c>
      <c r="AH112" s="19">
        <v>0</v>
      </c>
      <c r="AI112" s="18">
        <v>0</v>
      </c>
      <c r="AJ112" s="19">
        <v>0</v>
      </c>
      <c r="AK112" s="19">
        <v>0</v>
      </c>
      <c r="AL112" s="19">
        <v>0</v>
      </c>
      <c r="AM112" s="19">
        <v>0</v>
      </c>
      <c r="AN112" s="19">
        <v>0</v>
      </c>
      <c r="AO112" s="19">
        <v>0</v>
      </c>
      <c r="AP112" s="19">
        <v>0</v>
      </c>
      <c r="AQ112" s="19">
        <v>0</v>
      </c>
      <c r="AR112" s="19">
        <v>0</v>
      </c>
      <c r="AS112" s="26" t="str">
        <f t="shared" si="40"/>
        <v>FFFF</v>
      </c>
      <c r="AT112" s="18" t="str">
        <f t="shared" si="20"/>
        <v>41</v>
      </c>
      <c r="AU112" s="18" t="s">
        <v>25</v>
      </c>
      <c r="AV112" s="16" t="str">
        <f t="shared" si="21"/>
        <v>7B00013CC80104076002F40005000000000000010101010000000000000000000000000000000000000000000000000000000000000000FFFF417D</v>
      </c>
      <c r="AW112" s="79">
        <v>111</v>
      </c>
      <c r="AX112" s="21"/>
      <c r="AY112" s="18" t="str">
        <f t="shared" si="22"/>
        <v>00</v>
      </c>
      <c r="AZ112" s="18" t="str">
        <f t="shared" si="23"/>
        <v>00</v>
      </c>
      <c r="BA112" s="20"/>
      <c r="BB112" s="21"/>
    </row>
    <row r="113" spans="1:54" ht="66">
      <c r="A113" s="27"/>
      <c r="B113" s="16">
        <v>58</v>
      </c>
      <c r="C113" s="27" t="s">
        <v>11</v>
      </c>
      <c r="D113" s="28" t="s">
        <v>31</v>
      </c>
      <c r="E113" s="28">
        <v>1</v>
      </c>
      <c r="F113" s="22">
        <v>0</v>
      </c>
      <c r="G113" s="18" t="s">
        <v>18</v>
      </c>
      <c r="H113" s="18">
        <v>0</v>
      </c>
      <c r="I113" s="18">
        <v>1</v>
      </c>
      <c r="J113" s="18" t="s">
        <v>69</v>
      </c>
      <c r="K113" s="18" t="s">
        <v>68</v>
      </c>
      <c r="L113" s="18">
        <v>1</v>
      </c>
      <c r="M113" s="18">
        <v>4</v>
      </c>
      <c r="N113" s="19">
        <v>760</v>
      </c>
      <c r="O113" s="19" t="s">
        <v>166</v>
      </c>
      <c r="P113" s="19">
        <v>5</v>
      </c>
      <c r="Q113" s="18">
        <v>0</v>
      </c>
      <c r="R113" s="18">
        <v>0</v>
      </c>
      <c r="S113" s="18">
        <v>0</v>
      </c>
      <c r="T113" s="18">
        <v>0</v>
      </c>
      <c r="U113" s="18">
        <v>0</v>
      </c>
      <c r="V113" s="18">
        <v>0</v>
      </c>
      <c r="W113" s="18">
        <v>1</v>
      </c>
      <c r="X113" s="18">
        <v>1</v>
      </c>
      <c r="Y113" s="18">
        <v>1</v>
      </c>
      <c r="Z113" s="18">
        <v>1</v>
      </c>
      <c r="AA113" s="18">
        <v>1</v>
      </c>
      <c r="AB113" s="18">
        <v>0</v>
      </c>
      <c r="AC113" s="19">
        <v>0</v>
      </c>
      <c r="AD113" s="19">
        <v>0</v>
      </c>
      <c r="AE113" s="19">
        <v>0</v>
      </c>
      <c r="AF113" s="19">
        <v>0</v>
      </c>
      <c r="AG113" s="19">
        <v>0</v>
      </c>
      <c r="AH113" s="19">
        <v>0</v>
      </c>
      <c r="AI113" s="18">
        <v>0</v>
      </c>
      <c r="AJ113" s="19">
        <v>1</v>
      </c>
      <c r="AK113" s="19">
        <v>1</v>
      </c>
      <c r="AL113" s="19">
        <v>1</v>
      </c>
      <c r="AM113" s="19">
        <v>1</v>
      </c>
      <c r="AN113" s="19">
        <v>1</v>
      </c>
      <c r="AO113" s="19">
        <v>0</v>
      </c>
      <c r="AP113" s="19">
        <v>0</v>
      </c>
      <c r="AQ113" s="19">
        <v>0</v>
      </c>
      <c r="AR113" s="19">
        <v>0</v>
      </c>
      <c r="AS113" s="19">
        <v>1</v>
      </c>
      <c r="AT113" s="23">
        <f>F113</f>
        <v>0</v>
      </c>
      <c r="AU113" s="18" t="s">
        <v>25</v>
      </c>
      <c r="AV113" s="16" t="str">
        <f t="shared" si="21"/>
        <v>7B00013CC80104076002F400050000000000000101010100000000000000000000000000000001000100010001000100000000000000000001007D</v>
      </c>
      <c r="AW113" s="79">
        <v>112</v>
      </c>
      <c r="AX113" s="21"/>
      <c r="AY113" s="18" t="str">
        <f t="shared" si="22"/>
        <v>00</v>
      </c>
      <c r="AZ113" s="18" t="str">
        <f t="shared" si="23"/>
        <v>00</v>
      </c>
      <c r="BA113" s="20"/>
      <c r="BB113" s="21"/>
    </row>
    <row r="114" spans="1:54" ht="66">
      <c r="A114" s="27"/>
      <c r="B114" s="16"/>
      <c r="C114" s="27"/>
      <c r="D114" s="29"/>
      <c r="E114" s="28">
        <v>2</v>
      </c>
      <c r="F114" s="22" t="s">
        <v>22</v>
      </c>
      <c r="G114" s="18" t="s">
        <v>18</v>
      </c>
      <c r="H114" s="18">
        <v>0</v>
      </c>
      <c r="I114" s="18">
        <v>1</v>
      </c>
      <c r="J114" s="18" t="s">
        <v>69</v>
      </c>
      <c r="K114" s="18" t="s">
        <v>68</v>
      </c>
      <c r="L114" s="18">
        <v>1</v>
      </c>
      <c r="M114" s="18">
        <v>4</v>
      </c>
      <c r="N114" s="19">
        <v>760</v>
      </c>
      <c r="O114" s="19" t="s">
        <v>166</v>
      </c>
      <c r="P114" s="19">
        <v>5</v>
      </c>
      <c r="Q114" s="18">
        <v>0</v>
      </c>
      <c r="R114" s="18">
        <v>0</v>
      </c>
      <c r="S114" s="18">
        <v>0</v>
      </c>
      <c r="T114" s="18">
        <v>0</v>
      </c>
      <c r="U114" s="18">
        <v>0</v>
      </c>
      <c r="V114" s="18">
        <v>0</v>
      </c>
      <c r="W114" s="18">
        <v>1</v>
      </c>
      <c r="X114" s="18">
        <v>1</v>
      </c>
      <c r="Y114" s="18">
        <v>1</v>
      </c>
      <c r="Z114" s="18">
        <v>1</v>
      </c>
      <c r="AA114" s="18">
        <v>1</v>
      </c>
      <c r="AB114" s="18">
        <v>0</v>
      </c>
      <c r="AC114" s="19">
        <v>1</v>
      </c>
      <c r="AD114" s="19">
        <v>1</v>
      </c>
      <c r="AE114" s="19">
        <v>1</v>
      </c>
      <c r="AF114" s="19">
        <v>1</v>
      </c>
      <c r="AG114" s="19">
        <v>1</v>
      </c>
      <c r="AH114" s="19">
        <v>1</v>
      </c>
      <c r="AI114" s="18">
        <v>0</v>
      </c>
      <c r="AJ114" s="19">
        <v>1</v>
      </c>
      <c r="AK114" s="19">
        <v>1</v>
      </c>
      <c r="AL114" s="19">
        <v>1</v>
      </c>
      <c r="AM114" s="19">
        <v>1</v>
      </c>
      <c r="AN114" s="19">
        <v>1</v>
      </c>
      <c r="AO114" s="19">
        <v>1</v>
      </c>
      <c r="AP114" s="19">
        <v>1</v>
      </c>
      <c r="AQ114" s="19">
        <v>0</v>
      </c>
      <c r="AR114" s="19">
        <v>1</v>
      </c>
      <c r="AS114" s="19">
        <v>1</v>
      </c>
      <c r="AT114" s="23" t="str">
        <f>F114</f>
        <v>FF</v>
      </c>
      <c r="AU114" s="18" t="s">
        <v>25</v>
      </c>
      <c r="AV114" s="16" t="str">
        <f t="shared" si="21"/>
        <v>7B00013CC80104076002F400050000000000000101010100000100010001000100010001000001000100010001000100010001000000010001FF7D</v>
      </c>
      <c r="AW114" s="79">
        <v>113</v>
      </c>
      <c r="AX114" s="21"/>
      <c r="AY114" s="18" t="str">
        <f t="shared" si="22"/>
        <v>00</v>
      </c>
      <c r="AZ114" s="18" t="str">
        <f t="shared" si="23"/>
        <v>00</v>
      </c>
      <c r="BA114" s="20"/>
      <c r="BB114" s="21"/>
    </row>
    <row r="115" spans="1:54" ht="66">
      <c r="A115" s="27"/>
      <c r="B115" s="16">
        <v>59</v>
      </c>
      <c r="C115" s="27" t="s">
        <v>12</v>
      </c>
      <c r="D115" s="16" t="s">
        <v>2</v>
      </c>
      <c r="E115" s="16">
        <v>1</v>
      </c>
      <c r="F115" s="22">
        <v>0</v>
      </c>
      <c r="G115" s="18" t="s">
        <v>18</v>
      </c>
      <c r="H115" s="18">
        <v>0</v>
      </c>
      <c r="I115" s="18">
        <v>1</v>
      </c>
      <c r="J115" s="18" t="s">
        <v>69</v>
      </c>
      <c r="K115" s="18" t="s">
        <v>68</v>
      </c>
      <c r="L115" s="18">
        <v>1</v>
      </c>
      <c r="M115" s="18">
        <v>4</v>
      </c>
      <c r="N115" s="19">
        <v>760</v>
      </c>
      <c r="O115" s="19" t="s">
        <v>166</v>
      </c>
      <c r="P115" s="19">
        <v>5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1</v>
      </c>
      <c r="X115" s="18">
        <v>1</v>
      </c>
      <c r="Y115" s="18">
        <v>1</v>
      </c>
      <c r="Z115" s="18">
        <v>1</v>
      </c>
      <c r="AA115" s="18">
        <v>1</v>
      </c>
      <c r="AB115" s="18">
        <v>0</v>
      </c>
      <c r="AC115" s="19">
        <v>1</v>
      </c>
      <c r="AD115" s="19">
        <v>1</v>
      </c>
      <c r="AE115" s="19">
        <v>1</v>
      </c>
      <c r="AF115" s="19">
        <v>1</v>
      </c>
      <c r="AG115" s="19">
        <v>1</v>
      </c>
      <c r="AH115" s="19">
        <v>1</v>
      </c>
      <c r="AI115" s="18">
        <v>0</v>
      </c>
      <c r="AJ115" s="19">
        <v>1</v>
      </c>
      <c r="AK115" s="19">
        <v>1</v>
      </c>
      <c r="AL115" s="19">
        <v>1</v>
      </c>
      <c r="AM115" s="19">
        <v>1</v>
      </c>
      <c r="AN115" s="19">
        <v>1</v>
      </c>
      <c r="AO115" s="19">
        <v>1</v>
      </c>
      <c r="AP115" s="19">
        <v>1</v>
      </c>
      <c r="AQ115" s="19">
        <v>0</v>
      </c>
      <c r="AR115" s="19">
        <v>1</v>
      </c>
      <c r="AS115" s="19">
        <v>1</v>
      </c>
      <c r="AT115" s="18" t="str">
        <f t="shared" ref="AT115:AT116" si="41">TEXT(DEC2HEX(_xlfn.BITAND(SUM(HEX2DEC(G115)+HEX2DEC(H115)+HEX2DEC(I115)+HEX2DEC(J115)+HEX2DEC(K115)+HEX2DEC(L115)+HEX2DEC(M115)+HEX2DEC(N115)+HEX2DEC(O115)+HEX2DEC(P115)+HEX2DEC(Q115)+HEX2DEC(R115)+HEX2DEC(S115)+HEX2DEC(T115)+HEX2DEC(U115)+HEX2DEC(V115)+HEX2DEC(X115)+HEX2DEC(Y115)+HEX2DEC(Z115)+HEX2DEC(AA115)+HEX2DEC(AB115)+HEX2DEC(AC115)+HEX2DEC(AD115)+HEX2DEC(AE115)+HEX2DEC(AF115)+HEX2DEC(AG115)+HEX2DEC(AH115)+HEX2DEC(AI115)+HEX2DEC(AJ115)+HEX2DEC(AK115)+HEX2DEC(AL115)+HEX2DEC(AM115)+HEX2DEC(AN115)+HEX2DEC(AO115)+HEX2DEC(AP115)+HEX2DEC(AQ115)+HEX2DEC(AR115)+HEX2DEC(AS115)),85)),"00")</f>
        <v>51</v>
      </c>
      <c r="AU115" s="23">
        <f>F115</f>
        <v>0</v>
      </c>
      <c r="AV115" s="16" t="str">
        <f t="shared" si="21"/>
        <v>7B00013CC80104076002F4000500000000000001010101000001000100010001000100010000010001000100010001000100010000000100015100</v>
      </c>
      <c r="AW115" s="79">
        <v>114</v>
      </c>
      <c r="AX115" s="21"/>
      <c r="AY115" s="18" t="str">
        <f t="shared" si="22"/>
        <v>00</v>
      </c>
      <c r="AZ115" s="18" t="str">
        <f t="shared" si="23"/>
        <v>00</v>
      </c>
      <c r="BA115" s="20"/>
      <c r="BB115" s="21"/>
    </row>
    <row r="116" spans="1:54" ht="66">
      <c r="A116" s="27"/>
      <c r="B116" s="16"/>
      <c r="C116" s="27"/>
      <c r="D116" s="16"/>
      <c r="E116" s="16">
        <v>2</v>
      </c>
      <c r="F116" s="22" t="s">
        <v>22</v>
      </c>
      <c r="G116" s="18" t="s">
        <v>18</v>
      </c>
      <c r="H116" s="18">
        <v>0</v>
      </c>
      <c r="I116" s="18">
        <v>1</v>
      </c>
      <c r="J116" s="18" t="s">
        <v>69</v>
      </c>
      <c r="K116" s="18" t="s">
        <v>68</v>
      </c>
      <c r="L116" s="18">
        <v>1</v>
      </c>
      <c r="M116" s="18">
        <v>4</v>
      </c>
      <c r="N116" s="19">
        <v>760</v>
      </c>
      <c r="O116" s="19" t="s">
        <v>166</v>
      </c>
      <c r="P116" s="19">
        <v>5</v>
      </c>
      <c r="Q116" s="18">
        <v>0</v>
      </c>
      <c r="R116" s="18">
        <v>0</v>
      </c>
      <c r="S116" s="18">
        <v>0</v>
      </c>
      <c r="T116" s="18">
        <v>0</v>
      </c>
      <c r="U116" s="18">
        <v>0</v>
      </c>
      <c r="V116" s="18">
        <v>0</v>
      </c>
      <c r="W116" s="18">
        <v>1</v>
      </c>
      <c r="X116" s="18">
        <v>1</v>
      </c>
      <c r="Y116" s="18">
        <v>1</v>
      </c>
      <c r="Z116" s="18">
        <v>1</v>
      </c>
      <c r="AA116" s="18">
        <v>1</v>
      </c>
      <c r="AB116" s="18">
        <v>0</v>
      </c>
      <c r="AC116" s="19">
        <v>1</v>
      </c>
      <c r="AD116" s="19">
        <v>1</v>
      </c>
      <c r="AE116" s="19">
        <v>1</v>
      </c>
      <c r="AF116" s="19">
        <v>1</v>
      </c>
      <c r="AG116" s="19">
        <v>1</v>
      </c>
      <c r="AH116" s="19">
        <v>1</v>
      </c>
      <c r="AI116" s="18">
        <v>0</v>
      </c>
      <c r="AJ116" s="19">
        <v>1</v>
      </c>
      <c r="AK116" s="19">
        <v>1</v>
      </c>
      <c r="AL116" s="19">
        <v>1</v>
      </c>
      <c r="AM116" s="19">
        <v>1</v>
      </c>
      <c r="AN116" s="19">
        <v>1</v>
      </c>
      <c r="AO116" s="19">
        <v>1</v>
      </c>
      <c r="AP116" s="19">
        <v>1</v>
      </c>
      <c r="AQ116" s="19">
        <v>1</v>
      </c>
      <c r="AR116" s="19">
        <v>1</v>
      </c>
      <c r="AS116" s="19">
        <v>1</v>
      </c>
      <c r="AT116" s="18" t="str">
        <f t="shared" si="41"/>
        <v>50</v>
      </c>
      <c r="AU116" s="23" t="str">
        <f>F116</f>
        <v>FF</v>
      </c>
      <c r="AV116" s="16" t="str">
        <f t="shared" si="21"/>
        <v>7B00013CC80104076002F40005000000000000010101010000010001000100010001000100000100010001000100010001000100010001000150FF</v>
      </c>
      <c r="AW116" s="79">
        <v>115</v>
      </c>
      <c r="AX116" s="21"/>
      <c r="AY116" s="18" t="str">
        <f t="shared" si="22"/>
        <v>00</v>
      </c>
      <c r="AZ116" s="18" t="str">
        <f t="shared" si="23"/>
        <v>00</v>
      </c>
      <c r="BA116" s="20"/>
      <c r="BB116" s="21"/>
    </row>
    <row r="117" spans="1:54">
      <c r="A117" s="71"/>
      <c r="B117" s="76"/>
      <c r="C117" s="72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5"/>
      <c r="AY117" s="76"/>
      <c r="AZ117" s="76"/>
      <c r="BA117" s="76"/>
      <c r="BB117" s="75"/>
    </row>
  </sheetData>
  <sheetProtection algorithmName="SHA-512" hashValue="hgCwslFBHQ/ymr5vmC5L0EDDcY/jKLsN2L+fQwHeCgw7ZHlOlkgi+ehXiuWxXzXwZV2Y4ER95DQ/PQNWO8BghA==" saltValue="+4QAxm/QAa1Q44ypkT1JJg==" spinCount="100000" sheet="1" objects="1" scenarios="1"/>
  <phoneticPr fontId="1" type="noConversion"/>
  <conditionalFormatting sqref="AW2:AW116">
    <cfRule type="duplicateValues" dxfId="25" priority="1"/>
  </conditionalFormatting>
  <dataValidations count="2">
    <dataValidation type="list" allowBlank="1" showInputMessage="1" showErrorMessage="1" sqref="BA2:BA116" xr:uid="{1DC2CA25-F7E5-44D0-A1B5-6B069E87841E}">
      <formula1>결과</formula1>
    </dataValidation>
    <dataValidation type="whole" allowBlank="1" showInputMessage="1" showErrorMessage="1" sqref="AW2:AW116" xr:uid="{91E462BF-EBA0-4654-8F05-7A9D35178BD0}">
      <formula1>1</formula1>
      <formula2>300</formula2>
    </dataValidation>
  </dataValidations>
  <pageMargins left="0.17" right="0.17" top="0.41" bottom="0.41" header="0.3" footer="0.3"/>
  <pageSetup paperSize="9" scale="25" fitToHeight="0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8A14C-0DFF-4F50-A65D-D725A97119ED}">
  <sheetPr codeName="Sheet9">
    <pageSetUpPr fitToPage="1"/>
  </sheetPr>
  <dimension ref="A1:BB120"/>
  <sheetViews>
    <sheetView zoomScaleNormal="100" workbookViewId="0">
      <pane xSplit="6" ySplit="1" topLeftCell="G2" activePane="bottomRight" state="frozen"/>
      <selection activeCell="Y40" sqref="Y40"/>
      <selection pane="topRight" activeCell="Y40" sqref="Y40"/>
      <selection pane="bottomLeft" activeCell="Y40" sqref="Y40"/>
      <selection pane="bottomRight"/>
    </sheetView>
  </sheetViews>
  <sheetFormatPr defaultRowHeight="16.5"/>
  <cols>
    <col min="1" max="1" width="30.125" style="74" customWidth="1"/>
    <col min="2" max="2" width="7.125" style="77" customWidth="1"/>
    <col min="3" max="3" width="19" style="74" customWidth="1"/>
    <col min="4" max="4" width="15" style="77" customWidth="1"/>
    <col min="5" max="5" width="5.625" style="77" customWidth="1"/>
    <col min="6" max="6" width="9.5" style="77" customWidth="1"/>
    <col min="7" max="13" width="5.375" style="77" customWidth="1"/>
    <col min="14" max="16" width="7.625" style="77" customWidth="1"/>
    <col min="17" max="17" width="5.375" style="77" customWidth="1"/>
    <col min="18" max="18" width="6.375" style="77" customWidth="1"/>
    <col min="19" max="28" width="5.375" style="77" customWidth="1"/>
    <col min="29" max="34" width="7.625" style="77" customWidth="1"/>
    <col min="35" max="35" width="5.375" style="77" customWidth="1"/>
    <col min="36" max="45" width="7.625" style="77" customWidth="1"/>
    <col min="46" max="46" width="8.125" style="77" customWidth="1"/>
    <col min="47" max="47" width="5.375" style="77" customWidth="1"/>
    <col min="48" max="48" width="30.875" style="77" customWidth="1"/>
    <col min="49" max="49" width="5.5" style="77" customWidth="1"/>
    <col min="50" max="50" width="37.875" style="78" customWidth="1"/>
    <col min="51" max="52" width="5.375" style="77" customWidth="1"/>
    <col min="53" max="53" width="7.5" style="77" customWidth="1"/>
    <col min="54" max="54" width="82.875" style="77" bestFit="1" customWidth="1"/>
    <col min="55" max="16384" width="9" style="74"/>
  </cols>
  <sheetData>
    <row r="1" spans="1:54" ht="34.5">
      <c r="A1" s="65" t="s">
        <v>50</v>
      </c>
      <c r="B1" s="65" t="s">
        <v>15</v>
      </c>
      <c r="C1" s="65" t="s">
        <v>52</v>
      </c>
      <c r="D1" s="65" t="s">
        <v>54</v>
      </c>
      <c r="E1" s="67" t="s">
        <v>15</v>
      </c>
      <c r="F1" s="67" t="s">
        <v>33</v>
      </c>
      <c r="G1" s="67" t="s">
        <v>6</v>
      </c>
      <c r="H1" s="67" t="s">
        <v>26</v>
      </c>
      <c r="I1" s="67" t="s">
        <v>28</v>
      </c>
      <c r="J1" s="67" t="s">
        <v>27</v>
      </c>
      <c r="K1" s="67" t="s">
        <v>29</v>
      </c>
      <c r="L1" s="67" t="s">
        <v>10</v>
      </c>
      <c r="M1" s="67" t="s">
        <v>70</v>
      </c>
      <c r="N1" s="67" t="s">
        <v>71</v>
      </c>
      <c r="O1" s="67" t="s">
        <v>159</v>
      </c>
      <c r="P1" s="67" t="s">
        <v>105</v>
      </c>
      <c r="Q1" s="67" t="s">
        <v>106</v>
      </c>
      <c r="R1" s="67" t="s">
        <v>107</v>
      </c>
      <c r="S1" s="67" t="s">
        <v>108</v>
      </c>
      <c r="T1" s="67" t="s">
        <v>109</v>
      </c>
      <c r="U1" s="67" t="s">
        <v>160</v>
      </c>
      <c r="V1" s="67" t="s">
        <v>117</v>
      </c>
      <c r="W1" s="67" t="s">
        <v>111</v>
      </c>
      <c r="X1" s="67" t="s">
        <v>112</v>
      </c>
      <c r="Y1" s="67" t="s">
        <v>113</v>
      </c>
      <c r="Z1" s="67" t="s">
        <v>114</v>
      </c>
      <c r="AA1" s="67" t="s">
        <v>115</v>
      </c>
      <c r="AB1" s="67" t="s">
        <v>117</v>
      </c>
      <c r="AC1" s="67" t="s">
        <v>118</v>
      </c>
      <c r="AD1" s="67" t="s">
        <v>119</v>
      </c>
      <c r="AE1" s="67" t="s">
        <v>120</v>
      </c>
      <c r="AF1" s="67" t="s">
        <v>121</v>
      </c>
      <c r="AG1" s="67" t="s">
        <v>122</v>
      </c>
      <c r="AH1" s="67" t="s">
        <v>123</v>
      </c>
      <c r="AI1" s="67" t="s">
        <v>124</v>
      </c>
      <c r="AJ1" s="67" t="s">
        <v>125</v>
      </c>
      <c r="AK1" s="67" t="s">
        <v>126</v>
      </c>
      <c r="AL1" s="67" t="s">
        <v>127</v>
      </c>
      <c r="AM1" s="67" t="s">
        <v>128</v>
      </c>
      <c r="AN1" s="67" t="s">
        <v>129</v>
      </c>
      <c r="AO1" s="67" t="s">
        <v>130</v>
      </c>
      <c r="AP1" s="67" t="s">
        <v>131</v>
      </c>
      <c r="AQ1" s="67" t="s">
        <v>132</v>
      </c>
      <c r="AR1" s="67" t="s">
        <v>133</v>
      </c>
      <c r="AS1" s="67" t="s">
        <v>134</v>
      </c>
      <c r="AT1" s="67" t="s">
        <v>20</v>
      </c>
      <c r="AU1" s="67" t="s">
        <v>12</v>
      </c>
      <c r="AV1" s="67" t="s">
        <v>21</v>
      </c>
      <c r="AW1" s="67" t="s">
        <v>787</v>
      </c>
      <c r="AX1" s="67" t="s">
        <v>17</v>
      </c>
      <c r="AY1" s="67" t="s">
        <v>135</v>
      </c>
      <c r="AZ1" s="67" t="s">
        <v>136</v>
      </c>
      <c r="BA1" s="67" t="s">
        <v>34</v>
      </c>
      <c r="BB1" s="67" t="s">
        <v>32</v>
      </c>
    </row>
    <row r="2" spans="1:54" ht="66">
      <c r="A2" s="41" t="s">
        <v>169</v>
      </c>
      <c r="B2" s="63">
        <f>COUNTA(AW2:AW300)</f>
        <v>118</v>
      </c>
      <c r="C2" s="34"/>
      <c r="D2" s="35" t="s">
        <v>53</v>
      </c>
      <c r="E2" s="42">
        <v>0</v>
      </c>
      <c r="F2" s="17" t="s">
        <v>18</v>
      </c>
      <c r="G2" s="18" t="s">
        <v>18</v>
      </c>
      <c r="H2" s="18">
        <v>0</v>
      </c>
      <c r="I2" s="18">
        <v>1</v>
      </c>
      <c r="J2" s="18" t="s">
        <v>69</v>
      </c>
      <c r="K2" s="18" t="s">
        <v>68</v>
      </c>
      <c r="L2" s="18">
        <v>1</v>
      </c>
      <c r="M2" s="18">
        <v>5</v>
      </c>
      <c r="N2" s="19">
        <v>760</v>
      </c>
      <c r="O2" s="19" t="s">
        <v>166</v>
      </c>
      <c r="P2" s="19">
        <v>5</v>
      </c>
      <c r="Q2" s="18" t="str">
        <f ca="1">TEXT(DEC2HEX(TEXT(NOW()+2,"YY")),"00")</f>
        <v>16</v>
      </c>
      <c r="R2" s="18" t="str">
        <f ca="1">TEXT(DEC2HEX(TEXT(NOW()+2,"MM")),"00")</f>
        <v>08</v>
      </c>
      <c r="S2" s="18" t="str">
        <f ca="1">TEXT(DEC2HEX(TEXT(NOW()+2,"DD")),"00")</f>
        <v>07</v>
      </c>
      <c r="T2" s="18">
        <v>1</v>
      </c>
      <c r="U2" s="18">
        <v>0</v>
      </c>
      <c r="V2" s="18">
        <v>0</v>
      </c>
      <c r="W2" s="18">
        <v>1</v>
      </c>
      <c r="X2" s="18">
        <v>1</v>
      </c>
      <c r="Y2" s="18">
        <v>1</v>
      </c>
      <c r="Z2" s="18">
        <v>1</v>
      </c>
      <c r="AA2" s="18">
        <v>1</v>
      </c>
      <c r="AB2" s="18">
        <v>0</v>
      </c>
      <c r="AC2" s="19">
        <v>0</v>
      </c>
      <c r="AD2" s="19">
        <v>0</v>
      </c>
      <c r="AE2" s="19">
        <v>0</v>
      </c>
      <c r="AF2" s="19">
        <v>0</v>
      </c>
      <c r="AG2" s="19">
        <v>0</v>
      </c>
      <c r="AH2" s="19">
        <v>0</v>
      </c>
      <c r="AI2" s="18">
        <v>0</v>
      </c>
      <c r="AJ2" s="19">
        <v>0</v>
      </c>
      <c r="AK2" s="19">
        <v>0</v>
      </c>
      <c r="AL2" s="19">
        <v>0</v>
      </c>
      <c r="AM2" s="19">
        <v>0</v>
      </c>
      <c r="AN2" s="19">
        <v>0</v>
      </c>
      <c r="AO2" s="19">
        <v>0</v>
      </c>
      <c r="AP2" s="19">
        <v>0</v>
      </c>
      <c r="AQ2" s="19">
        <v>0</v>
      </c>
      <c r="AR2" s="19">
        <v>0</v>
      </c>
      <c r="AS2" s="19">
        <v>0</v>
      </c>
      <c r="AT2" s="18" t="str">
        <f ca="1">TEXT(DEC2HEX(_xlfn.BITAND(SUM(HEX2DEC(G2)+HEX2DEC(H2)+HEX2DEC(I2)+HEX2DEC(J2)+HEX2DEC(K2)+HEX2DEC(L2)+HEX2DEC(M2)+HEX2DEC(N2)+HEX2DEC(O2)+HEX2DEC(P2)+HEX2DEC(Q2)+HEX2DEC(R2)+HEX2DEC(S2)+HEX2DEC(T2)+HEX2DEC(U2)+HEX2DEC(V2)+HEX2DEC(X2)+HEX2DEC(Y2)+HEX2DEC(Z2)+HEX2DEC(AA2)+HEX2DEC(AB2)+HEX2DEC(AC2)+HEX2DEC(AD2)+HEX2DEC(AE2)+HEX2DEC(AF2)+HEX2DEC(AG2)+HEX2DEC(AH2)+HEX2DEC(AI2)+HEX2DEC(AJ2)+HEX2DEC(AK2)+HEX2DEC(AL2)+HEX2DEC(AM2)+HEX2DEC(AN2)+HEX2DEC(AO2)+HEX2DEC(AP2)+HEX2DEC(AQ2)+HEX2DEC(AR2)+HEX2DEC(AS2)),85)),"00")</f>
        <v>01</v>
      </c>
      <c r="AU2" s="18" t="s">
        <v>25</v>
      </c>
      <c r="AV2" s="16" t="str">
        <f ca="1">CONCATENATE(TEXT(G2,"00"),TEXT(H2,"00"),TEXT(I2,"00"),TEXT(J2,"00"),TEXT(K2,"00"),TEXT(L2,"00"),TEXT(M2,"00"),TEXT(N2,"0000"),TEXT(O2,"0000"),TEXT(P2,"0000"),TEXT(Q2,"00"),TEXT(R2,"00"),,TEXT(S2,"00"),,TEXT(T2,"00"),TEXT(U2,"00"),TEXT(V2,"00"),TEXT(X2,"00"),TEXT(Y2,"00"),TEXT(Z2,"00"),TEXT(AA2,"00"),TEXT(AB2,"00"),TEXT(AC2,"0000"),TEXT(AD2,"0000"),TEXT(AE2,"0000"),TEXT(AF2,"0000"),TEXT(AG2,"0000"),TEXT(AH2,"0000"),TEXT(AI2,"00"),TEXT(AJ2,"0000"),TEXT(AK2,"0000"),TEXT(AL2,"0000"),TEXT(AM2,"0000"),TEXT(AN2,"0000"),TEXT(AO2,"0000"),TEXT(AP2,"0000"),TEXT(AQ2,"0000"),TEXT(AR2,"0000"),TEXT(AS2,"0000"),TEXT(AT2,"00"),TEXT(AU2,"00"))</f>
        <v>7B00013CC80105076002F400051608070100000101010100000000000000000000000000000000000000000000000000000000000000000000017D</v>
      </c>
      <c r="AW2" s="79">
        <v>1</v>
      </c>
      <c r="AX2" s="21"/>
      <c r="AY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),85)),"00")</f>
        <v>00</v>
      </c>
      <c r="AZ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+HEX2DEC(MID(AX2,139,2))+HEX2DEC(MID(AX2,142,2))+HEX2DEC(MID(AX2,145,2))+HEX2DEC(MID(AX2,148,2))+HEX2DEC(MID(AX2,151,2))+HEX2DEC(MID(AX2,154,2))+HEX2DEC(MID(AX2,157,2))+HEX2DEC(MID(AX2,160,2))+HEX2DEC(MID(AX2,163,2))+HEX2DEC(MID(AX2,166,2))+HEX2DEC(MID(AX2,169,2))+HEX2DEC(MID(AX2,172,2))+HEX2DEC(MID(AX2,175,2))+HEX2DEC(MID(AX2,178,2))+HEX2DEC(MID(AX2,181,2))+HEX2DEC(MID(AX2,184,2))+HEX2DEC(MID(AX2,187,2))+HEX2DEC(MID(AX2,190,2))+HEX2DEC(MID(AX2,193,2))+HEX2DEC(MID(AX2,196,2))+HEX2DEC(MID(AX2,199,2))+HEX2DEC(MID(AX2,202,2))),85)),"00")</f>
        <v>00</v>
      </c>
      <c r="BA2" s="20" t="s">
        <v>40</v>
      </c>
      <c r="BB2" s="21"/>
    </row>
    <row r="3" spans="1:54" ht="66">
      <c r="A3" s="40" t="s">
        <v>5</v>
      </c>
      <c r="B3" s="43">
        <v>0</v>
      </c>
      <c r="C3" s="39" t="s">
        <v>6</v>
      </c>
      <c r="D3" s="43" t="s">
        <v>0</v>
      </c>
      <c r="E3" s="16">
        <v>1</v>
      </c>
      <c r="F3" s="22" t="s">
        <v>22</v>
      </c>
      <c r="G3" s="23" t="str">
        <f>F3</f>
        <v>FF</v>
      </c>
      <c r="H3" s="18">
        <v>0</v>
      </c>
      <c r="I3" s="18">
        <v>1</v>
      </c>
      <c r="J3" s="18" t="s">
        <v>69</v>
      </c>
      <c r="K3" s="18" t="s">
        <v>68</v>
      </c>
      <c r="L3" s="18">
        <v>1</v>
      </c>
      <c r="M3" s="18">
        <v>5</v>
      </c>
      <c r="N3" s="19">
        <v>760</v>
      </c>
      <c r="O3" s="19" t="s">
        <v>166</v>
      </c>
      <c r="P3" s="19">
        <v>5</v>
      </c>
      <c r="Q3" s="18" t="str">
        <f t="shared" ref="Q3:Q31" ca="1" si="0">TEXT(DEC2HEX(TEXT(NOW()+2,"YY")),"00")</f>
        <v>16</v>
      </c>
      <c r="R3" s="18" t="str">
        <f t="shared" ref="R3:R34" ca="1" si="1">TEXT(DEC2HEX(TEXT(NOW()+2,"MM")),"00")</f>
        <v>08</v>
      </c>
      <c r="S3" s="18" t="str">
        <f t="shared" ref="S3:S37" ca="1" si="2">TEXT(DEC2HEX(TEXT(NOW()+2,"DD")),"00")</f>
        <v>07</v>
      </c>
      <c r="T3" s="18">
        <v>1</v>
      </c>
      <c r="U3" s="18">
        <v>0</v>
      </c>
      <c r="V3" s="18">
        <v>0</v>
      </c>
      <c r="W3" s="18">
        <v>1</v>
      </c>
      <c r="X3" s="18">
        <v>1</v>
      </c>
      <c r="Y3" s="18">
        <v>1</v>
      </c>
      <c r="Z3" s="18">
        <v>1</v>
      </c>
      <c r="AA3" s="18">
        <v>1</v>
      </c>
      <c r="AB3" s="18">
        <v>0</v>
      </c>
      <c r="AC3" s="19">
        <v>0</v>
      </c>
      <c r="AD3" s="19">
        <v>0</v>
      </c>
      <c r="AE3" s="19">
        <v>0</v>
      </c>
      <c r="AF3" s="19">
        <v>0</v>
      </c>
      <c r="AG3" s="19">
        <v>0</v>
      </c>
      <c r="AH3" s="19">
        <v>0</v>
      </c>
      <c r="AI3" s="18">
        <v>0</v>
      </c>
      <c r="AJ3" s="19">
        <v>0</v>
      </c>
      <c r="AK3" s="19">
        <v>0</v>
      </c>
      <c r="AL3" s="19">
        <v>0</v>
      </c>
      <c r="AM3" s="19">
        <v>0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>
        <v>0</v>
      </c>
      <c r="AT3" s="18" t="str">
        <f t="shared" ref="AT3:AT64" ca="1" si="3">TEXT(DEC2HEX(_xlfn.BITAND(SUM(HEX2DEC(G3)+HEX2DEC(H3)+HEX2DEC(I3)+HEX2DEC(J3)+HEX2DEC(K3)+HEX2DEC(L3)+HEX2DEC(M3)+HEX2DEC(N3)+HEX2DEC(O3)+HEX2DEC(P3)+HEX2DEC(Q3)+HEX2DEC(R3)+HEX2DEC(S3)+HEX2DEC(T3)+HEX2DEC(U3)+HEX2DEC(V3)+HEX2DEC(X3)+HEX2DEC(Y3)+HEX2DEC(Z3)+HEX2DEC(AA3)+HEX2DEC(AB3)+HEX2DEC(AC3)+HEX2DEC(AD3)+HEX2DEC(AE3)+HEX2DEC(AF3)+HEX2DEC(AG3)+HEX2DEC(AH3)+HEX2DEC(AI3)+HEX2DEC(AJ3)+HEX2DEC(AK3)+HEX2DEC(AL3)+HEX2DEC(AM3)+HEX2DEC(AN3)+HEX2DEC(AO3)+HEX2DEC(AP3)+HEX2DEC(AQ3)+HEX2DEC(AR3)+HEX2DEC(AS3)),85)),"00")</f>
        <v>05</v>
      </c>
      <c r="AU3" s="18" t="s">
        <v>25</v>
      </c>
      <c r="AV3" s="16" t="str">
        <f t="shared" ref="AV3:AV64" ca="1" si="4">CONCATENATE(TEXT(G3,"00"),TEXT(H3,"00"),TEXT(I3,"00"),TEXT(J3,"00"),TEXT(K3,"00"),TEXT(L3,"00"),TEXT(M3,"00"),TEXT(N3,"0000"),TEXT(O3,"0000"),TEXT(P3,"0000"),TEXT(Q3,"00"),TEXT(R3,"00"),,TEXT(S3,"00"),,TEXT(T3,"00"),TEXT(U3,"00"),TEXT(V3,"00"),TEXT(X3,"00"),TEXT(Y3,"00"),TEXT(Z3,"00"),TEXT(AA3,"00"),TEXT(AB3,"00"),TEXT(AC3,"0000"),TEXT(AD3,"0000"),TEXT(AE3,"0000"),TEXT(AF3,"0000"),TEXT(AG3,"0000"),TEXT(AH3,"0000"),TEXT(AI3,"00"),TEXT(AJ3,"0000"),TEXT(AK3,"0000"),TEXT(AL3,"0000"),TEXT(AM3,"0000"),TEXT(AN3,"0000"),TEXT(AO3,"0000"),TEXT(AP3,"0000"),TEXT(AQ3,"0000"),TEXT(AR3,"0000"),TEXT(AS3,"0000"),TEXT(AT3,"00"),TEXT(AU3,"00"))</f>
        <v>FF00013CC80105076002F400051608070100000101010100000000000000000000000000000000000000000000000000000000000000000000057D</v>
      </c>
      <c r="AW3" s="79">
        <v>2</v>
      </c>
      <c r="AX3" s="21"/>
      <c r="AY3" s="18" t="str">
        <f t="shared" ref="AY3:AY64" si="5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),85)),"00")</f>
        <v>00</v>
      </c>
      <c r="AZ3" s="18" t="str">
        <f t="shared" ref="AZ3:AZ64" si="6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+HEX2DEC(MID(AX3,139,2))+HEX2DEC(MID(AX3,142,2))+HEX2DEC(MID(AX3,145,2))+HEX2DEC(MID(AX3,148,2))+HEX2DEC(MID(AX3,151,2))+HEX2DEC(MID(AX3,154,2))+HEX2DEC(MID(AX3,157,2))+HEX2DEC(MID(AX3,160,2))+HEX2DEC(MID(AX3,163,2))+HEX2DEC(MID(AX3,166,2))+HEX2DEC(MID(AX3,169,2))+HEX2DEC(MID(AX3,172,2))+HEX2DEC(MID(AX3,175,2))+HEX2DEC(MID(AX3,178,2))+HEX2DEC(MID(AX3,181,2))+HEX2DEC(MID(AX3,184,2))+HEX2DEC(MID(AX3,187,2))+HEX2DEC(MID(AX3,190,2))+HEX2DEC(MID(AX3,193,2))+HEX2DEC(MID(AX3,196,2))+HEX2DEC(MID(AX3,199,2))+HEX2DEC(MID(AX3,202,2))),85)),"00")</f>
        <v>00</v>
      </c>
      <c r="BA3" s="20"/>
      <c r="BB3" s="21"/>
    </row>
    <row r="4" spans="1:54" ht="66">
      <c r="A4" s="27"/>
      <c r="B4" s="16"/>
      <c r="C4" s="27"/>
      <c r="D4" s="16"/>
      <c r="E4" s="16">
        <v>2</v>
      </c>
      <c r="F4" s="22">
        <v>0</v>
      </c>
      <c r="G4" s="23">
        <f>F4</f>
        <v>0</v>
      </c>
      <c r="H4" s="18">
        <v>0</v>
      </c>
      <c r="I4" s="18">
        <v>1</v>
      </c>
      <c r="J4" s="18" t="s">
        <v>69</v>
      </c>
      <c r="K4" s="18" t="s">
        <v>68</v>
      </c>
      <c r="L4" s="18">
        <v>1</v>
      </c>
      <c r="M4" s="18">
        <v>5</v>
      </c>
      <c r="N4" s="19">
        <v>760</v>
      </c>
      <c r="O4" s="19" t="s">
        <v>166</v>
      </c>
      <c r="P4" s="19">
        <v>5</v>
      </c>
      <c r="Q4" s="18" t="str">
        <f t="shared" ca="1" si="0"/>
        <v>16</v>
      </c>
      <c r="R4" s="18" t="str">
        <f t="shared" ca="1" si="1"/>
        <v>08</v>
      </c>
      <c r="S4" s="18" t="str">
        <f t="shared" ca="1" si="2"/>
        <v>07</v>
      </c>
      <c r="T4" s="18">
        <v>1</v>
      </c>
      <c r="U4" s="18">
        <v>0</v>
      </c>
      <c r="V4" s="18">
        <v>0</v>
      </c>
      <c r="W4" s="18">
        <v>1</v>
      </c>
      <c r="X4" s="18">
        <v>1</v>
      </c>
      <c r="Y4" s="18">
        <v>1</v>
      </c>
      <c r="Z4" s="18">
        <v>1</v>
      </c>
      <c r="AA4" s="18">
        <v>1</v>
      </c>
      <c r="AB4" s="18">
        <v>0</v>
      </c>
      <c r="AC4" s="19">
        <v>0</v>
      </c>
      <c r="AD4" s="19">
        <v>0</v>
      </c>
      <c r="AE4" s="19">
        <v>0</v>
      </c>
      <c r="AF4" s="19">
        <v>0</v>
      </c>
      <c r="AG4" s="19">
        <v>0</v>
      </c>
      <c r="AH4" s="19">
        <v>0</v>
      </c>
      <c r="AI4" s="18">
        <v>0</v>
      </c>
      <c r="AJ4" s="19">
        <v>0</v>
      </c>
      <c r="AK4" s="19">
        <v>0</v>
      </c>
      <c r="AL4" s="19">
        <v>0</v>
      </c>
      <c r="AM4" s="19">
        <v>0</v>
      </c>
      <c r="AN4" s="19">
        <v>0</v>
      </c>
      <c r="AO4" s="19">
        <v>0</v>
      </c>
      <c r="AP4" s="19">
        <v>0</v>
      </c>
      <c r="AQ4" s="19">
        <v>0</v>
      </c>
      <c r="AR4" s="19">
        <v>0</v>
      </c>
      <c r="AS4" s="19">
        <v>0</v>
      </c>
      <c r="AT4" s="18" t="str">
        <f t="shared" ca="1" si="3"/>
        <v>04</v>
      </c>
      <c r="AU4" s="18" t="s">
        <v>25</v>
      </c>
      <c r="AV4" s="16" t="str">
        <f t="shared" ca="1" si="4"/>
        <v>0000013CC80105076002F400051608070100000101010100000000000000000000000000000000000000000000000000000000000000000000047D</v>
      </c>
      <c r="AW4" s="79">
        <v>3</v>
      </c>
      <c r="AX4" s="21"/>
      <c r="AY4" s="18" t="str">
        <f t="shared" si="5"/>
        <v>00</v>
      </c>
      <c r="AZ4" s="18" t="str">
        <f t="shared" si="6"/>
        <v>00</v>
      </c>
      <c r="BA4" s="20"/>
      <c r="BB4" s="21"/>
    </row>
    <row r="5" spans="1:54" ht="66">
      <c r="A5" s="27"/>
      <c r="B5" s="16">
        <v>1</v>
      </c>
      <c r="C5" s="27" t="s">
        <v>3</v>
      </c>
      <c r="D5" s="16" t="s">
        <v>14</v>
      </c>
      <c r="E5" s="16">
        <v>1</v>
      </c>
      <c r="F5" s="22">
        <v>0</v>
      </c>
      <c r="G5" s="18" t="s">
        <v>18</v>
      </c>
      <c r="H5" s="23">
        <f>F5</f>
        <v>0</v>
      </c>
      <c r="I5" s="18">
        <v>1</v>
      </c>
      <c r="J5" s="18" t="s">
        <v>69</v>
      </c>
      <c r="K5" s="18" t="s">
        <v>68</v>
      </c>
      <c r="L5" s="18">
        <v>1</v>
      </c>
      <c r="M5" s="18">
        <v>5</v>
      </c>
      <c r="N5" s="19">
        <v>760</v>
      </c>
      <c r="O5" s="19" t="s">
        <v>166</v>
      </c>
      <c r="P5" s="19">
        <v>5</v>
      </c>
      <c r="Q5" s="18" t="str">
        <f t="shared" ca="1" si="0"/>
        <v>16</v>
      </c>
      <c r="R5" s="18" t="str">
        <f t="shared" ca="1" si="1"/>
        <v>08</v>
      </c>
      <c r="S5" s="18" t="str">
        <f t="shared" ca="1" si="2"/>
        <v>07</v>
      </c>
      <c r="T5" s="18">
        <v>1</v>
      </c>
      <c r="U5" s="18">
        <v>0</v>
      </c>
      <c r="V5" s="18">
        <v>0</v>
      </c>
      <c r="W5" s="18">
        <v>1</v>
      </c>
      <c r="X5" s="18">
        <v>1</v>
      </c>
      <c r="Y5" s="18">
        <v>1</v>
      </c>
      <c r="Z5" s="18">
        <v>1</v>
      </c>
      <c r="AA5" s="18">
        <v>1</v>
      </c>
      <c r="AB5" s="18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8">
        <v>0</v>
      </c>
      <c r="AJ5" s="19">
        <v>0</v>
      </c>
      <c r="AK5" s="19">
        <v>0</v>
      </c>
      <c r="AL5" s="19">
        <v>0</v>
      </c>
      <c r="AM5" s="19">
        <v>0</v>
      </c>
      <c r="AN5" s="19">
        <v>0</v>
      </c>
      <c r="AO5" s="19">
        <v>0</v>
      </c>
      <c r="AP5" s="19">
        <v>0</v>
      </c>
      <c r="AQ5" s="19">
        <v>0</v>
      </c>
      <c r="AR5" s="19">
        <v>0</v>
      </c>
      <c r="AS5" s="19">
        <v>0</v>
      </c>
      <c r="AT5" s="18" t="str">
        <f t="shared" ca="1" si="3"/>
        <v>01</v>
      </c>
      <c r="AU5" s="18" t="s">
        <v>25</v>
      </c>
      <c r="AV5" s="16" t="str">
        <f t="shared" ca="1" si="4"/>
        <v>7B00013CC80105076002F400051608070100000101010100000000000000000000000000000000000000000000000000000000000000000000017D</v>
      </c>
      <c r="AW5" s="79">
        <v>4</v>
      </c>
      <c r="AX5" s="21"/>
      <c r="AY5" s="18" t="str">
        <f t="shared" si="5"/>
        <v>00</v>
      </c>
      <c r="AZ5" s="18" t="str">
        <f t="shared" si="6"/>
        <v>00</v>
      </c>
      <c r="BA5" s="20"/>
      <c r="BB5" s="21"/>
    </row>
    <row r="6" spans="1:54" ht="66">
      <c r="A6" s="27"/>
      <c r="B6" s="16"/>
      <c r="C6" s="27"/>
      <c r="D6" s="16"/>
      <c r="E6" s="16">
        <v>2</v>
      </c>
      <c r="F6" s="24" t="s">
        <v>22</v>
      </c>
      <c r="G6" s="18" t="s">
        <v>18</v>
      </c>
      <c r="H6" s="23" t="str">
        <f>F6</f>
        <v>FF</v>
      </c>
      <c r="I6" s="18">
        <v>1</v>
      </c>
      <c r="J6" s="18" t="s">
        <v>69</v>
      </c>
      <c r="K6" s="18" t="s">
        <v>68</v>
      </c>
      <c r="L6" s="18">
        <v>1</v>
      </c>
      <c r="M6" s="18">
        <v>5</v>
      </c>
      <c r="N6" s="19">
        <v>760</v>
      </c>
      <c r="O6" s="19" t="s">
        <v>166</v>
      </c>
      <c r="P6" s="19">
        <v>5</v>
      </c>
      <c r="Q6" s="18" t="str">
        <f t="shared" ca="1" si="0"/>
        <v>16</v>
      </c>
      <c r="R6" s="18" t="str">
        <f t="shared" ca="1" si="1"/>
        <v>08</v>
      </c>
      <c r="S6" s="18" t="str">
        <f t="shared" ca="1" si="2"/>
        <v>07</v>
      </c>
      <c r="T6" s="18">
        <v>1</v>
      </c>
      <c r="U6" s="18">
        <v>0</v>
      </c>
      <c r="V6" s="18">
        <v>0</v>
      </c>
      <c r="W6" s="18">
        <v>1</v>
      </c>
      <c r="X6" s="18">
        <v>1</v>
      </c>
      <c r="Y6" s="18">
        <v>1</v>
      </c>
      <c r="Z6" s="18">
        <v>1</v>
      </c>
      <c r="AA6" s="18">
        <v>1</v>
      </c>
      <c r="AB6" s="18">
        <v>0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8">
        <v>0</v>
      </c>
      <c r="AJ6" s="19">
        <v>0</v>
      </c>
      <c r="AK6" s="19">
        <v>0</v>
      </c>
      <c r="AL6" s="19">
        <v>0</v>
      </c>
      <c r="AM6" s="19">
        <v>0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>
        <v>0</v>
      </c>
      <c r="AT6" s="18" t="str">
        <f t="shared" ca="1" si="3"/>
        <v>00</v>
      </c>
      <c r="AU6" s="18" t="s">
        <v>25</v>
      </c>
      <c r="AV6" s="16" t="str">
        <f t="shared" ca="1" si="4"/>
        <v>7BFF013CC80105076002F400051608070100000101010100000000000000000000000000000000000000000000000000000000000000000000007D</v>
      </c>
      <c r="AW6" s="79">
        <v>5</v>
      </c>
      <c r="AX6" s="21"/>
      <c r="AY6" s="18" t="str">
        <f t="shared" si="5"/>
        <v>00</v>
      </c>
      <c r="AZ6" s="18" t="str">
        <f t="shared" si="6"/>
        <v>00</v>
      </c>
      <c r="BA6" s="20"/>
      <c r="BB6" s="21"/>
    </row>
    <row r="7" spans="1:54" ht="66">
      <c r="A7" s="27"/>
      <c r="B7" s="16">
        <v>2</v>
      </c>
      <c r="C7" s="27" t="s">
        <v>4</v>
      </c>
      <c r="D7" s="16" t="s">
        <v>14</v>
      </c>
      <c r="E7" s="16">
        <v>1</v>
      </c>
      <c r="F7" s="22">
        <v>0</v>
      </c>
      <c r="G7" s="18" t="s">
        <v>18</v>
      </c>
      <c r="H7" s="18">
        <v>0</v>
      </c>
      <c r="I7" s="23">
        <f>F7</f>
        <v>0</v>
      </c>
      <c r="J7" s="18" t="s">
        <v>69</v>
      </c>
      <c r="K7" s="18" t="s">
        <v>68</v>
      </c>
      <c r="L7" s="18">
        <v>1</v>
      </c>
      <c r="M7" s="18">
        <v>5</v>
      </c>
      <c r="N7" s="19">
        <v>760</v>
      </c>
      <c r="O7" s="19" t="s">
        <v>166</v>
      </c>
      <c r="P7" s="19">
        <v>5</v>
      </c>
      <c r="Q7" s="18" t="str">
        <f t="shared" ca="1" si="0"/>
        <v>16</v>
      </c>
      <c r="R7" s="18" t="str">
        <f t="shared" ca="1" si="1"/>
        <v>08</v>
      </c>
      <c r="S7" s="18" t="str">
        <f t="shared" ca="1" si="2"/>
        <v>07</v>
      </c>
      <c r="T7" s="18">
        <v>1</v>
      </c>
      <c r="U7" s="18">
        <v>0</v>
      </c>
      <c r="V7" s="18">
        <v>0</v>
      </c>
      <c r="W7" s="18">
        <v>1</v>
      </c>
      <c r="X7" s="18">
        <v>1</v>
      </c>
      <c r="Y7" s="18">
        <v>1</v>
      </c>
      <c r="Z7" s="18">
        <v>1</v>
      </c>
      <c r="AA7" s="18">
        <v>1</v>
      </c>
      <c r="AB7" s="18">
        <v>0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8">
        <v>0</v>
      </c>
      <c r="AJ7" s="19">
        <v>0</v>
      </c>
      <c r="AK7" s="19">
        <v>0</v>
      </c>
      <c r="AL7" s="19">
        <v>0</v>
      </c>
      <c r="AM7" s="19">
        <v>0</v>
      </c>
      <c r="AN7" s="19">
        <v>0</v>
      </c>
      <c r="AO7" s="19">
        <v>0</v>
      </c>
      <c r="AP7" s="19">
        <v>0</v>
      </c>
      <c r="AQ7" s="19">
        <v>0</v>
      </c>
      <c r="AR7" s="19">
        <v>0</v>
      </c>
      <c r="AS7" s="19">
        <v>0</v>
      </c>
      <c r="AT7" s="18" t="str">
        <f t="shared" ca="1" si="3"/>
        <v>00</v>
      </c>
      <c r="AU7" s="18" t="s">
        <v>25</v>
      </c>
      <c r="AV7" s="16" t="str">
        <f t="shared" ca="1" si="4"/>
        <v>7B00003CC80105076002F400051608070100000101010100000000000000000000000000000000000000000000000000000000000000000000007D</v>
      </c>
      <c r="AW7" s="79">
        <v>6</v>
      </c>
      <c r="AX7" s="21"/>
      <c r="AY7" s="18" t="str">
        <f t="shared" si="5"/>
        <v>00</v>
      </c>
      <c r="AZ7" s="18" t="str">
        <f t="shared" si="6"/>
        <v>00</v>
      </c>
      <c r="BA7" s="20"/>
      <c r="BB7" s="21"/>
    </row>
    <row r="8" spans="1:54" ht="66">
      <c r="A8" s="27"/>
      <c r="B8" s="16"/>
      <c r="C8" s="27"/>
      <c r="D8" s="16"/>
      <c r="E8" s="16">
        <v>2</v>
      </c>
      <c r="F8" s="24" t="s">
        <v>22</v>
      </c>
      <c r="G8" s="18" t="s">
        <v>18</v>
      </c>
      <c r="H8" s="18">
        <v>0</v>
      </c>
      <c r="I8" s="23" t="str">
        <f>F8</f>
        <v>FF</v>
      </c>
      <c r="J8" s="18" t="s">
        <v>69</v>
      </c>
      <c r="K8" s="18" t="s">
        <v>68</v>
      </c>
      <c r="L8" s="18">
        <v>1</v>
      </c>
      <c r="M8" s="18">
        <v>5</v>
      </c>
      <c r="N8" s="19">
        <v>760</v>
      </c>
      <c r="O8" s="19" t="s">
        <v>166</v>
      </c>
      <c r="P8" s="19">
        <v>5</v>
      </c>
      <c r="Q8" s="18" t="str">
        <f t="shared" ca="1" si="0"/>
        <v>16</v>
      </c>
      <c r="R8" s="18" t="str">
        <f t="shared" ca="1" si="1"/>
        <v>08</v>
      </c>
      <c r="S8" s="18" t="str">
        <f t="shared" ca="1" si="2"/>
        <v>07</v>
      </c>
      <c r="T8" s="18">
        <v>1</v>
      </c>
      <c r="U8" s="18">
        <v>0</v>
      </c>
      <c r="V8" s="18">
        <v>0</v>
      </c>
      <c r="W8" s="18">
        <v>1</v>
      </c>
      <c r="X8" s="18">
        <v>1</v>
      </c>
      <c r="Y8" s="18">
        <v>1</v>
      </c>
      <c r="Z8" s="18">
        <v>1</v>
      </c>
      <c r="AA8" s="18">
        <v>1</v>
      </c>
      <c r="AB8" s="18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18">
        <v>0</v>
      </c>
      <c r="AJ8" s="19">
        <v>0</v>
      </c>
      <c r="AK8" s="19">
        <v>0</v>
      </c>
      <c r="AL8" s="19">
        <v>0</v>
      </c>
      <c r="AM8" s="19">
        <v>0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0</v>
      </c>
      <c r="AT8" s="18" t="str">
        <f t="shared" ca="1" si="3"/>
        <v>05</v>
      </c>
      <c r="AU8" s="18" t="s">
        <v>25</v>
      </c>
      <c r="AV8" s="16" t="str">
        <f t="shared" ca="1" si="4"/>
        <v>7B00FF3CC80105076002F400051608070100000101010100000000000000000000000000000000000000000000000000000000000000000000057D</v>
      </c>
      <c r="AW8" s="79">
        <v>7</v>
      </c>
      <c r="AX8" s="21"/>
      <c r="AY8" s="18" t="str">
        <f t="shared" si="5"/>
        <v>00</v>
      </c>
      <c r="AZ8" s="18" t="str">
        <f t="shared" si="6"/>
        <v>00</v>
      </c>
      <c r="BA8" s="20"/>
      <c r="BB8" s="21"/>
    </row>
    <row r="9" spans="1:54" ht="66">
      <c r="A9" s="27"/>
      <c r="B9" s="16">
        <v>3</v>
      </c>
      <c r="C9" s="27" t="s">
        <v>7</v>
      </c>
      <c r="D9" s="16" t="s">
        <v>63</v>
      </c>
      <c r="E9" s="16">
        <v>1</v>
      </c>
      <c r="F9" s="22">
        <v>0</v>
      </c>
      <c r="G9" s="18" t="s">
        <v>18</v>
      </c>
      <c r="H9" s="18">
        <v>0</v>
      </c>
      <c r="I9" s="18">
        <v>1</v>
      </c>
      <c r="J9" s="23">
        <f>F9</f>
        <v>0</v>
      </c>
      <c r="K9" s="18" t="s">
        <v>68</v>
      </c>
      <c r="L9" s="18">
        <v>1</v>
      </c>
      <c r="M9" s="18">
        <v>5</v>
      </c>
      <c r="N9" s="19">
        <v>760</v>
      </c>
      <c r="O9" s="19" t="s">
        <v>166</v>
      </c>
      <c r="P9" s="19">
        <v>5</v>
      </c>
      <c r="Q9" s="18" t="str">
        <f t="shared" ca="1" si="0"/>
        <v>16</v>
      </c>
      <c r="R9" s="18" t="str">
        <f t="shared" ca="1" si="1"/>
        <v>08</v>
      </c>
      <c r="S9" s="18" t="str">
        <f t="shared" ca="1" si="2"/>
        <v>07</v>
      </c>
      <c r="T9" s="18">
        <v>1</v>
      </c>
      <c r="U9" s="18">
        <v>0</v>
      </c>
      <c r="V9" s="18">
        <v>0</v>
      </c>
      <c r="W9" s="18">
        <v>1</v>
      </c>
      <c r="X9" s="18">
        <v>1</v>
      </c>
      <c r="Y9" s="18">
        <v>1</v>
      </c>
      <c r="Z9" s="18">
        <v>1</v>
      </c>
      <c r="AA9" s="18">
        <v>1</v>
      </c>
      <c r="AB9" s="18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8">
        <v>0</v>
      </c>
      <c r="AJ9" s="19">
        <v>0</v>
      </c>
      <c r="AK9" s="19">
        <v>0</v>
      </c>
      <c r="AL9" s="19">
        <v>0</v>
      </c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8" t="str">
        <f t="shared" ca="1" si="3"/>
        <v>45</v>
      </c>
      <c r="AU9" s="18" t="s">
        <v>25</v>
      </c>
      <c r="AV9" s="16" t="str">
        <f t="shared" ca="1" si="4"/>
        <v>7B000100C80105076002F400051608070100000101010100000000000000000000000000000000000000000000000000000000000000000000457D</v>
      </c>
      <c r="AW9" s="79">
        <v>8</v>
      </c>
      <c r="AX9" s="21"/>
      <c r="AY9" s="18" t="str">
        <f t="shared" si="5"/>
        <v>00</v>
      </c>
      <c r="AZ9" s="18" t="str">
        <f t="shared" si="6"/>
        <v>00</v>
      </c>
      <c r="BA9" s="20"/>
      <c r="BB9" s="21"/>
    </row>
    <row r="10" spans="1:54" ht="66">
      <c r="A10" s="27"/>
      <c r="B10" s="16"/>
      <c r="C10" s="27"/>
      <c r="D10" s="16"/>
      <c r="E10" s="16">
        <v>2</v>
      </c>
      <c r="F10" s="22">
        <v>6</v>
      </c>
      <c r="G10" s="18" t="s">
        <v>18</v>
      </c>
      <c r="H10" s="18">
        <v>0</v>
      </c>
      <c r="I10" s="18">
        <v>1</v>
      </c>
      <c r="J10" s="23">
        <f>F10</f>
        <v>6</v>
      </c>
      <c r="K10" s="18" t="s">
        <v>68</v>
      </c>
      <c r="L10" s="18">
        <v>1</v>
      </c>
      <c r="M10" s="18">
        <v>5</v>
      </c>
      <c r="N10" s="19">
        <v>760</v>
      </c>
      <c r="O10" s="19" t="s">
        <v>166</v>
      </c>
      <c r="P10" s="19">
        <v>5</v>
      </c>
      <c r="Q10" s="18" t="str">
        <f t="shared" ca="1" si="0"/>
        <v>16</v>
      </c>
      <c r="R10" s="18" t="str">
        <f t="shared" ca="1" si="1"/>
        <v>08</v>
      </c>
      <c r="S10" s="18" t="str">
        <f t="shared" ca="1" si="2"/>
        <v>07</v>
      </c>
      <c r="T10" s="18">
        <v>1</v>
      </c>
      <c r="U10" s="18">
        <v>0</v>
      </c>
      <c r="V10" s="18">
        <v>0</v>
      </c>
      <c r="W10" s="18">
        <v>1</v>
      </c>
      <c r="X10" s="18">
        <v>1</v>
      </c>
      <c r="Y10" s="18">
        <v>1</v>
      </c>
      <c r="Z10" s="18">
        <v>1</v>
      </c>
      <c r="AA10" s="18">
        <v>1</v>
      </c>
      <c r="AB10" s="18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8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19">
        <v>0</v>
      </c>
      <c r="AP10" s="19">
        <v>0</v>
      </c>
      <c r="AQ10" s="19">
        <v>0</v>
      </c>
      <c r="AR10" s="19">
        <v>0</v>
      </c>
      <c r="AS10" s="19">
        <v>0</v>
      </c>
      <c r="AT10" s="18" t="str">
        <f t="shared" ca="1" si="3"/>
        <v>51</v>
      </c>
      <c r="AU10" s="18" t="s">
        <v>25</v>
      </c>
      <c r="AV10" s="16" t="str">
        <f t="shared" ca="1" si="4"/>
        <v>7B000106C80105076002F400051608070100000101010100000000000000000000000000000000000000000000000000000000000000000000517D</v>
      </c>
      <c r="AW10" s="79">
        <v>9</v>
      </c>
      <c r="AX10" s="21"/>
      <c r="AY10" s="18" t="str">
        <f t="shared" si="5"/>
        <v>00</v>
      </c>
      <c r="AZ10" s="18" t="str">
        <f t="shared" si="6"/>
        <v>00</v>
      </c>
      <c r="BA10" s="20"/>
      <c r="BB10" s="21"/>
    </row>
    <row r="11" spans="1:54" ht="66">
      <c r="A11" s="27"/>
      <c r="B11" s="16"/>
      <c r="C11" s="27"/>
      <c r="D11" s="16"/>
      <c r="E11" s="16">
        <v>2</v>
      </c>
      <c r="F11" s="22">
        <v>70</v>
      </c>
      <c r="G11" s="18" t="s">
        <v>18</v>
      </c>
      <c r="H11" s="18">
        <v>0</v>
      </c>
      <c r="I11" s="18">
        <v>1</v>
      </c>
      <c r="J11" s="23">
        <f>F11</f>
        <v>70</v>
      </c>
      <c r="K11" s="18" t="s">
        <v>68</v>
      </c>
      <c r="L11" s="18">
        <v>1</v>
      </c>
      <c r="M11" s="18">
        <v>5</v>
      </c>
      <c r="N11" s="19">
        <v>760</v>
      </c>
      <c r="O11" s="19" t="s">
        <v>166</v>
      </c>
      <c r="P11" s="19">
        <v>5</v>
      </c>
      <c r="Q11" s="18" t="str">
        <f t="shared" ca="1" si="0"/>
        <v>16</v>
      </c>
      <c r="R11" s="18" t="str">
        <f t="shared" ca="1" si="1"/>
        <v>08</v>
      </c>
      <c r="S11" s="18" t="str">
        <f t="shared" ca="1" si="2"/>
        <v>07</v>
      </c>
      <c r="T11" s="18">
        <v>1</v>
      </c>
      <c r="U11" s="18">
        <v>0</v>
      </c>
      <c r="V11" s="18">
        <v>0</v>
      </c>
      <c r="W11" s="18">
        <v>1</v>
      </c>
      <c r="X11" s="18">
        <v>1</v>
      </c>
      <c r="Y11" s="18">
        <v>1</v>
      </c>
      <c r="Z11" s="18">
        <v>1</v>
      </c>
      <c r="AA11" s="18">
        <v>1</v>
      </c>
      <c r="AB11" s="18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0</v>
      </c>
      <c r="AH11" s="19">
        <v>0</v>
      </c>
      <c r="AI11" s="18">
        <v>0</v>
      </c>
      <c r="AJ11" s="19">
        <v>0</v>
      </c>
      <c r="AK11" s="19">
        <v>0</v>
      </c>
      <c r="AL11" s="19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8" t="str">
        <f t="shared" ca="1" si="3"/>
        <v>15</v>
      </c>
      <c r="AU11" s="18" t="s">
        <v>25</v>
      </c>
      <c r="AV11" s="16" t="str">
        <f t="shared" ca="1" si="4"/>
        <v>7B000170C80105076002F400051608070100000101010100000000000000000000000000000000000000000000000000000000000000000000157D</v>
      </c>
      <c r="AW11" s="79">
        <v>10</v>
      </c>
      <c r="AX11" s="21"/>
      <c r="AY11" s="18" t="str">
        <f t="shared" si="5"/>
        <v>00</v>
      </c>
      <c r="AZ11" s="18" t="str">
        <f t="shared" si="6"/>
        <v>00</v>
      </c>
      <c r="BA11" s="20"/>
      <c r="BB11" s="21"/>
    </row>
    <row r="12" spans="1:54" ht="66">
      <c r="A12" s="27"/>
      <c r="B12" s="16"/>
      <c r="C12" s="27"/>
      <c r="D12" s="16"/>
      <c r="E12" s="16">
        <v>2</v>
      </c>
      <c r="F12" s="22" t="s">
        <v>22</v>
      </c>
      <c r="G12" s="18" t="s">
        <v>18</v>
      </c>
      <c r="H12" s="18">
        <v>0</v>
      </c>
      <c r="I12" s="18">
        <v>1</v>
      </c>
      <c r="J12" s="23" t="str">
        <f>F12</f>
        <v>FF</v>
      </c>
      <c r="K12" s="18" t="s">
        <v>68</v>
      </c>
      <c r="L12" s="18">
        <v>1</v>
      </c>
      <c r="M12" s="18">
        <v>5</v>
      </c>
      <c r="N12" s="19">
        <v>760</v>
      </c>
      <c r="O12" s="19" t="s">
        <v>166</v>
      </c>
      <c r="P12" s="19">
        <v>5</v>
      </c>
      <c r="Q12" s="18" t="str">
        <f t="shared" ca="1" si="0"/>
        <v>16</v>
      </c>
      <c r="R12" s="18" t="str">
        <f t="shared" ca="1" si="1"/>
        <v>08</v>
      </c>
      <c r="S12" s="18" t="str">
        <f t="shared" ca="1" si="2"/>
        <v>07</v>
      </c>
      <c r="T12" s="18">
        <v>1</v>
      </c>
      <c r="U12" s="18">
        <v>0</v>
      </c>
      <c r="V12" s="18">
        <v>0</v>
      </c>
      <c r="W12" s="18">
        <v>1</v>
      </c>
      <c r="X12" s="18">
        <v>1</v>
      </c>
      <c r="Y12" s="18">
        <v>1</v>
      </c>
      <c r="Z12" s="18">
        <v>1</v>
      </c>
      <c r="AA12" s="18">
        <v>1</v>
      </c>
      <c r="AB12" s="18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8">
        <v>0</v>
      </c>
      <c r="AJ12" s="19">
        <v>0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8" t="str">
        <f t="shared" ca="1" si="3"/>
        <v>44</v>
      </c>
      <c r="AU12" s="18" t="s">
        <v>25</v>
      </c>
      <c r="AV12" s="16" t="str">
        <f t="shared" ca="1" si="4"/>
        <v>7B0001FFC80105076002F400051608070100000101010100000000000000000000000000000000000000000000000000000000000000000000447D</v>
      </c>
      <c r="AW12" s="79">
        <v>11</v>
      </c>
      <c r="AX12" s="21"/>
      <c r="AY12" s="18" t="str">
        <f t="shared" si="5"/>
        <v>00</v>
      </c>
      <c r="AZ12" s="18" t="str">
        <f t="shared" si="6"/>
        <v>00</v>
      </c>
      <c r="BA12" s="20"/>
      <c r="BB12" s="21"/>
    </row>
    <row r="13" spans="1:54" ht="66">
      <c r="A13" s="27"/>
      <c r="B13" s="16">
        <v>4</v>
      </c>
      <c r="C13" s="27" t="s">
        <v>8</v>
      </c>
      <c r="D13" s="16" t="s">
        <v>64</v>
      </c>
      <c r="E13" s="16">
        <v>1</v>
      </c>
      <c r="F13" s="22" t="s">
        <v>23</v>
      </c>
      <c r="G13" s="18" t="s">
        <v>18</v>
      </c>
      <c r="H13" s="18">
        <v>0</v>
      </c>
      <c r="I13" s="18">
        <v>1</v>
      </c>
      <c r="J13" s="18" t="s">
        <v>69</v>
      </c>
      <c r="K13" s="23" t="str">
        <f>F13</f>
        <v>C9</v>
      </c>
      <c r="L13" s="18">
        <v>1</v>
      </c>
      <c r="M13" s="18">
        <v>5</v>
      </c>
      <c r="N13" s="19">
        <v>760</v>
      </c>
      <c r="O13" s="19" t="s">
        <v>166</v>
      </c>
      <c r="P13" s="19">
        <v>5</v>
      </c>
      <c r="Q13" s="18" t="str">
        <f t="shared" ca="1" si="0"/>
        <v>16</v>
      </c>
      <c r="R13" s="18" t="str">
        <f t="shared" ca="1" si="1"/>
        <v>08</v>
      </c>
      <c r="S13" s="18" t="str">
        <f t="shared" ca="1" si="2"/>
        <v>07</v>
      </c>
      <c r="T13" s="18">
        <v>1</v>
      </c>
      <c r="U13" s="18">
        <v>0</v>
      </c>
      <c r="V13" s="18">
        <v>0</v>
      </c>
      <c r="W13" s="18">
        <v>1</v>
      </c>
      <c r="X13" s="18">
        <v>1</v>
      </c>
      <c r="Y13" s="18">
        <v>1</v>
      </c>
      <c r="Z13" s="18">
        <v>1</v>
      </c>
      <c r="AA13" s="18">
        <v>1</v>
      </c>
      <c r="AB13" s="18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8">
        <v>0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0</v>
      </c>
      <c r="AT13" s="18" t="str">
        <f t="shared" ca="1" si="3"/>
        <v>00</v>
      </c>
      <c r="AU13" s="18" t="s">
        <v>25</v>
      </c>
      <c r="AV13" s="16" t="str">
        <f t="shared" ca="1" si="4"/>
        <v>7B00013CC90105076002F400051608070100000101010100000000000000000000000000000000000000000000000000000000000000000000007D</v>
      </c>
      <c r="AW13" s="79">
        <v>12</v>
      </c>
      <c r="AX13" s="21"/>
      <c r="AY13" s="18" t="str">
        <f t="shared" si="5"/>
        <v>00</v>
      </c>
      <c r="AZ13" s="18" t="str">
        <f t="shared" si="6"/>
        <v>00</v>
      </c>
      <c r="BA13" s="20"/>
      <c r="BB13" s="21"/>
    </row>
    <row r="14" spans="1:54" ht="66">
      <c r="A14" s="27"/>
      <c r="B14" s="16"/>
      <c r="C14" s="27"/>
      <c r="D14" s="16"/>
      <c r="E14" s="16">
        <v>2</v>
      </c>
      <c r="F14" s="22">
        <v>0</v>
      </c>
      <c r="G14" s="18" t="s">
        <v>18</v>
      </c>
      <c r="H14" s="18">
        <v>0</v>
      </c>
      <c r="I14" s="18">
        <v>1</v>
      </c>
      <c r="J14" s="18" t="s">
        <v>69</v>
      </c>
      <c r="K14" s="23">
        <f>F14</f>
        <v>0</v>
      </c>
      <c r="L14" s="18">
        <v>1</v>
      </c>
      <c r="M14" s="18">
        <v>5</v>
      </c>
      <c r="N14" s="19">
        <v>760</v>
      </c>
      <c r="O14" s="19" t="s">
        <v>166</v>
      </c>
      <c r="P14" s="19">
        <v>5</v>
      </c>
      <c r="Q14" s="18" t="str">
        <f t="shared" ca="1" si="0"/>
        <v>16</v>
      </c>
      <c r="R14" s="18" t="str">
        <f t="shared" ca="1" si="1"/>
        <v>08</v>
      </c>
      <c r="S14" s="18" t="str">
        <f t="shared" ca="1" si="2"/>
        <v>07</v>
      </c>
      <c r="T14" s="18">
        <v>1</v>
      </c>
      <c r="U14" s="18">
        <v>0</v>
      </c>
      <c r="V14" s="18">
        <v>0</v>
      </c>
      <c r="W14" s="18">
        <v>1</v>
      </c>
      <c r="X14" s="18">
        <v>1</v>
      </c>
      <c r="Y14" s="18">
        <v>1</v>
      </c>
      <c r="Z14" s="18">
        <v>1</v>
      </c>
      <c r="AA14" s="18">
        <v>1</v>
      </c>
      <c r="AB14" s="18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8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8" t="str">
        <f t="shared" ca="1" si="3"/>
        <v>41</v>
      </c>
      <c r="AU14" s="18" t="s">
        <v>25</v>
      </c>
      <c r="AV14" s="16" t="str">
        <f t="shared" ca="1" si="4"/>
        <v>7B00013C000105076002F400051608070100000101010100000000000000000000000000000000000000000000000000000000000000000000417D</v>
      </c>
      <c r="AW14" s="79">
        <v>13</v>
      </c>
      <c r="AX14" s="21"/>
      <c r="AY14" s="18" t="str">
        <f t="shared" si="5"/>
        <v>00</v>
      </c>
      <c r="AZ14" s="18" t="str">
        <f t="shared" si="6"/>
        <v>00</v>
      </c>
      <c r="BA14" s="20"/>
      <c r="BB14" s="21"/>
    </row>
    <row r="15" spans="1:54" ht="66">
      <c r="A15" s="27"/>
      <c r="B15" s="16"/>
      <c r="C15" s="27"/>
      <c r="D15" s="16"/>
      <c r="E15" s="16">
        <v>3</v>
      </c>
      <c r="F15" s="22" t="s">
        <v>22</v>
      </c>
      <c r="G15" s="18" t="s">
        <v>18</v>
      </c>
      <c r="H15" s="18">
        <v>0</v>
      </c>
      <c r="I15" s="18">
        <v>1</v>
      </c>
      <c r="J15" s="18" t="s">
        <v>69</v>
      </c>
      <c r="K15" s="23" t="str">
        <f>F15</f>
        <v>FF</v>
      </c>
      <c r="L15" s="18">
        <v>1</v>
      </c>
      <c r="M15" s="18">
        <v>5</v>
      </c>
      <c r="N15" s="19">
        <v>760</v>
      </c>
      <c r="O15" s="19" t="s">
        <v>166</v>
      </c>
      <c r="P15" s="19">
        <v>5</v>
      </c>
      <c r="Q15" s="18" t="str">
        <f t="shared" ca="1" si="0"/>
        <v>16</v>
      </c>
      <c r="R15" s="18" t="str">
        <f t="shared" ca="1" si="1"/>
        <v>08</v>
      </c>
      <c r="S15" s="18" t="str">
        <f t="shared" ca="1" si="2"/>
        <v>07</v>
      </c>
      <c r="T15" s="18">
        <v>1</v>
      </c>
      <c r="U15" s="18">
        <v>0</v>
      </c>
      <c r="V15" s="18">
        <v>0</v>
      </c>
      <c r="W15" s="18">
        <v>1</v>
      </c>
      <c r="X15" s="18">
        <v>1</v>
      </c>
      <c r="Y15" s="18">
        <v>1</v>
      </c>
      <c r="Z15" s="18">
        <v>1</v>
      </c>
      <c r="AA15" s="18">
        <v>1</v>
      </c>
      <c r="AB15" s="18">
        <v>0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8">
        <v>0</v>
      </c>
      <c r="AJ15" s="19">
        <v>0</v>
      </c>
      <c r="AK15" s="19">
        <v>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8" t="str">
        <f t="shared" ca="1" si="3"/>
        <v>40</v>
      </c>
      <c r="AU15" s="18" t="s">
        <v>25</v>
      </c>
      <c r="AV15" s="16" t="str">
        <f t="shared" ca="1" si="4"/>
        <v>7B00013CFF0105076002F400051608070100000101010100000000000000000000000000000000000000000000000000000000000000000000407D</v>
      </c>
      <c r="AW15" s="79">
        <v>14</v>
      </c>
      <c r="AX15" s="21"/>
      <c r="AY15" s="18" t="str">
        <f t="shared" si="5"/>
        <v>00</v>
      </c>
      <c r="AZ15" s="18" t="str">
        <f t="shared" si="6"/>
        <v>00</v>
      </c>
      <c r="BA15" s="20"/>
      <c r="BB15" s="21"/>
    </row>
    <row r="16" spans="1:54" ht="66">
      <c r="A16" s="27"/>
      <c r="B16" s="16">
        <v>5</v>
      </c>
      <c r="C16" s="27" t="s">
        <v>10</v>
      </c>
      <c r="D16" s="16" t="s">
        <v>61</v>
      </c>
      <c r="E16" s="16">
        <v>1</v>
      </c>
      <c r="F16" s="22">
        <v>1</v>
      </c>
      <c r="G16" s="18" t="s">
        <v>18</v>
      </c>
      <c r="H16" s="18">
        <v>0</v>
      </c>
      <c r="I16" s="18">
        <v>1</v>
      </c>
      <c r="J16" s="18" t="s">
        <v>69</v>
      </c>
      <c r="K16" s="18" t="s">
        <v>68</v>
      </c>
      <c r="L16" s="23">
        <f>F16</f>
        <v>1</v>
      </c>
      <c r="M16" s="18">
        <v>5</v>
      </c>
      <c r="N16" s="19">
        <v>760</v>
      </c>
      <c r="O16" s="19" t="s">
        <v>166</v>
      </c>
      <c r="P16" s="19">
        <v>5</v>
      </c>
      <c r="Q16" s="18" t="str">
        <f t="shared" ca="1" si="0"/>
        <v>16</v>
      </c>
      <c r="R16" s="18" t="str">
        <f t="shared" ca="1" si="1"/>
        <v>08</v>
      </c>
      <c r="S16" s="18" t="str">
        <f t="shared" ca="1" si="2"/>
        <v>07</v>
      </c>
      <c r="T16" s="18">
        <v>1</v>
      </c>
      <c r="U16" s="18">
        <v>0</v>
      </c>
      <c r="V16" s="18">
        <v>0</v>
      </c>
      <c r="W16" s="18">
        <v>1</v>
      </c>
      <c r="X16" s="18">
        <v>1</v>
      </c>
      <c r="Y16" s="18">
        <v>1</v>
      </c>
      <c r="Z16" s="18">
        <v>1</v>
      </c>
      <c r="AA16" s="18">
        <v>1</v>
      </c>
      <c r="AB16" s="18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8">
        <v>0</v>
      </c>
      <c r="AJ16" s="19">
        <v>0</v>
      </c>
      <c r="AK16" s="19">
        <v>0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Q16" s="19">
        <v>0</v>
      </c>
      <c r="AR16" s="19">
        <v>0</v>
      </c>
      <c r="AS16" s="19">
        <v>0</v>
      </c>
      <c r="AT16" s="18" t="str">
        <f t="shared" ca="1" si="3"/>
        <v>01</v>
      </c>
      <c r="AU16" s="18" t="s">
        <v>25</v>
      </c>
      <c r="AV16" s="16" t="str">
        <f t="shared" ca="1" si="4"/>
        <v>7B00013CC80105076002F400051608070100000101010100000000000000000000000000000000000000000000000000000000000000000000017D</v>
      </c>
      <c r="AW16" s="79">
        <v>15</v>
      </c>
      <c r="AX16" s="21"/>
      <c r="AY16" s="18" t="str">
        <f t="shared" si="5"/>
        <v>00</v>
      </c>
      <c r="AZ16" s="18" t="str">
        <f t="shared" si="6"/>
        <v>00</v>
      </c>
      <c r="BA16" s="20"/>
      <c r="BB16" s="21"/>
    </row>
    <row r="17" spans="1:54" ht="66">
      <c r="A17" s="27"/>
      <c r="B17" s="16"/>
      <c r="C17" s="27"/>
      <c r="D17" s="16" t="s">
        <v>62</v>
      </c>
      <c r="E17" s="16">
        <v>2</v>
      </c>
      <c r="F17" s="22">
        <v>2</v>
      </c>
      <c r="G17" s="18" t="s">
        <v>18</v>
      </c>
      <c r="H17" s="18">
        <v>0</v>
      </c>
      <c r="I17" s="18">
        <v>1</v>
      </c>
      <c r="J17" s="18" t="s">
        <v>69</v>
      </c>
      <c r="K17" s="18" t="s">
        <v>68</v>
      </c>
      <c r="L17" s="23">
        <f>F17</f>
        <v>2</v>
      </c>
      <c r="M17" s="18">
        <v>5</v>
      </c>
      <c r="N17" s="19">
        <v>760</v>
      </c>
      <c r="O17" s="19" t="s">
        <v>166</v>
      </c>
      <c r="P17" s="19">
        <v>5</v>
      </c>
      <c r="Q17" s="18" t="str">
        <f t="shared" ca="1" si="0"/>
        <v>16</v>
      </c>
      <c r="R17" s="18" t="str">
        <f t="shared" ca="1" si="1"/>
        <v>08</v>
      </c>
      <c r="S17" s="18" t="str">
        <f t="shared" ca="1" si="2"/>
        <v>07</v>
      </c>
      <c r="T17" s="18">
        <v>1</v>
      </c>
      <c r="U17" s="18">
        <v>0</v>
      </c>
      <c r="V17" s="18">
        <v>0</v>
      </c>
      <c r="W17" s="18">
        <v>1</v>
      </c>
      <c r="X17" s="18">
        <v>1</v>
      </c>
      <c r="Y17" s="18">
        <v>1</v>
      </c>
      <c r="Z17" s="18">
        <v>1</v>
      </c>
      <c r="AA17" s="18">
        <v>1</v>
      </c>
      <c r="AB17" s="18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8">
        <v>0</v>
      </c>
      <c r="AJ17" s="19">
        <v>0</v>
      </c>
      <c r="AK17" s="19">
        <v>0</v>
      </c>
      <c r="AL17" s="19">
        <v>0</v>
      </c>
      <c r="AM17" s="19">
        <v>0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8" t="str">
        <f t="shared" ca="1" si="3"/>
        <v>00</v>
      </c>
      <c r="AU17" s="18" t="s">
        <v>25</v>
      </c>
      <c r="AV17" s="16" t="str">
        <f t="shared" ca="1" si="4"/>
        <v>7B00013CC80205076002F400051608070100000101010100000000000000000000000000000000000000000000000000000000000000000000007D</v>
      </c>
      <c r="AW17" s="79">
        <v>16</v>
      </c>
      <c r="AX17" s="21"/>
      <c r="AY17" s="18" t="str">
        <f t="shared" si="5"/>
        <v>00</v>
      </c>
      <c r="AZ17" s="18" t="str">
        <f t="shared" si="6"/>
        <v>00</v>
      </c>
      <c r="BA17" s="20"/>
      <c r="BB17" s="21"/>
    </row>
    <row r="18" spans="1:54" ht="66">
      <c r="A18" s="27"/>
      <c r="B18" s="16"/>
      <c r="C18" s="27"/>
      <c r="D18" s="16"/>
      <c r="E18" s="16">
        <v>3</v>
      </c>
      <c r="F18" s="22">
        <v>0</v>
      </c>
      <c r="G18" s="18" t="s">
        <v>18</v>
      </c>
      <c r="H18" s="18">
        <v>0</v>
      </c>
      <c r="I18" s="18">
        <v>1</v>
      </c>
      <c r="J18" s="18" t="s">
        <v>69</v>
      </c>
      <c r="K18" s="18" t="s">
        <v>68</v>
      </c>
      <c r="L18" s="23">
        <f t="shared" ref="L18:L19" si="7">F18</f>
        <v>0</v>
      </c>
      <c r="M18" s="18">
        <v>5</v>
      </c>
      <c r="N18" s="19">
        <v>760</v>
      </c>
      <c r="O18" s="19" t="s">
        <v>166</v>
      </c>
      <c r="P18" s="19">
        <v>5</v>
      </c>
      <c r="Q18" s="18" t="str">
        <f t="shared" ca="1" si="0"/>
        <v>16</v>
      </c>
      <c r="R18" s="18" t="str">
        <f t="shared" ca="1" si="1"/>
        <v>08</v>
      </c>
      <c r="S18" s="18" t="str">
        <f t="shared" ca="1" si="2"/>
        <v>07</v>
      </c>
      <c r="T18" s="18">
        <v>1</v>
      </c>
      <c r="U18" s="18">
        <v>0</v>
      </c>
      <c r="V18" s="18">
        <v>0</v>
      </c>
      <c r="W18" s="18">
        <v>1</v>
      </c>
      <c r="X18" s="18">
        <v>1</v>
      </c>
      <c r="Y18" s="18">
        <v>1</v>
      </c>
      <c r="Z18" s="18">
        <v>1</v>
      </c>
      <c r="AA18" s="18">
        <v>1</v>
      </c>
      <c r="AB18" s="18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8">
        <v>0</v>
      </c>
      <c r="AJ18" s="19">
        <v>0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8" t="str">
        <f t="shared" ca="1" si="3"/>
        <v>00</v>
      </c>
      <c r="AU18" s="18" t="s">
        <v>25</v>
      </c>
      <c r="AV18" s="16" t="str">
        <f t="shared" ca="1" si="4"/>
        <v>7B00013CC80005076002F400051608070100000101010100000000000000000000000000000000000000000000000000000000000000000000007D</v>
      </c>
      <c r="AW18" s="79">
        <v>17</v>
      </c>
      <c r="AX18" s="21"/>
      <c r="AY18" s="18" t="str">
        <f t="shared" si="5"/>
        <v>00</v>
      </c>
      <c r="AZ18" s="18" t="str">
        <f t="shared" si="6"/>
        <v>00</v>
      </c>
      <c r="BA18" s="20"/>
      <c r="BB18" s="21"/>
    </row>
    <row r="19" spans="1:54" ht="66">
      <c r="A19" s="27"/>
      <c r="B19" s="16"/>
      <c r="C19" s="27"/>
      <c r="D19" s="16"/>
      <c r="E19" s="16">
        <v>4</v>
      </c>
      <c r="F19" s="22" t="s">
        <v>22</v>
      </c>
      <c r="G19" s="18" t="s">
        <v>18</v>
      </c>
      <c r="H19" s="18">
        <v>0</v>
      </c>
      <c r="I19" s="18">
        <v>1</v>
      </c>
      <c r="J19" s="18" t="s">
        <v>69</v>
      </c>
      <c r="K19" s="18" t="s">
        <v>68</v>
      </c>
      <c r="L19" s="23" t="str">
        <f t="shared" si="7"/>
        <v>FF</v>
      </c>
      <c r="M19" s="18">
        <v>5</v>
      </c>
      <c r="N19" s="19">
        <v>760</v>
      </c>
      <c r="O19" s="19" t="s">
        <v>166</v>
      </c>
      <c r="P19" s="19">
        <v>5</v>
      </c>
      <c r="Q19" s="18" t="str">
        <f t="shared" ca="1" si="0"/>
        <v>16</v>
      </c>
      <c r="R19" s="18" t="str">
        <f t="shared" ca="1" si="1"/>
        <v>08</v>
      </c>
      <c r="S19" s="18" t="str">
        <f t="shared" ca="1" si="2"/>
        <v>07</v>
      </c>
      <c r="T19" s="18">
        <v>1</v>
      </c>
      <c r="U19" s="18">
        <v>0</v>
      </c>
      <c r="V19" s="18">
        <v>0</v>
      </c>
      <c r="W19" s="18">
        <v>1</v>
      </c>
      <c r="X19" s="18">
        <v>1</v>
      </c>
      <c r="Y19" s="18">
        <v>1</v>
      </c>
      <c r="Z19" s="18">
        <v>1</v>
      </c>
      <c r="AA19" s="18">
        <v>1</v>
      </c>
      <c r="AB19" s="18">
        <v>0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8">
        <v>0</v>
      </c>
      <c r="AJ19" s="19">
        <v>0</v>
      </c>
      <c r="AK19" s="19">
        <v>0</v>
      </c>
      <c r="AL19" s="19">
        <v>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8" t="str">
        <f t="shared" ca="1" si="3"/>
        <v>05</v>
      </c>
      <c r="AU19" s="18" t="s">
        <v>25</v>
      </c>
      <c r="AV19" s="16" t="str">
        <f t="shared" ca="1" si="4"/>
        <v>7B00013CC8FF05076002F400051608070100000101010100000000000000000000000000000000000000000000000000000000000000000000057D</v>
      </c>
      <c r="AW19" s="79">
        <v>18</v>
      </c>
      <c r="AX19" s="21"/>
      <c r="AY19" s="18" t="str">
        <f t="shared" si="5"/>
        <v>00</v>
      </c>
      <c r="AZ19" s="18" t="str">
        <f t="shared" si="6"/>
        <v>00</v>
      </c>
      <c r="BA19" s="20"/>
      <c r="BB19" s="21"/>
    </row>
    <row r="20" spans="1:54" ht="66">
      <c r="A20" s="27"/>
      <c r="B20" s="16">
        <v>6</v>
      </c>
      <c r="C20" s="27" t="s">
        <v>65</v>
      </c>
      <c r="D20" s="16" t="s">
        <v>66</v>
      </c>
      <c r="E20" s="16">
        <v>1</v>
      </c>
      <c r="F20" s="22">
        <v>0</v>
      </c>
      <c r="G20" s="18" t="s">
        <v>18</v>
      </c>
      <c r="H20" s="18">
        <v>0</v>
      </c>
      <c r="I20" s="18">
        <v>1</v>
      </c>
      <c r="J20" s="18" t="s">
        <v>69</v>
      </c>
      <c r="K20" s="18" t="s">
        <v>68</v>
      </c>
      <c r="L20" s="18">
        <v>1</v>
      </c>
      <c r="M20" s="23">
        <f>F20</f>
        <v>0</v>
      </c>
      <c r="N20" s="19">
        <v>760</v>
      </c>
      <c r="O20" s="19" t="s">
        <v>166</v>
      </c>
      <c r="P20" s="19">
        <v>5</v>
      </c>
      <c r="Q20" s="18" t="str">
        <f t="shared" ca="1" si="0"/>
        <v>16</v>
      </c>
      <c r="R20" s="18" t="str">
        <f t="shared" ca="1" si="1"/>
        <v>08</v>
      </c>
      <c r="S20" s="18" t="str">
        <f t="shared" ca="1" si="2"/>
        <v>07</v>
      </c>
      <c r="T20" s="18">
        <v>1</v>
      </c>
      <c r="U20" s="18">
        <v>0</v>
      </c>
      <c r="V20" s="18">
        <v>0</v>
      </c>
      <c r="W20" s="18">
        <v>1</v>
      </c>
      <c r="X20" s="18">
        <v>1</v>
      </c>
      <c r="Y20" s="18">
        <v>1</v>
      </c>
      <c r="Z20" s="18">
        <v>1</v>
      </c>
      <c r="AA20" s="18">
        <v>1</v>
      </c>
      <c r="AB20" s="18">
        <v>0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8">
        <v>0</v>
      </c>
      <c r="AJ20" s="19">
        <v>0</v>
      </c>
      <c r="AK20" s="19">
        <v>0</v>
      </c>
      <c r="AL20" s="19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8" t="str">
        <f t="shared" ca="1" si="3"/>
        <v>04</v>
      </c>
      <c r="AU20" s="18" t="s">
        <v>25</v>
      </c>
      <c r="AV20" s="16" t="str">
        <f t="shared" ca="1" si="4"/>
        <v>7B00013CC80100076002F400051608070100000101010100000000000000000000000000000000000000000000000000000000000000000000047D</v>
      </c>
      <c r="AW20" s="79">
        <v>19</v>
      </c>
      <c r="AX20" s="21"/>
      <c r="AY20" s="18" t="str">
        <f t="shared" si="5"/>
        <v>00</v>
      </c>
      <c r="AZ20" s="18" t="str">
        <f t="shared" si="6"/>
        <v>00</v>
      </c>
      <c r="BA20" s="20"/>
      <c r="BB20" s="21"/>
    </row>
    <row r="21" spans="1:54" ht="66">
      <c r="A21" s="27"/>
      <c r="B21" s="16"/>
      <c r="C21" s="27"/>
      <c r="D21" s="16"/>
      <c r="E21" s="16">
        <v>2</v>
      </c>
      <c r="F21" s="22">
        <v>6</v>
      </c>
      <c r="G21" s="18" t="s">
        <v>18</v>
      </c>
      <c r="H21" s="18">
        <v>0</v>
      </c>
      <c r="I21" s="18">
        <v>1</v>
      </c>
      <c r="J21" s="18" t="s">
        <v>69</v>
      </c>
      <c r="K21" s="18" t="s">
        <v>68</v>
      </c>
      <c r="L21" s="18">
        <v>1</v>
      </c>
      <c r="M21" s="23">
        <f t="shared" ref="M21:M22" si="8">F21</f>
        <v>6</v>
      </c>
      <c r="N21" s="19">
        <v>760</v>
      </c>
      <c r="O21" s="19" t="s">
        <v>166</v>
      </c>
      <c r="P21" s="19">
        <v>5</v>
      </c>
      <c r="Q21" s="18" t="str">
        <f t="shared" ca="1" si="0"/>
        <v>16</v>
      </c>
      <c r="R21" s="18" t="str">
        <f t="shared" ca="1" si="1"/>
        <v>08</v>
      </c>
      <c r="S21" s="18" t="str">
        <f t="shared" ca="1" si="2"/>
        <v>07</v>
      </c>
      <c r="T21" s="18">
        <v>1</v>
      </c>
      <c r="U21" s="18">
        <v>0</v>
      </c>
      <c r="V21" s="18">
        <v>0</v>
      </c>
      <c r="W21" s="18">
        <v>1</v>
      </c>
      <c r="X21" s="18">
        <v>1</v>
      </c>
      <c r="Y21" s="18">
        <v>1</v>
      </c>
      <c r="Z21" s="18">
        <v>1</v>
      </c>
      <c r="AA21" s="18">
        <v>1</v>
      </c>
      <c r="AB21" s="18">
        <v>0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8">
        <v>0</v>
      </c>
      <c r="AJ21" s="19">
        <v>0</v>
      </c>
      <c r="AK21" s="19">
        <v>0</v>
      </c>
      <c r="AL21" s="19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8" t="str">
        <f t="shared" ca="1" si="3"/>
        <v>00</v>
      </c>
      <c r="AU21" s="18" t="s">
        <v>25</v>
      </c>
      <c r="AV21" s="16" t="str">
        <f t="shared" ca="1" si="4"/>
        <v>7B00013CC80106076002F400051608070100000101010100000000000000000000000000000000000000000000000000000000000000000000007D</v>
      </c>
      <c r="AW21" s="79">
        <v>20</v>
      </c>
      <c r="AX21" s="21"/>
      <c r="AY21" s="18" t="str">
        <f t="shared" si="5"/>
        <v>00</v>
      </c>
      <c r="AZ21" s="18" t="str">
        <f t="shared" si="6"/>
        <v>00</v>
      </c>
      <c r="BA21" s="20"/>
      <c r="BB21" s="21"/>
    </row>
    <row r="22" spans="1:54" ht="66">
      <c r="A22" s="27"/>
      <c r="B22" s="16"/>
      <c r="C22" s="27"/>
      <c r="D22" s="16"/>
      <c r="E22" s="16">
        <v>3</v>
      </c>
      <c r="F22" s="22" t="s">
        <v>22</v>
      </c>
      <c r="G22" s="18" t="s">
        <v>18</v>
      </c>
      <c r="H22" s="18">
        <v>0</v>
      </c>
      <c r="I22" s="18">
        <v>1</v>
      </c>
      <c r="J22" s="18" t="s">
        <v>69</v>
      </c>
      <c r="K22" s="18" t="s">
        <v>68</v>
      </c>
      <c r="L22" s="18">
        <v>1</v>
      </c>
      <c r="M22" s="23" t="str">
        <f t="shared" si="8"/>
        <v>FF</v>
      </c>
      <c r="N22" s="19">
        <v>760</v>
      </c>
      <c r="O22" s="19" t="s">
        <v>166</v>
      </c>
      <c r="P22" s="19">
        <v>5</v>
      </c>
      <c r="Q22" s="18" t="str">
        <f t="shared" ca="1" si="0"/>
        <v>16</v>
      </c>
      <c r="R22" s="18" t="str">
        <f t="shared" ca="1" si="1"/>
        <v>08</v>
      </c>
      <c r="S22" s="18" t="str">
        <f t="shared" ca="1" si="2"/>
        <v>07</v>
      </c>
      <c r="T22" s="18">
        <v>1</v>
      </c>
      <c r="U22" s="18">
        <v>0</v>
      </c>
      <c r="V22" s="18">
        <v>0</v>
      </c>
      <c r="W22" s="18">
        <v>1</v>
      </c>
      <c r="X22" s="18">
        <v>1</v>
      </c>
      <c r="Y22" s="18">
        <v>1</v>
      </c>
      <c r="Z22" s="18">
        <v>1</v>
      </c>
      <c r="AA22" s="18">
        <v>1</v>
      </c>
      <c r="AB22" s="18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18">
        <v>0</v>
      </c>
      <c r="AJ22" s="19">
        <v>0</v>
      </c>
      <c r="AK22" s="19">
        <v>0</v>
      </c>
      <c r="AL22" s="19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8" t="str">
        <f t="shared" ca="1" si="3"/>
        <v>01</v>
      </c>
      <c r="AU22" s="18" t="s">
        <v>25</v>
      </c>
      <c r="AV22" s="16" t="str">
        <f t="shared" ca="1" si="4"/>
        <v>7B00013CC801FF076002F400051608070100000101010100000000000000000000000000000000000000000000000000000000000000000000017D</v>
      </c>
      <c r="AW22" s="79">
        <v>21</v>
      </c>
      <c r="AX22" s="21"/>
      <c r="AY22" s="18" t="str">
        <f t="shared" si="5"/>
        <v>00</v>
      </c>
      <c r="AZ22" s="18" t="str">
        <f t="shared" si="6"/>
        <v>00</v>
      </c>
      <c r="BA22" s="20"/>
      <c r="BB22" s="21"/>
    </row>
    <row r="23" spans="1:54" ht="66">
      <c r="A23" s="27"/>
      <c r="B23" s="16">
        <v>7</v>
      </c>
      <c r="C23" s="27" t="s">
        <v>67</v>
      </c>
      <c r="D23" s="16"/>
      <c r="E23" s="16">
        <v>1</v>
      </c>
      <c r="F23" s="25">
        <v>0</v>
      </c>
      <c r="G23" s="18" t="s">
        <v>18</v>
      </c>
      <c r="H23" s="18">
        <v>0</v>
      </c>
      <c r="I23" s="18">
        <v>1</v>
      </c>
      <c r="J23" s="18" t="s">
        <v>69</v>
      </c>
      <c r="K23" s="18" t="s">
        <v>68</v>
      </c>
      <c r="L23" s="18">
        <v>1</v>
      </c>
      <c r="M23" s="18">
        <v>5</v>
      </c>
      <c r="N23" s="26">
        <f>F23</f>
        <v>0</v>
      </c>
      <c r="O23" s="19" t="s">
        <v>166</v>
      </c>
      <c r="P23" s="19">
        <v>5</v>
      </c>
      <c r="Q23" s="18" t="str">
        <f t="shared" ca="1" si="0"/>
        <v>16</v>
      </c>
      <c r="R23" s="18" t="str">
        <f t="shared" ca="1" si="1"/>
        <v>08</v>
      </c>
      <c r="S23" s="18" t="str">
        <f t="shared" ca="1" si="2"/>
        <v>07</v>
      </c>
      <c r="T23" s="18">
        <v>1</v>
      </c>
      <c r="U23" s="18">
        <v>0</v>
      </c>
      <c r="V23" s="18">
        <v>0</v>
      </c>
      <c r="W23" s="18">
        <v>1</v>
      </c>
      <c r="X23" s="18">
        <v>1</v>
      </c>
      <c r="Y23" s="18">
        <v>1</v>
      </c>
      <c r="Z23" s="18">
        <v>1</v>
      </c>
      <c r="AA23" s="18">
        <v>1</v>
      </c>
      <c r="AB23" s="18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8">
        <v>0</v>
      </c>
      <c r="AJ23" s="19">
        <v>0</v>
      </c>
      <c r="AK23" s="19">
        <v>0</v>
      </c>
      <c r="AL23" s="19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8" t="str">
        <f t="shared" ca="1" si="3"/>
        <v>01</v>
      </c>
      <c r="AU23" s="18" t="s">
        <v>25</v>
      </c>
      <c r="AV23" s="16" t="str">
        <f t="shared" ca="1" si="4"/>
        <v>7B00013CC80105000002F400051608070100000101010100000000000000000000000000000000000000000000000000000000000000000000017D</v>
      </c>
      <c r="AW23" s="79">
        <v>22</v>
      </c>
      <c r="AX23" s="21"/>
      <c r="AY23" s="18" t="str">
        <f t="shared" si="5"/>
        <v>00</v>
      </c>
      <c r="AZ23" s="18" t="str">
        <f t="shared" si="6"/>
        <v>00</v>
      </c>
      <c r="BA23" s="20"/>
      <c r="BB23" s="21"/>
    </row>
    <row r="24" spans="1:54" ht="66">
      <c r="A24" s="27"/>
      <c r="B24" s="16"/>
      <c r="C24" s="27"/>
      <c r="D24" s="16"/>
      <c r="E24" s="16">
        <v>2</v>
      </c>
      <c r="F24" s="25">
        <v>34</v>
      </c>
      <c r="G24" s="18" t="s">
        <v>18</v>
      </c>
      <c r="H24" s="18">
        <v>0</v>
      </c>
      <c r="I24" s="18">
        <v>1</v>
      </c>
      <c r="J24" s="18" t="s">
        <v>69</v>
      </c>
      <c r="K24" s="18" t="s">
        <v>68</v>
      </c>
      <c r="L24" s="18">
        <v>1</v>
      </c>
      <c r="M24" s="18">
        <v>5</v>
      </c>
      <c r="N24" s="26">
        <f t="shared" ref="N24:N25" si="9">F24</f>
        <v>34</v>
      </c>
      <c r="O24" s="19" t="s">
        <v>166</v>
      </c>
      <c r="P24" s="19">
        <v>5</v>
      </c>
      <c r="Q24" s="18" t="str">
        <f t="shared" ca="1" si="0"/>
        <v>16</v>
      </c>
      <c r="R24" s="18" t="str">
        <f t="shared" ca="1" si="1"/>
        <v>08</v>
      </c>
      <c r="S24" s="18" t="str">
        <f t="shared" ca="1" si="2"/>
        <v>07</v>
      </c>
      <c r="T24" s="18">
        <v>1</v>
      </c>
      <c r="U24" s="18">
        <v>0</v>
      </c>
      <c r="V24" s="18">
        <v>0</v>
      </c>
      <c r="W24" s="18">
        <v>1</v>
      </c>
      <c r="X24" s="18">
        <v>1</v>
      </c>
      <c r="Y24" s="18">
        <v>1</v>
      </c>
      <c r="Z24" s="18">
        <v>1</v>
      </c>
      <c r="AA24" s="18">
        <v>1</v>
      </c>
      <c r="AB24" s="18">
        <v>0</v>
      </c>
      <c r="AC24" s="19">
        <v>0</v>
      </c>
      <c r="AD24" s="19">
        <v>0</v>
      </c>
      <c r="AE24" s="19">
        <v>0</v>
      </c>
      <c r="AF24" s="19">
        <v>0</v>
      </c>
      <c r="AG24" s="19">
        <v>0</v>
      </c>
      <c r="AH24" s="19">
        <v>0</v>
      </c>
      <c r="AI24" s="18">
        <v>0</v>
      </c>
      <c r="AJ24" s="19">
        <v>0</v>
      </c>
      <c r="AK24" s="19">
        <v>0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8" t="str">
        <f t="shared" ca="1" si="3"/>
        <v>55</v>
      </c>
      <c r="AU24" s="18" t="s">
        <v>25</v>
      </c>
      <c r="AV24" s="16" t="str">
        <f t="shared" ca="1" si="4"/>
        <v>7B00013CC80105003402F400051608070100000101010100000000000000000000000000000000000000000000000000000000000000000000557D</v>
      </c>
      <c r="AW24" s="79">
        <v>23</v>
      </c>
      <c r="AX24" s="21"/>
      <c r="AY24" s="18" t="str">
        <f t="shared" si="5"/>
        <v>00</v>
      </c>
      <c r="AZ24" s="18" t="str">
        <f t="shared" si="6"/>
        <v>00</v>
      </c>
      <c r="BA24" s="20"/>
      <c r="BB24" s="21"/>
    </row>
    <row r="25" spans="1:54" ht="66">
      <c r="A25" s="27"/>
      <c r="B25" s="16"/>
      <c r="C25" s="27"/>
      <c r="D25" s="16"/>
      <c r="E25" s="16">
        <v>3</v>
      </c>
      <c r="F25" s="25" t="s">
        <v>72</v>
      </c>
      <c r="G25" s="18" t="s">
        <v>18</v>
      </c>
      <c r="H25" s="18">
        <v>0</v>
      </c>
      <c r="I25" s="18">
        <v>1</v>
      </c>
      <c r="J25" s="18" t="s">
        <v>69</v>
      </c>
      <c r="K25" s="18" t="s">
        <v>68</v>
      </c>
      <c r="L25" s="18">
        <v>1</v>
      </c>
      <c r="M25" s="18">
        <v>5</v>
      </c>
      <c r="N25" s="26" t="str">
        <f t="shared" si="9"/>
        <v>FFFF</v>
      </c>
      <c r="O25" s="19" t="s">
        <v>166</v>
      </c>
      <c r="P25" s="19">
        <v>5</v>
      </c>
      <c r="Q25" s="18" t="str">
        <f t="shared" ca="1" si="0"/>
        <v>16</v>
      </c>
      <c r="R25" s="18" t="str">
        <f t="shared" ca="1" si="1"/>
        <v>08</v>
      </c>
      <c r="S25" s="18" t="str">
        <f t="shared" ca="1" si="2"/>
        <v>07</v>
      </c>
      <c r="T25" s="18">
        <v>1</v>
      </c>
      <c r="U25" s="18">
        <v>0</v>
      </c>
      <c r="V25" s="18">
        <v>0</v>
      </c>
      <c r="W25" s="18">
        <v>1</v>
      </c>
      <c r="X25" s="18">
        <v>1</v>
      </c>
      <c r="Y25" s="18">
        <v>1</v>
      </c>
      <c r="Z25" s="18">
        <v>1</v>
      </c>
      <c r="AA25" s="18">
        <v>1</v>
      </c>
      <c r="AB25" s="18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18">
        <v>0</v>
      </c>
      <c r="AJ25" s="19">
        <v>0</v>
      </c>
      <c r="AK25" s="19">
        <v>0</v>
      </c>
      <c r="AL25" s="19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8" t="str">
        <f t="shared" ca="1" si="3"/>
        <v>00</v>
      </c>
      <c r="AU25" s="18" t="s">
        <v>25</v>
      </c>
      <c r="AV25" s="16" t="str">
        <f t="shared" ca="1" si="4"/>
        <v>7B00013CC80105FFFF02F400051608070100000101010100000000000000000000000000000000000000000000000000000000000000000000007D</v>
      </c>
      <c r="AW25" s="79">
        <v>24</v>
      </c>
      <c r="AX25" s="21"/>
      <c r="AY25" s="18" t="str">
        <f t="shared" si="5"/>
        <v>00</v>
      </c>
      <c r="AZ25" s="18" t="str">
        <f t="shared" si="6"/>
        <v>00</v>
      </c>
      <c r="BA25" s="20"/>
      <c r="BB25" s="21"/>
    </row>
    <row r="26" spans="1:54" ht="66">
      <c r="A26" s="27"/>
      <c r="B26" s="16">
        <v>9</v>
      </c>
      <c r="C26" s="27" t="s">
        <v>162</v>
      </c>
      <c r="D26" s="16"/>
      <c r="E26" s="16">
        <v>1</v>
      </c>
      <c r="F26" s="25">
        <v>0</v>
      </c>
      <c r="G26" s="18" t="s">
        <v>18</v>
      </c>
      <c r="H26" s="18">
        <v>0</v>
      </c>
      <c r="I26" s="18">
        <v>1</v>
      </c>
      <c r="J26" s="18" t="s">
        <v>69</v>
      </c>
      <c r="K26" s="18" t="s">
        <v>68</v>
      </c>
      <c r="L26" s="18">
        <v>1</v>
      </c>
      <c r="M26" s="18">
        <v>5</v>
      </c>
      <c r="N26" s="19">
        <v>760</v>
      </c>
      <c r="O26" s="26">
        <f>F26</f>
        <v>0</v>
      </c>
      <c r="P26" s="19">
        <v>5</v>
      </c>
      <c r="Q26" s="18" t="str">
        <f t="shared" ca="1" si="0"/>
        <v>16</v>
      </c>
      <c r="R26" s="18" t="str">
        <f t="shared" ca="1" si="1"/>
        <v>08</v>
      </c>
      <c r="S26" s="18" t="str">
        <f t="shared" ca="1" si="2"/>
        <v>07</v>
      </c>
      <c r="T26" s="18">
        <v>1</v>
      </c>
      <c r="U26" s="18">
        <v>0</v>
      </c>
      <c r="V26" s="18">
        <v>0</v>
      </c>
      <c r="W26" s="18">
        <v>1</v>
      </c>
      <c r="X26" s="18">
        <v>1</v>
      </c>
      <c r="Y26" s="18">
        <v>1</v>
      </c>
      <c r="Z26" s="18">
        <v>1</v>
      </c>
      <c r="AA26" s="18">
        <v>1</v>
      </c>
      <c r="AB26" s="18">
        <v>0</v>
      </c>
      <c r="AC26" s="19">
        <v>0</v>
      </c>
      <c r="AD26" s="19">
        <v>0</v>
      </c>
      <c r="AE26" s="19">
        <v>0</v>
      </c>
      <c r="AF26" s="19">
        <v>0</v>
      </c>
      <c r="AG26" s="19">
        <v>0</v>
      </c>
      <c r="AH26" s="19">
        <v>0</v>
      </c>
      <c r="AI26" s="18">
        <v>0</v>
      </c>
      <c r="AJ26" s="19">
        <v>0</v>
      </c>
      <c r="AK26" s="19">
        <v>0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8" t="str">
        <f t="shared" ca="1" si="3"/>
        <v>15</v>
      </c>
      <c r="AU26" s="18" t="s">
        <v>25</v>
      </c>
      <c r="AV26" s="16" t="str">
        <f t="shared" ca="1" si="4"/>
        <v>7B00013CC801050760000000051608070100000101010100000000000000000000000000000000000000000000000000000000000000000000157D</v>
      </c>
      <c r="AW26" s="79">
        <v>25</v>
      </c>
      <c r="AX26" s="21"/>
      <c r="AY26" s="18" t="str">
        <f t="shared" si="5"/>
        <v>00</v>
      </c>
      <c r="AZ26" s="18" t="str">
        <f t="shared" si="6"/>
        <v>00</v>
      </c>
      <c r="BA26" s="20"/>
      <c r="BB26" s="21"/>
    </row>
    <row r="27" spans="1:54" ht="66">
      <c r="A27" s="27"/>
      <c r="B27" s="16"/>
      <c r="C27" s="27"/>
      <c r="D27" s="16"/>
      <c r="E27" s="16">
        <v>2</v>
      </c>
      <c r="F27" s="25">
        <v>34</v>
      </c>
      <c r="G27" s="18" t="s">
        <v>18</v>
      </c>
      <c r="H27" s="18">
        <v>0</v>
      </c>
      <c r="I27" s="18">
        <v>1</v>
      </c>
      <c r="J27" s="18" t="s">
        <v>69</v>
      </c>
      <c r="K27" s="18" t="s">
        <v>68</v>
      </c>
      <c r="L27" s="18">
        <v>1</v>
      </c>
      <c r="M27" s="18">
        <v>5</v>
      </c>
      <c r="N27" s="19">
        <v>760</v>
      </c>
      <c r="O27" s="26">
        <f t="shared" ref="O27:O28" si="10">F27</f>
        <v>34</v>
      </c>
      <c r="P27" s="19">
        <v>5</v>
      </c>
      <c r="Q27" s="18" t="str">
        <f t="shared" ca="1" si="0"/>
        <v>16</v>
      </c>
      <c r="R27" s="18" t="str">
        <f t="shared" ca="1" si="1"/>
        <v>08</v>
      </c>
      <c r="S27" s="18" t="str">
        <f t="shared" ca="1" si="2"/>
        <v>07</v>
      </c>
      <c r="T27" s="18">
        <v>1</v>
      </c>
      <c r="U27" s="18">
        <v>0</v>
      </c>
      <c r="V27" s="18">
        <v>0</v>
      </c>
      <c r="W27" s="18">
        <v>1</v>
      </c>
      <c r="X27" s="18">
        <v>1</v>
      </c>
      <c r="Y27" s="18">
        <v>1</v>
      </c>
      <c r="Z27" s="18">
        <v>1</v>
      </c>
      <c r="AA27" s="18">
        <v>1</v>
      </c>
      <c r="AB27" s="18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8">
        <v>0</v>
      </c>
      <c r="AJ27" s="19">
        <v>0</v>
      </c>
      <c r="AK27" s="19">
        <v>0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8" t="str">
        <f t="shared" ca="1" si="3"/>
        <v>41</v>
      </c>
      <c r="AU27" s="18" t="s">
        <v>25</v>
      </c>
      <c r="AV27" s="16" t="str">
        <f t="shared" ca="1" si="4"/>
        <v>7B00013CC801050760003400051608070100000101010100000000000000000000000000000000000000000000000000000000000000000000417D</v>
      </c>
      <c r="AW27" s="79">
        <v>26</v>
      </c>
      <c r="AX27" s="21"/>
      <c r="AY27" s="18" t="str">
        <f t="shared" si="5"/>
        <v>00</v>
      </c>
      <c r="AZ27" s="18" t="str">
        <f t="shared" si="6"/>
        <v>00</v>
      </c>
      <c r="BA27" s="20"/>
      <c r="BB27" s="21"/>
    </row>
    <row r="28" spans="1:54" ht="66">
      <c r="A28" s="27"/>
      <c r="B28" s="16"/>
      <c r="C28" s="27"/>
      <c r="D28" s="16"/>
      <c r="E28" s="16">
        <v>3</v>
      </c>
      <c r="F28" s="25" t="s">
        <v>72</v>
      </c>
      <c r="G28" s="18" t="s">
        <v>18</v>
      </c>
      <c r="H28" s="18">
        <v>0</v>
      </c>
      <c r="I28" s="18">
        <v>1</v>
      </c>
      <c r="J28" s="18" t="s">
        <v>69</v>
      </c>
      <c r="K28" s="18" t="s">
        <v>68</v>
      </c>
      <c r="L28" s="18">
        <v>1</v>
      </c>
      <c r="M28" s="18">
        <v>5</v>
      </c>
      <c r="N28" s="19">
        <v>760</v>
      </c>
      <c r="O28" s="26" t="str">
        <f t="shared" si="10"/>
        <v>FFFF</v>
      </c>
      <c r="P28" s="19">
        <v>5</v>
      </c>
      <c r="Q28" s="18" t="str">
        <f t="shared" ca="1" si="0"/>
        <v>16</v>
      </c>
      <c r="R28" s="18" t="str">
        <f t="shared" ca="1" si="1"/>
        <v>08</v>
      </c>
      <c r="S28" s="18" t="str">
        <f t="shared" ca="1" si="2"/>
        <v>07</v>
      </c>
      <c r="T28" s="18">
        <v>1</v>
      </c>
      <c r="U28" s="18">
        <v>0</v>
      </c>
      <c r="V28" s="18">
        <v>0</v>
      </c>
      <c r="W28" s="18">
        <v>1</v>
      </c>
      <c r="X28" s="18">
        <v>1</v>
      </c>
      <c r="Y28" s="18">
        <v>1</v>
      </c>
      <c r="Z28" s="18">
        <v>1</v>
      </c>
      <c r="AA28" s="18">
        <v>1</v>
      </c>
      <c r="AB28" s="18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0</v>
      </c>
      <c r="AH28" s="19">
        <v>0</v>
      </c>
      <c r="AI28" s="18">
        <v>0</v>
      </c>
      <c r="AJ28" s="19">
        <v>0</v>
      </c>
      <c r="AK28" s="19">
        <v>0</v>
      </c>
      <c r="AL28" s="19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8" t="str">
        <f t="shared" ca="1" si="3"/>
        <v>14</v>
      </c>
      <c r="AU28" s="18" t="s">
        <v>25</v>
      </c>
      <c r="AV28" s="16" t="str">
        <f t="shared" ca="1" si="4"/>
        <v>7B00013CC801050760FFFF00051608070100000101010100000000000000000000000000000000000000000000000000000000000000000000147D</v>
      </c>
      <c r="AW28" s="79">
        <v>27</v>
      </c>
      <c r="AX28" s="21"/>
      <c r="AY28" s="18" t="str">
        <f t="shared" si="5"/>
        <v>00</v>
      </c>
      <c r="AZ28" s="18" t="str">
        <f t="shared" si="6"/>
        <v>00</v>
      </c>
      <c r="BA28" s="20"/>
      <c r="BB28" s="21"/>
    </row>
    <row r="29" spans="1:54" ht="66">
      <c r="A29" s="27"/>
      <c r="B29" s="16">
        <v>11</v>
      </c>
      <c r="C29" s="27" t="s">
        <v>74</v>
      </c>
      <c r="D29" s="16" t="s">
        <v>228</v>
      </c>
      <c r="E29" s="16">
        <v>1</v>
      </c>
      <c r="F29" s="25">
        <v>0</v>
      </c>
      <c r="G29" s="18" t="s">
        <v>18</v>
      </c>
      <c r="H29" s="18">
        <v>0</v>
      </c>
      <c r="I29" s="18">
        <v>1</v>
      </c>
      <c r="J29" s="18" t="s">
        <v>69</v>
      </c>
      <c r="K29" s="18" t="s">
        <v>68</v>
      </c>
      <c r="L29" s="18">
        <v>1</v>
      </c>
      <c r="M29" s="18">
        <v>5</v>
      </c>
      <c r="N29" s="19">
        <v>760</v>
      </c>
      <c r="O29" s="19" t="s">
        <v>166</v>
      </c>
      <c r="P29" s="26">
        <f>F29</f>
        <v>0</v>
      </c>
      <c r="Q29" s="18" t="str">
        <f t="shared" ca="1" si="0"/>
        <v>16</v>
      </c>
      <c r="R29" s="18" t="str">
        <f t="shared" ca="1" si="1"/>
        <v>08</v>
      </c>
      <c r="S29" s="18" t="str">
        <f t="shared" ca="1" si="2"/>
        <v>07</v>
      </c>
      <c r="T29" s="18">
        <v>1</v>
      </c>
      <c r="U29" s="18">
        <v>0</v>
      </c>
      <c r="V29" s="18">
        <v>0</v>
      </c>
      <c r="W29" s="18">
        <v>1</v>
      </c>
      <c r="X29" s="18">
        <v>1</v>
      </c>
      <c r="Y29" s="18">
        <v>1</v>
      </c>
      <c r="Z29" s="18">
        <v>1</v>
      </c>
      <c r="AA29" s="18">
        <v>1</v>
      </c>
      <c r="AB29" s="18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8">
        <v>0</v>
      </c>
      <c r="AJ29" s="19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8" t="str">
        <f t="shared" ca="1" si="3"/>
        <v>04</v>
      </c>
      <c r="AU29" s="18" t="s">
        <v>25</v>
      </c>
      <c r="AV29" s="16" t="str">
        <f t="shared" ca="1" si="4"/>
        <v>7B00013CC80105076002F400001608070100000101010100000000000000000000000000000000000000000000000000000000000000000000047D</v>
      </c>
      <c r="AW29" s="79">
        <v>28</v>
      </c>
      <c r="AX29" s="21"/>
      <c r="AY29" s="18" t="str">
        <f t="shared" si="5"/>
        <v>00</v>
      </c>
      <c r="AZ29" s="18" t="str">
        <f t="shared" si="6"/>
        <v>00</v>
      </c>
      <c r="BA29" s="20"/>
      <c r="BB29" s="21"/>
    </row>
    <row r="30" spans="1:54" ht="66">
      <c r="A30" s="27"/>
      <c r="B30" s="16"/>
      <c r="C30" s="27"/>
      <c r="D30" s="16" t="s">
        <v>230</v>
      </c>
      <c r="E30" s="16">
        <v>2</v>
      </c>
      <c r="F30" s="25">
        <v>100</v>
      </c>
      <c r="G30" s="18" t="s">
        <v>18</v>
      </c>
      <c r="H30" s="18">
        <v>0</v>
      </c>
      <c r="I30" s="18">
        <v>1</v>
      </c>
      <c r="J30" s="18" t="s">
        <v>69</v>
      </c>
      <c r="K30" s="18" t="s">
        <v>68</v>
      </c>
      <c r="L30" s="18">
        <v>1</v>
      </c>
      <c r="M30" s="18">
        <v>5</v>
      </c>
      <c r="N30" s="19">
        <v>760</v>
      </c>
      <c r="O30" s="19" t="s">
        <v>166</v>
      </c>
      <c r="P30" s="26">
        <f t="shared" ref="P30:P31" si="11">F30</f>
        <v>100</v>
      </c>
      <c r="Q30" s="18" t="str">
        <f t="shared" ca="1" si="0"/>
        <v>16</v>
      </c>
      <c r="R30" s="18" t="str">
        <f t="shared" ca="1" si="1"/>
        <v>08</v>
      </c>
      <c r="S30" s="18" t="str">
        <f t="shared" ca="1" si="2"/>
        <v>07</v>
      </c>
      <c r="T30" s="18">
        <v>1</v>
      </c>
      <c r="U30" s="18">
        <v>0</v>
      </c>
      <c r="V30" s="18">
        <v>0</v>
      </c>
      <c r="W30" s="18">
        <v>1</v>
      </c>
      <c r="X30" s="18">
        <v>1</v>
      </c>
      <c r="Y30" s="18">
        <v>1</v>
      </c>
      <c r="Z30" s="18">
        <v>1</v>
      </c>
      <c r="AA30" s="18">
        <v>1</v>
      </c>
      <c r="AB30" s="18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0</v>
      </c>
      <c r="AI30" s="18">
        <v>0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8" t="str">
        <f t="shared" ca="1" si="3"/>
        <v>04</v>
      </c>
      <c r="AU30" s="18" t="s">
        <v>25</v>
      </c>
      <c r="AV30" s="16" t="str">
        <f t="shared" ca="1" si="4"/>
        <v>7B00013CC80105076002F401001608070100000101010100000000000000000000000000000000000000000000000000000000000000000000047D</v>
      </c>
      <c r="AW30" s="79">
        <v>29</v>
      </c>
      <c r="AX30" s="21"/>
      <c r="AY30" s="18" t="str">
        <f t="shared" si="5"/>
        <v>00</v>
      </c>
      <c r="AZ30" s="18" t="str">
        <f t="shared" si="6"/>
        <v>00</v>
      </c>
      <c r="BA30" s="20"/>
      <c r="BB30" s="21"/>
    </row>
    <row r="31" spans="1:54" ht="66">
      <c r="A31" s="27"/>
      <c r="B31" s="16"/>
      <c r="C31" s="27"/>
      <c r="D31" s="16" t="s">
        <v>229</v>
      </c>
      <c r="E31" s="16">
        <v>3</v>
      </c>
      <c r="F31" s="25" t="s">
        <v>231</v>
      </c>
      <c r="G31" s="18" t="s">
        <v>18</v>
      </c>
      <c r="H31" s="18">
        <v>0</v>
      </c>
      <c r="I31" s="18">
        <v>1</v>
      </c>
      <c r="J31" s="18" t="s">
        <v>69</v>
      </c>
      <c r="K31" s="18" t="s">
        <v>68</v>
      </c>
      <c r="L31" s="18">
        <v>1</v>
      </c>
      <c r="M31" s="18">
        <v>5</v>
      </c>
      <c r="N31" s="19">
        <v>760</v>
      </c>
      <c r="O31" s="19" t="s">
        <v>166</v>
      </c>
      <c r="P31" s="26" t="str">
        <f t="shared" si="11"/>
        <v>00FF</v>
      </c>
      <c r="Q31" s="18" t="str">
        <f t="shared" ca="1" si="0"/>
        <v>16</v>
      </c>
      <c r="R31" s="18" t="str">
        <f t="shared" ca="1" si="1"/>
        <v>08</v>
      </c>
      <c r="S31" s="18" t="str">
        <f t="shared" ca="1" si="2"/>
        <v>07</v>
      </c>
      <c r="T31" s="18">
        <v>1</v>
      </c>
      <c r="U31" s="18">
        <v>0</v>
      </c>
      <c r="V31" s="18">
        <v>0</v>
      </c>
      <c r="W31" s="18">
        <v>1</v>
      </c>
      <c r="X31" s="18">
        <v>1</v>
      </c>
      <c r="Y31" s="18">
        <v>1</v>
      </c>
      <c r="Z31" s="18">
        <v>1</v>
      </c>
      <c r="AA31" s="18">
        <v>1</v>
      </c>
      <c r="AB31" s="18">
        <v>0</v>
      </c>
      <c r="AC31" s="19">
        <v>0</v>
      </c>
      <c r="AD31" s="19">
        <v>0</v>
      </c>
      <c r="AE31" s="19">
        <v>0</v>
      </c>
      <c r="AF31" s="19">
        <v>0</v>
      </c>
      <c r="AG31" s="19">
        <v>0</v>
      </c>
      <c r="AH31" s="19">
        <v>0</v>
      </c>
      <c r="AI31" s="18">
        <v>0</v>
      </c>
      <c r="AJ31" s="19">
        <v>0</v>
      </c>
      <c r="AK31" s="19">
        <v>0</v>
      </c>
      <c r="AL31" s="19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8" t="str">
        <f t="shared" ca="1" si="3"/>
        <v>01</v>
      </c>
      <c r="AU31" s="18" t="s">
        <v>25</v>
      </c>
      <c r="AV31" s="16" t="str">
        <f t="shared" ca="1" si="4"/>
        <v>7B00013CC80105076002F400FF1608070100000101010100000000000000000000000000000000000000000000000000000000000000000000017D</v>
      </c>
      <c r="AW31" s="79">
        <v>30</v>
      </c>
      <c r="AX31" s="21"/>
      <c r="AY31" s="18" t="str">
        <f t="shared" si="5"/>
        <v>00</v>
      </c>
      <c r="AZ31" s="18" t="str">
        <f t="shared" si="6"/>
        <v>00</v>
      </c>
      <c r="BA31" s="20"/>
      <c r="BB31" s="21"/>
    </row>
    <row r="32" spans="1:54" ht="66">
      <c r="A32" s="27"/>
      <c r="B32" s="16">
        <v>13</v>
      </c>
      <c r="C32" s="27" t="s">
        <v>76</v>
      </c>
      <c r="D32" s="16" t="s">
        <v>137</v>
      </c>
      <c r="E32" s="16">
        <v>1</v>
      </c>
      <c r="F32" s="22">
        <v>0</v>
      </c>
      <c r="G32" s="18" t="s">
        <v>18</v>
      </c>
      <c r="H32" s="18">
        <v>0</v>
      </c>
      <c r="I32" s="18">
        <v>1</v>
      </c>
      <c r="J32" s="18" t="s">
        <v>69</v>
      </c>
      <c r="K32" s="18" t="s">
        <v>68</v>
      </c>
      <c r="L32" s="18">
        <v>1</v>
      </c>
      <c r="M32" s="18">
        <v>5</v>
      </c>
      <c r="N32" s="19">
        <v>760</v>
      </c>
      <c r="O32" s="19" t="s">
        <v>166</v>
      </c>
      <c r="P32" s="19">
        <v>5</v>
      </c>
      <c r="Q32" s="23">
        <f>F32</f>
        <v>0</v>
      </c>
      <c r="R32" s="18" t="str">
        <f t="shared" ca="1" si="1"/>
        <v>08</v>
      </c>
      <c r="S32" s="18" t="str">
        <f t="shared" ca="1" si="2"/>
        <v>07</v>
      </c>
      <c r="T32" s="18">
        <v>1</v>
      </c>
      <c r="U32" s="18">
        <v>0</v>
      </c>
      <c r="V32" s="18">
        <v>0</v>
      </c>
      <c r="W32" s="18">
        <v>1</v>
      </c>
      <c r="X32" s="18">
        <v>1</v>
      </c>
      <c r="Y32" s="18">
        <v>1</v>
      </c>
      <c r="Z32" s="18">
        <v>1</v>
      </c>
      <c r="AA32" s="18">
        <v>1</v>
      </c>
      <c r="AB32" s="18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18">
        <v>0</v>
      </c>
      <c r="AJ32" s="19">
        <v>0</v>
      </c>
      <c r="AK32" s="19">
        <v>0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8" t="str">
        <f t="shared" ca="1" si="3"/>
        <v>51</v>
      </c>
      <c r="AU32" s="18" t="s">
        <v>25</v>
      </c>
      <c r="AV32" s="16" t="str">
        <f t="shared" ca="1" si="4"/>
        <v>7B00013CC80105076002F400050008070100000101010100000000000000000000000000000000000000000000000000000000000000000000517D</v>
      </c>
      <c r="AW32" s="79">
        <v>31</v>
      </c>
      <c r="AX32" s="21"/>
      <c r="AY32" s="18" t="str">
        <f t="shared" si="5"/>
        <v>00</v>
      </c>
      <c r="AZ32" s="18" t="str">
        <f t="shared" si="6"/>
        <v>00</v>
      </c>
      <c r="BA32" s="20"/>
      <c r="BB32" s="21"/>
    </row>
    <row r="33" spans="1:54" ht="66">
      <c r="A33" s="27"/>
      <c r="B33" s="16"/>
      <c r="C33" s="27"/>
      <c r="D33" s="16"/>
      <c r="E33" s="16">
        <v>2</v>
      </c>
      <c r="F33" s="22">
        <v>64</v>
      </c>
      <c r="G33" s="18" t="s">
        <v>18</v>
      </c>
      <c r="H33" s="18">
        <v>0</v>
      </c>
      <c r="I33" s="18">
        <v>1</v>
      </c>
      <c r="J33" s="18" t="s">
        <v>69</v>
      </c>
      <c r="K33" s="18" t="s">
        <v>68</v>
      </c>
      <c r="L33" s="18">
        <v>1</v>
      </c>
      <c r="M33" s="18">
        <v>5</v>
      </c>
      <c r="N33" s="19">
        <v>760</v>
      </c>
      <c r="O33" s="19" t="s">
        <v>166</v>
      </c>
      <c r="P33" s="19">
        <v>5</v>
      </c>
      <c r="Q33" s="23">
        <f t="shared" ref="Q33:Q34" si="12">F33</f>
        <v>64</v>
      </c>
      <c r="R33" s="18" t="str">
        <f t="shared" ca="1" si="1"/>
        <v>08</v>
      </c>
      <c r="S33" s="18" t="str">
        <f t="shared" ca="1" si="2"/>
        <v>07</v>
      </c>
      <c r="T33" s="18">
        <v>1</v>
      </c>
      <c r="U33" s="18">
        <v>0</v>
      </c>
      <c r="V33" s="18">
        <v>0</v>
      </c>
      <c r="W33" s="18">
        <v>1</v>
      </c>
      <c r="X33" s="18">
        <v>1</v>
      </c>
      <c r="Y33" s="18">
        <v>1</v>
      </c>
      <c r="Z33" s="18">
        <v>1</v>
      </c>
      <c r="AA33" s="18">
        <v>1</v>
      </c>
      <c r="AB33" s="18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8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8" t="str">
        <f t="shared" ca="1" si="3"/>
        <v>55</v>
      </c>
      <c r="AU33" s="18" t="s">
        <v>25</v>
      </c>
      <c r="AV33" s="16" t="str">
        <f t="shared" ca="1" si="4"/>
        <v>7B00013CC80105076002F400056408070100000101010100000000000000000000000000000000000000000000000000000000000000000000557D</v>
      </c>
      <c r="AW33" s="79">
        <v>32</v>
      </c>
      <c r="AX33" s="21"/>
      <c r="AY33" s="18" t="str">
        <f t="shared" si="5"/>
        <v>00</v>
      </c>
      <c r="AZ33" s="18" t="str">
        <f t="shared" si="6"/>
        <v>00</v>
      </c>
      <c r="BA33" s="20"/>
      <c r="BB33" s="21"/>
    </row>
    <row r="34" spans="1:54" ht="66">
      <c r="A34" s="27"/>
      <c r="B34" s="16"/>
      <c r="C34" s="27"/>
      <c r="D34" s="16"/>
      <c r="E34" s="16">
        <v>3</v>
      </c>
      <c r="F34" s="22" t="s">
        <v>22</v>
      </c>
      <c r="G34" s="18" t="s">
        <v>18</v>
      </c>
      <c r="H34" s="18">
        <v>0</v>
      </c>
      <c r="I34" s="18">
        <v>1</v>
      </c>
      <c r="J34" s="18" t="s">
        <v>69</v>
      </c>
      <c r="K34" s="18" t="s">
        <v>68</v>
      </c>
      <c r="L34" s="18">
        <v>1</v>
      </c>
      <c r="M34" s="18">
        <v>5</v>
      </c>
      <c r="N34" s="19">
        <v>760</v>
      </c>
      <c r="O34" s="19" t="s">
        <v>166</v>
      </c>
      <c r="P34" s="19">
        <v>5</v>
      </c>
      <c r="Q34" s="23" t="str">
        <f t="shared" si="12"/>
        <v>FF</v>
      </c>
      <c r="R34" s="18" t="str">
        <f t="shared" ca="1" si="1"/>
        <v>08</v>
      </c>
      <c r="S34" s="18" t="str">
        <f t="shared" ca="1" si="2"/>
        <v>07</v>
      </c>
      <c r="T34" s="18">
        <v>1</v>
      </c>
      <c r="U34" s="18">
        <v>0</v>
      </c>
      <c r="V34" s="18">
        <v>0</v>
      </c>
      <c r="W34" s="18">
        <v>1</v>
      </c>
      <c r="X34" s="18">
        <v>1</v>
      </c>
      <c r="Y34" s="18">
        <v>1</v>
      </c>
      <c r="Z34" s="18">
        <v>1</v>
      </c>
      <c r="AA34" s="18">
        <v>1</v>
      </c>
      <c r="AB34" s="18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0</v>
      </c>
      <c r="AH34" s="19">
        <v>0</v>
      </c>
      <c r="AI34" s="18">
        <v>0</v>
      </c>
      <c r="AJ34" s="19">
        <v>0</v>
      </c>
      <c r="AK34" s="19">
        <v>0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8" t="str">
        <f t="shared" ca="1" si="3"/>
        <v>50</v>
      </c>
      <c r="AU34" s="18" t="s">
        <v>25</v>
      </c>
      <c r="AV34" s="16" t="str">
        <f t="shared" ca="1" si="4"/>
        <v>7B00013CC80105076002F40005FF08070100000101010100000000000000000000000000000000000000000000000000000000000000000000507D</v>
      </c>
      <c r="AW34" s="79">
        <v>33</v>
      </c>
      <c r="AX34" s="21"/>
      <c r="AY34" s="18" t="str">
        <f t="shared" si="5"/>
        <v>00</v>
      </c>
      <c r="AZ34" s="18" t="str">
        <f t="shared" si="6"/>
        <v>00</v>
      </c>
      <c r="BA34" s="20"/>
      <c r="BB34" s="21"/>
    </row>
    <row r="35" spans="1:54" ht="66">
      <c r="A35" s="27"/>
      <c r="B35" s="16">
        <v>14</v>
      </c>
      <c r="C35" s="27" t="s">
        <v>77</v>
      </c>
      <c r="D35" s="16" t="s">
        <v>138</v>
      </c>
      <c r="E35" s="16">
        <v>1</v>
      </c>
      <c r="F35" s="22">
        <v>0</v>
      </c>
      <c r="G35" s="18" t="s">
        <v>18</v>
      </c>
      <c r="H35" s="18">
        <v>0</v>
      </c>
      <c r="I35" s="18">
        <v>1</v>
      </c>
      <c r="J35" s="18" t="s">
        <v>69</v>
      </c>
      <c r="K35" s="18" t="s">
        <v>68</v>
      </c>
      <c r="L35" s="18">
        <v>1</v>
      </c>
      <c r="M35" s="18">
        <v>5</v>
      </c>
      <c r="N35" s="19">
        <v>760</v>
      </c>
      <c r="O35" s="19" t="s">
        <v>166</v>
      </c>
      <c r="P35" s="19">
        <v>5</v>
      </c>
      <c r="Q35" s="18" t="str">
        <f t="shared" ref="Q35:Q97" ca="1" si="13">TEXT(DEC2HEX(TEXT(NOW()+2,"YY")),"00")</f>
        <v>16</v>
      </c>
      <c r="R35" s="23">
        <f>F35</f>
        <v>0</v>
      </c>
      <c r="S35" s="18" t="str">
        <f t="shared" ca="1" si="2"/>
        <v>07</v>
      </c>
      <c r="T35" s="18">
        <v>1</v>
      </c>
      <c r="U35" s="18">
        <v>0</v>
      </c>
      <c r="V35" s="18">
        <v>0</v>
      </c>
      <c r="W35" s="18">
        <v>1</v>
      </c>
      <c r="X35" s="18">
        <v>1</v>
      </c>
      <c r="Y35" s="18">
        <v>1</v>
      </c>
      <c r="Z35" s="18">
        <v>1</v>
      </c>
      <c r="AA35" s="18">
        <v>1</v>
      </c>
      <c r="AB35" s="18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0</v>
      </c>
      <c r="AI35" s="18">
        <v>0</v>
      </c>
      <c r="AJ35" s="19">
        <v>0</v>
      </c>
      <c r="AK35" s="19">
        <v>0</v>
      </c>
      <c r="AL35" s="19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8" t="str">
        <f t="shared" ca="1" si="3"/>
        <v>01</v>
      </c>
      <c r="AU35" s="18" t="s">
        <v>25</v>
      </c>
      <c r="AV35" s="16" t="str">
        <f t="shared" ca="1" si="4"/>
        <v>7B00013CC80105076002F400051600070100000101010100000000000000000000000000000000000000000000000000000000000000000000017D</v>
      </c>
      <c r="AW35" s="79">
        <v>34</v>
      </c>
      <c r="AX35" s="21"/>
      <c r="AY35" s="18" t="str">
        <f t="shared" si="5"/>
        <v>00</v>
      </c>
      <c r="AZ35" s="18" t="str">
        <f t="shared" si="6"/>
        <v>00</v>
      </c>
      <c r="BA35" s="20"/>
      <c r="BB35" s="21"/>
    </row>
    <row r="36" spans="1:54" ht="66">
      <c r="A36" s="27"/>
      <c r="B36" s="16"/>
      <c r="C36" s="27"/>
      <c r="D36" s="16"/>
      <c r="E36" s="16">
        <v>2</v>
      </c>
      <c r="F36" s="22">
        <v>1</v>
      </c>
      <c r="G36" s="18" t="s">
        <v>18</v>
      </c>
      <c r="H36" s="18">
        <v>0</v>
      </c>
      <c r="I36" s="18">
        <v>1</v>
      </c>
      <c r="J36" s="18" t="s">
        <v>69</v>
      </c>
      <c r="K36" s="18" t="s">
        <v>68</v>
      </c>
      <c r="L36" s="18">
        <v>1</v>
      </c>
      <c r="M36" s="18">
        <v>5</v>
      </c>
      <c r="N36" s="19">
        <v>760</v>
      </c>
      <c r="O36" s="19" t="s">
        <v>166</v>
      </c>
      <c r="P36" s="19">
        <v>5</v>
      </c>
      <c r="Q36" s="18" t="str">
        <f t="shared" ca="1" si="13"/>
        <v>16</v>
      </c>
      <c r="R36" s="23">
        <f t="shared" ref="R36:R37" si="14">F36</f>
        <v>1</v>
      </c>
      <c r="S36" s="18" t="str">
        <f t="shared" ca="1" si="2"/>
        <v>07</v>
      </c>
      <c r="T36" s="18">
        <v>1</v>
      </c>
      <c r="U36" s="18">
        <v>0</v>
      </c>
      <c r="V36" s="18">
        <v>0</v>
      </c>
      <c r="W36" s="18">
        <v>1</v>
      </c>
      <c r="X36" s="18">
        <v>1</v>
      </c>
      <c r="Y36" s="18">
        <v>1</v>
      </c>
      <c r="Z36" s="18">
        <v>1</v>
      </c>
      <c r="AA36" s="18">
        <v>1</v>
      </c>
      <c r="AB36" s="18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18">
        <v>0</v>
      </c>
      <c r="AJ36" s="19">
        <v>0</v>
      </c>
      <c r="AK36" s="19">
        <v>0</v>
      </c>
      <c r="AL36" s="19">
        <v>0</v>
      </c>
      <c r="AM36" s="19">
        <v>0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>
        <v>0</v>
      </c>
      <c r="AT36" s="18" t="str">
        <f t="shared" ca="1" si="3"/>
        <v>00</v>
      </c>
      <c r="AU36" s="18" t="s">
        <v>25</v>
      </c>
      <c r="AV36" s="16" t="str">
        <f t="shared" ca="1" si="4"/>
        <v>7B00013CC80105076002F400051601070100000101010100000000000000000000000000000000000000000000000000000000000000000000007D</v>
      </c>
      <c r="AW36" s="79">
        <v>35</v>
      </c>
      <c r="AX36" s="21"/>
      <c r="AY36" s="18" t="str">
        <f t="shared" si="5"/>
        <v>00</v>
      </c>
      <c r="AZ36" s="18" t="str">
        <f t="shared" si="6"/>
        <v>00</v>
      </c>
      <c r="BA36" s="20"/>
      <c r="BB36" s="21"/>
    </row>
    <row r="37" spans="1:54" ht="82.5">
      <c r="A37" s="27"/>
      <c r="B37" s="16"/>
      <c r="C37" s="27"/>
      <c r="D37" s="16"/>
      <c r="E37" s="16">
        <v>3</v>
      </c>
      <c r="F37" s="22" t="s">
        <v>140</v>
      </c>
      <c r="G37" s="18" t="s">
        <v>18</v>
      </c>
      <c r="H37" s="18">
        <v>0</v>
      </c>
      <c r="I37" s="18">
        <v>1</v>
      </c>
      <c r="J37" s="18" t="s">
        <v>69</v>
      </c>
      <c r="K37" s="18" t="s">
        <v>68</v>
      </c>
      <c r="L37" s="18">
        <v>1</v>
      </c>
      <c r="M37" s="18">
        <v>5</v>
      </c>
      <c r="N37" s="19">
        <v>760</v>
      </c>
      <c r="O37" s="19" t="s">
        <v>166</v>
      </c>
      <c r="P37" s="19">
        <v>5</v>
      </c>
      <c r="Q37" s="18" t="str">
        <f t="shared" ca="1" si="13"/>
        <v>16</v>
      </c>
      <c r="R37" s="23" t="str">
        <f t="shared" si="14"/>
        <v>0D</v>
      </c>
      <c r="S37" s="18" t="str">
        <f t="shared" ca="1" si="2"/>
        <v>07</v>
      </c>
      <c r="T37" s="18">
        <v>1</v>
      </c>
      <c r="U37" s="18">
        <v>0</v>
      </c>
      <c r="V37" s="18">
        <v>0</v>
      </c>
      <c r="W37" s="18">
        <v>1</v>
      </c>
      <c r="X37" s="18">
        <v>1</v>
      </c>
      <c r="Y37" s="18">
        <v>1</v>
      </c>
      <c r="Z37" s="18">
        <v>1</v>
      </c>
      <c r="AA37" s="18">
        <v>1</v>
      </c>
      <c r="AB37" s="18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8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8" t="str">
        <f t="shared" ca="1" si="3"/>
        <v>04</v>
      </c>
      <c r="AU37" s="18" t="s">
        <v>25</v>
      </c>
      <c r="AV37" s="16" t="str">
        <f t="shared" ca="1" si="4"/>
        <v>7B00013CC80105076002F40005160D070100000101010100000000000000000000000000000000000000000000000000000000000000000000047D</v>
      </c>
      <c r="AW37" s="79">
        <v>36</v>
      </c>
      <c r="AX37" s="21"/>
      <c r="AY37" s="18" t="str">
        <f t="shared" si="5"/>
        <v>00</v>
      </c>
      <c r="AZ37" s="18" t="str">
        <f t="shared" si="6"/>
        <v>00</v>
      </c>
      <c r="BA37" s="20"/>
      <c r="BB37" s="21"/>
    </row>
    <row r="38" spans="1:54" ht="66">
      <c r="A38" s="27"/>
      <c r="B38" s="16">
        <v>15</v>
      </c>
      <c r="C38" s="27" t="s">
        <v>78</v>
      </c>
      <c r="D38" s="16" t="s">
        <v>139</v>
      </c>
      <c r="E38" s="16">
        <v>1</v>
      </c>
      <c r="F38" s="22">
        <v>0</v>
      </c>
      <c r="G38" s="18" t="s">
        <v>18</v>
      </c>
      <c r="H38" s="18">
        <v>0</v>
      </c>
      <c r="I38" s="18">
        <v>1</v>
      </c>
      <c r="J38" s="18" t="s">
        <v>69</v>
      </c>
      <c r="K38" s="18" t="s">
        <v>68</v>
      </c>
      <c r="L38" s="18">
        <v>1</v>
      </c>
      <c r="M38" s="18">
        <v>5</v>
      </c>
      <c r="N38" s="19">
        <v>760</v>
      </c>
      <c r="O38" s="19" t="s">
        <v>166</v>
      </c>
      <c r="P38" s="19">
        <v>5</v>
      </c>
      <c r="Q38" s="18" t="str">
        <f t="shared" ca="1" si="13"/>
        <v>16</v>
      </c>
      <c r="R38" s="18" t="str">
        <f t="shared" ref="R38:R100" ca="1" si="15">TEXT(DEC2HEX(TEXT(NOW()+2,"MM")),"00")</f>
        <v>08</v>
      </c>
      <c r="S38" s="23">
        <f>F38</f>
        <v>0</v>
      </c>
      <c r="T38" s="18">
        <v>1</v>
      </c>
      <c r="U38" s="18">
        <v>0</v>
      </c>
      <c r="V38" s="18">
        <v>0</v>
      </c>
      <c r="W38" s="18">
        <v>1</v>
      </c>
      <c r="X38" s="18">
        <v>1</v>
      </c>
      <c r="Y38" s="18">
        <v>1</v>
      </c>
      <c r="Z38" s="18">
        <v>1</v>
      </c>
      <c r="AA38" s="18">
        <v>1</v>
      </c>
      <c r="AB38" s="18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8">
        <v>0</v>
      </c>
      <c r="AJ38" s="19">
        <v>0</v>
      </c>
      <c r="AK38" s="19">
        <v>0</v>
      </c>
      <c r="AL38" s="19">
        <v>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8" t="str">
        <f t="shared" ca="1" si="3"/>
        <v>00</v>
      </c>
      <c r="AU38" s="18" t="s">
        <v>25</v>
      </c>
      <c r="AV38" s="16" t="str">
        <f t="shared" ca="1" si="4"/>
        <v>7B00013CC80105076002F400051608000100000101010100000000000000000000000000000000000000000000000000000000000000000000007D</v>
      </c>
      <c r="AW38" s="79">
        <v>37</v>
      </c>
      <c r="AX38" s="21"/>
      <c r="AY38" s="18" t="str">
        <f t="shared" si="5"/>
        <v>00</v>
      </c>
      <c r="AZ38" s="18" t="str">
        <f t="shared" si="6"/>
        <v>00</v>
      </c>
      <c r="BA38" s="20"/>
      <c r="BB38" s="21"/>
    </row>
    <row r="39" spans="1:54" ht="66">
      <c r="A39" s="27"/>
      <c r="B39" s="16"/>
      <c r="C39" s="27"/>
      <c r="D39" s="16"/>
      <c r="E39" s="16">
        <v>2</v>
      </c>
      <c r="F39" s="22">
        <v>1</v>
      </c>
      <c r="G39" s="18" t="s">
        <v>18</v>
      </c>
      <c r="H39" s="18">
        <v>0</v>
      </c>
      <c r="I39" s="18">
        <v>1</v>
      </c>
      <c r="J39" s="18" t="s">
        <v>69</v>
      </c>
      <c r="K39" s="18" t="s">
        <v>68</v>
      </c>
      <c r="L39" s="18">
        <v>1</v>
      </c>
      <c r="M39" s="18">
        <v>5</v>
      </c>
      <c r="N39" s="19">
        <v>760</v>
      </c>
      <c r="O39" s="19" t="s">
        <v>166</v>
      </c>
      <c r="P39" s="19">
        <v>5</v>
      </c>
      <c r="Q39" s="18" t="str">
        <f t="shared" ca="1" si="13"/>
        <v>16</v>
      </c>
      <c r="R39" s="18" t="str">
        <f t="shared" ca="1" si="15"/>
        <v>08</v>
      </c>
      <c r="S39" s="23">
        <f t="shared" ref="S39:S40" si="16">F39</f>
        <v>1</v>
      </c>
      <c r="T39" s="18">
        <v>1</v>
      </c>
      <c r="U39" s="18">
        <v>0</v>
      </c>
      <c r="V39" s="18">
        <v>0</v>
      </c>
      <c r="W39" s="18">
        <v>1</v>
      </c>
      <c r="X39" s="18">
        <v>1</v>
      </c>
      <c r="Y39" s="18">
        <v>1</v>
      </c>
      <c r="Z39" s="18">
        <v>1</v>
      </c>
      <c r="AA39" s="18">
        <v>1</v>
      </c>
      <c r="AB39" s="18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8">
        <v>0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8" t="str">
        <f t="shared" ca="1" si="3"/>
        <v>01</v>
      </c>
      <c r="AU39" s="18" t="s">
        <v>25</v>
      </c>
      <c r="AV39" s="16" t="str">
        <f t="shared" ca="1" si="4"/>
        <v>7B00013CC80105076002F400051608010100000101010100000000000000000000000000000000000000000000000000000000000000000000017D</v>
      </c>
      <c r="AW39" s="79">
        <v>38</v>
      </c>
      <c r="AX39" s="21"/>
      <c r="AY39" s="18" t="str">
        <f t="shared" si="5"/>
        <v>00</v>
      </c>
      <c r="AZ39" s="18" t="str">
        <f t="shared" si="6"/>
        <v>00</v>
      </c>
      <c r="BA39" s="20"/>
      <c r="BB39" s="21"/>
    </row>
    <row r="40" spans="1:54" ht="66">
      <c r="A40" s="27"/>
      <c r="B40" s="16"/>
      <c r="C40" s="27"/>
      <c r="D40" s="16"/>
      <c r="E40" s="16">
        <v>3</v>
      </c>
      <c r="F40" s="22">
        <v>20</v>
      </c>
      <c r="G40" s="18" t="s">
        <v>18</v>
      </c>
      <c r="H40" s="18">
        <v>0</v>
      </c>
      <c r="I40" s="18">
        <v>1</v>
      </c>
      <c r="J40" s="18" t="s">
        <v>69</v>
      </c>
      <c r="K40" s="18" t="s">
        <v>68</v>
      </c>
      <c r="L40" s="18">
        <v>1</v>
      </c>
      <c r="M40" s="18">
        <v>5</v>
      </c>
      <c r="N40" s="19">
        <v>760</v>
      </c>
      <c r="O40" s="19" t="s">
        <v>166</v>
      </c>
      <c r="P40" s="19">
        <v>5</v>
      </c>
      <c r="Q40" s="18" t="str">
        <f t="shared" ca="1" si="13"/>
        <v>16</v>
      </c>
      <c r="R40" s="18" t="str">
        <f t="shared" ca="1" si="15"/>
        <v>08</v>
      </c>
      <c r="S40" s="23">
        <f t="shared" si="16"/>
        <v>20</v>
      </c>
      <c r="T40" s="18">
        <v>1</v>
      </c>
      <c r="U40" s="18">
        <v>0</v>
      </c>
      <c r="V40" s="18">
        <v>0</v>
      </c>
      <c r="W40" s="18">
        <v>1</v>
      </c>
      <c r="X40" s="18">
        <v>1</v>
      </c>
      <c r="Y40" s="18">
        <v>1</v>
      </c>
      <c r="Z40" s="18">
        <v>1</v>
      </c>
      <c r="AA40" s="18">
        <v>1</v>
      </c>
      <c r="AB40" s="18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8">
        <v>0</v>
      </c>
      <c r="AJ40" s="19">
        <v>0</v>
      </c>
      <c r="AK40" s="19">
        <v>0</v>
      </c>
      <c r="AL40" s="19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8" t="str">
        <f t="shared" ca="1" si="3"/>
        <v>00</v>
      </c>
      <c r="AU40" s="18" t="s">
        <v>25</v>
      </c>
      <c r="AV40" s="16" t="str">
        <f t="shared" ca="1" si="4"/>
        <v>7B00013CC80105076002F400051608200100000101010100000000000000000000000000000000000000000000000000000000000000000000007D</v>
      </c>
      <c r="AW40" s="79">
        <v>39</v>
      </c>
      <c r="AX40" s="21"/>
      <c r="AY40" s="18" t="str">
        <f t="shared" si="5"/>
        <v>00</v>
      </c>
      <c r="AZ40" s="18" t="str">
        <f t="shared" si="6"/>
        <v>00</v>
      </c>
      <c r="BA40" s="20"/>
      <c r="BB40" s="21"/>
    </row>
    <row r="41" spans="1:54" ht="66">
      <c r="A41" s="27"/>
      <c r="B41" s="16">
        <v>16</v>
      </c>
      <c r="C41" s="27" t="s">
        <v>75</v>
      </c>
      <c r="D41" s="16" t="s">
        <v>221</v>
      </c>
      <c r="E41" s="16">
        <v>1</v>
      </c>
      <c r="F41" s="22">
        <v>0</v>
      </c>
      <c r="G41" s="18" t="s">
        <v>18</v>
      </c>
      <c r="H41" s="18">
        <v>0</v>
      </c>
      <c r="I41" s="18">
        <v>1</v>
      </c>
      <c r="J41" s="18" t="s">
        <v>69</v>
      </c>
      <c r="K41" s="18" t="s">
        <v>68</v>
      </c>
      <c r="L41" s="18">
        <v>1</v>
      </c>
      <c r="M41" s="18">
        <v>5</v>
      </c>
      <c r="N41" s="19">
        <v>760</v>
      </c>
      <c r="O41" s="19" t="s">
        <v>166</v>
      </c>
      <c r="P41" s="19">
        <v>5</v>
      </c>
      <c r="Q41" s="18" t="str">
        <f t="shared" ca="1" si="13"/>
        <v>16</v>
      </c>
      <c r="R41" s="18" t="str">
        <f t="shared" ca="1" si="15"/>
        <v>08</v>
      </c>
      <c r="S41" s="18" t="str">
        <f t="shared" ref="S41:S103" ca="1" si="17">TEXT(DEC2HEX(TEXT(NOW()+2,"DD")),"00")</f>
        <v>07</v>
      </c>
      <c r="T41" s="23">
        <f>F41</f>
        <v>0</v>
      </c>
      <c r="U41" s="18">
        <v>0</v>
      </c>
      <c r="V41" s="18">
        <v>0</v>
      </c>
      <c r="W41" s="18">
        <v>1</v>
      </c>
      <c r="X41" s="18">
        <v>1</v>
      </c>
      <c r="Y41" s="18">
        <v>1</v>
      </c>
      <c r="Z41" s="18">
        <v>1</v>
      </c>
      <c r="AA41" s="18">
        <v>1</v>
      </c>
      <c r="AB41" s="18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8">
        <v>0</v>
      </c>
      <c r="AJ41" s="19">
        <v>0</v>
      </c>
      <c r="AK41" s="19">
        <v>0</v>
      </c>
      <c r="AL41" s="19">
        <v>0</v>
      </c>
      <c r="AM41" s="19">
        <v>0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8" t="str">
        <f t="shared" ca="1" si="3"/>
        <v>00</v>
      </c>
      <c r="AU41" s="18" t="s">
        <v>25</v>
      </c>
      <c r="AV41" s="16" t="str">
        <f t="shared" ca="1" si="4"/>
        <v>7B00013CC80105076002F400051608070000000101010100000000000000000000000000000000000000000000000000000000000000000000007D</v>
      </c>
      <c r="AW41" s="79">
        <v>40</v>
      </c>
      <c r="AX41" s="21"/>
      <c r="AY41" s="18" t="str">
        <f t="shared" si="5"/>
        <v>00</v>
      </c>
      <c r="AZ41" s="18" t="str">
        <f t="shared" si="6"/>
        <v>00</v>
      </c>
      <c r="BA41" s="20"/>
      <c r="BB41" s="21"/>
    </row>
    <row r="42" spans="1:54" ht="66">
      <c r="A42" s="27"/>
      <c r="B42" s="16"/>
      <c r="C42" s="27"/>
      <c r="D42" s="16" t="s">
        <v>226</v>
      </c>
      <c r="E42" s="16">
        <v>2</v>
      </c>
      <c r="F42" s="22" t="s">
        <v>22</v>
      </c>
      <c r="G42" s="18" t="s">
        <v>18</v>
      </c>
      <c r="H42" s="18">
        <v>0</v>
      </c>
      <c r="I42" s="18">
        <v>1</v>
      </c>
      <c r="J42" s="18" t="s">
        <v>69</v>
      </c>
      <c r="K42" s="18" t="s">
        <v>68</v>
      </c>
      <c r="L42" s="18">
        <v>1</v>
      </c>
      <c r="M42" s="18">
        <v>5</v>
      </c>
      <c r="N42" s="19">
        <v>760</v>
      </c>
      <c r="O42" s="19" t="s">
        <v>166</v>
      </c>
      <c r="P42" s="19">
        <v>5</v>
      </c>
      <c r="Q42" s="18" t="str">
        <f t="shared" ca="1" si="13"/>
        <v>16</v>
      </c>
      <c r="R42" s="18" t="str">
        <f t="shared" ca="1" si="15"/>
        <v>08</v>
      </c>
      <c r="S42" s="18" t="str">
        <f t="shared" ca="1" si="17"/>
        <v>07</v>
      </c>
      <c r="T42" s="23" t="str">
        <f t="shared" ref="T42" si="18">F42</f>
        <v>FF</v>
      </c>
      <c r="U42" s="18">
        <v>0</v>
      </c>
      <c r="V42" s="18">
        <v>0</v>
      </c>
      <c r="W42" s="18">
        <v>1</v>
      </c>
      <c r="X42" s="18">
        <v>1</v>
      </c>
      <c r="Y42" s="18">
        <v>1</v>
      </c>
      <c r="Z42" s="18">
        <v>1</v>
      </c>
      <c r="AA42" s="18">
        <v>1</v>
      </c>
      <c r="AB42" s="18">
        <v>0</v>
      </c>
      <c r="AC42" s="19">
        <v>0</v>
      </c>
      <c r="AD42" s="19">
        <v>0</v>
      </c>
      <c r="AE42" s="19">
        <v>0</v>
      </c>
      <c r="AF42" s="19">
        <v>0</v>
      </c>
      <c r="AG42" s="19">
        <v>0</v>
      </c>
      <c r="AH42" s="19">
        <v>0</v>
      </c>
      <c r="AI42" s="18">
        <v>0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8" t="str">
        <f t="shared" ca="1" si="3"/>
        <v>05</v>
      </c>
      <c r="AU42" s="18" t="s">
        <v>25</v>
      </c>
      <c r="AV42" s="16" t="str">
        <f t="shared" ca="1" si="4"/>
        <v>7B00013CC80105076002F40005160807FF00000101010100000000000000000000000000000000000000000000000000000000000000000000057D</v>
      </c>
      <c r="AW42" s="79">
        <v>41</v>
      </c>
      <c r="AX42" s="21"/>
      <c r="AY42" s="18" t="str">
        <f t="shared" si="5"/>
        <v>00</v>
      </c>
      <c r="AZ42" s="18" t="str">
        <f t="shared" si="6"/>
        <v>00</v>
      </c>
      <c r="BA42" s="20"/>
      <c r="BB42" s="21"/>
    </row>
    <row r="43" spans="1:54" ht="66">
      <c r="A43" s="27"/>
      <c r="B43" s="16">
        <v>17</v>
      </c>
      <c r="C43" s="27" t="s">
        <v>163</v>
      </c>
      <c r="D43" s="16"/>
      <c r="E43" s="16">
        <v>1</v>
      </c>
      <c r="F43" s="22">
        <v>0</v>
      </c>
      <c r="G43" s="18" t="s">
        <v>18</v>
      </c>
      <c r="H43" s="18">
        <v>0</v>
      </c>
      <c r="I43" s="18">
        <v>1</v>
      </c>
      <c r="J43" s="18" t="s">
        <v>69</v>
      </c>
      <c r="K43" s="18" t="s">
        <v>68</v>
      </c>
      <c r="L43" s="18">
        <v>1</v>
      </c>
      <c r="M43" s="18">
        <v>5</v>
      </c>
      <c r="N43" s="19">
        <v>760</v>
      </c>
      <c r="O43" s="19" t="s">
        <v>166</v>
      </c>
      <c r="P43" s="19">
        <v>5</v>
      </c>
      <c r="Q43" s="18" t="str">
        <f t="shared" ca="1" si="13"/>
        <v>16</v>
      </c>
      <c r="R43" s="18" t="str">
        <f t="shared" ca="1" si="15"/>
        <v>08</v>
      </c>
      <c r="S43" s="18" t="str">
        <f t="shared" ca="1" si="17"/>
        <v>07</v>
      </c>
      <c r="T43" s="18">
        <v>1</v>
      </c>
      <c r="U43" s="23">
        <f>F43</f>
        <v>0</v>
      </c>
      <c r="V43" s="18">
        <v>0</v>
      </c>
      <c r="W43" s="18">
        <v>1</v>
      </c>
      <c r="X43" s="18">
        <v>1</v>
      </c>
      <c r="Y43" s="18">
        <v>1</v>
      </c>
      <c r="Z43" s="18">
        <v>1</v>
      </c>
      <c r="AA43" s="18">
        <v>1</v>
      </c>
      <c r="AB43" s="18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8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>
        <v>0</v>
      </c>
      <c r="AT43" s="18" t="str">
        <f t="shared" ca="1" si="3"/>
        <v>01</v>
      </c>
      <c r="AU43" s="18" t="s">
        <v>25</v>
      </c>
      <c r="AV43" s="16" t="str">
        <f t="shared" ca="1" si="4"/>
        <v>7B00013CC80105076002F400051608070100000101010100000000000000000000000000000000000000000000000000000000000000000000017D</v>
      </c>
      <c r="AW43" s="79">
        <v>42</v>
      </c>
      <c r="AX43" s="21"/>
      <c r="AY43" s="18" t="str">
        <f t="shared" si="5"/>
        <v>00</v>
      </c>
      <c r="AZ43" s="18" t="str">
        <f t="shared" si="6"/>
        <v>00</v>
      </c>
      <c r="BA43" s="20"/>
      <c r="BB43" s="21"/>
    </row>
    <row r="44" spans="1:54" ht="66">
      <c r="A44" s="27"/>
      <c r="B44" s="16"/>
      <c r="C44" s="27"/>
      <c r="D44" s="16"/>
      <c r="E44" s="16">
        <v>2</v>
      </c>
      <c r="F44" s="22">
        <v>1</v>
      </c>
      <c r="G44" s="18" t="s">
        <v>18</v>
      </c>
      <c r="H44" s="18">
        <v>0</v>
      </c>
      <c r="I44" s="18">
        <v>1</v>
      </c>
      <c r="J44" s="18" t="s">
        <v>69</v>
      </c>
      <c r="K44" s="18" t="s">
        <v>68</v>
      </c>
      <c r="L44" s="18">
        <v>1</v>
      </c>
      <c r="M44" s="18">
        <v>5</v>
      </c>
      <c r="N44" s="19">
        <v>760</v>
      </c>
      <c r="O44" s="19" t="s">
        <v>166</v>
      </c>
      <c r="P44" s="19">
        <v>5</v>
      </c>
      <c r="Q44" s="18" t="str">
        <f t="shared" ca="1" si="13"/>
        <v>16</v>
      </c>
      <c r="R44" s="18" t="str">
        <f t="shared" ca="1" si="15"/>
        <v>08</v>
      </c>
      <c r="S44" s="18" t="str">
        <f t="shared" ca="1" si="17"/>
        <v>07</v>
      </c>
      <c r="T44" s="18">
        <v>1</v>
      </c>
      <c r="U44" s="23">
        <f t="shared" ref="U44:U45" si="19">F44</f>
        <v>1</v>
      </c>
      <c r="V44" s="18">
        <v>0</v>
      </c>
      <c r="W44" s="18">
        <v>1</v>
      </c>
      <c r="X44" s="18">
        <v>1</v>
      </c>
      <c r="Y44" s="18">
        <v>1</v>
      </c>
      <c r="Z44" s="18">
        <v>1</v>
      </c>
      <c r="AA44" s="18">
        <v>1</v>
      </c>
      <c r="AB44" s="18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8">
        <v>0</v>
      </c>
      <c r="AJ44" s="19">
        <v>0</v>
      </c>
      <c r="AK44" s="19">
        <v>0</v>
      </c>
      <c r="AL44" s="19">
        <v>0</v>
      </c>
      <c r="AM44" s="19">
        <v>0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8" t="str">
        <f t="shared" ca="1" si="3"/>
        <v>00</v>
      </c>
      <c r="AU44" s="18" t="s">
        <v>25</v>
      </c>
      <c r="AV44" s="16" t="str">
        <f t="shared" ca="1" si="4"/>
        <v>7B00013CC80105076002F400051608070101000101010100000000000000000000000000000000000000000000000000000000000000000000007D</v>
      </c>
      <c r="AW44" s="79">
        <v>43</v>
      </c>
      <c r="AX44" s="21"/>
      <c r="AY44" s="18" t="str">
        <f t="shared" si="5"/>
        <v>00</v>
      </c>
      <c r="AZ44" s="18" t="str">
        <f t="shared" si="6"/>
        <v>00</v>
      </c>
      <c r="BA44" s="20"/>
      <c r="BB44" s="21"/>
    </row>
    <row r="45" spans="1:54" ht="66">
      <c r="A45" s="27"/>
      <c r="B45" s="16"/>
      <c r="C45" s="27"/>
      <c r="D45" s="16"/>
      <c r="E45" s="16">
        <v>3</v>
      </c>
      <c r="F45" s="22" t="s">
        <v>22</v>
      </c>
      <c r="G45" s="18" t="s">
        <v>18</v>
      </c>
      <c r="H45" s="18">
        <v>0</v>
      </c>
      <c r="I45" s="18">
        <v>1</v>
      </c>
      <c r="J45" s="18" t="s">
        <v>69</v>
      </c>
      <c r="K45" s="18" t="s">
        <v>68</v>
      </c>
      <c r="L45" s="18">
        <v>1</v>
      </c>
      <c r="M45" s="18">
        <v>5</v>
      </c>
      <c r="N45" s="19">
        <v>760</v>
      </c>
      <c r="O45" s="19" t="s">
        <v>166</v>
      </c>
      <c r="P45" s="19">
        <v>5</v>
      </c>
      <c r="Q45" s="18" t="str">
        <f t="shared" ca="1" si="13"/>
        <v>16</v>
      </c>
      <c r="R45" s="18" t="str">
        <f t="shared" ca="1" si="15"/>
        <v>08</v>
      </c>
      <c r="S45" s="18" t="str">
        <f t="shared" ca="1" si="17"/>
        <v>07</v>
      </c>
      <c r="T45" s="18">
        <v>1</v>
      </c>
      <c r="U45" s="23" t="str">
        <f t="shared" si="19"/>
        <v>FF</v>
      </c>
      <c r="V45" s="18">
        <v>0</v>
      </c>
      <c r="W45" s="18">
        <v>1</v>
      </c>
      <c r="X45" s="18">
        <v>1</v>
      </c>
      <c r="Y45" s="18">
        <v>1</v>
      </c>
      <c r="Z45" s="18">
        <v>1</v>
      </c>
      <c r="AA45" s="18">
        <v>1</v>
      </c>
      <c r="AB45" s="18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8">
        <v>0</v>
      </c>
      <c r="AJ45" s="19">
        <v>0</v>
      </c>
      <c r="AK45" s="19">
        <v>0</v>
      </c>
      <c r="AL45" s="19">
        <v>0</v>
      </c>
      <c r="AM45" s="19">
        <v>0</v>
      </c>
      <c r="AN45" s="19">
        <v>0</v>
      </c>
      <c r="AO45" s="19">
        <v>0</v>
      </c>
      <c r="AP45" s="19">
        <v>0</v>
      </c>
      <c r="AQ45" s="19">
        <v>0</v>
      </c>
      <c r="AR45" s="19">
        <v>0</v>
      </c>
      <c r="AS45" s="19">
        <v>0</v>
      </c>
      <c r="AT45" s="18" t="str">
        <f t="shared" ca="1" si="3"/>
        <v>00</v>
      </c>
      <c r="AU45" s="18" t="s">
        <v>25</v>
      </c>
      <c r="AV45" s="16" t="str">
        <f t="shared" ca="1" si="4"/>
        <v>7B00013CC80105076002F4000516080701FF000101010100000000000000000000000000000000000000000000000000000000000000000000007D</v>
      </c>
      <c r="AW45" s="79">
        <v>44</v>
      </c>
      <c r="AX45" s="21"/>
      <c r="AY45" s="18" t="str">
        <f t="shared" si="5"/>
        <v>00</v>
      </c>
      <c r="AZ45" s="18" t="str">
        <f t="shared" si="6"/>
        <v>00</v>
      </c>
      <c r="BA45" s="20"/>
      <c r="BB45" s="21"/>
    </row>
    <row r="46" spans="1:54" ht="66">
      <c r="A46" s="27"/>
      <c r="B46" s="16">
        <v>18</v>
      </c>
      <c r="C46" s="27" t="s">
        <v>79</v>
      </c>
      <c r="D46" s="16"/>
      <c r="E46" s="16">
        <v>1</v>
      </c>
      <c r="F46" s="22">
        <v>1</v>
      </c>
      <c r="G46" s="18" t="s">
        <v>18</v>
      </c>
      <c r="H46" s="18">
        <v>0</v>
      </c>
      <c r="I46" s="18">
        <v>1</v>
      </c>
      <c r="J46" s="18" t="s">
        <v>69</v>
      </c>
      <c r="K46" s="18" t="s">
        <v>68</v>
      </c>
      <c r="L46" s="18">
        <v>1</v>
      </c>
      <c r="M46" s="18">
        <v>5</v>
      </c>
      <c r="N46" s="19">
        <v>760</v>
      </c>
      <c r="O46" s="19" t="s">
        <v>166</v>
      </c>
      <c r="P46" s="19">
        <v>5</v>
      </c>
      <c r="Q46" s="18" t="str">
        <f t="shared" ca="1" si="13"/>
        <v>16</v>
      </c>
      <c r="R46" s="18" t="str">
        <f t="shared" ca="1" si="15"/>
        <v>08</v>
      </c>
      <c r="S46" s="18" t="str">
        <f t="shared" ca="1" si="17"/>
        <v>07</v>
      </c>
      <c r="T46" s="18">
        <v>1</v>
      </c>
      <c r="U46" s="18">
        <v>0</v>
      </c>
      <c r="V46" s="23">
        <f>F46</f>
        <v>1</v>
      </c>
      <c r="W46" s="18">
        <v>1</v>
      </c>
      <c r="X46" s="18">
        <v>1</v>
      </c>
      <c r="Y46" s="18">
        <v>1</v>
      </c>
      <c r="Z46" s="18">
        <v>1</v>
      </c>
      <c r="AA46" s="18">
        <v>1</v>
      </c>
      <c r="AB46" s="18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8">
        <v>0</v>
      </c>
      <c r="AJ46" s="19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8" t="str">
        <f t="shared" ca="1" si="3"/>
        <v>00</v>
      </c>
      <c r="AU46" s="18" t="s">
        <v>25</v>
      </c>
      <c r="AV46" s="16" t="str">
        <f t="shared" ca="1" si="4"/>
        <v>7B00013CC80105076002F400051608070100010101010100000000000000000000000000000000000000000000000000000000000000000000007D</v>
      </c>
      <c r="AW46" s="79">
        <v>45</v>
      </c>
      <c r="AX46" s="21"/>
      <c r="AY46" s="18" t="str">
        <f t="shared" si="5"/>
        <v>00</v>
      </c>
      <c r="AZ46" s="18" t="str">
        <f t="shared" si="6"/>
        <v>00</v>
      </c>
      <c r="BA46" s="20"/>
      <c r="BB46" s="21"/>
    </row>
    <row r="47" spans="1:54" ht="66">
      <c r="A47" s="27"/>
      <c r="B47" s="16"/>
      <c r="C47" s="27"/>
      <c r="D47" s="16"/>
      <c r="E47" s="16">
        <v>2</v>
      </c>
      <c r="F47" s="22" t="s">
        <v>22</v>
      </c>
      <c r="G47" s="18" t="s">
        <v>18</v>
      </c>
      <c r="H47" s="18">
        <v>0</v>
      </c>
      <c r="I47" s="18">
        <v>1</v>
      </c>
      <c r="J47" s="18" t="s">
        <v>69</v>
      </c>
      <c r="K47" s="18" t="s">
        <v>68</v>
      </c>
      <c r="L47" s="18">
        <v>1</v>
      </c>
      <c r="M47" s="18">
        <v>5</v>
      </c>
      <c r="N47" s="19">
        <v>760</v>
      </c>
      <c r="O47" s="19" t="s">
        <v>166</v>
      </c>
      <c r="P47" s="19">
        <v>5</v>
      </c>
      <c r="Q47" s="18" t="str">
        <f t="shared" ca="1" si="13"/>
        <v>16</v>
      </c>
      <c r="R47" s="18" t="str">
        <f t="shared" ca="1" si="15"/>
        <v>08</v>
      </c>
      <c r="S47" s="18" t="str">
        <f t="shared" ca="1" si="17"/>
        <v>07</v>
      </c>
      <c r="T47" s="18">
        <v>1</v>
      </c>
      <c r="U47" s="18">
        <v>0</v>
      </c>
      <c r="V47" s="23" t="str">
        <f t="shared" ref="V47" si="20">F47</f>
        <v>FF</v>
      </c>
      <c r="W47" s="18">
        <v>1</v>
      </c>
      <c r="X47" s="18">
        <v>1</v>
      </c>
      <c r="Y47" s="18">
        <v>1</v>
      </c>
      <c r="Z47" s="18">
        <v>1</v>
      </c>
      <c r="AA47" s="18">
        <v>1</v>
      </c>
      <c r="AB47" s="18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8">
        <v>0</v>
      </c>
      <c r="AJ47" s="19">
        <v>0</v>
      </c>
      <c r="AK47" s="19">
        <v>0</v>
      </c>
      <c r="AL47" s="19">
        <v>0</v>
      </c>
      <c r="AM47" s="19">
        <v>0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>
        <v>0</v>
      </c>
      <c r="AT47" s="18" t="str">
        <f t="shared" ca="1" si="3"/>
        <v>00</v>
      </c>
      <c r="AU47" s="18" t="s">
        <v>25</v>
      </c>
      <c r="AV47" s="16" t="str">
        <f t="shared" ca="1" si="4"/>
        <v>7B00013CC80105076002F400051608070100FF0101010100000000000000000000000000000000000000000000000000000000000000000000007D</v>
      </c>
      <c r="AW47" s="79">
        <v>46</v>
      </c>
      <c r="AX47" s="21"/>
      <c r="AY47" s="18" t="str">
        <f t="shared" si="5"/>
        <v>00</v>
      </c>
      <c r="AZ47" s="18" t="str">
        <f t="shared" si="6"/>
        <v>00</v>
      </c>
      <c r="BA47" s="20"/>
      <c r="BB47" s="21"/>
    </row>
    <row r="48" spans="1:54" ht="66">
      <c r="A48" s="27"/>
      <c r="B48" s="16">
        <v>19</v>
      </c>
      <c r="C48" s="27" t="s">
        <v>81</v>
      </c>
      <c r="D48" s="16"/>
      <c r="E48" s="16">
        <v>1</v>
      </c>
      <c r="F48" s="22">
        <v>0</v>
      </c>
      <c r="G48" s="18" t="s">
        <v>18</v>
      </c>
      <c r="H48" s="18">
        <v>0</v>
      </c>
      <c r="I48" s="18">
        <v>1</v>
      </c>
      <c r="J48" s="18" t="s">
        <v>69</v>
      </c>
      <c r="K48" s="18" t="s">
        <v>68</v>
      </c>
      <c r="L48" s="18">
        <v>1</v>
      </c>
      <c r="M48" s="18">
        <v>5</v>
      </c>
      <c r="N48" s="19">
        <v>760</v>
      </c>
      <c r="O48" s="19" t="s">
        <v>166</v>
      </c>
      <c r="P48" s="19">
        <v>5</v>
      </c>
      <c r="Q48" s="18" t="str">
        <f t="shared" ca="1" si="13"/>
        <v>16</v>
      </c>
      <c r="R48" s="18" t="str">
        <f t="shared" ca="1" si="15"/>
        <v>08</v>
      </c>
      <c r="S48" s="18" t="str">
        <f t="shared" ca="1" si="17"/>
        <v>07</v>
      </c>
      <c r="T48" s="18">
        <v>1</v>
      </c>
      <c r="U48" s="18">
        <v>0</v>
      </c>
      <c r="V48" s="18">
        <v>0</v>
      </c>
      <c r="W48" s="23">
        <f>F48</f>
        <v>0</v>
      </c>
      <c r="X48" s="18">
        <v>1</v>
      </c>
      <c r="Y48" s="18">
        <v>1</v>
      </c>
      <c r="Z48" s="18">
        <v>1</v>
      </c>
      <c r="AA48" s="18">
        <v>1</v>
      </c>
      <c r="AB48" s="18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8">
        <v>0</v>
      </c>
      <c r="AJ48" s="19">
        <v>0</v>
      </c>
      <c r="AK48" s="19">
        <v>0</v>
      </c>
      <c r="AL48" s="19">
        <v>0</v>
      </c>
      <c r="AM48" s="19">
        <v>0</v>
      </c>
      <c r="AN48" s="19">
        <v>0</v>
      </c>
      <c r="AO48" s="19">
        <v>0</v>
      </c>
      <c r="AP48" s="19">
        <v>0</v>
      </c>
      <c r="AQ48" s="19">
        <v>0</v>
      </c>
      <c r="AR48" s="19">
        <v>0</v>
      </c>
      <c r="AS48" s="19">
        <v>0</v>
      </c>
      <c r="AT48" s="18" t="str">
        <f t="shared" ca="1" si="3"/>
        <v>01</v>
      </c>
      <c r="AU48" s="18" t="s">
        <v>25</v>
      </c>
      <c r="AV48" s="16" t="str">
        <f t="shared" ca="1" si="4"/>
        <v>7B00013CC80105076002F400051608070100000101010100000000000000000000000000000000000000000000000000000000000000000000017D</v>
      </c>
      <c r="AW48" s="79">
        <v>47</v>
      </c>
      <c r="AX48" s="21"/>
      <c r="AY48" s="18" t="str">
        <f t="shared" si="5"/>
        <v>00</v>
      </c>
      <c r="AZ48" s="18" t="str">
        <f t="shared" si="6"/>
        <v>00</v>
      </c>
      <c r="BA48" s="20"/>
      <c r="BB48" s="21"/>
    </row>
    <row r="49" spans="1:54" ht="66">
      <c r="A49" s="27"/>
      <c r="B49" s="16"/>
      <c r="C49" s="27"/>
      <c r="D49" s="16"/>
      <c r="E49" s="16">
        <v>2</v>
      </c>
      <c r="F49" s="22">
        <v>1</v>
      </c>
      <c r="G49" s="18" t="s">
        <v>18</v>
      </c>
      <c r="H49" s="18">
        <v>0</v>
      </c>
      <c r="I49" s="18">
        <v>1</v>
      </c>
      <c r="J49" s="18" t="s">
        <v>69</v>
      </c>
      <c r="K49" s="18" t="s">
        <v>68</v>
      </c>
      <c r="L49" s="18">
        <v>1</v>
      </c>
      <c r="M49" s="18">
        <v>5</v>
      </c>
      <c r="N49" s="19">
        <v>760</v>
      </c>
      <c r="O49" s="19" t="s">
        <v>166</v>
      </c>
      <c r="P49" s="19">
        <v>5</v>
      </c>
      <c r="Q49" s="18" t="str">
        <f t="shared" ca="1" si="13"/>
        <v>16</v>
      </c>
      <c r="R49" s="18" t="str">
        <f t="shared" ca="1" si="15"/>
        <v>08</v>
      </c>
      <c r="S49" s="18" t="str">
        <f t="shared" ca="1" si="17"/>
        <v>07</v>
      </c>
      <c r="T49" s="18">
        <v>1</v>
      </c>
      <c r="U49" s="18">
        <v>0</v>
      </c>
      <c r="V49" s="18">
        <v>0</v>
      </c>
      <c r="W49" s="23">
        <f t="shared" ref="W49:W50" si="21">F49</f>
        <v>1</v>
      </c>
      <c r="X49" s="18">
        <v>1</v>
      </c>
      <c r="Y49" s="18">
        <v>1</v>
      </c>
      <c r="Z49" s="18">
        <v>1</v>
      </c>
      <c r="AA49" s="18">
        <v>1</v>
      </c>
      <c r="AB49" s="18">
        <v>0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8">
        <v>0</v>
      </c>
      <c r="AJ49" s="19">
        <v>0</v>
      </c>
      <c r="AK49" s="19">
        <v>0</v>
      </c>
      <c r="AL49" s="19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8" t="str">
        <f t="shared" ca="1" si="3"/>
        <v>01</v>
      </c>
      <c r="AU49" s="18" t="s">
        <v>25</v>
      </c>
      <c r="AV49" s="16" t="str">
        <f t="shared" ca="1" si="4"/>
        <v>7B00013CC80105076002F400051608070100000101010100000000000000000000000000000000000000000000000000000000000000000000017D</v>
      </c>
      <c r="AW49" s="79">
        <v>48</v>
      </c>
      <c r="AX49" s="21"/>
      <c r="AY49" s="18" t="str">
        <f t="shared" si="5"/>
        <v>00</v>
      </c>
      <c r="AZ49" s="18" t="str">
        <f t="shared" si="6"/>
        <v>00</v>
      </c>
      <c r="BA49" s="20"/>
      <c r="BB49" s="21"/>
    </row>
    <row r="50" spans="1:54" ht="66">
      <c r="A50" s="27"/>
      <c r="B50" s="16"/>
      <c r="C50" s="27"/>
      <c r="D50" s="16"/>
      <c r="E50" s="16">
        <v>3</v>
      </c>
      <c r="F50" s="22" t="s">
        <v>22</v>
      </c>
      <c r="G50" s="18" t="s">
        <v>18</v>
      </c>
      <c r="H50" s="18">
        <v>0</v>
      </c>
      <c r="I50" s="18">
        <v>1</v>
      </c>
      <c r="J50" s="18" t="s">
        <v>69</v>
      </c>
      <c r="K50" s="18" t="s">
        <v>68</v>
      </c>
      <c r="L50" s="18">
        <v>1</v>
      </c>
      <c r="M50" s="18">
        <v>5</v>
      </c>
      <c r="N50" s="19">
        <v>760</v>
      </c>
      <c r="O50" s="19" t="s">
        <v>166</v>
      </c>
      <c r="P50" s="19">
        <v>5</v>
      </c>
      <c r="Q50" s="18" t="str">
        <f t="shared" ca="1" si="13"/>
        <v>16</v>
      </c>
      <c r="R50" s="18" t="str">
        <f t="shared" ca="1" si="15"/>
        <v>08</v>
      </c>
      <c r="S50" s="18" t="str">
        <f t="shared" ca="1" si="17"/>
        <v>07</v>
      </c>
      <c r="T50" s="18">
        <v>1</v>
      </c>
      <c r="U50" s="18">
        <v>0</v>
      </c>
      <c r="V50" s="18">
        <v>0</v>
      </c>
      <c r="W50" s="23" t="str">
        <f t="shared" si="21"/>
        <v>FF</v>
      </c>
      <c r="X50" s="18">
        <v>1</v>
      </c>
      <c r="Y50" s="18">
        <v>1</v>
      </c>
      <c r="Z50" s="18">
        <v>1</v>
      </c>
      <c r="AA50" s="18">
        <v>1</v>
      </c>
      <c r="AB50" s="18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8">
        <v>0</v>
      </c>
      <c r="AJ50" s="19">
        <v>0</v>
      </c>
      <c r="AK50" s="19">
        <v>0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>
        <v>0</v>
      </c>
      <c r="AT50" s="18" t="str">
        <f t="shared" ca="1" si="3"/>
        <v>01</v>
      </c>
      <c r="AU50" s="18" t="s">
        <v>25</v>
      </c>
      <c r="AV50" s="16" t="str">
        <f t="shared" ca="1" si="4"/>
        <v>7B00013CC80105076002F400051608070100000101010100000000000000000000000000000000000000000000000000000000000000000000017D</v>
      </c>
      <c r="AW50" s="79">
        <v>49</v>
      </c>
      <c r="AX50" s="21"/>
      <c r="AY50" s="18" t="str">
        <f t="shared" si="5"/>
        <v>00</v>
      </c>
      <c r="AZ50" s="18" t="str">
        <f t="shared" si="6"/>
        <v>00</v>
      </c>
      <c r="BA50" s="20"/>
      <c r="BB50" s="21"/>
    </row>
    <row r="51" spans="1:54" ht="66">
      <c r="A51" s="27"/>
      <c r="B51" s="16">
        <v>20</v>
      </c>
      <c r="C51" s="27" t="s">
        <v>82</v>
      </c>
      <c r="D51" s="16"/>
      <c r="E51" s="16">
        <v>1</v>
      </c>
      <c r="F51" s="22">
        <v>0</v>
      </c>
      <c r="G51" s="18" t="s">
        <v>18</v>
      </c>
      <c r="H51" s="18">
        <v>0</v>
      </c>
      <c r="I51" s="18">
        <v>1</v>
      </c>
      <c r="J51" s="18" t="s">
        <v>69</v>
      </c>
      <c r="K51" s="18" t="s">
        <v>68</v>
      </c>
      <c r="L51" s="18">
        <v>1</v>
      </c>
      <c r="M51" s="18">
        <v>5</v>
      </c>
      <c r="N51" s="19">
        <v>760</v>
      </c>
      <c r="O51" s="19" t="s">
        <v>166</v>
      </c>
      <c r="P51" s="19">
        <v>5</v>
      </c>
      <c r="Q51" s="18" t="str">
        <f t="shared" ca="1" si="13"/>
        <v>16</v>
      </c>
      <c r="R51" s="18" t="str">
        <f t="shared" ca="1" si="15"/>
        <v>08</v>
      </c>
      <c r="S51" s="18" t="str">
        <f t="shared" ca="1" si="17"/>
        <v>07</v>
      </c>
      <c r="T51" s="18">
        <v>1</v>
      </c>
      <c r="U51" s="18">
        <v>0</v>
      </c>
      <c r="V51" s="18">
        <v>0</v>
      </c>
      <c r="W51" s="18">
        <v>1</v>
      </c>
      <c r="X51" s="23">
        <f>F51</f>
        <v>0</v>
      </c>
      <c r="Y51" s="18">
        <v>1</v>
      </c>
      <c r="Z51" s="18">
        <v>1</v>
      </c>
      <c r="AA51" s="18">
        <v>1</v>
      </c>
      <c r="AB51" s="18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8">
        <v>0</v>
      </c>
      <c r="AJ51" s="19">
        <v>0</v>
      </c>
      <c r="AK51" s="19">
        <v>0</v>
      </c>
      <c r="AL51" s="19">
        <v>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8" t="str">
        <f t="shared" ca="1" si="3"/>
        <v>00</v>
      </c>
      <c r="AU51" s="18" t="s">
        <v>25</v>
      </c>
      <c r="AV51" s="16" t="str">
        <f t="shared" ca="1" si="4"/>
        <v>7B00013CC80105076002F400051608070100000001010100000000000000000000000000000000000000000000000000000000000000000000007D</v>
      </c>
      <c r="AW51" s="79">
        <v>50</v>
      </c>
      <c r="AX51" s="21"/>
      <c r="AY51" s="18" t="str">
        <f t="shared" si="5"/>
        <v>00</v>
      </c>
      <c r="AZ51" s="18" t="str">
        <f t="shared" si="6"/>
        <v>00</v>
      </c>
      <c r="BA51" s="20"/>
      <c r="BB51" s="21"/>
    </row>
    <row r="52" spans="1:54" ht="66">
      <c r="A52" s="27"/>
      <c r="B52" s="16"/>
      <c r="C52" s="27"/>
      <c r="D52" s="16"/>
      <c r="E52" s="16">
        <v>2</v>
      </c>
      <c r="F52" s="22">
        <v>1</v>
      </c>
      <c r="G52" s="18" t="s">
        <v>18</v>
      </c>
      <c r="H52" s="18">
        <v>0</v>
      </c>
      <c r="I52" s="18">
        <v>1</v>
      </c>
      <c r="J52" s="18" t="s">
        <v>69</v>
      </c>
      <c r="K52" s="18" t="s">
        <v>68</v>
      </c>
      <c r="L52" s="18">
        <v>1</v>
      </c>
      <c r="M52" s="18">
        <v>5</v>
      </c>
      <c r="N52" s="19">
        <v>760</v>
      </c>
      <c r="O52" s="19" t="s">
        <v>166</v>
      </c>
      <c r="P52" s="19">
        <v>5</v>
      </c>
      <c r="Q52" s="18" t="str">
        <f t="shared" ca="1" si="13"/>
        <v>16</v>
      </c>
      <c r="R52" s="18" t="str">
        <f t="shared" ca="1" si="15"/>
        <v>08</v>
      </c>
      <c r="S52" s="18" t="str">
        <f t="shared" ca="1" si="17"/>
        <v>07</v>
      </c>
      <c r="T52" s="18">
        <v>1</v>
      </c>
      <c r="U52" s="18">
        <v>0</v>
      </c>
      <c r="V52" s="18">
        <v>0</v>
      </c>
      <c r="W52" s="18">
        <v>1</v>
      </c>
      <c r="X52" s="23">
        <f>F52</f>
        <v>1</v>
      </c>
      <c r="Y52" s="18">
        <v>1</v>
      </c>
      <c r="Z52" s="18">
        <v>1</v>
      </c>
      <c r="AA52" s="18">
        <v>1</v>
      </c>
      <c r="AB52" s="18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8">
        <v>0</v>
      </c>
      <c r="AJ52" s="19">
        <v>0</v>
      </c>
      <c r="AK52" s="19">
        <v>0</v>
      </c>
      <c r="AL52" s="19">
        <v>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8" t="str">
        <f t="shared" ca="1" si="3"/>
        <v>01</v>
      </c>
      <c r="AU52" s="18" t="s">
        <v>25</v>
      </c>
      <c r="AV52" s="16" t="str">
        <f t="shared" ca="1" si="4"/>
        <v>7B00013CC80105076002F400051608070100000101010100000000000000000000000000000000000000000000000000000000000000000000017D</v>
      </c>
      <c r="AW52" s="79">
        <v>51</v>
      </c>
      <c r="AX52" s="21"/>
      <c r="AY52" s="18" t="str">
        <f t="shared" si="5"/>
        <v>00</v>
      </c>
      <c r="AZ52" s="18" t="str">
        <f t="shared" si="6"/>
        <v>00</v>
      </c>
      <c r="BA52" s="20"/>
      <c r="BB52" s="21"/>
    </row>
    <row r="53" spans="1:54" ht="66">
      <c r="A53" s="27"/>
      <c r="B53" s="16"/>
      <c r="C53" s="27"/>
      <c r="D53" s="16"/>
      <c r="E53" s="16">
        <v>3</v>
      </c>
      <c r="F53" s="22" t="s">
        <v>22</v>
      </c>
      <c r="G53" s="18" t="s">
        <v>18</v>
      </c>
      <c r="H53" s="18">
        <v>0</v>
      </c>
      <c r="I53" s="18">
        <v>1</v>
      </c>
      <c r="J53" s="18" t="s">
        <v>69</v>
      </c>
      <c r="K53" s="18" t="s">
        <v>68</v>
      </c>
      <c r="L53" s="18">
        <v>1</v>
      </c>
      <c r="M53" s="18">
        <v>5</v>
      </c>
      <c r="N53" s="19">
        <v>760</v>
      </c>
      <c r="O53" s="19" t="s">
        <v>166</v>
      </c>
      <c r="P53" s="19">
        <v>5</v>
      </c>
      <c r="Q53" s="18" t="str">
        <f t="shared" ca="1" si="13"/>
        <v>16</v>
      </c>
      <c r="R53" s="18" t="str">
        <f t="shared" ca="1" si="15"/>
        <v>08</v>
      </c>
      <c r="S53" s="18" t="str">
        <f t="shared" ca="1" si="17"/>
        <v>07</v>
      </c>
      <c r="T53" s="18">
        <v>1</v>
      </c>
      <c r="U53" s="18">
        <v>0</v>
      </c>
      <c r="V53" s="18">
        <v>0</v>
      </c>
      <c r="W53" s="18">
        <v>1</v>
      </c>
      <c r="X53" s="23" t="str">
        <f>F53</f>
        <v>FF</v>
      </c>
      <c r="Y53" s="18">
        <v>1</v>
      </c>
      <c r="Z53" s="18">
        <v>1</v>
      </c>
      <c r="AA53" s="18">
        <v>1</v>
      </c>
      <c r="AB53" s="18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8">
        <v>0</v>
      </c>
      <c r="AJ53" s="19">
        <v>0</v>
      </c>
      <c r="AK53" s="19">
        <v>0</v>
      </c>
      <c r="AL53" s="19">
        <v>0</v>
      </c>
      <c r="AM53" s="19">
        <v>0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>
        <v>0</v>
      </c>
      <c r="AT53" s="18" t="str">
        <f t="shared" ca="1" si="3"/>
        <v>05</v>
      </c>
      <c r="AU53" s="18" t="s">
        <v>25</v>
      </c>
      <c r="AV53" s="16" t="str">
        <f t="shared" ca="1" si="4"/>
        <v>7B00013CC80105076002F40005160807010000FF01010100000000000000000000000000000000000000000000000000000000000000000000057D</v>
      </c>
      <c r="AW53" s="79">
        <v>52</v>
      </c>
      <c r="AX53" s="21"/>
      <c r="AY53" s="18" t="str">
        <f t="shared" si="5"/>
        <v>00</v>
      </c>
      <c r="AZ53" s="18" t="str">
        <f t="shared" si="6"/>
        <v>00</v>
      </c>
      <c r="BA53" s="20"/>
      <c r="BB53" s="21"/>
    </row>
    <row r="54" spans="1:54" ht="66">
      <c r="A54" s="27"/>
      <c r="B54" s="16">
        <v>21</v>
      </c>
      <c r="C54" s="27" t="s">
        <v>83</v>
      </c>
      <c r="D54" s="16"/>
      <c r="E54" s="16">
        <v>1</v>
      </c>
      <c r="F54" s="22">
        <v>0</v>
      </c>
      <c r="G54" s="18" t="s">
        <v>18</v>
      </c>
      <c r="H54" s="18">
        <v>0</v>
      </c>
      <c r="I54" s="18">
        <v>1</v>
      </c>
      <c r="J54" s="18" t="s">
        <v>69</v>
      </c>
      <c r="K54" s="18" t="s">
        <v>68</v>
      </c>
      <c r="L54" s="18">
        <v>1</v>
      </c>
      <c r="M54" s="18">
        <v>5</v>
      </c>
      <c r="N54" s="19">
        <v>760</v>
      </c>
      <c r="O54" s="19" t="s">
        <v>166</v>
      </c>
      <c r="P54" s="19">
        <v>5</v>
      </c>
      <c r="Q54" s="18" t="str">
        <f t="shared" ca="1" si="13"/>
        <v>16</v>
      </c>
      <c r="R54" s="18" t="str">
        <f t="shared" ca="1" si="15"/>
        <v>08</v>
      </c>
      <c r="S54" s="18" t="str">
        <f t="shared" ca="1" si="17"/>
        <v>07</v>
      </c>
      <c r="T54" s="18">
        <v>1</v>
      </c>
      <c r="U54" s="18">
        <v>0</v>
      </c>
      <c r="V54" s="18">
        <v>0</v>
      </c>
      <c r="W54" s="18">
        <v>1</v>
      </c>
      <c r="X54" s="18">
        <v>1</v>
      </c>
      <c r="Y54" s="23">
        <f>F54</f>
        <v>0</v>
      </c>
      <c r="Z54" s="18">
        <v>1</v>
      </c>
      <c r="AA54" s="18">
        <v>1</v>
      </c>
      <c r="AB54" s="18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8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8" t="str">
        <f t="shared" ca="1" si="3"/>
        <v>00</v>
      </c>
      <c r="AU54" s="18" t="s">
        <v>25</v>
      </c>
      <c r="AV54" s="16" t="str">
        <f t="shared" ca="1" si="4"/>
        <v>7B00013CC80105076002F400051608070100000100010100000000000000000000000000000000000000000000000000000000000000000000007D</v>
      </c>
      <c r="AW54" s="79">
        <v>53</v>
      </c>
      <c r="AX54" s="21"/>
      <c r="AY54" s="18" t="str">
        <f t="shared" si="5"/>
        <v>00</v>
      </c>
      <c r="AZ54" s="18" t="str">
        <f t="shared" si="6"/>
        <v>00</v>
      </c>
      <c r="BA54" s="20"/>
      <c r="BB54" s="21"/>
    </row>
    <row r="55" spans="1:54" ht="66">
      <c r="A55" s="27"/>
      <c r="B55" s="16"/>
      <c r="C55" s="27"/>
      <c r="D55" s="16"/>
      <c r="E55" s="16">
        <v>2</v>
      </c>
      <c r="F55" s="22">
        <v>1</v>
      </c>
      <c r="G55" s="18" t="s">
        <v>18</v>
      </c>
      <c r="H55" s="18">
        <v>0</v>
      </c>
      <c r="I55" s="18">
        <v>1</v>
      </c>
      <c r="J55" s="18" t="s">
        <v>69</v>
      </c>
      <c r="K55" s="18" t="s">
        <v>68</v>
      </c>
      <c r="L55" s="18">
        <v>1</v>
      </c>
      <c r="M55" s="18">
        <v>5</v>
      </c>
      <c r="N55" s="19">
        <v>760</v>
      </c>
      <c r="O55" s="19" t="s">
        <v>166</v>
      </c>
      <c r="P55" s="19">
        <v>5</v>
      </c>
      <c r="Q55" s="18" t="str">
        <f t="shared" ca="1" si="13"/>
        <v>16</v>
      </c>
      <c r="R55" s="18" t="str">
        <f t="shared" ca="1" si="15"/>
        <v>08</v>
      </c>
      <c r="S55" s="18" t="str">
        <f t="shared" ca="1" si="17"/>
        <v>07</v>
      </c>
      <c r="T55" s="18">
        <v>1</v>
      </c>
      <c r="U55" s="18">
        <v>0</v>
      </c>
      <c r="V55" s="18">
        <v>0</v>
      </c>
      <c r="W55" s="18">
        <v>1</v>
      </c>
      <c r="X55" s="18">
        <v>1</v>
      </c>
      <c r="Y55" s="23">
        <f t="shared" ref="Y55:Y56" si="22">F55</f>
        <v>1</v>
      </c>
      <c r="Z55" s="18">
        <v>1</v>
      </c>
      <c r="AA55" s="18">
        <v>1</v>
      </c>
      <c r="AB55" s="18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8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8" t="str">
        <f t="shared" ca="1" si="3"/>
        <v>01</v>
      </c>
      <c r="AU55" s="18" t="s">
        <v>25</v>
      </c>
      <c r="AV55" s="16" t="str">
        <f t="shared" ca="1" si="4"/>
        <v>7B00013CC80105076002F400051608070100000101010100000000000000000000000000000000000000000000000000000000000000000000017D</v>
      </c>
      <c r="AW55" s="79">
        <v>54</v>
      </c>
      <c r="AX55" s="21"/>
      <c r="AY55" s="18" t="str">
        <f t="shared" si="5"/>
        <v>00</v>
      </c>
      <c r="AZ55" s="18" t="str">
        <f t="shared" si="6"/>
        <v>00</v>
      </c>
      <c r="BA55" s="20"/>
      <c r="BB55" s="21"/>
    </row>
    <row r="56" spans="1:54" ht="66">
      <c r="A56" s="27"/>
      <c r="B56" s="16"/>
      <c r="C56" s="27"/>
      <c r="D56" s="16"/>
      <c r="E56" s="16">
        <v>3</v>
      </c>
      <c r="F56" s="22" t="s">
        <v>22</v>
      </c>
      <c r="G56" s="18" t="s">
        <v>18</v>
      </c>
      <c r="H56" s="18">
        <v>0</v>
      </c>
      <c r="I56" s="18">
        <v>1</v>
      </c>
      <c r="J56" s="18" t="s">
        <v>69</v>
      </c>
      <c r="K56" s="18" t="s">
        <v>68</v>
      </c>
      <c r="L56" s="18">
        <v>1</v>
      </c>
      <c r="M56" s="18">
        <v>5</v>
      </c>
      <c r="N56" s="19">
        <v>760</v>
      </c>
      <c r="O56" s="19" t="s">
        <v>166</v>
      </c>
      <c r="P56" s="19">
        <v>5</v>
      </c>
      <c r="Q56" s="18" t="str">
        <f t="shared" ca="1" si="13"/>
        <v>16</v>
      </c>
      <c r="R56" s="18" t="str">
        <f t="shared" ca="1" si="15"/>
        <v>08</v>
      </c>
      <c r="S56" s="18" t="str">
        <f t="shared" ca="1" si="17"/>
        <v>07</v>
      </c>
      <c r="T56" s="18">
        <v>1</v>
      </c>
      <c r="U56" s="18">
        <v>0</v>
      </c>
      <c r="V56" s="18">
        <v>0</v>
      </c>
      <c r="W56" s="18">
        <v>1</v>
      </c>
      <c r="X56" s="18">
        <v>1</v>
      </c>
      <c r="Y56" s="23" t="str">
        <f t="shared" si="22"/>
        <v>FF</v>
      </c>
      <c r="Z56" s="18">
        <v>1</v>
      </c>
      <c r="AA56" s="18">
        <v>1</v>
      </c>
      <c r="AB56" s="18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8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8" t="str">
        <f t="shared" ca="1" si="3"/>
        <v>05</v>
      </c>
      <c r="AU56" s="18" t="s">
        <v>25</v>
      </c>
      <c r="AV56" s="16" t="str">
        <f t="shared" ca="1" si="4"/>
        <v>7B00013CC80105076002F4000516080701000001FF010100000000000000000000000000000000000000000000000000000000000000000000057D</v>
      </c>
      <c r="AW56" s="79">
        <v>55</v>
      </c>
      <c r="AX56" s="21"/>
      <c r="AY56" s="18" t="str">
        <f t="shared" si="5"/>
        <v>00</v>
      </c>
      <c r="AZ56" s="18" t="str">
        <f t="shared" si="6"/>
        <v>00</v>
      </c>
      <c r="BA56" s="20"/>
      <c r="BB56" s="21"/>
    </row>
    <row r="57" spans="1:54" ht="66">
      <c r="A57" s="27"/>
      <c r="B57" s="16">
        <v>22</v>
      </c>
      <c r="C57" s="27" t="s">
        <v>84</v>
      </c>
      <c r="D57" s="16"/>
      <c r="E57" s="16">
        <v>1</v>
      </c>
      <c r="F57" s="22">
        <v>0</v>
      </c>
      <c r="G57" s="18" t="s">
        <v>18</v>
      </c>
      <c r="H57" s="18">
        <v>0</v>
      </c>
      <c r="I57" s="18">
        <v>1</v>
      </c>
      <c r="J57" s="18" t="s">
        <v>69</v>
      </c>
      <c r="K57" s="18" t="s">
        <v>68</v>
      </c>
      <c r="L57" s="18">
        <v>1</v>
      </c>
      <c r="M57" s="18">
        <v>5</v>
      </c>
      <c r="N57" s="19">
        <v>760</v>
      </c>
      <c r="O57" s="19" t="s">
        <v>166</v>
      </c>
      <c r="P57" s="19">
        <v>5</v>
      </c>
      <c r="Q57" s="18" t="str">
        <f t="shared" ca="1" si="13"/>
        <v>16</v>
      </c>
      <c r="R57" s="18" t="str">
        <f t="shared" ca="1" si="15"/>
        <v>08</v>
      </c>
      <c r="S57" s="18" t="str">
        <f t="shared" ca="1" si="17"/>
        <v>07</v>
      </c>
      <c r="T57" s="18">
        <v>1</v>
      </c>
      <c r="U57" s="18">
        <v>0</v>
      </c>
      <c r="V57" s="18">
        <v>0</v>
      </c>
      <c r="W57" s="18">
        <v>1</v>
      </c>
      <c r="X57" s="18">
        <v>1</v>
      </c>
      <c r="Y57" s="18">
        <v>1</v>
      </c>
      <c r="Z57" s="23">
        <f>F57</f>
        <v>0</v>
      </c>
      <c r="AA57" s="18">
        <v>1</v>
      </c>
      <c r="AB57" s="18">
        <v>0</v>
      </c>
      <c r="AC57" s="19">
        <v>0</v>
      </c>
      <c r="AD57" s="19">
        <v>0</v>
      </c>
      <c r="AE57" s="19">
        <v>0</v>
      </c>
      <c r="AF57" s="19">
        <v>0</v>
      </c>
      <c r="AG57" s="19">
        <v>0</v>
      </c>
      <c r="AH57" s="19">
        <v>0</v>
      </c>
      <c r="AI57" s="18">
        <v>0</v>
      </c>
      <c r="AJ57" s="19">
        <v>0</v>
      </c>
      <c r="AK57" s="19">
        <v>0</v>
      </c>
      <c r="AL57" s="19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8" t="str">
        <f t="shared" ca="1" si="3"/>
        <v>00</v>
      </c>
      <c r="AU57" s="18" t="s">
        <v>25</v>
      </c>
      <c r="AV57" s="16" t="str">
        <f t="shared" ca="1" si="4"/>
        <v>7B00013CC80105076002F400051608070100000101000100000000000000000000000000000000000000000000000000000000000000000000007D</v>
      </c>
      <c r="AW57" s="79">
        <v>56</v>
      </c>
      <c r="AX57" s="21"/>
      <c r="AY57" s="18" t="str">
        <f t="shared" si="5"/>
        <v>00</v>
      </c>
      <c r="AZ57" s="18" t="str">
        <f t="shared" si="6"/>
        <v>00</v>
      </c>
      <c r="BA57" s="20"/>
      <c r="BB57" s="21"/>
    </row>
    <row r="58" spans="1:54" ht="66">
      <c r="A58" s="27"/>
      <c r="B58" s="16"/>
      <c r="C58" s="27"/>
      <c r="D58" s="16"/>
      <c r="E58" s="16">
        <v>2</v>
      </c>
      <c r="F58" s="22">
        <v>1</v>
      </c>
      <c r="G58" s="18" t="s">
        <v>18</v>
      </c>
      <c r="H58" s="18">
        <v>0</v>
      </c>
      <c r="I58" s="18">
        <v>1</v>
      </c>
      <c r="J58" s="18" t="s">
        <v>69</v>
      </c>
      <c r="K58" s="18" t="s">
        <v>68</v>
      </c>
      <c r="L58" s="18">
        <v>1</v>
      </c>
      <c r="M58" s="18">
        <v>5</v>
      </c>
      <c r="N58" s="19">
        <v>760</v>
      </c>
      <c r="O58" s="19" t="s">
        <v>166</v>
      </c>
      <c r="P58" s="19">
        <v>5</v>
      </c>
      <c r="Q58" s="18" t="str">
        <f t="shared" ca="1" si="13"/>
        <v>16</v>
      </c>
      <c r="R58" s="18" t="str">
        <f t="shared" ca="1" si="15"/>
        <v>08</v>
      </c>
      <c r="S58" s="18" t="str">
        <f t="shared" ca="1" si="17"/>
        <v>07</v>
      </c>
      <c r="T58" s="18">
        <v>1</v>
      </c>
      <c r="U58" s="18">
        <v>0</v>
      </c>
      <c r="V58" s="18">
        <v>0</v>
      </c>
      <c r="W58" s="18">
        <v>1</v>
      </c>
      <c r="X58" s="18">
        <v>1</v>
      </c>
      <c r="Y58" s="18">
        <v>1</v>
      </c>
      <c r="Z58" s="23">
        <f t="shared" ref="Z58:Z59" si="23">F58</f>
        <v>1</v>
      </c>
      <c r="AA58" s="18">
        <v>1</v>
      </c>
      <c r="AB58" s="18">
        <v>0</v>
      </c>
      <c r="AC58" s="19">
        <v>0</v>
      </c>
      <c r="AD58" s="19">
        <v>0</v>
      </c>
      <c r="AE58" s="19">
        <v>0</v>
      </c>
      <c r="AF58" s="19">
        <v>0</v>
      </c>
      <c r="AG58" s="19">
        <v>0</v>
      </c>
      <c r="AH58" s="19">
        <v>0</v>
      </c>
      <c r="AI58" s="18">
        <v>0</v>
      </c>
      <c r="AJ58" s="19">
        <v>0</v>
      </c>
      <c r="AK58" s="19">
        <v>0</v>
      </c>
      <c r="AL58" s="19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8" t="str">
        <f t="shared" ca="1" si="3"/>
        <v>01</v>
      </c>
      <c r="AU58" s="18" t="s">
        <v>25</v>
      </c>
      <c r="AV58" s="16" t="str">
        <f t="shared" ca="1" si="4"/>
        <v>7B00013CC80105076002F400051608070100000101010100000000000000000000000000000000000000000000000000000000000000000000017D</v>
      </c>
      <c r="AW58" s="79">
        <v>57</v>
      </c>
      <c r="AX58" s="21"/>
      <c r="AY58" s="18" t="str">
        <f t="shared" si="5"/>
        <v>00</v>
      </c>
      <c r="AZ58" s="18" t="str">
        <f t="shared" si="6"/>
        <v>00</v>
      </c>
      <c r="BA58" s="20"/>
      <c r="BB58" s="21"/>
    </row>
    <row r="59" spans="1:54" ht="66">
      <c r="A59" s="27"/>
      <c r="B59" s="16"/>
      <c r="C59" s="27"/>
      <c r="D59" s="16"/>
      <c r="E59" s="16">
        <v>3</v>
      </c>
      <c r="F59" s="22" t="s">
        <v>22</v>
      </c>
      <c r="G59" s="18" t="s">
        <v>18</v>
      </c>
      <c r="H59" s="18">
        <v>0</v>
      </c>
      <c r="I59" s="18">
        <v>1</v>
      </c>
      <c r="J59" s="18" t="s">
        <v>69</v>
      </c>
      <c r="K59" s="18" t="s">
        <v>68</v>
      </c>
      <c r="L59" s="18">
        <v>1</v>
      </c>
      <c r="M59" s="18">
        <v>5</v>
      </c>
      <c r="N59" s="19">
        <v>760</v>
      </c>
      <c r="O59" s="19" t="s">
        <v>166</v>
      </c>
      <c r="P59" s="19">
        <v>5</v>
      </c>
      <c r="Q59" s="18" t="str">
        <f t="shared" ca="1" si="13"/>
        <v>16</v>
      </c>
      <c r="R59" s="18" t="str">
        <f t="shared" ca="1" si="15"/>
        <v>08</v>
      </c>
      <c r="S59" s="18" t="str">
        <f t="shared" ca="1" si="17"/>
        <v>07</v>
      </c>
      <c r="T59" s="18">
        <v>1</v>
      </c>
      <c r="U59" s="18">
        <v>0</v>
      </c>
      <c r="V59" s="18">
        <v>0</v>
      </c>
      <c r="W59" s="18">
        <v>1</v>
      </c>
      <c r="X59" s="18">
        <v>1</v>
      </c>
      <c r="Y59" s="18">
        <v>1</v>
      </c>
      <c r="Z59" s="23" t="str">
        <f t="shared" si="23"/>
        <v>FF</v>
      </c>
      <c r="AA59" s="18">
        <v>1</v>
      </c>
      <c r="AB59" s="18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18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8" t="str">
        <f t="shared" ca="1" si="3"/>
        <v>05</v>
      </c>
      <c r="AU59" s="18" t="s">
        <v>25</v>
      </c>
      <c r="AV59" s="16" t="str">
        <f t="shared" ca="1" si="4"/>
        <v>7B00013CC80105076002F400051608070100000101FF0100000000000000000000000000000000000000000000000000000000000000000000057D</v>
      </c>
      <c r="AW59" s="79">
        <v>58</v>
      </c>
      <c r="AX59" s="21"/>
      <c r="AY59" s="18" t="str">
        <f t="shared" si="5"/>
        <v>00</v>
      </c>
      <c r="AZ59" s="18" t="str">
        <f t="shared" si="6"/>
        <v>00</v>
      </c>
      <c r="BA59" s="20"/>
      <c r="BB59" s="21"/>
    </row>
    <row r="60" spans="1:54" ht="66">
      <c r="A60" s="27"/>
      <c r="B60" s="16">
        <v>23</v>
      </c>
      <c r="C60" s="27" t="s">
        <v>85</v>
      </c>
      <c r="D60" s="16"/>
      <c r="E60" s="16">
        <v>1</v>
      </c>
      <c r="F60" s="22">
        <v>0</v>
      </c>
      <c r="G60" s="18" t="s">
        <v>18</v>
      </c>
      <c r="H60" s="18">
        <v>0</v>
      </c>
      <c r="I60" s="18">
        <v>1</v>
      </c>
      <c r="J60" s="18" t="s">
        <v>69</v>
      </c>
      <c r="K60" s="18" t="s">
        <v>68</v>
      </c>
      <c r="L60" s="18">
        <v>1</v>
      </c>
      <c r="M60" s="18">
        <v>5</v>
      </c>
      <c r="N60" s="19">
        <v>760</v>
      </c>
      <c r="O60" s="19" t="s">
        <v>166</v>
      </c>
      <c r="P60" s="19">
        <v>5</v>
      </c>
      <c r="Q60" s="18" t="str">
        <f t="shared" ca="1" si="13"/>
        <v>16</v>
      </c>
      <c r="R60" s="18" t="str">
        <f t="shared" ca="1" si="15"/>
        <v>08</v>
      </c>
      <c r="S60" s="18" t="str">
        <f t="shared" ca="1" si="17"/>
        <v>07</v>
      </c>
      <c r="T60" s="18">
        <v>1</v>
      </c>
      <c r="U60" s="18">
        <v>0</v>
      </c>
      <c r="V60" s="18">
        <v>0</v>
      </c>
      <c r="W60" s="18">
        <v>1</v>
      </c>
      <c r="X60" s="18">
        <v>1</v>
      </c>
      <c r="Y60" s="18">
        <v>1</v>
      </c>
      <c r="Z60" s="18">
        <v>1</v>
      </c>
      <c r="AA60" s="23">
        <f>F60</f>
        <v>0</v>
      </c>
      <c r="AB60" s="18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18">
        <v>0</v>
      </c>
      <c r="AJ60" s="19">
        <v>0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8" t="str">
        <f t="shared" ca="1" si="3"/>
        <v>00</v>
      </c>
      <c r="AU60" s="18" t="s">
        <v>25</v>
      </c>
      <c r="AV60" s="16" t="str">
        <f t="shared" ca="1" si="4"/>
        <v>7B00013CC80105076002F400051608070100000101010000000000000000000000000000000000000000000000000000000000000000000000007D</v>
      </c>
      <c r="AW60" s="79">
        <v>59</v>
      </c>
      <c r="AX60" s="21"/>
      <c r="AY60" s="18" t="str">
        <f t="shared" si="5"/>
        <v>00</v>
      </c>
      <c r="AZ60" s="18" t="str">
        <f t="shared" si="6"/>
        <v>00</v>
      </c>
      <c r="BA60" s="20"/>
      <c r="BB60" s="21"/>
    </row>
    <row r="61" spans="1:54" ht="66">
      <c r="A61" s="27"/>
      <c r="B61" s="16"/>
      <c r="C61" s="27"/>
      <c r="D61" s="16"/>
      <c r="E61" s="16">
        <v>2</v>
      </c>
      <c r="F61" s="22">
        <v>1</v>
      </c>
      <c r="G61" s="18" t="s">
        <v>18</v>
      </c>
      <c r="H61" s="18">
        <v>0</v>
      </c>
      <c r="I61" s="18">
        <v>1</v>
      </c>
      <c r="J61" s="18" t="s">
        <v>69</v>
      </c>
      <c r="K61" s="18" t="s">
        <v>68</v>
      </c>
      <c r="L61" s="18">
        <v>1</v>
      </c>
      <c r="M61" s="18">
        <v>5</v>
      </c>
      <c r="N61" s="19">
        <v>760</v>
      </c>
      <c r="O61" s="19" t="s">
        <v>166</v>
      </c>
      <c r="P61" s="19">
        <v>5</v>
      </c>
      <c r="Q61" s="18" t="str">
        <f t="shared" ca="1" si="13"/>
        <v>16</v>
      </c>
      <c r="R61" s="18" t="str">
        <f t="shared" ca="1" si="15"/>
        <v>08</v>
      </c>
      <c r="S61" s="18" t="str">
        <f t="shared" ca="1" si="17"/>
        <v>07</v>
      </c>
      <c r="T61" s="18">
        <v>1</v>
      </c>
      <c r="U61" s="18">
        <v>0</v>
      </c>
      <c r="V61" s="18">
        <v>0</v>
      </c>
      <c r="W61" s="18">
        <v>1</v>
      </c>
      <c r="X61" s="18">
        <v>1</v>
      </c>
      <c r="Y61" s="18">
        <v>1</v>
      </c>
      <c r="Z61" s="18">
        <v>1</v>
      </c>
      <c r="AA61" s="23">
        <f t="shared" ref="AA61:AA62" si="24">F61</f>
        <v>1</v>
      </c>
      <c r="AB61" s="18">
        <v>0</v>
      </c>
      <c r="AC61" s="19">
        <v>0</v>
      </c>
      <c r="AD61" s="19">
        <v>0</v>
      </c>
      <c r="AE61" s="19">
        <v>0</v>
      </c>
      <c r="AF61" s="19">
        <v>0</v>
      </c>
      <c r="AG61" s="19">
        <v>0</v>
      </c>
      <c r="AH61" s="19">
        <v>0</v>
      </c>
      <c r="AI61" s="18">
        <v>0</v>
      </c>
      <c r="AJ61" s="19">
        <v>0</v>
      </c>
      <c r="AK61" s="19">
        <v>0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8" t="str">
        <f t="shared" ca="1" si="3"/>
        <v>01</v>
      </c>
      <c r="AU61" s="18" t="s">
        <v>25</v>
      </c>
      <c r="AV61" s="16" t="str">
        <f t="shared" ca="1" si="4"/>
        <v>7B00013CC80105076002F400051608070100000101010100000000000000000000000000000000000000000000000000000000000000000000017D</v>
      </c>
      <c r="AW61" s="79">
        <v>60</v>
      </c>
      <c r="AX61" s="21"/>
      <c r="AY61" s="18" t="str">
        <f t="shared" si="5"/>
        <v>00</v>
      </c>
      <c r="AZ61" s="18" t="str">
        <f t="shared" si="6"/>
        <v>00</v>
      </c>
      <c r="BA61" s="20"/>
      <c r="BB61" s="21"/>
    </row>
    <row r="62" spans="1:54" ht="66">
      <c r="A62" s="27"/>
      <c r="B62" s="16"/>
      <c r="C62" s="27"/>
      <c r="D62" s="16"/>
      <c r="E62" s="16">
        <v>3</v>
      </c>
      <c r="F62" s="22" t="s">
        <v>22</v>
      </c>
      <c r="G62" s="18" t="s">
        <v>18</v>
      </c>
      <c r="H62" s="18">
        <v>0</v>
      </c>
      <c r="I62" s="18">
        <v>1</v>
      </c>
      <c r="J62" s="18" t="s">
        <v>69</v>
      </c>
      <c r="K62" s="18" t="s">
        <v>68</v>
      </c>
      <c r="L62" s="18">
        <v>1</v>
      </c>
      <c r="M62" s="18">
        <v>5</v>
      </c>
      <c r="N62" s="19">
        <v>760</v>
      </c>
      <c r="O62" s="19" t="s">
        <v>166</v>
      </c>
      <c r="P62" s="19">
        <v>5</v>
      </c>
      <c r="Q62" s="18" t="str">
        <f t="shared" ca="1" si="13"/>
        <v>16</v>
      </c>
      <c r="R62" s="18" t="str">
        <f t="shared" ca="1" si="15"/>
        <v>08</v>
      </c>
      <c r="S62" s="18" t="str">
        <f t="shared" ca="1" si="17"/>
        <v>07</v>
      </c>
      <c r="T62" s="18">
        <v>1</v>
      </c>
      <c r="U62" s="18">
        <v>0</v>
      </c>
      <c r="V62" s="18">
        <v>0</v>
      </c>
      <c r="W62" s="18">
        <v>1</v>
      </c>
      <c r="X62" s="18">
        <v>1</v>
      </c>
      <c r="Y62" s="18">
        <v>1</v>
      </c>
      <c r="Z62" s="18">
        <v>1</v>
      </c>
      <c r="AA62" s="23" t="str">
        <f t="shared" si="24"/>
        <v>FF</v>
      </c>
      <c r="AB62" s="18">
        <v>0</v>
      </c>
      <c r="AC62" s="19">
        <v>0</v>
      </c>
      <c r="AD62" s="19">
        <v>0</v>
      </c>
      <c r="AE62" s="19">
        <v>0</v>
      </c>
      <c r="AF62" s="19">
        <v>0</v>
      </c>
      <c r="AG62" s="19">
        <v>0</v>
      </c>
      <c r="AH62" s="19">
        <v>0</v>
      </c>
      <c r="AI62" s="18">
        <v>0</v>
      </c>
      <c r="AJ62" s="19">
        <v>0</v>
      </c>
      <c r="AK62" s="19">
        <v>0</v>
      </c>
      <c r="AL62" s="19">
        <v>0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8" t="str">
        <f t="shared" ca="1" si="3"/>
        <v>05</v>
      </c>
      <c r="AU62" s="18" t="s">
        <v>25</v>
      </c>
      <c r="AV62" s="16" t="str">
        <f t="shared" ca="1" si="4"/>
        <v>7B00013CC80105076002F40005160807010000010101FF00000000000000000000000000000000000000000000000000000000000000000000057D</v>
      </c>
      <c r="AW62" s="79">
        <v>61</v>
      </c>
      <c r="AX62" s="21"/>
      <c r="AY62" s="18" t="str">
        <f t="shared" si="5"/>
        <v>00</v>
      </c>
      <c r="AZ62" s="18" t="str">
        <f t="shared" si="6"/>
        <v>00</v>
      </c>
      <c r="BA62" s="20"/>
      <c r="BB62" s="21"/>
    </row>
    <row r="63" spans="1:54" ht="66">
      <c r="A63" s="27"/>
      <c r="B63" s="16">
        <v>24</v>
      </c>
      <c r="C63" s="27" t="s">
        <v>79</v>
      </c>
      <c r="D63" s="16"/>
      <c r="E63" s="16">
        <v>1</v>
      </c>
      <c r="F63" s="22">
        <v>1</v>
      </c>
      <c r="G63" s="18" t="s">
        <v>18</v>
      </c>
      <c r="H63" s="18">
        <v>0</v>
      </c>
      <c r="I63" s="18">
        <v>1</v>
      </c>
      <c r="J63" s="18" t="s">
        <v>69</v>
      </c>
      <c r="K63" s="18" t="s">
        <v>68</v>
      </c>
      <c r="L63" s="18">
        <v>1</v>
      </c>
      <c r="M63" s="18">
        <v>5</v>
      </c>
      <c r="N63" s="19">
        <v>760</v>
      </c>
      <c r="O63" s="19" t="s">
        <v>166</v>
      </c>
      <c r="P63" s="19">
        <v>5</v>
      </c>
      <c r="Q63" s="18" t="str">
        <f t="shared" ca="1" si="13"/>
        <v>16</v>
      </c>
      <c r="R63" s="18" t="str">
        <f t="shared" ca="1" si="15"/>
        <v>08</v>
      </c>
      <c r="S63" s="18" t="str">
        <f t="shared" ca="1" si="17"/>
        <v>07</v>
      </c>
      <c r="T63" s="18">
        <v>1</v>
      </c>
      <c r="U63" s="18">
        <v>0</v>
      </c>
      <c r="V63" s="18">
        <v>0</v>
      </c>
      <c r="W63" s="18">
        <v>1</v>
      </c>
      <c r="X63" s="18">
        <v>1</v>
      </c>
      <c r="Y63" s="18">
        <v>1</v>
      </c>
      <c r="Z63" s="18">
        <v>1</v>
      </c>
      <c r="AA63" s="18">
        <v>1</v>
      </c>
      <c r="AB63" s="23">
        <f>F63</f>
        <v>1</v>
      </c>
      <c r="AC63" s="19">
        <v>0</v>
      </c>
      <c r="AD63" s="19">
        <v>0</v>
      </c>
      <c r="AE63" s="19">
        <v>0</v>
      </c>
      <c r="AF63" s="19">
        <v>0</v>
      </c>
      <c r="AG63" s="19">
        <v>0</v>
      </c>
      <c r="AH63" s="19">
        <v>0</v>
      </c>
      <c r="AI63" s="18">
        <v>0</v>
      </c>
      <c r="AJ63" s="19">
        <v>0</v>
      </c>
      <c r="AK63" s="19">
        <v>0</v>
      </c>
      <c r="AL63" s="19">
        <v>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8" t="str">
        <f t="shared" ca="1" si="3"/>
        <v>00</v>
      </c>
      <c r="AU63" s="18" t="s">
        <v>25</v>
      </c>
      <c r="AV63" s="16" t="str">
        <f t="shared" ca="1" si="4"/>
        <v>7B00013CC80105076002F400051608070100000101010101000000000000000000000000000000000000000000000000000000000000000000007D</v>
      </c>
      <c r="AW63" s="79">
        <v>62</v>
      </c>
      <c r="AX63" s="21"/>
      <c r="AY63" s="18" t="str">
        <f t="shared" si="5"/>
        <v>00</v>
      </c>
      <c r="AZ63" s="18" t="str">
        <f t="shared" si="6"/>
        <v>00</v>
      </c>
      <c r="BA63" s="20"/>
      <c r="BB63" s="21"/>
    </row>
    <row r="64" spans="1:54" ht="66">
      <c r="A64" s="27"/>
      <c r="B64" s="16"/>
      <c r="C64" s="27"/>
      <c r="D64" s="16"/>
      <c r="E64" s="16">
        <v>2</v>
      </c>
      <c r="F64" s="22" t="s">
        <v>22</v>
      </c>
      <c r="G64" s="18" t="s">
        <v>18</v>
      </c>
      <c r="H64" s="18">
        <v>0</v>
      </c>
      <c r="I64" s="18">
        <v>1</v>
      </c>
      <c r="J64" s="18" t="s">
        <v>69</v>
      </c>
      <c r="K64" s="18" t="s">
        <v>68</v>
      </c>
      <c r="L64" s="18">
        <v>1</v>
      </c>
      <c r="M64" s="18">
        <v>5</v>
      </c>
      <c r="N64" s="19">
        <v>760</v>
      </c>
      <c r="O64" s="19" t="s">
        <v>166</v>
      </c>
      <c r="P64" s="19">
        <v>5</v>
      </c>
      <c r="Q64" s="18" t="str">
        <f t="shared" ca="1" si="13"/>
        <v>16</v>
      </c>
      <c r="R64" s="18" t="str">
        <f t="shared" ca="1" si="15"/>
        <v>08</v>
      </c>
      <c r="S64" s="18" t="str">
        <f t="shared" ca="1" si="17"/>
        <v>07</v>
      </c>
      <c r="T64" s="18">
        <v>1</v>
      </c>
      <c r="U64" s="18">
        <v>0</v>
      </c>
      <c r="V64" s="18">
        <v>0</v>
      </c>
      <c r="W64" s="18">
        <v>1</v>
      </c>
      <c r="X64" s="18">
        <v>1</v>
      </c>
      <c r="Y64" s="18">
        <v>1</v>
      </c>
      <c r="Z64" s="18">
        <v>1</v>
      </c>
      <c r="AA64" s="18">
        <v>1</v>
      </c>
      <c r="AB64" s="23" t="str">
        <f t="shared" ref="AB64" si="25">F64</f>
        <v>FF</v>
      </c>
      <c r="AC64" s="19">
        <v>0</v>
      </c>
      <c r="AD64" s="19">
        <v>0</v>
      </c>
      <c r="AE64" s="19">
        <v>0</v>
      </c>
      <c r="AF64" s="19">
        <v>0</v>
      </c>
      <c r="AG64" s="19">
        <v>0</v>
      </c>
      <c r="AH64" s="19">
        <v>0</v>
      </c>
      <c r="AI64" s="18">
        <v>0</v>
      </c>
      <c r="AJ64" s="19">
        <v>0</v>
      </c>
      <c r="AK64" s="19">
        <v>0</v>
      </c>
      <c r="AL64" s="19">
        <v>0</v>
      </c>
      <c r="AM64" s="19">
        <v>0</v>
      </c>
      <c r="AN64" s="19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8" t="str">
        <f t="shared" ca="1" si="3"/>
        <v>00</v>
      </c>
      <c r="AU64" s="18" t="s">
        <v>25</v>
      </c>
      <c r="AV64" s="16" t="str">
        <f t="shared" ca="1" si="4"/>
        <v>7B00013CC80105076002F4000516080701000001010101FF000000000000000000000000000000000000000000000000000000000000000000007D</v>
      </c>
      <c r="AW64" s="79">
        <v>63</v>
      </c>
      <c r="AX64" s="21"/>
      <c r="AY64" s="18" t="str">
        <f t="shared" si="5"/>
        <v>00</v>
      </c>
      <c r="AZ64" s="18" t="str">
        <f t="shared" si="6"/>
        <v>00</v>
      </c>
      <c r="BA64" s="20"/>
      <c r="BB64" s="21"/>
    </row>
    <row r="65" spans="1:54" ht="66">
      <c r="A65" s="27"/>
      <c r="B65" s="16">
        <v>25</v>
      </c>
      <c r="C65" s="27" t="s">
        <v>87</v>
      </c>
      <c r="D65" s="16"/>
      <c r="E65" s="16">
        <v>1</v>
      </c>
      <c r="F65" s="25">
        <v>0</v>
      </c>
      <c r="G65" s="18" t="s">
        <v>18</v>
      </c>
      <c r="H65" s="18">
        <v>0</v>
      </c>
      <c r="I65" s="18">
        <v>1</v>
      </c>
      <c r="J65" s="18" t="s">
        <v>69</v>
      </c>
      <c r="K65" s="18" t="s">
        <v>68</v>
      </c>
      <c r="L65" s="18">
        <v>1</v>
      </c>
      <c r="M65" s="18">
        <v>5</v>
      </c>
      <c r="N65" s="19">
        <v>760</v>
      </c>
      <c r="O65" s="19" t="s">
        <v>166</v>
      </c>
      <c r="P65" s="19">
        <v>5</v>
      </c>
      <c r="Q65" s="18" t="str">
        <f t="shared" ca="1" si="13"/>
        <v>16</v>
      </c>
      <c r="R65" s="18" t="str">
        <f t="shared" ca="1" si="15"/>
        <v>08</v>
      </c>
      <c r="S65" s="18" t="str">
        <f t="shared" ca="1" si="17"/>
        <v>07</v>
      </c>
      <c r="T65" s="18">
        <v>1</v>
      </c>
      <c r="U65" s="18">
        <v>0</v>
      </c>
      <c r="V65" s="18">
        <v>0</v>
      </c>
      <c r="W65" s="18">
        <v>1</v>
      </c>
      <c r="X65" s="18">
        <v>1</v>
      </c>
      <c r="Y65" s="18">
        <v>1</v>
      </c>
      <c r="Z65" s="18">
        <v>1</v>
      </c>
      <c r="AA65" s="18">
        <v>1</v>
      </c>
      <c r="AB65" s="18">
        <v>0</v>
      </c>
      <c r="AC65" s="26">
        <f>F65</f>
        <v>0</v>
      </c>
      <c r="AD65" s="19">
        <v>0</v>
      </c>
      <c r="AE65" s="19">
        <v>0</v>
      </c>
      <c r="AF65" s="19">
        <v>0</v>
      </c>
      <c r="AG65" s="19">
        <v>0</v>
      </c>
      <c r="AH65" s="19">
        <v>0</v>
      </c>
      <c r="AI65" s="18">
        <v>0</v>
      </c>
      <c r="AJ65" s="19">
        <v>0</v>
      </c>
      <c r="AK65" s="19">
        <v>0</v>
      </c>
      <c r="AL65" s="19">
        <v>0</v>
      </c>
      <c r="AM65" s="19">
        <v>0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8" t="str">
        <f t="shared" ref="AT65:AT115" ca="1" si="26">TEXT(DEC2HEX(_xlfn.BITAND(SUM(HEX2DEC(G65)+HEX2DEC(H65)+HEX2DEC(I65)+HEX2DEC(J65)+HEX2DEC(K65)+HEX2DEC(L65)+HEX2DEC(M65)+HEX2DEC(N65)+HEX2DEC(O65)+HEX2DEC(P65)+HEX2DEC(Q65)+HEX2DEC(R65)+HEX2DEC(S65)+HEX2DEC(T65)+HEX2DEC(U65)+HEX2DEC(V65)+HEX2DEC(X65)+HEX2DEC(Y65)+HEX2DEC(Z65)+HEX2DEC(AA65)+HEX2DEC(AB65)+HEX2DEC(AC65)+HEX2DEC(AD65)+HEX2DEC(AE65)+HEX2DEC(AF65)+HEX2DEC(AG65)+HEX2DEC(AH65)+HEX2DEC(AI65)+HEX2DEC(AJ65)+HEX2DEC(AK65)+HEX2DEC(AL65)+HEX2DEC(AM65)+HEX2DEC(AN65)+HEX2DEC(AO65)+HEX2DEC(AP65)+HEX2DEC(AQ65)+HEX2DEC(AR65)+HEX2DEC(AS65)),85)),"00")</f>
        <v>01</v>
      </c>
      <c r="AU65" s="18" t="s">
        <v>25</v>
      </c>
      <c r="AV65" s="16" t="str">
        <f t="shared" ref="AV65:AV119" ca="1" si="27">CONCATENATE(TEXT(G65,"00"),TEXT(H65,"00"),TEXT(I65,"00"),TEXT(J65,"00"),TEXT(K65,"00"),TEXT(L65,"00"),TEXT(M65,"00"),TEXT(N65,"0000"),TEXT(O65,"0000"),TEXT(P65,"0000"),TEXT(Q65,"00"),TEXT(R65,"00"),,TEXT(S65,"00"),,TEXT(T65,"00"),TEXT(U65,"00"),TEXT(V65,"00"),TEXT(X65,"00"),TEXT(Y65,"00"),TEXT(Z65,"00"),TEXT(AA65,"00"),TEXT(AB65,"00"),TEXT(AC65,"0000"),TEXT(AD65,"0000"),TEXT(AE65,"0000"),TEXT(AF65,"0000"),TEXT(AG65,"0000"),TEXT(AH65,"0000"),TEXT(AI65,"00"),TEXT(AJ65,"0000"),TEXT(AK65,"0000"),TEXT(AL65,"0000"),TEXT(AM65,"0000"),TEXT(AN65,"0000"),TEXT(AO65,"0000"),TEXT(AP65,"0000"),TEXT(AQ65,"0000"),TEXT(AR65,"0000"),TEXT(AS65,"0000"),TEXT(AT65,"00"),TEXT(AU65,"00"))</f>
        <v>7B00013CC80105076002F400051608070100000101010100000000000000000000000000000000000000000000000000000000000000000000017D</v>
      </c>
      <c r="AW65" s="79">
        <v>64</v>
      </c>
      <c r="AX65" s="21"/>
      <c r="AY65" s="18" t="str">
        <f t="shared" ref="AY65:AY119" si="28">TEXT(DEC2HEX(_xlfn.BITAND(SUM(
HEX2DEC(MID(AX65,1,2))+HEX2DEC(MID(AX65,4,2))+HEX2DEC(MID(AX65,7,2))+HEX2DEC(MID(AX65,10,2))+HEX2DEC(MID(AX65,13,2))+HEX2DEC(MID(AX65,16,2))+HEX2DEC(MID(AX65,19,2))+HEX2DEC(MID(AX65,22,2))+
HEX2DEC(MID(AX65,25,2))+HEX2DEC(MID(AX65,28,2))+HEX2DEC(MID(AX65,31,2))+HEX2DEC(MID(AX65,34,2))+HEX2DEC(MID(AX65,37,2))+HEX2DEC(MID(AX65,40,2))+HEX2DEC(MID(AX65,43,2))+HEX2DEC(MID(AX65,46,2))+
HEX2DEC(MID(AX65,49,2))+HEX2DEC(MID(AX65,52,2))+HEX2DEC(MID(AX65,55,2))+HEX2DEC(MID(AX65,58,2))+HEX2DEC(MID(AX65,61,2))+HEX2DEC(MID(AX65,64,2))+HEX2DEC(MID(AX65,67,2))+HEX2DEC(MID(AX65,70,2))+
HEX2DEC(MID(AX65,73,2))+HEX2DEC(MID(AX65,76,2))+HEX2DEC(MID(AX65,79,2))+HEX2DEC(MID(AX65,82,2))+HEX2DEC(MID(AX65,85,2))+HEX2DEC(MID(AX65,88,2))+HEX2DEC(MID(AX65,91,2))+HEX2DEC(MID(AX65,94,2))+
HEX2DEC(MID(AX65,97,2))+HEX2DEC(MID(AX65,100,2))+HEX2DEC(MID(AX65,103,2))+HEX2DEC(MID(AX65,106,2))+HEX2DEC(MID(AX65,109,2))+HEX2DEC(MID(AX65,112,2))+HEX2DEC(MID(AX65,115,2))+HEX2DEC(MID(AX65,118,2))+HEX2DEC(MID(AX65,121,2))+HEX2DEC(MID(AX65,124,2))+HEX2DEC(MID(AX65,127,2))+HEX2DEC(MID(AX65,130,2))+HEX2DEC(MID(AX65,133,2))+HEX2DEC(MID(AX65,136,2))),85)),"00")</f>
        <v>00</v>
      </c>
      <c r="AZ65" s="18" t="str">
        <f t="shared" ref="AZ65:AZ119" si="29">TEXT(DEC2HEX(_xlfn.BITAND(SUM(
HEX2DEC(MID(AX65,1,2))+HEX2DEC(MID(AX65,4,2))+HEX2DEC(MID(AX65,7,2))+HEX2DEC(MID(AX65,10,2))+HEX2DEC(MID(AX65,13,2))+HEX2DEC(MID(AX65,16,2))+HEX2DEC(MID(AX65,19,2))+HEX2DEC(MID(AX65,22,2))+
HEX2DEC(MID(AX65,25,2))+HEX2DEC(MID(AX65,28,2))+HEX2DEC(MID(AX65,31,2))+HEX2DEC(MID(AX65,34,2))+HEX2DEC(MID(AX65,37,2))+HEX2DEC(MID(AX65,40,2))+HEX2DEC(MID(AX65,43,2))+HEX2DEC(MID(AX65,46,2))+
HEX2DEC(MID(AX65,49,2))+HEX2DEC(MID(AX65,52,2))+HEX2DEC(MID(AX65,55,2))+HEX2DEC(MID(AX65,58,2))+HEX2DEC(MID(AX65,61,2))+HEX2DEC(MID(AX65,64,2))+HEX2DEC(MID(AX65,67,2))+HEX2DEC(MID(AX65,70,2))+
HEX2DEC(MID(AX65,73,2))+HEX2DEC(MID(AX65,76,2))+HEX2DEC(MID(AX65,79,2))+HEX2DEC(MID(AX65,82,2))+HEX2DEC(MID(AX65,85,2))+HEX2DEC(MID(AX65,88,2))+HEX2DEC(MID(AX65,91,2))+HEX2DEC(MID(AX65,94,2))+
HEX2DEC(MID(AX65,97,2))+HEX2DEC(MID(AX65,100,2))+HEX2DEC(MID(AX65,103,2))+HEX2DEC(MID(AX65,106,2))+HEX2DEC(MID(AX65,109,2))+HEX2DEC(MID(AX65,112,2))+HEX2DEC(MID(AX65,115,2))+HEX2DEC(MID(AX65,118,2))+HEX2DEC(MID(AX65,121,2))+HEX2DEC(MID(AX65,124,2))+HEX2DEC(MID(AX65,127,2))+HEX2DEC(MID(AX65,130,2))+HEX2DEC(MID(AX65,133,2))+HEX2DEC(MID(AX65,136,2))+HEX2DEC(MID(AX65,139,2))+HEX2DEC(MID(AX65,142,2))+HEX2DEC(MID(AX65,145,2))+HEX2DEC(MID(AX65,148,2))+HEX2DEC(MID(AX65,151,2))+HEX2DEC(MID(AX65,154,2))+HEX2DEC(MID(AX65,157,2))+HEX2DEC(MID(AX65,160,2))+HEX2DEC(MID(AX65,163,2))+HEX2DEC(MID(AX65,166,2))+HEX2DEC(MID(AX65,169,2))+HEX2DEC(MID(AX65,172,2))+HEX2DEC(MID(AX65,175,2))+HEX2DEC(MID(AX65,178,2))+HEX2DEC(MID(AX65,181,2))+HEX2DEC(MID(AX65,184,2))+HEX2DEC(MID(AX65,187,2))+HEX2DEC(MID(AX65,190,2))+HEX2DEC(MID(AX65,193,2))+HEX2DEC(MID(AX65,196,2))+HEX2DEC(MID(AX65,199,2))+HEX2DEC(MID(AX65,202,2))),85)),"00")</f>
        <v>00</v>
      </c>
      <c r="BA65" s="20"/>
      <c r="BB65" s="21"/>
    </row>
    <row r="66" spans="1:54" ht="66">
      <c r="A66" s="27"/>
      <c r="B66" s="16"/>
      <c r="C66" s="27"/>
      <c r="D66" s="16"/>
      <c r="E66" s="16">
        <v>2</v>
      </c>
      <c r="F66" s="25">
        <v>34</v>
      </c>
      <c r="G66" s="18" t="s">
        <v>18</v>
      </c>
      <c r="H66" s="18">
        <v>0</v>
      </c>
      <c r="I66" s="18">
        <v>1</v>
      </c>
      <c r="J66" s="18" t="s">
        <v>69</v>
      </c>
      <c r="K66" s="18" t="s">
        <v>68</v>
      </c>
      <c r="L66" s="18">
        <v>1</v>
      </c>
      <c r="M66" s="18">
        <v>5</v>
      </c>
      <c r="N66" s="19">
        <v>760</v>
      </c>
      <c r="O66" s="19" t="s">
        <v>166</v>
      </c>
      <c r="P66" s="19">
        <v>5</v>
      </c>
      <c r="Q66" s="18" t="str">
        <f t="shared" ca="1" si="13"/>
        <v>16</v>
      </c>
      <c r="R66" s="18" t="str">
        <f t="shared" ca="1" si="15"/>
        <v>08</v>
      </c>
      <c r="S66" s="18" t="str">
        <f t="shared" ca="1" si="17"/>
        <v>07</v>
      </c>
      <c r="T66" s="18">
        <v>1</v>
      </c>
      <c r="U66" s="18">
        <v>0</v>
      </c>
      <c r="V66" s="18">
        <v>0</v>
      </c>
      <c r="W66" s="18">
        <v>1</v>
      </c>
      <c r="X66" s="18">
        <v>1</v>
      </c>
      <c r="Y66" s="18">
        <v>1</v>
      </c>
      <c r="Z66" s="18">
        <v>1</v>
      </c>
      <c r="AA66" s="18">
        <v>1</v>
      </c>
      <c r="AB66" s="18">
        <v>0</v>
      </c>
      <c r="AC66" s="26">
        <f t="shared" ref="AC66:AC67" si="30">F66</f>
        <v>34</v>
      </c>
      <c r="AD66" s="19">
        <v>0</v>
      </c>
      <c r="AE66" s="19">
        <v>0</v>
      </c>
      <c r="AF66" s="19">
        <v>0</v>
      </c>
      <c r="AG66" s="19">
        <v>0</v>
      </c>
      <c r="AH66" s="19">
        <v>0</v>
      </c>
      <c r="AI66" s="18">
        <v>0</v>
      </c>
      <c r="AJ66" s="19">
        <v>0</v>
      </c>
      <c r="AK66" s="19">
        <v>0</v>
      </c>
      <c r="AL66" s="19">
        <v>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8" t="str">
        <f t="shared" ca="1" si="26"/>
        <v>15</v>
      </c>
      <c r="AU66" s="18" t="s">
        <v>25</v>
      </c>
      <c r="AV66" s="16" t="str">
        <f t="shared" ca="1" si="27"/>
        <v>7B00013CC80105076002F400051608070100000101010100003400000000000000000000000000000000000000000000000000000000000000157D</v>
      </c>
      <c r="AW66" s="79">
        <v>65</v>
      </c>
      <c r="AX66" s="21"/>
      <c r="AY66" s="18" t="str">
        <f t="shared" si="28"/>
        <v>00</v>
      </c>
      <c r="AZ66" s="18" t="str">
        <f t="shared" si="29"/>
        <v>00</v>
      </c>
      <c r="BA66" s="20"/>
      <c r="BB66" s="21"/>
    </row>
    <row r="67" spans="1:54" ht="66">
      <c r="A67" s="27"/>
      <c r="B67" s="16"/>
      <c r="C67" s="27"/>
      <c r="D67" s="16"/>
      <c r="E67" s="16">
        <v>3</v>
      </c>
      <c r="F67" s="25" t="s">
        <v>72</v>
      </c>
      <c r="G67" s="18" t="s">
        <v>18</v>
      </c>
      <c r="H67" s="18">
        <v>0</v>
      </c>
      <c r="I67" s="18">
        <v>1</v>
      </c>
      <c r="J67" s="18" t="s">
        <v>69</v>
      </c>
      <c r="K67" s="18" t="s">
        <v>68</v>
      </c>
      <c r="L67" s="18">
        <v>1</v>
      </c>
      <c r="M67" s="18">
        <v>5</v>
      </c>
      <c r="N67" s="19">
        <v>760</v>
      </c>
      <c r="O67" s="19" t="s">
        <v>166</v>
      </c>
      <c r="P67" s="19">
        <v>5</v>
      </c>
      <c r="Q67" s="18" t="str">
        <f t="shared" ca="1" si="13"/>
        <v>16</v>
      </c>
      <c r="R67" s="18" t="str">
        <f t="shared" ca="1" si="15"/>
        <v>08</v>
      </c>
      <c r="S67" s="18" t="str">
        <f t="shared" ca="1" si="17"/>
        <v>07</v>
      </c>
      <c r="T67" s="18">
        <v>1</v>
      </c>
      <c r="U67" s="18">
        <v>0</v>
      </c>
      <c r="V67" s="18">
        <v>0</v>
      </c>
      <c r="W67" s="18">
        <v>1</v>
      </c>
      <c r="X67" s="18">
        <v>1</v>
      </c>
      <c r="Y67" s="18">
        <v>1</v>
      </c>
      <c r="Z67" s="18">
        <v>1</v>
      </c>
      <c r="AA67" s="18">
        <v>1</v>
      </c>
      <c r="AB67" s="18">
        <v>0</v>
      </c>
      <c r="AC67" s="26" t="str">
        <f t="shared" si="30"/>
        <v>FFFF</v>
      </c>
      <c r="AD67" s="19">
        <v>0</v>
      </c>
      <c r="AE67" s="19">
        <v>0</v>
      </c>
      <c r="AF67" s="19">
        <v>0</v>
      </c>
      <c r="AG67" s="19">
        <v>0</v>
      </c>
      <c r="AH67" s="19">
        <v>0</v>
      </c>
      <c r="AI67" s="18">
        <v>0</v>
      </c>
      <c r="AJ67" s="19">
        <v>0</v>
      </c>
      <c r="AK67" s="19">
        <v>0</v>
      </c>
      <c r="AL67" s="19">
        <v>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8" t="str">
        <f t="shared" ca="1" si="26"/>
        <v>00</v>
      </c>
      <c r="AU67" s="18" t="s">
        <v>25</v>
      </c>
      <c r="AV67" s="16" t="str">
        <f t="shared" ca="1" si="27"/>
        <v>7B00013CC80105076002F400051608070100000101010100FFFF00000000000000000000000000000000000000000000000000000000000000007D</v>
      </c>
      <c r="AW67" s="79">
        <v>66</v>
      </c>
      <c r="AX67" s="21"/>
      <c r="AY67" s="18" t="str">
        <f t="shared" si="28"/>
        <v>00</v>
      </c>
      <c r="AZ67" s="18" t="str">
        <f t="shared" si="29"/>
        <v>00</v>
      </c>
      <c r="BA67" s="20"/>
      <c r="BB67" s="21"/>
    </row>
    <row r="68" spans="1:54" ht="66">
      <c r="A68" s="27"/>
      <c r="B68" s="16">
        <v>27</v>
      </c>
      <c r="C68" s="27" t="s">
        <v>88</v>
      </c>
      <c r="D68" s="16"/>
      <c r="E68" s="16">
        <v>1</v>
      </c>
      <c r="F68" s="25">
        <v>0</v>
      </c>
      <c r="G68" s="18" t="s">
        <v>18</v>
      </c>
      <c r="H68" s="18">
        <v>0</v>
      </c>
      <c r="I68" s="18">
        <v>1</v>
      </c>
      <c r="J68" s="18" t="s">
        <v>69</v>
      </c>
      <c r="K68" s="18" t="s">
        <v>68</v>
      </c>
      <c r="L68" s="18">
        <v>1</v>
      </c>
      <c r="M68" s="18">
        <v>5</v>
      </c>
      <c r="N68" s="19">
        <v>760</v>
      </c>
      <c r="O68" s="19" t="s">
        <v>166</v>
      </c>
      <c r="P68" s="19">
        <v>5</v>
      </c>
      <c r="Q68" s="18" t="str">
        <f t="shared" ca="1" si="13"/>
        <v>16</v>
      </c>
      <c r="R68" s="18" t="str">
        <f t="shared" ca="1" si="15"/>
        <v>08</v>
      </c>
      <c r="S68" s="18" t="str">
        <f t="shared" ca="1" si="17"/>
        <v>07</v>
      </c>
      <c r="T68" s="18">
        <v>1</v>
      </c>
      <c r="U68" s="18">
        <v>0</v>
      </c>
      <c r="V68" s="18">
        <v>0</v>
      </c>
      <c r="W68" s="18">
        <v>1</v>
      </c>
      <c r="X68" s="18">
        <v>1</v>
      </c>
      <c r="Y68" s="18">
        <v>1</v>
      </c>
      <c r="Z68" s="18">
        <v>1</v>
      </c>
      <c r="AA68" s="18">
        <v>1</v>
      </c>
      <c r="AB68" s="18">
        <v>0</v>
      </c>
      <c r="AC68" s="19">
        <v>0</v>
      </c>
      <c r="AD68" s="26">
        <f>F68</f>
        <v>0</v>
      </c>
      <c r="AE68" s="19">
        <v>0</v>
      </c>
      <c r="AF68" s="19">
        <v>0</v>
      </c>
      <c r="AG68" s="19">
        <v>0</v>
      </c>
      <c r="AH68" s="19">
        <v>0</v>
      </c>
      <c r="AI68" s="18">
        <v>0</v>
      </c>
      <c r="AJ68" s="19">
        <v>0</v>
      </c>
      <c r="AK68" s="19">
        <v>0</v>
      </c>
      <c r="AL68" s="19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8" t="str">
        <f t="shared" ca="1" si="26"/>
        <v>01</v>
      </c>
      <c r="AU68" s="18" t="s">
        <v>25</v>
      </c>
      <c r="AV68" s="16" t="str">
        <f t="shared" ca="1" si="27"/>
        <v>7B00013CC80105076002F400051608070100000101010100000000000000000000000000000000000000000000000000000000000000000000017D</v>
      </c>
      <c r="AW68" s="79">
        <v>67</v>
      </c>
      <c r="AX68" s="21"/>
      <c r="AY68" s="18" t="str">
        <f t="shared" si="28"/>
        <v>00</v>
      </c>
      <c r="AZ68" s="18" t="str">
        <f t="shared" si="29"/>
        <v>00</v>
      </c>
      <c r="BA68" s="20"/>
      <c r="BB68" s="21"/>
    </row>
    <row r="69" spans="1:54" ht="66">
      <c r="A69" s="27"/>
      <c r="B69" s="16"/>
      <c r="C69" s="27"/>
      <c r="D69" s="16"/>
      <c r="E69" s="16">
        <v>2</v>
      </c>
      <c r="F69" s="25">
        <v>34</v>
      </c>
      <c r="G69" s="18" t="s">
        <v>18</v>
      </c>
      <c r="H69" s="18">
        <v>0</v>
      </c>
      <c r="I69" s="18">
        <v>1</v>
      </c>
      <c r="J69" s="18" t="s">
        <v>69</v>
      </c>
      <c r="K69" s="18" t="s">
        <v>68</v>
      </c>
      <c r="L69" s="18">
        <v>1</v>
      </c>
      <c r="M69" s="18">
        <v>5</v>
      </c>
      <c r="N69" s="19">
        <v>760</v>
      </c>
      <c r="O69" s="19" t="s">
        <v>166</v>
      </c>
      <c r="P69" s="19">
        <v>5</v>
      </c>
      <c r="Q69" s="18" t="str">
        <f t="shared" ca="1" si="13"/>
        <v>16</v>
      </c>
      <c r="R69" s="18" t="str">
        <f t="shared" ca="1" si="15"/>
        <v>08</v>
      </c>
      <c r="S69" s="18" t="str">
        <f t="shared" ca="1" si="17"/>
        <v>07</v>
      </c>
      <c r="T69" s="18">
        <v>1</v>
      </c>
      <c r="U69" s="18">
        <v>0</v>
      </c>
      <c r="V69" s="18">
        <v>0</v>
      </c>
      <c r="W69" s="18">
        <v>1</v>
      </c>
      <c r="X69" s="18">
        <v>1</v>
      </c>
      <c r="Y69" s="18">
        <v>1</v>
      </c>
      <c r="Z69" s="18">
        <v>1</v>
      </c>
      <c r="AA69" s="18">
        <v>1</v>
      </c>
      <c r="AB69" s="18">
        <v>0</v>
      </c>
      <c r="AC69" s="19">
        <v>0</v>
      </c>
      <c r="AD69" s="26">
        <f t="shared" ref="AD69:AD70" si="31">F69</f>
        <v>34</v>
      </c>
      <c r="AE69" s="19">
        <v>0</v>
      </c>
      <c r="AF69" s="19">
        <v>0</v>
      </c>
      <c r="AG69" s="19">
        <v>0</v>
      </c>
      <c r="AH69" s="19">
        <v>0</v>
      </c>
      <c r="AI69" s="18">
        <v>0</v>
      </c>
      <c r="AJ69" s="19">
        <v>0</v>
      </c>
      <c r="AK69" s="19">
        <v>0</v>
      </c>
      <c r="AL69" s="19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8" t="str">
        <f t="shared" ca="1" si="26"/>
        <v>15</v>
      </c>
      <c r="AU69" s="18" t="s">
        <v>25</v>
      </c>
      <c r="AV69" s="16" t="str">
        <f t="shared" ca="1" si="27"/>
        <v>7B00013CC80105076002F400051608070100000101010100000000340000000000000000000000000000000000000000000000000000000000157D</v>
      </c>
      <c r="AW69" s="79">
        <v>68</v>
      </c>
      <c r="AX69" s="21"/>
      <c r="AY69" s="18" t="str">
        <f t="shared" si="28"/>
        <v>00</v>
      </c>
      <c r="AZ69" s="18" t="str">
        <f t="shared" si="29"/>
        <v>00</v>
      </c>
      <c r="BA69" s="20"/>
      <c r="BB69" s="21"/>
    </row>
    <row r="70" spans="1:54" ht="66">
      <c r="A70" s="27"/>
      <c r="B70" s="16"/>
      <c r="C70" s="27"/>
      <c r="D70" s="16"/>
      <c r="E70" s="16">
        <v>3</v>
      </c>
      <c r="F70" s="25" t="s">
        <v>72</v>
      </c>
      <c r="G70" s="18" t="s">
        <v>18</v>
      </c>
      <c r="H70" s="18">
        <v>0</v>
      </c>
      <c r="I70" s="18">
        <v>1</v>
      </c>
      <c r="J70" s="18" t="s">
        <v>69</v>
      </c>
      <c r="K70" s="18" t="s">
        <v>68</v>
      </c>
      <c r="L70" s="18">
        <v>1</v>
      </c>
      <c r="M70" s="18">
        <v>5</v>
      </c>
      <c r="N70" s="19">
        <v>760</v>
      </c>
      <c r="O70" s="19" t="s">
        <v>166</v>
      </c>
      <c r="P70" s="19">
        <v>5</v>
      </c>
      <c r="Q70" s="18" t="str">
        <f t="shared" ca="1" si="13"/>
        <v>16</v>
      </c>
      <c r="R70" s="18" t="str">
        <f t="shared" ca="1" si="15"/>
        <v>08</v>
      </c>
      <c r="S70" s="18" t="str">
        <f t="shared" ca="1" si="17"/>
        <v>07</v>
      </c>
      <c r="T70" s="18">
        <v>1</v>
      </c>
      <c r="U70" s="18">
        <v>0</v>
      </c>
      <c r="V70" s="18">
        <v>0</v>
      </c>
      <c r="W70" s="18">
        <v>1</v>
      </c>
      <c r="X70" s="18">
        <v>1</v>
      </c>
      <c r="Y70" s="18">
        <v>1</v>
      </c>
      <c r="Z70" s="18">
        <v>1</v>
      </c>
      <c r="AA70" s="18">
        <v>1</v>
      </c>
      <c r="AB70" s="18">
        <v>0</v>
      </c>
      <c r="AC70" s="19">
        <v>0</v>
      </c>
      <c r="AD70" s="26" t="str">
        <f t="shared" si="31"/>
        <v>FFFF</v>
      </c>
      <c r="AE70" s="19">
        <v>0</v>
      </c>
      <c r="AF70" s="19">
        <v>0</v>
      </c>
      <c r="AG70" s="19">
        <v>0</v>
      </c>
      <c r="AH70" s="19">
        <v>0</v>
      </c>
      <c r="AI70" s="18">
        <v>0</v>
      </c>
      <c r="AJ70" s="19">
        <v>0</v>
      </c>
      <c r="AK70" s="19">
        <v>0</v>
      </c>
      <c r="AL70" s="19">
        <v>0</v>
      </c>
      <c r="AM70" s="19">
        <v>0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8" t="str">
        <f t="shared" ca="1" si="26"/>
        <v>00</v>
      </c>
      <c r="AU70" s="18" t="s">
        <v>25</v>
      </c>
      <c r="AV70" s="16" t="str">
        <f t="shared" ca="1" si="27"/>
        <v>7B00013CC80105076002F4000516080701000001010101000000FFFF0000000000000000000000000000000000000000000000000000000000007D</v>
      </c>
      <c r="AW70" s="79">
        <v>69</v>
      </c>
      <c r="AX70" s="21"/>
      <c r="AY70" s="18" t="str">
        <f t="shared" si="28"/>
        <v>00</v>
      </c>
      <c r="AZ70" s="18" t="str">
        <f t="shared" si="29"/>
        <v>00</v>
      </c>
      <c r="BA70" s="20"/>
      <c r="BB70" s="21"/>
    </row>
    <row r="71" spans="1:54" ht="66">
      <c r="A71" s="27"/>
      <c r="B71" s="16">
        <v>29</v>
      </c>
      <c r="C71" s="27" t="s">
        <v>89</v>
      </c>
      <c r="D71" s="16"/>
      <c r="E71" s="16">
        <v>1</v>
      </c>
      <c r="F71" s="25">
        <v>0</v>
      </c>
      <c r="G71" s="18" t="s">
        <v>18</v>
      </c>
      <c r="H71" s="18">
        <v>0</v>
      </c>
      <c r="I71" s="18">
        <v>1</v>
      </c>
      <c r="J71" s="18" t="s">
        <v>69</v>
      </c>
      <c r="K71" s="18" t="s">
        <v>68</v>
      </c>
      <c r="L71" s="18">
        <v>1</v>
      </c>
      <c r="M71" s="18">
        <v>5</v>
      </c>
      <c r="N71" s="19">
        <v>760</v>
      </c>
      <c r="O71" s="19" t="s">
        <v>166</v>
      </c>
      <c r="P71" s="19">
        <v>5</v>
      </c>
      <c r="Q71" s="18" t="str">
        <f t="shared" ca="1" si="13"/>
        <v>16</v>
      </c>
      <c r="R71" s="18" t="str">
        <f t="shared" ca="1" si="15"/>
        <v>08</v>
      </c>
      <c r="S71" s="18" t="str">
        <f t="shared" ca="1" si="17"/>
        <v>07</v>
      </c>
      <c r="T71" s="18">
        <v>1</v>
      </c>
      <c r="U71" s="18">
        <v>0</v>
      </c>
      <c r="V71" s="18">
        <v>0</v>
      </c>
      <c r="W71" s="18">
        <v>1</v>
      </c>
      <c r="X71" s="18">
        <v>1</v>
      </c>
      <c r="Y71" s="18">
        <v>1</v>
      </c>
      <c r="Z71" s="18">
        <v>1</v>
      </c>
      <c r="AA71" s="18">
        <v>1</v>
      </c>
      <c r="AB71" s="18">
        <v>0</v>
      </c>
      <c r="AC71" s="19">
        <v>0</v>
      </c>
      <c r="AD71" s="19">
        <v>0</v>
      </c>
      <c r="AE71" s="26">
        <f>F71</f>
        <v>0</v>
      </c>
      <c r="AF71" s="19">
        <v>0</v>
      </c>
      <c r="AG71" s="19">
        <v>0</v>
      </c>
      <c r="AH71" s="19">
        <v>0</v>
      </c>
      <c r="AI71" s="18">
        <v>0</v>
      </c>
      <c r="AJ71" s="19">
        <v>0</v>
      </c>
      <c r="AK71" s="19">
        <v>0</v>
      </c>
      <c r="AL71" s="19">
        <v>0</v>
      </c>
      <c r="AM71" s="19">
        <v>0</v>
      </c>
      <c r="AN71" s="19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0</v>
      </c>
      <c r="AT71" s="18" t="str">
        <f t="shared" ca="1" si="26"/>
        <v>01</v>
      </c>
      <c r="AU71" s="18" t="s">
        <v>25</v>
      </c>
      <c r="AV71" s="16" t="str">
        <f t="shared" ca="1" si="27"/>
        <v>7B00013CC80105076002F400051608070100000101010100000000000000000000000000000000000000000000000000000000000000000000017D</v>
      </c>
      <c r="AW71" s="79">
        <v>70</v>
      </c>
      <c r="AX71" s="21"/>
      <c r="AY71" s="18" t="str">
        <f t="shared" si="28"/>
        <v>00</v>
      </c>
      <c r="AZ71" s="18" t="str">
        <f t="shared" si="29"/>
        <v>00</v>
      </c>
      <c r="BA71" s="20"/>
      <c r="BB71" s="21"/>
    </row>
    <row r="72" spans="1:54" ht="66">
      <c r="A72" s="27"/>
      <c r="B72" s="16"/>
      <c r="C72" s="27"/>
      <c r="D72" s="16"/>
      <c r="E72" s="16">
        <v>2</v>
      </c>
      <c r="F72" s="25">
        <v>34</v>
      </c>
      <c r="G72" s="18" t="s">
        <v>18</v>
      </c>
      <c r="H72" s="18">
        <v>0</v>
      </c>
      <c r="I72" s="18">
        <v>1</v>
      </c>
      <c r="J72" s="18" t="s">
        <v>69</v>
      </c>
      <c r="K72" s="18" t="s">
        <v>68</v>
      </c>
      <c r="L72" s="18">
        <v>1</v>
      </c>
      <c r="M72" s="18">
        <v>5</v>
      </c>
      <c r="N72" s="19">
        <v>760</v>
      </c>
      <c r="O72" s="19" t="s">
        <v>166</v>
      </c>
      <c r="P72" s="19">
        <v>5</v>
      </c>
      <c r="Q72" s="18" t="str">
        <f t="shared" ca="1" si="13"/>
        <v>16</v>
      </c>
      <c r="R72" s="18" t="str">
        <f t="shared" ca="1" si="15"/>
        <v>08</v>
      </c>
      <c r="S72" s="18" t="str">
        <f t="shared" ca="1" si="17"/>
        <v>07</v>
      </c>
      <c r="T72" s="18">
        <v>1</v>
      </c>
      <c r="U72" s="18">
        <v>0</v>
      </c>
      <c r="V72" s="18">
        <v>0</v>
      </c>
      <c r="W72" s="18">
        <v>1</v>
      </c>
      <c r="X72" s="18">
        <v>1</v>
      </c>
      <c r="Y72" s="18">
        <v>1</v>
      </c>
      <c r="Z72" s="18">
        <v>1</v>
      </c>
      <c r="AA72" s="18">
        <v>1</v>
      </c>
      <c r="AB72" s="18">
        <v>0</v>
      </c>
      <c r="AC72" s="19">
        <v>0</v>
      </c>
      <c r="AD72" s="19">
        <v>0</v>
      </c>
      <c r="AE72" s="26">
        <f t="shared" ref="AE72:AE73" si="32">F72</f>
        <v>34</v>
      </c>
      <c r="AF72" s="19">
        <v>0</v>
      </c>
      <c r="AG72" s="19">
        <v>0</v>
      </c>
      <c r="AH72" s="19">
        <v>0</v>
      </c>
      <c r="AI72" s="18">
        <v>0</v>
      </c>
      <c r="AJ72" s="19">
        <v>0</v>
      </c>
      <c r="AK72" s="19">
        <v>0</v>
      </c>
      <c r="AL72" s="19">
        <v>0</v>
      </c>
      <c r="AM72" s="19">
        <v>0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8" t="str">
        <f t="shared" ca="1" si="26"/>
        <v>15</v>
      </c>
      <c r="AU72" s="18" t="s">
        <v>25</v>
      </c>
      <c r="AV72" s="16" t="str">
        <f t="shared" ca="1" si="27"/>
        <v>7B00013CC80105076002F400051608070100000101010100000000000034000000000000000000000000000000000000000000000000000000157D</v>
      </c>
      <c r="AW72" s="79">
        <v>71</v>
      </c>
      <c r="AX72" s="21"/>
      <c r="AY72" s="18" t="str">
        <f t="shared" si="28"/>
        <v>00</v>
      </c>
      <c r="AZ72" s="18" t="str">
        <f t="shared" si="29"/>
        <v>00</v>
      </c>
      <c r="BA72" s="20"/>
      <c r="BB72" s="21"/>
    </row>
    <row r="73" spans="1:54" ht="66">
      <c r="A73" s="27"/>
      <c r="B73" s="16"/>
      <c r="C73" s="27"/>
      <c r="D73" s="16"/>
      <c r="E73" s="16">
        <v>3</v>
      </c>
      <c r="F73" s="25" t="s">
        <v>72</v>
      </c>
      <c r="G73" s="18" t="s">
        <v>18</v>
      </c>
      <c r="H73" s="18">
        <v>0</v>
      </c>
      <c r="I73" s="18">
        <v>1</v>
      </c>
      <c r="J73" s="18" t="s">
        <v>69</v>
      </c>
      <c r="K73" s="18" t="s">
        <v>68</v>
      </c>
      <c r="L73" s="18">
        <v>1</v>
      </c>
      <c r="M73" s="18">
        <v>5</v>
      </c>
      <c r="N73" s="19">
        <v>760</v>
      </c>
      <c r="O73" s="19" t="s">
        <v>166</v>
      </c>
      <c r="P73" s="19">
        <v>5</v>
      </c>
      <c r="Q73" s="18" t="str">
        <f t="shared" ca="1" si="13"/>
        <v>16</v>
      </c>
      <c r="R73" s="18" t="str">
        <f t="shared" ca="1" si="15"/>
        <v>08</v>
      </c>
      <c r="S73" s="18" t="str">
        <f t="shared" ca="1" si="17"/>
        <v>07</v>
      </c>
      <c r="T73" s="18">
        <v>1</v>
      </c>
      <c r="U73" s="18">
        <v>0</v>
      </c>
      <c r="V73" s="18">
        <v>0</v>
      </c>
      <c r="W73" s="18">
        <v>1</v>
      </c>
      <c r="X73" s="18">
        <v>1</v>
      </c>
      <c r="Y73" s="18">
        <v>1</v>
      </c>
      <c r="Z73" s="18">
        <v>1</v>
      </c>
      <c r="AA73" s="18">
        <v>1</v>
      </c>
      <c r="AB73" s="18">
        <v>0</v>
      </c>
      <c r="AC73" s="19">
        <v>0</v>
      </c>
      <c r="AD73" s="19">
        <v>0</v>
      </c>
      <c r="AE73" s="26" t="str">
        <f t="shared" si="32"/>
        <v>FFFF</v>
      </c>
      <c r="AF73" s="19">
        <v>0</v>
      </c>
      <c r="AG73" s="19">
        <v>0</v>
      </c>
      <c r="AH73" s="19">
        <v>0</v>
      </c>
      <c r="AI73" s="18">
        <v>0</v>
      </c>
      <c r="AJ73" s="19">
        <v>0</v>
      </c>
      <c r="AK73" s="19">
        <v>0</v>
      </c>
      <c r="AL73" s="19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8" t="str">
        <f t="shared" ca="1" si="26"/>
        <v>00</v>
      </c>
      <c r="AU73" s="18" t="s">
        <v>25</v>
      </c>
      <c r="AV73" s="16" t="str">
        <f t="shared" ca="1" si="27"/>
        <v>7B00013CC80105076002F40005160807010000010101010000000000FFFF000000000000000000000000000000000000000000000000000000007D</v>
      </c>
      <c r="AW73" s="79">
        <v>72</v>
      </c>
      <c r="AX73" s="21"/>
      <c r="AY73" s="18" t="str">
        <f t="shared" si="28"/>
        <v>00</v>
      </c>
      <c r="AZ73" s="18" t="str">
        <f t="shared" si="29"/>
        <v>00</v>
      </c>
      <c r="BA73" s="20"/>
      <c r="BB73" s="21"/>
    </row>
    <row r="74" spans="1:54" ht="66">
      <c r="A74" s="27"/>
      <c r="B74" s="16">
        <v>31</v>
      </c>
      <c r="C74" s="27" t="s">
        <v>90</v>
      </c>
      <c r="D74" s="16"/>
      <c r="E74" s="16">
        <v>1</v>
      </c>
      <c r="F74" s="25">
        <v>0</v>
      </c>
      <c r="G74" s="18" t="s">
        <v>18</v>
      </c>
      <c r="H74" s="18">
        <v>0</v>
      </c>
      <c r="I74" s="18">
        <v>1</v>
      </c>
      <c r="J74" s="18" t="s">
        <v>69</v>
      </c>
      <c r="K74" s="18" t="s">
        <v>68</v>
      </c>
      <c r="L74" s="18">
        <v>1</v>
      </c>
      <c r="M74" s="18">
        <v>5</v>
      </c>
      <c r="N74" s="19">
        <v>760</v>
      </c>
      <c r="O74" s="19" t="s">
        <v>166</v>
      </c>
      <c r="P74" s="19">
        <v>5</v>
      </c>
      <c r="Q74" s="18" t="str">
        <f t="shared" ca="1" si="13"/>
        <v>16</v>
      </c>
      <c r="R74" s="18" t="str">
        <f t="shared" ca="1" si="15"/>
        <v>08</v>
      </c>
      <c r="S74" s="18" t="str">
        <f t="shared" ca="1" si="17"/>
        <v>07</v>
      </c>
      <c r="T74" s="18">
        <v>1</v>
      </c>
      <c r="U74" s="18">
        <v>0</v>
      </c>
      <c r="V74" s="18">
        <v>0</v>
      </c>
      <c r="W74" s="18">
        <v>1</v>
      </c>
      <c r="X74" s="18">
        <v>1</v>
      </c>
      <c r="Y74" s="18">
        <v>1</v>
      </c>
      <c r="Z74" s="18">
        <v>1</v>
      </c>
      <c r="AA74" s="18">
        <v>1</v>
      </c>
      <c r="AB74" s="18">
        <v>0</v>
      </c>
      <c r="AC74" s="19">
        <v>0</v>
      </c>
      <c r="AD74" s="19">
        <v>0</v>
      </c>
      <c r="AE74" s="19">
        <v>0</v>
      </c>
      <c r="AF74" s="26">
        <f>F74</f>
        <v>0</v>
      </c>
      <c r="AG74" s="19">
        <v>0</v>
      </c>
      <c r="AH74" s="19">
        <v>0</v>
      </c>
      <c r="AI74" s="18">
        <v>0</v>
      </c>
      <c r="AJ74" s="19">
        <v>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8" t="str">
        <f t="shared" ca="1" si="26"/>
        <v>01</v>
      </c>
      <c r="AU74" s="18" t="s">
        <v>25</v>
      </c>
      <c r="AV74" s="16" t="str">
        <f t="shared" ca="1" si="27"/>
        <v>7B00013CC80105076002F400051608070100000101010100000000000000000000000000000000000000000000000000000000000000000000017D</v>
      </c>
      <c r="AW74" s="79">
        <v>73</v>
      </c>
      <c r="AX74" s="21"/>
      <c r="AY74" s="18" t="str">
        <f t="shared" si="28"/>
        <v>00</v>
      </c>
      <c r="AZ74" s="18" t="str">
        <f t="shared" si="29"/>
        <v>00</v>
      </c>
      <c r="BA74" s="20"/>
      <c r="BB74" s="21"/>
    </row>
    <row r="75" spans="1:54" ht="66">
      <c r="A75" s="27"/>
      <c r="B75" s="16"/>
      <c r="C75" s="27"/>
      <c r="D75" s="16"/>
      <c r="E75" s="16">
        <v>2</v>
      </c>
      <c r="F75" s="25">
        <v>34</v>
      </c>
      <c r="G75" s="18" t="s">
        <v>18</v>
      </c>
      <c r="H75" s="18">
        <v>0</v>
      </c>
      <c r="I75" s="18">
        <v>1</v>
      </c>
      <c r="J75" s="18" t="s">
        <v>69</v>
      </c>
      <c r="K75" s="18" t="s">
        <v>68</v>
      </c>
      <c r="L75" s="18">
        <v>1</v>
      </c>
      <c r="M75" s="18">
        <v>5</v>
      </c>
      <c r="N75" s="19">
        <v>760</v>
      </c>
      <c r="O75" s="19" t="s">
        <v>166</v>
      </c>
      <c r="P75" s="19">
        <v>5</v>
      </c>
      <c r="Q75" s="18" t="str">
        <f t="shared" ca="1" si="13"/>
        <v>16</v>
      </c>
      <c r="R75" s="18" t="str">
        <f t="shared" ca="1" si="15"/>
        <v>08</v>
      </c>
      <c r="S75" s="18" t="str">
        <f t="shared" ca="1" si="17"/>
        <v>07</v>
      </c>
      <c r="T75" s="18">
        <v>1</v>
      </c>
      <c r="U75" s="18">
        <v>0</v>
      </c>
      <c r="V75" s="18">
        <v>0</v>
      </c>
      <c r="W75" s="18">
        <v>1</v>
      </c>
      <c r="X75" s="18">
        <v>1</v>
      </c>
      <c r="Y75" s="18">
        <v>1</v>
      </c>
      <c r="Z75" s="18">
        <v>1</v>
      </c>
      <c r="AA75" s="18">
        <v>1</v>
      </c>
      <c r="AB75" s="18">
        <v>0</v>
      </c>
      <c r="AC75" s="19">
        <v>0</v>
      </c>
      <c r="AD75" s="19">
        <v>0</v>
      </c>
      <c r="AE75" s="19">
        <v>0</v>
      </c>
      <c r="AF75" s="26">
        <f t="shared" ref="AF75:AF76" si="33">F75</f>
        <v>34</v>
      </c>
      <c r="AG75" s="19">
        <v>0</v>
      </c>
      <c r="AH75" s="19">
        <v>0</v>
      </c>
      <c r="AI75" s="18">
        <v>0</v>
      </c>
      <c r="AJ75" s="19">
        <v>0</v>
      </c>
      <c r="AK75" s="19">
        <v>0</v>
      </c>
      <c r="AL75" s="19">
        <v>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8" t="str">
        <f t="shared" ca="1" si="26"/>
        <v>15</v>
      </c>
      <c r="AU75" s="18" t="s">
        <v>25</v>
      </c>
      <c r="AV75" s="16" t="str">
        <f t="shared" ca="1" si="27"/>
        <v>7B00013CC80105076002F400051608070100000101010100000000000000003400000000000000000000000000000000000000000000000000157D</v>
      </c>
      <c r="AW75" s="79">
        <v>74</v>
      </c>
      <c r="AX75" s="21"/>
      <c r="AY75" s="18" t="str">
        <f t="shared" si="28"/>
        <v>00</v>
      </c>
      <c r="AZ75" s="18" t="str">
        <f t="shared" si="29"/>
        <v>00</v>
      </c>
      <c r="BA75" s="20"/>
      <c r="BB75" s="21"/>
    </row>
    <row r="76" spans="1:54" ht="66">
      <c r="A76" s="27"/>
      <c r="B76" s="16"/>
      <c r="C76" s="27"/>
      <c r="D76" s="16"/>
      <c r="E76" s="16">
        <v>3</v>
      </c>
      <c r="F76" s="25" t="s">
        <v>72</v>
      </c>
      <c r="G76" s="18" t="s">
        <v>18</v>
      </c>
      <c r="H76" s="18">
        <v>0</v>
      </c>
      <c r="I76" s="18">
        <v>1</v>
      </c>
      <c r="J76" s="18" t="s">
        <v>69</v>
      </c>
      <c r="K76" s="18" t="s">
        <v>68</v>
      </c>
      <c r="L76" s="18">
        <v>1</v>
      </c>
      <c r="M76" s="18">
        <v>5</v>
      </c>
      <c r="N76" s="19">
        <v>760</v>
      </c>
      <c r="O76" s="19" t="s">
        <v>166</v>
      </c>
      <c r="P76" s="19">
        <v>5</v>
      </c>
      <c r="Q76" s="18" t="str">
        <f t="shared" ca="1" si="13"/>
        <v>16</v>
      </c>
      <c r="R76" s="18" t="str">
        <f t="shared" ca="1" si="15"/>
        <v>08</v>
      </c>
      <c r="S76" s="18" t="str">
        <f t="shared" ca="1" si="17"/>
        <v>07</v>
      </c>
      <c r="T76" s="18">
        <v>1</v>
      </c>
      <c r="U76" s="18">
        <v>0</v>
      </c>
      <c r="V76" s="18">
        <v>0</v>
      </c>
      <c r="W76" s="18">
        <v>1</v>
      </c>
      <c r="X76" s="18">
        <v>1</v>
      </c>
      <c r="Y76" s="18">
        <v>1</v>
      </c>
      <c r="Z76" s="18">
        <v>1</v>
      </c>
      <c r="AA76" s="18">
        <v>1</v>
      </c>
      <c r="AB76" s="18">
        <v>0</v>
      </c>
      <c r="AC76" s="19">
        <v>0</v>
      </c>
      <c r="AD76" s="19">
        <v>0</v>
      </c>
      <c r="AE76" s="19">
        <v>0</v>
      </c>
      <c r="AF76" s="26" t="str">
        <f t="shared" si="33"/>
        <v>FFFF</v>
      </c>
      <c r="AG76" s="19">
        <v>0</v>
      </c>
      <c r="AH76" s="19">
        <v>0</v>
      </c>
      <c r="AI76" s="18">
        <v>0</v>
      </c>
      <c r="AJ76" s="19">
        <v>0</v>
      </c>
      <c r="AK76" s="19">
        <v>0</v>
      </c>
      <c r="AL76" s="19">
        <v>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8" t="str">
        <f t="shared" ca="1" si="26"/>
        <v>00</v>
      </c>
      <c r="AU76" s="18" t="s">
        <v>25</v>
      </c>
      <c r="AV76" s="16" t="str">
        <f t="shared" ca="1" si="27"/>
        <v>7B00013CC80105076002F400051608070100000101010100000000000000FFFF00000000000000000000000000000000000000000000000000007D</v>
      </c>
      <c r="AW76" s="79">
        <v>75</v>
      </c>
      <c r="AX76" s="21"/>
      <c r="AY76" s="18" t="str">
        <f t="shared" si="28"/>
        <v>00</v>
      </c>
      <c r="AZ76" s="18" t="str">
        <f t="shared" si="29"/>
        <v>00</v>
      </c>
      <c r="BA76" s="20"/>
      <c r="BB76" s="21"/>
    </row>
    <row r="77" spans="1:54" ht="66">
      <c r="A77" s="27"/>
      <c r="B77" s="16">
        <v>33</v>
      </c>
      <c r="C77" s="27" t="s">
        <v>91</v>
      </c>
      <c r="D77" s="16"/>
      <c r="E77" s="16">
        <v>1</v>
      </c>
      <c r="F77" s="25">
        <v>0</v>
      </c>
      <c r="G77" s="18" t="s">
        <v>18</v>
      </c>
      <c r="H77" s="18">
        <v>0</v>
      </c>
      <c r="I77" s="18">
        <v>1</v>
      </c>
      <c r="J77" s="18" t="s">
        <v>69</v>
      </c>
      <c r="K77" s="18" t="s">
        <v>68</v>
      </c>
      <c r="L77" s="18">
        <v>1</v>
      </c>
      <c r="M77" s="18">
        <v>5</v>
      </c>
      <c r="N77" s="19">
        <v>760</v>
      </c>
      <c r="O77" s="19" t="s">
        <v>166</v>
      </c>
      <c r="P77" s="19">
        <v>5</v>
      </c>
      <c r="Q77" s="18" t="str">
        <f t="shared" ca="1" si="13"/>
        <v>16</v>
      </c>
      <c r="R77" s="18" t="str">
        <f t="shared" ca="1" si="15"/>
        <v>08</v>
      </c>
      <c r="S77" s="18" t="str">
        <f t="shared" ca="1" si="17"/>
        <v>07</v>
      </c>
      <c r="T77" s="18">
        <v>1</v>
      </c>
      <c r="U77" s="18">
        <v>0</v>
      </c>
      <c r="V77" s="18">
        <v>0</v>
      </c>
      <c r="W77" s="18">
        <v>1</v>
      </c>
      <c r="X77" s="18">
        <v>1</v>
      </c>
      <c r="Y77" s="18">
        <v>1</v>
      </c>
      <c r="Z77" s="18">
        <v>1</v>
      </c>
      <c r="AA77" s="18">
        <v>1</v>
      </c>
      <c r="AB77" s="18">
        <v>0</v>
      </c>
      <c r="AC77" s="19">
        <v>0</v>
      </c>
      <c r="AD77" s="19">
        <v>0</v>
      </c>
      <c r="AE77" s="19">
        <v>0</v>
      </c>
      <c r="AF77" s="19">
        <v>0</v>
      </c>
      <c r="AG77" s="26">
        <f>F77</f>
        <v>0</v>
      </c>
      <c r="AH77" s="19">
        <v>0</v>
      </c>
      <c r="AI77" s="18">
        <v>0</v>
      </c>
      <c r="AJ77" s="19">
        <v>0</v>
      </c>
      <c r="AK77" s="19">
        <v>0</v>
      </c>
      <c r="AL77" s="19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8" t="str">
        <f t="shared" ca="1" si="26"/>
        <v>01</v>
      </c>
      <c r="AU77" s="18" t="s">
        <v>25</v>
      </c>
      <c r="AV77" s="16" t="str">
        <f t="shared" ca="1" si="27"/>
        <v>7B00013CC80105076002F400051608070100000101010100000000000000000000000000000000000000000000000000000000000000000000017D</v>
      </c>
      <c r="AW77" s="79">
        <v>76</v>
      </c>
      <c r="AX77" s="21"/>
      <c r="AY77" s="18" t="str">
        <f t="shared" si="28"/>
        <v>00</v>
      </c>
      <c r="AZ77" s="18" t="str">
        <f t="shared" si="29"/>
        <v>00</v>
      </c>
      <c r="BA77" s="20"/>
      <c r="BB77" s="21"/>
    </row>
    <row r="78" spans="1:54" ht="66">
      <c r="A78" s="27"/>
      <c r="B78" s="16"/>
      <c r="C78" s="27"/>
      <c r="D78" s="16"/>
      <c r="E78" s="16">
        <v>2</v>
      </c>
      <c r="F78" s="25">
        <v>34</v>
      </c>
      <c r="G78" s="18" t="s">
        <v>18</v>
      </c>
      <c r="H78" s="18">
        <v>0</v>
      </c>
      <c r="I78" s="18">
        <v>1</v>
      </c>
      <c r="J78" s="18" t="s">
        <v>69</v>
      </c>
      <c r="K78" s="18" t="s">
        <v>68</v>
      </c>
      <c r="L78" s="18">
        <v>1</v>
      </c>
      <c r="M78" s="18">
        <v>5</v>
      </c>
      <c r="N78" s="19">
        <v>760</v>
      </c>
      <c r="O78" s="19" t="s">
        <v>166</v>
      </c>
      <c r="P78" s="19">
        <v>5</v>
      </c>
      <c r="Q78" s="18" t="str">
        <f t="shared" ca="1" si="13"/>
        <v>16</v>
      </c>
      <c r="R78" s="18" t="str">
        <f t="shared" ca="1" si="15"/>
        <v>08</v>
      </c>
      <c r="S78" s="18" t="str">
        <f t="shared" ca="1" si="17"/>
        <v>07</v>
      </c>
      <c r="T78" s="18">
        <v>1</v>
      </c>
      <c r="U78" s="18">
        <v>0</v>
      </c>
      <c r="V78" s="18">
        <v>0</v>
      </c>
      <c r="W78" s="18">
        <v>1</v>
      </c>
      <c r="X78" s="18">
        <v>1</v>
      </c>
      <c r="Y78" s="18">
        <v>1</v>
      </c>
      <c r="Z78" s="18">
        <v>1</v>
      </c>
      <c r="AA78" s="18">
        <v>1</v>
      </c>
      <c r="AB78" s="18">
        <v>0</v>
      </c>
      <c r="AC78" s="19">
        <v>0</v>
      </c>
      <c r="AD78" s="19">
        <v>0</v>
      </c>
      <c r="AE78" s="19">
        <v>0</v>
      </c>
      <c r="AF78" s="19">
        <v>0</v>
      </c>
      <c r="AG78" s="26">
        <f t="shared" ref="AG78:AG79" si="34">F78</f>
        <v>34</v>
      </c>
      <c r="AH78" s="19">
        <v>0</v>
      </c>
      <c r="AI78" s="18">
        <v>0</v>
      </c>
      <c r="AJ78" s="19">
        <v>0</v>
      </c>
      <c r="AK78" s="19">
        <v>0</v>
      </c>
      <c r="AL78" s="19">
        <v>0</v>
      </c>
      <c r="AM78" s="19">
        <v>0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8" t="str">
        <f t="shared" ca="1" si="26"/>
        <v>15</v>
      </c>
      <c r="AU78" s="18" t="s">
        <v>25</v>
      </c>
      <c r="AV78" s="16" t="str">
        <f t="shared" ca="1" si="27"/>
        <v>7B00013CC80105076002F400051608070100000101010100000000000000000000340000000000000000000000000000000000000000000000157D</v>
      </c>
      <c r="AW78" s="79">
        <v>77</v>
      </c>
      <c r="AX78" s="21"/>
      <c r="AY78" s="18" t="str">
        <f t="shared" si="28"/>
        <v>00</v>
      </c>
      <c r="AZ78" s="18" t="str">
        <f t="shared" si="29"/>
        <v>00</v>
      </c>
      <c r="BA78" s="20"/>
      <c r="BB78" s="21"/>
    </row>
    <row r="79" spans="1:54" ht="66">
      <c r="A79" s="27"/>
      <c r="B79" s="16"/>
      <c r="C79" s="27"/>
      <c r="D79" s="16"/>
      <c r="E79" s="16">
        <v>3</v>
      </c>
      <c r="F79" s="25" t="s">
        <v>72</v>
      </c>
      <c r="G79" s="18" t="s">
        <v>18</v>
      </c>
      <c r="H79" s="18">
        <v>0</v>
      </c>
      <c r="I79" s="18">
        <v>1</v>
      </c>
      <c r="J79" s="18" t="s">
        <v>69</v>
      </c>
      <c r="K79" s="18" t="s">
        <v>68</v>
      </c>
      <c r="L79" s="18">
        <v>1</v>
      </c>
      <c r="M79" s="18">
        <v>5</v>
      </c>
      <c r="N79" s="19">
        <v>760</v>
      </c>
      <c r="O79" s="19" t="s">
        <v>166</v>
      </c>
      <c r="P79" s="19">
        <v>5</v>
      </c>
      <c r="Q79" s="18" t="str">
        <f t="shared" ca="1" si="13"/>
        <v>16</v>
      </c>
      <c r="R79" s="18" t="str">
        <f t="shared" ca="1" si="15"/>
        <v>08</v>
      </c>
      <c r="S79" s="18" t="str">
        <f t="shared" ca="1" si="17"/>
        <v>07</v>
      </c>
      <c r="T79" s="18">
        <v>1</v>
      </c>
      <c r="U79" s="18">
        <v>0</v>
      </c>
      <c r="V79" s="18">
        <v>0</v>
      </c>
      <c r="W79" s="18">
        <v>1</v>
      </c>
      <c r="X79" s="18">
        <v>1</v>
      </c>
      <c r="Y79" s="18">
        <v>1</v>
      </c>
      <c r="Z79" s="18">
        <v>1</v>
      </c>
      <c r="AA79" s="18">
        <v>1</v>
      </c>
      <c r="AB79" s="18">
        <v>0</v>
      </c>
      <c r="AC79" s="19">
        <v>0</v>
      </c>
      <c r="AD79" s="19">
        <v>0</v>
      </c>
      <c r="AE79" s="19">
        <v>0</v>
      </c>
      <c r="AF79" s="19">
        <v>0</v>
      </c>
      <c r="AG79" s="26" t="str">
        <f t="shared" si="34"/>
        <v>FFFF</v>
      </c>
      <c r="AH79" s="19">
        <v>0</v>
      </c>
      <c r="AI79" s="18">
        <v>0</v>
      </c>
      <c r="AJ79" s="19">
        <v>0</v>
      </c>
      <c r="AK79" s="19">
        <v>0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8" t="str">
        <f t="shared" ca="1" si="26"/>
        <v>00</v>
      </c>
      <c r="AU79" s="18" t="s">
        <v>25</v>
      </c>
      <c r="AV79" s="16" t="str">
        <f t="shared" ca="1" si="27"/>
        <v>7B00013CC80105076002F4000516080701000001010101000000000000000000FFFF0000000000000000000000000000000000000000000000007D</v>
      </c>
      <c r="AW79" s="79">
        <v>78</v>
      </c>
      <c r="AX79" s="21"/>
      <c r="AY79" s="18" t="str">
        <f t="shared" si="28"/>
        <v>00</v>
      </c>
      <c r="AZ79" s="18" t="str">
        <f t="shared" si="29"/>
        <v>00</v>
      </c>
      <c r="BA79" s="20"/>
      <c r="BB79" s="21"/>
    </row>
    <row r="80" spans="1:54" ht="66">
      <c r="A80" s="27"/>
      <c r="B80" s="16">
        <v>35</v>
      </c>
      <c r="C80" s="27" t="s">
        <v>102</v>
      </c>
      <c r="D80" s="16"/>
      <c r="E80" s="16">
        <v>1</v>
      </c>
      <c r="F80" s="25">
        <v>0</v>
      </c>
      <c r="G80" s="18" t="s">
        <v>18</v>
      </c>
      <c r="H80" s="18">
        <v>0</v>
      </c>
      <c r="I80" s="18">
        <v>1</v>
      </c>
      <c r="J80" s="18" t="s">
        <v>69</v>
      </c>
      <c r="K80" s="18" t="s">
        <v>68</v>
      </c>
      <c r="L80" s="18">
        <v>1</v>
      </c>
      <c r="M80" s="18">
        <v>5</v>
      </c>
      <c r="N80" s="19">
        <v>760</v>
      </c>
      <c r="O80" s="19" t="s">
        <v>166</v>
      </c>
      <c r="P80" s="19">
        <v>5</v>
      </c>
      <c r="Q80" s="18" t="str">
        <f t="shared" ca="1" si="13"/>
        <v>16</v>
      </c>
      <c r="R80" s="18" t="str">
        <f t="shared" ca="1" si="15"/>
        <v>08</v>
      </c>
      <c r="S80" s="18" t="str">
        <f t="shared" ca="1" si="17"/>
        <v>07</v>
      </c>
      <c r="T80" s="18">
        <v>1</v>
      </c>
      <c r="U80" s="18">
        <v>0</v>
      </c>
      <c r="V80" s="18">
        <v>0</v>
      </c>
      <c r="W80" s="18">
        <v>1</v>
      </c>
      <c r="X80" s="18">
        <v>1</v>
      </c>
      <c r="Y80" s="18">
        <v>1</v>
      </c>
      <c r="Z80" s="18">
        <v>1</v>
      </c>
      <c r="AA80" s="18">
        <v>1</v>
      </c>
      <c r="AB80" s="18">
        <v>0</v>
      </c>
      <c r="AC80" s="19">
        <v>0</v>
      </c>
      <c r="AD80" s="19">
        <v>0</v>
      </c>
      <c r="AE80" s="19">
        <v>0</v>
      </c>
      <c r="AF80" s="19">
        <v>0</v>
      </c>
      <c r="AG80" s="19">
        <v>0</v>
      </c>
      <c r="AH80" s="26">
        <f>F80</f>
        <v>0</v>
      </c>
      <c r="AI80" s="18">
        <v>0</v>
      </c>
      <c r="AJ80" s="19">
        <v>0</v>
      </c>
      <c r="AK80" s="19">
        <v>0</v>
      </c>
      <c r="AL80" s="19">
        <v>0</v>
      </c>
      <c r="AM80" s="19">
        <v>0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>
        <v>0</v>
      </c>
      <c r="AT80" s="18" t="str">
        <f t="shared" ca="1" si="26"/>
        <v>01</v>
      </c>
      <c r="AU80" s="18" t="s">
        <v>25</v>
      </c>
      <c r="AV80" s="16" t="str">
        <f t="shared" ca="1" si="27"/>
        <v>7B00013CC80105076002F400051608070100000101010100000000000000000000000000000000000000000000000000000000000000000000017D</v>
      </c>
      <c r="AW80" s="79">
        <v>79</v>
      </c>
      <c r="AX80" s="21"/>
      <c r="AY80" s="18" t="str">
        <f t="shared" si="28"/>
        <v>00</v>
      </c>
      <c r="AZ80" s="18" t="str">
        <f t="shared" si="29"/>
        <v>00</v>
      </c>
      <c r="BA80" s="20"/>
      <c r="BB80" s="21"/>
    </row>
    <row r="81" spans="1:54" ht="66">
      <c r="A81" s="27"/>
      <c r="B81" s="16"/>
      <c r="C81" s="27"/>
      <c r="D81" s="16"/>
      <c r="E81" s="16">
        <v>2</v>
      </c>
      <c r="F81" s="25">
        <v>34</v>
      </c>
      <c r="G81" s="18" t="s">
        <v>18</v>
      </c>
      <c r="H81" s="18">
        <v>0</v>
      </c>
      <c r="I81" s="18">
        <v>1</v>
      </c>
      <c r="J81" s="18" t="s">
        <v>69</v>
      </c>
      <c r="K81" s="18" t="s">
        <v>68</v>
      </c>
      <c r="L81" s="18">
        <v>1</v>
      </c>
      <c r="M81" s="18">
        <v>5</v>
      </c>
      <c r="N81" s="19">
        <v>760</v>
      </c>
      <c r="O81" s="19" t="s">
        <v>166</v>
      </c>
      <c r="P81" s="19">
        <v>5</v>
      </c>
      <c r="Q81" s="18" t="str">
        <f t="shared" ca="1" si="13"/>
        <v>16</v>
      </c>
      <c r="R81" s="18" t="str">
        <f t="shared" ca="1" si="15"/>
        <v>08</v>
      </c>
      <c r="S81" s="18" t="str">
        <f t="shared" ca="1" si="17"/>
        <v>07</v>
      </c>
      <c r="T81" s="18">
        <v>1</v>
      </c>
      <c r="U81" s="18">
        <v>0</v>
      </c>
      <c r="V81" s="18">
        <v>0</v>
      </c>
      <c r="W81" s="18">
        <v>1</v>
      </c>
      <c r="X81" s="18">
        <v>1</v>
      </c>
      <c r="Y81" s="18">
        <v>1</v>
      </c>
      <c r="Z81" s="18">
        <v>1</v>
      </c>
      <c r="AA81" s="18">
        <v>1</v>
      </c>
      <c r="AB81" s="18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26">
        <f t="shared" ref="AH81:AH82" si="35">F81</f>
        <v>34</v>
      </c>
      <c r="AI81" s="18">
        <v>0</v>
      </c>
      <c r="AJ81" s="19">
        <v>0</v>
      </c>
      <c r="AK81" s="19">
        <v>0</v>
      </c>
      <c r="AL81" s="19">
        <v>0</v>
      </c>
      <c r="AM81" s="19">
        <v>0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8" t="str">
        <f t="shared" ca="1" si="26"/>
        <v>15</v>
      </c>
      <c r="AU81" s="18" t="s">
        <v>25</v>
      </c>
      <c r="AV81" s="16" t="str">
        <f t="shared" ca="1" si="27"/>
        <v>7B00013CC80105076002F400051608070100000101010100000000000000000000000034000000000000000000000000000000000000000000157D</v>
      </c>
      <c r="AW81" s="79">
        <v>80</v>
      </c>
      <c r="AX81" s="21"/>
      <c r="AY81" s="18" t="str">
        <f t="shared" si="28"/>
        <v>00</v>
      </c>
      <c r="AZ81" s="18" t="str">
        <f t="shared" si="29"/>
        <v>00</v>
      </c>
      <c r="BA81" s="20"/>
      <c r="BB81" s="21"/>
    </row>
    <row r="82" spans="1:54" ht="66">
      <c r="A82" s="27"/>
      <c r="B82" s="16"/>
      <c r="C82" s="27"/>
      <c r="D82" s="16"/>
      <c r="E82" s="16">
        <v>3</v>
      </c>
      <c r="F82" s="25" t="s">
        <v>72</v>
      </c>
      <c r="G82" s="18" t="s">
        <v>18</v>
      </c>
      <c r="H82" s="18">
        <v>0</v>
      </c>
      <c r="I82" s="18">
        <v>1</v>
      </c>
      <c r="J82" s="18" t="s">
        <v>69</v>
      </c>
      <c r="K82" s="18" t="s">
        <v>68</v>
      </c>
      <c r="L82" s="18">
        <v>1</v>
      </c>
      <c r="M82" s="18">
        <v>5</v>
      </c>
      <c r="N82" s="19">
        <v>760</v>
      </c>
      <c r="O82" s="19" t="s">
        <v>166</v>
      </c>
      <c r="P82" s="19">
        <v>5</v>
      </c>
      <c r="Q82" s="18" t="str">
        <f t="shared" ca="1" si="13"/>
        <v>16</v>
      </c>
      <c r="R82" s="18" t="str">
        <f t="shared" ca="1" si="15"/>
        <v>08</v>
      </c>
      <c r="S82" s="18" t="str">
        <f t="shared" ca="1" si="17"/>
        <v>07</v>
      </c>
      <c r="T82" s="18">
        <v>1</v>
      </c>
      <c r="U82" s="18">
        <v>0</v>
      </c>
      <c r="V82" s="18">
        <v>0</v>
      </c>
      <c r="W82" s="18">
        <v>1</v>
      </c>
      <c r="X82" s="18">
        <v>1</v>
      </c>
      <c r="Y82" s="18">
        <v>1</v>
      </c>
      <c r="Z82" s="18">
        <v>1</v>
      </c>
      <c r="AA82" s="18">
        <v>1</v>
      </c>
      <c r="AB82" s="18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26" t="str">
        <f t="shared" si="35"/>
        <v>FFFF</v>
      </c>
      <c r="AI82" s="18">
        <v>0</v>
      </c>
      <c r="AJ82" s="19">
        <v>0</v>
      </c>
      <c r="AK82" s="19">
        <v>0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8" t="str">
        <f t="shared" ca="1" si="26"/>
        <v>00</v>
      </c>
      <c r="AU82" s="18" t="s">
        <v>25</v>
      </c>
      <c r="AV82" s="16" t="str">
        <f t="shared" ca="1" si="27"/>
        <v>7B00013CC80105076002F40005160807010000010101010000000000000000000000FFFF000000000000000000000000000000000000000000007D</v>
      </c>
      <c r="AW82" s="79">
        <v>81</v>
      </c>
      <c r="AX82" s="21"/>
      <c r="AY82" s="18" t="str">
        <f t="shared" si="28"/>
        <v>00</v>
      </c>
      <c r="AZ82" s="18" t="str">
        <f t="shared" si="29"/>
        <v>00</v>
      </c>
      <c r="BA82" s="20"/>
      <c r="BB82" s="21"/>
    </row>
    <row r="83" spans="1:54" ht="66">
      <c r="A83" s="27"/>
      <c r="B83" s="16">
        <v>37</v>
      </c>
      <c r="C83" s="27" t="s">
        <v>103</v>
      </c>
      <c r="D83" s="16"/>
      <c r="E83" s="16">
        <v>1</v>
      </c>
      <c r="F83" s="22">
        <v>0</v>
      </c>
      <c r="G83" s="18" t="s">
        <v>18</v>
      </c>
      <c r="H83" s="18">
        <v>0</v>
      </c>
      <c r="I83" s="18">
        <v>1</v>
      </c>
      <c r="J83" s="18" t="s">
        <v>69</v>
      </c>
      <c r="K83" s="18" t="s">
        <v>68</v>
      </c>
      <c r="L83" s="18">
        <v>1</v>
      </c>
      <c r="M83" s="18">
        <v>5</v>
      </c>
      <c r="N83" s="19">
        <v>760</v>
      </c>
      <c r="O83" s="19" t="s">
        <v>166</v>
      </c>
      <c r="P83" s="19">
        <v>5</v>
      </c>
      <c r="Q83" s="18" t="str">
        <f t="shared" ca="1" si="13"/>
        <v>16</v>
      </c>
      <c r="R83" s="18" t="str">
        <f t="shared" ca="1" si="15"/>
        <v>08</v>
      </c>
      <c r="S83" s="18" t="str">
        <f t="shared" ca="1" si="17"/>
        <v>07</v>
      </c>
      <c r="T83" s="18">
        <v>1</v>
      </c>
      <c r="U83" s="18">
        <v>0</v>
      </c>
      <c r="V83" s="18">
        <v>0</v>
      </c>
      <c r="W83" s="18">
        <v>1</v>
      </c>
      <c r="X83" s="18">
        <v>1</v>
      </c>
      <c r="Y83" s="18">
        <v>1</v>
      </c>
      <c r="Z83" s="18">
        <v>1</v>
      </c>
      <c r="AA83" s="18">
        <v>1</v>
      </c>
      <c r="AB83" s="18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19">
        <v>0</v>
      </c>
      <c r="AI83" s="23">
        <f>F83</f>
        <v>0</v>
      </c>
      <c r="AJ83" s="19">
        <v>0</v>
      </c>
      <c r="AK83" s="19">
        <v>0</v>
      </c>
      <c r="AL83" s="19">
        <v>0</v>
      </c>
      <c r="AM83" s="19">
        <v>0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>
        <v>0</v>
      </c>
      <c r="AT83" s="18" t="str">
        <f t="shared" ca="1" si="26"/>
        <v>01</v>
      </c>
      <c r="AU83" s="18" t="s">
        <v>25</v>
      </c>
      <c r="AV83" s="16" t="str">
        <f t="shared" ca="1" si="27"/>
        <v>7B00013CC80105076002F400051608070100000101010100000000000000000000000000000000000000000000000000000000000000000000017D</v>
      </c>
      <c r="AW83" s="79">
        <v>82</v>
      </c>
      <c r="AX83" s="21"/>
      <c r="AY83" s="18" t="str">
        <f t="shared" si="28"/>
        <v>00</v>
      </c>
      <c r="AZ83" s="18" t="str">
        <f t="shared" si="29"/>
        <v>00</v>
      </c>
      <c r="BA83" s="20"/>
      <c r="BB83" s="21"/>
    </row>
    <row r="84" spans="1:54" ht="66">
      <c r="A84" s="27"/>
      <c r="B84" s="16"/>
      <c r="C84" s="27"/>
      <c r="D84" s="16"/>
      <c r="E84" s="16">
        <v>2</v>
      </c>
      <c r="F84" s="22">
        <v>1</v>
      </c>
      <c r="G84" s="18" t="s">
        <v>18</v>
      </c>
      <c r="H84" s="18">
        <v>0</v>
      </c>
      <c r="I84" s="18">
        <v>1</v>
      </c>
      <c r="J84" s="18" t="s">
        <v>69</v>
      </c>
      <c r="K84" s="18" t="s">
        <v>68</v>
      </c>
      <c r="L84" s="18">
        <v>1</v>
      </c>
      <c r="M84" s="18">
        <v>5</v>
      </c>
      <c r="N84" s="19">
        <v>760</v>
      </c>
      <c r="O84" s="19" t="s">
        <v>166</v>
      </c>
      <c r="P84" s="19">
        <v>5</v>
      </c>
      <c r="Q84" s="18" t="str">
        <f t="shared" ca="1" si="13"/>
        <v>16</v>
      </c>
      <c r="R84" s="18" t="str">
        <f t="shared" ca="1" si="15"/>
        <v>08</v>
      </c>
      <c r="S84" s="18" t="str">
        <f t="shared" ca="1" si="17"/>
        <v>07</v>
      </c>
      <c r="T84" s="18">
        <v>1</v>
      </c>
      <c r="U84" s="18">
        <v>0</v>
      </c>
      <c r="V84" s="18">
        <v>0</v>
      </c>
      <c r="W84" s="18">
        <v>1</v>
      </c>
      <c r="X84" s="18">
        <v>1</v>
      </c>
      <c r="Y84" s="18">
        <v>1</v>
      </c>
      <c r="Z84" s="18">
        <v>1</v>
      </c>
      <c r="AA84" s="18">
        <v>1</v>
      </c>
      <c r="AB84" s="18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23">
        <f t="shared" ref="AI84:AI85" si="36">F84</f>
        <v>1</v>
      </c>
      <c r="AJ84" s="19">
        <v>0</v>
      </c>
      <c r="AK84" s="19">
        <v>0</v>
      </c>
      <c r="AL84" s="19">
        <v>0</v>
      </c>
      <c r="AM84" s="19">
        <v>0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8" t="str">
        <f t="shared" ca="1" si="26"/>
        <v>00</v>
      </c>
      <c r="AU84" s="18" t="s">
        <v>25</v>
      </c>
      <c r="AV84" s="16" t="str">
        <f t="shared" ca="1" si="27"/>
        <v>7B00013CC80105076002F400051608070100000101010100000000000000000000000000010000000000000000000000000000000000000000007D</v>
      </c>
      <c r="AW84" s="79">
        <v>83</v>
      </c>
      <c r="AX84" s="21"/>
      <c r="AY84" s="18" t="str">
        <f t="shared" si="28"/>
        <v>00</v>
      </c>
      <c r="AZ84" s="18" t="str">
        <f t="shared" si="29"/>
        <v>00</v>
      </c>
      <c r="BA84" s="20"/>
      <c r="BB84" s="21"/>
    </row>
    <row r="85" spans="1:54" ht="66">
      <c r="A85" s="27"/>
      <c r="B85" s="16"/>
      <c r="C85" s="27"/>
      <c r="D85" s="16"/>
      <c r="E85" s="16">
        <v>3</v>
      </c>
      <c r="F85" s="22" t="s">
        <v>22</v>
      </c>
      <c r="G85" s="18" t="s">
        <v>18</v>
      </c>
      <c r="H85" s="18">
        <v>0</v>
      </c>
      <c r="I85" s="18">
        <v>1</v>
      </c>
      <c r="J85" s="18" t="s">
        <v>69</v>
      </c>
      <c r="K85" s="18" t="s">
        <v>68</v>
      </c>
      <c r="L85" s="18">
        <v>1</v>
      </c>
      <c r="M85" s="18">
        <v>5</v>
      </c>
      <c r="N85" s="19">
        <v>760</v>
      </c>
      <c r="O85" s="19" t="s">
        <v>166</v>
      </c>
      <c r="P85" s="19">
        <v>5</v>
      </c>
      <c r="Q85" s="18" t="str">
        <f t="shared" ca="1" si="13"/>
        <v>16</v>
      </c>
      <c r="R85" s="18" t="str">
        <f t="shared" ca="1" si="15"/>
        <v>08</v>
      </c>
      <c r="S85" s="18" t="str">
        <f t="shared" ca="1" si="17"/>
        <v>07</v>
      </c>
      <c r="T85" s="18">
        <v>1</v>
      </c>
      <c r="U85" s="18">
        <v>0</v>
      </c>
      <c r="V85" s="18">
        <v>0</v>
      </c>
      <c r="W85" s="18">
        <v>1</v>
      </c>
      <c r="X85" s="18">
        <v>1</v>
      </c>
      <c r="Y85" s="18">
        <v>1</v>
      </c>
      <c r="Z85" s="18">
        <v>1</v>
      </c>
      <c r="AA85" s="18">
        <v>1</v>
      </c>
      <c r="AB85" s="18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23" t="str">
        <f t="shared" si="36"/>
        <v>FF</v>
      </c>
      <c r="AJ85" s="19">
        <v>0</v>
      </c>
      <c r="AK85" s="19">
        <v>0</v>
      </c>
      <c r="AL85" s="19">
        <v>0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8" t="str">
        <f t="shared" ca="1" si="26"/>
        <v>00</v>
      </c>
      <c r="AU85" s="18" t="s">
        <v>25</v>
      </c>
      <c r="AV85" s="16" t="str">
        <f t="shared" ca="1" si="27"/>
        <v>7B00013CC80105076002F400051608070100000101010100000000000000000000000000FF0000000000000000000000000000000000000000007D</v>
      </c>
      <c r="AW85" s="79">
        <v>84</v>
      </c>
      <c r="AX85" s="21"/>
      <c r="AY85" s="18" t="str">
        <f t="shared" si="28"/>
        <v>00</v>
      </c>
      <c r="AZ85" s="18" t="str">
        <f t="shared" si="29"/>
        <v>00</v>
      </c>
      <c r="BA85" s="20"/>
      <c r="BB85" s="21"/>
    </row>
    <row r="86" spans="1:54" ht="66">
      <c r="A86" s="27"/>
      <c r="B86" s="16">
        <v>38</v>
      </c>
      <c r="C86" s="27" t="s">
        <v>92</v>
      </c>
      <c r="D86" s="16"/>
      <c r="E86" s="16">
        <v>1</v>
      </c>
      <c r="F86" s="25">
        <v>0</v>
      </c>
      <c r="G86" s="18" t="s">
        <v>18</v>
      </c>
      <c r="H86" s="18">
        <v>0</v>
      </c>
      <c r="I86" s="18">
        <v>1</v>
      </c>
      <c r="J86" s="18" t="s">
        <v>69</v>
      </c>
      <c r="K86" s="18" t="s">
        <v>68</v>
      </c>
      <c r="L86" s="18">
        <v>1</v>
      </c>
      <c r="M86" s="18">
        <v>5</v>
      </c>
      <c r="N86" s="19">
        <v>760</v>
      </c>
      <c r="O86" s="19" t="s">
        <v>166</v>
      </c>
      <c r="P86" s="19">
        <v>5</v>
      </c>
      <c r="Q86" s="18" t="str">
        <f t="shared" ca="1" si="13"/>
        <v>16</v>
      </c>
      <c r="R86" s="18" t="str">
        <f t="shared" ca="1" si="15"/>
        <v>08</v>
      </c>
      <c r="S86" s="18" t="str">
        <f t="shared" ca="1" si="17"/>
        <v>07</v>
      </c>
      <c r="T86" s="18">
        <v>1</v>
      </c>
      <c r="U86" s="18">
        <v>0</v>
      </c>
      <c r="V86" s="18">
        <v>0</v>
      </c>
      <c r="W86" s="18">
        <v>1</v>
      </c>
      <c r="X86" s="18">
        <v>1</v>
      </c>
      <c r="Y86" s="18">
        <v>1</v>
      </c>
      <c r="Z86" s="18">
        <v>1</v>
      </c>
      <c r="AA86" s="18">
        <v>1</v>
      </c>
      <c r="AB86" s="18">
        <v>0</v>
      </c>
      <c r="AC86" s="19">
        <v>0</v>
      </c>
      <c r="AD86" s="19">
        <v>0</v>
      </c>
      <c r="AE86" s="19">
        <v>0</v>
      </c>
      <c r="AF86" s="19">
        <v>0</v>
      </c>
      <c r="AG86" s="19">
        <v>0</v>
      </c>
      <c r="AH86" s="19">
        <v>0</v>
      </c>
      <c r="AI86" s="18">
        <v>0</v>
      </c>
      <c r="AJ86" s="26">
        <f>F86</f>
        <v>0</v>
      </c>
      <c r="AK86" s="19">
        <v>0</v>
      </c>
      <c r="AL86" s="19">
        <v>0</v>
      </c>
      <c r="AM86" s="19">
        <v>0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0</v>
      </c>
      <c r="AT86" s="18" t="str">
        <f t="shared" ca="1" si="26"/>
        <v>01</v>
      </c>
      <c r="AU86" s="18" t="s">
        <v>25</v>
      </c>
      <c r="AV86" s="16" t="str">
        <f t="shared" ca="1" si="27"/>
        <v>7B00013CC80105076002F400051608070100000101010100000000000000000000000000000000000000000000000000000000000000000000017D</v>
      </c>
      <c r="AW86" s="79">
        <v>85</v>
      </c>
      <c r="AX86" s="21"/>
      <c r="AY86" s="18" t="str">
        <f t="shared" si="28"/>
        <v>00</v>
      </c>
      <c r="AZ86" s="18" t="str">
        <f t="shared" si="29"/>
        <v>00</v>
      </c>
      <c r="BA86" s="20"/>
      <c r="BB86" s="21"/>
    </row>
    <row r="87" spans="1:54" ht="66">
      <c r="A87" s="27"/>
      <c r="B87" s="16"/>
      <c r="C87" s="27"/>
      <c r="D87" s="16"/>
      <c r="E87" s="16">
        <v>2</v>
      </c>
      <c r="F87" s="25">
        <v>34</v>
      </c>
      <c r="G87" s="18" t="s">
        <v>18</v>
      </c>
      <c r="H87" s="18">
        <v>0</v>
      </c>
      <c r="I87" s="18">
        <v>1</v>
      </c>
      <c r="J87" s="18" t="s">
        <v>69</v>
      </c>
      <c r="K87" s="18" t="s">
        <v>68</v>
      </c>
      <c r="L87" s="18">
        <v>1</v>
      </c>
      <c r="M87" s="18">
        <v>5</v>
      </c>
      <c r="N87" s="19">
        <v>760</v>
      </c>
      <c r="O87" s="19" t="s">
        <v>166</v>
      </c>
      <c r="P87" s="19">
        <v>5</v>
      </c>
      <c r="Q87" s="18" t="str">
        <f t="shared" ca="1" si="13"/>
        <v>16</v>
      </c>
      <c r="R87" s="18" t="str">
        <f t="shared" ca="1" si="15"/>
        <v>08</v>
      </c>
      <c r="S87" s="18" t="str">
        <f t="shared" ca="1" si="17"/>
        <v>07</v>
      </c>
      <c r="T87" s="18">
        <v>1</v>
      </c>
      <c r="U87" s="18">
        <v>0</v>
      </c>
      <c r="V87" s="18">
        <v>0</v>
      </c>
      <c r="W87" s="18">
        <v>1</v>
      </c>
      <c r="X87" s="18">
        <v>1</v>
      </c>
      <c r="Y87" s="18">
        <v>1</v>
      </c>
      <c r="Z87" s="18">
        <v>1</v>
      </c>
      <c r="AA87" s="18">
        <v>1</v>
      </c>
      <c r="AB87" s="18">
        <v>0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8">
        <v>0</v>
      </c>
      <c r="AJ87" s="26">
        <f t="shared" ref="AJ87:AJ88" si="37">F87</f>
        <v>34</v>
      </c>
      <c r="AK87" s="19">
        <v>0</v>
      </c>
      <c r="AL87" s="19">
        <v>0</v>
      </c>
      <c r="AM87" s="19">
        <v>0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8" t="str">
        <f t="shared" ca="1" si="26"/>
        <v>15</v>
      </c>
      <c r="AU87" s="18" t="s">
        <v>25</v>
      </c>
      <c r="AV87" s="16" t="str">
        <f t="shared" ca="1" si="27"/>
        <v>7B00013CC80105076002F400051608070100000101010100000000000000000000000000000034000000000000000000000000000000000000157D</v>
      </c>
      <c r="AW87" s="79">
        <v>86</v>
      </c>
      <c r="AX87" s="21"/>
      <c r="AY87" s="18" t="str">
        <f t="shared" si="28"/>
        <v>00</v>
      </c>
      <c r="AZ87" s="18" t="str">
        <f t="shared" si="29"/>
        <v>00</v>
      </c>
      <c r="BA87" s="20"/>
      <c r="BB87" s="21"/>
    </row>
    <row r="88" spans="1:54" ht="66">
      <c r="A88" s="27"/>
      <c r="B88" s="16"/>
      <c r="C88" s="27"/>
      <c r="D88" s="16"/>
      <c r="E88" s="16">
        <v>3</v>
      </c>
      <c r="F88" s="25" t="s">
        <v>72</v>
      </c>
      <c r="G88" s="18" t="s">
        <v>18</v>
      </c>
      <c r="H88" s="18">
        <v>0</v>
      </c>
      <c r="I88" s="18">
        <v>1</v>
      </c>
      <c r="J88" s="18" t="s">
        <v>69</v>
      </c>
      <c r="K88" s="18" t="s">
        <v>68</v>
      </c>
      <c r="L88" s="18">
        <v>1</v>
      </c>
      <c r="M88" s="18">
        <v>5</v>
      </c>
      <c r="N88" s="19">
        <v>760</v>
      </c>
      <c r="O88" s="19" t="s">
        <v>166</v>
      </c>
      <c r="P88" s="19">
        <v>5</v>
      </c>
      <c r="Q88" s="18" t="str">
        <f t="shared" ca="1" si="13"/>
        <v>16</v>
      </c>
      <c r="R88" s="18" t="str">
        <f t="shared" ca="1" si="15"/>
        <v>08</v>
      </c>
      <c r="S88" s="18" t="str">
        <f t="shared" ca="1" si="17"/>
        <v>07</v>
      </c>
      <c r="T88" s="18">
        <v>1</v>
      </c>
      <c r="U88" s="18">
        <v>0</v>
      </c>
      <c r="V88" s="18">
        <v>0</v>
      </c>
      <c r="W88" s="18">
        <v>1</v>
      </c>
      <c r="X88" s="18">
        <v>1</v>
      </c>
      <c r="Y88" s="18">
        <v>1</v>
      </c>
      <c r="Z88" s="18">
        <v>1</v>
      </c>
      <c r="AA88" s="18">
        <v>1</v>
      </c>
      <c r="AB88" s="18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8">
        <v>0</v>
      </c>
      <c r="AJ88" s="26" t="str">
        <f t="shared" si="37"/>
        <v>FFFF</v>
      </c>
      <c r="AK88" s="19">
        <v>0</v>
      </c>
      <c r="AL88" s="19">
        <v>0</v>
      </c>
      <c r="AM88" s="19">
        <v>0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8" t="str">
        <f t="shared" ca="1" si="26"/>
        <v>00</v>
      </c>
      <c r="AU88" s="18" t="s">
        <v>25</v>
      </c>
      <c r="AV88" s="16" t="str">
        <f t="shared" ca="1" si="27"/>
        <v>7B00013CC80105076002F40005160807010000010101010000000000000000000000000000FFFF000000000000000000000000000000000000007D</v>
      </c>
      <c r="AW88" s="79">
        <v>87</v>
      </c>
      <c r="AX88" s="21"/>
      <c r="AY88" s="18" t="str">
        <f t="shared" si="28"/>
        <v>00</v>
      </c>
      <c r="AZ88" s="18" t="str">
        <f t="shared" si="29"/>
        <v>00</v>
      </c>
      <c r="BA88" s="20"/>
      <c r="BB88" s="21"/>
    </row>
    <row r="89" spans="1:54" ht="66">
      <c r="A89" s="27"/>
      <c r="B89" s="16">
        <v>40</v>
      </c>
      <c r="C89" s="27" t="s">
        <v>93</v>
      </c>
      <c r="D89" s="16"/>
      <c r="E89" s="16">
        <v>1</v>
      </c>
      <c r="F89" s="25">
        <v>0</v>
      </c>
      <c r="G89" s="18" t="s">
        <v>18</v>
      </c>
      <c r="H89" s="18">
        <v>0</v>
      </c>
      <c r="I89" s="18">
        <v>1</v>
      </c>
      <c r="J89" s="18" t="s">
        <v>69</v>
      </c>
      <c r="K89" s="18" t="s">
        <v>68</v>
      </c>
      <c r="L89" s="18">
        <v>1</v>
      </c>
      <c r="M89" s="18">
        <v>5</v>
      </c>
      <c r="N89" s="19">
        <v>760</v>
      </c>
      <c r="O89" s="19" t="s">
        <v>166</v>
      </c>
      <c r="P89" s="19">
        <v>5</v>
      </c>
      <c r="Q89" s="18" t="str">
        <f t="shared" ca="1" si="13"/>
        <v>16</v>
      </c>
      <c r="R89" s="18" t="str">
        <f t="shared" ca="1" si="15"/>
        <v>08</v>
      </c>
      <c r="S89" s="18" t="str">
        <f t="shared" ca="1" si="17"/>
        <v>07</v>
      </c>
      <c r="T89" s="18">
        <v>1</v>
      </c>
      <c r="U89" s="18">
        <v>0</v>
      </c>
      <c r="V89" s="18">
        <v>0</v>
      </c>
      <c r="W89" s="18">
        <v>1</v>
      </c>
      <c r="X89" s="18">
        <v>1</v>
      </c>
      <c r="Y89" s="18">
        <v>1</v>
      </c>
      <c r="Z89" s="18">
        <v>1</v>
      </c>
      <c r="AA89" s="18">
        <v>1</v>
      </c>
      <c r="AB89" s="18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8">
        <v>0</v>
      </c>
      <c r="AJ89" s="19">
        <v>0</v>
      </c>
      <c r="AK89" s="26">
        <f>F89</f>
        <v>0</v>
      </c>
      <c r="AL89" s="19">
        <v>0</v>
      </c>
      <c r="AM89" s="19">
        <v>0</v>
      </c>
      <c r="AN89" s="19">
        <v>0</v>
      </c>
      <c r="AO89" s="19">
        <v>0</v>
      </c>
      <c r="AP89" s="19">
        <v>0</v>
      </c>
      <c r="AQ89" s="19">
        <v>0</v>
      </c>
      <c r="AR89" s="19">
        <v>0</v>
      </c>
      <c r="AS89" s="19">
        <v>0</v>
      </c>
      <c r="AT89" s="18" t="str">
        <f t="shared" ca="1" si="26"/>
        <v>01</v>
      </c>
      <c r="AU89" s="18" t="s">
        <v>25</v>
      </c>
      <c r="AV89" s="16" t="str">
        <f t="shared" ca="1" si="27"/>
        <v>7B00013CC80105076002F400051608070100000101010100000000000000000000000000000000000000000000000000000000000000000000017D</v>
      </c>
      <c r="AW89" s="79">
        <v>88</v>
      </c>
      <c r="AX89" s="21"/>
      <c r="AY89" s="18" t="str">
        <f t="shared" si="28"/>
        <v>00</v>
      </c>
      <c r="AZ89" s="18" t="str">
        <f t="shared" si="29"/>
        <v>00</v>
      </c>
      <c r="BA89" s="20"/>
      <c r="BB89" s="21"/>
    </row>
    <row r="90" spans="1:54" ht="66">
      <c r="A90" s="27"/>
      <c r="B90" s="16"/>
      <c r="C90" s="27"/>
      <c r="D90" s="16"/>
      <c r="E90" s="16">
        <v>2</v>
      </c>
      <c r="F90" s="25">
        <v>34</v>
      </c>
      <c r="G90" s="18" t="s">
        <v>18</v>
      </c>
      <c r="H90" s="18">
        <v>0</v>
      </c>
      <c r="I90" s="18">
        <v>1</v>
      </c>
      <c r="J90" s="18" t="s">
        <v>69</v>
      </c>
      <c r="K90" s="18" t="s">
        <v>68</v>
      </c>
      <c r="L90" s="18">
        <v>1</v>
      </c>
      <c r="M90" s="18">
        <v>5</v>
      </c>
      <c r="N90" s="19">
        <v>760</v>
      </c>
      <c r="O90" s="19" t="s">
        <v>166</v>
      </c>
      <c r="P90" s="19">
        <v>5</v>
      </c>
      <c r="Q90" s="18" t="str">
        <f t="shared" ca="1" si="13"/>
        <v>16</v>
      </c>
      <c r="R90" s="18" t="str">
        <f t="shared" ca="1" si="15"/>
        <v>08</v>
      </c>
      <c r="S90" s="18" t="str">
        <f t="shared" ca="1" si="17"/>
        <v>07</v>
      </c>
      <c r="T90" s="18">
        <v>1</v>
      </c>
      <c r="U90" s="18">
        <v>0</v>
      </c>
      <c r="V90" s="18">
        <v>0</v>
      </c>
      <c r="W90" s="18">
        <v>1</v>
      </c>
      <c r="X90" s="18">
        <v>1</v>
      </c>
      <c r="Y90" s="18">
        <v>1</v>
      </c>
      <c r="Z90" s="18">
        <v>1</v>
      </c>
      <c r="AA90" s="18">
        <v>1</v>
      </c>
      <c r="AB90" s="18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8">
        <v>0</v>
      </c>
      <c r="AJ90" s="19">
        <v>0</v>
      </c>
      <c r="AK90" s="26">
        <f t="shared" ref="AK90:AK91" si="38">F90</f>
        <v>34</v>
      </c>
      <c r="AL90" s="19">
        <v>0</v>
      </c>
      <c r="AM90" s="19">
        <v>0</v>
      </c>
      <c r="AN90" s="19">
        <v>0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8" t="str">
        <f t="shared" ca="1" si="26"/>
        <v>15</v>
      </c>
      <c r="AU90" s="18" t="s">
        <v>25</v>
      </c>
      <c r="AV90" s="16" t="str">
        <f t="shared" ca="1" si="27"/>
        <v>7B00013CC80105076002F400051608070100000101010100000000000000000000000000000000003400000000000000000000000000000000157D</v>
      </c>
      <c r="AW90" s="79">
        <v>89</v>
      </c>
      <c r="AX90" s="21"/>
      <c r="AY90" s="18" t="str">
        <f t="shared" si="28"/>
        <v>00</v>
      </c>
      <c r="AZ90" s="18" t="str">
        <f t="shared" si="29"/>
        <v>00</v>
      </c>
      <c r="BA90" s="20"/>
      <c r="BB90" s="21"/>
    </row>
    <row r="91" spans="1:54" ht="66">
      <c r="A91" s="27"/>
      <c r="B91" s="16"/>
      <c r="C91" s="27"/>
      <c r="D91" s="16"/>
      <c r="E91" s="16">
        <v>3</v>
      </c>
      <c r="F91" s="25" t="s">
        <v>72</v>
      </c>
      <c r="G91" s="18" t="s">
        <v>18</v>
      </c>
      <c r="H91" s="18">
        <v>0</v>
      </c>
      <c r="I91" s="18">
        <v>1</v>
      </c>
      <c r="J91" s="18" t="s">
        <v>69</v>
      </c>
      <c r="K91" s="18" t="s">
        <v>68</v>
      </c>
      <c r="L91" s="18">
        <v>1</v>
      </c>
      <c r="M91" s="18">
        <v>5</v>
      </c>
      <c r="N91" s="19">
        <v>760</v>
      </c>
      <c r="O91" s="19" t="s">
        <v>166</v>
      </c>
      <c r="P91" s="19">
        <v>5</v>
      </c>
      <c r="Q91" s="18" t="str">
        <f t="shared" ca="1" si="13"/>
        <v>16</v>
      </c>
      <c r="R91" s="18" t="str">
        <f t="shared" ca="1" si="15"/>
        <v>08</v>
      </c>
      <c r="S91" s="18" t="str">
        <f t="shared" ca="1" si="17"/>
        <v>07</v>
      </c>
      <c r="T91" s="18">
        <v>1</v>
      </c>
      <c r="U91" s="18">
        <v>0</v>
      </c>
      <c r="V91" s="18">
        <v>0</v>
      </c>
      <c r="W91" s="18">
        <v>1</v>
      </c>
      <c r="X91" s="18">
        <v>1</v>
      </c>
      <c r="Y91" s="18">
        <v>1</v>
      </c>
      <c r="Z91" s="18">
        <v>1</v>
      </c>
      <c r="AA91" s="18">
        <v>1</v>
      </c>
      <c r="AB91" s="18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  <c r="AH91" s="19">
        <v>0</v>
      </c>
      <c r="AI91" s="18">
        <v>0</v>
      </c>
      <c r="AJ91" s="19">
        <v>0</v>
      </c>
      <c r="AK91" s="26" t="str">
        <f t="shared" si="38"/>
        <v>FFFF</v>
      </c>
      <c r="AL91" s="19">
        <v>0</v>
      </c>
      <c r="AM91" s="19">
        <v>0</v>
      </c>
      <c r="AN91" s="19">
        <v>0</v>
      </c>
      <c r="AO91" s="19">
        <v>0</v>
      </c>
      <c r="AP91" s="19">
        <v>0</v>
      </c>
      <c r="AQ91" s="19">
        <v>0</v>
      </c>
      <c r="AR91" s="19">
        <v>0</v>
      </c>
      <c r="AS91" s="19">
        <v>0</v>
      </c>
      <c r="AT91" s="18" t="str">
        <f t="shared" ca="1" si="26"/>
        <v>00</v>
      </c>
      <c r="AU91" s="18" t="s">
        <v>25</v>
      </c>
      <c r="AV91" s="16" t="str">
        <f t="shared" ca="1" si="27"/>
        <v>7B00013CC80105076002F400051608070100000101010100000000000000000000000000000000FFFF00000000000000000000000000000000007D</v>
      </c>
      <c r="AW91" s="79">
        <v>90</v>
      </c>
      <c r="AX91" s="21"/>
      <c r="AY91" s="18" t="str">
        <f t="shared" si="28"/>
        <v>00</v>
      </c>
      <c r="AZ91" s="18" t="str">
        <f t="shared" si="29"/>
        <v>00</v>
      </c>
      <c r="BA91" s="20"/>
      <c r="BB91" s="21"/>
    </row>
    <row r="92" spans="1:54" ht="66">
      <c r="A92" s="27"/>
      <c r="B92" s="16">
        <v>42</v>
      </c>
      <c r="C92" s="27" t="s">
        <v>94</v>
      </c>
      <c r="D92" s="16"/>
      <c r="E92" s="16">
        <v>1</v>
      </c>
      <c r="F92" s="25">
        <v>0</v>
      </c>
      <c r="G92" s="18" t="s">
        <v>18</v>
      </c>
      <c r="H92" s="18">
        <v>0</v>
      </c>
      <c r="I92" s="18">
        <v>1</v>
      </c>
      <c r="J92" s="18" t="s">
        <v>69</v>
      </c>
      <c r="K92" s="18" t="s">
        <v>68</v>
      </c>
      <c r="L92" s="18">
        <v>1</v>
      </c>
      <c r="M92" s="18">
        <v>5</v>
      </c>
      <c r="N92" s="19">
        <v>760</v>
      </c>
      <c r="O92" s="19" t="s">
        <v>166</v>
      </c>
      <c r="P92" s="19">
        <v>5</v>
      </c>
      <c r="Q92" s="18" t="str">
        <f t="shared" ca="1" si="13"/>
        <v>16</v>
      </c>
      <c r="R92" s="18" t="str">
        <f t="shared" ca="1" si="15"/>
        <v>08</v>
      </c>
      <c r="S92" s="18" t="str">
        <f t="shared" ca="1" si="17"/>
        <v>07</v>
      </c>
      <c r="T92" s="18">
        <v>1</v>
      </c>
      <c r="U92" s="18">
        <v>0</v>
      </c>
      <c r="V92" s="18">
        <v>0</v>
      </c>
      <c r="W92" s="18">
        <v>1</v>
      </c>
      <c r="X92" s="18">
        <v>1</v>
      </c>
      <c r="Y92" s="18">
        <v>1</v>
      </c>
      <c r="Z92" s="18">
        <v>1</v>
      </c>
      <c r="AA92" s="18">
        <v>1</v>
      </c>
      <c r="AB92" s="18">
        <v>0</v>
      </c>
      <c r="AC92" s="19">
        <v>0</v>
      </c>
      <c r="AD92" s="19">
        <v>0</v>
      </c>
      <c r="AE92" s="19">
        <v>0</v>
      </c>
      <c r="AF92" s="19">
        <v>0</v>
      </c>
      <c r="AG92" s="19">
        <v>0</v>
      </c>
      <c r="AH92" s="19">
        <v>0</v>
      </c>
      <c r="AI92" s="18">
        <v>0</v>
      </c>
      <c r="AJ92" s="19">
        <v>0</v>
      </c>
      <c r="AK92" s="19">
        <v>0</v>
      </c>
      <c r="AL92" s="26">
        <f>F92</f>
        <v>0</v>
      </c>
      <c r="AM92" s="19">
        <v>0</v>
      </c>
      <c r="AN92" s="19">
        <v>0</v>
      </c>
      <c r="AO92" s="19">
        <v>0</v>
      </c>
      <c r="AP92" s="19">
        <v>0</v>
      </c>
      <c r="AQ92" s="19">
        <v>0</v>
      </c>
      <c r="AR92" s="19">
        <v>0</v>
      </c>
      <c r="AS92" s="19">
        <v>0</v>
      </c>
      <c r="AT92" s="18" t="str">
        <f t="shared" ca="1" si="26"/>
        <v>01</v>
      </c>
      <c r="AU92" s="18" t="s">
        <v>25</v>
      </c>
      <c r="AV92" s="16" t="str">
        <f t="shared" ca="1" si="27"/>
        <v>7B00013CC80105076002F400051608070100000101010100000000000000000000000000000000000000000000000000000000000000000000017D</v>
      </c>
      <c r="AW92" s="79">
        <v>91</v>
      </c>
      <c r="AX92" s="21"/>
      <c r="AY92" s="18" t="str">
        <f t="shared" si="28"/>
        <v>00</v>
      </c>
      <c r="AZ92" s="18" t="str">
        <f t="shared" si="29"/>
        <v>00</v>
      </c>
      <c r="BA92" s="20"/>
      <c r="BB92" s="21"/>
    </row>
    <row r="93" spans="1:54" ht="66">
      <c r="A93" s="27"/>
      <c r="B93" s="16"/>
      <c r="C93" s="27"/>
      <c r="D93" s="16"/>
      <c r="E93" s="16">
        <v>2</v>
      </c>
      <c r="F93" s="25">
        <v>34</v>
      </c>
      <c r="G93" s="18" t="s">
        <v>18</v>
      </c>
      <c r="H93" s="18">
        <v>0</v>
      </c>
      <c r="I93" s="18">
        <v>1</v>
      </c>
      <c r="J93" s="18" t="s">
        <v>69</v>
      </c>
      <c r="K93" s="18" t="s">
        <v>68</v>
      </c>
      <c r="L93" s="18">
        <v>1</v>
      </c>
      <c r="M93" s="18">
        <v>5</v>
      </c>
      <c r="N93" s="19">
        <v>760</v>
      </c>
      <c r="O93" s="19" t="s">
        <v>166</v>
      </c>
      <c r="P93" s="19">
        <v>5</v>
      </c>
      <c r="Q93" s="18" t="str">
        <f t="shared" ca="1" si="13"/>
        <v>16</v>
      </c>
      <c r="R93" s="18" t="str">
        <f t="shared" ca="1" si="15"/>
        <v>08</v>
      </c>
      <c r="S93" s="18" t="str">
        <f t="shared" ca="1" si="17"/>
        <v>07</v>
      </c>
      <c r="T93" s="18">
        <v>1</v>
      </c>
      <c r="U93" s="18">
        <v>0</v>
      </c>
      <c r="V93" s="18">
        <v>0</v>
      </c>
      <c r="W93" s="18">
        <v>1</v>
      </c>
      <c r="X93" s="18">
        <v>1</v>
      </c>
      <c r="Y93" s="18">
        <v>1</v>
      </c>
      <c r="Z93" s="18">
        <v>1</v>
      </c>
      <c r="AA93" s="18">
        <v>1</v>
      </c>
      <c r="AB93" s="18">
        <v>0</v>
      </c>
      <c r="AC93" s="19">
        <v>0</v>
      </c>
      <c r="AD93" s="19">
        <v>0</v>
      </c>
      <c r="AE93" s="19">
        <v>0</v>
      </c>
      <c r="AF93" s="19">
        <v>0</v>
      </c>
      <c r="AG93" s="19">
        <v>0</v>
      </c>
      <c r="AH93" s="19">
        <v>0</v>
      </c>
      <c r="AI93" s="18">
        <v>0</v>
      </c>
      <c r="AJ93" s="19">
        <v>0</v>
      </c>
      <c r="AK93" s="19">
        <v>0</v>
      </c>
      <c r="AL93" s="26">
        <f t="shared" ref="AL93:AL94" si="39">F93</f>
        <v>34</v>
      </c>
      <c r="AM93" s="19">
        <v>0</v>
      </c>
      <c r="AN93" s="19">
        <v>0</v>
      </c>
      <c r="AO93" s="19">
        <v>0</v>
      </c>
      <c r="AP93" s="19">
        <v>0</v>
      </c>
      <c r="AQ93" s="19">
        <v>0</v>
      </c>
      <c r="AR93" s="19">
        <v>0</v>
      </c>
      <c r="AS93" s="19">
        <v>0</v>
      </c>
      <c r="AT93" s="18" t="str">
        <f t="shared" ca="1" si="26"/>
        <v>15</v>
      </c>
      <c r="AU93" s="18" t="s">
        <v>25</v>
      </c>
      <c r="AV93" s="16" t="str">
        <f t="shared" ca="1" si="27"/>
        <v>7B00013CC80105076002F400051608070100000101010100000000000000000000000000000000000000340000000000000000000000000000157D</v>
      </c>
      <c r="AW93" s="79">
        <v>92</v>
      </c>
      <c r="AX93" s="21"/>
      <c r="AY93" s="18" t="str">
        <f t="shared" si="28"/>
        <v>00</v>
      </c>
      <c r="AZ93" s="18" t="str">
        <f t="shared" si="29"/>
        <v>00</v>
      </c>
      <c r="BA93" s="20"/>
      <c r="BB93" s="21"/>
    </row>
    <row r="94" spans="1:54" ht="66">
      <c r="A94" s="27"/>
      <c r="B94" s="16"/>
      <c r="C94" s="27"/>
      <c r="D94" s="16"/>
      <c r="E94" s="16">
        <v>3</v>
      </c>
      <c r="F94" s="25" t="s">
        <v>72</v>
      </c>
      <c r="G94" s="18" t="s">
        <v>18</v>
      </c>
      <c r="H94" s="18">
        <v>0</v>
      </c>
      <c r="I94" s="18">
        <v>1</v>
      </c>
      <c r="J94" s="18" t="s">
        <v>69</v>
      </c>
      <c r="K94" s="18" t="s">
        <v>68</v>
      </c>
      <c r="L94" s="18">
        <v>1</v>
      </c>
      <c r="M94" s="18">
        <v>5</v>
      </c>
      <c r="N94" s="19">
        <v>760</v>
      </c>
      <c r="O94" s="19" t="s">
        <v>166</v>
      </c>
      <c r="P94" s="19">
        <v>5</v>
      </c>
      <c r="Q94" s="18" t="str">
        <f t="shared" ca="1" si="13"/>
        <v>16</v>
      </c>
      <c r="R94" s="18" t="str">
        <f t="shared" ca="1" si="15"/>
        <v>08</v>
      </c>
      <c r="S94" s="18" t="str">
        <f t="shared" ca="1" si="17"/>
        <v>07</v>
      </c>
      <c r="T94" s="18">
        <v>1</v>
      </c>
      <c r="U94" s="18">
        <v>0</v>
      </c>
      <c r="V94" s="18">
        <v>0</v>
      </c>
      <c r="W94" s="18">
        <v>1</v>
      </c>
      <c r="X94" s="18">
        <v>1</v>
      </c>
      <c r="Y94" s="18">
        <v>1</v>
      </c>
      <c r="Z94" s="18">
        <v>1</v>
      </c>
      <c r="AA94" s="18">
        <v>1</v>
      </c>
      <c r="AB94" s="18">
        <v>0</v>
      </c>
      <c r="AC94" s="19">
        <v>0</v>
      </c>
      <c r="AD94" s="19">
        <v>0</v>
      </c>
      <c r="AE94" s="19">
        <v>0</v>
      </c>
      <c r="AF94" s="19">
        <v>0</v>
      </c>
      <c r="AG94" s="19">
        <v>0</v>
      </c>
      <c r="AH94" s="19">
        <v>0</v>
      </c>
      <c r="AI94" s="18">
        <v>0</v>
      </c>
      <c r="AJ94" s="19">
        <v>0</v>
      </c>
      <c r="AK94" s="19">
        <v>0</v>
      </c>
      <c r="AL94" s="26" t="str">
        <f t="shared" si="39"/>
        <v>FFFF</v>
      </c>
      <c r="AM94" s="19">
        <v>0</v>
      </c>
      <c r="AN94" s="19">
        <v>0</v>
      </c>
      <c r="AO94" s="19">
        <v>0</v>
      </c>
      <c r="AP94" s="19">
        <v>0</v>
      </c>
      <c r="AQ94" s="19">
        <v>0</v>
      </c>
      <c r="AR94" s="19">
        <v>0</v>
      </c>
      <c r="AS94" s="19">
        <v>0</v>
      </c>
      <c r="AT94" s="18" t="str">
        <f t="shared" ca="1" si="26"/>
        <v>00</v>
      </c>
      <c r="AU94" s="18" t="s">
        <v>25</v>
      </c>
      <c r="AV94" s="16" t="str">
        <f t="shared" ca="1" si="27"/>
        <v>7B00013CC80105076002F4000516080701000001010101000000000000000000000000000000000000FFFF0000000000000000000000000000007D</v>
      </c>
      <c r="AW94" s="79">
        <v>93</v>
      </c>
      <c r="AX94" s="21"/>
      <c r="AY94" s="18" t="str">
        <f t="shared" si="28"/>
        <v>00</v>
      </c>
      <c r="AZ94" s="18" t="str">
        <f t="shared" si="29"/>
        <v>00</v>
      </c>
      <c r="BA94" s="20"/>
      <c r="BB94" s="21"/>
    </row>
    <row r="95" spans="1:54" ht="66">
      <c r="A95" s="27"/>
      <c r="B95" s="16">
        <v>44</v>
      </c>
      <c r="C95" s="27" t="s">
        <v>95</v>
      </c>
      <c r="D95" s="16"/>
      <c r="E95" s="16">
        <v>1</v>
      </c>
      <c r="F95" s="25">
        <v>0</v>
      </c>
      <c r="G95" s="18" t="s">
        <v>18</v>
      </c>
      <c r="H95" s="18">
        <v>0</v>
      </c>
      <c r="I95" s="18">
        <v>1</v>
      </c>
      <c r="J95" s="18" t="s">
        <v>69</v>
      </c>
      <c r="K95" s="18" t="s">
        <v>68</v>
      </c>
      <c r="L95" s="18">
        <v>1</v>
      </c>
      <c r="M95" s="18">
        <v>5</v>
      </c>
      <c r="N95" s="19">
        <v>760</v>
      </c>
      <c r="O95" s="19" t="s">
        <v>166</v>
      </c>
      <c r="P95" s="19">
        <v>5</v>
      </c>
      <c r="Q95" s="18" t="str">
        <f t="shared" ca="1" si="13"/>
        <v>16</v>
      </c>
      <c r="R95" s="18" t="str">
        <f t="shared" ca="1" si="15"/>
        <v>08</v>
      </c>
      <c r="S95" s="18" t="str">
        <f t="shared" ca="1" si="17"/>
        <v>07</v>
      </c>
      <c r="T95" s="18">
        <v>1</v>
      </c>
      <c r="U95" s="18">
        <v>0</v>
      </c>
      <c r="V95" s="18">
        <v>0</v>
      </c>
      <c r="W95" s="18">
        <v>1</v>
      </c>
      <c r="X95" s="18">
        <v>1</v>
      </c>
      <c r="Y95" s="18">
        <v>1</v>
      </c>
      <c r="Z95" s="18">
        <v>1</v>
      </c>
      <c r="AA95" s="18">
        <v>1</v>
      </c>
      <c r="AB95" s="18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0</v>
      </c>
      <c r="AH95" s="19">
        <v>0</v>
      </c>
      <c r="AI95" s="18">
        <v>0</v>
      </c>
      <c r="AJ95" s="19">
        <v>0</v>
      </c>
      <c r="AK95" s="19">
        <v>0</v>
      </c>
      <c r="AL95" s="19">
        <v>0</v>
      </c>
      <c r="AM95" s="26">
        <f>F95</f>
        <v>0</v>
      </c>
      <c r="AN95" s="19">
        <v>0</v>
      </c>
      <c r="AO95" s="19">
        <v>0</v>
      </c>
      <c r="AP95" s="19">
        <v>0</v>
      </c>
      <c r="AQ95" s="19">
        <v>0</v>
      </c>
      <c r="AR95" s="19">
        <v>0</v>
      </c>
      <c r="AS95" s="19">
        <v>0</v>
      </c>
      <c r="AT95" s="18" t="str">
        <f t="shared" ca="1" si="26"/>
        <v>01</v>
      </c>
      <c r="AU95" s="18" t="s">
        <v>25</v>
      </c>
      <c r="AV95" s="16" t="str">
        <f t="shared" ca="1" si="27"/>
        <v>7B00013CC80105076002F400051608070100000101010100000000000000000000000000000000000000000000000000000000000000000000017D</v>
      </c>
      <c r="AW95" s="79">
        <v>94</v>
      </c>
      <c r="AX95" s="21"/>
      <c r="AY95" s="18" t="str">
        <f t="shared" si="28"/>
        <v>00</v>
      </c>
      <c r="AZ95" s="18" t="str">
        <f t="shared" si="29"/>
        <v>00</v>
      </c>
      <c r="BA95" s="20"/>
      <c r="BB95" s="21"/>
    </row>
    <row r="96" spans="1:54" ht="66">
      <c r="A96" s="27"/>
      <c r="B96" s="16"/>
      <c r="C96" s="27"/>
      <c r="D96" s="16"/>
      <c r="E96" s="16">
        <v>2</v>
      </c>
      <c r="F96" s="25">
        <v>34</v>
      </c>
      <c r="G96" s="18" t="s">
        <v>18</v>
      </c>
      <c r="H96" s="18">
        <v>0</v>
      </c>
      <c r="I96" s="18">
        <v>1</v>
      </c>
      <c r="J96" s="18" t="s">
        <v>69</v>
      </c>
      <c r="K96" s="18" t="s">
        <v>68</v>
      </c>
      <c r="L96" s="18">
        <v>1</v>
      </c>
      <c r="M96" s="18">
        <v>5</v>
      </c>
      <c r="N96" s="19">
        <v>760</v>
      </c>
      <c r="O96" s="19" t="s">
        <v>166</v>
      </c>
      <c r="P96" s="19">
        <v>5</v>
      </c>
      <c r="Q96" s="18" t="str">
        <f t="shared" ca="1" si="13"/>
        <v>16</v>
      </c>
      <c r="R96" s="18" t="str">
        <f t="shared" ca="1" si="15"/>
        <v>08</v>
      </c>
      <c r="S96" s="18" t="str">
        <f t="shared" ca="1" si="17"/>
        <v>07</v>
      </c>
      <c r="T96" s="18">
        <v>1</v>
      </c>
      <c r="U96" s="18">
        <v>0</v>
      </c>
      <c r="V96" s="18">
        <v>0</v>
      </c>
      <c r="W96" s="18">
        <v>1</v>
      </c>
      <c r="X96" s="18">
        <v>1</v>
      </c>
      <c r="Y96" s="18">
        <v>1</v>
      </c>
      <c r="Z96" s="18">
        <v>1</v>
      </c>
      <c r="AA96" s="18">
        <v>1</v>
      </c>
      <c r="AB96" s="18">
        <v>0</v>
      </c>
      <c r="AC96" s="19">
        <v>0</v>
      </c>
      <c r="AD96" s="19">
        <v>0</v>
      </c>
      <c r="AE96" s="19">
        <v>0</v>
      </c>
      <c r="AF96" s="19">
        <v>0</v>
      </c>
      <c r="AG96" s="19">
        <v>0</v>
      </c>
      <c r="AH96" s="19">
        <v>0</v>
      </c>
      <c r="AI96" s="18">
        <v>0</v>
      </c>
      <c r="AJ96" s="19">
        <v>0</v>
      </c>
      <c r="AK96" s="19">
        <v>0</v>
      </c>
      <c r="AL96" s="19">
        <v>0</v>
      </c>
      <c r="AM96" s="26">
        <f t="shared" ref="AM96:AM97" si="40">F96</f>
        <v>34</v>
      </c>
      <c r="AN96" s="19">
        <v>0</v>
      </c>
      <c r="AO96" s="19">
        <v>0</v>
      </c>
      <c r="AP96" s="19">
        <v>0</v>
      </c>
      <c r="AQ96" s="19">
        <v>0</v>
      </c>
      <c r="AR96" s="19">
        <v>0</v>
      </c>
      <c r="AS96" s="19">
        <v>0</v>
      </c>
      <c r="AT96" s="18" t="str">
        <f t="shared" ca="1" si="26"/>
        <v>15</v>
      </c>
      <c r="AU96" s="18" t="s">
        <v>25</v>
      </c>
      <c r="AV96" s="16" t="str">
        <f t="shared" ca="1" si="27"/>
        <v>7B00013CC80105076002F400051608070100000101010100000000000000000000000000000000000000000034000000000000000000000000157D</v>
      </c>
      <c r="AW96" s="79">
        <v>95</v>
      </c>
      <c r="AX96" s="21"/>
      <c r="AY96" s="18" t="str">
        <f t="shared" si="28"/>
        <v>00</v>
      </c>
      <c r="AZ96" s="18" t="str">
        <f t="shared" si="29"/>
        <v>00</v>
      </c>
      <c r="BA96" s="20"/>
      <c r="BB96" s="21"/>
    </row>
    <row r="97" spans="1:54" ht="66">
      <c r="A97" s="27"/>
      <c r="B97" s="16"/>
      <c r="C97" s="27"/>
      <c r="D97" s="16"/>
      <c r="E97" s="16">
        <v>3</v>
      </c>
      <c r="F97" s="25" t="s">
        <v>72</v>
      </c>
      <c r="G97" s="18" t="s">
        <v>18</v>
      </c>
      <c r="H97" s="18">
        <v>0</v>
      </c>
      <c r="I97" s="18">
        <v>1</v>
      </c>
      <c r="J97" s="18" t="s">
        <v>69</v>
      </c>
      <c r="K97" s="18" t="s">
        <v>68</v>
      </c>
      <c r="L97" s="18">
        <v>1</v>
      </c>
      <c r="M97" s="18">
        <v>5</v>
      </c>
      <c r="N97" s="19">
        <v>760</v>
      </c>
      <c r="O97" s="19" t="s">
        <v>166</v>
      </c>
      <c r="P97" s="19">
        <v>5</v>
      </c>
      <c r="Q97" s="18" t="str">
        <f t="shared" ca="1" si="13"/>
        <v>16</v>
      </c>
      <c r="R97" s="18" t="str">
        <f t="shared" ca="1" si="15"/>
        <v>08</v>
      </c>
      <c r="S97" s="18" t="str">
        <f t="shared" ca="1" si="17"/>
        <v>07</v>
      </c>
      <c r="T97" s="18">
        <v>1</v>
      </c>
      <c r="U97" s="18">
        <v>0</v>
      </c>
      <c r="V97" s="18">
        <v>0</v>
      </c>
      <c r="W97" s="18">
        <v>1</v>
      </c>
      <c r="X97" s="18">
        <v>1</v>
      </c>
      <c r="Y97" s="18">
        <v>1</v>
      </c>
      <c r="Z97" s="18">
        <v>1</v>
      </c>
      <c r="AA97" s="18">
        <v>1</v>
      </c>
      <c r="AB97" s="18">
        <v>0</v>
      </c>
      <c r="AC97" s="19">
        <v>0</v>
      </c>
      <c r="AD97" s="19">
        <v>0</v>
      </c>
      <c r="AE97" s="19">
        <v>0</v>
      </c>
      <c r="AF97" s="19">
        <v>0</v>
      </c>
      <c r="AG97" s="19">
        <v>0</v>
      </c>
      <c r="AH97" s="19">
        <v>0</v>
      </c>
      <c r="AI97" s="18">
        <v>0</v>
      </c>
      <c r="AJ97" s="19">
        <v>0</v>
      </c>
      <c r="AK97" s="19">
        <v>0</v>
      </c>
      <c r="AL97" s="19">
        <v>0</v>
      </c>
      <c r="AM97" s="26" t="str">
        <f t="shared" si="40"/>
        <v>FFFF</v>
      </c>
      <c r="AN97" s="19">
        <v>0</v>
      </c>
      <c r="AO97" s="19">
        <v>0</v>
      </c>
      <c r="AP97" s="19">
        <v>0</v>
      </c>
      <c r="AQ97" s="19">
        <v>0</v>
      </c>
      <c r="AR97" s="19">
        <v>0</v>
      </c>
      <c r="AS97" s="19">
        <v>0</v>
      </c>
      <c r="AT97" s="18" t="str">
        <f t="shared" ca="1" si="26"/>
        <v>00</v>
      </c>
      <c r="AU97" s="18" t="s">
        <v>25</v>
      </c>
      <c r="AV97" s="16" t="str">
        <f t="shared" ca="1" si="27"/>
        <v>7B00013CC80105076002F40005160807010000010101010000000000000000000000000000000000000000FFFF000000000000000000000000007D</v>
      </c>
      <c r="AW97" s="79">
        <v>96</v>
      </c>
      <c r="AX97" s="21"/>
      <c r="AY97" s="18" t="str">
        <f t="shared" si="28"/>
        <v>00</v>
      </c>
      <c r="AZ97" s="18" t="str">
        <f t="shared" si="29"/>
        <v>00</v>
      </c>
      <c r="BA97" s="20"/>
      <c r="BB97" s="21"/>
    </row>
    <row r="98" spans="1:54" ht="66">
      <c r="A98" s="27"/>
      <c r="B98" s="16">
        <v>46</v>
      </c>
      <c r="C98" s="27" t="s">
        <v>96</v>
      </c>
      <c r="D98" s="16"/>
      <c r="E98" s="16">
        <v>1</v>
      </c>
      <c r="F98" s="22">
        <v>0</v>
      </c>
      <c r="G98" s="18" t="s">
        <v>18</v>
      </c>
      <c r="H98" s="18">
        <v>0</v>
      </c>
      <c r="I98" s="18">
        <v>1</v>
      </c>
      <c r="J98" s="18" t="s">
        <v>69</v>
      </c>
      <c r="K98" s="18" t="s">
        <v>68</v>
      </c>
      <c r="L98" s="18">
        <v>1</v>
      </c>
      <c r="M98" s="18">
        <v>5</v>
      </c>
      <c r="N98" s="19">
        <v>760</v>
      </c>
      <c r="O98" s="19" t="s">
        <v>166</v>
      </c>
      <c r="P98" s="19">
        <v>5</v>
      </c>
      <c r="Q98" s="18" t="str">
        <f t="shared" ref="Q98:Q119" ca="1" si="41">TEXT(DEC2HEX(TEXT(NOW()+2,"YY")),"00")</f>
        <v>16</v>
      </c>
      <c r="R98" s="18" t="str">
        <f t="shared" ca="1" si="15"/>
        <v>08</v>
      </c>
      <c r="S98" s="18" t="str">
        <f t="shared" ca="1" si="17"/>
        <v>07</v>
      </c>
      <c r="T98" s="18">
        <v>1</v>
      </c>
      <c r="U98" s="18">
        <v>0</v>
      </c>
      <c r="V98" s="18">
        <v>0</v>
      </c>
      <c r="W98" s="18">
        <v>1</v>
      </c>
      <c r="X98" s="18">
        <v>1</v>
      </c>
      <c r="Y98" s="18">
        <v>1</v>
      </c>
      <c r="Z98" s="18">
        <v>1</v>
      </c>
      <c r="AA98" s="18">
        <v>1</v>
      </c>
      <c r="AB98" s="18">
        <v>0</v>
      </c>
      <c r="AC98" s="19">
        <v>0</v>
      </c>
      <c r="AD98" s="19">
        <v>0</v>
      </c>
      <c r="AE98" s="19">
        <v>0</v>
      </c>
      <c r="AF98" s="19">
        <v>0</v>
      </c>
      <c r="AG98" s="19">
        <v>0</v>
      </c>
      <c r="AH98" s="19">
        <v>0</v>
      </c>
      <c r="AI98" s="18">
        <v>0</v>
      </c>
      <c r="AJ98" s="19">
        <v>0</v>
      </c>
      <c r="AK98" s="19">
        <v>0</v>
      </c>
      <c r="AL98" s="19">
        <v>0</v>
      </c>
      <c r="AM98" s="19">
        <v>0</v>
      </c>
      <c r="AN98" s="26">
        <f>F98</f>
        <v>0</v>
      </c>
      <c r="AO98" s="19">
        <v>0</v>
      </c>
      <c r="AP98" s="19">
        <v>0</v>
      </c>
      <c r="AQ98" s="19">
        <v>0</v>
      </c>
      <c r="AR98" s="19">
        <v>0</v>
      </c>
      <c r="AS98" s="19">
        <v>0</v>
      </c>
      <c r="AT98" s="18" t="str">
        <f t="shared" ca="1" si="26"/>
        <v>01</v>
      </c>
      <c r="AU98" s="18" t="s">
        <v>25</v>
      </c>
      <c r="AV98" s="16" t="str">
        <f t="shared" ca="1" si="27"/>
        <v>7B00013CC80105076002F400051608070100000101010100000000000000000000000000000000000000000000000000000000000000000000017D</v>
      </c>
      <c r="AW98" s="79">
        <v>97</v>
      </c>
      <c r="AX98" s="21"/>
      <c r="AY98" s="18" t="str">
        <f t="shared" si="28"/>
        <v>00</v>
      </c>
      <c r="AZ98" s="18" t="str">
        <f t="shared" si="29"/>
        <v>00</v>
      </c>
      <c r="BA98" s="20"/>
      <c r="BB98" s="21"/>
    </row>
    <row r="99" spans="1:54" ht="66">
      <c r="A99" s="27"/>
      <c r="B99" s="16"/>
      <c r="C99" s="27"/>
      <c r="D99" s="16"/>
      <c r="E99" s="16">
        <v>2</v>
      </c>
      <c r="F99" s="22">
        <v>1</v>
      </c>
      <c r="G99" s="18" t="s">
        <v>18</v>
      </c>
      <c r="H99" s="18">
        <v>0</v>
      </c>
      <c r="I99" s="18">
        <v>1</v>
      </c>
      <c r="J99" s="18" t="s">
        <v>69</v>
      </c>
      <c r="K99" s="18" t="s">
        <v>68</v>
      </c>
      <c r="L99" s="18">
        <v>1</v>
      </c>
      <c r="M99" s="18">
        <v>5</v>
      </c>
      <c r="N99" s="19">
        <v>760</v>
      </c>
      <c r="O99" s="19" t="s">
        <v>166</v>
      </c>
      <c r="P99" s="19">
        <v>5</v>
      </c>
      <c r="Q99" s="18" t="str">
        <f t="shared" ca="1" si="41"/>
        <v>16</v>
      </c>
      <c r="R99" s="18" t="str">
        <f t="shared" ca="1" si="15"/>
        <v>08</v>
      </c>
      <c r="S99" s="18" t="str">
        <f t="shared" ca="1" si="17"/>
        <v>07</v>
      </c>
      <c r="T99" s="18">
        <v>1</v>
      </c>
      <c r="U99" s="18">
        <v>0</v>
      </c>
      <c r="V99" s="18">
        <v>0</v>
      </c>
      <c r="W99" s="18">
        <v>1</v>
      </c>
      <c r="X99" s="18">
        <v>1</v>
      </c>
      <c r="Y99" s="18">
        <v>1</v>
      </c>
      <c r="Z99" s="18">
        <v>1</v>
      </c>
      <c r="AA99" s="18">
        <v>1</v>
      </c>
      <c r="AB99" s="18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8">
        <v>0</v>
      </c>
      <c r="AJ99" s="19">
        <v>0</v>
      </c>
      <c r="AK99" s="19">
        <v>0</v>
      </c>
      <c r="AL99" s="19">
        <v>0</v>
      </c>
      <c r="AM99" s="19">
        <v>0</v>
      </c>
      <c r="AN99" s="26">
        <f t="shared" ref="AN99:AN100" si="42">F99</f>
        <v>1</v>
      </c>
      <c r="AO99" s="19">
        <v>0</v>
      </c>
      <c r="AP99" s="19">
        <v>0</v>
      </c>
      <c r="AQ99" s="19">
        <v>0</v>
      </c>
      <c r="AR99" s="19">
        <v>0</v>
      </c>
      <c r="AS99" s="19">
        <v>0</v>
      </c>
      <c r="AT99" s="18" t="str">
        <f t="shared" ca="1" si="26"/>
        <v>00</v>
      </c>
      <c r="AU99" s="18" t="s">
        <v>25</v>
      </c>
      <c r="AV99" s="16" t="str">
        <f t="shared" ca="1" si="27"/>
        <v>7B00013CC80105076002F400051608070100000101010100000000000000000000000000000000000000000000000100000000000000000000007D</v>
      </c>
      <c r="AW99" s="79">
        <v>98</v>
      </c>
      <c r="AX99" s="21"/>
      <c r="AY99" s="18" t="str">
        <f t="shared" si="28"/>
        <v>00</v>
      </c>
      <c r="AZ99" s="18" t="str">
        <f t="shared" si="29"/>
        <v>00</v>
      </c>
      <c r="BA99" s="20"/>
      <c r="BB99" s="21"/>
    </row>
    <row r="100" spans="1:54" ht="66">
      <c r="A100" s="27"/>
      <c r="B100" s="16"/>
      <c r="C100" s="27"/>
      <c r="D100" s="16"/>
      <c r="E100" s="16">
        <v>3</v>
      </c>
      <c r="F100" s="22" t="s">
        <v>22</v>
      </c>
      <c r="G100" s="18" t="s">
        <v>18</v>
      </c>
      <c r="H100" s="18">
        <v>0</v>
      </c>
      <c r="I100" s="18">
        <v>1</v>
      </c>
      <c r="J100" s="18" t="s">
        <v>69</v>
      </c>
      <c r="K100" s="18" t="s">
        <v>68</v>
      </c>
      <c r="L100" s="18">
        <v>1</v>
      </c>
      <c r="M100" s="18">
        <v>5</v>
      </c>
      <c r="N100" s="19">
        <v>760</v>
      </c>
      <c r="O100" s="19" t="s">
        <v>166</v>
      </c>
      <c r="P100" s="19">
        <v>5</v>
      </c>
      <c r="Q100" s="18" t="str">
        <f t="shared" ca="1" si="41"/>
        <v>16</v>
      </c>
      <c r="R100" s="18" t="str">
        <f t="shared" ca="1" si="15"/>
        <v>08</v>
      </c>
      <c r="S100" s="18" t="str">
        <f t="shared" ca="1" si="17"/>
        <v>07</v>
      </c>
      <c r="T100" s="18">
        <v>1</v>
      </c>
      <c r="U100" s="18">
        <v>0</v>
      </c>
      <c r="V100" s="18">
        <v>0</v>
      </c>
      <c r="W100" s="18">
        <v>1</v>
      </c>
      <c r="X100" s="18">
        <v>1</v>
      </c>
      <c r="Y100" s="18">
        <v>1</v>
      </c>
      <c r="Z100" s="18">
        <v>1</v>
      </c>
      <c r="AA100" s="18">
        <v>1</v>
      </c>
      <c r="AB100" s="18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0</v>
      </c>
      <c r="AH100" s="19">
        <v>0</v>
      </c>
      <c r="AI100" s="18">
        <v>0</v>
      </c>
      <c r="AJ100" s="19">
        <v>0</v>
      </c>
      <c r="AK100" s="19">
        <v>0</v>
      </c>
      <c r="AL100" s="19">
        <v>0</v>
      </c>
      <c r="AM100" s="19">
        <v>0</v>
      </c>
      <c r="AN100" s="26" t="str">
        <f t="shared" si="42"/>
        <v>FF</v>
      </c>
      <c r="AO100" s="19">
        <v>0</v>
      </c>
      <c r="AP100" s="19">
        <v>0</v>
      </c>
      <c r="AQ100" s="19">
        <v>0</v>
      </c>
      <c r="AR100" s="19">
        <v>0</v>
      </c>
      <c r="AS100" s="19">
        <v>0</v>
      </c>
      <c r="AT100" s="18" t="str">
        <f t="shared" ca="1" si="26"/>
        <v>00</v>
      </c>
      <c r="AU100" s="18" t="s">
        <v>25</v>
      </c>
      <c r="AV100" s="16" t="str">
        <f t="shared" ca="1" si="27"/>
        <v>7B00013CC80105076002F400051608070100000101010100000000000000000000000000000000000000000000FF00000000000000000000007D</v>
      </c>
      <c r="AW100" s="79">
        <v>99</v>
      </c>
      <c r="AX100" s="21"/>
      <c r="AY100" s="18" t="str">
        <f t="shared" si="28"/>
        <v>00</v>
      </c>
      <c r="AZ100" s="18" t="str">
        <f t="shared" si="29"/>
        <v>00</v>
      </c>
      <c r="BA100" s="20"/>
      <c r="BB100" s="21"/>
    </row>
    <row r="101" spans="1:54" ht="66">
      <c r="A101" s="27"/>
      <c r="B101" s="16">
        <v>48</v>
      </c>
      <c r="C101" s="27" t="s">
        <v>97</v>
      </c>
      <c r="D101" s="16"/>
      <c r="E101" s="16">
        <v>1</v>
      </c>
      <c r="F101" s="25">
        <v>0</v>
      </c>
      <c r="G101" s="18" t="s">
        <v>18</v>
      </c>
      <c r="H101" s="18">
        <v>0</v>
      </c>
      <c r="I101" s="18">
        <v>1</v>
      </c>
      <c r="J101" s="18" t="s">
        <v>69</v>
      </c>
      <c r="K101" s="18" t="s">
        <v>68</v>
      </c>
      <c r="L101" s="18">
        <v>1</v>
      </c>
      <c r="M101" s="18">
        <v>5</v>
      </c>
      <c r="N101" s="19">
        <v>760</v>
      </c>
      <c r="O101" s="19" t="s">
        <v>166</v>
      </c>
      <c r="P101" s="19">
        <v>5</v>
      </c>
      <c r="Q101" s="18" t="str">
        <f t="shared" ca="1" si="41"/>
        <v>16</v>
      </c>
      <c r="R101" s="18" t="str">
        <f t="shared" ref="R101:R119" ca="1" si="43">TEXT(DEC2HEX(TEXT(NOW()+2,"MM")),"00")</f>
        <v>08</v>
      </c>
      <c r="S101" s="18" t="str">
        <f t="shared" ca="1" si="17"/>
        <v>07</v>
      </c>
      <c r="T101" s="18">
        <v>1</v>
      </c>
      <c r="U101" s="18">
        <v>0</v>
      </c>
      <c r="V101" s="18">
        <v>0</v>
      </c>
      <c r="W101" s="18">
        <v>1</v>
      </c>
      <c r="X101" s="18">
        <v>1</v>
      </c>
      <c r="Y101" s="18">
        <v>1</v>
      </c>
      <c r="Z101" s="18">
        <v>1</v>
      </c>
      <c r="AA101" s="18">
        <v>1</v>
      </c>
      <c r="AB101" s="18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18">
        <v>0</v>
      </c>
      <c r="AJ101" s="19">
        <v>0</v>
      </c>
      <c r="AK101" s="19">
        <v>0</v>
      </c>
      <c r="AL101" s="19">
        <v>0</v>
      </c>
      <c r="AM101" s="19">
        <v>0</v>
      </c>
      <c r="AN101" s="19">
        <v>0</v>
      </c>
      <c r="AO101" s="26">
        <f>F101</f>
        <v>0</v>
      </c>
      <c r="AP101" s="19">
        <v>0</v>
      </c>
      <c r="AQ101" s="19">
        <v>0</v>
      </c>
      <c r="AR101" s="19">
        <v>0</v>
      </c>
      <c r="AS101" s="19">
        <v>0</v>
      </c>
      <c r="AT101" s="18" t="str">
        <f t="shared" ca="1" si="26"/>
        <v>01</v>
      </c>
      <c r="AU101" s="18" t="s">
        <v>25</v>
      </c>
      <c r="AV101" s="16" t="str">
        <f t="shared" ca="1" si="27"/>
        <v>7B00013CC80105076002F400051608070100000101010100000000000000000000000000000000000000000000000000000000000000000000017D</v>
      </c>
      <c r="AW101" s="79">
        <v>100</v>
      </c>
      <c r="AX101" s="21"/>
      <c r="AY101" s="18" t="str">
        <f t="shared" si="28"/>
        <v>00</v>
      </c>
      <c r="AZ101" s="18" t="str">
        <f t="shared" si="29"/>
        <v>00</v>
      </c>
      <c r="BA101" s="20"/>
      <c r="BB101" s="21"/>
    </row>
    <row r="102" spans="1:54" ht="66">
      <c r="A102" s="27"/>
      <c r="B102" s="16"/>
      <c r="C102" s="27"/>
      <c r="D102" s="16"/>
      <c r="E102" s="16">
        <v>2</v>
      </c>
      <c r="F102" s="25">
        <v>34</v>
      </c>
      <c r="G102" s="18" t="s">
        <v>18</v>
      </c>
      <c r="H102" s="18">
        <v>0</v>
      </c>
      <c r="I102" s="18">
        <v>1</v>
      </c>
      <c r="J102" s="18" t="s">
        <v>69</v>
      </c>
      <c r="K102" s="18" t="s">
        <v>68</v>
      </c>
      <c r="L102" s="18">
        <v>1</v>
      </c>
      <c r="M102" s="18">
        <v>5</v>
      </c>
      <c r="N102" s="19">
        <v>760</v>
      </c>
      <c r="O102" s="19" t="s">
        <v>166</v>
      </c>
      <c r="P102" s="19">
        <v>5</v>
      </c>
      <c r="Q102" s="18" t="str">
        <f t="shared" ca="1" si="41"/>
        <v>16</v>
      </c>
      <c r="R102" s="18" t="str">
        <f t="shared" ca="1" si="43"/>
        <v>08</v>
      </c>
      <c r="S102" s="18" t="str">
        <f t="shared" ca="1" si="17"/>
        <v>07</v>
      </c>
      <c r="T102" s="18">
        <v>1</v>
      </c>
      <c r="U102" s="18">
        <v>0</v>
      </c>
      <c r="V102" s="18">
        <v>0</v>
      </c>
      <c r="W102" s="18">
        <v>1</v>
      </c>
      <c r="X102" s="18">
        <v>1</v>
      </c>
      <c r="Y102" s="18">
        <v>1</v>
      </c>
      <c r="Z102" s="18">
        <v>1</v>
      </c>
      <c r="AA102" s="18">
        <v>1</v>
      </c>
      <c r="AB102" s="18">
        <v>0</v>
      </c>
      <c r="AC102" s="19">
        <v>0</v>
      </c>
      <c r="AD102" s="19">
        <v>0</v>
      </c>
      <c r="AE102" s="19">
        <v>0</v>
      </c>
      <c r="AF102" s="19">
        <v>0</v>
      </c>
      <c r="AG102" s="19">
        <v>0</v>
      </c>
      <c r="AH102" s="19">
        <v>0</v>
      </c>
      <c r="AI102" s="18">
        <v>0</v>
      </c>
      <c r="AJ102" s="19">
        <v>0</v>
      </c>
      <c r="AK102" s="19">
        <v>0</v>
      </c>
      <c r="AL102" s="19">
        <v>0</v>
      </c>
      <c r="AM102" s="19">
        <v>0</v>
      </c>
      <c r="AN102" s="19">
        <v>0</v>
      </c>
      <c r="AO102" s="26">
        <f t="shared" ref="AO102:AO103" si="44">F102</f>
        <v>34</v>
      </c>
      <c r="AP102" s="19">
        <v>0</v>
      </c>
      <c r="AQ102" s="19">
        <v>0</v>
      </c>
      <c r="AR102" s="19">
        <v>0</v>
      </c>
      <c r="AS102" s="19">
        <v>0</v>
      </c>
      <c r="AT102" s="18" t="str">
        <f t="shared" ca="1" si="26"/>
        <v>15</v>
      </c>
      <c r="AU102" s="18" t="s">
        <v>25</v>
      </c>
      <c r="AV102" s="16" t="str">
        <f t="shared" ca="1" si="27"/>
        <v>7B00013CC80105076002F400051608070100000101010100000000000000000000000000000000000000000000000000340000000000000000157D</v>
      </c>
      <c r="AW102" s="79">
        <v>101</v>
      </c>
      <c r="AX102" s="21"/>
      <c r="AY102" s="18" t="str">
        <f t="shared" si="28"/>
        <v>00</v>
      </c>
      <c r="AZ102" s="18" t="str">
        <f t="shared" si="29"/>
        <v>00</v>
      </c>
      <c r="BA102" s="20"/>
      <c r="BB102" s="21"/>
    </row>
    <row r="103" spans="1:54" ht="66">
      <c r="A103" s="27"/>
      <c r="B103" s="16"/>
      <c r="C103" s="27"/>
      <c r="D103" s="16"/>
      <c r="E103" s="16">
        <v>3</v>
      </c>
      <c r="F103" s="25" t="s">
        <v>72</v>
      </c>
      <c r="G103" s="18" t="s">
        <v>18</v>
      </c>
      <c r="H103" s="18">
        <v>0</v>
      </c>
      <c r="I103" s="18">
        <v>1</v>
      </c>
      <c r="J103" s="18" t="s">
        <v>69</v>
      </c>
      <c r="K103" s="18" t="s">
        <v>68</v>
      </c>
      <c r="L103" s="18">
        <v>1</v>
      </c>
      <c r="M103" s="18">
        <v>5</v>
      </c>
      <c r="N103" s="19">
        <v>760</v>
      </c>
      <c r="O103" s="19" t="s">
        <v>166</v>
      </c>
      <c r="P103" s="19">
        <v>5</v>
      </c>
      <c r="Q103" s="18" t="str">
        <f t="shared" ca="1" si="41"/>
        <v>16</v>
      </c>
      <c r="R103" s="18" t="str">
        <f t="shared" ca="1" si="43"/>
        <v>08</v>
      </c>
      <c r="S103" s="18" t="str">
        <f t="shared" ca="1" si="17"/>
        <v>07</v>
      </c>
      <c r="T103" s="18">
        <v>1</v>
      </c>
      <c r="U103" s="18">
        <v>0</v>
      </c>
      <c r="V103" s="18">
        <v>0</v>
      </c>
      <c r="W103" s="18">
        <v>1</v>
      </c>
      <c r="X103" s="18">
        <v>1</v>
      </c>
      <c r="Y103" s="18">
        <v>1</v>
      </c>
      <c r="Z103" s="18">
        <v>1</v>
      </c>
      <c r="AA103" s="18">
        <v>1</v>
      </c>
      <c r="AB103" s="18">
        <v>0</v>
      </c>
      <c r="AC103" s="19">
        <v>0</v>
      </c>
      <c r="AD103" s="19">
        <v>0</v>
      </c>
      <c r="AE103" s="19">
        <v>0</v>
      </c>
      <c r="AF103" s="19">
        <v>0</v>
      </c>
      <c r="AG103" s="19">
        <v>0</v>
      </c>
      <c r="AH103" s="19">
        <v>0</v>
      </c>
      <c r="AI103" s="18">
        <v>0</v>
      </c>
      <c r="AJ103" s="19">
        <v>0</v>
      </c>
      <c r="AK103" s="19">
        <v>0</v>
      </c>
      <c r="AL103" s="19">
        <v>0</v>
      </c>
      <c r="AM103" s="19">
        <v>0</v>
      </c>
      <c r="AN103" s="19">
        <v>0</v>
      </c>
      <c r="AO103" s="26" t="str">
        <f t="shared" si="44"/>
        <v>FFFF</v>
      </c>
      <c r="AP103" s="19">
        <v>0</v>
      </c>
      <c r="AQ103" s="19">
        <v>0</v>
      </c>
      <c r="AR103" s="19">
        <v>0</v>
      </c>
      <c r="AS103" s="19">
        <v>0</v>
      </c>
      <c r="AT103" s="18" t="str">
        <f t="shared" ca="1" si="26"/>
        <v>00</v>
      </c>
      <c r="AU103" s="18" t="s">
        <v>25</v>
      </c>
      <c r="AV103" s="16" t="str">
        <f t="shared" ca="1" si="27"/>
        <v>7B00013CC80105076002F4000516080701000001010101000000000000000000000000000000000000000000000000FFFF0000000000000000007D</v>
      </c>
      <c r="AW103" s="79">
        <v>102</v>
      </c>
      <c r="AX103" s="21"/>
      <c r="AY103" s="18" t="str">
        <f t="shared" si="28"/>
        <v>00</v>
      </c>
      <c r="AZ103" s="18" t="str">
        <f t="shared" si="29"/>
        <v>00</v>
      </c>
      <c r="BA103" s="20"/>
      <c r="BB103" s="21"/>
    </row>
    <row r="104" spans="1:54" ht="66">
      <c r="A104" s="27"/>
      <c r="B104" s="16">
        <v>50</v>
      </c>
      <c r="C104" s="27" t="s">
        <v>98</v>
      </c>
      <c r="D104" s="16"/>
      <c r="E104" s="16">
        <v>1</v>
      </c>
      <c r="F104" s="25">
        <v>0</v>
      </c>
      <c r="G104" s="18" t="s">
        <v>18</v>
      </c>
      <c r="H104" s="18">
        <v>0</v>
      </c>
      <c r="I104" s="18">
        <v>1</v>
      </c>
      <c r="J104" s="18" t="s">
        <v>69</v>
      </c>
      <c r="K104" s="18" t="s">
        <v>68</v>
      </c>
      <c r="L104" s="18">
        <v>1</v>
      </c>
      <c r="M104" s="18">
        <v>5</v>
      </c>
      <c r="N104" s="19">
        <v>760</v>
      </c>
      <c r="O104" s="19" t="s">
        <v>166</v>
      </c>
      <c r="P104" s="19">
        <v>5</v>
      </c>
      <c r="Q104" s="18" t="str">
        <f t="shared" ca="1" si="41"/>
        <v>16</v>
      </c>
      <c r="R104" s="18" t="str">
        <f t="shared" ca="1" si="43"/>
        <v>08</v>
      </c>
      <c r="S104" s="18" t="str">
        <f t="shared" ref="S104:S119" ca="1" si="45">TEXT(DEC2HEX(TEXT(NOW()+2,"DD")),"00")</f>
        <v>07</v>
      </c>
      <c r="T104" s="18">
        <v>1</v>
      </c>
      <c r="U104" s="18">
        <v>0</v>
      </c>
      <c r="V104" s="18">
        <v>0</v>
      </c>
      <c r="W104" s="18">
        <v>1</v>
      </c>
      <c r="X104" s="18">
        <v>1</v>
      </c>
      <c r="Y104" s="18">
        <v>1</v>
      </c>
      <c r="Z104" s="18">
        <v>1</v>
      </c>
      <c r="AA104" s="18">
        <v>1</v>
      </c>
      <c r="AB104" s="18">
        <v>0</v>
      </c>
      <c r="AC104" s="19">
        <v>0</v>
      </c>
      <c r="AD104" s="19">
        <v>0</v>
      </c>
      <c r="AE104" s="19">
        <v>0</v>
      </c>
      <c r="AF104" s="19">
        <v>0</v>
      </c>
      <c r="AG104" s="19">
        <v>0</v>
      </c>
      <c r="AH104" s="19">
        <v>0</v>
      </c>
      <c r="AI104" s="18">
        <v>0</v>
      </c>
      <c r="AJ104" s="19">
        <v>0</v>
      </c>
      <c r="AK104" s="19">
        <v>0</v>
      </c>
      <c r="AL104" s="19">
        <v>0</v>
      </c>
      <c r="AM104" s="19">
        <v>0</v>
      </c>
      <c r="AN104" s="19">
        <v>0</v>
      </c>
      <c r="AO104" s="19">
        <v>0</v>
      </c>
      <c r="AP104" s="26">
        <f>F104</f>
        <v>0</v>
      </c>
      <c r="AQ104" s="19">
        <v>0</v>
      </c>
      <c r="AR104" s="19">
        <v>0</v>
      </c>
      <c r="AS104" s="19">
        <v>0</v>
      </c>
      <c r="AT104" s="18" t="str">
        <f t="shared" ca="1" si="26"/>
        <v>01</v>
      </c>
      <c r="AU104" s="18" t="s">
        <v>25</v>
      </c>
      <c r="AV104" s="16" t="str">
        <f t="shared" ca="1" si="27"/>
        <v>7B00013CC80105076002F400051608070100000101010100000000000000000000000000000000000000000000000000000000000000000000017D</v>
      </c>
      <c r="AW104" s="79">
        <v>103</v>
      </c>
      <c r="AX104" s="21"/>
      <c r="AY104" s="18" t="str">
        <f t="shared" si="28"/>
        <v>00</v>
      </c>
      <c r="AZ104" s="18" t="str">
        <f t="shared" si="29"/>
        <v>00</v>
      </c>
      <c r="BA104" s="20"/>
      <c r="BB104" s="21"/>
    </row>
    <row r="105" spans="1:54" ht="66">
      <c r="A105" s="27"/>
      <c r="B105" s="16"/>
      <c r="C105" s="27"/>
      <c r="D105" s="16"/>
      <c r="E105" s="16">
        <v>2</v>
      </c>
      <c r="F105" s="25">
        <v>34</v>
      </c>
      <c r="G105" s="18" t="s">
        <v>18</v>
      </c>
      <c r="H105" s="18">
        <v>0</v>
      </c>
      <c r="I105" s="18">
        <v>1</v>
      </c>
      <c r="J105" s="18" t="s">
        <v>69</v>
      </c>
      <c r="K105" s="18" t="s">
        <v>68</v>
      </c>
      <c r="L105" s="18">
        <v>1</v>
      </c>
      <c r="M105" s="18">
        <v>5</v>
      </c>
      <c r="N105" s="19">
        <v>760</v>
      </c>
      <c r="O105" s="19" t="s">
        <v>166</v>
      </c>
      <c r="P105" s="19">
        <v>5</v>
      </c>
      <c r="Q105" s="18" t="str">
        <f t="shared" ca="1" si="41"/>
        <v>16</v>
      </c>
      <c r="R105" s="18" t="str">
        <f t="shared" ca="1" si="43"/>
        <v>08</v>
      </c>
      <c r="S105" s="18" t="str">
        <f t="shared" ca="1" si="45"/>
        <v>07</v>
      </c>
      <c r="T105" s="18">
        <v>1</v>
      </c>
      <c r="U105" s="18">
        <v>0</v>
      </c>
      <c r="V105" s="18">
        <v>0</v>
      </c>
      <c r="W105" s="18">
        <v>1</v>
      </c>
      <c r="X105" s="18">
        <v>1</v>
      </c>
      <c r="Y105" s="18">
        <v>1</v>
      </c>
      <c r="Z105" s="18">
        <v>1</v>
      </c>
      <c r="AA105" s="18">
        <v>1</v>
      </c>
      <c r="AB105" s="18">
        <v>0</v>
      </c>
      <c r="AC105" s="19">
        <v>0</v>
      </c>
      <c r="AD105" s="19">
        <v>0</v>
      </c>
      <c r="AE105" s="19">
        <v>0</v>
      </c>
      <c r="AF105" s="19">
        <v>0</v>
      </c>
      <c r="AG105" s="19">
        <v>0</v>
      </c>
      <c r="AH105" s="19">
        <v>0</v>
      </c>
      <c r="AI105" s="18">
        <v>0</v>
      </c>
      <c r="AJ105" s="19">
        <v>0</v>
      </c>
      <c r="AK105" s="19">
        <v>0</v>
      </c>
      <c r="AL105" s="19">
        <v>0</v>
      </c>
      <c r="AM105" s="19">
        <v>0</v>
      </c>
      <c r="AN105" s="19">
        <v>0</v>
      </c>
      <c r="AO105" s="19">
        <v>0</v>
      </c>
      <c r="AP105" s="26">
        <f t="shared" ref="AP105:AP106" si="46">F105</f>
        <v>34</v>
      </c>
      <c r="AQ105" s="19">
        <v>0</v>
      </c>
      <c r="AR105" s="19">
        <v>0</v>
      </c>
      <c r="AS105" s="19">
        <v>0</v>
      </c>
      <c r="AT105" s="18" t="str">
        <f t="shared" ca="1" si="26"/>
        <v>15</v>
      </c>
      <c r="AU105" s="18" t="s">
        <v>25</v>
      </c>
      <c r="AV105" s="16" t="str">
        <f t="shared" ca="1" si="27"/>
        <v>7B00013CC80105076002F400051608070100000101010100000000000000000000000000000000000000000000000000000034000000000000157D</v>
      </c>
      <c r="AW105" s="79">
        <v>104</v>
      </c>
      <c r="AX105" s="21"/>
      <c r="AY105" s="18" t="str">
        <f t="shared" si="28"/>
        <v>00</v>
      </c>
      <c r="AZ105" s="18" t="str">
        <f t="shared" si="29"/>
        <v>00</v>
      </c>
      <c r="BA105" s="20"/>
      <c r="BB105" s="21"/>
    </row>
    <row r="106" spans="1:54" ht="66">
      <c r="A106" s="27"/>
      <c r="B106" s="16"/>
      <c r="C106" s="27"/>
      <c r="D106" s="16"/>
      <c r="E106" s="16">
        <v>3</v>
      </c>
      <c r="F106" s="25" t="s">
        <v>72</v>
      </c>
      <c r="G106" s="18" t="s">
        <v>18</v>
      </c>
      <c r="H106" s="18">
        <v>0</v>
      </c>
      <c r="I106" s="18">
        <v>1</v>
      </c>
      <c r="J106" s="18" t="s">
        <v>69</v>
      </c>
      <c r="K106" s="18" t="s">
        <v>68</v>
      </c>
      <c r="L106" s="18">
        <v>1</v>
      </c>
      <c r="M106" s="18">
        <v>5</v>
      </c>
      <c r="N106" s="19">
        <v>760</v>
      </c>
      <c r="O106" s="19" t="s">
        <v>166</v>
      </c>
      <c r="P106" s="19">
        <v>5</v>
      </c>
      <c r="Q106" s="18" t="str">
        <f t="shared" ca="1" si="41"/>
        <v>16</v>
      </c>
      <c r="R106" s="18" t="str">
        <f t="shared" ca="1" si="43"/>
        <v>08</v>
      </c>
      <c r="S106" s="18" t="str">
        <f t="shared" ca="1" si="45"/>
        <v>07</v>
      </c>
      <c r="T106" s="18">
        <v>1</v>
      </c>
      <c r="U106" s="18">
        <v>0</v>
      </c>
      <c r="V106" s="18">
        <v>0</v>
      </c>
      <c r="W106" s="18">
        <v>1</v>
      </c>
      <c r="X106" s="18">
        <v>1</v>
      </c>
      <c r="Y106" s="18">
        <v>1</v>
      </c>
      <c r="Z106" s="18">
        <v>1</v>
      </c>
      <c r="AA106" s="18">
        <v>1</v>
      </c>
      <c r="AB106" s="18">
        <v>0</v>
      </c>
      <c r="AC106" s="19">
        <v>0</v>
      </c>
      <c r="AD106" s="19">
        <v>0</v>
      </c>
      <c r="AE106" s="19">
        <v>0</v>
      </c>
      <c r="AF106" s="19">
        <v>0</v>
      </c>
      <c r="AG106" s="19">
        <v>0</v>
      </c>
      <c r="AH106" s="19">
        <v>0</v>
      </c>
      <c r="AI106" s="18">
        <v>0</v>
      </c>
      <c r="AJ106" s="19">
        <v>0</v>
      </c>
      <c r="AK106" s="19">
        <v>0</v>
      </c>
      <c r="AL106" s="19">
        <v>0</v>
      </c>
      <c r="AM106" s="19">
        <v>0</v>
      </c>
      <c r="AN106" s="19">
        <v>0</v>
      </c>
      <c r="AO106" s="19">
        <v>0</v>
      </c>
      <c r="AP106" s="26" t="str">
        <f t="shared" si="46"/>
        <v>FFFF</v>
      </c>
      <c r="AQ106" s="19">
        <v>0</v>
      </c>
      <c r="AR106" s="19">
        <v>0</v>
      </c>
      <c r="AS106" s="19">
        <v>0</v>
      </c>
      <c r="AT106" s="18" t="str">
        <f t="shared" ca="1" si="26"/>
        <v>00</v>
      </c>
      <c r="AU106" s="18" t="s">
        <v>25</v>
      </c>
      <c r="AV106" s="16" t="str">
        <f t="shared" ca="1" si="27"/>
        <v>7B00013CC80105076002F40005160807010000010101010000000000000000000000000000000000000000000000000000FFFF000000000000007D</v>
      </c>
      <c r="AW106" s="79">
        <v>105</v>
      </c>
      <c r="AX106" s="21"/>
      <c r="AY106" s="18" t="str">
        <f t="shared" si="28"/>
        <v>00</v>
      </c>
      <c r="AZ106" s="18" t="str">
        <f t="shared" si="29"/>
        <v>00</v>
      </c>
      <c r="BA106" s="20"/>
      <c r="BB106" s="21"/>
    </row>
    <row r="107" spans="1:54" ht="66">
      <c r="A107" s="27"/>
      <c r="B107" s="16">
        <v>52</v>
      </c>
      <c r="C107" s="27" t="s">
        <v>99</v>
      </c>
      <c r="D107" s="16"/>
      <c r="E107" s="16">
        <v>1</v>
      </c>
      <c r="F107" s="25">
        <v>0</v>
      </c>
      <c r="G107" s="18" t="s">
        <v>18</v>
      </c>
      <c r="H107" s="18">
        <v>0</v>
      </c>
      <c r="I107" s="18">
        <v>1</v>
      </c>
      <c r="J107" s="18" t="s">
        <v>69</v>
      </c>
      <c r="K107" s="18" t="s">
        <v>68</v>
      </c>
      <c r="L107" s="18">
        <v>1</v>
      </c>
      <c r="M107" s="18">
        <v>5</v>
      </c>
      <c r="N107" s="19">
        <v>760</v>
      </c>
      <c r="O107" s="19" t="s">
        <v>166</v>
      </c>
      <c r="P107" s="19">
        <v>5</v>
      </c>
      <c r="Q107" s="18" t="str">
        <f t="shared" ca="1" si="41"/>
        <v>16</v>
      </c>
      <c r="R107" s="18" t="str">
        <f t="shared" ca="1" si="43"/>
        <v>08</v>
      </c>
      <c r="S107" s="18" t="str">
        <f t="shared" ca="1" si="45"/>
        <v>07</v>
      </c>
      <c r="T107" s="18">
        <v>1</v>
      </c>
      <c r="U107" s="18">
        <v>0</v>
      </c>
      <c r="V107" s="18">
        <v>0</v>
      </c>
      <c r="W107" s="18">
        <v>1</v>
      </c>
      <c r="X107" s="18">
        <v>1</v>
      </c>
      <c r="Y107" s="18">
        <v>1</v>
      </c>
      <c r="Z107" s="18">
        <v>1</v>
      </c>
      <c r="AA107" s="18">
        <v>1</v>
      </c>
      <c r="AB107" s="18">
        <v>0</v>
      </c>
      <c r="AC107" s="19">
        <v>0</v>
      </c>
      <c r="AD107" s="19">
        <v>0</v>
      </c>
      <c r="AE107" s="19">
        <v>0</v>
      </c>
      <c r="AF107" s="19">
        <v>0</v>
      </c>
      <c r="AG107" s="19">
        <v>0</v>
      </c>
      <c r="AH107" s="19">
        <v>0</v>
      </c>
      <c r="AI107" s="18">
        <v>0</v>
      </c>
      <c r="AJ107" s="19">
        <v>0</v>
      </c>
      <c r="AK107" s="19">
        <v>0</v>
      </c>
      <c r="AL107" s="19">
        <v>0</v>
      </c>
      <c r="AM107" s="19">
        <v>0</v>
      </c>
      <c r="AN107" s="19">
        <v>0</v>
      </c>
      <c r="AO107" s="19">
        <v>0</v>
      </c>
      <c r="AP107" s="19">
        <v>0</v>
      </c>
      <c r="AQ107" s="26">
        <f>F107</f>
        <v>0</v>
      </c>
      <c r="AR107" s="19">
        <v>0</v>
      </c>
      <c r="AS107" s="19">
        <v>0</v>
      </c>
      <c r="AT107" s="18" t="str">
        <f t="shared" ca="1" si="26"/>
        <v>01</v>
      </c>
      <c r="AU107" s="18" t="s">
        <v>25</v>
      </c>
      <c r="AV107" s="16" t="str">
        <f t="shared" ca="1" si="27"/>
        <v>7B00013CC80105076002F400051608070100000101010100000000000000000000000000000000000000000000000000000000000000000000017D</v>
      </c>
      <c r="AW107" s="79">
        <v>106</v>
      </c>
      <c r="AX107" s="21"/>
      <c r="AY107" s="18" t="str">
        <f t="shared" si="28"/>
        <v>00</v>
      </c>
      <c r="AZ107" s="18" t="str">
        <f t="shared" si="29"/>
        <v>00</v>
      </c>
      <c r="BA107" s="20"/>
      <c r="BB107" s="21"/>
    </row>
    <row r="108" spans="1:54" ht="66">
      <c r="A108" s="27"/>
      <c r="B108" s="16"/>
      <c r="C108" s="27"/>
      <c r="D108" s="16"/>
      <c r="E108" s="16">
        <v>2</v>
      </c>
      <c r="F108" s="25">
        <v>34</v>
      </c>
      <c r="G108" s="18" t="s">
        <v>18</v>
      </c>
      <c r="H108" s="18">
        <v>0</v>
      </c>
      <c r="I108" s="18">
        <v>1</v>
      </c>
      <c r="J108" s="18" t="s">
        <v>69</v>
      </c>
      <c r="K108" s="18" t="s">
        <v>68</v>
      </c>
      <c r="L108" s="18">
        <v>1</v>
      </c>
      <c r="M108" s="18">
        <v>5</v>
      </c>
      <c r="N108" s="19">
        <v>760</v>
      </c>
      <c r="O108" s="19" t="s">
        <v>166</v>
      </c>
      <c r="P108" s="19">
        <v>5</v>
      </c>
      <c r="Q108" s="18" t="str">
        <f t="shared" ca="1" si="41"/>
        <v>16</v>
      </c>
      <c r="R108" s="18" t="str">
        <f t="shared" ca="1" si="43"/>
        <v>08</v>
      </c>
      <c r="S108" s="18" t="str">
        <f t="shared" ca="1" si="45"/>
        <v>07</v>
      </c>
      <c r="T108" s="18">
        <v>1</v>
      </c>
      <c r="U108" s="18">
        <v>0</v>
      </c>
      <c r="V108" s="18">
        <v>0</v>
      </c>
      <c r="W108" s="18">
        <v>1</v>
      </c>
      <c r="X108" s="18">
        <v>1</v>
      </c>
      <c r="Y108" s="18">
        <v>1</v>
      </c>
      <c r="Z108" s="18">
        <v>1</v>
      </c>
      <c r="AA108" s="18">
        <v>1</v>
      </c>
      <c r="AB108" s="18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0</v>
      </c>
      <c r="AI108" s="18">
        <v>0</v>
      </c>
      <c r="AJ108" s="19">
        <v>0</v>
      </c>
      <c r="AK108" s="19">
        <v>0</v>
      </c>
      <c r="AL108" s="19">
        <v>0</v>
      </c>
      <c r="AM108" s="19">
        <v>0</v>
      </c>
      <c r="AN108" s="19">
        <v>0</v>
      </c>
      <c r="AO108" s="19">
        <v>0</v>
      </c>
      <c r="AP108" s="19">
        <v>0</v>
      </c>
      <c r="AQ108" s="26">
        <f t="shared" ref="AQ108:AQ109" si="47">F108</f>
        <v>34</v>
      </c>
      <c r="AR108" s="19">
        <v>0</v>
      </c>
      <c r="AS108" s="19">
        <v>0</v>
      </c>
      <c r="AT108" s="18" t="str">
        <f t="shared" ca="1" si="26"/>
        <v>15</v>
      </c>
      <c r="AU108" s="18" t="s">
        <v>25</v>
      </c>
      <c r="AV108" s="16" t="str">
        <f t="shared" ca="1" si="27"/>
        <v>7B00013CC80105076002F400051608070100000101010100000000000000000000000000000000000000000000000000000000003400000000157D</v>
      </c>
      <c r="AW108" s="79">
        <v>107</v>
      </c>
      <c r="AX108" s="21"/>
      <c r="AY108" s="18" t="str">
        <f t="shared" si="28"/>
        <v>00</v>
      </c>
      <c r="AZ108" s="18" t="str">
        <f t="shared" si="29"/>
        <v>00</v>
      </c>
      <c r="BA108" s="20"/>
      <c r="BB108" s="21"/>
    </row>
    <row r="109" spans="1:54" ht="66">
      <c r="A109" s="27"/>
      <c r="B109" s="16"/>
      <c r="C109" s="27"/>
      <c r="D109" s="16"/>
      <c r="E109" s="16">
        <v>3</v>
      </c>
      <c r="F109" s="25" t="s">
        <v>72</v>
      </c>
      <c r="G109" s="18" t="s">
        <v>18</v>
      </c>
      <c r="H109" s="18">
        <v>0</v>
      </c>
      <c r="I109" s="18">
        <v>1</v>
      </c>
      <c r="J109" s="18" t="s">
        <v>69</v>
      </c>
      <c r="K109" s="18" t="s">
        <v>68</v>
      </c>
      <c r="L109" s="18">
        <v>1</v>
      </c>
      <c r="M109" s="18">
        <v>5</v>
      </c>
      <c r="N109" s="19">
        <v>760</v>
      </c>
      <c r="O109" s="19" t="s">
        <v>166</v>
      </c>
      <c r="P109" s="19">
        <v>5</v>
      </c>
      <c r="Q109" s="18" t="str">
        <f t="shared" ca="1" si="41"/>
        <v>16</v>
      </c>
      <c r="R109" s="18" t="str">
        <f t="shared" ca="1" si="43"/>
        <v>08</v>
      </c>
      <c r="S109" s="18" t="str">
        <f t="shared" ca="1" si="45"/>
        <v>07</v>
      </c>
      <c r="T109" s="18">
        <v>1</v>
      </c>
      <c r="U109" s="18">
        <v>0</v>
      </c>
      <c r="V109" s="18">
        <v>0</v>
      </c>
      <c r="W109" s="18">
        <v>1</v>
      </c>
      <c r="X109" s="18">
        <v>1</v>
      </c>
      <c r="Y109" s="18">
        <v>1</v>
      </c>
      <c r="Z109" s="18">
        <v>1</v>
      </c>
      <c r="AA109" s="18">
        <v>1</v>
      </c>
      <c r="AB109" s="18">
        <v>0</v>
      </c>
      <c r="AC109" s="19">
        <v>0</v>
      </c>
      <c r="AD109" s="19">
        <v>0</v>
      </c>
      <c r="AE109" s="19">
        <v>0</v>
      </c>
      <c r="AF109" s="19">
        <v>0</v>
      </c>
      <c r="AG109" s="19">
        <v>0</v>
      </c>
      <c r="AH109" s="19">
        <v>0</v>
      </c>
      <c r="AI109" s="18">
        <v>0</v>
      </c>
      <c r="AJ109" s="19">
        <v>0</v>
      </c>
      <c r="AK109" s="19">
        <v>0</v>
      </c>
      <c r="AL109" s="19">
        <v>0</v>
      </c>
      <c r="AM109" s="19">
        <v>0</v>
      </c>
      <c r="AN109" s="19">
        <v>0</v>
      </c>
      <c r="AO109" s="19">
        <v>0</v>
      </c>
      <c r="AP109" s="19">
        <v>0</v>
      </c>
      <c r="AQ109" s="26" t="str">
        <f t="shared" si="47"/>
        <v>FFFF</v>
      </c>
      <c r="AR109" s="19">
        <v>0</v>
      </c>
      <c r="AS109" s="19">
        <v>0</v>
      </c>
      <c r="AT109" s="18" t="str">
        <f t="shared" ca="1" si="26"/>
        <v>00</v>
      </c>
      <c r="AU109" s="18" t="s">
        <v>25</v>
      </c>
      <c r="AV109" s="16" t="str">
        <f t="shared" ca="1" si="27"/>
        <v>7B00013CC80105076002F400051608070100000101010100000000000000000000000000000000000000000000000000000000FFFF00000000007D</v>
      </c>
      <c r="AW109" s="79">
        <v>108</v>
      </c>
      <c r="AX109" s="21"/>
      <c r="AY109" s="18" t="str">
        <f t="shared" si="28"/>
        <v>00</v>
      </c>
      <c r="AZ109" s="18" t="str">
        <f t="shared" si="29"/>
        <v>00</v>
      </c>
      <c r="BA109" s="20"/>
      <c r="BB109" s="21"/>
    </row>
    <row r="110" spans="1:54" ht="66">
      <c r="A110" s="27"/>
      <c r="B110" s="16">
        <v>54</v>
      </c>
      <c r="C110" s="27" t="s">
        <v>100</v>
      </c>
      <c r="D110" s="16"/>
      <c r="E110" s="16">
        <v>1</v>
      </c>
      <c r="F110" s="25">
        <v>0</v>
      </c>
      <c r="G110" s="18" t="s">
        <v>18</v>
      </c>
      <c r="H110" s="18">
        <v>0</v>
      </c>
      <c r="I110" s="18">
        <v>1</v>
      </c>
      <c r="J110" s="18" t="s">
        <v>69</v>
      </c>
      <c r="K110" s="18" t="s">
        <v>68</v>
      </c>
      <c r="L110" s="18">
        <v>1</v>
      </c>
      <c r="M110" s="18">
        <v>5</v>
      </c>
      <c r="N110" s="19">
        <v>760</v>
      </c>
      <c r="O110" s="19" t="s">
        <v>166</v>
      </c>
      <c r="P110" s="19">
        <v>5</v>
      </c>
      <c r="Q110" s="18" t="str">
        <f t="shared" ca="1" si="41"/>
        <v>16</v>
      </c>
      <c r="R110" s="18" t="str">
        <f t="shared" ca="1" si="43"/>
        <v>08</v>
      </c>
      <c r="S110" s="18" t="str">
        <f t="shared" ca="1" si="45"/>
        <v>07</v>
      </c>
      <c r="T110" s="18">
        <v>1</v>
      </c>
      <c r="U110" s="18">
        <v>0</v>
      </c>
      <c r="V110" s="18">
        <v>0</v>
      </c>
      <c r="W110" s="18">
        <v>1</v>
      </c>
      <c r="X110" s="18">
        <v>1</v>
      </c>
      <c r="Y110" s="18">
        <v>1</v>
      </c>
      <c r="Z110" s="18">
        <v>1</v>
      </c>
      <c r="AA110" s="18">
        <v>1</v>
      </c>
      <c r="AB110" s="18">
        <v>0</v>
      </c>
      <c r="AC110" s="19">
        <v>0</v>
      </c>
      <c r="AD110" s="19">
        <v>0</v>
      </c>
      <c r="AE110" s="19">
        <v>0</v>
      </c>
      <c r="AF110" s="19">
        <v>0</v>
      </c>
      <c r="AG110" s="19">
        <v>0</v>
      </c>
      <c r="AH110" s="19">
        <v>0</v>
      </c>
      <c r="AI110" s="18">
        <v>0</v>
      </c>
      <c r="AJ110" s="19">
        <v>0</v>
      </c>
      <c r="AK110" s="19">
        <v>0</v>
      </c>
      <c r="AL110" s="19">
        <v>0</v>
      </c>
      <c r="AM110" s="19">
        <v>0</v>
      </c>
      <c r="AN110" s="19">
        <v>0</v>
      </c>
      <c r="AO110" s="19">
        <v>0</v>
      </c>
      <c r="AP110" s="19">
        <v>0</v>
      </c>
      <c r="AQ110" s="19">
        <v>0</v>
      </c>
      <c r="AR110" s="26">
        <f>F110</f>
        <v>0</v>
      </c>
      <c r="AS110" s="19">
        <v>0</v>
      </c>
      <c r="AT110" s="18" t="str">
        <f t="shared" ca="1" si="26"/>
        <v>01</v>
      </c>
      <c r="AU110" s="18" t="s">
        <v>25</v>
      </c>
      <c r="AV110" s="16" t="str">
        <f t="shared" ca="1" si="27"/>
        <v>7B00013CC80105076002F400051608070100000101010100000000000000000000000000000000000000000000000000000000000000000000017D</v>
      </c>
      <c r="AW110" s="79">
        <v>109</v>
      </c>
      <c r="AX110" s="21"/>
      <c r="AY110" s="18" t="str">
        <f t="shared" si="28"/>
        <v>00</v>
      </c>
      <c r="AZ110" s="18" t="str">
        <f t="shared" si="29"/>
        <v>00</v>
      </c>
      <c r="BA110" s="20"/>
      <c r="BB110" s="21"/>
    </row>
    <row r="111" spans="1:54" ht="66">
      <c r="A111" s="27"/>
      <c r="B111" s="16"/>
      <c r="C111" s="27"/>
      <c r="D111" s="16"/>
      <c r="E111" s="16">
        <v>2</v>
      </c>
      <c r="F111" s="25">
        <v>34</v>
      </c>
      <c r="G111" s="18" t="s">
        <v>18</v>
      </c>
      <c r="H111" s="18">
        <v>0</v>
      </c>
      <c r="I111" s="18">
        <v>1</v>
      </c>
      <c r="J111" s="18" t="s">
        <v>69</v>
      </c>
      <c r="K111" s="18" t="s">
        <v>68</v>
      </c>
      <c r="L111" s="18">
        <v>1</v>
      </c>
      <c r="M111" s="18">
        <v>5</v>
      </c>
      <c r="N111" s="19">
        <v>760</v>
      </c>
      <c r="O111" s="19" t="s">
        <v>166</v>
      </c>
      <c r="P111" s="19">
        <v>5</v>
      </c>
      <c r="Q111" s="18" t="str">
        <f t="shared" ca="1" si="41"/>
        <v>16</v>
      </c>
      <c r="R111" s="18" t="str">
        <f t="shared" ca="1" si="43"/>
        <v>08</v>
      </c>
      <c r="S111" s="18" t="str">
        <f t="shared" ca="1" si="45"/>
        <v>07</v>
      </c>
      <c r="T111" s="18">
        <v>1</v>
      </c>
      <c r="U111" s="18">
        <v>0</v>
      </c>
      <c r="V111" s="18">
        <v>0</v>
      </c>
      <c r="W111" s="18">
        <v>1</v>
      </c>
      <c r="X111" s="18">
        <v>1</v>
      </c>
      <c r="Y111" s="18">
        <v>1</v>
      </c>
      <c r="Z111" s="18">
        <v>1</v>
      </c>
      <c r="AA111" s="18">
        <v>1</v>
      </c>
      <c r="AB111" s="18">
        <v>0</v>
      </c>
      <c r="AC111" s="19">
        <v>0</v>
      </c>
      <c r="AD111" s="19">
        <v>0</v>
      </c>
      <c r="AE111" s="19">
        <v>0</v>
      </c>
      <c r="AF111" s="19">
        <v>0</v>
      </c>
      <c r="AG111" s="19">
        <v>0</v>
      </c>
      <c r="AH111" s="19">
        <v>0</v>
      </c>
      <c r="AI111" s="18">
        <v>0</v>
      </c>
      <c r="AJ111" s="19">
        <v>0</v>
      </c>
      <c r="AK111" s="19">
        <v>0</v>
      </c>
      <c r="AL111" s="19">
        <v>0</v>
      </c>
      <c r="AM111" s="19">
        <v>0</v>
      </c>
      <c r="AN111" s="19">
        <v>0</v>
      </c>
      <c r="AO111" s="19">
        <v>0</v>
      </c>
      <c r="AP111" s="19">
        <v>0</v>
      </c>
      <c r="AQ111" s="19">
        <v>0</v>
      </c>
      <c r="AR111" s="26">
        <f t="shared" ref="AR111:AR112" si="48">F111</f>
        <v>34</v>
      </c>
      <c r="AS111" s="19">
        <v>0</v>
      </c>
      <c r="AT111" s="18" t="str">
        <f t="shared" ca="1" si="26"/>
        <v>15</v>
      </c>
      <c r="AU111" s="18" t="s">
        <v>25</v>
      </c>
      <c r="AV111" s="16" t="str">
        <f t="shared" ca="1" si="27"/>
        <v>7B00013CC80105076002F400051608070100000101010100000000000000000000000000000000000000000000000000000000000000340000157D</v>
      </c>
      <c r="AW111" s="79">
        <v>110</v>
      </c>
      <c r="AX111" s="21"/>
      <c r="AY111" s="18" t="str">
        <f t="shared" si="28"/>
        <v>00</v>
      </c>
      <c r="AZ111" s="18" t="str">
        <f t="shared" si="29"/>
        <v>00</v>
      </c>
      <c r="BA111" s="20"/>
      <c r="BB111" s="21"/>
    </row>
    <row r="112" spans="1:54" ht="66">
      <c r="A112" s="27"/>
      <c r="B112" s="16"/>
      <c r="C112" s="27"/>
      <c r="D112" s="16"/>
      <c r="E112" s="16">
        <v>3</v>
      </c>
      <c r="F112" s="25" t="s">
        <v>72</v>
      </c>
      <c r="G112" s="18" t="s">
        <v>18</v>
      </c>
      <c r="H112" s="18">
        <v>0</v>
      </c>
      <c r="I112" s="18">
        <v>1</v>
      </c>
      <c r="J112" s="18" t="s">
        <v>69</v>
      </c>
      <c r="K112" s="18" t="s">
        <v>68</v>
      </c>
      <c r="L112" s="18">
        <v>1</v>
      </c>
      <c r="M112" s="18">
        <v>5</v>
      </c>
      <c r="N112" s="19">
        <v>760</v>
      </c>
      <c r="O112" s="19" t="s">
        <v>166</v>
      </c>
      <c r="P112" s="19">
        <v>5</v>
      </c>
      <c r="Q112" s="18" t="str">
        <f t="shared" ca="1" si="41"/>
        <v>16</v>
      </c>
      <c r="R112" s="18" t="str">
        <f t="shared" ca="1" si="43"/>
        <v>08</v>
      </c>
      <c r="S112" s="18" t="str">
        <f t="shared" ca="1" si="45"/>
        <v>07</v>
      </c>
      <c r="T112" s="18">
        <v>1</v>
      </c>
      <c r="U112" s="18">
        <v>0</v>
      </c>
      <c r="V112" s="18">
        <v>0</v>
      </c>
      <c r="W112" s="18">
        <v>1</v>
      </c>
      <c r="X112" s="18">
        <v>1</v>
      </c>
      <c r="Y112" s="18">
        <v>1</v>
      </c>
      <c r="Z112" s="18">
        <v>1</v>
      </c>
      <c r="AA112" s="18">
        <v>1</v>
      </c>
      <c r="AB112" s="18">
        <v>0</v>
      </c>
      <c r="AC112" s="19">
        <v>0</v>
      </c>
      <c r="AD112" s="19">
        <v>0</v>
      </c>
      <c r="AE112" s="19">
        <v>0</v>
      </c>
      <c r="AF112" s="19">
        <v>0</v>
      </c>
      <c r="AG112" s="19">
        <v>0</v>
      </c>
      <c r="AH112" s="19">
        <v>0</v>
      </c>
      <c r="AI112" s="18">
        <v>0</v>
      </c>
      <c r="AJ112" s="19">
        <v>0</v>
      </c>
      <c r="AK112" s="19">
        <v>0</v>
      </c>
      <c r="AL112" s="19">
        <v>0</v>
      </c>
      <c r="AM112" s="19">
        <v>0</v>
      </c>
      <c r="AN112" s="19">
        <v>0</v>
      </c>
      <c r="AO112" s="19">
        <v>0</v>
      </c>
      <c r="AP112" s="19">
        <v>0</v>
      </c>
      <c r="AQ112" s="19">
        <v>0</v>
      </c>
      <c r="AR112" s="26" t="str">
        <f t="shared" si="48"/>
        <v>FFFF</v>
      </c>
      <c r="AS112" s="19">
        <v>0</v>
      </c>
      <c r="AT112" s="18" t="str">
        <f t="shared" ca="1" si="26"/>
        <v>00</v>
      </c>
      <c r="AU112" s="18" t="s">
        <v>25</v>
      </c>
      <c r="AV112" s="16" t="str">
        <f t="shared" ca="1" si="27"/>
        <v>7B00013CC80105076002F4000516080701000001010101000000000000000000000000000000000000000000000000000000000000FFFF0000007D</v>
      </c>
      <c r="AW112" s="79">
        <v>111</v>
      </c>
      <c r="AX112" s="21"/>
      <c r="AY112" s="18" t="str">
        <f t="shared" si="28"/>
        <v>00</v>
      </c>
      <c r="AZ112" s="18" t="str">
        <f t="shared" si="29"/>
        <v>00</v>
      </c>
      <c r="BA112" s="20"/>
      <c r="BB112" s="21"/>
    </row>
    <row r="113" spans="1:54" ht="66">
      <c r="A113" s="27"/>
      <c r="B113" s="16">
        <v>56</v>
      </c>
      <c r="C113" s="27" t="s">
        <v>101</v>
      </c>
      <c r="D113" s="16"/>
      <c r="E113" s="16">
        <v>1</v>
      </c>
      <c r="F113" s="25">
        <v>0</v>
      </c>
      <c r="G113" s="18" t="s">
        <v>18</v>
      </c>
      <c r="H113" s="18">
        <v>0</v>
      </c>
      <c r="I113" s="18">
        <v>1</v>
      </c>
      <c r="J113" s="18" t="s">
        <v>69</v>
      </c>
      <c r="K113" s="18" t="s">
        <v>68</v>
      </c>
      <c r="L113" s="18">
        <v>1</v>
      </c>
      <c r="M113" s="18">
        <v>5</v>
      </c>
      <c r="N113" s="19">
        <v>760</v>
      </c>
      <c r="O113" s="19" t="s">
        <v>166</v>
      </c>
      <c r="P113" s="19">
        <v>5</v>
      </c>
      <c r="Q113" s="18" t="str">
        <f t="shared" ca="1" si="41"/>
        <v>16</v>
      </c>
      <c r="R113" s="18" t="str">
        <f t="shared" ca="1" si="43"/>
        <v>08</v>
      </c>
      <c r="S113" s="18" t="str">
        <f t="shared" ca="1" si="45"/>
        <v>07</v>
      </c>
      <c r="T113" s="18">
        <v>1</v>
      </c>
      <c r="U113" s="18">
        <v>0</v>
      </c>
      <c r="V113" s="18">
        <v>0</v>
      </c>
      <c r="W113" s="18">
        <v>1</v>
      </c>
      <c r="X113" s="18">
        <v>1</v>
      </c>
      <c r="Y113" s="18">
        <v>1</v>
      </c>
      <c r="Z113" s="18">
        <v>1</v>
      </c>
      <c r="AA113" s="18">
        <v>1</v>
      </c>
      <c r="AB113" s="18">
        <v>0</v>
      </c>
      <c r="AC113" s="19">
        <v>0</v>
      </c>
      <c r="AD113" s="19">
        <v>0</v>
      </c>
      <c r="AE113" s="19">
        <v>0</v>
      </c>
      <c r="AF113" s="19">
        <v>0</v>
      </c>
      <c r="AG113" s="19">
        <v>0</v>
      </c>
      <c r="AH113" s="19">
        <v>0</v>
      </c>
      <c r="AI113" s="18">
        <v>0</v>
      </c>
      <c r="AJ113" s="19">
        <v>0</v>
      </c>
      <c r="AK113" s="19">
        <v>0</v>
      </c>
      <c r="AL113" s="19">
        <v>0</v>
      </c>
      <c r="AM113" s="19">
        <v>0</v>
      </c>
      <c r="AN113" s="19">
        <v>0</v>
      </c>
      <c r="AO113" s="19">
        <v>0</v>
      </c>
      <c r="AP113" s="19">
        <v>0</v>
      </c>
      <c r="AQ113" s="19">
        <v>0</v>
      </c>
      <c r="AR113" s="19">
        <v>0</v>
      </c>
      <c r="AS113" s="26">
        <f>F113</f>
        <v>0</v>
      </c>
      <c r="AT113" s="18" t="str">
        <f t="shared" ca="1" si="26"/>
        <v>01</v>
      </c>
      <c r="AU113" s="18" t="s">
        <v>25</v>
      </c>
      <c r="AV113" s="16" t="str">
        <f t="shared" ca="1" si="27"/>
        <v>7B00013CC80105076002F400051608070100000101010100000000000000000000000000000000000000000000000000000000000000000000017D</v>
      </c>
      <c r="AW113" s="79">
        <v>112</v>
      </c>
      <c r="AX113" s="21"/>
      <c r="AY113" s="18" t="str">
        <f t="shared" si="28"/>
        <v>00</v>
      </c>
      <c r="AZ113" s="18" t="str">
        <f t="shared" si="29"/>
        <v>00</v>
      </c>
      <c r="BA113" s="20"/>
      <c r="BB113" s="21"/>
    </row>
    <row r="114" spans="1:54" ht="66">
      <c r="A114" s="27"/>
      <c r="B114" s="16"/>
      <c r="C114" s="27"/>
      <c r="D114" s="16"/>
      <c r="E114" s="16">
        <v>2</v>
      </c>
      <c r="F114" s="25">
        <v>34</v>
      </c>
      <c r="G114" s="18" t="s">
        <v>18</v>
      </c>
      <c r="H114" s="18">
        <v>0</v>
      </c>
      <c r="I114" s="18">
        <v>1</v>
      </c>
      <c r="J114" s="18" t="s">
        <v>69</v>
      </c>
      <c r="K114" s="18" t="s">
        <v>68</v>
      </c>
      <c r="L114" s="18">
        <v>1</v>
      </c>
      <c r="M114" s="18">
        <v>5</v>
      </c>
      <c r="N114" s="19">
        <v>760</v>
      </c>
      <c r="O114" s="19" t="s">
        <v>166</v>
      </c>
      <c r="P114" s="19">
        <v>5</v>
      </c>
      <c r="Q114" s="18" t="str">
        <f t="shared" ca="1" si="41"/>
        <v>16</v>
      </c>
      <c r="R114" s="18" t="str">
        <f t="shared" ca="1" si="43"/>
        <v>08</v>
      </c>
      <c r="S114" s="18" t="str">
        <f t="shared" ca="1" si="45"/>
        <v>07</v>
      </c>
      <c r="T114" s="18">
        <v>1</v>
      </c>
      <c r="U114" s="18">
        <v>0</v>
      </c>
      <c r="V114" s="18">
        <v>0</v>
      </c>
      <c r="W114" s="18">
        <v>1</v>
      </c>
      <c r="X114" s="18">
        <v>1</v>
      </c>
      <c r="Y114" s="18">
        <v>1</v>
      </c>
      <c r="Z114" s="18">
        <v>1</v>
      </c>
      <c r="AA114" s="18">
        <v>1</v>
      </c>
      <c r="AB114" s="18">
        <v>0</v>
      </c>
      <c r="AC114" s="19">
        <v>0</v>
      </c>
      <c r="AD114" s="19">
        <v>0</v>
      </c>
      <c r="AE114" s="19">
        <v>0</v>
      </c>
      <c r="AF114" s="19">
        <v>0</v>
      </c>
      <c r="AG114" s="19">
        <v>0</v>
      </c>
      <c r="AH114" s="19">
        <v>0</v>
      </c>
      <c r="AI114" s="18">
        <v>0</v>
      </c>
      <c r="AJ114" s="19">
        <v>0</v>
      </c>
      <c r="AK114" s="19">
        <v>0</v>
      </c>
      <c r="AL114" s="19">
        <v>0</v>
      </c>
      <c r="AM114" s="19">
        <v>0</v>
      </c>
      <c r="AN114" s="19">
        <v>0</v>
      </c>
      <c r="AO114" s="19">
        <v>0</v>
      </c>
      <c r="AP114" s="19">
        <v>0</v>
      </c>
      <c r="AQ114" s="19">
        <v>0</v>
      </c>
      <c r="AR114" s="19">
        <v>0</v>
      </c>
      <c r="AS114" s="26">
        <f t="shared" ref="AS114:AS115" si="49">F114</f>
        <v>34</v>
      </c>
      <c r="AT114" s="18" t="str">
        <f t="shared" ca="1" si="26"/>
        <v>15</v>
      </c>
      <c r="AU114" s="18" t="s">
        <v>25</v>
      </c>
      <c r="AV114" s="16" t="str">
        <f t="shared" ca="1" si="27"/>
        <v>7B00013CC80105076002F400051608070100000101010100000000000000000000000000000000000000000000000000000000000000000034157D</v>
      </c>
      <c r="AW114" s="79">
        <v>113</v>
      </c>
      <c r="AX114" s="21"/>
      <c r="AY114" s="18" t="str">
        <f t="shared" si="28"/>
        <v>00</v>
      </c>
      <c r="AZ114" s="18" t="str">
        <f t="shared" si="29"/>
        <v>00</v>
      </c>
      <c r="BA114" s="20"/>
      <c r="BB114" s="21"/>
    </row>
    <row r="115" spans="1:54" ht="66">
      <c r="A115" s="27"/>
      <c r="B115" s="16"/>
      <c r="C115" s="27"/>
      <c r="D115" s="16"/>
      <c r="E115" s="16">
        <v>3</v>
      </c>
      <c r="F115" s="25" t="s">
        <v>72</v>
      </c>
      <c r="G115" s="18" t="s">
        <v>18</v>
      </c>
      <c r="H115" s="18">
        <v>0</v>
      </c>
      <c r="I115" s="18">
        <v>1</v>
      </c>
      <c r="J115" s="18" t="s">
        <v>69</v>
      </c>
      <c r="K115" s="18" t="s">
        <v>68</v>
      </c>
      <c r="L115" s="18">
        <v>1</v>
      </c>
      <c r="M115" s="18">
        <v>5</v>
      </c>
      <c r="N115" s="19">
        <v>760</v>
      </c>
      <c r="O115" s="19" t="s">
        <v>166</v>
      </c>
      <c r="P115" s="19">
        <v>5</v>
      </c>
      <c r="Q115" s="18" t="str">
        <f t="shared" ca="1" si="41"/>
        <v>16</v>
      </c>
      <c r="R115" s="18" t="str">
        <f t="shared" ca="1" si="43"/>
        <v>08</v>
      </c>
      <c r="S115" s="18" t="str">
        <f t="shared" ca="1" si="45"/>
        <v>07</v>
      </c>
      <c r="T115" s="18">
        <v>1</v>
      </c>
      <c r="U115" s="18">
        <v>0</v>
      </c>
      <c r="V115" s="18">
        <v>0</v>
      </c>
      <c r="W115" s="18">
        <v>1</v>
      </c>
      <c r="X115" s="18">
        <v>1</v>
      </c>
      <c r="Y115" s="18">
        <v>1</v>
      </c>
      <c r="Z115" s="18">
        <v>1</v>
      </c>
      <c r="AA115" s="18">
        <v>1</v>
      </c>
      <c r="AB115" s="18">
        <v>0</v>
      </c>
      <c r="AC115" s="19">
        <v>0</v>
      </c>
      <c r="AD115" s="19">
        <v>0</v>
      </c>
      <c r="AE115" s="19">
        <v>0</v>
      </c>
      <c r="AF115" s="19">
        <v>0</v>
      </c>
      <c r="AG115" s="19">
        <v>0</v>
      </c>
      <c r="AH115" s="19">
        <v>0</v>
      </c>
      <c r="AI115" s="18">
        <v>0</v>
      </c>
      <c r="AJ115" s="19">
        <v>0</v>
      </c>
      <c r="AK115" s="19">
        <v>0</v>
      </c>
      <c r="AL115" s="19">
        <v>0</v>
      </c>
      <c r="AM115" s="19">
        <v>0</v>
      </c>
      <c r="AN115" s="19">
        <v>0</v>
      </c>
      <c r="AO115" s="19">
        <v>0</v>
      </c>
      <c r="AP115" s="19">
        <v>0</v>
      </c>
      <c r="AQ115" s="19">
        <v>0</v>
      </c>
      <c r="AR115" s="19">
        <v>0</v>
      </c>
      <c r="AS115" s="26" t="str">
        <f t="shared" si="49"/>
        <v>FFFF</v>
      </c>
      <c r="AT115" s="18" t="str">
        <f t="shared" ca="1" si="26"/>
        <v>00</v>
      </c>
      <c r="AU115" s="18" t="s">
        <v>25</v>
      </c>
      <c r="AV115" s="16" t="str">
        <f t="shared" ca="1" si="27"/>
        <v>7B00013CC80105076002F40005160807010000010101010000000000000000000000000000000000000000000000000000000000000000FFFF007D</v>
      </c>
      <c r="AW115" s="79">
        <v>114</v>
      </c>
      <c r="AX115" s="21"/>
      <c r="AY115" s="18" t="str">
        <f t="shared" si="28"/>
        <v>00</v>
      </c>
      <c r="AZ115" s="18" t="str">
        <f t="shared" si="29"/>
        <v>00</v>
      </c>
      <c r="BA115" s="20"/>
      <c r="BB115" s="21"/>
    </row>
    <row r="116" spans="1:54" ht="66">
      <c r="A116" s="27"/>
      <c r="B116" s="16">
        <v>58</v>
      </c>
      <c r="C116" s="27" t="s">
        <v>11</v>
      </c>
      <c r="D116" s="28" t="s">
        <v>31</v>
      </c>
      <c r="E116" s="28">
        <v>1</v>
      </c>
      <c r="F116" s="22">
        <v>0</v>
      </c>
      <c r="G116" s="18" t="s">
        <v>18</v>
      </c>
      <c r="H116" s="18">
        <v>0</v>
      </c>
      <c r="I116" s="18">
        <v>1</v>
      </c>
      <c r="J116" s="18" t="s">
        <v>69</v>
      </c>
      <c r="K116" s="18" t="s">
        <v>68</v>
      </c>
      <c r="L116" s="18">
        <v>1</v>
      </c>
      <c r="M116" s="18">
        <v>5</v>
      </c>
      <c r="N116" s="19">
        <v>760</v>
      </c>
      <c r="O116" s="19" t="s">
        <v>166</v>
      </c>
      <c r="P116" s="19">
        <v>5</v>
      </c>
      <c r="Q116" s="18" t="str">
        <f t="shared" ca="1" si="41"/>
        <v>16</v>
      </c>
      <c r="R116" s="18" t="str">
        <f t="shared" ca="1" si="43"/>
        <v>08</v>
      </c>
      <c r="S116" s="18" t="str">
        <f t="shared" ca="1" si="45"/>
        <v>07</v>
      </c>
      <c r="T116" s="18">
        <v>1</v>
      </c>
      <c r="U116" s="18">
        <v>0</v>
      </c>
      <c r="V116" s="18">
        <v>0</v>
      </c>
      <c r="W116" s="18">
        <v>1</v>
      </c>
      <c r="X116" s="18">
        <v>1</v>
      </c>
      <c r="Y116" s="18">
        <v>1</v>
      </c>
      <c r="Z116" s="18">
        <v>1</v>
      </c>
      <c r="AA116" s="18">
        <v>1</v>
      </c>
      <c r="AB116" s="18">
        <v>0</v>
      </c>
      <c r="AC116" s="19">
        <v>0</v>
      </c>
      <c r="AD116" s="19">
        <v>0</v>
      </c>
      <c r="AE116" s="19">
        <v>0</v>
      </c>
      <c r="AF116" s="19">
        <v>0</v>
      </c>
      <c r="AG116" s="19">
        <v>0</v>
      </c>
      <c r="AH116" s="19">
        <v>0</v>
      </c>
      <c r="AI116" s="18">
        <v>0</v>
      </c>
      <c r="AJ116" s="19">
        <v>1</v>
      </c>
      <c r="AK116" s="19">
        <v>1</v>
      </c>
      <c r="AL116" s="19">
        <v>1</v>
      </c>
      <c r="AM116" s="19">
        <v>1</v>
      </c>
      <c r="AN116" s="19">
        <v>1</v>
      </c>
      <c r="AO116" s="19">
        <v>0</v>
      </c>
      <c r="AP116" s="19">
        <v>0</v>
      </c>
      <c r="AQ116" s="19">
        <v>0</v>
      </c>
      <c r="AR116" s="19">
        <v>0</v>
      </c>
      <c r="AS116" s="19">
        <v>1</v>
      </c>
      <c r="AT116" s="23">
        <f>F116</f>
        <v>0</v>
      </c>
      <c r="AU116" s="18" t="s">
        <v>25</v>
      </c>
      <c r="AV116" s="16" t="str">
        <f t="shared" ca="1" si="27"/>
        <v>7B00013CC80105076002F400051608070100000101010100000000000000000000000000000001000100010001000100000000000000000001007D</v>
      </c>
      <c r="AW116" s="79">
        <v>115</v>
      </c>
      <c r="AX116" s="21"/>
      <c r="AY116" s="18" t="str">
        <f t="shared" si="28"/>
        <v>00</v>
      </c>
      <c r="AZ116" s="18" t="str">
        <f t="shared" si="29"/>
        <v>00</v>
      </c>
      <c r="BA116" s="20"/>
      <c r="BB116" s="21"/>
    </row>
    <row r="117" spans="1:54" ht="66">
      <c r="A117" s="27"/>
      <c r="B117" s="16"/>
      <c r="C117" s="27"/>
      <c r="D117" s="29"/>
      <c r="E117" s="28">
        <v>2</v>
      </c>
      <c r="F117" s="22" t="s">
        <v>22</v>
      </c>
      <c r="G117" s="18" t="s">
        <v>18</v>
      </c>
      <c r="H117" s="18">
        <v>0</v>
      </c>
      <c r="I117" s="18">
        <v>1</v>
      </c>
      <c r="J117" s="18" t="s">
        <v>69</v>
      </c>
      <c r="K117" s="18" t="s">
        <v>68</v>
      </c>
      <c r="L117" s="18">
        <v>1</v>
      </c>
      <c r="M117" s="18">
        <v>5</v>
      </c>
      <c r="N117" s="19">
        <v>760</v>
      </c>
      <c r="O117" s="19" t="s">
        <v>166</v>
      </c>
      <c r="P117" s="19">
        <v>5</v>
      </c>
      <c r="Q117" s="18" t="str">
        <f t="shared" ca="1" si="41"/>
        <v>16</v>
      </c>
      <c r="R117" s="18" t="str">
        <f t="shared" ca="1" si="43"/>
        <v>08</v>
      </c>
      <c r="S117" s="18" t="str">
        <f t="shared" ca="1" si="45"/>
        <v>07</v>
      </c>
      <c r="T117" s="18">
        <v>1</v>
      </c>
      <c r="U117" s="18">
        <v>0</v>
      </c>
      <c r="V117" s="18">
        <v>0</v>
      </c>
      <c r="W117" s="18">
        <v>1</v>
      </c>
      <c r="X117" s="18">
        <v>1</v>
      </c>
      <c r="Y117" s="18">
        <v>1</v>
      </c>
      <c r="Z117" s="18">
        <v>1</v>
      </c>
      <c r="AA117" s="18">
        <v>1</v>
      </c>
      <c r="AB117" s="18">
        <v>0</v>
      </c>
      <c r="AC117" s="19">
        <v>1</v>
      </c>
      <c r="AD117" s="19">
        <v>1</v>
      </c>
      <c r="AE117" s="19">
        <v>1</v>
      </c>
      <c r="AF117" s="19">
        <v>1</v>
      </c>
      <c r="AG117" s="19">
        <v>1</v>
      </c>
      <c r="AH117" s="19">
        <v>1</v>
      </c>
      <c r="AI117" s="18">
        <v>0</v>
      </c>
      <c r="AJ117" s="19">
        <v>1</v>
      </c>
      <c r="AK117" s="19">
        <v>1</v>
      </c>
      <c r="AL117" s="19">
        <v>1</v>
      </c>
      <c r="AM117" s="19">
        <v>1</v>
      </c>
      <c r="AN117" s="19">
        <v>1</v>
      </c>
      <c r="AO117" s="19">
        <v>1</v>
      </c>
      <c r="AP117" s="19">
        <v>1</v>
      </c>
      <c r="AQ117" s="19">
        <v>0</v>
      </c>
      <c r="AR117" s="19">
        <v>1</v>
      </c>
      <c r="AS117" s="19">
        <v>1</v>
      </c>
      <c r="AT117" s="23" t="str">
        <f>F117</f>
        <v>FF</v>
      </c>
      <c r="AU117" s="18" t="s">
        <v>25</v>
      </c>
      <c r="AV117" s="16" t="str">
        <f t="shared" ca="1" si="27"/>
        <v>7B00013CC80105076002F400051608070100000101010100000100010001000100010001000001000100010001000100010001000000010001FF7D</v>
      </c>
      <c r="AW117" s="79">
        <v>116</v>
      </c>
      <c r="AX117" s="21"/>
      <c r="AY117" s="18" t="str">
        <f t="shared" si="28"/>
        <v>00</v>
      </c>
      <c r="AZ117" s="18" t="str">
        <f t="shared" si="29"/>
        <v>00</v>
      </c>
      <c r="BA117" s="20"/>
      <c r="BB117" s="21"/>
    </row>
    <row r="118" spans="1:54" ht="66">
      <c r="A118" s="27"/>
      <c r="B118" s="16">
        <v>59</v>
      </c>
      <c r="C118" s="27" t="s">
        <v>12</v>
      </c>
      <c r="D118" s="16" t="s">
        <v>2</v>
      </c>
      <c r="E118" s="16">
        <v>1</v>
      </c>
      <c r="F118" s="22">
        <v>0</v>
      </c>
      <c r="G118" s="18" t="s">
        <v>18</v>
      </c>
      <c r="H118" s="18">
        <v>0</v>
      </c>
      <c r="I118" s="18">
        <v>1</v>
      </c>
      <c r="J118" s="18" t="s">
        <v>69</v>
      </c>
      <c r="K118" s="18" t="s">
        <v>68</v>
      </c>
      <c r="L118" s="18">
        <v>1</v>
      </c>
      <c r="M118" s="18">
        <v>5</v>
      </c>
      <c r="N118" s="19">
        <v>760</v>
      </c>
      <c r="O118" s="19" t="s">
        <v>166</v>
      </c>
      <c r="P118" s="19">
        <v>5</v>
      </c>
      <c r="Q118" s="18" t="str">
        <f t="shared" ca="1" si="41"/>
        <v>16</v>
      </c>
      <c r="R118" s="18" t="str">
        <f t="shared" ca="1" si="43"/>
        <v>08</v>
      </c>
      <c r="S118" s="18" t="str">
        <f t="shared" ca="1" si="45"/>
        <v>07</v>
      </c>
      <c r="T118" s="18">
        <v>1</v>
      </c>
      <c r="U118" s="18">
        <v>0</v>
      </c>
      <c r="V118" s="18">
        <v>0</v>
      </c>
      <c r="W118" s="18">
        <v>1</v>
      </c>
      <c r="X118" s="18">
        <v>1</v>
      </c>
      <c r="Y118" s="18">
        <v>1</v>
      </c>
      <c r="Z118" s="18">
        <v>1</v>
      </c>
      <c r="AA118" s="18">
        <v>1</v>
      </c>
      <c r="AB118" s="18">
        <v>0</v>
      </c>
      <c r="AC118" s="19">
        <v>1</v>
      </c>
      <c r="AD118" s="19">
        <v>1</v>
      </c>
      <c r="AE118" s="19">
        <v>1</v>
      </c>
      <c r="AF118" s="19">
        <v>1</v>
      </c>
      <c r="AG118" s="19">
        <v>1</v>
      </c>
      <c r="AH118" s="19">
        <v>1</v>
      </c>
      <c r="AI118" s="18">
        <v>0</v>
      </c>
      <c r="AJ118" s="19">
        <v>1</v>
      </c>
      <c r="AK118" s="19">
        <v>1</v>
      </c>
      <c r="AL118" s="19">
        <v>1</v>
      </c>
      <c r="AM118" s="19">
        <v>1</v>
      </c>
      <c r="AN118" s="19">
        <v>1</v>
      </c>
      <c r="AO118" s="19">
        <v>1</v>
      </c>
      <c r="AP118" s="19">
        <v>1</v>
      </c>
      <c r="AQ118" s="19">
        <v>0</v>
      </c>
      <c r="AR118" s="19">
        <v>1</v>
      </c>
      <c r="AS118" s="19">
        <v>1</v>
      </c>
      <c r="AT118" s="18" t="str">
        <f t="shared" ref="AT118:AT119" ca="1" si="50">TEXT(DEC2HEX(_xlfn.BITAND(SUM(HEX2DEC(G118)+HEX2DEC(H118)+HEX2DEC(I118)+HEX2DEC(J118)+HEX2DEC(K118)+HEX2DEC(L118)+HEX2DEC(M118)+HEX2DEC(N118)+HEX2DEC(O118)+HEX2DEC(P118)+HEX2DEC(Q118)+HEX2DEC(R118)+HEX2DEC(S118)+HEX2DEC(T118)+HEX2DEC(U118)+HEX2DEC(V118)+HEX2DEC(X118)+HEX2DEC(Y118)+HEX2DEC(Z118)+HEX2DEC(AA118)+HEX2DEC(AB118)+HEX2DEC(AC118)+HEX2DEC(AD118)+HEX2DEC(AE118)+HEX2DEC(AF118)+HEX2DEC(AG118)+HEX2DEC(AH118)+HEX2DEC(AI118)+HEX2DEC(AJ118)+HEX2DEC(AK118)+HEX2DEC(AL118)+HEX2DEC(AM118)+HEX2DEC(AN118)+HEX2DEC(AO118)+HEX2DEC(AP118)+HEX2DEC(AQ118)+HEX2DEC(AR118)+HEX2DEC(AS118)),85)),"00")</f>
        <v>10</v>
      </c>
      <c r="AU118" s="23">
        <f>F118</f>
        <v>0</v>
      </c>
      <c r="AV118" s="16" t="str">
        <f t="shared" ca="1" si="27"/>
        <v>7B00013CC80105076002F4000516080701000001010101000001000100010001000100010000010001000100010001000100010000000100011000</v>
      </c>
      <c r="AW118" s="79">
        <v>117</v>
      </c>
      <c r="AX118" s="21"/>
      <c r="AY118" s="18" t="str">
        <f t="shared" si="28"/>
        <v>00</v>
      </c>
      <c r="AZ118" s="18" t="str">
        <f t="shared" si="29"/>
        <v>00</v>
      </c>
      <c r="BA118" s="20"/>
      <c r="BB118" s="21"/>
    </row>
    <row r="119" spans="1:54" ht="66">
      <c r="A119" s="27"/>
      <c r="B119" s="16"/>
      <c r="C119" s="27"/>
      <c r="D119" s="16"/>
      <c r="E119" s="16">
        <v>2</v>
      </c>
      <c r="F119" s="22" t="s">
        <v>22</v>
      </c>
      <c r="G119" s="18" t="s">
        <v>18</v>
      </c>
      <c r="H119" s="18">
        <v>0</v>
      </c>
      <c r="I119" s="18">
        <v>1</v>
      </c>
      <c r="J119" s="18" t="s">
        <v>69</v>
      </c>
      <c r="K119" s="18" t="s">
        <v>68</v>
      </c>
      <c r="L119" s="18">
        <v>1</v>
      </c>
      <c r="M119" s="18">
        <v>5</v>
      </c>
      <c r="N119" s="19">
        <v>760</v>
      </c>
      <c r="O119" s="19" t="s">
        <v>166</v>
      </c>
      <c r="P119" s="19">
        <v>5</v>
      </c>
      <c r="Q119" s="18" t="str">
        <f t="shared" ca="1" si="41"/>
        <v>16</v>
      </c>
      <c r="R119" s="18" t="str">
        <f t="shared" ca="1" si="43"/>
        <v>08</v>
      </c>
      <c r="S119" s="18" t="str">
        <f t="shared" ca="1" si="45"/>
        <v>07</v>
      </c>
      <c r="T119" s="18">
        <v>1</v>
      </c>
      <c r="U119" s="18">
        <v>0</v>
      </c>
      <c r="V119" s="18">
        <v>0</v>
      </c>
      <c r="W119" s="18">
        <v>1</v>
      </c>
      <c r="X119" s="18">
        <v>1</v>
      </c>
      <c r="Y119" s="18">
        <v>1</v>
      </c>
      <c r="Z119" s="18">
        <v>1</v>
      </c>
      <c r="AA119" s="18">
        <v>1</v>
      </c>
      <c r="AB119" s="18">
        <v>0</v>
      </c>
      <c r="AC119" s="19">
        <v>1</v>
      </c>
      <c r="AD119" s="19">
        <v>1</v>
      </c>
      <c r="AE119" s="19">
        <v>1</v>
      </c>
      <c r="AF119" s="19">
        <v>1</v>
      </c>
      <c r="AG119" s="19">
        <v>1</v>
      </c>
      <c r="AH119" s="19">
        <v>1</v>
      </c>
      <c r="AI119" s="18">
        <v>0</v>
      </c>
      <c r="AJ119" s="19">
        <v>1</v>
      </c>
      <c r="AK119" s="19">
        <v>1</v>
      </c>
      <c r="AL119" s="19">
        <v>1</v>
      </c>
      <c r="AM119" s="19">
        <v>1</v>
      </c>
      <c r="AN119" s="19">
        <v>1</v>
      </c>
      <c r="AO119" s="19">
        <v>1</v>
      </c>
      <c r="AP119" s="19">
        <v>1</v>
      </c>
      <c r="AQ119" s="19">
        <v>1</v>
      </c>
      <c r="AR119" s="19">
        <v>1</v>
      </c>
      <c r="AS119" s="19">
        <v>1</v>
      </c>
      <c r="AT119" s="18" t="str">
        <f t="shared" ca="1" si="50"/>
        <v>11</v>
      </c>
      <c r="AU119" s="23" t="str">
        <f>F119</f>
        <v>FF</v>
      </c>
      <c r="AV119" s="16" t="str">
        <f t="shared" ca="1" si="27"/>
        <v>7B00013CC80105076002F40005160807010000010101010000010001000100010001000100000100010001000100010001000100010001000111FF</v>
      </c>
      <c r="AW119" s="79">
        <v>118</v>
      </c>
      <c r="AX119" s="21"/>
      <c r="AY119" s="18" t="str">
        <f t="shared" si="28"/>
        <v>00</v>
      </c>
      <c r="AZ119" s="18" t="str">
        <f t="shared" si="29"/>
        <v>00</v>
      </c>
      <c r="BA119" s="20"/>
      <c r="BB119" s="21"/>
    </row>
    <row r="120" spans="1:54">
      <c r="A120" s="71"/>
      <c r="B120" s="76"/>
      <c r="C120" s="72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5"/>
      <c r="AY120" s="76"/>
      <c r="AZ120" s="76"/>
      <c r="BA120" s="76"/>
      <c r="BB120" s="75"/>
    </row>
  </sheetData>
  <sheetProtection algorithmName="SHA-512" hashValue="ZqQj8MY++5b8qxDgz8RsDzusCy+2pT8n9O7R9tVQwUe6xfQJshNKb82WXbduWyct4u/m3DzEbhD/MdZSng2Exw==" saltValue="ZwxfKgLvK3UqIeoGYLY9CA==" spinCount="100000" sheet="1" objects="1" scenarios="1"/>
  <phoneticPr fontId="1" type="noConversion"/>
  <conditionalFormatting sqref="AW2:AW119">
    <cfRule type="duplicateValues" dxfId="24" priority="1"/>
  </conditionalFormatting>
  <dataValidations count="2">
    <dataValidation type="list" allowBlank="1" showInputMessage="1" showErrorMessage="1" sqref="BA2:BA119" xr:uid="{9A689703-8A49-4FEA-90C4-868D38316CBA}">
      <formula1>결과</formula1>
    </dataValidation>
    <dataValidation type="whole" allowBlank="1" showInputMessage="1" showErrorMessage="1" sqref="AW2:AW119" xr:uid="{5BD75CC0-891A-4719-9C21-14955691AF96}">
      <formula1>1</formula1>
      <formula2>300</formula2>
    </dataValidation>
  </dataValidations>
  <pageMargins left="0.17" right="0.17" top="0.41" bottom="0.41" header="0.3" footer="0.3"/>
  <pageSetup paperSize="9" scale="25" fitToHeight="0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2B141-7363-4E07-BFED-AB1A5EFB1351}">
  <sheetPr codeName="Sheet10">
    <pageSetUpPr fitToPage="1"/>
  </sheetPr>
  <dimension ref="A1:BB121"/>
  <sheetViews>
    <sheetView zoomScaleNormal="100" workbookViewId="0">
      <pane xSplit="6" ySplit="1" topLeftCell="G2" activePane="bottomRight" state="frozen"/>
      <selection activeCell="Y40" sqref="Y40"/>
      <selection pane="topRight" activeCell="Y40" sqref="Y40"/>
      <selection pane="bottomLeft" activeCell="Y40" sqref="Y40"/>
      <selection pane="bottomRight"/>
    </sheetView>
  </sheetViews>
  <sheetFormatPr defaultRowHeight="16.5"/>
  <cols>
    <col min="1" max="1" width="30.125" style="74" customWidth="1"/>
    <col min="2" max="2" width="7.125" style="77" customWidth="1"/>
    <col min="3" max="3" width="19" style="74" customWidth="1"/>
    <col min="4" max="4" width="14.5" style="77" customWidth="1"/>
    <col min="5" max="5" width="5.625" style="77" customWidth="1"/>
    <col min="6" max="6" width="9.5" style="77" customWidth="1"/>
    <col min="7" max="13" width="5.375" style="77" customWidth="1"/>
    <col min="14" max="16" width="7.625" style="77" customWidth="1"/>
    <col min="17" max="17" width="5.375" style="77" customWidth="1"/>
    <col min="18" max="18" width="6.375" style="77" customWidth="1"/>
    <col min="19" max="28" width="5.375" style="77" customWidth="1"/>
    <col min="29" max="34" width="7.625" style="77" customWidth="1"/>
    <col min="35" max="35" width="5.375" style="77" customWidth="1"/>
    <col min="36" max="45" width="7.625" style="77" customWidth="1"/>
    <col min="46" max="46" width="8.125" style="77" customWidth="1"/>
    <col min="47" max="47" width="5.375" style="77" customWidth="1"/>
    <col min="48" max="48" width="30.875" style="77" customWidth="1"/>
    <col min="49" max="49" width="5.125" style="77" customWidth="1"/>
    <col min="50" max="50" width="37.875" style="78" customWidth="1"/>
    <col min="51" max="52" width="5.375" style="77" customWidth="1"/>
    <col min="53" max="53" width="7.5" style="77" customWidth="1"/>
    <col min="54" max="54" width="82.875" style="77" bestFit="1" customWidth="1"/>
    <col min="55" max="16384" width="9" style="74"/>
  </cols>
  <sheetData>
    <row r="1" spans="1:54" ht="34.5">
      <c r="A1" s="65" t="s">
        <v>50</v>
      </c>
      <c r="B1" s="65" t="s">
        <v>15</v>
      </c>
      <c r="C1" s="65" t="s">
        <v>52</v>
      </c>
      <c r="D1" s="65" t="s">
        <v>54</v>
      </c>
      <c r="E1" s="67" t="s">
        <v>15</v>
      </c>
      <c r="F1" s="67" t="s">
        <v>33</v>
      </c>
      <c r="G1" s="67" t="s">
        <v>6</v>
      </c>
      <c r="H1" s="67" t="s">
        <v>26</v>
      </c>
      <c r="I1" s="67" t="s">
        <v>28</v>
      </c>
      <c r="J1" s="67" t="s">
        <v>27</v>
      </c>
      <c r="K1" s="67" t="s">
        <v>29</v>
      </c>
      <c r="L1" s="67" t="s">
        <v>10</v>
      </c>
      <c r="M1" s="67" t="s">
        <v>70</v>
      </c>
      <c r="N1" s="67" t="s">
        <v>71</v>
      </c>
      <c r="O1" s="67" t="s">
        <v>159</v>
      </c>
      <c r="P1" s="67" t="s">
        <v>105</v>
      </c>
      <c r="Q1" s="67" t="s">
        <v>106</v>
      </c>
      <c r="R1" s="67" t="s">
        <v>107</v>
      </c>
      <c r="S1" s="67" t="s">
        <v>108</v>
      </c>
      <c r="T1" s="67" t="s">
        <v>109</v>
      </c>
      <c r="U1" s="67" t="s">
        <v>160</v>
      </c>
      <c r="V1" s="67" t="s">
        <v>161</v>
      </c>
      <c r="W1" s="67" t="s">
        <v>111</v>
      </c>
      <c r="X1" s="67" t="s">
        <v>112</v>
      </c>
      <c r="Y1" s="67" t="s">
        <v>113</v>
      </c>
      <c r="Z1" s="67" t="s">
        <v>114</v>
      </c>
      <c r="AA1" s="67" t="s">
        <v>115</v>
      </c>
      <c r="AB1" s="67" t="s">
        <v>117</v>
      </c>
      <c r="AC1" s="67" t="s">
        <v>118</v>
      </c>
      <c r="AD1" s="67" t="s">
        <v>119</v>
      </c>
      <c r="AE1" s="67" t="s">
        <v>120</v>
      </c>
      <c r="AF1" s="67" t="s">
        <v>121</v>
      </c>
      <c r="AG1" s="67" t="s">
        <v>122</v>
      </c>
      <c r="AH1" s="67" t="s">
        <v>123</v>
      </c>
      <c r="AI1" s="67" t="s">
        <v>124</v>
      </c>
      <c r="AJ1" s="67" t="s">
        <v>125</v>
      </c>
      <c r="AK1" s="67" t="s">
        <v>126</v>
      </c>
      <c r="AL1" s="67" t="s">
        <v>127</v>
      </c>
      <c r="AM1" s="67" t="s">
        <v>128</v>
      </c>
      <c r="AN1" s="67" t="s">
        <v>129</v>
      </c>
      <c r="AO1" s="67" t="s">
        <v>130</v>
      </c>
      <c r="AP1" s="67" t="s">
        <v>131</v>
      </c>
      <c r="AQ1" s="67" t="s">
        <v>132</v>
      </c>
      <c r="AR1" s="67" t="s">
        <v>133</v>
      </c>
      <c r="AS1" s="67" t="s">
        <v>134</v>
      </c>
      <c r="AT1" s="67" t="s">
        <v>20</v>
      </c>
      <c r="AU1" s="67" t="s">
        <v>12</v>
      </c>
      <c r="AV1" s="67" t="s">
        <v>21</v>
      </c>
      <c r="AW1" s="67" t="s">
        <v>787</v>
      </c>
      <c r="AX1" s="67" t="s">
        <v>17</v>
      </c>
      <c r="AY1" s="67" t="s">
        <v>135</v>
      </c>
      <c r="AZ1" s="67" t="s">
        <v>136</v>
      </c>
      <c r="BA1" s="67" t="s">
        <v>34</v>
      </c>
      <c r="BB1" s="67" t="s">
        <v>32</v>
      </c>
    </row>
    <row r="2" spans="1:54" ht="66">
      <c r="A2" s="41" t="s">
        <v>165</v>
      </c>
      <c r="B2" s="63">
        <f>COUNTA(AW2:AW300)</f>
        <v>119</v>
      </c>
      <c r="C2" s="34"/>
      <c r="D2" s="35" t="s">
        <v>53</v>
      </c>
      <c r="E2" s="42">
        <v>0</v>
      </c>
      <c r="F2" s="17" t="s">
        <v>18</v>
      </c>
      <c r="G2" s="18" t="s">
        <v>18</v>
      </c>
      <c r="H2" s="18">
        <v>0</v>
      </c>
      <c r="I2" s="18">
        <v>1</v>
      </c>
      <c r="J2" s="18" t="s">
        <v>69</v>
      </c>
      <c r="K2" s="18" t="s">
        <v>68</v>
      </c>
      <c r="L2" s="18">
        <v>1</v>
      </c>
      <c r="M2" s="18">
        <v>6</v>
      </c>
      <c r="N2" s="19">
        <v>760</v>
      </c>
      <c r="O2" s="19" t="s">
        <v>166</v>
      </c>
      <c r="P2" s="19">
        <v>5</v>
      </c>
      <c r="Q2" s="18" t="str">
        <f t="shared" ref="Q2:Q30" ca="1" si="0">TEXT(DEC2HEX(TEXT(NOW()+2,"YY")),"00")</f>
        <v>16</v>
      </c>
      <c r="R2" s="18" t="str">
        <f t="shared" ref="R2:R30" ca="1" si="1">TEXT(DEC2HEX(TEXT(NOW()+2,"MM")),"00")</f>
        <v>08</v>
      </c>
      <c r="S2" s="18" t="str">
        <f t="shared" ref="S2:S30" ca="1" si="2">TEXT(DEC2HEX(TEXT(NOW()+2,"DD")),"00")</f>
        <v>07</v>
      </c>
      <c r="T2" s="18">
        <v>1</v>
      </c>
      <c r="U2" s="18">
        <v>0</v>
      </c>
      <c r="V2" s="18">
        <v>0</v>
      </c>
      <c r="W2" s="18">
        <v>1</v>
      </c>
      <c r="X2" s="18">
        <v>1</v>
      </c>
      <c r="Y2" s="18">
        <v>1</v>
      </c>
      <c r="Z2" s="18">
        <v>1</v>
      </c>
      <c r="AA2" s="18">
        <v>1</v>
      </c>
      <c r="AB2" s="18">
        <v>0</v>
      </c>
      <c r="AC2" s="19">
        <v>0</v>
      </c>
      <c r="AD2" s="19">
        <v>0</v>
      </c>
      <c r="AE2" s="19">
        <v>0</v>
      </c>
      <c r="AF2" s="19">
        <v>0</v>
      </c>
      <c r="AG2" s="19">
        <v>0</v>
      </c>
      <c r="AH2" s="19">
        <v>0</v>
      </c>
      <c r="AI2" s="18">
        <v>0</v>
      </c>
      <c r="AJ2" s="19">
        <v>0</v>
      </c>
      <c r="AK2" s="19">
        <v>0</v>
      </c>
      <c r="AL2" s="19">
        <v>0</v>
      </c>
      <c r="AM2" s="19">
        <v>0</v>
      </c>
      <c r="AN2" s="19">
        <v>0</v>
      </c>
      <c r="AO2" s="19">
        <v>0</v>
      </c>
      <c r="AP2" s="19">
        <v>0</v>
      </c>
      <c r="AQ2" s="19">
        <v>0</v>
      </c>
      <c r="AR2" s="19">
        <v>0</v>
      </c>
      <c r="AS2" s="19">
        <v>0</v>
      </c>
      <c r="AT2" s="18" t="str">
        <f ca="1">TEXT(DEC2HEX(_xlfn.BITAND(SUM(HEX2DEC(G2)+HEX2DEC(H2)+HEX2DEC(I2)+HEX2DEC(J2)+HEX2DEC(K2)+HEX2DEC(L2)+HEX2DEC(M2)+HEX2DEC(N2)+HEX2DEC(O2)+HEX2DEC(P2)+HEX2DEC(Q2)+HEX2DEC(R2)+HEX2DEC(S2)+HEX2DEC(T2)+HEX2DEC(U2)+HEX2DEC(V2)+HEX2DEC(X2)+HEX2DEC(Y2)+HEX2DEC(Z2)+HEX2DEC(AA2)+HEX2DEC(AB2)+HEX2DEC(AC2)+HEX2DEC(AD2)+HEX2DEC(AE2)+HEX2DEC(AF2)+HEX2DEC(AG2)+HEX2DEC(AH2)+HEX2DEC(AI2)+HEX2DEC(AJ2)+HEX2DEC(AK2)+HEX2DEC(AL2)+HEX2DEC(AM2)+HEX2DEC(AN2)+HEX2DEC(AO2)+HEX2DEC(AP2)+HEX2DEC(AQ2)+HEX2DEC(AR2)+HEX2DEC(AS2)),85)),"00")</f>
        <v>00</v>
      </c>
      <c r="AU2" s="18" t="s">
        <v>25</v>
      </c>
      <c r="AV2" s="16" t="str">
        <f ca="1">CONCATENATE(TEXT(G2,"00"),TEXT(H2,"00"),TEXT(I2,"00"),TEXT(J2,"00"),TEXT(K2,"00"),TEXT(L2,"00"),TEXT(M2,"00"),TEXT(N2,"0000"),TEXT(O2,"0000"),TEXT(P2,"0000"),TEXT(Q2,"00"),TEXT(R2,"00"),,TEXT(S2,"00"),,TEXT(T2,"00"),TEXT(U2,"00"),TEXT(V2,"00"),TEXT(X2,"00"),TEXT(Y2,"00"),TEXT(Z2,"00"),TEXT(AA2,"00"),TEXT(AB2,"00"),TEXT(AC2,"0000"),TEXT(AD2,"0000"),TEXT(AE2,"0000"),TEXT(AF2,"0000"),TEXT(AG2,"0000"),TEXT(AH2,"0000"),TEXT(AI2,"00"),TEXT(AJ2,"0000"),TEXT(AK2,"0000"),TEXT(AL2,"0000"),TEXT(AM2,"0000"),TEXT(AN2,"0000"),TEXT(AO2,"0000"),TEXT(AP2,"0000"),TEXT(AQ2,"0000"),TEXT(AR2,"0000"),TEXT(AS2,"0000"),TEXT(AT2,"00"),TEXT(AU2,"00"))</f>
        <v>7B00013CC80106076002F400051608070100000101010100000000000000000000000000000000000000000000000000000000000000000000007D</v>
      </c>
      <c r="AW2" s="79">
        <v>1</v>
      </c>
      <c r="AX2" s="21"/>
      <c r="AY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),85)),"00")</f>
        <v>00</v>
      </c>
      <c r="AZ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+HEX2DEC(MID(AX2,139,2))+HEX2DEC(MID(AX2,142,2))+HEX2DEC(MID(AX2,145,2))+HEX2DEC(MID(AX2,148,2))+HEX2DEC(MID(AX2,151,2))+HEX2DEC(MID(AX2,154,2))+HEX2DEC(MID(AX2,157,2))+HEX2DEC(MID(AX2,160,2))+HEX2DEC(MID(AX2,163,2))+HEX2DEC(MID(AX2,166,2))+HEX2DEC(MID(AX2,169,2))+HEX2DEC(MID(AX2,172,2))+HEX2DEC(MID(AX2,175,2))+HEX2DEC(MID(AX2,178,2))+HEX2DEC(MID(AX2,181,2))+HEX2DEC(MID(AX2,184,2))+HEX2DEC(MID(AX2,187,2))+HEX2DEC(MID(AX2,190,2))+HEX2DEC(MID(AX2,193,2))+HEX2DEC(MID(AX2,196,2))+HEX2DEC(MID(AX2,199,2))+HEX2DEC(MID(AX2,202,2))),85)),"00")</f>
        <v>00</v>
      </c>
      <c r="BA2" s="20" t="s">
        <v>40</v>
      </c>
      <c r="BB2" s="21"/>
    </row>
    <row r="3" spans="1:54" ht="66">
      <c r="A3" s="40" t="s">
        <v>5</v>
      </c>
      <c r="B3" s="43">
        <v>0</v>
      </c>
      <c r="C3" s="39" t="s">
        <v>6</v>
      </c>
      <c r="D3" s="43" t="s">
        <v>0</v>
      </c>
      <c r="E3" s="16">
        <v>1</v>
      </c>
      <c r="F3" s="22" t="s">
        <v>22</v>
      </c>
      <c r="G3" s="23" t="str">
        <f>F3</f>
        <v>FF</v>
      </c>
      <c r="H3" s="18">
        <v>0</v>
      </c>
      <c r="I3" s="18">
        <v>1</v>
      </c>
      <c r="J3" s="18" t="s">
        <v>69</v>
      </c>
      <c r="K3" s="18" t="s">
        <v>68</v>
      </c>
      <c r="L3" s="18">
        <v>1</v>
      </c>
      <c r="M3" s="18">
        <v>6</v>
      </c>
      <c r="N3" s="19">
        <v>760</v>
      </c>
      <c r="O3" s="19" t="s">
        <v>166</v>
      </c>
      <c r="P3" s="19">
        <v>5</v>
      </c>
      <c r="Q3" s="18" t="str">
        <f t="shared" ca="1" si="0"/>
        <v>16</v>
      </c>
      <c r="R3" s="18" t="str">
        <f t="shared" ca="1" si="1"/>
        <v>08</v>
      </c>
      <c r="S3" s="18" t="str">
        <f t="shared" ca="1" si="2"/>
        <v>07</v>
      </c>
      <c r="T3" s="18">
        <v>1</v>
      </c>
      <c r="U3" s="18">
        <v>0</v>
      </c>
      <c r="V3" s="18">
        <v>0</v>
      </c>
      <c r="W3" s="18">
        <v>1</v>
      </c>
      <c r="X3" s="18">
        <v>1</v>
      </c>
      <c r="Y3" s="18">
        <v>1</v>
      </c>
      <c r="Z3" s="18">
        <v>1</v>
      </c>
      <c r="AA3" s="18">
        <v>1</v>
      </c>
      <c r="AB3" s="18">
        <v>0</v>
      </c>
      <c r="AC3" s="19">
        <v>0</v>
      </c>
      <c r="AD3" s="19">
        <v>0</v>
      </c>
      <c r="AE3" s="19">
        <v>0</v>
      </c>
      <c r="AF3" s="19">
        <v>0</v>
      </c>
      <c r="AG3" s="19">
        <v>0</v>
      </c>
      <c r="AH3" s="19">
        <v>0</v>
      </c>
      <c r="AI3" s="18">
        <v>0</v>
      </c>
      <c r="AJ3" s="19">
        <v>0</v>
      </c>
      <c r="AK3" s="19">
        <v>0</v>
      </c>
      <c r="AL3" s="19">
        <v>0</v>
      </c>
      <c r="AM3" s="19">
        <v>0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>
        <v>0</v>
      </c>
      <c r="AT3" s="18" t="str">
        <f t="shared" ref="AT3:AT65" ca="1" si="3">TEXT(DEC2HEX(_xlfn.BITAND(SUM(HEX2DEC(G3)+HEX2DEC(H3)+HEX2DEC(I3)+HEX2DEC(J3)+HEX2DEC(K3)+HEX2DEC(L3)+HEX2DEC(M3)+HEX2DEC(N3)+HEX2DEC(O3)+HEX2DEC(P3)+HEX2DEC(Q3)+HEX2DEC(R3)+HEX2DEC(S3)+HEX2DEC(T3)+HEX2DEC(U3)+HEX2DEC(V3)+HEX2DEC(X3)+HEX2DEC(Y3)+HEX2DEC(Z3)+HEX2DEC(AA3)+HEX2DEC(AB3)+HEX2DEC(AC3)+HEX2DEC(AD3)+HEX2DEC(AE3)+HEX2DEC(AF3)+HEX2DEC(AG3)+HEX2DEC(AH3)+HEX2DEC(AI3)+HEX2DEC(AJ3)+HEX2DEC(AK3)+HEX2DEC(AL3)+HEX2DEC(AM3)+HEX2DEC(AN3)+HEX2DEC(AO3)+HEX2DEC(AP3)+HEX2DEC(AQ3)+HEX2DEC(AR3)+HEX2DEC(AS3)),85)),"00")</f>
        <v>04</v>
      </c>
      <c r="AU3" s="18" t="s">
        <v>25</v>
      </c>
      <c r="AV3" s="16" t="str">
        <f t="shared" ref="AV3:AV65" ca="1" si="4">CONCATENATE(TEXT(G3,"00"),TEXT(H3,"00"),TEXT(I3,"00"),TEXT(J3,"00"),TEXT(K3,"00"),TEXT(L3,"00"),TEXT(M3,"00"),TEXT(N3,"0000"),TEXT(O3,"0000"),TEXT(P3,"0000"),TEXT(Q3,"00"),TEXT(R3,"00"),,TEXT(S3,"00"),,TEXT(T3,"00"),TEXT(U3,"00"),TEXT(V3,"00"),TEXT(X3,"00"),TEXT(Y3,"00"),TEXT(Z3,"00"),TEXT(AA3,"00"),TEXT(AB3,"00"),TEXT(AC3,"0000"),TEXT(AD3,"0000"),TEXT(AE3,"0000"),TEXT(AF3,"0000"),TEXT(AG3,"0000"),TEXT(AH3,"0000"),TEXT(AI3,"00"),TEXT(AJ3,"0000"),TEXT(AK3,"0000"),TEXT(AL3,"0000"),TEXT(AM3,"0000"),TEXT(AN3,"0000"),TEXT(AO3,"0000"),TEXT(AP3,"0000"),TEXT(AQ3,"0000"),TEXT(AR3,"0000"),TEXT(AS3,"0000"),TEXT(AT3,"00"),TEXT(AU3,"00"))</f>
        <v>FF00013CC80106076002F400051608070100000101010100000000000000000000000000000000000000000000000000000000000000000000047D</v>
      </c>
      <c r="AW3" s="79">
        <v>2</v>
      </c>
      <c r="AX3" s="21"/>
      <c r="AY3" s="18" t="str">
        <f t="shared" ref="AY3:AY65" si="5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),85)),"00")</f>
        <v>00</v>
      </c>
      <c r="AZ3" s="18" t="str">
        <f t="shared" ref="AZ3:AZ65" si="6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+HEX2DEC(MID(AX3,139,2))+HEX2DEC(MID(AX3,142,2))+HEX2DEC(MID(AX3,145,2))+HEX2DEC(MID(AX3,148,2))+HEX2DEC(MID(AX3,151,2))+HEX2DEC(MID(AX3,154,2))+HEX2DEC(MID(AX3,157,2))+HEX2DEC(MID(AX3,160,2))+HEX2DEC(MID(AX3,163,2))+HEX2DEC(MID(AX3,166,2))+HEX2DEC(MID(AX3,169,2))+HEX2DEC(MID(AX3,172,2))+HEX2DEC(MID(AX3,175,2))+HEX2DEC(MID(AX3,178,2))+HEX2DEC(MID(AX3,181,2))+HEX2DEC(MID(AX3,184,2))+HEX2DEC(MID(AX3,187,2))+HEX2DEC(MID(AX3,190,2))+HEX2DEC(MID(AX3,193,2))+HEX2DEC(MID(AX3,196,2))+HEX2DEC(MID(AX3,199,2))+HEX2DEC(MID(AX3,202,2))),85)),"00")</f>
        <v>00</v>
      </c>
      <c r="BA3" s="20"/>
      <c r="BB3" s="21"/>
    </row>
    <row r="4" spans="1:54" ht="66">
      <c r="A4" s="27"/>
      <c r="B4" s="16"/>
      <c r="C4" s="27"/>
      <c r="D4" s="16"/>
      <c r="E4" s="16">
        <v>2</v>
      </c>
      <c r="F4" s="22">
        <v>0</v>
      </c>
      <c r="G4" s="23">
        <f>F4</f>
        <v>0</v>
      </c>
      <c r="H4" s="18">
        <v>0</v>
      </c>
      <c r="I4" s="18">
        <v>1</v>
      </c>
      <c r="J4" s="18" t="s">
        <v>69</v>
      </c>
      <c r="K4" s="18" t="s">
        <v>68</v>
      </c>
      <c r="L4" s="18">
        <v>1</v>
      </c>
      <c r="M4" s="18">
        <v>6</v>
      </c>
      <c r="N4" s="19">
        <v>760</v>
      </c>
      <c r="O4" s="19" t="s">
        <v>166</v>
      </c>
      <c r="P4" s="19">
        <v>5</v>
      </c>
      <c r="Q4" s="18" t="str">
        <f t="shared" ca="1" si="0"/>
        <v>16</v>
      </c>
      <c r="R4" s="18" t="str">
        <f t="shared" ca="1" si="1"/>
        <v>08</v>
      </c>
      <c r="S4" s="18" t="str">
        <f t="shared" ca="1" si="2"/>
        <v>07</v>
      </c>
      <c r="T4" s="18">
        <v>1</v>
      </c>
      <c r="U4" s="18">
        <v>0</v>
      </c>
      <c r="V4" s="18">
        <v>0</v>
      </c>
      <c r="W4" s="18">
        <v>1</v>
      </c>
      <c r="X4" s="18">
        <v>1</v>
      </c>
      <c r="Y4" s="18">
        <v>1</v>
      </c>
      <c r="Z4" s="18">
        <v>1</v>
      </c>
      <c r="AA4" s="18">
        <v>1</v>
      </c>
      <c r="AB4" s="18">
        <v>0</v>
      </c>
      <c r="AC4" s="19">
        <v>0</v>
      </c>
      <c r="AD4" s="19">
        <v>0</v>
      </c>
      <c r="AE4" s="19">
        <v>0</v>
      </c>
      <c r="AF4" s="19">
        <v>0</v>
      </c>
      <c r="AG4" s="19">
        <v>0</v>
      </c>
      <c r="AH4" s="19">
        <v>0</v>
      </c>
      <c r="AI4" s="18">
        <v>0</v>
      </c>
      <c r="AJ4" s="19">
        <v>0</v>
      </c>
      <c r="AK4" s="19">
        <v>0</v>
      </c>
      <c r="AL4" s="19">
        <v>0</v>
      </c>
      <c r="AM4" s="19">
        <v>0</v>
      </c>
      <c r="AN4" s="19">
        <v>0</v>
      </c>
      <c r="AO4" s="19">
        <v>0</v>
      </c>
      <c r="AP4" s="19">
        <v>0</v>
      </c>
      <c r="AQ4" s="19">
        <v>0</v>
      </c>
      <c r="AR4" s="19">
        <v>0</v>
      </c>
      <c r="AS4" s="19">
        <v>0</v>
      </c>
      <c r="AT4" s="18" t="str">
        <f t="shared" ca="1" si="3"/>
        <v>05</v>
      </c>
      <c r="AU4" s="18" t="s">
        <v>25</v>
      </c>
      <c r="AV4" s="16" t="str">
        <f t="shared" ca="1" si="4"/>
        <v>0000013CC80106076002F400051608070100000101010100000000000000000000000000000000000000000000000000000000000000000000057D</v>
      </c>
      <c r="AW4" s="79">
        <v>3</v>
      </c>
      <c r="AX4" s="21"/>
      <c r="AY4" s="18" t="str">
        <f t="shared" si="5"/>
        <v>00</v>
      </c>
      <c r="AZ4" s="18" t="str">
        <f t="shared" si="6"/>
        <v>00</v>
      </c>
      <c r="BA4" s="20"/>
      <c r="BB4" s="21"/>
    </row>
    <row r="5" spans="1:54" ht="66">
      <c r="A5" s="27"/>
      <c r="B5" s="16">
        <v>1</v>
      </c>
      <c r="C5" s="27" t="s">
        <v>3</v>
      </c>
      <c r="D5" s="16" t="s">
        <v>14</v>
      </c>
      <c r="E5" s="16">
        <v>1</v>
      </c>
      <c r="F5" s="22">
        <v>0</v>
      </c>
      <c r="G5" s="18" t="s">
        <v>18</v>
      </c>
      <c r="H5" s="23">
        <f>F5</f>
        <v>0</v>
      </c>
      <c r="I5" s="18">
        <v>1</v>
      </c>
      <c r="J5" s="18" t="s">
        <v>69</v>
      </c>
      <c r="K5" s="18" t="s">
        <v>68</v>
      </c>
      <c r="L5" s="18">
        <v>1</v>
      </c>
      <c r="M5" s="18">
        <v>6</v>
      </c>
      <c r="N5" s="19">
        <v>760</v>
      </c>
      <c r="O5" s="19" t="s">
        <v>166</v>
      </c>
      <c r="P5" s="19">
        <v>5</v>
      </c>
      <c r="Q5" s="18" t="str">
        <f t="shared" ca="1" si="0"/>
        <v>16</v>
      </c>
      <c r="R5" s="18" t="str">
        <f t="shared" ca="1" si="1"/>
        <v>08</v>
      </c>
      <c r="S5" s="18" t="str">
        <f t="shared" ca="1" si="2"/>
        <v>07</v>
      </c>
      <c r="T5" s="18">
        <v>1</v>
      </c>
      <c r="U5" s="18">
        <v>0</v>
      </c>
      <c r="V5" s="18">
        <v>0</v>
      </c>
      <c r="W5" s="18">
        <v>1</v>
      </c>
      <c r="X5" s="18">
        <v>1</v>
      </c>
      <c r="Y5" s="18">
        <v>1</v>
      </c>
      <c r="Z5" s="18">
        <v>1</v>
      </c>
      <c r="AA5" s="18">
        <v>1</v>
      </c>
      <c r="AB5" s="18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8">
        <v>0</v>
      </c>
      <c r="AJ5" s="19">
        <v>0</v>
      </c>
      <c r="AK5" s="19">
        <v>0</v>
      </c>
      <c r="AL5" s="19">
        <v>0</v>
      </c>
      <c r="AM5" s="19">
        <v>0</v>
      </c>
      <c r="AN5" s="19">
        <v>0</v>
      </c>
      <c r="AO5" s="19">
        <v>0</v>
      </c>
      <c r="AP5" s="19">
        <v>0</v>
      </c>
      <c r="AQ5" s="19">
        <v>0</v>
      </c>
      <c r="AR5" s="19">
        <v>0</v>
      </c>
      <c r="AS5" s="19">
        <v>0</v>
      </c>
      <c r="AT5" s="18" t="str">
        <f t="shared" ca="1" si="3"/>
        <v>00</v>
      </c>
      <c r="AU5" s="18" t="s">
        <v>25</v>
      </c>
      <c r="AV5" s="16" t="str">
        <f t="shared" ca="1" si="4"/>
        <v>7B00013CC80106076002F400051608070100000101010100000000000000000000000000000000000000000000000000000000000000000000007D</v>
      </c>
      <c r="AW5" s="79">
        <v>4</v>
      </c>
      <c r="AX5" s="21"/>
      <c r="AY5" s="18" t="str">
        <f t="shared" si="5"/>
        <v>00</v>
      </c>
      <c r="AZ5" s="18" t="str">
        <f t="shared" si="6"/>
        <v>00</v>
      </c>
      <c r="BA5" s="20"/>
      <c r="BB5" s="21"/>
    </row>
    <row r="6" spans="1:54" ht="66">
      <c r="A6" s="27"/>
      <c r="B6" s="16"/>
      <c r="C6" s="27"/>
      <c r="D6" s="16"/>
      <c r="E6" s="16">
        <v>2</v>
      </c>
      <c r="F6" s="24" t="s">
        <v>22</v>
      </c>
      <c r="G6" s="18" t="s">
        <v>18</v>
      </c>
      <c r="H6" s="23" t="str">
        <f>F6</f>
        <v>FF</v>
      </c>
      <c r="I6" s="18">
        <v>1</v>
      </c>
      <c r="J6" s="18" t="s">
        <v>69</v>
      </c>
      <c r="K6" s="18" t="s">
        <v>68</v>
      </c>
      <c r="L6" s="18">
        <v>1</v>
      </c>
      <c r="M6" s="18">
        <v>6</v>
      </c>
      <c r="N6" s="19">
        <v>760</v>
      </c>
      <c r="O6" s="19" t="s">
        <v>166</v>
      </c>
      <c r="P6" s="19">
        <v>5</v>
      </c>
      <c r="Q6" s="18" t="str">
        <f t="shared" ca="1" si="0"/>
        <v>16</v>
      </c>
      <c r="R6" s="18" t="str">
        <f t="shared" ca="1" si="1"/>
        <v>08</v>
      </c>
      <c r="S6" s="18" t="str">
        <f t="shared" ca="1" si="2"/>
        <v>07</v>
      </c>
      <c r="T6" s="18">
        <v>1</v>
      </c>
      <c r="U6" s="18">
        <v>0</v>
      </c>
      <c r="V6" s="18">
        <v>0</v>
      </c>
      <c r="W6" s="18">
        <v>1</v>
      </c>
      <c r="X6" s="18">
        <v>1</v>
      </c>
      <c r="Y6" s="18">
        <v>1</v>
      </c>
      <c r="Z6" s="18">
        <v>1</v>
      </c>
      <c r="AA6" s="18">
        <v>1</v>
      </c>
      <c r="AB6" s="18">
        <v>0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8">
        <v>0</v>
      </c>
      <c r="AJ6" s="19">
        <v>0</v>
      </c>
      <c r="AK6" s="19">
        <v>0</v>
      </c>
      <c r="AL6" s="19">
        <v>0</v>
      </c>
      <c r="AM6" s="19">
        <v>0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>
        <v>0</v>
      </c>
      <c r="AT6" s="18" t="str">
        <f t="shared" ca="1" si="3"/>
        <v>01</v>
      </c>
      <c r="AU6" s="18" t="s">
        <v>25</v>
      </c>
      <c r="AV6" s="16" t="str">
        <f t="shared" ca="1" si="4"/>
        <v>7BFF013CC80106076002F400051608070100000101010100000000000000000000000000000000000000000000000000000000000000000000017D</v>
      </c>
      <c r="AW6" s="79">
        <v>5</v>
      </c>
      <c r="AX6" s="21"/>
      <c r="AY6" s="18" t="str">
        <f t="shared" si="5"/>
        <v>00</v>
      </c>
      <c r="AZ6" s="18" t="str">
        <f t="shared" si="6"/>
        <v>00</v>
      </c>
      <c r="BA6" s="20"/>
      <c r="BB6" s="21"/>
    </row>
    <row r="7" spans="1:54" ht="66">
      <c r="A7" s="27"/>
      <c r="B7" s="16">
        <v>2</v>
      </c>
      <c r="C7" s="27" t="s">
        <v>4</v>
      </c>
      <c r="D7" s="16" t="s">
        <v>14</v>
      </c>
      <c r="E7" s="16">
        <v>1</v>
      </c>
      <c r="F7" s="22">
        <v>0</v>
      </c>
      <c r="G7" s="18" t="s">
        <v>18</v>
      </c>
      <c r="H7" s="18">
        <v>0</v>
      </c>
      <c r="I7" s="23">
        <f>F7</f>
        <v>0</v>
      </c>
      <c r="J7" s="18" t="s">
        <v>69</v>
      </c>
      <c r="K7" s="18" t="s">
        <v>68</v>
      </c>
      <c r="L7" s="18">
        <v>1</v>
      </c>
      <c r="M7" s="18">
        <v>6</v>
      </c>
      <c r="N7" s="19">
        <v>760</v>
      </c>
      <c r="O7" s="19" t="s">
        <v>166</v>
      </c>
      <c r="P7" s="19">
        <v>5</v>
      </c>
      <c r="Q7" s="18" t="str">
        <f t="shared" ca="1" si="0"/>
        <v>16</v>
      </c>
      <c r="R7" s="18" t="str">
        <f t="shared" ca="1" si="1"/>
        <v>08</v>
      </c>
      <c r="S7" s="18" t="str">
        <f t="shared" ca="1" si="2"/>
        <v>07</v>
      </c>
      <c r="T7" s="18">
        <v>1</v>
      </c>
      <c r="U7" s="18">
        <v>0</v>
      </c>
      <c r="V7" s="18">
        <v>0</v>
      </c>
      <c r="W7" s="18">
        <v>1</v>
      </c>
      <c r="X7" s="18">
        <v>1</v>
      </c>
      <c r="Y7" s="18">
        <v>1</v>
      </c>
      <c r="Z7" s="18">
        <v>1</v>
      </c>
      <c r="AA7" s="18">
        <v>1</v>
      </c>
      <c r="AB7" s="18">
        <v>0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8">
        <v>0</v>
      </c>
      <c r="AJ7" s="19">
        <v>0</v>
      </c>
      <c r="AK7" s="19">
        <v>0</v>
      </c>
      <c r="AL7" s="19">
        <v>0</v>
      </c>
      <c r="AM7" s="19">
        <v>0</v>
      </c>
      <c r="AN7" s="19">
        <v>0</v>
      </c>
      <c r="AO7" s="19">
        <v>0</v>
      </c>
      <c r="AP7" s="19">
        <v>0</v>
      </c>
      <c r="AQ7" s="19">
        <v>0</v>
      </c>
      <c r="AR7" s="19">
        <v>0</v>
      </c>
      <c r="AS7" s="19">
        <v>0</v>
      </c>
      <c r="AT7" s="18" t="str">
        <f t="shared" ca="1" si="3"/>
        <v>01</v>
      </c>
      <c r="AU7" s="18" t="s">
        <v>25</v>
      </c>
      <c r="AV7" s="16" t="str">
        <f t="shared" ca="1" si="4"/>
        <v>7B00003CC80106076002F400051608070100000101010100000000000000000000000000000000000000000000000000000000000000000000017D</v>
      </c>
      <c r="AW7" s="79">
        <v>6</v>
      </c>
      <c r="AX7" s="21"/>
      <c r="AY7" s="18" t="str">
        <f t="shared" si="5"/>
        <v>00</v>
      </c>
      <c r="AZ7" s="18" t="str">
        <f t="shared" si="6"/>
        <v>00</v>
      </c>
      <c r="BA7" s="20"/>
      <c r="BB7" s="21"/>
    </row>
    <row r="8" spans="1:54" ht="66">
      <c r="A8" s="27"/>
      <c r="B8" s="16"/>
      <c r="C8" s="27"/>
      <c r="D8" s="16"/>
      <c r="E8" s="16">
        <v>2</v>
      </c>
      <c r="F8" s="24" t="s">
        <v>22</v>
      </c>
      <c r="G8" s="18" t="s">
        <v>18</v>
      </c>
      <c r="H8" s="18">
        <v>0</v>
      </c>
      <c r="I8" s="23" t="str">
        <f>F8</f>
        <v>FF</v>
      </c>
      <c r="J8" s="18" t="s">
        <v>69</v>
      </c>
      <c r="K8" s="18" t="s">
        <v>68</v>
      </c>
      <c r="L8" s="18">
        <v>1</v>
      </c>
      <c r="M8" s="18">
        <v>6</v>
      </c>
      <c r="N8" s="19">
        <v>760</v>
      </c>
      <c r="O8" s="19" t="s">
        <v>166</v>
      </c>
      <c r="P8" s="19">
        <v>5</v>
      </c>
      <c r="Q8" s="18" t="str">
        <f t="shared" ca="1" si="0"/>
        <v>16</v>
      </c>
      <c r="R8" s="18" t="str">
        <f t="shared" ca="1" si="1"/>
        <v>08</v>
      </c>
      <c r="S8" s="18" t="str">
        <f t="shared" ca="1" si="2"/>
        <v>07</v>
      </c>
      <c r="T8" s="18">
        <v>1</v>
      </c>
      <c r="U8" s="18">
        <v>0</v>
      </c>
      <c r="V8" s="18">
        <v>0</v>
      </c>
      <c r="W8" s="18">
        <v>1</v>
      </c>
      <c r="X8" s="18">
        <v>1</v>
      </c>
      <c r="Y8" s="18">
        <v>1</v>
      </c>
      <c r="Z8" s="18">
        <v>1</v>
      </c>
      <c r="AA8" s="18">
        <v>1</v>
      </c>
      <c r="AB8" s="18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18">
        <v>0</v>
      </c>
      <c r="AJ8" s="19">
        <v>0</v>
      </c>
      <c r="AK8" s="19">
        <v>0</v>
      </c>
      <c r="AL8" s="19">
        <v>0</v>
      </c>
      <c r="AM8" s="19">
        <v>0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0</v>
      </c>
      <c r="AT8" s="18" t="str">
        <f t="shared" ca="1" si="3"/>
        <v>00</v>
      </c>
      <c r="AU8" s="18" t="s">
        <v>25</v>
      </c>
      <c r="AV8" s="16" t="str">
        <f t="shared" ca="1" si="4"/>
        <v>7B00FF3CC80106076002F400051608070100000101010100000000000000000000000000000000000000000000000000000000000000000000007D</v>
      </c>
      <c r="AW8" s="79">
        <v>7</v>
      </c>
      <c r="AX8" s="21"/>
      <c r="AY8" s="18" t="str">
        <f t="shared" si="5"/>
        <v>00</v>
      </c>
      <c r="AZ8" s="18" t="str">
        <f t="shared" si="6"/>
        <v>00</v>
      </c>
      <c r="BA8" s="20"/>
      <c r="BB8" s="21"/>
    </row>
    <row r="9" spans="1:54" ht="66">
      <c r="A9" s="27"/>
      <c r="B9" s="16">
        <v>3</v>
      </c>
      <c r="C9" s="27" t="s">
        <v>7</v>
      </c>
      <c r="D9" s="16" t="s">
        <v>63</v>
      </c>
      <c r="E9" s="16">
        <v>1</v>
      </c>
      <c r="F9" s="22">
        <v>0</v>
      </c>
      <c r="G9" s="18" t="s">
        <v>18</v>
      </c>
      <c r="H9" s="18">
        <v>0</v>
      </c>
      <c r="I9" s="18">
        <v>1</v>
      </c>
      <c r="J9" s="23">
        <f>F9</f>
        <v>0</v>
      </c>
      <c r="K9" s="18" t="s">
        <v>68</v>
      </c>
      <c r="L9" s="18">
        <v>1</v>
      </c>
      <c r="M9" s="18">
        <v>6</v>
      </c>
      <c r="N9" s="19">
        <v>760</v>
      </c>
      <c r="O9" s="19" t="s">
        <v>166</v>
      </c>
      <c r="P9" s="19">
        <v>5</v>
      </c>
      <c r="Q9" s="18" t="str">
        <f t="shared" ca="1" si="0"/>
        <v>16</v>
      </c>
      <c r="R9" s="18" t="str">
        <f t="shared" ca="1" si="1"/>
        <v>08</v>
      </c>
      <c r="S9" s="18" t="str">
        <f t="shared" ca="1" si="2"/>
        <v>07</v>
      </c>
      <c r="T9" s="18">
        <v>1</v>
      </c>
      <c r="U9" s="18">
        <v>0</v>
      </c>
      <c r="V9" s="18">
        <v>0</v>
      </c>
      <c r="W9" s="18">
        <v>1</v>
      </c>
      <c r="X9" s="18">
        <v>1</v>
      </c>
      <c r="Y9" s="18">
        <v>1</v>
      </c>
      <c r="Z9" s="18">
        <v>1</v>
      </c>
      <c r="AA9" s="18">
        <v>1</v>
      </c>
      <c r="AB9" s="18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8">
        <v>0</v>
      </c>
      <c r="AJ9" s="19">
        <v>0</v>
      </c>
      <c r="AK9" s="19">
        <v>0</v>
      </c>
      <c r="AL9" s="19">
        <v>0</v>
      </c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8" t="str">
        <f t="shared" ca="1" si="3"/>
        <v>44</v>
      </c>
      <c r="AU9" s="18" t="s">
        <v>25</v>
      </c>
      <c r="AV9" s="16" t="str">
        <f t="shared" ca="1" si="4"/>
        <v>7B000100C80106076002F400051608070100000101010100000000000000000000000000000000000000000000000000000000000000000000447D</v>
      </c>
      <c r="AW9" s="79">
        <v>8</v>
      </c>
      <c r="AX9" s="21"/>
      <c r="AY9" s="18" t="str">
        <f t="shared" si="5"/>
        <v>00</v>
      </c>
      <c r="AZ9" s="18" t="str">
        <f t="shared" si="6"/>
        <v>00</v>
      </c>
      <c r="BA9" s="20"/>
      <c r="BB9" s="21"/>
    </row>
    <row r="10" spans="1:54" ht="66">
      <c r="A10" s="27"/>
      <c r="B10" s="16"/>
      <c r="C10" s="27"/>
      <c r="D10" s="16"/>
      <c r="E10" s="16">
        <v>2</v>
      </c>
      <c r="F10" s="22">
        <v>6</v>
      </c>
      <c r="G10" s="18" t="s">
        <v>18</v>
      </c>
      <c r="H10" s="18">
        <v>0</v>
      </c>
      <c r="I10" s="18">
        <v>1</v>
      </c>
      <c r="J10" s="23">
        <f>F10</f>
        <v>6</v>
      </c>
      <c r="K10" s="18" t="s">
        <v>68</v>
      </c>
      <c r="L10" s="18">
        <v>1</v>
      </c>
      <c r="M10" s="18">
        <v>6</v>
      </c>
      <c r="N10" s="19">
        <v>760</v>
      </c>
      <c r="O10" s="19" t="s">
        <v>166</v>
      </c>
      <c r="P10" s="19">
        <v>5</v>
      </c>
      <c r="Q10" s="18" t="str">
        <f t="shared" ca="1" si="0"/>
        <v>16</v>
      </c>
      <c r="R10" s="18" t="str">
        <f t="shared" ca="1" si="1"/>
        <v>08</v>
      </c>
      <c r="S10" s="18" t="str">
        <f t="shared" ca="1" si="2"/>
        <v>07</v>
      </c>
      <c r="T10" s="18">
        <v>1</v>
      </c>
      <c r="U10" s="18">
        <v>0</v>
      </c>
      <c r="V10" s="18">
        <v>0</v>
      </c>
      <c r="W10" s="18">
        <v>1</v>
      </c>
      <c r="X10" s="18">
        <v>1</v>
      </c>
      <c r="Y10" s="18">
        <v>1</v>
      </c>
      <c r="Z10" s="18">
        <v>1</v>
      </c>
      <c r="AA10" s="18">
        <v>1</v>
      </c>
      <c r="AB10" s="18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8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19">
        <v>0</v>
      </c>
      <c r="AP10" s="19">
        <v>0</v>
      </c>
      <c r="AQ10" s="19">
        <v>0</v>
      </c>
      <c r="AR10" s="19">
        <v>0</v>
      </c>
      <c r="AS10" s="19">
        <v>0</v>
      </c>
      <c r="AT10" s="18" t="str">
        <f t="shared" ca="1" si="3"/>
        <v>54</v>
      </c>
      <c r="AU10" s="18" t="s">
        <v>25</v>
      </c>
      <c r="AV10" s="16" t="str">
        <f t="shared" ca="1" si="4"/>
        <v>7B000106C80106076002F400051608070100000101010100000000000000000000000000000000000000000000000000000000000000000000547D</v>
      </c>
      <c r="AW10" s="79">
        <v>9</v>
      </c>
      <c r="AX10" s="21"/>
      <c r="AY10" s="18" t="str">
        <f t="shared" si="5"/>
        <v>00</v>
      </c>
      <c r="AZ10" s="18" t="str">
        <f t="shared" si="6"/>
        <v>00</v>
      </c>
      <c r="BA10" s="20"/>
      <c r="BB10" s="21"/>
    </row>
    <row r="11" spans="1:54" ht="66">
      <c r="A11" s="27"/>
      <c r="B11" s="16"/>
      <c r="C11" s="27"/>
      <c r="D11" s="16"/>
      <c r="E11" s="16">
        <v>2</v>
      </c>
      <c r="F11" s="22">
        <v>70</v>
      </c>
      <c r="G11" s="18" t="s">
        <v>18</v>
      </c>
      <c r="H11" s="18">
        <v>0</v>
      </c>
      <c r="I11" s="18">
        <v>1</v>
      </c>
      <c r="J11" s="23">
        <f>F11</f>
        <v>70</v>
      </c>
      <c r="K11" s="18" t="s">
        <v>68</v>
      </c>
      <c r="L11" s="18">
        <v>1</v>
      </c>
      <c r="M11" s="18">
        <v>6</v>
      </c>
      <c r="N11" s="19">
        <v>760</v>
      </c>
      <c r="O11" s="19" t="s">
        <v>166</v>
      </c>
      <c r="P11" s="19">
        <v>5</v>
      </c>
      <c r="Q11" s="18" t="str">
        <f t="shared" ca="1" si="0"/>
        <v>16</v>
      </c>
      <c r="R11" s="18" t="str">
        <f t="shared" ca="1" si="1"/>
        <v>08</v>
      </c>
      <c r="S11" s="18" t="str">
        <f t="shared" ca="1" si="2"/>
        <v>07</v>
      </c>
      <c r="T11" s="18">
        <v>1</v>
      </c>
      <c r="U11" s="18">
        <v>0</v>
      </c>
      <c r="V11" s="18">
        <v>0</v>
      </c>
      <c r="W11" s="18">
        <v>1</v>
      </c>
      <c r="X11" s="18">
        <v>1</v>
      </c>
      <c r="Y11" s="18">
        <v>1</v>
      </c>
      <c r="Z11" s="18">
        <v>1</v>
      </c>
      <c r="AA11" s="18">
        <v>1</v>
      </c>
      <c r="AB11" s="18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0</v>
      </c>
      <c r="AH11" s="19">
        <v>0</v>
      </c>
      <c r="AI11" s="18">
        <v>0</v>
      </c>
      <c r="AJ11" s="19">
        <v>0</v>
      </c>
      <c r="AK11" s="19">
        <v>0</v>
      </c>
      <c r="AL11" s="19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8" t="str">
        <f t="shared" ca="1" si="3"/>
        <v>14</v>
      </c>
      <c r="AU11" s="18" t="s">
        <v>25</v>
      </c>
      <c r="AV11" s="16" t="str">
        <f t="shared" ca="1" si="4"/>
        <v>7B000170C80106076002F400051608070100000101010100000000000000000000000000000000000000000000000000000000000000000000147D</v>
      </c>
      <c r="AW11" s="79">
        <v>10</v>
      </c>
      <c r="AX11" s="21"/>
      <c r="AY11" s="18" t="str">
        <f t="shared" si="5"/>
        <v>00</v>
      </c>
      <c r="AZ11" s="18" t="str">
        <f t="shared" si="6"/>
        <v>00</v>
      </c>
      <c r="BA11" s="20"/>
      <c r="BB11" s="21"/>
    </row>
    <row r="12" spans="1:54" ht="66">
      <c r="A12" s="27"/>
      <c r="B12" s="16"/>
      <c r="C12" s="27"/>
      <c r="D12" s="16"/>
      <c r="E12" s="16">
        <v>2</v>
      </c>
      <c r="F12" s="22" t="s">
        <v>22</v>
      </c>
      <c r="G12" s="18" t="s">
        <v>18</v>
      </c>
      <c r="H12" s="18">
        <v>0</v>
      </c>
      <c r="I12" s="18">
        <v>1</v>
      </c>
      <c r="J12" s="23" t="str">
        <f>F12</f>
        <v>FF</v>
      </c>
      <c r="K12" s="18" t="s">
        <v>68</v>
      </c>
      <c r="L12" s="18">
        <v>1</v>
      </c>
      <c r="M12" s="18">
        <v>6</v>
      </c>
      <c r="N12" s="19">
        <v>760</v>
      </c>
      <c r="O12" s="19" t="s">
        <v>166</v>
      </c>
      <c r="P12" s="19">
        <v>5</v>
      </c>
      <c r="Q12" s="18" t="str">
        <f t="shared" ca="1" si="0"/>
        <v>16</v>
      </c>
      <c r="R12" s="18" t="str">
        <f t="shared" ca="1" si="1"/>
        <v>08</v>
      </c>
      <c r="S12" s="18" t="str">
        <f t="shared" ca="1" si="2"/>
        <v>07</v>
      </c>
      <c r="T12" s="18">
        <v>1</v>
      </c>
      <c r="U12" s="18">
        <v>0</v>
      </c>
      <c r="V12" s="18">
        <v>0</v>
      </c>
      <c r="W12" s="18">
        <v>1</v>
      </c>
      <c r="X12" s="18">
        <v>1</v>
      </c>
      <c r="Y12" s="18">
        <v>1</v>
      </c>
      <c r="Z12" s="18">
        <v>1</v>
      </c>
      <c r="AA12" s="18">
        <v>1</v>
      </c>
      <c r="AB12" s="18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8">
        <v>0</v>
      </c>
      <c r="AJ12" s="19">
        <v>0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8" t="str">
        <f t="shared" ca="1" si="3"/>
        <v>45</v>
      </c>
      <c r="AU12" s="18" t="s">
        <v>25</v>
      </c>
      <c r="AV12" s="16" t="str">
        <f t="shared" ca="1" si="4"/>
        <v>7B0001FFC80106076002F400051608070100000101010100000000000000000000000000000000000000000000000000000000000000000000457D</v>
      </c>
      <c r="AW12" s="79">
        <v>11</v>
      </c>
      <c r="AX12" s="21"/>
      <c r="AY12" s="18" t="str">
        <f t="shared" si="5"/>
        <v>00</v>
      </c>
      <c r="AZ12" s="18" t="str">
        <f t="shared" si="6"/>
        <v>00</v>
      </c>
      <c r="BA12" s="20"/>
      <c r="BB12" s="21"/>
    </row>
    <row r="13" spans="1:54" ht="66">
      <c r="A13" s="27"/>
      <c r="B13" s="16">
        <v>4</v>
      </c>
      <c r="C13" s="27" t="s">
        <v>8</v>
      </c>
      <c r="D13" s="16" t="s">
        <v>64</v>
      </c>
      <c r="E13" s="16">
        <v>1</v>
      </c>
      <c r="F13" s="22" t="s">
        <v>23</v>
      </c>
      <c r="G13" s="18" t="s">
        <v>18</v>
      </c>
      <c r="H13" s="18">
        <v>0</v>
      </c>
      <c r="I13" s="18">
        <v>1</v>
      </c>
      <c r="J13" s="18" t="s">
        <v>69</v>
      </c>
      <c r="K13" s="23" t="str">
        <f>F13</f>
        <v>C9</v>
      </c>
      <c r="L13" s="18">
        <v>1</v>
      </c>
      <c r="M13" s="18">
        <v>6</v>
      </c>
      <c r="N13" s="19">
        <v>760</v>
      </c>
      <c r="O13" s="19" t="s">
        <v>166</v>
      </c>
      <c r="P13" s="19">
        <v>5</v>
      </c>
      <c r="Q13" s="18" t="str">
        <f t="shared" ca="1" si="0"/>
        <v>16</v>
      </c>
      <c r="R13" s="18" t="str">
        <f t="shared" ca="1" si="1"/>
        <v>08</v>
      </c>
      <c r="S13" s="18" t="str">
        <f t="shared" ca="1" si="2"/>
        <v>07</v>
      </c>
      <c r="T13" s="18">
        <v>1</v>
      </c>
      <c r="U13" s="18">
        <v>0</v>
      </c>
      <c r="V13" s="18">
        <v>0</v>
      </c>
      <c r="W13" s="18">
        <v>1</v>
      </c>
      <c r="X13" s="18">
        <v>1</v>
      </c>
      <c r="Y13" s="18">
        <v>1</v>
      </c>
      <c r="Z13" s="18">
        <v>1</v>
      </c>
      <c r="AA13" s="18">
        <v>1</v>
      </c>
      <c r="AB13" s="18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8">
        <v>0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0</v>
      </c>
      <c r="AT13" s="18" t="str">
        <f t="shared" ca="1" si="3"/>
        <v>01</v>
      </c>
      <c r="AU13" s="18" t="s">
        <v>25</v>
      </c>
      <c r="AV13" s="16" t="str">
        <f t="shared" ca="1" si="4"/>
        <v>7B00013CC90106076002F400051608070100000101010100000000000000000000000000000000000000000000000000000000000000000000017D</v>
      </c>
      <c r="AW13" s="79">
        <v>12</v>
      </c>
      <c r="AX13" s="21"/>
      <c r="AY13" s="18" t="str">
        <f t="shared" si="5"/>
        <v>00</v>
      </c>
      <c r="AZ13" s="18" t="str">
        <f t="shared" si="6"/>
        <v>00</v>
      </c>
      <c r="BA13" s="20"/>
      <c r="BB13" s="21"/>
    </row>
    <row r="14" spans="1:54" ht="66">
      <c r="A14" s="27"/>
      <c r="B14" s="16"/>
      <c r="C14" s="27"/>
      <c r="D14" s="16"/>
      <c r="E14" s="16">
        <v>2</v>
      </c>
      <c r="F14" s="22">
        <v>0</v>
      </c>
      <c r="G14" s="18" t="s">
        <v>18</v>
      </c>
      <c r="H14" s="18">
        <v>0</v>
      </c>
      <c r="I14" s="18">
        <v>1</v>
      </c>
      <c r="J14" s="18" t="s">
        <v>69</v>
      </c>
      <c r="K14" s="23">
        <f>F14</f>
        <v>0</v>
      </c>
      <c r="L14" s="18">
        <v>1</v>
      </c>
      <c r="M14" s="18">
        <v>6</v>
      </c>
      <c r="N14" s="19">
        <v>760</v>
      </c>
      <c r="O14" s="19" t="s">
        <v>166</v>
      </c>
      <c r="P14" s="19">
        <v>5</v>
      </c>
      <c r="Q14" s="18" t="str">
        <f t="shared" ca="1" si="0"/>
        <v>16</v>
      </c>
      <c r="R14" s="18" t="str">
        <f t="shared" ca="1" si="1"/>
        <v>08</v>
      </c>
      <c r="S14" s="18" t="str">
        <f t="shared" ca="1" si="2"/>
        <v>07</v>
      </c>
      <c r="T14" s="18">
        <v>1</v>
      </c>
      <c r="U14" s="18">
        <v>0</v>
      </c>
      <c r="V14" s="18">
        <v>0</v>
      </c>
      <c r="W14" s="18">
        <v>1</v>
      </c>
      <c r="X14" s="18">
        <v>1</v>
      </c>
      <c r="Y14" s="18">
        <v>1</v>
      </c>
      <c r="Z14" s="18">
        <v>1</v>
      </c>
      <c r="AA14" s="18">
        <v>1</v>
      </c>
      <c r="AB14" s="18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8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8" t="str">
        <f t="shared" ca="1" si="3"/>
        <v>40</v>
      </c>
      <c r="AU14" s="18" t="s">
        <v>25</v>
      </c>
      <c r="AV14" s="16" t="str">
        <f t="shared" ca="1" si="4"/>
        <v>7B00013C000106076002F400051608070100000101010100000000000000000000000000000000000000000000000000000000000000000000407D</v>
      </c>
      <c r="AW14" s="79">
        <v>13</v>
      </c>
      <c r="AX14" s="21"/>
      <c r="AY14" s="18" t="str">
        <f t="shared" si="5"/>
        <v>00</v>
      </c>
      <c r="AZ14" s="18" t="str">
        <f t="shared" si="6"/>
        <v>00</v>
      </c>
      <c r="BA14" s="20"/>
      <c r="BB14" s="21"/>
    </row>
    <row r="15" spans="1:54" ht="66">
      <c r="A15" s="27"/>
      <c r="B15" s="16"/>
      <c r="C15" s="27"/>
      <c r="D15" s="16"/>
      <c r="E15" s="16">
        <v>3</v>
      </c>
      <c r="F15" s="22" t="s">
        <v>22</v>
      </c>
      <c r="G15" s="18" t="s">
        <v>18</v>
      </c>
      <c r="H15" s="18">
        <v>0</v>
      </c>
      <c r="I15" s="18">
        <v>1</v>
      </c>
      <c r="J15" s="18" t="s">
        <v>69</v>
      </c>
      <c r="K15" s="23" t="str">
        <f>F15</f>
        <v>FF</v>
      </c>
      <c r="L15" s="18">
        <v>1</v>
      </c>
      <c r="M15" s="18">
        <v>6</v>
      </c>
      <c r="N15" s="19">
        <v>760</v>
      </c>
      <c r="O15" s="19" t="s">
        <v>166</v>
      </c>
      <c r="P15" s="19">
        <v>5</v>
      </c>
      <c r="Q15" s="18" t="str">
        <f t="shared" ca="1" si="0"/>
        <v>16</v>
      </c>
      <c r="R15" s="18" t="str">
        <f t="shared" ca="1" si="1"/>
        <v>08</v>
      </c>
      <c r="S15" s="18" t="str">
        <f t="shared" ca="1" si="2"/>
        <v>07</v>
      </c>
      <c r="T15" s="18">
        <v>1</v>
      </c>
      <c r="U15" s="18">
        <v>0</v>
      </c>
      <c r="V15" s="18">
        <v>0</v>
      </c>
      <c r="W15" s="18">
        <v>1</v>
      </c>
      <c r="X15" s="18">
        <v>1</v>
      </c>
      <c r="Y15" s="18">
        <v>1</v>
      </c>
      <c r="Z15" s="18">
        <v>1</v>
      </c>
      <c r="AA15" s="18">
        <v>1</v>
      </c>
      <c r="AB15" s="18">
        <v>0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8">
        <v>0</v>
      </c>
      <c r="AJ15" s="19">
        <v>0</v>
      </c>
      <c r="AK15" s="19">
        <v>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8" t="str">
        <f t="shared" ca="1" si="3"/>
        <v>41</v>
      </c>
      <c r="AU15" s="18" t="s">
        <v>25</v>
      </c>
      <c r="AV15" s="16" t="str">
        <f t="shared" ca="1" si="4"/>
        <v>7B00013CFF0106076002F400051608070100000101010100000000000000000000000000000000000000000000000000000000000000000000417D</v>
      </c>
      <c r="AW15" s="79">
        <v>14</v>
      </c>
      <c r="AX15" s="21"/>
      <c r="AY15" s="18" t="str">
        <f t="shared" si="5"/>
        <v>00</v>
      </c>
      <c r="AZ15" s="18" t="str">
        <f t="shared" si="6"/>
        <v>00</v>
      </c>
      <c r="BA15" s="20"/>
      <c r="BB15" s="21"/>
    </row>
    <row r="16" spans="1:54" ht="66">
      <c r="A16" s="27"/>
      <c r="B16" s="16">
        <v>5</v>
      </c>
      <c r="C16" s="27" t="s">
        <v>10</v>
      </c>
      <c r="D16" s="16" t="s">
        <v>61</v>
      </c>
      <c r="E16" s="16">
        <v>1</v>
      </c>
      <c r="F16" s="22">
        <v>1</v>
      </c>
      <c r="G16" s="18" t="s">
        <v>18</v>
      </c>
      <c r="H16" s="18">
        <v>0</v>
      </c>
      <c r="I16" s="18">
        <v>1</v>
      </c>
      <c r="J16" s="18" t="s">
        <v>69</v>
      </c>
      <c r="K16" s="18" t="s">
        <v>68</v>
      </c>
      <c r="L16" s="23">
        <f>F16</f>
        <v>1</v>
      </c>
      <c r="M16" s="18">
        <v>6</v>
      </c>
      <c r="N16" s="19">
        <v>760</v>
      </c>
      <c r="O16" s="19" t="s">
        <v>166</v>
      </c>
      <c r="P16" s="19">
        <v>5</v>
      </c>
      <c r="Q16" s="18" t="str">
        <f t="shared" ca="1" si="0"/>
        <v>16</v>
      </c>
      <c r="R16" s="18" t="str">
        <f t="shared" ca="1" si="1"/>
        <v>08</v>
      </c>
      <c r="S16" s="18" t="str">
        <f t="shared" ca="1" si="2"/>
        <v>07</v>
      </c>
      <c r="T16" s="18">
        <v>1</v>
      </c>
      <c r="U16" s="18">
        <v>0</v>
      </c>
      <c r="V16" s="18">
        <v>0</v>
      </c>
      <c r="W16" s="18">
        <v>1</v>
      </c>
      <c r="X16" s="18">
        <v>1</v>
      </c>
      <c r="Y16" s="18">
        <v>1</v>
      </c>
      <c r="Z16" s="18">
        <v>1</v>
      </c>
      <c r="AA16" s="18">
        <v>1</v>
      </c>
      <c r="AB16" s="18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8">
        <v>0</v>
      </c>
      <c r="AJ16" s="19">
        <v>0</v>
      </c>
      <c r="AK16" s="19">
        <v>0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Q16" s="19">
        <v>0</v>
      </c>
      <c r="AR16" s="19">
        <v>0</v>
      </c>
      <c r="AS16" s="19">
        <v>0</v>
      </c>
      <c r="AT16" s="18" t="str">
        <f t="shared" ca="1" si="3"/>
        <v>00</v>
      </c>
      <c r="AU16" s="18" t="s">
        <v>25</v>
      </c>
      <c r="AV16" s="16" t="str">
        <f t="shared" ca="1" si="4"/>
        <v>7B00013CC80106076002F400051608070100000101010100000000000000000000000000000000000000000000000000000000000000000000007D</v>
      </c>
      <c r="AW16" s="79">
        <v>15</v>
      </c>
      <c r="AX16" s="21"/>
      <c r="AY16" s="18" t="str">
        <f t="shared" si="5"/>
        <v>00</v>
      </c>
      <c r="AZ16" s="18" t="str">
        <f t="shared" si="6"/>
        <v>00</v>
      </c>
      <c r="BA16" s="20"/>
      <c r="BB16" s="21"/>
    </row>
    <row r="17" spans="1:54" ht="66">
      <c r="A17" s="27"/>
      <c r="B17" s="16"/>
      <c r="C17" s="27"/>
      <c r="D17" s="16" t="s">
        <v>62</v>
      </c>
      <c r="E17" s="16">
        <v>2</v>
      </c>
      <c r="F17" s="22">
        <v>2</v>
      </c>
      <c r="G17" s="18" t="s">
        <v>18</v>
      </c>
      <c r="H17" s="18">
        <v>0</v>
      </c>
      <c r="I17" s="18">
        <v>1</v>
      </c>
      <c r="J17" s="18" t="s">
        <v>69</v>
      </c>
      <c r="K17" s="18" t="s">
        <v>68</v>
      </c>
      <c r="L17" s="23">
        <f>F17</f>
        <v>2</v>
      </c>
      <c r="M17" s="18">
        <v>6</v>
      </c>
      <c r="N17" s="19">
        <v>760</v>
      </c>
      <c r="O17" s="19" t="s">
        <v>166</v>
      </c>
      <c r="P17" s="19">
        <v>5</v>
      </c>
      <c r="Q17" s="18" t="str">
        <f t="shared" ca="1" si="0"/>
        <v>16</v>
      </c>
      <c r="R17" s="18" t="str">
        <f t="shared" ca="1" si="1"/>
        <v>08</v>
      </c>
      <c r="S17" s="18" t="str">
        <f t="shared" ca="1" si="2"/>
        <v>07</v>
      </c>
      <c r="T17" s="18">
        <v>1</v>
      </c>
      <c r="U17" s="18">
        <v>0</v>
      </c>
      <c r="V17" s="18">
        <v>0</v>
      </c>
      <c r="W17" s="18">
        <v>1</v>
      </c>
      <c r="X17" s="18">
        <v>1</v>
      </c>
      <c r="Y17" s="18">
        <v>1</v>
      </c>
      <c r="Z17" s="18">
        <v>1</v>
      </c>
      <c r="AA17" s="18">
        <v>1</v>
      </c>
      <c r="AB17" s="18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8">
        <v>0</v>
      </c>
      <c r="AJ17" s="19">
        <v>0</v>
      </c>
      <c r="AK17" s="19">
        <v>0</v>
      </c>
      <c r="AL17" s="19">
        <v>0</v>
      </c>
      <c r="AM17" s="19">
        <v>0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8" t="str">
        <f t="shared" ca="1" si="3"/>
        <v>01</v>
      </c>
      <c r="AU17" s="18" t="s">
        <v>25</v>
      </c>
      <c r="AV17" s="16" t="str">
        <f t="shared" ca="1" si="4"/>
        <v>7B00013CC80206076002F400051608070100000101010100000000000000000000000000000000000000000000000000000000000000000000017D</v>
      </c>
      <c r="AW17" s="79">
        <v>16</v>
      </c>
      <c r="AX17" s="21"/>
      <c r="AY17" s="18" t="str">
        <f t="shared" si="5"/>
        <v>00</v>
      </c>
      <c r="AZ17" s="18" t="str">
        <f t="shared" si="6"/>
        <v>00</v>
      </c>
      <c r="BA17" s="20"/>
      <c r="BB17" s="21"/>
    </row>
    <row r="18" spans="1:54" ht="66">
      <c r="A18" s="27"/>
      <c r="B18" s="16"/>
      <c r="C18" s="27"/>
      <c r="D18" s="16"/>
      <c r="E18" s="16">
        <v>3</v>
      </c>
      <c r="F18" s="22">
        <v>0</v>
      </c>
      <c r="G18" s="18" t="s">
        <v>18</v>
      </c>
      <c r="H18" s="18">
        <v>0</v>
      </c>
      <c r="I18" s="18">
        <v>1</v>
      </c>
      <c r="J18" s="18" t="s">
        <v>69</v>
      </c>
      <c r="K18" s="18" t="s">
        <v>68</v>
      </c>
      <c r="L18" s="23">
        <f t="shared" ref="L18:L19" si="7">F18</f>
        <v>0</v>
      </c>
      <c r="M18" s="18">
        <v>6</v>
      </c>
      <c r="N18" s="19">
        <v>760</v>
      </c>
      <c r="O18" s="19" t="s">
        <v>166</v>
      </c>
      <c r="P18" s="19">
        <v>5</v>
      </c>
      <c r="Q18" s="18" t="str">
        <f t="shared" ca="1" si="0"/>
        <v>16</v>
      </c>
      <c r="R18" s="18" t="str">
        <f t="shared" ca="1" si="1"/>
        <v>08</v>
      </c>
      <c r="S18" s="18" t="str">
        <f t="shared" ca="1" si="2"/>
        <v>07</v>
      </c>
      <c r="T18" s="18">
        <v>1</v>
      </c>
      <c r="U18" s="18">
        <v>0</v>
      </c>
      <c r="V18" s="18">
        <v>0</v>
      </c>
      <c r="W18" s="18">
        <v>1</v>
      </c>
      <c r="X18" s="18">
        <v>1</v>
      </c>
      <c r="Y18" s="18">
        <v>1</v>
      </c>
      <c r="Z18" s="18">
        <v>1</v>
      </c>
      <c r="AA18" s="18">
        <v>1</v>
      </c>
      <c r="AB18" s="18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8">
        <v>0</v>
      </c>
      <c r="AJ18" s="19">
        <v>0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8" t="str">
        <f t="shared" ca="1" si="3"/>
        <v>01</v>
      </c>
      <c r="AU18" s="18" t="s">
        <v>25</v>
      </c>
      <c r="AV18" s="16" t="str">
        <f t="shared" ca="1" si="4"/>
        <v>7B00013CC80006076002F400051608070100000101010100000000000000000000000000000000000000000000000000000000000000000000017D</v>
      </c>
      <c r="AW18" s="79">
        <v>17</v>
      </c>
      <c r="AX18" s="21"/>
      <c r="AY18" s="18" t="str">
        <f t="shared" si="5"/>
        <v>00</v>
      </c>
      <c r="AZ18" s="18" t="str">
        <f t="shared" si="6"/>
        <v>00</v>
      </c>
      <c r="BA18" s="20"/>
      <c r="BB18" s="21"/>
    </row>
    <row r="19" spans="1:54" ht="66">
      <c r="A19" s="27"/>
      <c r="B19" s="16"/>
      <c r="C19" s="27"/>
      <c r="D19" s="16"/>
      <c r="E19" s="16">
        <v>4</v>
      </c>
      <c r="F19" s="22" t="s">
        <v>22</v>
      </c>
      <c r="G19" s="18" t="s">
        <v>18</v>
      </c>
      <c r="H19" s="18">
        <v>0</v>
      </c>
      <c r="I19" s="18">
        <v>1</v>
      </c>
      <c r="J19" s="18" t="s">
        <v>69</v>
      </c>
      <c r="K19" s="18" t="s">
        <v>68</v>
      </c>
      <c r="L19" s="23" t="str">
        <f t="shared" si="7"/>
        <v>FF</v>
      </c>
      <c r="M19" s="18">
        <v>6</v>
      </c>
      <c r="N19" s="19">
        <v>760</v>
      </c>
      <c r="O19" s="19" t="s">
        <v>166</v>
      </c>
      <c r="P19" s="19">
        <v>5</v>
      </c>
      <c r="Q19" s="18" t="str">
        <f t="shared" ca="1" si="0"/>
        <v>16</v>
      </c>
      <c r="R19" s="18" t="str">
        <f t="shared" ca="1" si="1"/>
        <v>08</v>
      </c>
      <c r="S19" s="18" t="str">
        <f t="shared" ca="1" si="2"/>
        <v>07</v>
      </c>
      <c r="T19" s="18">
        <v>1</v>
      </c>
      <c r="U19" s="18">
        <v>0</v>
      </c>
      <c r="V19" s="18">
        <v>0</v>
      </c>
      <c r="W19" s="18">
        <v>1</v>
      </c>
      <c r="X19" s="18">
        <v>1</v>
      </c>
      <c r="Y19" s="18">
        <v>1</v>
      </c>
      <c r="Z19" s="18">
        <v>1</v>
      </c>
      <c r="AA19" s="18">
        <v>1</v>
      </c>
      <c r="AB19" s="18">
        <v>0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8">
        <v>0</v>
      </c>
      <c r="AJ19" s="19">
        <v>0</v>
      </c>
      <c r="AK19" s="19">
        <v>0</v>
      </c>
      <c r="AL19" s="19">
        <v>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8" t="str">
        <f t="shared" ca="1" si="3"/>
        <v>00</v>
      </c>
      <c r="AU19" s="18" t="s">
        <v>25</v>
      </c>
      <c r="AV19" s="16" t="str">
        <f t="shared" ca="1" si="4"/>
        <v>7B00013CC8FF06076002F400051608070100000101010100000000000000000000000000000000000000000000000000000000000000000000007D</v>
      </c>
      <c r="AW19" s="79">
        <v>18</v>
      </c>
      <c r="AX19" s="21"/>
      <c r="AY19" s="18" t="str">
        <f t="shared" si="5"/>
        <v>00</v>
      </c>
      <c r="AZ19" s="18" t="str">
        <f t="shared" si="6"/>
        <v>00</v>
      </c>
      <c r="BA19" s="20"/>
      <c r="BB19" s="21"/>
    </row>
    <row r="20" spans="1:54" ht="66">
      <c r="A20" s="27"/>
      <c r="B20" s="16">
        <v>6</v>
      </c>
      <c r="C20" s="27" t="s">
        <v>65</v>
      </c>
      <c r="D20" s="16" t="s">
        <v>66</v>
      </c>
      <c r="E20" s="16">
        <v>1</v>
      </c>
      <c r="F20" s="22">
        <v>0</v>
      </c>
      <c r="G20" s="18" t="s">
        <v>18</v>
      </c>
      <c r="H20" s="18">
        <v>0</v>
      </c>
      <c r="I20" s="18">
        <v>1</v>
      </c>
      <c r="J20" s="18" t="s">
        <v>69</v>
      </c>
      <c r="K20" s="18" t="s">
        <v>68</v>
      </c>
      <c r="L20" s="18">
        <v>1</v>
      </c>
      <c r="M20" s="23">
        <f>F20</f>
        <v>0</v>
      </c>
      <c r="N20" s="19">
        <v>760</v>
      </c>
      <c r="O20" s="19" t="s">
        <v>166</v>
      </c>
      <c r="P20" s="19">
        <v>5</v>
      </c>
      <c r="Q20" s="18" t="str">
        <f t="shared" ca="1" si="0"/>
        <v>16</v>
      </c>
      <c r="R20" s="18" t="str">
        <f t="shared" ca="1" si="1"/>
        <v>08</v>
      </c>
      <c r="S20" s="18" t="str">
        <f t="shared" ca="1" si="2"/>
        <v>07</v>
      </c>
      <c r="T20" s="18">
        <v>1</v>
      </c>
      <c r="U20" s="18">
        <v>0</v>
      </c>
      <c r="V20" s="18">
        <v>0</v>
      </c>
      <c r="W20" s="18">
        <v>1</v>
      </c>
      <c r="X20" s="18">
        <v>1</v>
      </c>
      <c r="Y20" s="18">
        <v>1</v>
      </c>
      <c r="Z20" s="18">
        <v>1</v>
      </c>
      <c r="AA20" s="18">
        <v>1</v>
      </c>
      <c r="AB20" s="18">
        <v>0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8">
        <v>0</v>
      </c>
      <c r="AJ20" s="19">
        <v>0</v>
      </c>
      <c r="AK20" s="19">
        <v>0</v>
      </c>
      <c r="AL20" s="19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8" t="str">
        <f t="shared" ca="1" si="3"/>
        <v>04</v>
      </c>
      <c r="AU20" s="18" t="s">
        <v>25</v>
      </c>
      <c r="AV20" s="16" t="str">
        <f t="shared" ca="1" si="4"/>
        <v>7B00013CC80100076002F400051608070100000101010100000000000000000000000000000000000000000000000000000000000000000000047D</v>
      </c>
      <c r="AW20" s="79">
        <v>19</v>
      </c>
      <c r="AX20" s="21"/>
      <c r="AY20" s="18" t="str">
        <f t="shared" si="5"/>
        <v>00</v>
      </c>
      <c r="AZ20" s="18" t="str">
        <f t="shared" si="6"/>
        <v>00</v>
      </c>
      <c r="BA20" s="20"/>
      <c r="BB20" s="21"/>
    </row>
    <row r="21" spans="1:54" ht="66">
      <c r="A21" s="27"/>
      <c r="B21" s="16"/>
      <c r="C21" s="27"/>
      <c r="D21" s="16"/>
      <c r="E21" s="16">
        <v>2</v>
      </c>
      <c r="F21" s="22">
        <v>7</v>
      </c>
      <c r="G21" s="18" t="s">
        <v>18</v>
      </c>
      <c r="H21" s="18">
        <v>0</v>
      </c>
      <c r="I21" s="18">
        <v>1</v>
      </c>
      <c r="J21" s="18" t="s">
        <v>69</v>
      </c>
      <c r="K21" s="18" t="s">
        <v>68</v>
      </c>
      <c r="L21" s="18">
        <v>1</v>
      </c>
      <c r="M21" s="23">
        <f t="shared" ref="M21:M22" si="8">F21</f>
        <v>7</v>
      </c>
      <c r="N21" s="19">
        <v>760</v>
      </c>
      <c r="O21" s="19" t="s">
        <v>166</v>
      </c>
      <c r="P21" s="19">
        <v>5</v>
      </c>
      <c r="Q21" s="18" t="str">
        <f t="shared" ca="1" si="0"/>
        <v>16</v>
      </c>
      <c r="R21" s="18" t="str">
        <f t="shared" ca="1" si="1"/>
        <v>08</v>
      </c>
      <c r="S21" s="18" t="str">
        <f t="shared" ca="1" si="2"/>
        <v>07</v>
      </c>
      <c r="T21" s="18">
        <v>1</v>
      </c>
      <c r="U21" s="18">
        <v>0</v>
      </c>
      <c r="V21" s="18">
        <v>0</v>
      </c>
      <c r="W21" s="18">
        <v>1</v>
      </c>
      <c r="X21" s="18">
        <v>1</v>
      </c>
      <c r="Y21" s="18">
        <v>1</v>
      </c>
      <c r="Z21" s="18">
        <v>1</v>
      </c>
      <c r="AA21" s="18">
        <v>1</v>
      </c>
      <c r="AB21" s="18">
        <v>0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8">
        <v>0</v>
      </c>
      <c r="AJ21" s="19">
        <v>0</v>
      </c>
      <c r="AK21" s="19">
        <v>0</v>
      </c>
      <c r="AL21" s="19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8" t="str">
        <f t="shared" ca="1" si="3"/>
        <v>01</v>
      </c>
      <c r="AU21" s="18" t="s">
        <v>25</v>
      </c>
      <c r="AV21" s="16" t="str">
        <f t="shared" ca="1" si="4"/>
        <v>7B00013CC80107076002F400051608070100000101010100000000000000000000000000000000000000000000000000000000000000000000017D</v>
      </c>
      <c r="AW21" s="79">
        <v>20</v>
      </c>
      <c r="AX21" s="21"/>
      <c r="AY21" s="18" t="str">
        <f t="shared" si="5"/>
        <v>00</v>
      </c>
      <c r="AZ21" s="18" t="str">
        <f t="shared" si="6"/>
        <v>00</v>
      </c>
      <c r="BA21" s="20"/>
      <c r="BB21" s="21"/>
    </row>
    <row r="22" spans="1:54" ht="66">
      <c r="A22" s="27"/>
      <c r="B22" s="16"/>
      <c r="C22" s="27"/>
      <c r="D22" s="16"/>
      <c r="E22" s="16">
        <v>3</v>
      </c>
      <c r="F22" s="22" t="s">
        <v>22</v>
      </c>
      <c r="G22" s="18" t="s">
        <v>18</v>
      </c>
      <c r="H22" s="18">
        <v>0</v>
      </c>
      <c r="I22" s="18">
        <v>1</v>
      </c>
      <c r="J22" s="18" t="s">
        <v>69</v>
      </c>
      <c r="K22" s="18" t="s">
        <v>68</v>
      </c>
      <c r="L22" s="18">
        <v>1</v>
      </c>
      <c r="M22" s="23" t="str">
        <f t="shared" si="8"/>
        <v>FF</v>
      </c>
      <c r="N22" s="19">
        <v>760</v>
      </c>
      <c r="O22" s="19" t="s">
        <v>166</v>
      </c>
      <c r="P22" s="19">
        <v>5</v>
      </c>
      <c r="Q22" s="18" t="str">
        <f t="shared" ca="1" si="0"/>
        <v>16</v>
      </c>
      <c r="R22" s="18" t="str">
        <f t="shared" ca="1" si="1"/>
        <v>08</v>
      </c>
      <c r="S22" s="18" t="str">
        <f t="shared" ca="1" si="2"/>
        <v>07</v>
      </c>
      <c r="T22" s="18">
        <v>1</v>
      </c>
      <c r="U22" s="18">
        <v>0</v>
      </c>
      <c r="V22" s="18">
        <v>0</v>
      </c>
      <c r="W22" s="18">
        <v>1</v>
      </c>
      <c r="X22" s="18">
        <v>1</v>
      </c>
      <c r="Y22" s="18">
        <v>1</v>
      </c>
      <c r="Z22" s="18">
        <v>1</v>
      </c>
      <c r="AA22" s="18">
        <v>1</v>
      </c>
      <c r="AB22" s="18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18">
        <v>0</v>
      </c>
      <c r="AJ22" s="19">
        <v>0</v>
      </c>
      <c r="AK22" s="19">
        <v>0</v>
      </c>
      <c r="AL22" s="19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8" t="str">
        <f t="shared" ca="1" si="3"/>
        <v>01</v>
      </c>
      <c r="AU22" s="18" t="s">
        <v>25</v>
      </c>
      <c r="AV22" s="16" t="str">
        <f t="shared" ca="1" si="4"/>
        <v>7B00013CC801FF076002F400051608070100000101010100000000000000000000000000000000000000000000000000000000000000000000017D</v>
      </c>
      <c r="AW22" s="79">
        <v>21</v>
      </c>
      <c r="AX22" s="21"/>
      <c r="AY22" s="18" t="str">
        <f t="shared" si="5"/>
        <v>00</v>
      </c>
      <c r="AZ22" s="18" t="str">
        <f t="shared" si="6"/>
        <v>00</v>
      </c>
      <c r="BA22" s="20"/>
      <c r="BB22" s="21"/>
    </row>
    <row r="23" spans="1:54" ht="66">
      <c r="A23" s="27"/>
      <c r="B23" s="16">
        <v>7</v>
      </c>
      <c r="C23" s="27" t="s">
        <v>67</v>
      </c>
      <c r="D23" s="16"/>
      <c r="E23" s="16">
        <v>1</v>
      </c>
      <c r="F23" s="25">
        <v>0</v>
      </c>
      <c r="G23" s="18" t="s">
        <v>18</v>
      </c>
      <c r="H23" s="18">
        <v>0</v>
      </c>
      <c r="I23" s="18">
        <v>1</v>
      </c>
      <c r="J23" s="18" t="s">
        <v>69</v>
      </c>
      <c r="K23" s="18" t="s">
        <v>68</v>
      </c>
      <c r="L23" s="18">
        <v>1</v>
      </c>
      <c r="M23" s="18">
        <v>6</v>
      </c>
      <c r="N23" s="26">
        <f>F23</f>
        <v>0</v>
      </c>
      <c r="O23" s="19" t="s">
        <v>166</v>
      </c>
      <c r="P23" s="19">
        <v>5</v>
      </c>
      <c r="Q23" s="18" t="str">
        <f t="shared" ca="1" si="0"/>
        <v>16</v>
      </c>
      <c r="R23" s="18" t="str">
        <f t="shared" ca="1" si="1"/>
        <v>08</v>
      </c>
      <c r="S23" s="18" t="str">
        <f t="shared" ca="1" si="2"/>
        <v>07</v>
      </c>
      <c r="T23" s="18">
        <v>1</v>
      </c>
      <c r="U23" s="18">
        <v>0</v>
      </c>
      <c r="V23" s="18">
        <v>0</v>
      </c>
      <c r="W23" s="18">
        <v>1</v>
      </c>
      <c r="X23" s="18">
        <v>1</v>
      </c>
      <c r="Y23" s="18">
        <v>1</v>
      </c>
      <c r="Z23" s="18">
        <v>1</v>
      </c>
      <c r="AA23" s="18">
        <v>1</v>
      </c>
      <c r="AB23" s="18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8">
        <v>0</v>
      </c>
      <c r="AJ23" s="19">
        <v>0</v>
      </c>
      <c r="AK23" s="19">
        <v>0</v>
      </c>
      <c r="AL23" s="19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8" t="str">
        <f t="shared" ca="1" si="3"/>
        <v>00</v>
      </c>
      <c r="AU23" s="18" t="s">
        <v>25</v>
      </c>
      <c r="AV23" s="16" t="str">
        <f t="shared" ca="1" si="4"/>
        <v>7B00013CC80106000002F400051608070100000101010100000000000000000000000000000000000000000000000000000000000000000000007D</v>
      </c>
      <c r="AW23" s="79">
        <v>22</v>
      </c>
      <c r="AX23" s="21"/>
      <c r="AY23" s="18" t="str">
        <f t="shared" si="5"/>
        <v>00</v>
      </c>
      <c r="AZ23" s="18" t="str">
        <f t="shared" si="6"/>
        <v>00</v>
      </c>
      <c r="BA23" s="20"/>
      <c r="BB23" s="21"/>
    </row>
    <row r="24" spans="1:54" ht="66">
      <c r="A24" s="27"/>
      <c r="B24" s="16"/>
      <c r="C24" s="27"/>
      <c r="D24" s="16"/>
      <c r="E24" s="16">
        <v>2</v>
      </c>
      <c r="F24" s="25">
        <v>34</v>
      </c>
      <c r="G24" s="18" t="s">
        <v>18</v>
      </c>
      <c r="H24" s="18">
        <v>0</v>
      </c>
      <c r="I24" s="18">
        <v>1</v>
      </c>
      <c r="J24" s="18" t="s">
        <v>69</v>
      </c>
      <c r="K24" s="18" t="s">
        <v>68</v>
      </c>
      <c r="L24" s="18">
        <v>1</v>
      </c>
      <c r="M24" s="18">
        <v>6</v>
      </c>
      <c r="N24" s="26">
        <f t="shared" ref="N24:N25" si="9">F24</f>
        <v>34</v>
      </c>
      <c r="O24" s="19" t="s">
        <v>166</v>
      </c>
      <c r="P24" s="19">
        <v>5</v>
      </c>
      <c r="Q24" s="18" t="str">
        <f t="shared" ca="1" si="0"/>
        <v>16</v>
      </c>
      <c r="R24" s="18" t="str">
        <f t="shared" ca="1" si="1"/>
        <v>08</v>
      </c>
      <c r="S24" s="18" t="str">
        <f t="shared" ca="1" si="2"/>
        <v>07</v>
      </c>
      <c r="T24" s="18">
        <v>1</v>
      </c>
      <c r="U24" s="18">
        <v>0</v>
      </c>
      <c r="V24" s="18">
        <v>0</v>
      </c>
      <c r="W24" s="18">
        <v>1</v>
      </c>
      <c r="X24" s="18">
        <v>1</v>
      </c>
      <c r="Y24" s="18">
        <v>1</v>
      </c>
      <c r="Z24" s="18">
        <v>1</v>
      </c>
      <c r="AA24" s="18">
        <v>1</v>
      </c>
      <c r="AB24" s="18">
        <v>0</v>
      </c>
      <c r="AC24" s="19">
        <v>0</v>
      </c>
      <c r="AD24" s="19">
        <v>0</v>
      </c>
      <c r="AE24" s="19">
        <v>0</v>
      </c>
      <c r="AF24" s="19">
        <v>0</v>
      </c>
      <c r="AG24" s="19">
        <v>0</v>
      </c>
      <c r="AH24" s="19">
        <v>0</v>
      </c>
      <c r="AI24" s="18">
        <v>0</v>
      </c>
      <c r="AJ24" s="19">
        <v>0</v>
      </c>
      <c r="AK24" s="19">
        <v>0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8" t="str">
        <f t="shared" ca="1" si="3"/>
        <v>54</v>
      </c>
      <c r="AU24" s="18" t="s">
        <v>25</v>
      </c>
      <c r="AV24" s="16" t="str">
        <f t="shared" ca="1" si="4"/>
        <v>7B00013CC80106003402F400051608070100000101010100000000000000000000000000000000000000000000000000000000000000000000547D</v>
      </c>
      <c r="AW24" s="79">
        <v>23</v>
      </c>
      <c r="AX24" s="21"/>
      <c r="AY24" s="18" t="str">
        <f t="shared" si="5"/>
        <v>00</v>
      </c>
      <c r="AZ24" s="18" t="str">
        <f t="shared" si="6"/>
        <v>00</v>
      </c>
      <c r="BA24" s="20"/>
      <c r="BB24" s="21"/>
    </row>
    <row r="25" spans="1:54" ht="66">
      <c r="A25" s="27"/>
      <c r="B25" s="16"/>
      <c r="C25" s="27"/>
      <c r="D25" s="16"/>
      <c r="E25" s="16">
        <v>3</v>
      </c>
      <c r="F25" s="25" t="s">
        <v>72</v>
      </c>
      <c r="G25" s="18" t="s">
        <v>18</v>
      </c>
      <c r="H25" s="18">
        <v>0</v>
      </c>
      <c r="I25" s="18">
        <v>1</v>
      </c>
      <c r="J25" s="18" t="s">
        <v>69</v>
      </c>
      <c r="K25" s="18" t="s">
        <v>68</v>
      </c>
      <c r="L25" s="18">
        <v>1</v>
      </c>
      <c r="M25" s="18">
        <v>6</v>
      </c>
      <c r="N25" s="26" t="str">
        <f t="shared" si="9"/>
        <v>FFFF</v>
      </c>
      <c r="O25" s="19" t="s">
        <v>166</v>
      </c>
      <c r="P25" s="19">
        <v>5</v>
      </c>
      <c r="Q25" s="18" t="str">
        <f t="shared" ca="1" si="0"/>
        <v>16</v>
      </c>
      <c r="R25" s="18" t="str">
        <f t="shared" ca="1" si="1"/>
        <v>08</v>
      </c>
      <c r="S25" s="18" t="str">
        <f t="shared" ca="1" si="2"/>
        <v>07</v>
      </c>
      <c r="T25" s="18">
        <v>1</v>
      </c>
      <c r="U25" s="18">
        <v>0</v>
      </c>
      <c r="V25" s="18">
        <v>0</v>
      </c>
      <c r="W25" s="18">
        <v>1</v>
      </c>
      <c r="X25" s="18">
        <v>1</v>
      </c>
      <c r="Y25" s="18">
        <v>1</v>
      </c>
      <c r="Z25" s="18">
        <v>1</v>
      </c>
      <c r="AA25" s="18">
        <v>1</v>
      </c>
      <c r="AB25" s="18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18">
        <v>0</v>
      </c>
      <c r="AJ25" s="19">
        <v>0</v>
      </c>
      <c r="AK25" s="19">
        <v>0</v>
      </c>
      <c r="AL25" s="19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8" t="str">
        <f t="shared" ca="1" si="3"/>
        <v>01</v>
      </c>
      <c r="AU25" s="18" t="s">
        <v>25</v>
      </c>
      <c r="AV25" s="16" t="str">
        <f t="shared" ca="1" si="4"/>
        <v>7B00013CC80106FFFF02F400051608070100000101010100000000000000000000000000000000000000000000000000000000000000000000017D</v>
      </c>
      <c r="AW25" s="79">
        <v>24</v>
      </c>
      <c r="AX25" s="21"/>
      <c r="AY25" s="18" t="str">
        <f t="shared" si="5"/>
        <v>00</v>
      </c>
      <c r="AZ25" s="18" t="str">
        <f t="shared" si="6"/>
        <v>00</v>
      </c>
      <c r="BA25" s="20"/>
      <c r="BB25" s="21"/>
    </row>
    <row r="26" spans="1:54" ht="66">
      <c r="A26" s="27"/>
      <c r="B26" s="16">
        <v>9</v>
      </c>
      <c r="C26" s="27" t="s">
        <v>162</v>
      </c>
      <c r="D26" s="16"/>
      <c r="E26" s="16">
        <v>1</v>
      </c>
      <c r="F26" s="25">
        <v>0</v>
      </c>
      <c r="G26" s="18" t="s">
        <v>18</v>
      </c>
      <c r="H26" s="18">
        <v>0</v>
      </c>
      <c r="I26" s="18">
        <v>1</v>
      </c>
      <c r="J26" s="18" t="s">
        <v>69</v>
      </c>
      <c r="K26" s="18" t="s">
        <v>68</v>
      </c>
      <c r="L26" s="18">
        <v>1</v>
      </c>
      <c r="M26" s="18">
        <v>6</v>
      </c>
      <c r="N26" s="19">
        <v>760</v>
      </c>
      <c r="O26" s="26">
        <f>F26</f>
        <v>0</v>
      </c>
      <c r="P26" s="19">
        <v>5</v>
      </c>
      <c r="Q26" s="18" t="str">
        <f t="shared" ca="1" si="0"/>
        <v>16</v>
      </c>
      <c r="R26" s="18" t="str">
        <f t="shared" ca="1" si="1"/>
        <v>08</v>
      </c>
      <c r="S26" s="18" t="str">
        <f t="shared" ca="1" si="2"/>
        <v>07</v>
      </c>
      <c r="T26" s="18">
        <v>1</v>
      </c>
      <c r="U26" s="18">
        <v>0</v>
      </c>
      <c r="V26" s="18">
        <v>0</v>
      </c>
      <c r="W26" s="18">
        <v>1</v>
      </c>
      <c r="X26" s="18">
        <v>1</v>
      </c>
      <c r="Y26" s="18">
        <v>1</v>
      </c>
      <c r="Z26" s="18">
        <v>1</v>
      </c>
      <c r="AA26" s="18">
        <v>1</v>
      </c>
      <c r="AB26" s="18">
        <v>0</v>
      </c>
      <c r="AC26" s="19">
        <v>0</v>
      </c>
      <c r="AD26" s="19">
        <v>0</v>
      </c>
      <c r="AE26" s="19">
        <v>0</v>
      </c>
      <c r="AF26" s="19">
        <v>0</v>
      </c>
      <c r="AG26" s="19">
        <v>0</v>
      </c>
      <c r="AH26" s="19">
        <v>0</v>
      </c>
      <c r="AI26" s="18">
        <v>0</v>
      </c>
      <c r="AJ26" s="19">
        <v>0</v>
      </c>
      <c r="AK26" s="19">
        <v>0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8" t="str">
        <f t="shared" ca="1" si="3"/>
        <v>14</v>
      </c>
      <c r="AU26" s="18" t="s">
        <v>25</v>
      </c>
      <c r="AV26" s="16" t="str">
        <f t="shared" ca="1" si="4"/>
        <v>7B00013CC801060760000000051608070100000101010100000000000000000000000000000000000000000000000000000000000000000000147D</v>
      </c>
      <c r="AW26" s="79">
        <v>25</v>
      </c>
      <c r="AX26" s="21"/>
      <c r="AY26" s="18" t="str">
        <f t="shared" si="5"/>
        <v>00</v>
      </c>
      <c r="AZ26" s="18" t="str">
        <f t="shared" si="6"/>
        <v>00</v>
      </c>
      <c r="BA26" s="20"/>
      <c r="BB26" s="21"/>
    </row>
    <row r="27" spans="1:54" ht="66">
      <c r="A27" s="27"/>
      <c r="B27" s="16"/>
      <c r="C27" s="27"/>
      <c r="D27" s="16"/>
      <c r="E27" s="16">
        <v>2</v>
      </c>
      <c r="F27" s="25">
        <v>34</v>
      </c>
      <c r="G27" s="18" t="s">
        <v>18</v>
      </c>
      <c r="H27" s="18">
        <v>0</v>
      </c>
      <c r="I27" s="18">
        <v>1</v>
      </c>
      <c r="J27" s="18" t="s">
        <v>69</v>
      </c>
      <c r="K27" s="18" t="s">
        <v>68</v>
      </c>
      <c r="L27" s="18">
        <v>1</v>
      </c>
      <c r="M27" s="18">
        <v>6</v>
      </c>
      <c r="N27" s="19">
        <v>760</v>
      </c>
      <c r="O27" s="26">
        <f t="shared" ref="O27:O28" si="10">F27</f>
        <v>34</v>
      </c>
      <c r="P27" s="19">
        <v>5</v>
      </c>
      <c r="Q27" s="18" t="str">
        <f t="shared" ca="1" si="0"/>
        <v>16</v>
      </c>
      <c r="R27" s="18" t="str">
        <f t="shared" ca="1" si="1"/>
        <v>08</v>
      </c>
      <c r="S27" s="18" t="str">
        <f t="shared" ca="1" si="2"/>
        <v>07</v>
      </c>
      <c r="T27" s="18">
        <v>1</v>
      </c>
      <c r="U27" s="18">
        <v>0</v>
      </c>
      <c r="V27" s="18">
        <v>0</v>
      </c>
      <c r="W27" s="18">
        <v>1</v>
      </c>
      <c r="X27" s="18">
        <v>1</v>
      </c>
      <c r="Y27" s="18">
        <v>1</v>
      </c>
      <c r="Z27" s="18">
        <v>1</v>
      </c>
      <c r="AA27" s="18">
        <v>1</v>
      </c>
      <c r="AB27" s="18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8">
        <v>0</v>
      </c>
      <c r="AJ27" s="19">
        <v>0</v>
      </c>
      <c r="AK27" s="19">
        <v>0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8" t="str">
        <f t="shared" ca="1" si="3"/>
        <v>40</v>
      </c>
      <c r="AU27" s="18" t="s">
        <v>25</v>
      </c>
      <c r="AV27" s="16" t="str">
        <f t="shared" ca="1" si="4"/>
        <v>7B00013CC801060760003400051608070100000101010100000000000000000000000000000000000000000000000000000000000000000000407D</v>
      </c>
      <c r="AW27" s="79">
        <v>26</v>
      </c>
      <c r="AX27" s="21"/>
      <c r="AY27" s="18" t="str">
        <f t="shared" si="5"/>
        <v>00</v>
      </c>
      <c r="AZ27" s="18" t="str">
        <f t="shared" si="6"/>
        <v>00</v>
      </c>
      <c r="BA27" s="20"/>
      <c r="BB27" s="21"/>
    </row>
    <row r="28" spans="1:54" ht="66">
      <c r="A28" s="27"/>
      <c r="B28" s="16"/>
      <c r="C28" s="27"/>
      <c r="D28" s="16"/>
      <c r="E28" s="16">
        <v>3</v>
      </c>
      <c r="F28" s="25" t="s">
        <v>72</v>
      </c>
      <c r="G28" s="18" t="s">
        <v>18</v>
      </c>
      <c r="H28" s="18">
        <v>0</v>
      </c>
      <c r="I28" s="18">
        <v>1</v>
      </c>
      <c r="J28" s="18" t="s">
        <v>69</v>
      </c>
      <c r="K28" s="18" t="s">
        <v>68</v>
      </c>
      <c r="L28" s="18">
        <v>1</v>
      </c>
      <c r="M28" s="18">
        <v>6</v>
      </c>
      <c r="N28" s="19">
        <v>760</v>
      </c>
      <c r="O28" s="26" t="str">
        <f t="shared" si="10"/>
        <v>FFFF</v>
      </c>
      <c r="P28" s="19">
        <v>5</v>
      </c>
      <c r="Q28" s="18" t="str">
        <f t="shared" ca="1" si="0"/>
        <v>16</v>
      </c>
      <c r="R28" s="18" t="str">
        <f t="shared" ca="1" si="1"/>
        <v>08</v>
      </c>
      <c r="S28" s="18" t="str">
        <f t="shared" ca="1" si="2"/>
        <v>07</v>
      </c>
      <c r="T28" s="18">
        <v>1</v>
      </c>
      <c r="U28" s="18">
        <v>0</v>
      </c>
      <c r="V28" s="18">
        <v>0</v>
      </c>
      <c r="W28" s="18">
        <v>1</v>
      </c>
      <c r="X28" s="18">
        <v>1</v>
      </c>
      <c r="Y28" s="18">
        <v>1</v>
      </c>
      <c r="Z28" s="18">
        <v>1</v>
      </c>
      <c r="AA28" s="18">
        <v>1</v>
      </c>
      <c r="AB28" s="18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0</v>
      </c>
      <c r="AH28" s="19">
        <v>0</v>
      </c>
      <c r="AI28" s="18">
        <v>0</v>
      </c>
      <c r="AJ28" s="19">
        <v>0</v>
      </c>
      <c r="AK28" s="19">
        <v>0</v>
      </c>
      <c r="AL28" s="19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8" t="str">
        <f t="shared" ca="1" si="3"/>
        <v>15</v>
      </c>
      <c r="AU28" s="18" t="s">
        <v>25</v>
      </c>
      <c r="AV28" s="16" t="str">
        <f t="shared" ca="1" si="4"/>
        <v>7B00013CC801060760FFFF00051608070100000101010100000000000000000000000000000000000000000000000000000000000000000000157D</v>
      </c>
      <c r="AW28" s="79">
        <v>27</v>
      </c>
      <c r="AX28" s="21"/>
      <c r="AY28" s="18" t="str">
        <f t="shared" si="5"/>
        <v>00</v>
      </c>
      <c r="AZ28" s="18" t="str">
        <f t="shared" si="6"/>
        <v>00</v>
      </c>
      <c r="BA28" s="20"/>
      <c r="BB28" s="21"/>
    </row>
    <row r="29" spans="1:54" ht="66">
      <c r="A29" s="27"/>
      <c r="B29" s="16">
        <v>11</v>
      </c>
      <c r="C29" s="27" t="s">
        <v>74</v>
      </c>
      <c r="D29" s="16" t="s">
        <v>228</v>
      </c>
      <c r="E29" s="16">
        <v>1</v>
      </c>
      <c r="F29" s="25">
        <v>0</v>
      </c>
      <c r="G29" s="18" t="s">
        <v>18</v>
      </c>
      <c r="H29" s="18">
        <v>0</v>
      </c>
      <c r="I29" s="18">
        <v>1</v>
      </c>
      <c r="J29" s="18" t="s">
        <v>69</v>
      </c>
      <c r="K29" s="18" t="s">
        <v>68</v>
      </c>
      <c r="L29" s="18">
        <v>1</v>
      </c>
      <c r="M29" s="18">
        <v>6</v>
      </c>
      <c r="N29" s="19">
        <v>760</v>
      </c>
      <c r="O29" s="19" t="s">
        <v>166</v>
      </c>
      <c r="P29" s="26">
        <f>F29</f>
        <v>0</v>
      </c>
      <c r="Q29" s="18" t="str">
        <f t="shared" ca="1" si="0"/>
        <v>16</v>
      </c>
      <c r="R29" s="18" t="str">
        <f t="shared" ca="1" si="1"/>
        <v>08</v>
      </c>
      <c r="S29" s="18" t="str">
        <f t="shared" ca="1" si="2"/>
        <v>07</v>
      </c>
      <c r="T29" s="18">
        <v>1</v>
      </c>
      <c r="U29" s="18">
        <v>0</v>
      </c>
      <c r="V29" s="18">
        <v>0</v>
      </c>
      <c r="W29" s="18">
        <v>1</v>
      </c>
      <c r="X29" s="18">
        <v>1</v>
      </c>
      <c r="Y29" s="18">
        <v>1</v>
      </c>
      <c r="Z29" s="18">
        <v>1</v>
      </c>
      <c r="AA29" s="18">
        <v>1</v>
      </c>
      <c r="AB29" s="18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8">
        <v>0</v>
      </c>
      <c r="AJ29" s="19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8" t="str">
        <f t="shared" ca="1" si="3"/>
        <v>05</v>
      </c>
      <c r="AU29" s="18" t="s">
        <v>25</v>
      </c>
      <c r="AV29" s="16" t="str">
        <f t="shared" ca="1" si="4"/>
        <v>7B00013CC80106076002F400001608070100000101010100000000000000000000000000000000000000000000000000000000000000000000057D</v>
      </c>
      <c r="AW29" s="79">
        <v>28</v>
      </c>
      <c r="AX29" s="21"/>
      <c r="AY29" s="18" t="str">
        <f t="shared" si="5"/>
        <v>00</v>
      </c>
      <c r="AZ29" s="18" t="str">
        <f t="shared" si="6"/>
        <v>00</v>
      </c>
      <c r="BA29" s="20"/>
      <c r="BB29" s="21"/>
    </row>
    <row r="30" spans="1:54" ht="66">
      <c r="A30" s="27"/>
      <c r="B30" s="16"/>
      <c r="C30" s="27"/>
      <c r="D30" s="16" t="s">
        <v>230</v>
      </c>
      <c r="E30" s="16">
        <v>2</v>
      </c>
      <c r="F30" s="25">
        <v>100</v>
      </c>
      <c r="G30" s="18" t="s">
        <v>18</v>
      </c>
      <c r="H30" s="18">
        <v>0</v>
      </c>
      <c r="I30" s="18">
        <v>1</v>
      </c>
      <c r="J30" s="18" t="s">
        <v>69</v>
      </c>
      <c r="K30" s="18" t="s">
        <v>68</v>
      </c>
      <c r="L30" s="18">
        <v>1</v>
      </c>
      <c r="M30" s="18">
        <v>6</v>
      </c>
      <c r="N30" s="19">
        <v>760</v>
      </c>
      <c r="O30" s="19" t="s">
        <v>166</v>
      </c>
      <c r="P30" s="26">
        <f t="shared" ref="P30:P31" si="11">F30</f>
        <v>100</v>
      </c>
      <c r="Q30" s="18" t="str">
        <f t="shared" ca="1" si="0"/>
        <v>16</v>
      </c>
      <c r="R30" s="18" t="str">
        <f t="shared" ca="1" si="1"/>
        <v>08</v>
      </c>
      <c r="S30" s="18" t="str">
        <f t="shared" ca="1" si="2"/>
        <v>07</v>
      </c>
      <c r="T30" s="18">
        <v>1</v>
      </c>
      <c r="U30" s="18">
        <v>0</v>
      </c>
      <c r="V30" s="18">
        <v>0</v>
      </c>
      <c r="W30" s="18">
        <v>1</v>
      </c>
      <c r="X30" s="18">
        <v>1</v>
      </c>
      <c r="Y30" s="18">
        <v>1</v>
      </c>
      <c r="Z30" s="18">
        <v>1</v>
      </c>
      <c r="AA30" s="18">
        <v>1</v>
      </c>
      <c r="AB30" s="18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0</v>
      </c>
      <c r="AI30" s="18">
        <v>0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8" t="str">
        <f t="shared" ca="1" si="3"/>
        <v>05</v>
      </c>
      <c r="AU30" s="18" t="s">
        <v>25</v>
      </c>
      <c r="AV30" s="16" t="str">
        <f t="shared" ca="1" si="4"/>
        <v>7B00013CC80106076002F401001608070100000101010100000000000000000000000000000000000000000000000000000000000000000000057D</v>
      </c>
      <c r="AW30" s="79">
        <v>29</v>
      </c>
      <c r="AX30" s="21"/>
      <c r="AY30" s="18" t="str">
        <f t="shared" si="5"/>
        <v>00</v>
      </c>
      <c r="AZ30" s="18" t="str">
        <f t="shared" si="6"/>
        <v>00</v>
      </c>
      <c r="BA30" s="20"/>
      <c r="BB30" s="21"/>
    </row>
    <row r="31" spans="1:54" ht="66">
      <c r="A31" s="27"/>
      <c r="B31" s="16"/>
      <c r="C31" s="27"/>
      <c r="D31" s="16" t="s">
        <v>229</v>
      </c>
      <c r="E31" s="16">
        <v>3</v>
      </c>
      <c r="F31" s="25" t="s">
        <v>231</v>
      </c>
      <c r="G31" s="18" t="s">
        <v>18</v>
      </c>
      <c r="H31" s="18">
        <v>0</v>
      </c>
      <c r="I31" s="18">
        <v>1</v>
      </c>
      <c r="J31" s="18" t="s">
        <v>69</v>
      </c>
      <c r="K31" s="18" t="s">
        <v>68</v>
      </c>
      <c r="L31" s="18">
        <v>1</v>
      </c>
      <c r="M31" s="18">
        <v>6</v>
      </c>
      <c r="N31" s="19">
        <v>760</v>
      </c>
      <c r="O31" s="19" t="s">
        <v>166</v>
      </c>
      <c r="P31" s="26" t="str">
        <f t="shared" si="11"/>
        <v>00FF</v>
      </c>
      <c r="Q31" s="18" t="str">
        <f t="shared" ref="Q31" ca="1" si="12">TEXT(DEC2HEX(TEXT(NOW()+2,"YY")),"00")</f>
        <v>16</v>
      </c>
      <c r="R31" s="18" t="str">
        <f t="shared" ref="R31:R33" ca="1" si="13">TEXT(DEC2HEX(TEXT(NOW()+2,"MM")),"00")</f>
        <v>08</v>
      </c>
      <c r="S31" s="18" t="str">
        <f t="shared" ref="S31:S33" ca="1" si="14">TEXT(DEC2HEX(TEXT(NOW()+2,"DD")),"00")</f>
        <v>07</v>
      </c>
      <c r="T31" s="18">
        <v>1</v>
      </c>
      <c r="U31" s="18">
        <v>0</v>
      </c>
      <c r="V31" s="18">
        <v>0</v>
      </c>
      <c r="W31" s="18">
        <v>1</v>
      </c>
      <c r="X31" s="18">
        <v>1</v>
      </c>
      <c r="Y31" s="18">
        <v>1</v>
      </c>
      <c r="Z31" s="18">
        <v>1</v>
      </c>
      <c r="AA31" s="18">
        <v>1</v>
      </c>
      <c r="AB31" s="18">
        <v>0</v>
      </c>
      <c r="AC31" s="19">
        <v>0</v>
      </c>
      <c r="AD31" s="19">
        <v>0</v>
      </c>
      <c r="AE31" s="19">
        <v>0</v>
      </c>
      <c r="AF31" s="19">
        <v>0</v>
      </c>
      <c r="AG31" s="19">
        <v>0</v>
      </c>
      <c r="AH31" s="19">
        <v>0</v>
      </c>
      <c r="AI31" s="18">
        <v>0</v>
      </c>
      <c r="AJ31" s="19">
        <v>0</v>
      </c>
      <c r="AK31" s="19">
        <v>0</v>
      </c>
      <c r="AL31" s="19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8" t="str">
        <f t="shared" ca="1" si="3"/>
        <v>04</v>
      </c>
      <c r="AU31" s="18" t="s">
        <v>25</v>
      </c>
      <c r="AV31" s="16" t="str">
        <f t="shared" ca="1" si="4"/>
        <v>7B00013CC80106076002F400FF1608070100000101010100000000000000000000000000000000000000000000000000000000000000000000047D</v>
      </c>
      <c r="AW31" s="79">
        <v>30</v>
      </c>
      <c r="AX31" s="21"/>
      <c r="AY31" s="18" t="str">
        <f t="shared" si="5"/>
        <v>00</v>
      </c>
      <c r="AZ31" s="18" t="str">
        <f t="shared" si="6"/>
        <v>00</v>
      </c>
      <c r="BA31" s="20"/>
      <c r="BB31" s="21"/>
    </row>
    <row r="32" spans="1:54" ht="66">
      <c r="A32" s="27"/>
      <c r="B32" s="16">
        <v>13</v>
      </c>
      <c r="C32" s="27" t="s">
        <v>76</v>
      </c>
      <c r="D32" s="16" t="s">
        <v>137</v>
      </c>
      <c r="E32" s="16">
        <v>1</v>
      </c>
      <c r="F32" s="22">
        <v>0</v>
      </c>
      <c r="G32" s="18" t="s">
        <v>18</v>
      </c>
      <c r="H32" s="18">
        <v>0</v>
      </c>
      <c r="I32" s="18">
        <v>1</v>
      </c>
      <c r="J32" s="18" t="s">
        <v>69</v>
      </c>
      <c r="K32" s="18" t="s">
        <v>68</v>
      </c>
      <c r="L32" s="18">
        <v>1</v>
      </c>
      <c r="M32" s="18">
        <v>6</v>
      </c>
      <c r="N32" s="19">
        <v>760</v>
      </c>
      <c r="O32" s="19" t="s">
        <v>166</v>
      </c>
      <c r="P32" s="19">
        <v>5</v>
      </c>
      <c r="Q32" s="23">
        <f>F32</f>
        <v>0</v>
      </c>
      <c r="R32" s="18" t="str">
        <f t="shared" ca="1" si="13"/>
        <v>08</v>
      </c>
      <c r="S32" s="18" t="str">
        <f t="shared" ca="1" si="14"/>
        <v>07</v>
      </c>
      <c r="T32" s="18">
        <v>1</v>
      </c>
      <c r="U32" s="18">
        <v>0</v>
      </c>
      <c r="V32" s="18">
        <v>0</v>
      </c>
      <c r="W32" s="18">
        <v>1</v>
      </c>
      <c r="X32" s="18">
        <v>1</v>
      </c>
      <c r="Y32" s="18">
        <v>1</v>
      </c>
      <c r="Z32" s="18">
        <v>1</v>
      </c>
      <c r="AA32" s="18">
        <v>1</v>
      </c>
      <c r="AB32" s="18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18">
        <v>0</v>
      </c>
      <c r="AJ32" s="19">
        <v>0</v>
      </c>
      <c r="AK32" s="19">
        <v>0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8" t="str">
        <f t="shared" ca="1" si="3"/>
        <v>54</v>
      </c>
      <c r="AU32" s="18" t="s">
        <v>25</v>
      </c>
      <c r="AV32" s="16" t="str">
        <f t="shared" ca="1" si="4"/>
        <v>7B00013CC80106076002F400050008070100000101010100000000000000000000000000000000000000000000000000000000000000000000547D</v>
      </c>
      <c r="AW32" s="79">
        <v>31</v>
      </c>
      <c r="AX32" s="21"/>
      <c r="AY32" s="18" t="str">
        <f t="shared" si="5"/>
        <v>00</v>
      </c>
      <c r="AZ32" s="18" t="str">
        <f t="shared" si="6"/>
        <v>00</v>
      </c>
      <c r="BA32" s="20"/>
      <c r="BB32" s="21"/>
    </row>
    <row r="33" spans="1:54" ht="66">
      <c r="A33" s="27"/>
      <c r="B33" s="16"/>
      <c r="C33" s="27"/>
      <c r="D33" s="16"/>
      <c r="E33" s="16">
        <v>2</v>
      </c>
      <c r="F33" s="22">
        <v>64</v>
      </c>
      <c r="G33" s="18" t="s">
        <v>18</v>
      </c>
      <c r="H33" s="18">
        <v>0</v>
      </c>
      <c r="I33" s="18">
        <v>1</v>
      </c>
      <c r="J33" s="18" t="s">
        <v>69</v>
      </c>
      <c r="K33" s="18" t="s">
        <v>68</v>
      </c>
      <c r="L33" s="18">
        <v>1</v>
      </c>
      <c r="M33" s="18">
        <v>6</v>
      </c>
      <c r="N33" s="19">
        <v>760</v>
      </c>
      <c r="O33" s="19" t="s">
        <v>166</v>
      </c>
      <c r="P33" s="19">
        <v>5</v>
      </c>
      <c r="Q33" s="23">
        <f t="shared" ref="Q33:Q34" si="15">F33</f>
        <v>64</v>
      </c>
      <c r="R33" s="18" t="str">
        <f t="shared" ca="1" si="13"/>
        <v>08</v>
      </c>
      <c r="S33" s="18" t="str">
        <f t="shared" ca="1" si="14"/>
        <v>07</v>
      </c>
      <c r="T33" s="18">
        <v>1</v>
      </c>
      <c r="U33" s="18">
        <v>0</v>
      </c>
      <c r="V33" s="18">
        <v>0</v>
      </c>
      <c r="W33" s="18">
        <v>1</v>
      </c>
      <c r="X33" s="18">
        <v>1</v>
      </c>
      <c r="Y33" s="18">
        <v>1</v>
      </c>
      <c r="Z33" s="18">
        <v>1</v>
      </c>
      <c r="AA33" s="18">
        <v>1</v>
      </c>
      <c r="AB33" s="18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8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8" t="str">
        <f t="shared" ca="1" si="3"/>
        <v>50</v>
      </c>
      <c r="AU33" s="18" t="s">
        <v>25</v>
      </c>
      <c r="AV33" s="16" t="str">
        <f t="shared" ca="1" si="4"/>
        <v>7B00013CC80106076002F400056408070100000101010100000000000000000000000000000000000000000000000000000000000000000000507D</v>
      </c>
      <c r="AW33" s="79">
        <v>32</v>
      </c>
      <c r="AX33" s="21"/>
      <c r="AY33" s="18" t="str">
        <f t="shared" si="5"/>
        <v>00</v>
      </c>
      <c r="AZ33" s="18" t="str">
        <f t="shared" si="6"/>
        <v>00</v>
      </c>
      <c r="BA33" s="20"/>
      <c r="BB33" s="21"/>
    </row>
    <row r="34" spans="1:54" ht="66">
      <c r="A34" s="27"/>
      <c r="B34" s="16"/>
      <c r="C34" s="27"/>
      <c r="D34" s="16"/>
      <c r="E34" s="16">
        <v>3</v>
      </c>
      <c r="F34" s="22" t="s">
        <v>22</v>
      </c>
      <c r="G34" s="18" t="s">
        <v>18</v>
      </c>
      <c r="H34" s="18">
        <v>0</v>
      </c>
      <c r="I34" s="18">
        <v>1</v>
      </c>
      <c r="J34" s="18" t="s">
        <v>69</v>
      </c>
      <c r="K34" s="18" t="s">
        <v>68</v>
      </c>
      <c r="L34" s="18">
        <v>1</v>
      </c>
      <c r="M34" s="18">
        <v>6</v>
      </c>
      <c r="N34" s="19">
        <v>760</v>
      </c>
      <c r="O34" s="19" t="s">
        <v>166</v>
      </c>
      <c r="P34" s="19">
        <v>5</v>
      </c>
      <c r="Q34" s="23" t="str">
        <f t="shared" si="15"/>
        <v>FF</v>
      </c>
      <c r="R34" s="18" t="str">
        <f t="shared" ref="R34" ca="1" si="16">TEXT(DEC2HEX(TEXT(NOW()+2,"MM")),"00")</f>
        <v>08</v>
      </c>
      <c r="S34" s="18" t="str">
        <f t="shared" ref="S34:S36" ca="1" si="17">TEXT(DEC2HEX(TEXT(NOW()+2,"DD")),"00")</f>
        <v>07</v>
      </c>
      <c r="T34" s="18">
        <v>1</v>
      </c>
      <c r="U34" s="18">
        <v>0</v>
      </c>
      <c r="V34" s="18">
        <v>0</v>
      </c>
      <c r="W34" s="18">
        <v>1</v>
      </c>
      <c r="X34" s="18">
        <v>1</v>
      </c>
      <c r="Y34" s="18">
        <v>1</v>
      </c>
      <c r="Z34" s="18">
        <v>1</v>
      </c>
      <c r="AA34" s="18">
        <v>1</v>
      </c>
      <c r="AB34" s="18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0</v>
      </c>
      <c r="AH34" s="19">
        <v>0</v>
      </c>
      <c r="AI34" s="18">
        <v>0</v>
      </c>
      <c r="AJ34" s="19">
        <v>0</v>
      </c>
      <c r="AK34" s="19">
        <v>0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8" t="str">
        <f t="shared" ca="1" si="3"/>
        <v>51</v>
      </c>
      <c r="AU34" s="18" t="s">
        <v>25</v>
      </c>
      <c r="AV34" s="16" t="str">
        <f t="shared" ca="1" si="4"/>
        <v>7B00013CC80106076002F40005FF08070100000101010100000000000000000000000000000000000000000000000000000000000000000000517D</v>
      </c>
      <c r="AW34" s="79">
        <v>33</v>
      </c>
      <c r="AX34" s="21"/>
      <c r="AY34" s="18" t="str">
        <f t="shared" si="5"/>
        <v>00</v>
      </c>
      <c r="AZ34" s="18" t="str">
        <f t="shared" si="6"/>
        <v>00</v>
      </c>
      <c r="BA34" s="20"/>
      <c r="BB34" s="21"/>
    </row>
    <row r="35" spans="1:54" ht="66">
      <c r="A35" s="27"/>
      <c r="B35" s="16">
        <v>14</v>
      </c>
      <c r="C35" s="27" t="s">
        <v>77</v>
      </c>
      <c r="D35" s="16" t="s">
        <v>138</v>
      </c>
      <c r="E35" s="16">
        <v>1</v>
      </c>
      <c r="F35" s="22">
        <v>0</v>
      </c>
      <c r="G35" s="18" t="s">
        <v>18</v>
      </c>
      <c r="H35" s="18">
        <v>0</v>
      </c>
      <c r="I35" s="18">
        <v>1</v>
      </c>
      <c r="J35" s="18" t="s">
        <v>69</v>
      </c>
      <c r="K35" s="18" t="s">
        <v>68</v>
      </c>
      <c r="L35" s="18">
        <v>1</v>
      </c>
      <c r="M35" s="18">
        <v>6</v>
      </c>
      <c r="N35" s="19">
        <v>760</v>
      </c>
      <c r="O35" s="19" t="s">
        <v>166</v>
      </c>
      <c r="P35" s="19">
        <v>5</v>
      </c>
      <c r="Q35" s="18" t="str">
        <f t="shared" ref="Q35:Q37" ca="1" si="18">TEXT(DEC2HEX(TEXT(NOW()+2,"YY")),"00")</f>
        <v>16</v>
      </c>
      <c r="R35" s="23">
        <f>F35</f>
        <v>0</v>
      </c>
      <c r="S35" s="18" t="str">
        <f t="shared" ca="1" si="17"/>
        <v>07</v>
      </c>
      <c r="T35" s="18">
        <v>1</v>
      </c>
      <c r="U35" s="18">
        <v>0</v>
      </c>
      <c r="V35" s="18">
        <v>0</v>
      </c>
      <c r="W35" s="18">
        <v>1</v>
      </c>
      <c r="X35" s="18">
        <v>1</v>
      </c>
      <c r="Y35" s="18">
        <v>1</v>
      </c>
      <c r="Z35" s="18">
        <v>1</v>
      </c>
      <c r="AA35" s="18">
        <v>1</v>
      </c>
      <c r="AB35" s="18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0</v>
      </c>
      <c r="AI35" s="18">
        <v>0</v>
      </c>
      <c r="AJ35" s="19">
        <v>0</v>
      </c>
      <c r="AK35" s="19">
        <v>0</v>
      </c>
      <c r="AL35" s="19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8" t="str">
        <f t="shared" ca="1" si="3"/>
        <v>00</v>
      </c>
      <c r="AU35" s="18" t="s">
        <v>25</v>
      </c>
      <c r="AV35" s="16" t="str">
        <f t="shared" ca="1" si="4"/>
        <v>7B00013CC80106076002F400051600070100000101010100000000000000000000000000000000000000000000000000000000000000000000007D</v>
      </c>
      <c r="AW35" s="79">
        <v>34</v>
      </c>
      <c r="AX35" s="21"/>
      <c r="AY35" s="18" t="str">
        <f t="shared" si="5"/>
        <v>00</v>
      </c>
      <c r="AZ35" s="18" t="str">
        <f t="shared" si="6"/>
        <v>00</v>
      </c>
      <c r="BA35" s="20"/>
      <c r="BB35" s="21"/>
    </row>
    <row r="36" spans="1:54" ht="66">
      <c r="A36" s="27"/>
      <c r="B36" s="16"/>
      <c r="C36" s="27"/>
      <c r="D36" s="16"/>
      <c r="E36" s="16">
        <v>2</v>
      </c>
      <c r="F36" s="22">
        <v>1</v>
      </c>
      <c r="G36" s="18" t="s">
        <v>18</v>
      </c>
      <c r="H36" s="18">
        <v>0</v>
      </c>
      <c r="I36" s="18">
        <v>1</v>
      </c>
      <c r="J36" s="18" t="s">
        <v>69</v>
      </c>
      <c r="K36" s="18" t="s">
        <v>68</v>
      </c>
      <c r="L36" s="18">
        <v>1</v>
      </c>
      <c r="M36" s="18">
        <v>6</v>
      </c>
      <c r="N36" s="19">
        <v>760</v>
      </c>
      <c r="O36" s="19" t="s">
        <v>166</v>
      </c>
      <c r="P36" s="19">
        <v>5</v>
      </c>
      <c r="Q36" s="18" t="str">
        <f t="shared" ca="1" si="18"/>
        <v>16</v>
      </c>
      <c r="R36" s="23">
        <f t="shared" ref="R36:R37" si="19">F36</f>
        <v>1</v>
      </c>
      <c r="S36" s="18" t="str">
        <f t="shared" ca="1" si="17"/>
        <v>07</v>
      </c>
      <c r="T36" s="18">
        <v>1</v>
      </c>
      <c r="U36" s="18">
        <v>0</v>
      </c>
      <c r="V36" s="18">
        <v>0</v>
      </c>
      <c r="W36" s="18">
        <v>1</v>
      </c>
      <c r="X36" s="18">
        <v>1</v>
      </c>
      <c r="Y36" s="18">
        <v>1</v>
      </c>
      <c r="Z36" s="18">
        <v>1</v>
      </c>
      <c r="AA36" s="18">
        <v>1</v>
      </c>
      <c r="AB36" s="18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18">
        <v>0</v>
      </c>
      <c r="AJ36" s="19">
        <v>0</v>
      </c>
      <c r="AK36" s="19">
        <v>0</v>
      </c>
      <c r="AL36" s="19">
        <v>0</v>
      </c>
      <c r="AM36" s="19">
        <v>0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>
        <v>0</v>
      </c>
      <c r="AT36" s="18" t="str">
        <f t="shared" ca="1" si="3"/>
        <v>01</v>
      </c>
      <c r="AU36" s="18" t="s">
        <v>25</v>
      </c>
      <c r="AV36" s="16" t="str">
        <f t="shared" ca="1" si="4"/>
        <v>7B00013CC80106076002F400051601070100000101010100000000000000000000000000000000000000000000000000000000000000000000017D</v>
      </c>
      <c r="AW36" s="79">
        <v>35</v>
      </c>
      <c r="AX36" s="21"/>
      <c r="AY36" s="18" t="str">
        <f t="shared" si="5"/>
        <v>00</v>
      </c>
      <c r="AZ36" s="18" t="str">
        <f t="shared" si="6"/>
        <v>00</v>
      </c>
      <c r="BA36" s="20"/>
      <c r="BB36" s="21"/>
    </row>
    <row r="37" spans="1:54" ht="82.5">
      <c r="A37" s="27"/>
      <c r="B37" s="16"/>
      <c r="C37" s="27"/>
      <c r="D37" s="16"/>
      <c r="E37" s="16">
        <v>3</v>
      </c>
      <c r="F37" s="22" t="s">
        <v>140</v>
      </c>
      <c r="G37" s="18" t="s">
        <v>18</v>
      </c>
      <c r="H37" s="18">
        <v>0</v>
      </c>
      <c r="I37" s="18">
        <v>1</v>
      </c>
      <c r="J37" s="18" t="s">
        <v>69</v>
      </c>
      <c r="K37" s="18" t="s">
        <v>68</v>
      </c>
      <c r="L37" s="18">
        <v>1</v>
      </c>
      <c r="M37" s="18">
        <v>6</v>
      </c>
      <c r="N37" s="19">
        <v>760</v>
      </c>
      <c r="O37" s="19" t="s">
        <v>166</v>
      </c>
      <c r="P37" s="19">
        <v>5</v>
      </c>
      <c r="Q37" s="18" t="str">
        <f t="shared" ca="1" si="18"/>
        <v>16</v>
      </c>
      <c r="R37" s="23" t="str">
        <f t="shared" si="19"/>
        <v>0D</v>
      </c>
      <c r="S37" s="18" t="str">
        <f t="shared" ref="S37" ca="1" si="20">TEXT(DEC2HEX(TEXT(NOW()+2,"DD")),"00")</f>
        <v>07</v>
      </c>
      <c r="T37" s="18">
        <v>1</v>
      </c>
      <c r="U37" s="18">
        <v>0</v>
      </c>
      <c r="V37" s="18">
        <v>0</v>
      </c>
      <c r="W37" s="18">
        <v>1</v>
      </c>
      <c r="X37" s="18">
        <v>1</v>
      </c>
      <c r="Y37" s="18">
        <v>1</v>
      </c>
      <c r="Z37" s="18">
        <v>1</v>
      </c>
      <c r="AA37" s="18">
        <v>1</v>
      </c>
      <c r="AB37" s="18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8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8" t="str">
        <f t="shared" ca="1" si="3"/>
        <v>05</v>
      </c>
      <c r="AU37" s="18" t="s">
        <v>25</v>
      </c>
      <c r="AV37" s="16" t="str">
        <f t="shared" ca="1" si="4"/>
        <v>7B00013CC80106076002F40005160D070100000101010100000000000000000000000000000000000000000000000000000000000000000000057D</v>
      </c>
      <c r="AW37" s="79">
        <v>36</v>
      </c>
      <c r="AX37" s="21"/>
      <c r="AY37" s="18" t="str">
        <f t="shared" si="5"/>
        <v>00</v>
      </c>
      <c r="AZ37" s="18" t="str">
        <f t="shared" si="6"/>
        <v>00</v>
      </c>
      <c r="BA37" s="20"/>
      <c r="BB37" s="21"/>
    </row>
    <row r="38" spans="1:54" ht="66">
      <c r="A38" s="27"/>
      <c r="B38" s="16">
        <v>15</v>
      </c>
      <c r="C38" s="27" t="s">
        <v>78</v>
      </c>
      <c r="D38" s="16" t="s">
        <v>139</v>
      </c>
      <c r="E38" s="16">
        <v>1</v>
      </c>
      <c r="F38" s="22">
        <v>0</v>
      </c>
      <c r="G38" s="18" t="s">
        <v>18</v>
      </c>
      <c r="H38" s="18">
        <v>0</v>
      </c>
      <c r="I38" s="18">
        <v>1</v>
      </c>
      <c r="J38" s="18" t="s">
        <v>69</v>
      </c>
      <c r="K38" s="18" t="s">
        <v>68</v>
      </c>
      <c r="L38" s="18">
        <v>1</v>
      </c>
      <c r="M38" s="18">
        <v>6</v>
      </c>
      <c r="N38" s="19">
        <v>760</v>
      </c>
      <c r="O38" s="19" t="s">
        <v>166</v>
      </c>
      <c r="P38" s="19">
        <v>5</v>
      </c>
      <c r="Q38" s="18" t="str">
        <f t="shared" ref="Q38:Q40" ca="1" si="21">TEXT(DEC2HEX(TEXT(NOW()+2,"YY")),"00")</f>
        <v>16</v>
      </c>
      <c r="R38" s="18" t="str">
        <f t="shared" ref="R38:R40" ca="1" si="22">TEXT(DEC2HEX(TEXT(NOW()+2,"MM")),"00")</f>
        <v>08</v>
      </c>
      <c r="S38" s="23">
        <f>F38</f>
        <v>0</v>
      </c>
      <c r="T38" s="18">
        <v>1</v>
      </c>
      <c r="U38" s="18">
        <v>0</v>
      </c>
      <c r="V38" s="18">
        <v>0</v>
      </c>
      <c r="W38" s="18">
        <v>1</v>
      </c>
      <c r="X38" s="18">
        <v>1</v>
      </c>
      <c r="Y38" s="18">
        <v>1</v>
      </c>
      <c r="Z38" s="18">
        <v>1</v>
      </c>
      <c r="AA38" s="18">
        <v>1</v>
      </c>
      <c r="AB38" s="18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8">
        <v>0</v>
      </c>
      <c r="AJ38" s="19">
        <v>0</v>
      </c>
      <c r="AK38" s="19">
        <v>0</v>
      </c>
      <c r="AL38" s="19">
        <v>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8" t="str">
        <f t="shared" ca="1" si="3"/>
        <v>01</v>
      </c>
      <c r="AU38" s="18" t="s">
        <v>25</v>
      </c>
      <c r="AV38" s="16" t="str">
        <f t="shared" ca="1" si="4"/>
        <v>7B00013CC80106076002F400051608000100000101010100000000000000000000000000000000000000000000000000000000000000000000017D</v>
      </c>
      <c r="AW38" s="79">
        <v>37</v>
      </c>
      <c r="AX38" s="21"/>
      <c r="AY38" s="18" t="str">
        <f t="shared" si="5"/>
        <v>00</v>
      </c>
      <c r="AZ38" s="18" t="str">
        <f t="shared" si="6"/>
        <v>00</v>
      </c>
      <c r="BA38" s="20"/>
      <c r="BB38" s="21"/>
    </row>
    <row r="39" spans="1:54" ht="66">
      <c r="A39" s="27"/>
      <c r="B39" s="16"/>
      <c r="C39" s="27"/>
      <c r="D39" s="16"/>
      <c r="E39" s="16">
        <v>2</v>
      </c>
      <c r="F39" s="22">
        <v>1</v>
      </c>
      <c r="G39" s="18" t="s">
        <v>18</v>
      </c>
      <c r="H39" s="18">
        <v>0</v>
      </c>
      <c r="I39" s="18">
        <v>1</v>
      </c>
      <c r="J39" s="18" t="s">
        <v>69</v>
      </c>
      <c r="K39" s="18" t="s">
        <v>68</v>
      </c>
      <c r="L39" s="18">
        <v>1</v>
      </c>
      <c r="M39" s="18">
        <v>6</v>
      </c>
      <c r="N39" s="19">
        <v>760</v>
      </c>
      <c r="O39" s="19" t="s">
        <v>166</v>
      </c>
      <c r="P39" s="19">
        <v>5</v>
      </c>
      <c r="Q39" s="18" t="str">
        <f t="shared" ca="1" si="21"/>
        <v>16</v>
      </c>
      <c r="R39" s="18" t="str">
        <f t="shared" ca="1" si="22"/>
        <v>08</v>
      </c>
      <c r="S39" s="23">
        <f t="shared" ref="S39:S40" si="23">F39</f>
        <v>1</v>
      </c>
      <c r="T39" s="18">
        <v>1</v>
      </c>
      <c r="U39" s="18">
        <v>0</v>
      </c>
      <c r="V39" s="18">
        <v>0</v>
      </c>
      <c r="W39" s="18">
        <v>1</v>
      </c>
      <c r="X39" s="18">
        <v>1</v>
      </c>
      <c r="Y39" s="18">
        <v>1</v>
      </c>
      <c r="Z39" s="18">
        <v>1</v>
      </c>
      <c r="AA39" s="18">
        <v>1</v>
      </c>
      <c r="AB39" s="18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8">
        <v>0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8" t="str">
        <f t="shared" ca="1" si="3"/>
        <v>04</v>
      </c>
      <c r="AU39" s="18" t="s">
        <v>25</v>
      </c>
      <c r="AV39" s="16" t="str">
        <f t="shared" ca="1" si="4"/>
        <v>7B00013CC80106076002F400051608010100000101010100000000000000000000000000000000000000000000000000000000000000000000047D</v>
      </c>
      <c r="AW39" s="79">
        <v>38</v>
      </c>
      <c r="AX39" s="21"/>
      <c r="AY39" s="18" t="str">
        <f t="shared" si="5"/>
        <v>00</v>
      </c>
      <c r="AZ39" s="18" t="str">
        <f t="shared" si="6"/>
        <v>00</v>
      </c>
      <c r="BA39" s="20"/>
      <c r="BB39" s="21"/>
    </row>
    <row r="40" spans="1:54" ht="66">
      <c r="A40" s="27"/>
      <c r="B40" s="16"/>
      <c r="C40" s="27"/>
      <c r="D40" s="16"/>
      <c r="E40" s="16">
        <v>3</v>
      </c>
      <c r="F40" s="22">
        <v>20</v>
      </c>
      <c r="G40" s="18" t="s">
        <v>18</v>
      </c>
      <c r="H40" s="18">
        <v>0</v>
      </c>
      <c r="I40" s="18">
        <v>1</v>
      </c>
      <c r="J40" s="18" t="s">
        <v>69</v>
      </c>
      <c r="K40" s="18" t="s">
        <v>68</v>
      </c>
      <c r="L40" s="18">
        <v>1</v>
      </c>
      <c r="M40" s="18">
        <v>6</v>
      </c>
      <c r="N40" s="19">
        <v>760</v>
      </c>
      <c r="O40" s="19" t="s">
        <v>166</v>
      </c>
      <c r="P40" s="19">
        <v>5</v>
      </c>
      <c r="Q40" s="18" t="str">
        <f t="shared" ca="1" si="21"/>
        <v>16</v>
      </c>
      <c r="R40" s="18" t="str">
        <f t="shared" ca="1" si="22"/>
        <v>08</v>
      </c>
      <c r="S40" s="23">
        <f t="shared" si="23"/>
        <v>20</v>
      </c>
      <c r="T40" s="18">
        <v>1</v>
      </c>
      <c r="U40" s="18">
        <v>0</v>
      </c>
      <c r="V40" s="18">
        <v>0</v>
      </c>
      <c r="W40" s="18">
        <v>1</v>
      </c>
      <c r="X40" s="18">
        <v>1</v>
      </c>
      <c r="Y40" s="18">
        <v>1</v>
      </c>
      <c r="Z40" s="18">
        <v>1</v>
      </c>
      <c r="AA40" s="18">
        <v>1</v>
      </c>
      <c r="AB40" s="18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8">
        <v>0</v>
      </c>
      <c r="AJ40" s="19">
        <v>0</v>
      </c>
      <c r="AK40" s="19">
        <v>0</v>
      </c>
      <c r="AL40" s="19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8" t="str">
        <f t="shared" ca="1" si="3"/>
        <v>01</v>
      </c>
      <c r="AU40" s="18" t="s">
        <v>25</v>
      </c>
      <c r="AV40" s="16" t="str">
        <f t="shared" ca="1" si="4"/>
        <v>7B00013CC80106076002F400051608200100000101010100000000000000000000000000000000000000000000000000000000000000000000017D</v>
      </c>
      <c r="AW40" s="79">
        <v>39</v>
      </c>
      <c r="AX40" s="21"/>
      <c r="AY40" s="18" t="str">
        <f t="shared" si="5"/>
        <v>00</v>
      </c>
      <c r="AZ40" s="18" t="str">
        <f t="shared" si="6"/>
        <v>00</v>
      </c>
      <c r="BA40" s="20"/>
      <c r="BB40" s="21"/>
    </row>
    <row r="41" spans="1:54" ht="66">
      <c r="A41" s="27"/>
      <c r="B41" s="16">
        <v>16</v>
      </c>
      <c r="C41" s="27" t="s">
        <v>75</v>
      </c>
      <c r="D41" s="16" t="s">
        <v>221</v>
      </c>
      <c r="E41" s="16">
        <v>1</v>
      </c>
      <c r="F41" s="22">
        <v>0</v>
      </c>
      <c r="G41" s="18" t="s">
        <v>18</v>
      </c>
      <c r="H41" s="18">
        <v>0</v>
      </c>
      <c r="I41" s="18">
        <v>1</v>
      </c>
      <c r="J41" s="18" t="s">
        <v>69</v>
      </c>
      <c r="K41" s="18" t="s">
        <v>68</v>
      </c>
      <c r="L41" s="18">
        <v>1</v>
      </c>
      <c r="M41" s="18">
        <v>6</v>
      </c>
      <c r="N41" s="19">
        <v>760</v>
      </c>
      <c r="O41" s="19" t="s">
        <v>166</v>
      </c>
      <c r="P41" s="19">
        <v>5</v>
      </c>
      <c r="Q41" s="18" t="str">
        <f t="shared" ref="Q41:Q69" ca="1" si="24">TEXT(DEC2HEX(TEXT(NOW()+2,"YY")),"00")</f>
        <v>16</v>
      </c>
      <c r="R41" s="18" t="str">
        <f t="shared" ref="R41:R69" ca="1" si="25">TEXT(DEC2HEX(TEXT(NOW()+2,"MM")),"00")</f>
        <v>08</v>
      </c>
      <c r="S41" s="18" t="str">
        <f t="shared" ref="S41:S69" ca="1" si="26">TEXT(DEC2HEX(TEXT(NOW()+2,"DD")),"00")</f>
        <v>07</v>
      </c>
      <c r="T41" s="23">
        <f>F41</f>
        <v>0</v>
      </c>
      <c r="U41" s="18">
        <v>0</v>
      </c>
      <c r="V41" s="18">
        <v>0</v>
      </c>
      <c r="W41" s="18">
        <v>1</v>
      </c>
      <c r="X41" s="18">
        <v>1</v>
      </c>
      <c r="Y41" s="18">
        <v>1</v>
      </c>
      <c r="Z41" s="18">
        <v>1</v>
      </c>
      <c r="AA41" s="18">
        <v>1</v>
      </c>
      <c r="AB41" s="18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8">
        <v>0</v>
      </c>
      <c r="AJ41" s="19">
        <v>0</v>
      </c>
      <c r="AK41" s="19">
        <v>0</v>
      </c>
      <c r="AL41" s="19">
        <v>0</v>
      </c>
      <c r="AM41" s="19">
        <v>0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8" t="str">
        <f t="shared" ca="1" si="3"/>
        <v>01</v>
      </c>
      <c r="AU41" s="18" t="s">
        <v>25</v>
      </c>
      <c r="AV41" s="16" t="str">
        <f t="shared" ca="1" si="4"/>
        <v>7B00013CC80106076002F400051608070000000101010100000000000000000000000000000000000000000000000000000000000000000000017D</v>
      </c>
      <c r="AW41" s="79">
        <v>40</v>
      </c>
      <c r="AX41" s="21"/>
      <c r="AY41" s="18" t="str">
        <f t="shared" si="5"/>
        <v>00</v>
      </c>
      <c r="AZ41" s="18" t="str">
        <f t="shared" si="6"/>
        <v>00</v>
      </c>
      <c r="BA41" s="20"/>
      <c r="BB41" s="21"/>
    </row>
    <row r="42" spans="1:54" ht="66">
      <c r="A42" s="27"/>
      <c r="B42" s="16"/>
      <c r="C42" s="27"/>
      <c r="D42" s="16" t="s">
        <v>226</v>
      </c>
      <c r="E42" s="16">
        <v>2</v>
      </c>
      <c r="F42" s="22" t="s">
        <v>22</v>
      </c>
      <c r="G42" s="18" t="s">
        <v>18</v>
      </c>
      <c r="H42" s="18">
        <v>0</v>
      </c>
      <c r="I42" s="18">
        <v>1</v>
      </c>
      <c r="J42" s="18" t="s">
        <v>69</v>
      </c>
      <c r="K42" s="18" t="s">
        <v>68</v>
      </c>
      <c r="L42" s="18">
        <v>1</v>
      </c>
      <c r="M42" s="18">
        <v>6</v>
      </c>
      <c r="N42" s="19">
        <v>760</v>
      </c>
      <c r="O42" s="19" t="s">
        <v>166</v>
      </c>
      <c r="P42" s="19">
        <v>5</v>
      </c>
      <c r="Q42" s="18" t="str">
        <f t="shared" ca="1" si="24"/>
        <v>16</v>
      </c>
      <c r="R42" s="18" t="str">
        <f t="shared" ca="1" si="25"/>
        <v>08</v>
      </c>
      <c r="S42" s="18" t="str">
        <f t="shared" ca="1" si="26"/>
        <v>07</v>
      </c>
      <c r="T42" s="23" t="str">
        <f t="shared" ref="T42" si="27">F42</f>
        <v>FF</v>
      </c>
      <c r="U42" s="18">
        <v>0</v>
      </c>
      <c r="V42" s="18">
        <v>0</v>
      </c>
      <c r="W42" s="18">
        <v>1</v>
      </c>
      <c r="X42" s="18">
        <v>1</v>
      </c>
      <c r="Y42" s="18">
        <v>1</v>
      </c>
      <c r="Z42" s="18">
        <v>1</v>
      </c>
      <c r="AA42" s="18">
        <v>1</v>
      </c>
      <c r="AB42" s="18">
        <v>0</v>
      </c>
      <c r="AC42" s="19">
        <v>0</v>
      </c>
      <c r="AD42" s="19">
        <v>0</v>
      </c>
      <c r="AE42" s="19">
        <v>0</v>
      </c>
      <c r="AF42" s="19">
        <v>0</v>
      </c>
      <c r="AG42" s="19">
        <v>0</v>
      </c>
      <c r="AH42" s="19">
        <v>0</v>
      </c>
      <c r="AI42" s="18">
        <v>0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8" t="str">
        <f t="shared" ca="1" si="3"/>
        <v>00</v>
      </c>
      <c r="AU42" s="18" t="s">
        <v>25</v>
      </c>
      <c r="AV42" s="16" t="str">
        <f t="shared" ca="1" si="4"/>
        <v>7B00013CC80106076002F40005160807FF00000101010100000000000000000000000000000000000000000000000000000000000000000000007D</v>
      </c>
      <c r="AW42" s="79">
        <v>41</v>
      </c>
      <c r="AX42" s="21"/>
      <c r="AY42" s="18" t="str">
        <f t="shared" si="5"/>
        <v>00</v>
      </c>
      <c r="AZ42" s="18" t="str">
        <f t="shared" si="6"/>
        <v>00</v>
      </c>
      <c r="BA42" s="20"/>
      <c r="BB42" s="21"/>
    </row>
    <row r="43" spans="1:54" ht="66">
      <c r="A43" s="27"/>
      <c r="B43" s="16">
        <v>17</v>
      </c>
      <c r="C43" s="27" t="s">
        <v>163</v>
      </c>
      <c r="D43" s="16"/>
      <c r="E43" s="16">
        <v>1</v>
      </c>
      <c r="F43" s="22">
        <v>0</v>
      </c>
      <c r="G43" s="18" t="s">
        <v>18</v>
      </c>
      <c r="H43" s="18">
        <v>0</v>
      </c>
      <c r="I43" s="18">
        <v>1</v>
      </c>
      <c r="J43" s="18" t="s">
        <v>69</v>
      </c>
      <c r="K43" s="18" t="s">
        <v>68</v>
      </c>
      <c r="L43" s="18">
        <v>1</v>
      </c>
      <c r="M43" s="18">
        <v>6</v>
      </c>
      <c r="N43" s="19">
        <v>760</v>
      </c>
      <c r="O43" s="19" t="s">
        <v>166</v>
      </c>
      <c r="P43" s="19">
        <v>5</v>
      </c>
      <c r="Q43" s="18" t="str">
        <f t="shared" ca="1" si="24"/>
        <v>16</v>
      </c>
      <c r="R43" s="18" t="str">
        <f t="shared" ca="1" si="25"/>
        <v>08</v>
      </c>
      <c r="S43" s="18" t="str">
        <f t="shared" ca="1" si="26"/>
        <v>07</v>
      </c>
      <c r="T43" s="18">
        <v>1</v>
      </c>
      <c r="U43" s="23">
        <f>F43</f>
        <v>0</v>
      </c>
      <c r="V43" s="18">
        <v>0</v>
      </c>
      <c r="W43" s="18">
        <v>1</v>
      </c>
      <c r="X43" s="18">
        <v>1</v>
      </c>
      <c r="Y43" s="18">
        <v>1</v>
      </c>
      <c r="Z43" s="18">
        <v>1</v>
      </c>
      <c r="AA43" s="18">
        <v>1</v>
      </c>
      <c r="AB43" s="18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8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>
        <v>0</v>
      </c>
      <c r="AT43" s="18" t="str">
        <f t="shared" ca="1" si="3"/>
        <v>00</v>
      </c>
      <c r="AU43" s="18" t="s">
        <v>25</v>
      </c>
      <c r="AV43" s="16" t="str">
        <f t="shared" ca="1" si="4"/>
        <v>7B00013CC80106076002F400051608070100000101010100000000000000000000000000000000000000000000000000000000000000000000007D</v>
      </c>
      <c r="AW43" s="79">
        <v>42</v>
      </c>
      <c r="AX43" s="21"/>
      <c r="AY43" s="18" t="str">
        <f t="shared" si="5"/>
        <v>00</v>
      </c>
      <c r="AZ43" s="18" t="str">
        <f t="shared" si="6"/>
        <v>00</v>
      </c>
      <c r="BA43" s="20"/>
      <c r="BB43" s="21"/>
    </row>
    <row r="44" spans="1:54" ht="66">
      <c r="A44" s="27"/>
      <c r="B44" s="16"/>
      <c r="C44" s="27"/>
      <c r="D44" s="16"/>
      <c r="E44" s="16">
        <v>2</v>
      </c>
      <c r="F44" s="22">
        <v>1</v>
      </c>
      <c r="G44" s="18" t="s">
        <v>18</v>
      </c>
      <c r="H44" s="18">
        <v>0</v>
      </c>
      <c r="I44" s="18">
        <v>1</v>
      </c>
      <c r="J44" s="18" t="s">
        <v>69</v>
      </c>
      <c r="K44" s="18" t="s">
        <v>68</v>
      </c>
      <c r="L44" s="18">
        <v>1</v>
      </c>
      <c r="M44" s="18">
        <v>6</v>
      </c>
      <c r="N44" s="19">
        <v>760</v>
      </c>
      <c r="O44" s="19" t="s">
        <v>166</v>
      </c>
      <c r="P44" s="19">
        <v>5</v>
      </c>
      <c r="Q44" s="18" t="str">
        <f t="shared" ca="1" si="24"/>
        <v>16</v>
      </c>
      <c r="R44" s="18" t="str">
        <f t="shared" ca="1" si="25"/>
        <v>08</v>
      </c>
      <c r="S44" s="18" t="str">
        <f t="shared" ca="1" si="26"/>
        <v>07</v>
      </c>
      <c r="T44" s="18">
        <v>1</v>
      </c>
      <c r="U44" s="23">
        <f t="shared" ref="U44:U45" si="28">F44</f>
        <v>1</v>
      </c>
      <c r="V44" s="18">
        <v>0</v>
      </c>
      <c r="W44" s="18">
        <v>1</v>
      </c>
      <c r="X44" s="18">
        <v>1</v>
      </c>
      <c r="Y44" s="18">
        <v>1</v>
      </c>
      <c r="Z44" s="18">
        <v>1</v>
      </c>
      <c r="AA44" s="18">
        <v>1</v>
      </c>
      <c r="AB44" s="18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8">
        <v>0</v>
      </c>
      <c r="AJ44" s="19">
        <v>0</v>
      </c>
      <c r="AK44" s="19">
        <v>0</v>
      </c>
      <c r="AL44" s="19">
        <v>0</v>
      </c>
      <c r="AM44" s="19">
        <v>0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8" t="str">
        <f t="shared" ca="1" si="3"/>
        <v>01</v>
      </c>
      <c r="AU44" s="18" t="s">
        <v>25</v>
      </c>
      <c r="AV44" s="16" t="str">
        <f t="shared" ca="1" si="4"/>
        <v>7B00013CC80106076002F400051608070101000101010100000000000000000000000000000000000000000000000000000000000000000000017D</v>
      </c>
      <c r="AW44" s="79">
        <v>43</v>
      </c>
      <c r="AX44" s="21"/>
      <c r="AY44" s="18" t="str">
        <f t="shared" si="5"/>
        <v>00</v>
      </c>
      <c r="AZ44" s="18" t="str">
        <f t="shared" si="6"/>
        <v>00</v>
      </c>
      <c r="BA44" s="20"/>
      <c r="BB44" s="21"/>
    </row>
    <row r="45" spans="1:54" ht="66">
      <c r="A45" s="27"/>
      <c r="B45" s="16"/>
      <c r="C45" s="27"/>
      <c r="D45" s="16"/>
      <c r="E45" s="16">
        <v>3</v>
      </c>
      <c r="F45" s="22" t="s">
        <v>22</v>
      </c>
      <c r="G45" s="18" t="s">
        <v>18</v>
      </c>
      <c r="H45" s="18">
        <v>0</v>
      </c>
      <c r="I45" s="18">
        <v>1</v>
      </c>
      <c r="J45" s="18" t="s">
        <v>69</v>
      </c>
      <c r="K45" s="18" t="s">
        <v>68</v>
      </c>
      <c r="L45" s="18">
        <v>1</v>
      </c>
      <c r="M45" s="18">
        <v>6</v>
      </c>
      <c r="N45" s="19">
        <v>760</v>
      </c>
      <c r="O45" s="19" t="s">
        <v>166</v>
      </c>
      <c r="P45" s="19">
        <v>5</v>
      </c>
      <c r="Q45" s="18" t="str">
        <f t="shared" ca="1" si="24"/>
        <v>16</v>
      </c>
      <c r="R45" s="18" t="str">
        <f t="shared" ca="1" si="25"/>
        <v>08</v>
      </c>
      <c r="S45" s="18" t="str">
        <f t="shared" ca="1" si="26"/>
        <v>07</v>
      </c>
      <c r="T45" s="18">
        <v>1</v>
      </c>
      <c r="U45" s="23" t="str">
        <f t="shared" si="28"/>
        <v>FF</v>
      </c>
      <c r="V45" s="18">
        <v>0</v>
      </c>
      <c r="W45" s="18">
        <v>1</v>
      </c>
      <c r="X45" s="18">
        <v>1</v>
      </c>
      <c r="Y45" s="18">
        <v>1</v>
      </c>
      <c r="Z45" s="18">
        <v>1</v>
      </c>
      <c r="AA45" s="18">
        <v>1</v>
      </c>
      <c r="AB45" s="18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8">
        <v>0</v>
      </c>
      <c r="AJ45" s="19">
        <v>0</v>
      </c>
      <c r="AK45" s="19">
        <v>0</v>
      </c>
      <c r="AL45" s="19">
        <v>0</v>
      </c>
      <c r="AM45" s="19">
        <v>0</v>
      </c>
      <c r="AN45" s="19">
        <v>0</v>
      </c>
      <c r="AO45" s="19">
        <v>0</v>
      </c>
      <c r="AP45" s="19">
        <v>0</v>
      </c>
      <c r="AQ45" s="19">
        <v>0</v>
      </c>
      <c r="AR45" s="19">
        <v>0</v>
      </c>
      <c r="AS45" s="19">
        <v>0</v>
      </c>
      <c r="AT45" s="18" t="str">
        <f t="shared" ca="1" si="3"/>
        <v>01</v>
      </c>
      <c r="AU45" s="18" t="s">
        <v>25</v>
      </c>
      <c r="AV45" s="16" t="str">
        <f t="shared" ca="1" si="4"/>
        <v>7B00013CC80106076002F4000516080701FF000101010100000000000000000000000000000000000000000000000000000000000000000000017D</v>
      </c>
      <c r="AW45" s="79">
        <v>44</v>
      </c>
      <c r="AX45" s="21"/>
      <c r="AY45" s="18" t="str">
        <f t="shared" si="5"/>
        <v>00</v>
      </c>
      <c r="AZ45" s="18" t="str">
        <f t="shared" si="6"/>
        <v>00</v>
      </c>
      <c r="BA45" s="20"/>
      <c r="BB45" s="21"/>
    </row>
    <row r="46" spans="1:54" ht="66">
      <c r="A46" s="27"/>
      <c r="B46" s="16">
        <v>18</v>
      </c>
      <c r="C46" s="27" t="s">
        <v>164</v>
      </c>
      <c r="D46" s="16"/>
      <c r="E46" s="16">
        <v>1</v>
      </c>
      <c r="F46" s="22">
        <v>0</v>
      </c>
      <c r="G46" s="18" t="s">
        <v>18</v>
      </c>
      <c r="H46" s="18">
        <v>0</v>
      </c>
      <c r="I46" s="18">
        <v>1</v>
      </c>
      <c r="J46" s="18" t="s">
        <v>69</v>
      </c>
      <c r="K46" s="18" t="s">
        <v>68</v>
      </c>
      <c r="L46" s="18">
        <v>1</v>
      </c>
      <c r="M46" s="18">
        <v>6</v>
      </c>
      <c r="N46" s="19">
        <v>760</v>
      </c>
      <c r="O46" s="19" t="s">
        <v>166</v>
      </c>
      <c r="P46" s="19">
        <v>5</v>
      </c>
      <c r="Q46" s="18" t="str">
        <f t="shared" ca="1" si="24"/>
        <v>16</v>
      </c>
      <c r="R46" s="18" t="str">
        <f t="shared" ca="1" si="25"/>
        <v>08</v>
      </c>
      <c r="S46" s="18" t="str">
        <f t="shared" ca="1" si="26"/>
        <v>07</v>
      </c>
      <c r="T46" s="18">
        <v>1</v>
      </c>
      <c r="U46" s="18">
        <v>0</v>
      </c>
      <c r="V46" s="23">
        <f>F46</f>
        <v>0</v>
      </c>
      <c r="W46" s="18">
        <v>1</v>
      </c>
      <c r="X46" s="18">
        <v>1</v>
      </c>
      <c r="Y46" s="18">
        <v>1</v>
      </c>
      <c r="Z46" s="18">
        <v>1</v>
      </c>
      <c r="AA46" s="18">
        <v>1</v>
      </c>
      <c r="AB46" s="18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8">
        <v>0</v>
      </c>
      <c r="AJ46" s="19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8" t="str">
        <f t="shared" ca="1" si="3"/>
        <v>00</v>
      </c>
      <c r="AU46" s="18" t="s">
        <v>25</v>
      </c>
      <c r="AV46" s="16" t="str">
        <f t="shared" ca="1" si="4"/>
        <v>7B00013CC80106076002F400051608070100000101010100000000000000000000000000000000000000000000000000000000000000000000007D</v>
      </c>
      <c r="AW46" s="79">
        <v>45</v>
      </c>
      <c r="AX46" s="21"/>
      <c r="AY46" s="18" t="str">
        <f t="shared" si="5"/>
        <v>00</v>
      </c>
      <c r="AZ46" s="18" t="str">
        <f t="shared" si="6"/>
        <v>00</v>
      </c>
      <c r="BA46" s="20"/>
      <c r="BB46" s="21"/>
    </row>
    <row r="47" spans="1:54" ht="66">
      <c r="A47" s="27"/>
      <c r="B47" s="16"/>
      <c r="C47" s="27"/>
      <c r="D47" s="16"/>
      <c r="E47" s="16">
        <v>2</v>
      </c>
      <c r="F47" s="22">
        <v>1</v>
      </c>
      <c r="G47" s="18" t="s">
        <v>18</v>
      </c>
      <c r="H47" s="18">
        <v>0</v>
      </c>
      <c r="I47" s="18">
        <v>1</v>
      </c>
      <c r="J47" s="18" t="s">
        <v>69</v>
      </c>
      <c r="K47" s="18" t="s">
        <v>68</v>
      </c>
      <c r="L47" s="18">
        <v>1</v>
      </c>
      <c r="M47" s="18">
        <v>6</v>
      </c>
      <c r="N47" s="19">
        <v>760</v>
      </c>
      <c r="O47" s="19" t="s">
        <v>166</v>
      </c>
      <c r="P47" s="19">
        <v>5</v>
      </c>
      <c r="Q47" s="18" t="str">
        <f t="shared" ca="1" si="24"/>
        <v>16</v>
      </c>
      <c r="R47" s="18" t="str">
        <f t="shared" ca="1" si="25"/>
        <v>08</v>
      </c>
      <c r="S47" s="18" t="str">
        <f t="shared" ca="1" si="26"/>
        <v>07</v>
      </c>
      <c r="T47" s="18">
        <v>1</v>
      </c>
      <c r="U47" s="18">
        <v>0</v>
      </c>
      <c r="V47" s="23">
        <f t="shared" ref="V47:V48" si="29">F47</f>
        <v>1</v>
      </c>
      <c r="W47" s="18">
        <v>1</v>
      </c>
      <c r="X47" s="18">
        <v>1</v>
      </c>
      <c r="Y47" s="18">
        <v>1</v>
      </c>
      <c r="Z47" s="18">
        <v>1</v>
      </c>
      <c r="AA47" s="18">
        <v>1</v>
      </c>
      <c r="AB47" s="18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8">
        <v>0</v>
      </c>
      <c r="AJ47" s="19">
        <v>0</v>
      </c>
      <c r="AK47" s="19">
        <v>0</v>
      </c>
      <c r="AL47" s="19">
        <v>0</v>
      </c>
      <c r="AM47" s="19">
        <v>0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>
        <v>0</v>
      </c>
      <c r="AT47" s="18" t="str">
        <f t="shared" ca="1" si="3"/>
        <v>01</v>
      </c>
      <c r="AU47" s="18" t="s">
        <v>25</v>
      </c>
      <c r="AV47" s="16" t="str">
        <f t="shared" ca="1" si="4"/>
        <v>7B00013CC80106076002F400051608070100010101010100000000000000000000000000000000000000000000000000000000000000000000017D</v>
      </c>
      <c r="AW47" s="79">
        <v>46</v>
      </c>
      <c r="AX47" s="21"/>
      <c r="AY47" s="18" t="str">
        <f t="shared" si="5"/>
        <v>00</v>
      </c>
      <c r="AZ47" s="18" t="str">
        <f t="shared" si="6"/>
        <v>00</v>
      </c>
      <c r="BA47" s="20"/>
      <c r="BB47" s="21"/>
    </row>
    <row r="48" spans="1:54" ht="66">
      <c r="A48" s="27"/>
      <c r="B48" s="16"/>
      <c r="C48" s="27"/>
      <c r="D48" s="16"/>
      <c r="E48" s="16">
        <v>3</v>
      </c>
      <c r="F48" s="22" t="s">
        <v>22</v>
      </c>
      <c r="G48" s="18" t="s">
        <v>18</v>
      </c>
      <c r="H48" s="18">
        <v>0</v>
      </c>
      <c r="I48" s="18">
        <v>1</v>
      </c>
      <c r="J48" s="18" t="s">
        <v>69</v>
      </c>
      <c r="K48" s="18" t="s">
        <v>68</v>
      </c>
      <c r="L48" s="18">
        <v>1</v>
      </c>
      <c r="M48" s="18">
        <v>6</v>
      </c>
      <c r="N48" s="19">
        <v>760</v>
      </c>
      <c r="O48" s="19" t="s">
        <v>166</v>
      </c>
      <c r="P48" s="19">
        <v>5</v>
      </c>
      <c r="Q48" s="18" t="str">
        <f t="shared" ca="1" si="24"/>
        <v>16</v>
      </c>
      <c r="R48" s="18" t="str">
        <f t="shared" ca="1" si="25"/>
        <v>08</v>
      </c>
      <c r="S48" s="18" t="str">
        <f t="shared" ca="1" si="26"/>
        <v>07</v>
      </c>
      <c r="T48" s="18">
        <v>1</v>
      </c>
      <c r="U48" s="18">
        <v>0</v>
      </c>
      <c r="V48" s="23" t="str">
        <f t="shared" si="29"/>
        <v>FF</v>
      </c>
      <c r="W48" s="18">
        <v>1</v>
      </c>
      <c r="X48" s="18">
        <v>1</v>
      </c>
      <c r="Y48" s="18">
        <v>1</v>
      </c>
      <c r="Z48" s="18">
        <v>1</v>
      </c>
      <c r="AA48" s="18">
        <v>1</v>
      </c>
      <c r="AB48" s="18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8">
        <v>0</v>
      </c>
      <c r="AJ48" s="19">
        <v>0</v>
      </c>
      <c r="AK48" s="19">
        <v>0</v>
      </c>
      <c r="AL48" s="19">
        <v>0</v>
      </c>
      <c r="AM48" s="19">
        <v>0</v>
      </c>
      <c r="AN48" s="19">
        <v>0</v>
      </c>
      <c r="AO48" s="19">
        <v>0</v>
      </c>
      <c r="AP48" s="19">
        <v>0</v>
      </c>
      <c r="AQ48" s="19">
        <v>0</v>
      </c>
      <c r="AR48" s="19">
        <v>0</v>
      </c>
      <c r="AS48" s="19">
        <v>0</v>
      </c>
      <c r="AT48" s="18" t="str">
        <f t="shared" ca="1" si="3"/>
        <v>01</v>
      </c>
      <c r="AU48" s="18" t="s">
        <v>25</v>
      </c>
      <c r="AV48" s="16" t="str">
        <f t="shared" ca="1" si="4"/>
        <v>7B00013CC80106076002F400051608070100FF0101010100000000000000000000000000000000000000000000000000000000000000000000017D</v>
      </c>
      <c r="AW48" s="79">
        <v>47</v>
      </c>
      <c r="AX48" s="21"/>
      <c r="AY48" s="18" t="str">
        <f t="shared" si="5"/>
        <v>00</v>
      </c>
      <c r="AZ48" s="18" t="str">
        <f t="shared" si="6"/>
        <v>00</v>
      </c>
      <c r="BA48" s="20"/>
      <c r="BB48" s="21"/>
    </row>
    <row r="49" spans="1:54" ht="66">
      <c r="A49" s="27"/>
      <c r="B49" s="16">
        <v>19</v>
      </c>
      <c r="C49" s="27" t="s">
        <v>81</v>
      </c>
      <c r="D49" s="16"/>
      <c r="E49" s="16">
        <v>1</v>
      </c>
      <c r="F49" s="22">
        <v>0</v>
      </c>
      <c r="G49" s="18" t="s">
        <v>18</v>
      </c>
      <c r="H49" s="18">
        <v>0</v>
      </c>
      <c r="I49" s="18">
        <v>1</v>
      </c>
      <c r="J49" s="18" t="s">
        <v>69</v>
      </c>
      <c r="K49" s="18" t="s">
        <v>68</v>
      </c>
      <c r="L49" s="18">
        <v>1</v>
      </c>
      <c r="M49" s="18">
        <v>6</v>
      </c>
      <c r="N49" s="19">
        <v>760</v>
      </c>
      <c r="O49" s="19" t="s">
        <v>166</v>
      </c>
      <c r="P49" s="19">
        <v>5</v>
      </c>
      <c r="Q49" s="18" t="str">
        <f t="shared" ca="1" si="24"/>
        <v>16</v>
      </c>
      <c r="R49" s="18" t="str">
        <f t="shared" ca="1" si="25"/>
        <v>08</v>
      </c>
      <c r="S49" s="18" t="str">
        <f t="shared" ca="1" si="26"/>
        <v>07</v>
      </c>
      <c r="T49" s="18">
        <v>1</v>
      </c>
      <c r="U49" s="18">
        <v>0</v>
      </c>
      <c r="V49" s="18">
        <v>0</v>
      </c>
      <c r="W49" s="23">
        <f>F49</f>
        <v>0</v>
      </c>
      <c r="X49" s="18">
        <v>1</v>
      </c>
      <c r="Y49" s="18">
        <v>1</v>
      </c>
      <c r="Z49" s="18">
        <v>1</v>
      </c>
      <c r="AA49" s="18">
        <v>1</v>
      </c>
      <c r="AB49" s="18">
        <v>0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8">
        <v>0</v>
      </c>
      <c r="AJ49" s="19">
        <v>0</v>
      </c>
      <c r="AK49" s="19">
        <v>0</v>
      </c>
      <c r="AL49" s="19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8" t="str">
        <f t="shared" ca="1" si="3"/>
        <v>00</v>
      </c>
      <c r="AU49" s="18" t="s">
        <v>25</v>
      </c>
      <c r="AV49" s="16" t="str">
        <f t="shared" ca="1" si="4"/>
        <v>7B00013CC80106076002F400051608070100000101010100000000000000000000000000000000000000000000000000000000000000000000007D</v>
      </c>
      <c r="AW49" s="79">
        <v>48</v>
      </c>
      <c r="AX49" s="21"/>
      <c r="AY49" s="18" t="str">
        <f t="shared" si="5"/>
        <v>00</v>
      </c>
      <c r="AZ49" s="18" t="str">
        <f t="shared" si="6"/>
        <v>00</v>
      </c>
      <c r="BA49" s="20"/>
      <c r="BB49" s="21"/>
    </row>
    <row r="50" spans="1:54" ht="66">
      <c r="A50" s="27"/>
      <c r="B50" s="16"/>
      <c r="C50" s="27"/>
      <c r="D50" s="16"/>
      <c r="E50" s="16">
        <v>2</v>
      </c>
      <c r="F50" s="22">
        <v>1</v>
      </c>
      <c r="G50" s="18" t="s">
        <v>18</v>
      </c>
      <c r="H50" s="18">
        <v>0</v>
      </c>
      <c r="I50" s="18">
        <v>1</v>
      </c>
      <c r="J50" s="18" t="s">
        <v>69</v>
      </c>
      <c r="K50" s="18" t="s">
        <v>68</v>
      </c>
      <c r="L50" s="18">
        <v>1</v>
      </c>
      <c r="M50" s="18">
        <v>6</v>
      </c>
      <c r="N50" s="19">
        <v>760</v>
      </c>
      <c r="O50" s="19" t="s">
        <v>166</v>
      </c>
      <c r="P50" s="19">
        <v>5</v>
      </c>
      <c r="Q50" s="18" t="str">
        <f t="shared" ca="1" si="24"/>
        <v>16</v>
      </c>
      <c r="R50" s="18" t="str">
        <f t="shared" ca="1" si="25"/>
        <v>08</v>
      </c>
      <c r="S50" s="18" t="str">
        <f t="shared" ca="1" si="26"/>
        <v>07</v>
      </c>
      <c r="T50" s="18">
        <v>1</v>
      </c>
      <c r="U50" s="18">
        <v>0</v>
      </c>
      <c r="V50" s="18">
        <v>0</v>
      </c>
      <c r="W50" s="23">
        <f t="shared" ref="W50:W51" si="30">F50</f>
        <v>1</v>
      </c>
      <c r="X50" s="18">
        <v>1</v>
      </c>
      <c r="Y50" s="18">
        <v>1</v>
      </c>
      <c r="Z50" s="18">
        <v>1</v>
      </c>
      <c r="AA50" s="18">
        <v>1</v>
      </c>
      <c r="AB50" s="18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8">
        <v>0</v>
      </c>
      <c r="AJ50" s="19">
        <v>0</v>
      </c>
      <c r="AK50" s="19">
        <v>0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>
        <v>0</v>
      </c>
      <c r="AT50" s="18" t="str">
        <f t="shared" ca="1" si="3"/>
        <v>00</v>
      </c>
      <c r="AU50" s="18" t="s">
        <v>25</v>
      </c>
      <c r="AV50" s="16" t="str">
        <f t="shared" ca="1" si="4"/>
        <v>7B00013CC80106076002F400051608070100000101010100000000000000000000000000000000000000000000000000000000000000000000007D</v>
      </c>
      <c r="AW50" s="79">
        <v>49</v>
      </c>
      <c r="AX50" s="21"/>
      <c r="AY50" s="18" t="str">
        <f t="shared" si="5"/>
        <v>00</v>
      </c>
      <c r="AZ50" s="18" t="str">
        <f t="shared" si="6"/>
        <v>00</v>
      </c>
      <c r="BA50" s="20"/>
      <c r="BB50" s="21"/>
    </row>
    <row r="51" spans="1:54" ht="66">
      <c r="A51" s="27"/>
      <c r="B51" s="16"/>
      <c r="C51" s="27"/>
      <c r="D51" s="16"/>
      <c r="E51" s="16">
        <v>3</v>
      </c>
      <c r="F51" s="22" t="s">
        <v>22</v>
      </c>
      <c r="G51" s="18" t="s">
        <v>18</v>
      </c>
      <c r="H51" s="18">
        <v>0</v>
      </c>
      <c r="I51" s="18">
        <v>1</v>
      </c>
      <c r="J51" s="18" t="s">
        <v>69</v>
      </c>
      <c r="K51" s="18" t="s">
        <v>68</v>
      </c>
      <c r="L51" s="18">
        <v>1</v>
      </c>
      <c r="M51" s="18">
        <v>6</v>
      </c>
      <c r="N51" s="19">
        <v>760</v>
      </c>
      <c r="O51" s="19" t="s">
        <v>166</v>
      </c>
      <c r="P51" s="19">
        <v>5</v>
      </c>
      <c r="Q51" s="18" t="str">
        <f t="shared" ca="1" si="24"/>
        <v>16</v>
      </c>
      <c r="R51" s="18" t="str">
        <f t="shared" ca="1" si="25"/>
        <v>08</v>
      </c>
      <c r="S51" s="18" t="str">
        <f t="shared" ca="1" si="26"/>
        <v>07</v>
      </c>
      <c r="T51" s="18">
        <v>1</v>
      </c>
      <c r="U51" s="18">
        <v>0</v>
      </c>
      <c r="V51" s="18">
        <v>0</v>
      </c>
      <c r="W51" s="23" t="str">
        <f t="shared" si="30"/>
        <v>FF</v>
      </c>
      <c r="X51" s="18">
        <v>1</v>
      </c>
      <c r="Y51" s="18">
        <v>1</v>
      </c>
      <c r="Z51" s="18">
        <v>1</v>
      </c>
      <c r="AA51" s="18">
        <v>1</v>
      </c>
      <c r="AB51" s="18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8">
        <v>0</v>
      </c>
      <c r="AJ51" s="19">
        <v>0</v>
      </c>
      <c r="AK51" s="19">
        <v>0</v>
      </c>
      <c r="AL51" s="19">
        <v>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8" t="str">
        <f t="shared" ca="1" si="3"/>
        <v>00</v>
      </c>
      <c r="AU51" s="18" t="s">
        <v>25</v>
      </c>
      <c r="AV51" s="16" t="str">
        <f t="shared" ca="1" si="4"/>
        <v>7B00013CC80106076002F400051608070100000101010100000000000000000000000000000000000000000000000000000000000000000000007D</v>
      </c>
      <c r="AW51" s="79">
        <v>50</v>
      </c>
      <c r="AX51" s="21"/>
      <c r="AY51" s="18" t="str">
        <f t="shared" si="5"/>
        <v>00</v>
      </c>
      <c r="AZ51" s="18" t="str">
        <f t="shared" si="6"/>
        <v>00</v>
      </c>
      <c r="BA51" s="20"/>
      <c r="BB51" s="21"/>
    </row>
    <row r="52" spans="1:54" ht="66">
      <c r="A52" s="27"/>
      <c r="B52" s="16">
        <v>20</v>
      </c>
      <c r="C52" s="27" t="s">
        <v>82</v>
      </c>
      <c r="D52" s="16"/>
      <c r="E52" s="16">
        <v>1</v>
      </c>
      <c r="F52" s="22">
        <v>0</v>
      </c>
      <c r="G52" s="18" t="s">
        <v>18</v>
      </c>
      <c r="H52" s="18">
        <v>0</v>
      </c>
      <c r="I52" s="18">
        <v>1</v>
      </c>
      <c r="J52" s="18" t="s">
        <v>69</v>
      </c>
      <c r="K52" s="18" t="s">
        <v>68</v>
      </c>
      <c r="L52" s="18">
        <v>1</v>
      </c>
      <c r="M52" s="18">
        <v>6</v>
      </c>
      <c r="N52" s="19">
        <v>760</v>
      </c>
      <c r="O52" s="19" t="s">
        <v>166</v>
      </c>
      <c r="P52" s="19">
        <v>5</v>
      </c>
      <c r="Q52" s="18" t="str">
        <f t="shared" ca="1" si="24"/>
        <v>16</v>
      </c>
      <c r="R52" s="18" t="str">
        <f t="shared" ca="1" si="25"/>
        <v>08</v>
      </c>
      <c r="S52" s="18" t="str">
        <f t="shared" ca="1" si="26"/>
        <v>07</v>
      </c>
      <c r="T52" s="18">
        <v>1</v>
      </c>
      <c r="U52" s="18">
        <v>0</v>
      </c>
      <c r="V52" s="18">
        <v>0</v>
      </c>
      <c r="W52" s="18">
        <v>1</v>
      </c>
      <c r="X52" s="23">
        <f>F52</f>
        <v>0</v>
      </c>
      <c r="Y52" s="18">
        <v>1</v>
      </c>
      <c r="Z52" s="18">
        <v>1</v>
      </c>
      <c r="AA52" s="18">
        <v>1</v>
      </c>
      <c r="AB52" s="18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8">
        <v>0</v>
      </c>
      <c r="AJ52" s="19">
        <v>0</v>
      </c>
      <c r="AK52" s="19">
        <v>0</v>
      </c>
      <c r="AL52" s="19">
        <v>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8" t="str">
        <f t="shared" ca="1" si="3"/>
        <v>01</v>
      </c>
      <c r="AU52" s="18" t="s">
        <v>25</v>
      </c>
      <c r="AV52" s="16" t="str">
        <f t="shared" ca="1" si="4"/>
        <v>7B00013CC80106076002F400051608070100000001010100000000000000000000000000000000000000000000000000000000000000000000017D</v>
      </c>
      <c r="AW52" s="79">
        <v>51</v>
      </c>
      <c r="AX52" s="21"/>
      <c r="AY52" s="18" t="str">
        <f t="shared" si="5"/>
        <v>00</v>
      </c>
      <c r="AZ52" s="18" t="str">
        <f t="shared" si="6"/>
        <v>00</v>
      </c>
      <c r="BA52" s="20"/>
      <c r="BB52" s="21"/>
    </row>
    <row r="53" spans="1:54" ht="66">
      <c r="A53" s="27"/>
      <c r="B53" s="16"/>
      <c r="C53" s="27"/>
      <c r="D53" s="16"/>
      <c r="E53" s="16">
        <v>2</v>
      </c>
      <c r="F53" s="22">
        <v>1</v>
      </c>
      <c r="G53" s="18" t="s">
        <v>18</v>
      </c>
      <c r="H53" s="18">
        <v>0</v>
      </c>
      <c r="I53" s="18">
        <v>1</v>
      </c>
      <c r="J53" s="18" t="s">
        <v>69</v>
      </c>
      <c r="K53" s="18" t="s">
        <v>68</v>
      </c>
      <c r="L53" s="18">
        <v>1</v>
      </c>
      <c r="M53" s="18">
        <v>6</v>
      </c>
      <c r="N53" s="19">
        <v>760</v>
      </c>
      <c r="O53" s="19" t="s">
        <v>166</v>
      </c>
      <c r="P53" s="19">
        <v>5</v>
      </c>
      <c r="Q53" s="18" t="str">
        <f t="shared" ca="1" si="24"/>
        <v>16</v>
      </c>
      <c r="R53" s="18" t="str">
        <f t="shared" ca="1" si="25"/>
        <v>08</v>
      </c>
      <c r="S53" s="18" t="str">
        <f t="shared" ca="1" si="26"/>
        <v>07</v>
      </c>
      <c r="T53" s="18">
        <v>1</v>
      </c>
      <c r="U53" s="18">
        <v>0</v>
      </c>
      <c r="V53" s="18">
        <v>0</v>
      </c>
      <c r="W53" s="18">
        <v>1</v>
      </c>
      <c r="X53" s="23">
        <f>F53</f>
        <v>1</v>
      </c>
      <c r="Y53" s="18">
        <v>1</v>
      </c>
      <c r="Z53" s="18">
        <v>1</v>
      </c>
      <c r="AA53" s="18">
        <v>1</v>
      </c>
      <c r="AB53" s="18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8">
        <v>0</v>
      </c>
      <c r="AJ53" s="19">
        <v>0</v>
      </c>
      <c r="AK53" s="19">
        <v>0</v>
      </c>
      <c r="AL53" s="19">
        <v>0</v>
      </c>
      <c r="AM53" s="19">
        <v>0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>
        <v>0</v>
      </c>
      <c r="AT53" s="18" t="str">
        <f t="shared" ca="1" si="3"/>
        <v>00</v>
      </c>
      <c r="AU53" s="18" t="s">
        <v>25</v>
      </c>
      <c r="AV53" s="16" t="str">
        <f t="shared" ca="1" si="4"/>
        <v>7B00013CC80106076002F400051608070100000101010100000000000000000000000000000000000000000000000000000000000000000000007D</v>
      </c>
      <c r="AW53" s="79">
        <v>52</v>
      </c>
      <c r="AX53" s="21"/>
      <c r="AY53" s="18" t="str">
        <f t="shared" si="5"/>
        <v>00</v>
      </c>
      <c r="AZ53" s="18" t="str">
        <f t="shared" si="6"/>
        <v>00</v>
      </c>
      <c r="BA53" s="20"/>
      <c r="BB53" s="21"/>
    </row>
    <row r="54" spans="1:54" ht="66">
      <c r="A54" s="27"/>
      <c r="B54" s="16"/>
      <c r="C54" s="27"/>
      <c r="D54" s="16"/>
      <c r="E54" s="16">
        <v>3</v>
      </c>
      <c r="F54" s="22" t="s">
        <v>22</v>
      </c>
      <c r="G54" s="18" t="s">
        <v>18</v>
      </c>
      <c r="H54" s="18">
        <v>0</v>
      </c>
      <c r="I54" s="18">
        <v>1</v>
      </c>
      <c r="J54" s="18" t="s">
        <v>69</v>
      </c>
      <c r="K54" s="18" t="s">
        <v>68</v>
      </c>
      <c r="L54" s="18">
        <v>1</v>
      </c>
      <c r="M54" s="18">
        <v>6</v>
      </c>
      <c r="N54" s="19">
        <v>760</v>
      </c>
      <c r="O54" s="19" t="s">
        <v>166</v>
      </c>
      <c r="P54" s="19">
        <v>5</v>
      </c>
      <c r="Q54" s="18" t="str">
        <f t="shared" ca="1" si="24"/>
        <v>16</v>
      </c>
      <c r="R54" s="18" t="str">
        <f t="shared" ca="1" si="25"/>
        <v>08</v>
      </c>
      <c r="S54" s="18" t="str">
        <f t="shared" ca="1" si="26"/>
        <v>07</v>
      </c>
      <c r="T54" s="18">
        <v>1</v>
      </c>
      <c r="U54" s="18">
        <v>0</v>
      </c>
      <c r="V54" s="18">
        <v>0</v>
      </c>
      <c r="W54" s="18">
        <v>1</v>
      </c>
      <c r="X54" s="23" t="str">
        <f>F54</f>
        <v>FF</v>
      </c>
      <c r="Y54" s="18">
        <v>1</v>
      </c>
      <c r="Z54" s="18">
        <v>1</v>
      </c>
      <c r="AA54" s="18">
        <v>1</v>
      </c>
      <c r="AB54" s="18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8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8" t="str">
        <f t="shared" ca="1" si="3"/>
        <v>00</v>
      </c>
      <c r="AU54" s="18" t="s">
        <v>25</v>
      </c>
      <c r="AV54" s="16" t="str">
        <f t="shared" ca="1" si="4"/>
        <v>7B00013CC80106076002F40005160807010000FF01010100000000000000000000000000000000000000000000000000000000000000000000007D</v>
      </c>
      <c r="AW54" s="79">
        <v>53</v>
      </c>
      <c r="AX54" s="21"/>
      <c r="AY54" s="18" t="str">
        <f t="shared" si="5"/>
        <v>00</v>
      </c>
      <c r="AZ54" s="18" t="str">
        <f t="shared" si="6"/>
        <v>00</v>
      </c>
      <c r="BA54" s="20"/>
      <c r="BB54" s="21"/>
    </row>
    <row r="55" spans="1:54" ht="66">
      <c r="A55" s="27"/>
      <c r="B55" s="16">
        <v>21</v>
      </c>
      <c r="C55" s="27" t="s">
        <v>83</v>
      </c>
      <c r="D55" s="16"/>
      <c r="E55" s="16">
        <v>1</v>
      </c>
      <c r="F55" s="22">
        <v>0</v>
      </c>
      <c r="G55" s="18" t="s">
        <v>18</v>
      </c>
      <c r="H55" s="18">
        <v>0</v>
      </c>
      <c r="I55" s="18">
        <v>1</v>
      </c>
      <c r="J55" s="18" t="s">
        <v>69</v>
      </c>
      <c r="K55" s="18" t="s">
        <v>68</v>
      </c>
      <c r="L55" s="18">
        <v>1</v>
      </c>
      <c r="M55" s="18">
        <v>6</v>
      </c>
      <c r="N55" s="19">
        <v>760</v>
      </c>
      <c r="O55" s="19" t="s">
        <v>166</v>
      </c>
      <c r="P55" s="19">
        <v>5</v>
      </c>
      <c r="Q55" s="18" t="str">
        <f t="shared" ca="1" si="24"/>
        <v>16</v>
      </c>
      <c r="R55" s="18" t="str">
        <f t="shared" ca="1" si="25"/>
        <v>08</v>
      </c>
      <c r="S55" s="18" t="str">
        <f t="shared" ca="1" si="26"/>
        <v>07</v>
      </c>
      <c r="T55" s="18">
        <v>1</v>
      </c>
      <c r="U55" s="18">
        <v>0</v>
      </c>
      <c r="V55" s="18">
        <v>0</v>
      </c>
      <c r="W55" s="18">
        <v>1</v>
      </c>
      <c r="X55" s="18">
        <v>1</v>
      </c>
      <c r="Y55" s="23">
        <f>F55</f>
        <v>0</v>
      </c>
      <c r="Z55" s="18">
        <v>1</v>
      </c>
      <c r="AA55" s="18">
        <v>1</v>
      </c>
      <c r="AB55" s="18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8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8" t="str">
        <f t="shared" ca="1" si="3"/>
        <v>01</v>
      </c>
      <c r="AU55" s="18" t="s">
        <v>25</v>
      </c>
      <c r="AV55" s="16" t="str">
        <f t="shared" ca="1" si="4"/>
        <v>7B00013CC80106076002F400051608070100000100010100000000000000000000000000000000000000000000000000000000000000000000017D</v>
      </c>
      <c r="AW55" s="79">
        <v>54</v>
      </c>
      <c r="AX55" s="21"/>
      <c r="AY55" s="18" t="str">
        <f t="shared" si="5"/>
        <v>00</v>
      </c>
      <c r="AZ55" s="18" t="str">
        <f t="shared" si="6"/>
        <v>00</v>
      </c>
      <c r="BA55" s="20"/>
      <c r="BB55" s="21"/>
    </row>
    <row r="56" spans="1:54" ht="66">
      <c r="A56" s="27"/>
      <c r="B56" s="16"/>
      <c r="C56" s="27"/>
      <c r="D56" s="16"/>
      <c r="E56" s="16">
        <v>2</v>
      </c>
      <c r="F56" s="22">
        <v>1</v>
      </c>
      <c r="G56" s="18" t="s">
        <v>18</v>
      </c>
      <c r="H56" s="18">
        <v>0</v>
      </c>
      <c r="I56" s="18">
        <v>1</v>
      </c>
      <c r="J56" s="18" t="s">
        <v>69</v>
      </c>
      <c r="K56" s="18" t="s">
        <v>68</v>
      </c>
      <c r="L56" s="18">
        <v>1</v>
      </c>
      <c r="M56" s="18">
        <v>6</v>
      </c>
      <c r="N56" s="19">
        <v>760</v>
      </c>
      <c r="O56" s="19" t="s">
        <v>166</v>
      </c>
      <c r="P56" s="19">
        <v>5</v>
      </c>
      <c r="Q56" s="18" t="str">
        <f t="shared" ca="1" si="24"/>
        <v>16</v>
      </c>
      <c r="R56" s="18" t="str">
        <f t="shared" ca="1" si="25"/>
        <v>08</v>
      </c>
      <c r="S56" s="18" t="str">
        <f t="shared" ca="1" si="26"/>
        <v>07</v>
      </c>
      <c r="T56" s="18">
        <v>1</v>
      </c>
      <c r="U56" s="18">
        <v>0</v>
      </c>
      <c r="V56" s="18">
        <v>0</v>
      </c>
      <c r="W56" s="18">
        <v>1</v>
      </c>
      <c r="X56" s="18">
        <v>1</v>
      </c>
      <c r="Y56" s="23">
        <f t="shared" ref="Y56:Y57" si="31">F56</f>
        <v>1</v>
      </c>
      <c r="Z56" s="18">
        <v>1</v>
      </c>
      <c r="AA56" s="18">
        <v>1</v>
      </c>
      <c r="AB56" s="18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8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8" t="str">
        <f t="shared" ca="1" si="3"/>
        <v>00</v>
      </c>
      <c r="AU56" s="18" t="s">
        <v>25</v>
      </c>
      <c r="AV56" s="16" t="str">
        <f t="shared" ca="1" si="4"/>
        <v>7B00013CC80106076002F400051608070100000101010100000000000000000000000000000000000000000000000000000000000000000000007D</v>
      </c>
      <c r="AW56" s="79">
        <v>55</v>
      </c>
      <c r="AX56" s="21"/>
      <c r="AY56" s="18" t="str">
        <f t="shared" si="5"/>
        <v>00</v>
      </c>
      <c r="AZ56" s="18" t="str">
        <f t="shared" si="6"/>
        <v>00</v>
      </c>
      <c r="BA56" s="20"/>
      <c r="BB56" s="21"/>
    </row>
    <row r="57" spans="1:54" ht="66">
      <c r="A57" s="27"/>
      <c r="B57" s="16"/>
      <c r="C57" s="27"/>
      <c r="D57" s="16"/>
      <c r="E57" s="16">
        <v>3</v>
      </c>
      <c r="F57" s="22" t="s">
        <v>22</v>
      </c>
      <c r="G57" s="18" t="s">
        <v>18</v>
      </c>
      <c r="H57" s="18">
        <v>0</v>
      </c>
      <c r="I57" s="18">
        <v>1</v>
      </c>
      <c r="J57" s="18" t="s">
        <v>69</v>
      </c>
      <c r="K57" s="18" t="s">
        <v>68</v>
      </c>
      <c r="L57" s="18">
        <v>1</v>
      </c>
      <c r="M57" s="18">
        <v>6</v>
      </c>
      <c r="N57" s="19">
        <v>760</v>
      </c>
      <c r="O57" s="19" t="s">
        <v>166</v>
      </c>
      <c r="P57" s="19">
        <v>5</v>
      </c>
      <c r="Q57" s="18" t="str">
        <f t="shared" ca="1" si="24"/>
        <v>16</v>
      </c>
      <c r="R57" s="18" t="str">
        <f t="shared" ca="1" si="25"/>
        <v>08</v>
      </c>
      <c r="S57" s="18" t="str">
        <f t="shared" ca="1" si="26"/>
        <v>07</v>
      </c>
      <c r="T57" s="18">
        <v>1</v>
      </c>
      <c r="U57" s="18">
        <v>0</v>
      </c>
      <c r="V57" s="18">
        <v>0</v>
      </c>
      <c r="W57" s="18">
        <v>1</v>
      </c>
      <c r="X57" s="18">
        <v>1</v>
      </c>
      <c r="Y57" s="23" t="str">
        <f t="shared" si="31"/>
        <v>FF</v>
      </c>
      <c r="Z57" s="18">
        <v>1</v>
      </c>
      <c r="AA57" s="18">
        <v>1</v>
      </c>
      <c r="AB57" s="18">
        <v>0</v>
      </c>
      <c r="AC57" s="19">
        <v>0</v>
      </c>
      <c r="AD57" s="19">
        <v>0</v>
      </c>
      <c r="AE57" s="19">
        <v>0</v>
      </c>
      <c r="AF57" s="19">
        <v>0</v>
      </c>
      <c r="AG57" s="19">
        <v>0</v>
      </c>
      <c r="AH57" s="19">
        <v>0</v>
      </c>
      <c r="AI57" s="18">
        <v>0</v>
      </c>
      <c r="AJ57" s="19">
        <v>0</v>
      </c>
      <c r="AK57" s="19">
        <v>0</v>
      </c>
      <c r="AL57" s="19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8" t="str">
        <f t="shared" ca="1" si="3"/>
        <v>00</v>
      </c>
      <c r="AU57" s="18" t="s">
        <v>25</v>
      </c>
      <c r="AV57" s="16" t="str">
        <f t="shared" ca="1" si="4"/>
        <v>7B00013CC80106076002F4000516080701000001FF010100000000000000000000000000000000000000000000000000000000000000000000007D</v>
      </c>
      <c r="AW57" s="79">
        <v>56</v>
      </c>
      <c r="AX57" s="21"/>
      <c r="AY57" s="18" t="str">
        <f t="shared" si="5"/>
        <v>00</v>
      </c>
      <c r="AZ57" s="18" t="str">
        <f t="shared" si="6"/>
        <v>00</v>
      </c>
      <c r="BA57" s="20"/>
      <c r="BB57" s="21"/>
    </row>
    <row r="58" spans="1:54" ht="66">
      <c r="A58" s="27"/>
      <c r="B58" s="16">
        <v>22</v>
      </c>
      <c r="C58" s="27" t="s">
        <v>84</v>
      </c>
      <c r="D58" s="16"/>
      <c r="E58" s="16">
        <v>1</v>
      </c>
      <c r="F58" s="22">
        <v>0</v>
      </c>
      <c r="G58" s="18" t="s">
        <v>18</v>
      </c>
      <c r="H58" s="18">
        <v>0</v>
      </c>
      <c r="I58" s="18">
        <v>1</v>
      </c>
      <c r="J58" s="18" t="s">
        <v>69</v>
      </c>
      <c r="K58" s="18" t="s">
        <v>68</v>
      </c>
      <c r="L58" s="18">
        <v>1</v>
      </c>
      <c r="M58" s="18">
        <v>6</v>
      </c>
      <c r="N58" s="19">
        <v>760</v>
      </c>
      <c r="O58" s="19" t="s">
        <v>166</v>
      </c>
      <c r="P58" s="19">
        <v>5</v>
      </c>
      <c r="Q58" s="18" t="str">
        <f t="shared" ca="1" si="24"/>
        <v>16</v>
      </c>
      <c r="R58" s="18" t="str">
        <f t="shared" ca="1" si="25"/>
        <v>08</v>
      </c>
      <c r="S58" s="18" t="str">
        <f t="shared" ca="1" si="26"/>
        <v>07</v>
      </c>
      <c r="T58" s="18">
        <v>1</v>
      </c>
      <c r="U58" s="18">
        <v>0</v>
      </c>
      <c r="V58" s="18">
        <v>0</v>
      </c>
      <c r="W58" s="18">
        <v>1</v>
      </c>
      <c r="X58" s="18">
        <v>1</v>
      </c>
      <c r="Y58" s="18">
        <v>1</v>
      </c>
      <c r="Z58" s="23">
        <f>F58</f>
        <v>0</v>
      </c>
      <c r="AA58" s="18">
        <v>1</v>
      </c>
      <c r="AB58" s="18">
        <v>0</v>
      </c>
      <c r="AC58" s="19">
        <v>0</v>
      </c>
      <c r="AD58" s="19">
        <v>0</v>
      </c>
      <c r="AE58" s="19">
        <v>0</v>
      </c>
      <c r="AF58" s="19">
        <v>0</v>
      </c>
      <c r="AG58" s="19">
        <v>0</v>
      </c>
      <c r="AH58" s="19">
        <v>0</v>
      </c>
      <c r="AI58" s="18">
        <v>0</v>
      </c>
      <c r="AJ58" s="19">
        <v>0</v>
      </c>
      <c r="AK58" s="19">
        <v>0</v>
      </c>
      <c r="AL58" s="19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8" t="str">
        <f t="shared" ca="1" si="3"/>
        <v>01</v>
      </c>
      <c r="AU58" s="18" t="s">
        <v>25</v>
      </c>
      <c r="AV58" s="16" t="str">
        <f t="shared" ca="1" si="4"/>
        <v>7B00013CC80106076002F400051608070100000101000100000000000000000000000000000000000000000000000000000000000000000000017D</v>
      </c>
      <c r="AW58" s="79">
        <v>57</v>
      </c>
      <c r="AX58" s="21"/>
      <c r="AY58" s="18" t="str">
        <f t="shared" si="5"/>
        <v>00</v>
      </c>
      <c r="AZ58" s="18" t="str">
        <f t="shared" si="6"/>
        <v>00</v>
      </c>
      <c r="BA58" s="20"/>
      <c r="BB58" s="21"/>
    </row>
    <row r="59" spans="1:54" ht="66">
      <c r="A59" s="27"/>
      <c r="B59" s="16"/>
      <c r="C59" s="27"/>
      <c r="D59" s="16"/>
      <c r="E59" s="16">
        <v>2</v>
      </c>
      <c r="F59" s="22">
        <v>1</v>
      </c>
      <c r="G59" s="18" t="s">
        <v>18</v>
      </c>
      <c r="H59" s="18">
        <v>0</v>
      </c>
      <c r="I59" s="18">
        <v>1</v>
      </c>
      <c r="J59" s="18" t="s">
        <v>69</v>
      </c>
      <c r="K59" s="18" t="s">
        <v>68</v>
      </c>
      <c r="L59" s="18">
        <v>1</v>
      </c>
      <c r="M59" s="18">
        <v>6</v>
      </c>
      <c r="N59" s="19">
        <v>760</v>
      </c>
      <c r="O59" s="19" t="s">
        <v>166</v>
      </c>
      <c r="P59" s="19">
        <v>5</v>
      </c>
      <c r="Q59" s="18" t="str">
        <f t="shared" ca="1" si="24"/>
        <v>16</v>
      </c>
      <c r="R59" s="18" t="str">
        <f t="shared" ca="1" si="25"/>
        <v>08</v>
      </c>
      <c r="S59" s="18" t="str">
        <f t="shared" ca="1" si="26"/>
        <v>07</v>
      </c>
      <c r="T59" s="18">
        <v>1</v>
      </c>
      <c r="U59" s="18">
        <v>0</v>
      </c>
      <c r="V59" s="18">
        <v>0</v>
      </c>
      <c r="W59" s="18">
        <v>1</v>
      </c>
      <c r="X59" s="18">
        <v>1</v>
      </c>
      <c r="Y59" s="18">
        <v>1</v>
      </c>
      <c r="Z59" s="23">
        <f t="shared" ref="Z59:Z60" si="32">F59</f>
        <v>1</v>
      </c>
      <c r="AA59" s="18">
        <v>1</v>
      </c>
      <c r="AB59" s="18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18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8" t="str">
        <f t="shared" ca="1" si="3"/>
        <v>00</v>
      </c>
      <c r="AU59" s="18" t="s">
        <v>25</v>
      </c>
      <c r="AV59" s="16" t="str">
        <f t="shared" ca="1" si="4"/>
        <v>7B00013CC80106076002F400051608070100000101010100000000000000000000000000000000000000000000000000000000000000000000007D</v>
      </c>
      <c r="AW59" s="79">
        <v>58</v>
      </c>
      <c r="AX59" s="21"/>
      <c r="AY59" s="18" t="str">
        <f t="shared" si="5"/>
        <v>00</v>
      </c>
      <c r="AZ59" s="18" t="str">
        <f t="shared" si="6"/>
        <v>00</v>
      </c>
      <c r="BA59" s="20"/>
      <c r="BB59" s="21"/>
    </row>
    <row r="60" spans="1:54" ht="66">
      <c r="A60" s="27"/>
      <c r="B60" s="16"/>
      <c r="C60" s="27"/>
      <c r="D60" s="16"/>
      <c r="E60" s="16">
        <v>3</v>
      </c>
      <c r="F60" s="22" t="s">
        <v>22</v>
      </c>
      <c r="G60" s="18" t="s">
        <v>18</v>
      </c>
      <c r="H60" s="18">
        <v>0</v>
      </c>
      <c r="I60" s="18">
        <v>1</v>
      </c>
      <c r="J60" s="18" t="s">
        <v>69</v>
      </c>
      <c r="K60" s="18" t="s">
        <v>68</v>
      </c>
      <c r="L60" s="18">
        <v>1</v>
      </c>
      <c r="M60" s="18">
        <v>6</v>
      </c>
      <c r="N60" s="19">
        <v>760</v>
      </c>
      <c r="O60" s="19" t="s">
        <v>166</v>
      </c>
      <c r="P60" s="19">
        <v>5</v>
      </c>
      <c r="Q60" s="18" t="str">
        <f t="shared" ca="1" si="24"/>
        <v>16</v>
      </c>
      <c r="R60" s="18" t="str">
        <f t="shared" ca="1" si="25"/>
        <v>08</v>
      </c>
      <c r="S60" s="18" t="str">
        <f t="shared" ca="1" si="26"/>
        <v>07</v>
      </c>
      <c r="T60" s="18">
        <v>1</v>
      </c>
      <c r="U60" s="18">
        <v>0</v>
      </c>
      <c r="V60" s="18">
        <v>0</v>
      </c>
      <c r="W60" s="18">
        <v>1</v>
      </c>
      <c r="X60" s="18">
        <v>1</v>
      </c>
      <c r="Y60" s="18">
        <v>1</v>
      </c>
      <c r="Z60" s="23" t="str">
        <f t="shared" si="32"/>
        <v>FF</v>
      </c>
      <c r="AA60" s="18">
        <v>1</v>
      </c>
      <c r="AB60" s="18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18">
        <v>0</v>
      </c>
      <c r="AJ60" s="19">
        <v>0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8" t="str">
        <f t="shared" ca="1" si="3"/>
        <v>00</v>
      </c>
      <c r="AU60" s="18" t="s">
        <v>25</v>
      </c>
      <c r="AV60" s="16" t="str">
        <f t="shared" ca="1" si="4"/>
        <v>7B00013CC80106076002F400051608070100000101FF0100000000000000000000000000000000000000000000000000000000000000000000007D</v>
      </c>
      <c r="AW60" s="79">
        <v>59</v>
      </c>
      <c r="AX60" s="21"/>
      <c r="AY60" s="18" t="str">
        <f t="shared" si="5"/>
        <v>00</v>
      </c>
      <c r="AZ60" s="18" t="str">
        <f t="shared" si="6"/>
        <v>00</v>
      </c>
      <c r="BA60" s="20"/>
      <c r="BB60" s="21"/>
    </row>
    <row r="61" spans="1:54" ht="66">
      <c r="A61" s="27"/>
      <c r="B61" s="16">
        <v>23</v>
      </c>
      <c r="C61" s="27" t="s">
        <v>85</v>
      </c>
      <c r="D61" s="16"/>
      <c r="E61" s="16">
        <v>1</v>
      </c>
      <c r="F61" s="22">
        <v>0</v>
      </c>
      <c r="G61" s="18" t="s">
        <v>18</v>
      </c>
      <c r="H61" s="18">
        <v>0</v>
      </c>
      <c r="I61" s="18">
        <v>1</v>
      </c>
      <c r="J61" s="18" t="s">
        <v>69</v>
      </c>
      <c r="K61" s="18" t="s">
        <v>68</v>
      </c>
      <c r="L61" s="18">
        <v>1</v>
      </c>
      <c r="M61" s="18">
        <v>6</v>
      </c>
      <c r="N61" s="19">
        <v>760</v>
      </c>
      <c r="O61" s="19" t="s">
        <v>166</v>
      </c>
      <c r="P61" s="19">
        <v>5</v>
      </c>
      <c r="Q61" s="18" t="str">
        <f t="shared" ca="1" si="24"/>
        <v>16</v>
      </c>
      <c r="R61" s="18" t="str">
        <f t="shared" ca="1" si="25"/>
        <v>08</v>
      </c>
      <c r="S61" s="18" t="str">
        <f t="shared" ca="1" si="26"/>
        <v>07</v>
      </c>
      <c r="T61" s="18">
        <v>1</v>
      </c>
      <c r="U61" s="18">
        <v>0</v>
      </c>
      <c r="V61" s="18">
        <v>0</v>
      </c>
      <c r="W61" s="18">
        <v>1</v>
      </c>
      <c r="X61" s="18">
        <v>1</v>
      </c>
      <c r="Y61" s="18">
        <v>1</v>
      </c>
      <c r="Z61" s="18">
        <v>1</v>
      </c>
      <c r="AA61" s="23">
        <f>F61</f>
        <v>0</v>
      </c>
      <c r="AB61" s="18">
        <v>0</v>
      </c>
      <c r="AC61" s="19">
        <v>0</v>
      </c>
      <c r="AD61" s="19">
        <v>0</v>
      </c>
      <c r="AE61" s="19">
        <v>0</v>
      </c>
      <c r="AF61" s="19">
        <v>0</v>
      </c>
      <c r="AG61" s="19">
        <v>0</v>
      </c>
      <c r="AH61" s="19">
        <v>0</v>
      </c>
      <c r="AI61" s="18">
        <v>0</v>
      </c>
      <c r="AJ61" s="19">
        <v>0</v>
      </c>
      <c r="AK61" s="19">
        <v>0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8" t="str">
        <f t="shared" ca="1" si="3"/>
        <v>01</v>
      </c>
      <c r="AU61" s="18" t="s">
        <v>25</v>
      </c>
      <c r="AV61" s="16" t="str">
        <f t="shared" ca="1" si="4"/>
        <v>7B00013CC80106076002F400051608070100000101010000000000000000000000000000000000000000000000000000000000000000000000017D</v>
      </c>
      <c r="AW61" s="79">
        <v>60</v>
      </c>
      <c r="AX61" s="21"/>
      <c r="AY61" s="18" t="str">
        <f t="shared" si="5"/>
        <v>00</v>
      </c>
      <c r="AZ61" s="18" t="str">
        <f t="shared" si="6"/>
        <v>00</v>
      </c>
      <c r="BA61" s="20"/>
      <c r="BB61" s="21"/>
    </row>
    <row r="62" spans="1:54" ht="66">
      <c r="A62" s="27"/>
      <c r="B62" s="16"/>
      <c r="C62" s="27"/>
      <c r="D62" s="16"/>
      <c r="E62" s="16">
        <v>2</v>
      </c>
      <c r="F62" s="22">
        <v>1</v>
      </c>
      <c r="G62" s="18" t="s">
        <v>18</v>
      </c>
      <c r="H62" s="18">
        <v>0</v>
      </c>
      <c r="I62" s="18">
        <v>1</v>
      </c>
      <c r="J62" s="18" t="s">
        <v>69</v>
      </c>
      <c r="K62" s="18" t="s">
        <v>68</v>
      </c>
      <c r="L62" s="18">
        <v>1</v>
      </c>
      <c r="M62" s="18">
        <v>6</v>
      </c>
      <c r="N62" s="19">
        <v>760</v>
      </c>
      <c r="O62" s="19" t="s">
        <v>166</v>
      </c>
      <c r="P62" s="19">
        <v>5</v>
      </c>
      <c r="Q62" s="18" t="str">
        <f t="shared" ca="1" si="24"/>
        <v>16</v>
      </c>
      <c r="R62" s="18" t="str">
        <f t="shared" ca="1" si="25"/>
        <v>08</v>
      </c>
      <c r="S62" s="18" t="str">
        <f t="shared" ca="1" si="26"/>
        <v>07</v>
      </c>
      <c r="T62" s="18">
        <v>1</v>
      </c>
      <c r="U62" s="18">
        <v>0</v>
      </c>
      <c r="V62" s="18">
        <v>0</v>
      </c>
      <c r="W62" s="18">
        <v>1</v>
      </c>
      <c r="X62" s="18">
        <v>1</v>
      </c>
      <c r="Y62" s="18">
        <v>1</v>
      </c>
      <c r="Z62" s="18">
        <v>1</v>
      </c>
      <c r="AA62" s="23">
        <f t="shared" ref="AA62:AA63" si="33">F62</f>
        <v>1</v>
      </c>
      <c r="AB62" s="18">
        <v>0</v>
      </c>
      <c r="AC62" s="19">
        <v>0</v>
      </c>
      <c r="AD62" s="19">
        <v>0</v>
      </c>
      <c r="AE62" s="19">
        <v>0</v>
      </c>
      <c r="AF62" s="19">
        <v>0</v>
      </c>
      <c r="AG62" s="19">
        <v>0</v>
      </c>
      <c r="AH62" s="19">
        <v>0</v>
      </c>
      <c r="AI62" s="18">
        <v>0</v>
      </c>
      <c r="AJ62" s="19">
        <v>0</v>
      </c>
      <c r="AK62" s="19">
        <v>0</v>
      </c>
      <c r="AL62" s="19">
        <v>0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8" t="str">
        <f t="shared" ca="1" si="3"/>
        <v>00</v>
      </c>
      <c r="AU62" s="18" t="s">
        <v>25</v>
      </c>
      <c r="AV62" s="16" t="str">
        <f t="shared" ca="1" si="4"/>
        <v>7B00013CC80106076002F400051608070100000101010100000000000000000000000000000000000000000000000000000000000000000000007D</v>
      </c>
      <c r="AW62" s="79">
        <v>61</v>
      </c>
      <c r="AX62" s="21"/>
      <c r="AY62" s="18" t="str">
        <f t="shared" si="5"/>
        <v>00</v>
      </c>
      <c r="AZ62" s="18" t="str">
        <f t="shared" si="6"/>
        <v>00</v>
      </c>
      <c r="BA62" s="20"/>
      <c r="BB62" s="21"/>
    </row>
    <row r="63" spans="1:54" ht="66">
      <c r="A63" s="27"/>
      <c r="B63" s="16"/>
      <c r="C63" s="27"/>
      <c r="D63" s="16"/>
      <c r="E63" s="16">
        <v>3</v>
      </c>
      <c r="F63" s="22" t="s">
        <v>22</v>
      </c>
      <c r="G63" s="18" t="s">
        <v>18</v>
      </c>
      <c r="H63" s="18">
        <v>0</v>
      </c>
      <c r="I63" s="18">
        <v>1</v>
      </c>
      <c r="J63" s="18" t="s">
        <v>69</v>
      </c>
      <c r="K63" s="18" t="s">
        <v>68</v>
      </c>
      <c r="L63" s="18">
        <v>1</v>
      </c>
      <c r="M63" s="18">
        <v>6</v>
      </c>
      <c r="N63" s="19">
        <v>760</v>
      </c>
      <c r="O63" s="19" t="s">
        <v>166</v>
      </c>
      <c r="P63" s="19">
        <v>5</v>
      </c>
      <c r="Q63" s="18" t="str">
        <f t="shared" ca="1" si="24"/>
        <v>16</v>
      </c>
      <c r="R63" s="18" t="str">
        <f t="shared" ca="1" si="25"/>
        <v>08</v>
      </c>
      <c r="S63" s="18" t="str">
        <f t="shared" ca="1" si="26"/>
        <v>07</v>
      </c>
      <c r="T63" s="18">
        <v>1</v>
      </c>
      <c r="U63" s="18">
        <v>0</v>
      </c>
      <c r="V63" s="18">
        <v>0</v>
      </c>
      <c r="W63" s="18">
        <v>1</v>
      </c>
      <c r="X63" s="18">
        <v>1</v>
      </c>
      <c r="Y63" s="18">
        <v>1</v>
      </c>
      <c r="Z63" s="18">
        <v>1</v>
      </c>
      <c r="AA63" s="23" t="str">
        <f t="shared" si="33"/>
        <v>FF</v>
      </c>
      <c r="AB63" s="18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0</v>
      </c>
      <c r="AH63" s="19">
        <v>0</v>
      </c>
      <c r="AI63" s="18">
        <v>0</v>
      </c>
      <c r="AJ63" s="19">
        <v>0</v>
      </c>
      <c r="AK63" s="19">
        <v>0</v>
      </c>
      <c r="AL63" s="19">
        <v>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8" t="str">
        <f t="shared" ca="1" si="3"/>
        <v>00</v>
      </c>
      <c r="AU63" s="18" t="s">
        <v>25</v>
      </c>
      <c r="AV63" s="16" t="str">
        <f t="shared" ca="1" si="4"/>
        <v>7B00013CC80106076002F40005160807010000010101FF00000000000000000000000000000000000000000000000000000000000000000000007D</v>
      </c>
      <c r="AW63" s="79">
        <v>62</v>
      </c>
      <c r="AX63" s="21"/>
      <c r="AY63" s="18" t="str">
        <f t="shared" si="5"/>
        <v>00</v>
      </c>
      <c r="AZ63" s="18" t="str">
        <f t="shared" si="6"/>
        <v>00</v>
      </c>
      <c r="BA63" s="20"/>
      <c r="BB63" s="21"/>
    </row>
    <row r="64" spans="1:54" ht="66">
      <c r="A64" s="27"/>
      <c r="B64" s="16">
        <v>24</v>
      </c>
      <c r="C64" s="27" t="s">
        <v>79</v>
      </c>
      <c r="D64" s="16"/>
      <c r="E64" s="16">
        <v>1</v>
      </c>
      <c r="F64" s="22">
        <v>1</v>
      </c>
      <c r="G64" s="18" t="s">
        <v>18</v>
      </c>
      <c r="H64" s="18">
        <v>0</v>
      </c>
      <c r="I64" s="18">
        <v>1</v>
      </c>
      <c r="J64" s="18" t="s">
        <v>69</v>
      </c>
      <c r="K64" s="18" t="s">
        <v>68</v>
      </c>
      <c r="L64" s="18">
        <v>1</v>
      </c>
      <c r="M64" s="18">
        <v>6</v>
      </c>
      <c r="N64" s="19">
        <v>760</v>
      </c>
      <c r="O64" s="19" t="s">
        <v>166</v>
      </c>
      <c r="P64" s="19">
        <v>5</v>
      </c>
      <c r="Q64" s="18" t="str">
        <f t="shared" ca="1" si="24"/>
        <v>16</v>
      </c>
      <c r="R64" s="18" t="str">
        <f t="shared" ca="1" si="25"/>
        <v>08</v>
      </c>
      <c r="S64" s="18" t="str">
        <f t="shared" ca="1" si="26"/>
        <v>07</v>
      </c>
      <c r="T64" s="18">
        <v>1</v>
      </c>
      <c r="U64" s="18">
        <v>0</v>
      </c>
      <c r="V64" s="18">
        <v>0</v>
      </c>
      <c r="W64" s="18">
        <v>1</v>
      </c>
      <c r="X64" s="18">
        <v>1</v>
      </c>
      <c r="Y64" s="18">
        <v>1</v>
      </c>
      <c r="Z64" s="18">
        <v>1</v>
      </c>
      <c r="AA64" s="18">
        <v>1</v>
      </c>
      <c r="AB64" s="23">
        <f>F64</f>
        <v>1</v>
      </c>
      <c r="AC64" s="19">
        <v>0</v>
      </c>
      <c r="AD64" s="19">
        <v>0</v>
      </c>
      <c r="AE64" s="19">
        <v>0</v>
      </c>
      <c r="AF64" s="19">
        <v>0</v>
      </c>
      <c r="AG64" s="19">
        <v>0</v>
      </c>
      <c r="AH64" s="19">
        <v>0</v>
      </c>
      <c r="AI64" s="18">
        <v>0</v>
      </c>
      <c r="AJ64" s="19">
        <v>0</v>
      </c>
      <c r="AK64" s="19">
        <v>0</v>
      </c>
      <c r="AL64" s="19">
        <v>0</v>
      </c>
      <c r="AM64" s="19">
        <v>0</v>
      </c>
      <c r="AN64" s="19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8" t="str">
        <f t="shared" ca="1" si="3"/>
        <v>01</v>
      </c>
      <c r="AU64" s="18" t="s">
        <v>25</v>
      </c>
      <c r="AV64" s="16" t="str">
        <f t="shared" ca="1" si="4"/>
        <v>7B00013CC80106076002F400051608070100000101010101000000000000000000000000000000000000000000000000000000000000000000017D</v>
      </c>
      <c r="AW64" s="79">
        <v>63</v>
      </c>
      <c r="AX64" s="21"/>
      <c r="AY64" s="18" t="str">
        <f t="shared" si="5"/>
        <v>00</v>
      </c>
      <c r="AZ64" s="18" t="str">
        <f t="shared" si="6"/>
        <v>00</v>
      </c>
      <c r="BA64" s="20"/>
      <c r="BB64" s="21"/>
    </row>
    <row r="65" spans="1:54" ht="66">
      <c r="A65" s="27"/>
      <c r="B65" s="16"/>
      <c r="C65" s="27"/>
      <c r="D65" s="16"/>
      <c r="E65" s="16">
        <v>2</v>
      </c>
      <c r="F65" s="22" t="s">
        <v>22</v>
      </c>
      <c r="G65" s="18" t="s">
        <v>18</v>
      </c>
      <c r="H65" s="18">
        <v>0</v>
      </c>
      <c r="I65" s="18">
        <v>1</v>
      </c>
      <c r="J65" s="18" t="s">
        <v>69</v>
      </c>
      <c r="K65" s="18" t="s">
        <v>68</v>
      </c>
      <c r="L65" s="18">
        <v>1</v>
      </c>
      <c r="M65" s="18">
        <v>6</v>
      </c>
      <c r="N65" s="19">
        <v>760</v>
      </c>
      <c r="O65" s="19" t="s">
        <v>166</v>
      </c>
      <c r="P65" s="19">
        <v>5</v>
      </c>
      <c r="Q65" s="18" t="str">
        <f t="shared" ca="1" si="24"/>
        <v>16</v>
      </c>
      <c r="R65" s="18" t="str">
        <f t="shared" ca="1" si="25"/>
        <v>08</v>
      </c>
      <c r="S65" s="18" t="str">
        <f t="shared" ca="1" si="26"/>
        <v>07</v>
      </c>
      <c r="T65" s="18">
        <v>1</v>
      </c>
      <c r="U65" s="18">
        <v>0</v>
      </c>
      <c r="V65" s="18">
        <v>0</v>
      </c>
      <c r="W65" s="18">
        <v>1</v>
      </c>
      <c r="X65" s="18">
        <v>1</v>
      </c>
      <c r="Y65" s="18">
        <v>1</v>
      </c>
      <c r="Z65" s="18">
        <v>1</v>
      </c>
      <c r="AA65" s="18">
        <v>1</v>
      </c>
      <c r="AB65" s="23" t="str">
        <f t="shared" ref="AB65" si="34">F65</f>
        <v>FF</v>
      </c>
      <c r="AC65" s="19">
        <v>0</v>
      </c>
      <c r="AD65" s="19">
        <v>0</v>
      </c>
      <c r="AE65" s="19">
        <v>0</v>
      </c>
      <c r="AF65" s="19">
        <v>0</v>
      </c>
      <c r="AG65" s="19">
        <v>0</v>
      </c>
      <c r="AH65" s="19">
        <v>0</v>
      </c>
      <c r="AI65" s="18">
        <v>0</v>
      </c>
      <c r="AJ65" s="19">
        <v>0</v>
      </c>
      <c r="AK65" s="19">
        <v>0</v>
      </c>
      <c r="AL65" s="19">
        <v>0</v>
      </c>
      <c r="AM65" s="19">
        <v>0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8" t="str">
        <f t="shared" ca="1" si="3"/>
        <v>01</v>
      </c>
      <c r="AU65" s="18" t="s">
        <v>25</v>
      </c>
      <c r="AV65" s="16" t="str">
        <f t="shared" ca="1" si="4"/>
        <v>7B00013CC80106076002F4000516080701000001010101FF000000000000000000000000000000000000000000000000000000000000000000017D</v>
      </c>
      <c r="AW65" s="79">
        <v>64</v>
      </c>
      <c r="AX65" s="21"/>
      <c r="AY65" s="18" t="str">
        <f t="shared" si="5"/>
        <v>00</v>
      </c>
      <c r="AZ65" s="18" t="str">
        <f t="shared" si="6"/>
        <v>00</v>
      </c>
      <c r="BA65" s="20"/>
      <c r="BB65" s="21"/>
    </row>
    <row r="66" spans="1:54" ht="66">
      <c r="A66" s="27"/>
      <c r="B66" s="16">
        <v>25</v>
      </c>
      <c r="C66" s="27" t="s">
        <v>87</v>
      </c>
      <c r="D66" s="16"/>
      <c r="E66" s="16">
        <v>1</v>
      </c>
      <c r="F66" s="25">
        <v>0</v>
      </c>
      <c r="G66" s="18" t="s">
        <v>18</v>
      </c>
      <c r="H66" s="18">
        <v>0</v>
      </c>
      <c r="I66" s="18">
        <v>1</v>
      </c>
      <c r="J66" s="18" t="s">
        <v>69</v>
      </c>
      <c r="K66" s="18" t="s">
        <v>68</v>
      </c>
      <c r="L66" s="18">
        <v>1</v>
      </c>
      <c r="M66" s="18">
        <v>6</v>
      </c>
      <c r="N66" s="19">
        <v>760</v>
      </c>
      <c r="O66" s="19" t="s">
        <v>166</v>
      </c>
      <c r="P66" s="19">
        <v>5</v>
      </c>
      <c r="Q66" s="18" t="str">
        <f t="shared" ca="1" si="24"/>
        <v>16</v>
      </c>
      <c r="R66" s="18" t="str">
        <f t="shared" ca="1" si="25"/>
        <v>08</v>
      </c>
      <c r="S66" s="18" t="str">
        <f t="shared" ca="1" si="26"/>
        <v>07</v>
      </c>
      <c r="T66" s="18">
        <v>1</v>
      </c>
      <c r="U66" s="18">
        <v>0</v>
      </c>
      <c r="V66" s="18">
        <v>0</v>
      </c>
      <c r="W66" s="18">
        <v>1</v>
      </c>
      <c r="X66" s="18">
        <v>1</v>
      </c>
      <c r="Y66" s="18">
        <v>1</v>
      </c>
      <c r="Z66" s="18">
        <v>1</v>
      </c>
      <c r="AA66" s="18">
        <v>1</v>
      </c>
      <c r="AB66" s="18">
        <v>0</v>
      </c>
      <c r="AC66" s="26">
        <f>F66</f>
        <v>0</v>
      </c>
      <c r="AD66" s="19">
        <v>0</v>
      </c>
      <c r="AE66" s="19">
        <v>0</v>
      </c>
      <c r="AF66" s="19">
        <v>0</v>
      </c>
      <c r="AG66" s="19">
        <v>0</v>
      </c>
      <c r="AH66" s="19">
        <v>0</v>
      </c>
      <c r="AI66" s="18">
        <v>0</v>
      </c>
      <c r="AJ66" s="19">
        <v>0</v>
      </c>
      <c r="AK66" s="19">
        <v>0</v>
      </c>
      <c r="AL66" s="19">
        <v>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8" t="str">
        <f t="shared" ref="AT66:AT116" ca="1" si="35">TEXT(DEC2HEX(_xlfn.BITAND(SUM(HEX2DEC(G66)+HEX2DEC(H66)+HEX2DEC(I66)+HEX2DEC(J66)+HEX2DEC(K66)+HEX2DEC(L66)+HEX2DEC(M66)+HEX2DEC(N66)+HEX2DEC(O66)+HEX2DEC(P66)+HEX2DEC(Q66)+HEX2DEC(R66)+HEX2DEC(S66)+HEX2DEC(T66)+HEX2DEC(U66)+HEX2DEC(V66)+HEX2DEC(X66)+HEX2DEC(Y66)+HEX2DEC(Z66)+HEX2DEC(AA66)+HEX2DEC(AB66)+HEX2DEC(AC66)+HEX2DEC(AD66)+HEX2DEC(AE66)+HEX2DEC(AF66)+HEX2DEC(AG66)+HEX2DEC(AH66)+HEX2DEC(AI66)+HEX2DEC(AJ66)+HEX2DEC(AK66)+HEX2DEC(AL66)+HEX2DEC(AM66)+HEX2DEC(AN66)+HEX2DEC(AO66)+HEX2DEC(AP66)+HEX2DEC(AQ66)+HEX2DEC(AR66)+HEX2DEC(AS66)),85)),"00")</f>
        <v>00</v>
      </c>
      <c r="AU66" s="18" t="s">
        <v>25</v>
      </c>
      <c r="AV66" s="16" t="str">
        <f t="shared" ref="AV66:AV120" ca="1" si="36">CONCATENATE(TEXT(G66,"00"),TEXT(H66,"00"),TEXT(I66,"00"),TEXT(J66,"00"),TEXT(K66,"00"),TEXT(L66,"00"),TEXT(M66,"00"),TEXT(N66,"0000"),TEXT(O66,"0000"),TEXT(P66,"0000"),TEXT(Q66,"00"),TEXT(R66,"00"),,TEXT(S66,"00"),,TEXT(T66,"00"),TEXT(U66,"00"),TEXT(V66,"00"),TEXT(X66,"00"),TEXT(Y66,"00"),TEXT(Z66,"00"),TEXT(AA66,"00"),TEXT(AB66,"00"),TEXT(AC66,"0000"),TEXT(AD66,"0000"),TEXT(AE66,"0000"),TEXT(AF66,"0000"),TEXT(AG66,"0000"),TEXT(AH66,"0000"),TEXT(AI66,"00"),TEXT(AJ66,"0000"),TEXT(AK66,"0000"),TEXT(AL66,"0000"),TEXT(AM66,"0000"),TEXT(AN66,"0000"),TEXT(AO66,"0000"),TEXT(AP66,"0000"),TEXT(AQ66,"0000"),TEXT(AR66,"0000"),TEXT(AS66,"0000"),TEXT(AT66,"00"),TEXT(AU66,"00"))</f>
        <v>7B00013CC80106076002F400051608070100000101010100000000000000000000000000000000000000000000000000000000000000000000007D</v>
      </c>
      <c r="AW66" s="79">
        <v>65</v>
      </c>
      <c r="AX66" s="21"/>
      <c r="AY66" s="18" t="str">
        <f t="shared" ref="AY66:AY120" si="37">TEXT(DEC2HEX(_xlfn.BITAND(SUM(
HEX2DEC(MID(AX66,1,2))+HEX2DEC(MID(AX66,4,2))+HEX2DEC(MID(AX66,7,2))+HEX2DEC(MID(AX66,10,2))+HEX2DEC(MID(AX66,13,2))+HEX2DEC(MID(AX66,16,2))+HEX2DEC(MID(AX66,19,2))+HEX2DEC(MID(AX66,22,2))+
HEX2DEC(MID(AX66,25,2))+HEX2DEC(MID(AX66,28,2))+HEX2DEC(MID(AX66,31,2))+HEX2DEC(MID(AX66,34,2))+HEX2DEC(MID(AX66,37,2))+HEX2DEC(MID(AX66,40,2))+HEX2DEC(MID(AX66,43,2))+HEX2DEC(MID(AX66,46,2))+
HEX2DEC(MID(AX66,49,2))+HEX2DEC(MID(AX66,52,2))+HEX2DEC(MID(AX66,55,2))+HEX2DEC(MID(AX66,58,2))+HEX2DEC(MID(AX66,61,2))+HEX2DEC(MID(AX66,64,2))+HEX2DEC(MID(AX66,67,2))+HEX2DEC(MID(AX66,70,2))+
HEX2DEC(MID(AX66,73,2))+HEX2DEC(MID(AX66,76,2))+HEX2DEC(MID(AX66,79,2))+HEX2DEC(MID(AX66,82,2))+HEX2DEC(MID(AX66,85,2))+HEX2DEC(MID(AX66,88,2))+HEX2DEC(MID(AX66,91,2))+HEX2DEC(MID(AX66,94,2))+
HEX2DEC(MID(AX66,97,2))+HEX2DEC(MID(AX66,100,2))+HEX2DEC(MID(AX66,103,2))+HEX2DEC(MID(AX66,106,2))+HEX2DEC(MID(AX66,109,2))+HEX2DEC(MID(AX66,112,2))+HEX2DEC(MID(AX66,115,2))+HEX2DEC(MID(AX66,118,2))+HEX2DEC(MID(AX66,121,2))+HEX2DEC(MID(AX66,124,2))+HEX2DEC(MID(AX66,127,2))+HEX2DEC(MID(AX66,130,2))+HEX2DEC(MID(AX66,133,2))+HEX2DEC(MID(AX66,136,2))),85)),"00")</f>
        <v>00</v>
      </c>
      <c r="AZ66" s="18" t="str">
        <f t="shared" ref="AZ66:AZ120" si="38">TEXT(DEC2HEX(_xlfn.BITAND(SUM(
HEX2DEC(MID(AX66,1,2))+HEX2DEC(MID(AX66,4,2))+HEX2DEC(MID(AX66,7,2))+HEX2DEC(MID(AX66,10,2))+HEX2DEC(MID(AX66,13,2))+HEX2DEC(MID(AX66,16,2))+HEX2DEC(MID(AX66,19,2))+HEX2DEC(MID(AX66,22,2))+
HEX2DEC(MID(AX66,25,2))+HEX2DEC(MID(AX66,28,2))+HEX2DEC(MID(AX66,31,2))+HEX2DEC(MID(AX66,34,2))+HEX2DEC(MID(AX66,37,2))+HEX2DEC(MID(AX66,40,2))+HEX2DEC(MID(AX66,43,2))+HEX2DEC(MID(AX66,46,2))+
HEX2DEC(MID(AX66,49,2))+HEX2DEC(MID(AX66,52,2))+HEX2DEC(MID(AX66,55,2))+HEX2DEC(MID(AX66,58,2))+HEX2DEC(MID(AX66,61,2))+HEX2DEC(MID(AX66,64,2))+HEX2DEC(MID(AX66,67,2))+HEX2DEC(MID(AX66,70,2))+
HEX2DEC(MID(AX66,73,2))+HEX2DEC(MID(AX66,76,2))+HEX2DEC(MID(AX66,79,2))+HEX2DEC(MID(AX66,82,2))+HEX2DEC(MID(AX66,85,2))+HEX2DEC(MID(AX66,88,2))+HEX2DEC(MID(AX66,91,2))+HEX2DEC(MID(AX66,94,2))+
HEX2DEC(MID(AX66,97,2))+HEX2DEC(MID(AX66,100,2))+HEX2DEC(MID(AX66,103,2))+HEX2DEC(MID(AX66,106,2))+HEX2DEC(MID(AX66,109,2))+HEX2DEC(MID(AX66,112,2))+HEX2DEC(MID(AX66,115,2))+HEX2DEC(MID(AX66,118,2))+HEX2DEC(MID(AX66,121,2))+HEX2DEC(MID(AX66,124,2))+HEX2DEC(MID(AX66,127,2))+HEX2DEC(MID(AX66,130,2))+HEX2DEC(MID(AX66,133,2))+HEX2DEC(MID(AX66,136,2))+HEX2DEC(MID(AX66,139,2))+HEX2DEC(MID(AX66,142,2))+HEX2DEC(MID(AX66,145,2))+HEX2DEC(MID(AX66,148,2))+HEX2DEC(MID(AX66,151,2))+HEX2DEC(MID(AX66,154,2))+HEX2DEC(MID(AX66,157,2))+HEX2DEC(MID(AX66,160,2))+HEX2DEC(MID(AX66,163,2))+HEX2DEC(MID(AX66,166,2))+HEX2DEC(MID(AX66,169,2))+HEX2DEC(MID(AX66,172,2))+HEX2DEC(MID(AX66,175,2))+HEX2DEC(MID(AX66,178,2))+HEX2DEC(MID(AX66,181,2))+HEX2DEC(MID(AX66,184,2))+HEX2DEC(MID(AX66,187,2))+HEX2DEC(MID(AX66,190,2))+HEX2DEC(MID(AX66,193,2))+HEX2DEC(MID(AX66,196,2))+HEX2DEC(MID(AX66,199,2))+HEX2DEC(MID(AX66,202,2))),85)),"00")</f>
        <v>00</v>
      </c>
      <c r="BA66" s="20"/>
      <c r="BB66" s="21"/>
    </row>
    <row r="67" spans="1:54" ht="66">
      <c r="A67" s="27"/>
      <c r="B67" s="16"/>
      <c r="C67" s="27"/>
      <c r="D67" s="16"/>
      <c r="E67" s="16">
        <v>2</v>
      </c>
      <c r="F67" s="25">
        <v>34</v>
      </c>
      <c r="G67" s="18" t="s">
        <v>18</v>
      </c>
      <c r="H67" s="18">
        <v>0</v>
      </c>
      <c r="I67" s="18">
        <v>1</v>
      </c>
      <c r="J67" s="18" t="s">
        <v>69</v>
      </c>
      <c r="K67" s="18" t="s">
        <v>68</v>
      </c>
      <c r="L67" s="18">
        <v>1</v>
      </c>
      <c r="M67" s="18">
        <v>6</v>
      </c>
      <c r="N67" s="19">
        <v>760</v>
      </c>
      <c r="O67" s="19" t="s">
        <v>166</v>
      </c>
      <c r="P67" s="19">
        <v>5</v>
      </c>
      <c r="Q67" s="18" t="str">
        <f t="shared" ca="1" si="24"/>
        <v>16</v>
      </c>
      <c r="R67" s="18" t="str">
        <f t="shared" ca="1" si="25"/>
        <v>08</v>
      </c>
      <c r="S67" s="18" t="str">
        <f t="shared" ca="1" si="26"/>
        <v>07</v>
      </c>
      <c r="T67" s="18">
        <v>1</v>
      </c>
      <c r="U67" s="18">
        <v>0</v>
      </c>
      <c r="V67" s="18">
        <v>0</v>
      </c>
      <c r="W67" s="18">
        <v>1</v>
      </c>
      <c r="X67" s="18">
        <v>1</v>
      </c>
      <c r="Y67" s="18">
        <v>1</v>
      </c>
      <c r="Z67" s="18">
        <v>1</v>
      </c>
      <c r="AA67" s="18">
        <v>1</v>
      </c>
      <c r="AB67" s="18">
        <v>0</v>
      </c>
      <c r="AC67" s="26">
        <f t="shared" ref="AC67:AC68" si="39">F67</f>
        <v>34</v>
      </c>
      <c r="AD67" s="19">
        <v>0</v>
      </c>
      <c r="AE67" s="19">
        <v>0</v>
      </c>
      <c r="AF67" s="19">
        <v>0</v>
      </c>
      <c r="AG67" s="19">
        <v>0</v>
      </c>
      <c r="AH67" s="19">
        <v>0</v>
      </c>
      <c r="AI67" s="18">
        <v>0</v>
      </c>
      <c r="AJ67" s="19">
        <v>0</v>
      </c>
      <c r="AK67" s="19">
        <v>0</v>
      </c>
      <c r="AL67" s="19">
        <v>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8" t="str">
        <f t="shared" ca="1" si="35"/>
        <v>14</v>
      </c>
      <c r="AU67" s="18" t="s">
        <v>25</v>
      </c>
      <c r="AV67" s="16" t="str">
        <f t="shared" ca="1" si="36"/>
        <v>7B00013CC80106076002F400051608070100000101010100003400000000000000000000000000000000000000000000000000000000000000147D</v>
      </c>
      <c r="AW67" s="79">
        <v>66</v>
      </c>
      <c r="AX67" s="21"/>
      <c r="AY67" s="18" t="str">
        <f t="shared" si="37"/>
        <v>00</v>
      </c>
      <c r="AZ67" s="18" t="str">
        <f t="shared" si="38"/>
        <v>00</v>
      </c>
      <c r="BA67" s="20"/>
      <c r="BB67" s="21"/>
    </row>
    <row r="68" spans="1:54" ht="66">
      <c r="A68" s="27"/>
      <c r="B68" s="16"/>
      <c r="C68" s="27"/>
      <c r="D68" s="16"/>
      <c r="E68" s="16">
        <v>3</v>
      </c>
      <c r="F68" s="25" t="s">
        <v>72</v>
      </c>
      <c r="G68" s="18" t="s">
        <v>18</v>
      </c>
      <c r="H68" s="18">
        <v>0</v>
      </c>
      <c r="I68" s="18">
        <v>1</v>
      </c>
      <c r="J68" s="18" t="s">
        <v>69</v>
      </c>
      <c r="K68" s="18" t="s">
        <v>68</v>
      </c>
      <c r="L68" s="18">
        <v>1</v>
      </c>
      <c r="M68" s="18">
        <v>6</v>
      </c>
      <c r="N68" s="19">
        <v>760</v>
      </c>
      <c r="O68" s="19" t="s">
        <v>166</v>
      </c>
      <c r="P68" s="19">
        <v>5</v>
      </c>
      <c r="Q68" s="18" t="str">
        <f t="shared" ca="1" si="24"/>
        <v>16</v>
      </c>
      <c r="R68" s="18" t="str">
        <f t="shared" ca="1" si="25"/>
        <v>08</v>
      </c>
      <c r="S68" s="18" t="str">
        <f t="shared" ca="1" si="26"/>
        <v>07</v>
      </c>
      <c r="T68" s="18">
        <v>1</v>
      </c>
      <c r="U68" s="18">
        <v>0</v>
      </c>
      <c r="V68" s="18">
        <v>0</v>
      </c>
      <c r="W68" s="18">
        <v>1</v>
      </c>
      <c r="X68" s="18">
        <v>1</v>
      </c>
      <c r="Y68" s="18">
        <v>1</v>
      </c>
      <c r="Z68" s="18">
        <v>1</v>
      </c>
      <c r="AA68" s="18">
        <v>1</v>
      </c>
      <c r="AB68" s="18">
        <v>0</v>
      </c>
      <c r="AC68" s="26" t="str">
        <f t="shared" si="39"/>
        <v>FFFF</v>
      </c>
      <c r="AD68" s="19">
        <v>0</v>
      </c>
      <c r="AE68" s="19">
        <v>0</v>
      </c>
      <c r="AF68" s="19">
        <v>0</v>
      </c>
      <c r="AG68" s="19">
        <v>0</v>
      </c>
      <c r="AH68" s="19">
        <v>0</v>
      </c>
      <c r="AI68" s="18">
        <v>0</v>
      </c>
      <c r="AJ68" s="19">
        <v>0</v>
      </c>
      <c r="AK68" s="19">
        <v>0</v>
      </c>
      <c r="AL68" s="19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8" t="str">
        <f t="shared" ca="1" si="35"/>
        <v>01</v>
      </c>
      <c r="AU68" s="18" t="s">
        <v>25</v>
      </c>
      <c r="AV68" s="16" t="str">
        <f t="shared" ca="1" si="36"/>
        <v>7B00013CC80106076002F400051608070100000101010100FFFF00000000000000000000000000000000000000000000000000000000000000017D</v>
      </c>
      <c r="AW68" s="79">
        <v>67</v>
      </c>
      <c r="AX68" s="21"/>
      <c r="AY68" s="18" t="str">
        <f t="shared" si="37"/>
        <v>00</v>
      </c>
      <c r="AZ68" s="18" t="str">
        <f t="shared" si="38"/>
        <v>00</v>
      </c>
      <c r="BA68" s="20"/>
      <c r="BB68" s="21"/>
    </row>
    <row r="69" spans="1:54" ht="66">
      <c r="A69" s="27"/>
      <c r="B69" s="16">
        <v>27</v>
      </c>
      <c r="C69" s="27" t="s">
        <v>88</v>
      </c>
      <c r="D69" s="16"/>
      <c r="E69" s="16">
        <v>1</v>
      </c>
      <c r="F69" s="25">
        <v>0</v>
      </c>
      <c r="G69" s="18" t="s">
        <v>18</v>
      </c>
      <c r="H69" s="18">
        <v>0</v>
      </c>
      <c r="I69" s="18">
        <v>1</v>
      </c>
      <c r="J69" s="18" t="s">
        <v>69</v>
      </c>
      <c r="K69" s="18" t="s">
        <v>68</v>
      </c>
      <c r="L69" s="18">
        <v>1</v>
      </c>
      <c r="M69" s="18">
        <v>6</v>
      </c>
      <c r="N69" s="19">
        <v>760</v>
      </c>
      <c r="O69" s="19" t="s">
        <v>166</v>
      </c>
      <c r="P69" s="19">
        <v>5</v>
      </c>
      <c r="Q69" s="18" t="str">
        <f t="shared" ca="1" si="24"/>
        <v>16</v>
      </c>
      <c r="R69" s="18" t="str">
        <f t="shared" ca="1" si="25"/>
        <v>08</v>
      </c>
      <c r="S69" s="18" t="str">
        <f t="shared" ca="1" si="26"/>
        <v>07</v>
      </c>
      <c r="T69" s="18">
        <v>1</v>
      </c>
      <c r="U69" s="18">
        <v>0</v>
      </c>
      <c r="V69" s="18">
        <v>0</v>
      </c>
      <c r="W69" s="18">
        <v>1</v>
      </c>
      <c r="X69" s="18">
        <v>1</v>
      </c>
      <c r="Y69" s="18">
        <v>1</v>
      </c>
      <c r="Z69" s="18">
        <v>1</v>
      </c>
      <c r="AA69" s="18">
        <v>1</v>
      </c>
      <c r="AB69" s="18">
        <v>0</v>
      </c>
      <c r="AC69" s="19">
        <v>0</v>
      </c>
      <c r="AD69" s="26">
        <f>F69</f>
        <v>0</v>
      </c>
      <c r="AE69" s="19">
        <v>0</v>
      </c>
      <c r="AF69" s="19">
        <v>0</v>
      </c>
      <c r="AG69" s="19">
        <v>0</v>
      </c>
      <c r="AH69" s="19">
        <v>0</v>
      </c>
      <c r="AI69" s="18">
        <v>0</v>
      </c>
      <c r="AJ69" s="19">
        <v>0</v>
      </c>
      <c r="AK69" s="19">
        <v>0</v>
      </c>
      <c r="AL69" s="19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8" t="str">
        <f t="shared" ca="1" si="35"/>
        <v>00</v>
      </c>
      <c r="AU69" s="18" t="s">
        <v>25</v>
      </c>
      <c r="AV69" s="16" t="str">
        <f t="shared" ca="1" si="36"/>
        <v>7B00013CC80106076002F400051608070100000101010100000000000000000000000000000000000000000000000000000000000000000000007D</v>
      </c>
      <c r="AW69" s="79">
        <v>68</v>
      </c>
      <c r="AX69" s="21"/>
      <c r="AY69" s="18" t="str">
        <f t="shared" si="37"/>
        <v>00</v>
      </c>
      <c r="AZ69" s="18" t="str">
        <f t="shared" si="38"/>
        <v>00</v>
      </c>
      <c r="BA69" s="20"/>
      <c r="BB69" s="21"/>
    </row>
    <row r="70" spans="1:54" ht="66">
      <c r="A70" s="27"/>
      <c r="B70" s="16"/>
      <c r="C70" s="27"/>
      <c r="D70" s="16"/>
      <c r="E70" s="16">
        <v>2</v>
      </c>
      <c r="F70" s="25">
        <v>34</v>
      </c>
      <c r="G70" s="18" t="s">
        <v>18</v>
      </c>
      <c r="H70" s="18">
        <v>0</v>
      </c>
      <c r="I70" s="18">
        <v>1</v>
      </c>
      <c r="J70" s="18" t="s">
        <v>69</v>
      </c>
      <c r="K70" s="18" t="s">
        <v>68</v>
      </c>
      <c r="L70" s="18">
        <v>1</v>
      </c>
      <c r="M70" s="18">
        <v>6</v>
      </c>
      <c r="N70" s="19">
        <v>760</v>
      </c>
      <c r="O70" s="19" t="s">
        <v>166</v>
      </c>
      <c r="P70" s="19">
        <v>5</v>
      </c>
      <c r="Q70" s="18" t="str">
        <f ca="1">TEXT(DEC2HEX(TEXT(NOW()+2,"YY")),"00")</f>
        <v>16</v>
      </c>
      <c r="R70" s="18" t="str">
        <f ca="1">TEXT(DEC2HEX(TEXT(NOW()+2,"MM")),"00")</f>
        <v>08</v>
      </c>
      <c r="S70" s="18" t="str">
        <f ca="1">TEXT(DEC2HEX(TEXT(NOW()+2,"DD")),"00")</f>
        <v>07</v>
      </c>
      <c r="T70" s="18">
        <v>1</v>
      </c>
      <c r="U70" s="18">
        <v>0</v>
      </c>
      <c r="V70" s="18">
        <v>0</v>
      </c>
      <c r="W70" s="18">
        <v>1</v>
      </c>
      <c r="X70" s="18">
        <v>1</v>
      </c>
      <c r="Y70" s="18">
        <v>1</v>
      </c>
      <c r="Z70" s="18">
        <v>1</v>
      </c>
      <c r="AA70" s="18">
        <v>1</v>
      </c>
      <c r="AB70" s="18">
        <v>0</v>
      </c>
      <c r="AC70" s="19">
        <v>0</v>
      </c>
      <c r="AD70" s="26">
        <f t="shared" ref="AD70:AD71" si="40">F70</f>
        <v>34</v>
      </c>
      <c r="AE70" s="19">
        <v>0</v>
      </c>
      <c r="AF70" s="19">
        <v>0</v>
      </c>
      <c r="AG70" s="19">
        <v>0</v>
      </c>
      <c r="AH70" s="19">
        <v>0</v>
      </c>
      <c r="AI70" s="18">
        <v>0</v>
      </c>
      <c r="AJ70" s="19">
        <v>0</v>
      </c>
      <c r="AK70" s="19">
        <v>0</v>
      </c>
      <c r="AL70" s="19">
        <v>0</v>
      </c>
      <c r="AM70" s="19">
        <v>0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8" t="str">
        <f t="shared" ca="1" si="35"/>
        <v>14</v>
      </c>
      <c r="AU70" s="18" t="s">
        <v>25</v>
      </c>
      <c r="AV70" s="16" t="str">
        <f t="shared" ca="1" si="36"/>
        <v>7B00013CC80106076002F400051608070100000101010100000000340000000000000000000000000000000000000000000000000000000000147D</v>
      </c>
      <c r="AW70" s="79">
        <v>69</v>
      </c>
      <c r="AX70" s="21"/>
      <c r="AY70" s="18" t="str">
        <f t="shared" si="37"/>
        <v>00</v>
      </c>
      <c r="AZ70" s="18" t="str">
        <f t="shared" si="38"/>
        <v>00</v>
      </c>
      <c r="BA70" s="20"/>
      <c r="BB70" s="21"/>
    </row>
    <row r="71" spans="1:54" ht="66">
      <c r="A71" s="27"/>
      <c r="B71" s="16"/>
      <c r="C71" s="27"/>
      <c r="D71" s="16"/>
      <c r="E71" s="16">
        <v>3</v>
      </c>
      <c r="F71" s="25" t="s">
        <v>72</v>
      </c>
      <c r="G71" s="18" t="s">
        <v>18</v>
      </c>
      <c r="H71" s="18">
        <v>0</v>
      </c>
      <c r="I71" s="18">
        <v>1</v>
      </c>
      <c r="J71" s="18" t="s">
        <v>69</v>
      </c>
      <c r="K71" s="18" t="s">
        <v>68</v>
      </c>
      <c r="L71" s="18">
        <v>1</v>
      </c>
      <c r="M71" s="18">
        <v>6</v>
      </c>
      <c r="N71" s="19">
        <v>760</v>
      </c>
      <c r="O71" s="19" t="s">
        <v>166</v>
      </c>
      <c r="P71" s="19">
        <v>5</v>
      </c>
      <c r="Q71" s="18" t="str">
        <f t="shared" ref="Q71:Q120" ca="1" si="41">TEXT(DEC2HEX(TEXT(NOW()+2,"YY")),"00")</f>
        <v>16</v>
      </c>
      <c r="R71" s="18" t="str">
        <f t="shared" ref="R71:R120" ca="1" si="42">TEXT(DEC2HEX(TEXT(NOW()+2,"MM")),"00")</f>
        <v>08</v>
      </c>
      <c r="S71" s="18" t="str">
        <f t="shared" ref="S71:S120" ca="1" si="43">TEXT(DEC2HEX(TEXT(NOW()+2,"DD")),"00")</f>
        <v>07</v>
      </c>
      <c r="T71" s="18">
        <v>1</v>
      </c>
      <c r="U71" s="18">
        <v>0</v>
      </c>
      <c r="V71" s="18">
        <v>0</v>
      </c>
      <c r="W71" s="18">
        <v>1</v>
      </c>
      <c r="X71" s="18">
        <v>1</v>
      </c>
      <c r="Y71" s="18">
        <v>1</v>
      </c>
      <c r="Z71" s="18">
        <v>1</v>
      </c>
      <c r="AA71" s="18">
        <v>1</v>
      </c>
      <c r="AB71" s="18">
        <v>0</v>
      </c>
      <c r="AC71" s="19">
        <v>0</v>
      </c>
      <c r="AD71" s="26" t="str">
        <f t="shared" si="40"/>
        <v>FFFF</v>
      </c>
      <c r="AE71" s="19">
        <v>0</v>
      </c>
      <c r="AF71" s="19">
        <v>0</v>
      </c>
      <c r="AG71" s="19">
        <v>0</v>
      </c>
      <c r="AH71" s="19">
        <v>0</v>
      </c>
      <c r="AI71" s="18">
        <v>0</v>
      </c>
      <c r="AJ71" s="19">
        <v>0</v>
      </c>
      <c r="AK71" s="19">
        <v>0</v>
      </c>
      <c r="AL71" s="19">
        <v>0</v>
      </c>
      <c r="AM71" s="19">
        <v>0</v>
      </c>
      <c r="AN71" s="19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0</v>
      </c>
      <c r="AT71" s="18" t="str">
        <f t="shared" ca="1" si="35"/>
        <v>01</v>
      </c>
      <c r="AU71" s="18" t="s">
        <v>25</v>
      </c>
      <c r="AV71" s="16" t="str">
        <f t="shared" ca="1" si="36"/>
        <v>7B00013CC80106076002F4000516080701000001010101000000FFFF0000000000000000000000000000000000000000000000000000000000017D</v>
      </c>
      <c r="AW71" s="79">
        <v>70</v>
      </c>
      <c r="AX71" s="21"/>
      <c r="AY71" s="18" t="str">
        <f t="shared" si="37"/>
        <v>00</v>
      </c>
      <c r="AZ71" s="18" t="str">
        <f t="shared" si="38"/>
        <v>00</v>
      </c>
      <c r="BA71" s="20"/>
      <c r="BB71" s="21"/>
    </row>
    <row r="72" spans="1:54" ht="66">
      <c r="A72" s="27"/>
      <c r="B72" s="16">
        <v>29</v>
      </c>
      <c r="C72" s="27" t="s">
        <v>89</v>
      </c>
      <c r="D72" s="16"/>
      <c r="E72" s="16">
        <v>1</v>
      </c>
      <c r="F72" s="25">
        <v>0</v>
      </c>
      <c r="G72" s="18" t="s">
        <v>18</v>
      </c>
      <c r="H72" s="18">
        <v>0</v>
      </c>
      <c r="I72" s="18">
        <v>1</v>
      </c>
      <c r="J72" s="18" t="s">
        <v>69</v>
      </c>
      <c r="K72" s="18" t="s">
        <v>68</v>
      </c>
      <c r="L72" s="18">
        <v>1</v>
      </c>
      <c r="M72" s="18">
        <v>6</v>
      </c>
      <c r="N72" s="19">
        <v>760</v>
      </c>
      <c r="O72" s="19" t="s">
        <v>166</v>
      </c>
      <c r="P72" s="19">
        <v>5</v>
      </c>
      <c r="Q72" s="18" t="str">
        <f t="shared" ca="1" si="41"/>
        <v>16</v>
      </c>
      <c r="R72" s="18" t="str">
        <f t="shared" ca="1" si="42"/>
        <v>08</v>
      </c>
      <c r="S72" s="18" t="str">
        <f t="shared" ca="1" si="43"/>
        <v>07</v>
      </c>
      <c r="T72" s="18">
        <v>1</v>
      </c>
      <c r="U72" s="18">
        <v>0</v>
      </c>
      <c r="V72" s="18">
        <v>0</v>
      </c>
      <c r="W72" s="18">
        <v>1</v>
      </c>
      <c r="X72" s="18">
        <v>1</v>
      </c>
      <c r="Y72" s="18">
        <v>1</v>
      </c>
      <c r="Z72" s="18">
        <v>1</v>
      </c>
      <c r="AA72" s="18">
        <v>1</v>
      </c>
      <c r="AB72" s="18">
        <v>0</v>
      </c>
      <c r="AC72" s="19">
        <v>0</v>
      </c>
      <c r="AD72" s="19">
        <v>0</v>
      </c>
      <c r="AE72" s="26">
        <f>F72</f>
        <v>0</v>
      </c>
      <c r="AF72" s="19">
        <v>0</v>
      </c>
      <c r="AG72" s="19">
        <v>0</v>
      </c>
      <c r="AH72" s="19">
        <v>0</v>
      </c>
      <c r="AI72" s="18">
        <v>0</v>
      </c>
      <c r="AJ72" s="19">
        <v>0</v>
      </c>
      <c r="AK72" s="19">
        <v>0</v>
      </c>
      <c r="AL72" s="19">
        <v>0</v>
      </c>
      <c r="AM72" s="19">
        <v>0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8" t="str">
        <f t="shared" ca="1" si="35"/>
        <v>00</v>
      </c>
      <c r="AU72" s="18" t="s">
        <v>25</v>
      </c>
      <c r="AV72" s="16" t="str">
        <f t="shared" ca="1" si="36"/>
        <v>7B00013CC80106076002F400051608070100000101010100000000000000000000000000000000000000000000000000000000000000000000007D</v>
      </c>
      <c r="AW72" s="79">
        <v>71</v>
      </c>
      <c r="AX72" s="21"/>
      <c r="AY72" s="18" t="str">
        <f t="shared" si="37"/>
        <v>00</v>
      </c>
      <c r="AZ72" s="18" t="str">
        <f t="shared" si="38"/>
        <v>00</v>
      </c>
      <c r="BA72" s="20"/>
      <c r="BB72" s="21"/>
    </row>
    <row r="73" spans="1:54" ht="66">
      <c r="A73" s="27"/>
      <c r="B73" s="16"/>
      <c r="C73" s="27"/>
      <c r="D73" s="16"/>
      <c r="E73" s="16">
        <v>2</v>
      </c>
      <c r="F73" s="25">
        <v>34</v>
      </c>
      <c r="G73" s="18" t="s">
        <v>18</v>
      </c>
      <c r="H73" s="18">
        <v>0</v>
      </c>
      <c r="I73" s="18">
        <v>1</v>
      </c>
      <c r="J73" s="18" t="s">
        <v>69</v>
      </c>
      <c r="K73" s="18" t="s">
        <v>68</v>
      </c>
      <c r="L73" s="18">
        <v>1</v>
      </c>
      <c r="M73" s="18">
        <v>6</v>
      </c>
      <c r="N73" s="19">
        <v>760</v>
      </c>
      <c r="O73" s="19" t="s">
        <v>166</v>
      </c>
      <c r="P73" s="19">
        <v>5</v>
      </c>
      <c r="Q73" s="18" t="str">
        <f t="shared" ca="1" si="41"/>
        <v>16</v>
      </c>
      <c r="R73" s="18" t="str">
        <f t="shared" ca="1" si="42"/>
        <v>08</v>
      </c>
      <c r="S73" s="18" t="str">
        <f t="shared" ca="1" si="43"/>
        <v>07</v>
      </c>
      <c r="T73" s="18">
        <v>1</v>
      </c>
      <c r="U73" s="18">
        <v>0</v>
      </c>
      <c r="V73" s="18">
        <v>0</v>
      </c>
      <c r="W73" s="18">
        <v>1</v>
      </c>
      <c r="X73" s="18">
        <v>1</v>
      </c>
      <c r="Y73" s="18">
        <v>1</v>
      </c>
      <c r="Z73" s="18">
        <v>1</v>
      </c>
      <c r="AA73" s="18">
        <v>1</v>
      </c>
      <c r="AB73" s="18">
        <v>0</v>
      </c>
      <c r="AC73" s="19">
        <v>0</v>
      </c>
      <c r="AD73" s="19">
        <v>0</v>
      </c>
      <c r="AE73" s="26">
        <f t="shared" ref="AE73:AE74" si="44">F73</f>
        <v>34</v>
      </c>
      <c r="AF73" s="19">
        <v>0</v>
      </c>
      <c r="AG73" s="19">
        <v>0</v>
      </c>
      <c r="AH73" s="19">
        <v>0</v>
      </c>
      <c r="AI73" s="18">
        <v>0</v>
      </c>
      <c r="AJ73" s="19">
        <v>0</v>
      </c>
      <c r="AK73" s="19">
        <v>0</v>
      </c>
      <c r="AL73" s="19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8" t="str">
        <f t="shared" ca="1" si="35"/>
        <v>14</v>
      </c>
      <c r="AU73" s="18" t="s">
        <v>25</v>
      </c>
      <c r="AV73" s="16" t="str">
        <f t="shared" ca="1" si="36"/>
        <v>7B00013CC80106076002F400051608070100000101010100000000000034000000000000000000000000000000000000000000000000000000147D</v>
      </c>
      <c r="AW73" s="79">
        <v>72</v>
      </c>
      <c r="AX73" s="21"/>
      <c r="AY73" s="18" t="str">
        <f t="shared" si="37"/>
        <v>00</v>
      </c>
      <c r="AZ73" s="18" t="str">
        <f t="shared" si="38"/>
        <v>00</v>
      </c>
      <c r="BA73" s="20"/>
      <c r="BB73" s="21"/>
    </row>
    <row r="74" spans="1:54" ht="66">
      <c r="A74" s="27"/>
      <c r="B74" s="16"/>
      <c r="C74" s="27"/>
      <c r="D74" s="16"/>
      <c r="E74" s="16">
        <v>3</v>
      </c>
      <c r="F74" s="25" t="s">
        <v>72</v>
      </c>
      <c r="G74" s="18" t="s">
        <v>18</v>
      </c>
      <c r="H74" s="18">
        <v>0</v>
      </c>
      <c r="I74" s="18">
        <v>1</v>
      </c>
      <c r="J74" s="18" t="s">
        <v>69</v>
      </c>
      <c r="K74" s="18" t="s">
        <v>68</v>
      </c>
      <c r="L74" s="18">
        <v>1</v>
      </c>
      <c r="M74" s="18">
        <v>6</v>
      </c>
      <c r="N74" s="19">
        <v>760</v>
      </c>
      <c r="O74" s="19" t="s">
        <v>166</v>
      </c>
      <c r="P74" s="19">
        <v>5</v>
      </c>
      <c r="Q74" s="18" t="str">
        <f t="shared" ca="1" si="41"/>
        <v>16</v>
      </c>
      <c r="R74" s="18" t="str">
        <f t="shared" ca="1" si="42"/>
        <v>08</v>
      </c>
      <c r="S74" s="18" t="str">
        <f t="shared" ca="1" si="43"/>
        <v>07</v>
      </c>
      <c r="T74" s="18">
        <v>1</v>
      </c>
      <c r="U74" s="18">
        <v>0</v>
      </c>
      <c r="V74" s="18">
        <v>0</v>
      </c>
      <c r="W74" s="18">
        <v>1</v>
      </c>
      <c r="X74" s="18">
        <v>1</v>
      </c>
      <c r="Y74" s="18">
        <v>1</v>
      </c>
      <c r="Z74" s="18">
        <v>1</v>
      </c>
      <c r="AA74" s="18">
        <v>1</v>
      </c>
      <c r="AB74" s="18">
        <v>0</v>
      </c>
      <c r="AC74" s="19">
        <v>0</v>
      </c>
      <c r="AD74" s="19">
        <v>0</v>
      </c>
      <c r="AE74" s="26" t="str">
        <f t="shared" si="44"/>
        <v>FFFF</v>
      </c>
      <c r="AF74" s="19">
        <v>0</v>
      </c>
      <c r="AG74" s="19">
        <v>0</v>
      </c>
      <c r="AH74" s="19">
        <v>0</v>
      </c>
      <c r="AI74" s="18">
        <v>0</v>
      </c>
      <c r="AJ74" s="19">
        <v>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8" t="str">
        <f t="shared" ca="1" si="35"/>
        <v>01</v>
      </c>
      <c r="AU74" s="18" t="s">
        <v>25</v>
      </c>
      <c r="AV74" s="16" t="str">
        <f t="shared" ca="1" si="36"/>
        <v>7B00013CC80106076002F40005160807010000010101010000000000FFFF000000000000000000000000000000000000000000000000000000017D</v>
      </c>
      <c r="AW74" s="79">
        <v>73</v>
      </c>
      <c r="AX74" s="21"/>
      <c r="AY74" s="18" t="str">
        <f t="shared" si="37"/>
        <v>00</v>
      </c>
      <c r="AZ74" s="18" t="str">
        <f t="shared" si="38"/>
        <v>00</v>
      </c>
      <c r="BA74" s="20"/>
      <c r="BB74" s="21"/>
    </row>
    <row r="75" spans="1:54" ht="66">
      <c r="A75" s="27"/>
      <c r="B75" s="16">
        <v>31</v>
      </c>
      <c r="C75" s="27" t="s">
        <v>90</v>
      </c>
      <c r="D75" s="16"/>
      <c r="E75" s="16">
        <v>1</v>
      </c>
      <c r="F75" s="25">
        <v>0</v>
      </c>
      <c r="G75" s="18" t="s">
        <v>18</v>
      </c>
      <c r="H75" s="18">
        <v>0</v>
      </c>
      <c r="I75" s="18">
        <v>1</v>
      </c>
      <c r="J75" s="18" t="s">
        <v>69</v>
      </c>
      <c r="K75" s="18" t="s">
        <v>68</v>
      </c>
      <c r="L75" s="18">
        <v>1</v>
      </c>
      <c r="M75" s="18">
        <v>6</v>
      </c>
      <c r="N75" s="19">
        <v>760</v>
      </c>
      <c r="O75" s="19" t="s">
        <v>166</v>
      </c>
      <c r="P75" s="19">
        <v>5</v>
      </c>
      <c r="Q75" s="18" t="str">
        <f t="shared" ca="1" si="41"/>
        <v>16</v>
      </c>
      <c r="R75" s="18" t="str">
        <f t="shared" ca="1" si="42"/>
        <v>08</v>
      </c>
      <c r="S75" s="18" t="str">
        <f t="shared" ca="1" si="43"/>
        <v>07</v>
      </c>
      <c r="T75" s="18">
        <v>1</v>
      </c>
      <c r="U75" s="18">
        <v>0</v>
      </c>
      <c r="V75" s="18">
        <v>0</v>
      </c>
      <c r="W75" s="18">
        <v>1</v>
      </c>
      <c r="X75" s="18">
        <v>1</v>
      </c>
      <c r="Y75" s="18">
        <v>1</v>
      </c>
      <c r="Z75" s="18">
        <v>1</v>
      </c>
      <c r="AA75" s="18">
        <v>1</v>
      </c>
      <c r="AB75" s="18">
        <v>0</v>
      </c>
      <c r="AC75" s="19">
        <v>0</v>
      </c>
      <c r="AD75" s="19">
        <v>0</v>
      </c>
      <c r="AE75" s="19">
        <v>0</v>
      </c>
      <c r="AF75" s="26">
        <f>F75</f>
        <v>0</v>
      </c>
      <c r="AG75" s="19">
        <v>0</v>
      </c>
      <c r="AH75" s="19">
        <v>0</v>
      </c>
      <c r="AI75" s="18">
        <v>0</v>
      </c>
      <c r="AJ75" s="19">
        <v>0</v>
      </c>
      <c r="AK75" s="19">
        <v>0</v>
      </c>
      <c r="AL75" s="19">
        <v>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8" t="str">
        <f t="shared" ca="1" si="35"/>
        <v>00</v>
      </c>
      <c r="AU75" s="18" t="s">
        <v>25</v>
      </c>
      <c r="AV75" s="16" t="str">
        <f t="shared" ca="1" si="36"/>
        <v>7B00013CC80106076002F400051608070100000101010100000000000000000000000000000000000000000000000000000000000000000000007D</v>
      </c>
      <c r="AW75" s="79">
        <v>74</v>
      </c>
      <c r="AX75" s="21"/>
      <c r="AY75" s="18" t="str">
        <f t="shared" si="37"/>
        <v>00</v>
      </c>
      <c r="AZ75" s="18" t="str">
        <f t="shared" si="38"/>
        <v>00</v>
      </c>
      <c r="BA75" s="20"/>
      <c r="BB75" s="21"/>
    </row>
    <row r="76" spans="1:54" ht="66">
      <c r="A76" s="27"/>
      <c r="B76" s="16"/>
      <c r="C76" s="27"/>
      <c r="D76" s="16"/>
      <c r="E76" s="16">
        <v>2</v>
      </c>
      <c r="F76" s="25">
        <v>34</v>
      </c>
      <c r="G76" s="18" t="s">
        <v>18</v>
      </c>
      <c r="H76" s="18">
        <v>0</v>
      </c>
      <c r="I76" s="18">
        <v>1</v>
      </c>
      <c r="J76" s="18" t="s">
        <v>69</v>
      </c>
      <c r="K76" s="18" t="s">
        <v>68</v>
      </c>
      <c r="L76" s="18">
        <v>1</v>
      </c>
      <c r="M76" s="18">
        <v>6</v>
      </c>
      <c r="N76" s="19">
        <v>760</v>
      </c>
      <c r="O76" s="19" t="s">
        <v>166</v>
      </c>
      <c r="P76" s="19">
        <v>5</v>
      </c>
      <c r="Q76" s="18" t="str">
        <f t="shared" ca="1" si="41"/>
        <v>16</v>
      </c>
      <c r="R76" s="18" t="str">
        <f t="shared" ca="1" si="42"/>
        <v>08</v>
      </c>
      <c r="S76" s="18" t="str">
        <f t="shared" ca="1" si="43"/>
        <v>07</v>
      </c>
      <c r="T76" s="18">
        <v>1</v>
      </c>
      <c r="U76" s="18">
        <v>0</v>
      </c>
      <c r="V76" s="18">
        <v>0</v>
      </c>
      <c r="W76" s="18">
        <v>1</v>
      </c>
      <c r="X76" s="18">
        <v>1</v>
      </c>
      <c r="Y76" s="18">
        <v>1</v>
      </c>
      <c r="Z76" s="18">
        <v>1</v>
      </c>
      <c r="AA76" s="18">
        <v>1</v>
      </c>
      <c r="AB76" s="18">
        <v>0</v>
      </c>
      <c r="AC76" s="19">
        <v>0</v>
      </c>
      <c r="AD76" s="19">
        <v>0</v>
      </c>
      <c r="AE76" s="19">
        <v>0</v>
      </c>
      <c r="AF76" s="26">
        <f t="shared" ref="AF76:AF77" si="45">F76</f>
        <v>34</v>
      </c>
      <c r="AG76" s="19">
        <v>0</v>
      </c>
      <c r="AH76" s="19">
        <v>0</v>
      </c>
      <c r="AI76" s="18">
        <v>0</v>
      </c>
      <c r="AJ76" s="19">
        <v>0</v>
      </c>
      <c r="AK76" s="19">
        <v>0</v>
      </c>
      <c r="AL76" s="19">
        <v>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8" t="str">
        <f t="shared" ca="1" si="35"/>
        <v>14</v>
      </c>
      <c r="AU76" s="18" t="s">
        <v>25</v>
      </c>
      <c r="AV76" s="16" t="str">
        <f t="shared" ca="1" si="36"/>
        <v>7B00013CC80106076002F400051608070100000101010100000000000000003400000000000000000000000000000000000000000000000000147D</v>
      </c>
      <c r="AW76" s="79">
        <v>75</v>
      </c>
      <c r="AX76" s="21"/>
      <c r="AY76" s="18" t="str">
        <f t="shared" si="37"/>
        <v>00</v>
      </c>
      <c r="AZ76" s="18" t="str">
        <f t="shared" si="38"/>
        <v>00</v>
      </c>
      <c r="BA76" s="20"/>
      <c r="BB76" s="21"/>
    </row>
    <row r="77" spans="1:54" ht="66">
      <c r="A77" s="27"/>
      <c r="B77" s="16"/>
      <c r="C77" s="27"/>
      <c r="D77" s="16"/>
      <c r="E77" s="16">
        <v>3</v>
      </c>
      <c r="F77" s="25" t="s">
        <v>72</v>
      </c>
      <c r="G77" s="18" t="s">
        <v>18</v>
      </c>
      <c r="H77" s="18">
        <v>0</v>
      </c>
      <c r="I77" s="18">
        <v>1</v>
      </c>
      <c r="J77" s="18" t="s">
        <v>69</v>
      </c>
      <c r="K77" s="18" t="s">
        <v>68</v>
      </c>
      <c r="L77" s="18">
        <v>1</v>
      </c>
      <c r="M77" s="18">
        <v>6</v>
      </c>
      <c r="N77" s="19">
        <v>760</v>
      </c>
      <c r="O77" s="19" t="s">
        <v>166</v>
      </c>
      <c r="P77" s="19">
        <v>5</v>
      </c>
      <c r="Q77" s="18" t="str">
        <f t="shared" ca="1" si="41"/>
        <v>16</v>
      </c>
      <c r="R77" s="18" t="str">
        <f t="shared" ca="1" si="42"/>
        <v>08</v>
      </c>
      <c r="S77" s="18" t="str">
        <f t="shared" ca="1" si="43"/>
        <v>07</v>
      </c>
      <c r="T77" s="18">
        <v>1</v>
      </c>
      <c r="U77" s="18">
        <v>0</v>
      </c>
      <c r="V77" s="18">
        <v>0</v>
      </c>
      <c r="W77" s="18">
        <v>1</v>
      </c>
      <c r="X77" s="18">
        <v>1</v>
      </c>
      <c r="Y77" s="18">
        <v>1</v>
      </c>
      <c r="Z77" s="18">
        <v>1</v>
      </c>
      <c r="AA77" s="18">
        <v>1</v>
      </c>
      <c r="AB77" s="18">
        <v>0</v>
      </c>
      <c r="AC77" s="19">
        <v>0</v>
      </c>
      <c r="AD77" s="19">
        <v>0</v>
      </c>
      <c r="AE77" s="19">
        <v>0</v>
      </c>
      <c r="AF77" s="26" t="str">
        <f t="shared" si="45"/>
        <v>FFFF</v>
      </c>
      <c r="AG77" s="19">
        <v>0</v>
      </c>
      <c r="AH77" s="19">
        <v>0</v>
      </c>
      <c r="AI77" s="18">
        <v>0</v>
      </c>
      <c r="AJ77" s="19">
        <v>0</v>
      </c>
      <c r="AK77" s="19">
        <v>0</v>
      </c>
      <c r="AL77" s="19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8" t="str">
        <f t="shared" ca="1" si="35"/>
        <v>01</v>
      </c>
      <c r="AU77" s="18" t="s">
        <v>25</v>
      </c>
      <c r="AV77" s="16" t="str">
        <f t="shared" ca="1" si="36"/>
        <v>7B00013CC80106076002F400051608070100000101010100000000000000FFFF00000000000000000000000000000000000000000000000000017D</v>
      </c>
      <c r="AW77" s="79">
        <v>76</v>
      </c>
      <c r="AX77" s="21"/>
      <c r="AY77" s="18" t="str">
        <f t="shared" si="37"/>
        <v>00</v>
      </c>
      <c r="AZ77" s="18" t="str">
        <f t="shared" si="38"/>
        <v>00</v>
      </c>
      <c r="BA77" s="20"/>
      <c r="BB77" s="21"/>
    </row>
    <row r="78" spans="1:54" ht="66">
      <c r="A78" s="27"/>
      <c r="B78" s="16">
        <v>33</v>
      </c>
      <c r="C78" s="27" t="s">
        <v>91</v>
      </c>
      <c r="D78" s="16"/>
      <c r="E78" s="16">
        <v>1</v>
      </c>
      <c r="F78" s="25">
        <v>0</v>
      </c>
      <c r="G78" s="18" t="s">
        <v>18</v>
      </c>
      <c r="H78" s="18">
        <v>0</v>
      </c>
      <c r="I78" s="18">
        <v>1</v>
      </c>
      <c r="J78" s="18" t="s">
        <v>69</v>
      </c>
      <c r="K78" s="18" t="s">
        <v>68</v>
      </c>
      <c r="L78" s="18">
        <v>1</v>
      </c>
      <c r="M78" s="18">
        <v>6</v>
      </c>
      <c r="N78" s="19">
        <v>760</v>
      </c>
      <c r="O78" s="19" t="s">
        <v>166</v>
      </c>
      <c r="P78" s="19">
        <v>5</v>
      </c>
      <c r="Q78" s="18" t="str">
        <f t="shared" ca="1" si="41"/>
        <v>16</v>
      </c>
      <c r="R78" s="18" t="str">
        <f t="shared" ca="1" si="42"/>
        <v>08</v>
      </c>
      <c r="S78" s="18" t="str">
        <f t="shared" ca="1" si="43"/>
        <v>07</v>
      </c>
      <c r="T78" s="18">
        <v>1</v>
      </c>
      <c r="U78" s="18">
        <v>0</v>
      </c>
      <c r="V78" s="18">
        <v>0</v>
      </c>
      <c r="W78" s="18">
        <v>1</v>
      </c>
      <c r="X78" s="18">
        <v>1</v>
      </c>
      <c r="Y78" s="18">
        <v>1</v>
      </c>
      <c r="Z78" s="18">
        <v>1</v>
      </c>
      <c r="AA78" s="18">
        <v>1</v>
      </c>
      <c r="AB78" s="18">
        <v>0</v>
      </c>
      <c r="AC78" s="19">
        <v>0</v>
      </c>
      <c r="AD78" s="19">
        <v>0</v>
      </c>
      <c r="AE78" s="19">
        <v>0</v>
      </c>
      <c r="AF78" s="19">
        <v>0</v>
      </c>
      <c r="AG78" s="26">
        <f>F78</f>
        <v>0</v>
      </c>
      <c r="AH78" s="19">
        <v>0</v>
      </c>
      <c r="AI78" s="18">
        <v>0</v>
      </c>
      <c r="AJ78" s="19">
        <v>0</v>
      </c>
      <c r="AK78" s="19">
        <v>0</v>
      </c>
      <c r="AL78" s="19">
        <v>0</v>
      </c>
      <c r="AM78" s="19">
        <v>0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8" t="str">
        <f t="shared" ca="1" si="35"/>
        <v>00</v>
      </c>
      <c r="AU78" s="18" t="s">
        <v>25</v>
      </c>
      <c r="AV78" s="16" t="str">
        <f t="shared" ca="1" si="36"/>
        <v>7B00013CC80106076002F400051608070100000101010100000000000000000000000000000000000000000000000000000000000000000000007D</v>
      </c>
      <c r="AW78" s="79">
        <v>77</v>
      </c>
      <c r="AX78" s="21"/>
      <c r="AY78" s="18" t="str">
        <f t="shared" si="37"/>
        <v>00</v>
      </c>
      <c r="AZ78" s="18" t="str">
        <f t="shared" si="38"/>
        <v>00</v>
      </c>
      <c r="BA78" s="20"/>
      <c r="BB78" s="21"/>
    </row>
    <row r="79" spans="1:54" ht="66">
      <c r="A79" s="27"/>
      <c r="B79" s="16"/>
      <c r="C79" s="27"/>
      <c r="D79" s="16"/>
      <c r="E79" s="16">
        <v>2</v>
      </c>
      <c r="F79" s="25">
        <v>34</v>
      </c>
      <c r="G79" s="18" t="s">
        <v>18</v>
      </c>
      <c r="H79" s="18">
        <v>0</v>
      </c>
      <c r="I79" s="18">
        <v>1</v>
      </c>
      <c r="J79" s="18" t="s">
        <v>69</v>
      </c>
      <c r="K79" s="18" t="s">
        <v>68</v>
      </c>
      <c r="L79" s="18">
        <v>1</v>
      </c>
      <c r="M79" s="18">
        <v>6</v>
      </c>
      <c r="N79" s="19">
        <v>760</v>
      </c>
      <c r="O79" s="19" t="s">
        <v>166</v>
      </c>
      <c r="P79" s="19">
        <v>5</v>
      </c>
      <c r="Q79" s="18" t="str">
        <f t="shared" ca="1" si="41"/>
        <v>16</v>
      </c>
      <c r="R79" s="18" t="str">
        <f t="shared" ca="1" si="42"/>
        <v>08</v>
      </c>
      <c r="S79" s="18" t="str">
        <f t="shared" ca="1" si="43"/>
        <v>07</v>
      </c>
      <c r="T79" s="18">
        <v>1</v>
      </c>
      <c r="U79" s="18">
        <v>0</v>
      </c>
      <c r="V79" s="18">
        <v>0</v>
      </c>
      <c r="W79" s="18">
        <v>1</v>
      </c>
      <c r="X79" s="18">
        <v>1</v>
      </c>
      <c r="Y79" s="18">
        <v>1</v>
      </c>
      <c r="Z79" s="18">
        <v>1</v>
      </c>
      <c r="AA79" s="18">
        <v>1</v>
      </c>
      <c r="AB79" s="18">
        <v>0</v>
      </c>
      <c r="AC79" s="19">
        <v>0</v>
      </c>
      <c r="AD79" s="19">
        <v>0</v>
      </c>
      <c r="AE79" s="19">
        <v>0</v>
      </c>
      <c r="AF79" s="19">
        <v>0</v>
      </c>
      <c r="AG79" s="26">
        <f t="shared" ref="AG79:AG80" si="46">F79</f>
        <v>34</v>
      </c>
      <c r="AH79" s="19">
        <v>0</v>
      </c>
      <c r="AI79" s="18">
        <v>0</v>
      </c>
      <c r="AJ79" s="19">
        <v>0</v>
      </c>
      <c r="AK79" s="19">
        <v>0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8" t="str">
        <f t="shared" ca="1" si="35"/>
        <v>14</v>
      </c>
      <c r="AU79" s="18" t="s">
        <v>25</v>
      </c>
      <c r="AV79" s="16" t="str">
        <f t="shared" ca="1" si="36"/>
        <v>7B00013CC80106076002F400051608070100000101010100000000000000000000340000000000000000000000000000000000000000000000147D</v>
      </c>
      <c r="AW79" s="79">
        <v>78</v>
      </c>
      <c r="AX79" s="21"/>
      <c r="AY79" s="18" t="str">
        <f t="shared" si="37"/>
        <v>00</v>
      </c>
      <c r="AZ79" s="18" t="str">
        <f t="shared" si="38"/>
        <v>00</v>
      </c>
      <c r="BA79" s="20"/>
      <c r="BB79" s="21"/>
    </row>
    <row r="80" spans="1:54" ht="66">
      <c r="A80" s="27"/>
      <c r="B80" s="16"/>
      <c r="C80" s="27"/>
      <c r="D80" s="16"/>
      <c r="E80" s="16">
        <v>3</v>
      </c>
      <c r="F80" s="25" t="s">
        <v>72</v>
      </c>
      <c r="G80" s="18" t="s">
        <v>18</v>
      </c>
      <c r="H80" s="18">
        <v>0</v>
      </c>
      <c r="I80" s="18">
        <v>1</v>
      </c>
      <c r="J80" s="18" t="s">
        <v>69</v>
      </c>
      <c r="K80" s="18" t="s">
        <v>68</v>
      </c>
      <c r="L80" s="18">
        <v>1</v>
      </c>
      <c r="M80" s="18">
        <v>6</v>
      </c>
      <c r="N80" s="19">
        <v>760</v>
      </c>
      <c r="O80" s="19" t="s">
        <v>166</v>
      </c>
      <c r="P80" s="19">
        <v>5</v>
      </c>
      <c r="Q80" s="18" t="str">
        <f t="shared" ca="1" si="41"/>
        <v>16</v>
      </c>
      <c r="R80" s="18" t="str">
        <f t="shared" ca="1" si="42"/>
        <v>08</v>
      </c>
      <c r="S80" s="18" t="str">
        <f t="shared" ca="1" si="43"/>
        <v>07</v>
      </c>
      <c r="T80" s="18">
        <v>1</v>
      </c>
      <c r="U80" s="18">
        <v>0</v>
      </c>
      <c r="V80" s="18">
        <v>0</v>
      </c>
      <c r="W80" s="18">
        <v>1</v>
      </c>
      <c r="X80" s="18">
        <v>1</v>
      </c>
      <c r="Y80" s="18">
        <v>1</v>
      </c>
      <c r="Z80" s="18">
        <v>1</v>
      </c>
      <c r="AA80" s="18">
        <v>1</v>
      </c>
      <c r="AB80" s="18">
        <v>0</v>
      </c>
      <c r="AC80" s="19">
        <v>0</v>
      </c>
      <c r="AD80" s="19">
        <v>0</v>
      </c>
      <c r="AE80" s="19">
        <v>0</v>
      </c>
      <c r="AF80" s="19">
        <v>0</v>
      </c>
      <c r="AG80" s="26" t="str">
        <f t="shared" si="46"/>
        <v>FFFF</v>
      </c>
      <c r="AH80" s="19">
        <v>0</v>
      </c>
      <c r="AI80" s="18">
        <v>0</v>
      </c>
      <c r="AJ80" s="19">
        <v>0</v>
      </c>
      <c r="AK80" s="19">
        <v>0</v>
      </c>
      <c r="AL80" s="19">
        <v>0</v>
      </c>
      <c r="AM80" s="19">
        <v>0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>
        <v>0</v>
      </c>
      <c r="AT80" s="18" t="str">
        <f t="shared" ca="1" si="35"/>
        <v>01</v>
      </c>
      <c r="AU80" s="18" t="s">
        <v>25</v>
      </c>
      <c r="AV80" s="16" t="str">
        <f t="shared" ca="1" si="36"/>
        <v>7B00013CC80106076002F4000516080701000001010101000000000000000000FFFF0000000000000000000000000000000000000000000000017D</v>
      </c>
      <c r="AW80" s="79">
        <v>79</v>
      </c>
      <c r="AX80" s="21"/>
      <c r="AY80" s="18" t="str">
        <f t="shared" si="37"/>
        <v>00</v>
      </c>
      <c r="AZ80" s="18" t="str">
        <f t="shared" si="38"/>
        <v>00</v>
      </c>
      <c r="BA80" s="20"/>
      <c r="BB80" s="21"/>
    </row>
    <row r="81" spans="1:54" ht="66">
      <c r="A81" s="27"/>
      <c r="B81" s="16">
        <v>35</v>
      </c>
      <c r="C81" s="27" t="s">
        <v>102</v>
      </c>
      <c r="D81" s="16"/>
      <c r="E81" s="16">
        <v>1</v>
      </c>
      <c r="F81" s="25">
        <v>0</v>
      </c>
      <c r="G81" s="18" t="s">
        <v>18</v>
      </c>
      <c r="H81" s="18">
        <v>0</v>
      </c>
      <c r="I81" s="18">
        <v>1</v>
      </c>
      <c r="J81" s="18" t="s">
        <v>69</v>
      </c>
      <c r="K81" s="18" t="s">
        <v>68</v>
      </c>
      <c r="L81" s="18">
        <v>1</v>
      </c>
      <c r="M81" s="18">
        <v>6</v>
      </c>
      <c r="N81" s="19">
        <v>760</v>
      </c>
      <c r="O81" s="19" t="s">
        <v>166</v>
      </c>
      <c r="P81" s="19">
        <v>5</v>
      </c>
      <c r="Q81" s="18" t="str">
        <f t="shared" ca="1" si="41"/>
        <v>16</v>
      </c>
      <c r="R81" s="18" t="str">
        <f t="shared" ca="1" si="42"/>
        <v>08</v>
      </c>
      <c r="S81" s="18" t="str">
        <f t="shared" ca="1" si="43"/>
        <v>07</v>
      </c>
      <c r="T81" s="18">
        <v>1</v>
      </c>
      <c r="U81" s="18">
        <v>0</v>
      </c>
      <c r="V81" s="18">
        <v>0</v>
      </c>
      <c r="W81" s="18">
        <v>1</v>
      </c>
      <c r="X81" s="18">
        <v>1</v>
      </c>
      <c r="Y81" s="18">
        <v>1</v>
      </c>
      <c r="Z81" s="18">
        <v>1</v>
      </c>
      <c r="AA81" s="18">
        <v>1</v>
      </c>
      <c r="AB81" s="18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26">
        <f>F81</f>
        <v>0</v>
      </c>
      <c r="AI81" s="18">
        <v>0</v>
      </c>
      <c r="AJ81" s="19">
        <v>0</v>
      </c>
      <c r="AK81" s="19">
        <v>0</v>
      </c>
      <c r="AL81" s="19">
        <v>0</v>
      </c>
      <c r="AM81" s="19">
        <v>0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8" t="str">
        <f t="shared" ca="1" si="35"/>
        <v>00</v>
      </c>
      <c r="AU81" s="18" t="s">
        <v>25</v>
      </c>
      <c r="AV81" s="16" t="str">
        <f t="shared" ca="1" si="36"/>
        <v>7B00013CC80106076002F400051608070100000101010100000000000000000000000000000000000000000000000000000000000000000000007D</v>
      </c>
      <c r="AW81" s="79">
        <v>80</v>
      </c>
      <c r="AX81" s="21"/>
      <c r="AY81" s="18" t="str">
        <f t="shared" si="37"/>
        <v>00</v>
      </c>
      <c r="AZ81" s="18" t="str">
        <f t="shared" si="38"/>
        <v>00</v>
      </c>
      <c r="BA81" s="20"/>
      <c r="BB81" s="21"/>
    </row>
    <row r="82" spans="1:54" ht="66">
      <c r="A82" s="27"/>
      <c r="B82" s="16"/>
      <c r="C82" s="27"/>
      <c r="D82" s="16"/>
      <c r="E82" s="16">
        <v>2</v>
      </c>
      <c r="F82" s="25">
        <v>34</v>
      </c>
      <c r="G82" s="18" t="s">
        <v>18</v>
      </c>
      <c r="H82" s="18">
        <v>0</v>
      </c>
      <c r="I82" s="18">
        <v>1</v>
      </c>
      <c r="J82" s="18" t="s">
        <v>69</v>
      </c>
      <c r="K82" s="18" t="s">
        <v>68</v>
      </c>
      <c r="L82" s="18">
        <v>1</v>
      </c>
      <c r="M82" s="18">
        <v>6</v>
      </c>
      <c r="N82" s="19">
        <v>760</v>
      </c>
      <c r="O82" s="19" t="s">
        <v>166</v>
      </c>
      <c r="P82" s="19">
        <v>5</v>
      </c>
      <c r="Q82" s="18" t="str">
        <f t="shared" ca="1" si="41"/>
        <v>16</v>
      </c>
      <c r="R82" s="18" t="str">
        <f t="shared" ca="1" si="42"/>
        <v>08</v>
      </c>
      <c r="S82" s="18" t="str">
        <f t="shared" ca="1" si="43"/>
        <v>07</v>
      </c>
      <c r="T82" s="18">
        <v>1</v>
      </c>
      <c r="U82" s="18">
        <v>0</v>
      </c>
      <c r="V82" s="18">
        <v>0</v>
      </c>
      <c r="W82" s="18">
        <v>1</v>
      </c>
      <c r="X82" s="18">
        <v>1</v>
      </c>
      <c r="Y82" s="18">
        <v>1</v>
      </c>
      <c r="Z82" s="18">
        <v>1</v>
      </c>
      <c r="AA82" s="18">
        <v>1</v>
      </c>
      <c r="AB82" s="18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26">
        <f t="shared" ref="AH82:AH83" si="47">F82</f>
        <v>34</v>
      </c>
      <c r="AI82" s="18">
        <v>0</v>
      </c>
      <c r="AJ82" s="19">
        <v>0</v>
      </c>
      <c r="AK82" s="19">
        <v>0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8" t="str">
        <f t="shared" ca="1" si="35"/>
        <v>14</v>
      </c>
      <c r="AU82" s="18" t="s">
        <v>25</v>
      </c>
      <c r="AV82" s="16" t="str">
        <f t="shared" ca="1" si="36"/>
        <v>7B00013CC80106076002F400051608070100000101010100000000000000000000000034000000000000000000000000000000000000000000147D</v>
      </c>
      <c r="AW82" s="79">
        <v>81</v>
      </c>
      <c r="AX82" s="21"/>
      <c r="AY82" s="18" t="str">
        <f t="shared" si="37"/>
        <v>00</v>
      </c>
      <c r="AZ82" s="18" t="str">
        <f t="shared" si="38"/>
        <v>00</v>
      </c>
      <c r="BA82" s="20"/>
      <c r="BB82" s="21"/>
    </row>
    <row r="83" spans="1:54" ht="66">
      <c r="A83" s="27"/>
      <c r="B83" s="16"/>
      <c r="C83" s="27"/>
      <c r="D83" s="16"/>
      <c r="E83" s="16">
        <v>3</v>
      </c>
      <c r="F83" s="25" t="s">
        <v>72</v>
      </c>
      <c r="G83" s="18" t="s">
        <v>18</v>
      </c>
      <c r="H83" s="18">
        <v>0</v>
      </c>
      <c r="I83" s="18">
        <v>1</v>
      </c>
      <c r="J83" s="18" t="s">
        <v>69</v>
      </c>
      <c r="K83" s="18" t="s">
        <v>68</v>
      </c>
      <c r="L83" s="18">
        <v>1</v>
      </c>
      <c r="M83" s="18">
        <v>6</v>
      </c>
      <c r="N83" s="19">
        <v>760</v>
      </c>
      <c r="O83" s="19" t="s">
        <v>166</v>
      </c>
      <c r="P83" s="19">
        <v>5</v>
      </c>
      <c r="Q83" s="18" t="str">
        <f t="shared" ca="1" si="41"/>
        <v>16</v>
      </c>
      <c r="R83" s="18" t="str">
        <f t="shared" ca="1" si="42"/>
        <v>08</v>
      </c>
      <c r="S83" s="18" t="str">
        <f t="shared" ca="1" si="43"/>
        <v>07</v>
      </c>
      <c r="T83" s="18">
        <v>1</v>
      </c>
      <c r="U83" s="18">
        <v>0</v>
      </c>
      <c r="V83" s="18">
        <v>0</v>
      </c>
      <c r="W83" s="18">
        <v>1</v>
      </c>
      <c r="X83" s="18">
        <v>1</v>
      </c>
      <c r="Y83" s="18">
        <v>1</v>
      </c>
      <c r="Z83" s="18">
        <v>1</v>
      </c>
      <c r="AA83" s="18">
        <v>1</v>
      </c>
      <c r="AB83" s="18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26" t="str">
        <f t="shared" si="47"/>
        <v>FFFF</v>
      </c>
      <c r="AI83" s="18">
        <v>0</v>
      </c>
      <c r="AJ83" s="19">
        <v>0</v>
      </c>
      <c r="AK83" s="19">
        <v>0</v>
      </c>
      <c r="AL83" s="19">
        <v>0</v>
      </c>
      <c r="AM83" s="19">
        <v>0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>
        <v>0</v>
      </c>
      <c r="AT83" s="18" t="str">
        <f t="shared" ca="1" si="35"/>
        <v>01</v>
      </c>
      <c r="AU83" s="18" t="s">
        <v>25</v>
      </c>
      <c r="AV83" s="16" t="str">
        <f t="shared" ca="1" si="36"/>
        <v>7B00013CC80106076002F40005160807010000010101010000000000000000000000FFFF000000000000000000000000000000000000000000017D</v>
      </c>
      <c r="AW83" s="79">
        <v>82</v>
      </c>
      <c r="AX83" s="21"/>
      <c r="AY83" s="18" t="str">
        <f t="shared" si="37"/>
        <v>00</v>
      </c>
      <c r="AZ83" s="18" t="str">
        <f t="shared" si="38"/>
        <v>00</v>
      </c>
      <c r="BA83" s="20"/>
      <c r="BB83" s="21"/>
    </row>
    <row r="84" spans="1:54" ht="66">
      <c r="A84" s="27"/>
      <c r="B84" s="16">
        <v>37</v>
      </c>
      <c r="C84" s="27" t="s">
        <v>103</v>
      </c>
      <c r="D84" s="16"/>
      <c r="E84" s="16">
        <v>1</v>
      </c>
      <c r="F84" s="22">
        <v>0</v>
      </c>
      <c r="G84" s="18" t="s">
        <v>18</v>
      </c>
      <c r="H84" s="18">
        <v>0</v>
      </c>
      <c r="I84" s="18">
        <v>1</v>
      </c>
      <c r="J84" s="18" t="s">
        <v>69</v>
      </c>
      <c r="K84" s="18" t="s">
        <v>68</v>
      </c>
      <c r="L84" s="18">
        <v>1</v>
      </c>
      <c r="M84" s="18">
        <v>6</v>
      </c>
      <c r="N84" s="19">
        <v>760</v>
      </c>
      <c r="O84" s="19" t="s">
        <v>166</v>
      </c>
      <c r="P84" s="19">
        <v>5</v>
      </c>
      <c r="Q84" s="18" t="str">
        <f t="shared" ca="1" si="41"/>
        <v>16</v>
      </c>
      <c r="R84" s="18" t="str">
        <f t="shared" ca="1" si="42"/>
        <v>08</v>
      </c>
      <c r="S84" s="18" t="str">
        <f t="shared" ca="1" si="43"/>
        <v>07</v>
      </c>
      <c r="T84" s="18">
        <v>1</v>
      </c>
      <c r="U84" s="18">
        <v>0</v>
      </c>
      <c r="V84" s="18">
        <v>0</v>
      </c>
      <c r="W84" s="18">
        <v>1</v>
      </c>
      <c r="X84" s="18">
        <v>1</v>
      </c>
      <c r="Y84" s="18">
        <v>1</v>
      </c>
      <c r="Z84" s="18">
        <v>1</v>
      </c>
      <c r="AA84" s="18">
        <v>1</v>
      </c>
      <c r="AB84" s="18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23">
        <f>F84</f>
        <v>0</v>
      </c>
      <c r="AJ84" s="19">
        <v>0</v>
      </c>
      <c r="AK84" s="19">
        <v>0</v>
      </c>
      <c r="AL84" s="19">
        <v>0</v>
      </c>
      <c r="AM84" s="19">
        <v>0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8" t="str">
        <f t="shared" ca="1" si="35"/>
        <v>00</v>
      </c>
      <c r="AU84" s="18" t="s">
        <v>25</v>
      </c>
      <c r="AV84" s="16" t="str">
        <f t="shared" ca="1" si="36"/>
        <v>7B00013CC80106076002F400051608070100000101010100000000000000000000000000000000000000000000000000000000000000000000007D</v>
      </c>
      <c r="AW84" s="79">
        <v>83</v>
      </c>
      <c r="AX84" s="21"/>
      <c r="AY84" s="18" t="str">
        <f t="shared" si="37"/>
        <v>00</v>
      </c>
      <c r="AZ84" s="18" t="str">
        <f t="shared" si="38"/>
        <v>00</v>
      </c>
      <c r="BA84" s="20"/>
      <c r="BB84" s="21"/>
    </row>
    <row r="85" spans="1:54" ht="66">
      <c r="A85" s="27"/>
      <c r="B85" s="16"/>
      <c r="C85" s="27"/>
      <c r="D85" s="16"/>
      <c r="E85" s="16">
        <v>2</v>
      </c>
      <c r="F85" s="22">
        <v>1</v>
      </c>
      <c r="G85" s="18" t="s">
        <v>18</v>
      </c>
      <c r="H85" s="18">
        <v>0</v>
      </c>
      <c r="I85" s="18">
        <v>1</v>
      </c>
      <c r="J85" s="18" t="s">
        <v>69</v>
      </c>
      <c r="K85" s="18" t="s">
        <v>68</v>
      </c>
      <c r="L85" s="18">
        <v>1</v>
      </c>
      <c r="M85" s="18">
        <v>6</v>
      </c>
      <c r="N85" s="19">
        <v>760</v>
      </c>
      <c r="O85" s="19" t="s">
        <v>166</v>
      </c>
      <c r="P85" s="19">
        <v>5</v>
      </c>
      <c r="Q85" s="18" t="str">
        <f t="shared" ca="1" si="41"/>
        <v>16</v>
      </c>
      <c r="R85" s="18" t="str">
        <f t="shared" ca="1" si="42"/>
        <v>08</v>
      </c>
      <c r="S85" s="18" t="str">
        <f t="shared" ca="1" si="43"/>
        <v>07</v>
      </c>
      <c r="T85" s="18">
        <v>1</v>
      </c>
      <c r="U85" s="18">
        <v>0</v>
      </c>
      <c r="V85" s="18">
        <v>0</v>
      </c>
      <c r="W85" s="18">
        <v>1</v>
      </c>
      <c r="X85" s="18">
        <v>1</v>
      </c>
      <c r="Y85" s="18">
        <v>1</v>
      </c>
      <c r="Z85" s="18">
        <v>1</v>
      </c>
      <c r="AA85" s="18">
        <v>1</v>
      </c>
      <c r="AB85" s="18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23">
        <f t="shared" ref="AI85:AI86" si="48">F85</f>
        <v>1</v>
      </c>
      <c r="AJ85" s="19">
        <v>0</v>
      </c>
      <c r="AK85" s="19">
        <v>0</v>
      </c>
      <c r="AL85" s="19">
        <v>0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8" t="str">
        <f t="shared" ca="1" si="35"/>
        <v>01</v>
      </c>
      <c r="AU85" s="18" t="s">
        <v>25</v>
      </c>
      <c r="AV85" s="16" t="str">
        <f t="shared" ca="1" si="36"/>
        <v>7B00013CC80106076002F400051608070100000101010100000000000000000000000000010000000000000000000000000000000000000000017D</v>
      </c>
      <c r="AW85" s="79">
        <v>84</v>
      </c>
      <c r="AX85" s="21"/>
      <c r="AY85" s="18" t="str">
        <f t="shared" si="37"/>
        <v>00</v>
      </c>
      <c r="AZ85" s="18" t="str">
        <f t="shared" si="38"/>
        <v>00</v>
      </c>
      <c r="BA85" s="20"/>
      <c r="BB85" s="21"/>
    </row>
    <row r="86" spans="1:54" ht="66">
      <c r="A86" s="27"/>
      <c r="B86" s="16"/>
      <c r="C86" s="27"/>
      <c r="D86" s="16"/>
      <c r="E86" s="16">
        <v>3</v>
      </c>
      <c r="F86" s="22" t="s">
        <v>22</v>
      </c>
      <c r="G86" s="18" t="s">
        <v>18</v>
      </c>
      <c r="H86" s="18">
        <v>0</v>
      </c>
      <c r="I86" s="18">
        <v>1</v>
      </c>
      <c r="J86" s="18" t="s">
        <v>69</v>
      </c>
      <c r="K86" s="18" t="s">
        <v>68</v>
      </c>
      <c r="L86" s="18">
        <v>1</v>
      </c>
      <c r="M86" s="18">
        <v>6</v>
      </c>
      <c r="N86" s="19">
        <v>760</v>
      </c>
      <c r="O86" s="19" t="s">
        <v>166</v>
      </c>
      <c r="P86" s="19">
        <v>5</v>
      </c>
      <c r="Q86" s="18" t="str">
        <f t="shared" ca="1" si="41"/>
        <v>16</v>
      </c>
      <c r="R86" s="18" t="str">
        <f t="shared" ca="1" si="42"/>
        <v>08</v>
      </c>
      <c r="S86" s="18" t="str">
        <f t="shared" ca="1" si="43"/>
        <v>07</v>
      </c>
      <c r="T86" s="18">
        <v>1</v>
      </c>
      <c r="U86" s="18">
        <v>0</v>
      </c>
      <c r="V86" s="18">
        <v>0</v>
      </c>
      <c r="W86" s="18">
        <v>1</v>
      </c>
      <c r="X86" s="18">
        <v>1</v>
      </c>
      <c r="Y86" s="18">
        <v>1</v>
      </c>
      <c r="Z86" s="18">
        <v>1</v>
      </c>
      <c r="AA86" s="18">
        <v>1</v>
      </c>
      <c r="AB86" s="18">
        <v>0</v>
      </c>
      <c r="AC86" s="19">
        <v>0</v>
      </c>
      <c r="AD86" s="19">
        <v>0</v>
      </c>
      <c r="AE86" s="19">
        <v>0</v>
      </c>
      <c r="AF86" s="19">
        <v>0</v>
      </c>
      <c r="AG86" s="19">
        <v>0</v>
      </c>
      <c r="AH86" s="19">
        <v>0</v>
      </c>
      <c r="AI86" s="23" t="str">
        <f t="shared" si="48"/>
        <v>FF</v>
      </c>
      <c r="AJ86" s="19">
        <v>0</v>
      </c>
      <c r="AK86" s="19">
        <v>0</v>
      </c>
      <c r="AL86" s="19">
        <v>0</v>
      </c>
      <c r="AM86" s="19">
        <v>0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0</v>
      </c>
      <c r="AT86" s="18" t="str">
        <f t="shared" ca="1" si="35"/>
        <v>01</v>
      </c>
      <c r="AU86" s="18" t="s">
        <v>25</v>
      </c>
      <c r="AV86" s="16" t="str">
        <f t="shared" ca="1" si="36"/>
        <v>7B00013CC80106076002F400051608070100000101010100000000000000000000000000FF0000000000000000000000000000000000000000017D</v>
      </c>
      <c r="AW86" s="79">
        <v>85</v>
      </c>
      <c r="AX86" s="21"/>
      <c r="AY86" s="18" t="str">
        <f t="shared" si="37"/>
        <v>00</v>
      </c>
      <c r="AZ86" s="18" t="str">
        <f t="shared" si="38"/>
        <v>00</v>
      </c>
      <c r="BA86" s="20"/>
      <c r="BB86" s="21"/>
    </row>
    <row r="87" spans="1:54" ht="66">
      <c r="A87" s="27"/>
      <c r="B87" s="16">
        <v>38</v>
      </c>
      <c r="C87" s="27" t="s">
        <v>92</v>
      </c>
      <c r="D87" s="16"/>
      <c r="E87" s="16">
        <v>1</v>
      </c>
      <c r="F87" s="25">
        <v>0</v>
      </c>
      <c r="G87" s="18" t="s">
        <v>18</v>
      </c>
      <c r="H87" s="18">
        <v>0</v>
      </c>
      <c r="I87" s="18">
        <v>1</v>
      </c>
      <c r="J87" s="18" t="s">
        <v>69</v>
      </c>
      <c r="K87" s="18" t="s">
        <v>68</v>
      </c>
      <c r="L87" s="18">
        <v>1</v>
      </c>
      <c r="M87" s="18">
        <v>6</v>
      </c>
      <c r="N87" s="19">
        <v>760</v>
      </c>
      <c r="O87" s="19" t="s">
        <v>166</v>
      </c>
      <c r="P87" s="19">
        <v>5</v>
      </c>
      <c r="Q87" s="18" t="str">
        <f t="shared" ca="1" si="41"/>
        <v>16</v>
      </c>
      <c r="R87" s="18" t="str">
        <f t="shared" ca="1" si="42"/>
        <v>08</v>
      </c>
      <c r="S87" s="18" t="str">
        <f t="shared" ca="1" si="43"/>
        <v>07</v>
      </c>
      <c r="T87" s="18">
        <v>1</v>
      </c>
      <c r="U87" s="18">
        <v>0</v>
      </c>
      <c r="V87" s="18">
        <v>0</v>
      </c>
      <c r="W87" s="18">
        <v>1</v>
      </c>
      <c r="X87" s="18">
        <v>1</v>
      </c>
      <c r="Y87" s="18">
        <v>1</v>
      </c>
      <c r="Z87" s="18">
        <v>1</v>
      </c>
      <c r="AA87" s="18">
        <v>1</v>
      </c>
      <c r="AB87" s="18">
        <v>0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8">
        <v>0</v>
      </c>
      <c r="AJ87" s="26">
        <f>F87</f>
        <v>0</v>
      </c>
      <c r="AK87" s="19">
        <v>0</v>
      </c>
      <c r="AL87" s="19">
        <v>0</v>
      </c>
      <c r="AM87" s="19">
        <v>0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8" t="str">
        <f t="shared" ca="1" si="35"/>
        <v>00</v>
      </c>
      <c r="AU87" s="18" t="s">
        <v>25</v>
      </c>
      <c r="AV87" s="16" t="str">
        <f t="shared" ca="1" si="36"/>
        <v>7B00013CC80106076002F400051608070100000101010100000000000000000000000000000000000000000000000000000000000000000000007D</v>
      </c>
      <c r="AW87" s="79">
        <v>86</v>
      </c>
      <c r="AX87" s="21"/>
      <c r="AY87" s="18" t="str">
        <f t="shared" si="37"/>
        <v>00</v>
      </c>
      <c r="AZ87" s="18" t="str">
        <f t="shared" si="38"/>
        <v>00</v>
      </c>
      <c r="BA87" s="20"/>
      <c r="BB87" s="21"/>
    </row>
    <row r="88" spans="1:54" ht="66">
      <c r="A88" s="27"/>
      <c r="B88" s="16"/>
      <c r="C88" s="27"/>
      <c r="D88" s="16"/>
      <c r="E88" s="16">
        <v>2</v>
      </c>
      <c r="F88" s="25">
        <v>34</v>
      </c>
      <c r="G88" s="18" t="s">
        <v>18</v>
      </c>
      <c r="H88" s="18">
        <v>0</v>
      </c>
      <c r="I88" s="18">
        <v>1</v>
      </c>
      <c r="J88" s="18" t="s">
        <v>69</v>
      </c>
      <c r="K88" s="18" t="s">
        <v>68</v>
      </c>
      <c r="L88" s="18">
        <v>1</v>
      </c>
      <c r="M88" s="18">
        <v>6</v>
      </c>
      <c r="N88" s="19">
        <v>760</v>
      </c>
      <c r="O88" s="19" t="s">
        <v>166</v>
      </c>
      <c r="P88" s="19">
        <v>5</v>
      </c>
      <c r="Q88" s="18" t="str">
        <f t="shared" ca="1" si="41"/>
        <v>16</v>
      </c>
      <c r="R88" s="18" t="str">
        <f t="shared" ca="1" si="42"/>
        <v>08</v>
      </c>
      <c r="S88" s="18" t="str">
        <f t="shared" ca="1" si="43"/>
        <v>07</v>
      </c>
      <c r="T88" s="18">
        <v>1</v>
      </c>
      <c r="U88" s="18">
        <v>0</v>
      </c>
      <c r="V88" s="18">
        <v>0</v>
      </c>
      <c r="W88" s="18">
        <v>1</v>
      </c>
      <c r="X88" s="18">
        <v>1</v>
      </c>
      <c r="Y88" s="18">
        <v>1</v>
      </c>
      <c r="Z88" s="18">
        <v>1</v>
      </c>
      <c r="AA88" s="18">
        <v>1</v>
      </c>
      <c r="AB88" s="18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8">
        <v>0</v>
      </c>
      <c r="AJ88" s="26">
        <f t="shared" ref="AJ88:AJ89" si="49">F88</f>
        <v>34</v>
      </c>
      <c r="AK88" s="19">
        <v>0</v>
      </c>
      <c r="AL88" s="19">
        <v>0</v>
      </c>
      <c r="AM88" s="19">
        <v>0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8" t="str">
        <f t="shared" ca="1" si="35"/>
        <v>14</v>
      </c>
      <c r="AU88" s="18" t="s">
        <v>25</v>
      </c>
      <c r="AV88" s="16" t="str">
        <f t="shared" ca="1" si="36"/>
        <v>7B00013CC80106076002F400051608070100000101010100000000000000000000000000000034000000000000000000000000000000000000147D</v>
      </c>
      <c r="AW88" s="79">
        <v>87</v>
      </c>
      <c r="AX88" s="21"/>
      <c r="AY88" s="18" t="str">
        <f t="shared" si="37"/>
        <v>00</v>
      </c>
      <c r="AZ88" s="18" t="str">
        <f t="shared" si="38"/>
        <v>00</v>
      </c>
      <c r="BA88" s="20"/>
      <c r="BB88" s="21"/>
    </row>
    <row r="89" spans="1:54" ht="66">
      <c r="A89" s="27"/>
      <c r="B89" s="16"/>
      <c r="C89" s="27"/>
      <c r="D89" s="16"/>
      <c r="E89" s="16">
        <v>3</v>
      </c>
      <c r="F89" s="25" t="s">
        <v>72</v>
      </c>
      <c r="G89" s="18" t="s">
        <v>18</v>
      </c>
      <c r="H89" s="18">
        <v>0</v>
      </c>
      <c r="I89" s="18">
        <v>1</v>
      </c>
      <c r="J89" s="18" t="s">
        <v>69</v>
      </c>
      <c r="K89" s="18" t="s">
        <v>68</v>
      </c>
      <c r="L89" s="18">
        <v>1</v>
      </c>
      <c r="M89" s="18">
        <v>6</v>
      </c>
      <c r="N89" s="19">
        <v>760</v>
      </c>
      <c r="O89" s="19" t="s">
        <v>166</v>
      </c>
      <c r="P89" s="19">
        <v>5</v>
      </c>
      <c r="Q89" s="18" t="str">
        <f t="shared" ca="1" si="41"/>
        <v>16</v>
      </c>
      <c r="R89" s="18" t="str">
        <f t="shared" ca="1" si="42"/>
        <v>08</v>
      </c>
      <c r="S89" s="18" t="str">
        <f t="shared" ca="1" si="43"/>
        <v>07</v>
      </c>
      <c r="T89" s="18">
        <v>1</v>
      </c>
      <c r="U89" s="18">
        <v>0</v>
      </c>
      <c r="V89" s="18">
        <v>0</v>
      </c>
      <c r="W89" s="18">
        <v>1</v>
      </c>
      <c r="X89" s="18">
        <v>1</v>
      </c>
      <c r="Y89" s="18">
        <v>1</v>
      </c>
      <c r="Z89" s="18">
        <v>1</v>
      </c>
      <c r="AA89" s="18">
        <v>1</v>
      </c>
      <c r="AB89" s="18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8">
        <v>0</v>
      </c>
      <c r="AJ89" s="26" t="str">
        <f t="shared" si="49"/>
        <v>FFFF</v>
      </c>
      <c r="AK89" s="19">
        <v>0</v>
      </c>
      <c r="AL89" s="19">
        <v>0</v>
      </c>
      <c r="AM89" s="19">
        <v>0</v>
      </c>
      <c r="AN89" s="19">
        <v>0</v>
      </c>
      <c r="AO89" s="19">
        <v>0</v>
      </c>
      <c r="AP89" s="19">
        <v>0</v>
      </c>
      <c r="AQ89" s="19">
        <v>0</v>
      </c>
      <c r="AR89" s="19">
        <v>0</v>
      </c>
      <c r="AS89" s="19">
        <v>0</v>
      </c>
      <c r="AT89" s="18" t="str">
        <f t="shared" ca="1" si="35"/>
        <v>01</v>
      </c>
      <c r="AU89" s="18" t="s">
        <v>25</v>
      </c>
      <c r="AV89" s="16" t="str">
        <f t="shared" ca="1" si="36"/>
        <v>7B00013CC80106076002F40005160807010000010101010000000000000000000000000000FFFF000000000000000000000000000000000000017D</v>
      </c>
      <c r="AW89" s="79">
        <v>88</v>
      </c>
      <c r="AX89" s="21"/>
      <c r="AY89" s="18" t="str">
        <f t="shared" si="37"/>
        <v>00</v>
      </c>
      <c r="AZ89" s="18" t="str">
        <f t="shared" si="38"/>
        <v>00</v>
      </c>
      <c r="BA89" s="20"/>
      <c r="BB89" s="21"/>
    </row>
    <row r="90" spans="1:54" ht="66">
      <c r="A90" s="27"/>
      <c r="B90" s="16">
        <v>40</v>
      </c>
      <c r="C90" s="27" t="s">
        <v>93</v>
      </c>
      <c r="D90" s="16"/>
      <c r="E90" s="16">
        <v>1</v>
      </c>
      <c r="F90" s="25">
        <v>0</v>
      </c>
      <c r="G90" s="18" t="s">
        <v>18</v>
      </c>
      <c r="H90" s="18">
        <v>0</v>
      </c>
      <c r="I90" s="18">
        <v>1</v>
      </c>
      <c r="J90" s="18" t="s">
        <v>69</v>
      </c>
      <c r="K90" s="18" t="s">
        <v>68</v>
      </c>
      <c r="L90" s="18">
        <v>1</v>
      </c>
      <c r="M90" s="18">
        <v>6</v>
      </c>
      <c r="N90" s="19">
        <v>760</v>
      </c>
      <c r="O90" s="19" t="s">
        <v>166</v>
      </c>
      <c r="P90" s="19">
        <v>5</v>
      </c>
      <c r="Q90" s="18" t="str">
        <f t="shared" ca="1" si="41"/>
        <v>16</v>
      </c>
      <c r="R90" s="18" t="str">
        <f t="shared" ca="1" si="42"/>
        <v>08</v>
      </c>
      <c r="S90" s="18" t="str">
        <f t="shared" ca="1" si="43"/>
        <v>07</v>
      </c>
      <c r="T90" s="18">
        <v>1</v>
      </c>
      <c r="U90" s="18">
        <v>0</v>
      </c>
      <c r="V90" s="18">
        <v>0</v>
      </c>
      <c r="W90" s="18">
        <v>1</v>
      </c>
      <c r="X90" s="18">
        <v>1</v>
      </c>
      <c r="Y90" s="18">
        <v>1</v>
      </c>
      <c r="Z90" s="18">
        <v>1</v>
      </c>
      <c r="AA90" s="18">
        <v>1</v>
      </c>
      <c r="AB90" s="18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8">
        <v>0</v>
      </c>
      <c r="AJ90" s="19">
        <v>0</v>
      </c>
      <c r="AK90" s="26">
        <f>F90</f>
        <v>0</v>
      </c>
      <c r="AL90" s="19">
        <v>0</v>
      </c>
      <c r="AM90" s="19">
        <v>0</v>
      </c>
      <c r="AN90" s="19">
        <v>0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8" t="str">
        <f t="shared" ca="1" si="35"/>
        <v>00</v>
      </c>
      <c r="AU90" s="18" t="s">
        <v>25</v>
      </c>
      <c r="AV90" s="16" t="str">
        <f t="shared" ca="1" si="36"/>
        <v>7B00013CC80106076002F400051608070100000101010100000000000000000000000000000000000000000000000000000000000000000000007D</v>
      </c>
      <c r="AW90" s="79">
        <v>89</v>
      </c>
      <c r="AX90" s="21"/>
      <c r="AY90" s="18" t="str">
        <f t="shared" si="37"/>
        <v>00</v>
      </c>
      <c r="AZ90" s="18" t="str">
        <f t="shared" si="38"/>
        <v>00</v>
      </c>
      <c r="BA90" s="20"/>
      <c r="BB90" s="21"/>
    </row>
    <row r="91" spans="1:54" ht="66">
      <c r="A91" s="27"/>
      <c r="B91" s="16"/>
      <c r="C91" s="27"/>
      <c r="D91" s="16"/>
      <c r="E91" s="16">
        <v>2</v>
      </c>
      <c r="F91" s="25">
        <v>34</v>
      </c>
      <c r="G91" s="18" t="s">
        <v>18</v>
      </c>
      <c r="H91" s="18">
        <v>0</v>
      </c>
      <c r="I91" s="18">
        <v>1</v>
      </c>
      <c r="J91" s="18" t="s">
        <v>69</v>
      </c>
      <c r="K91" s="18" t="s">
        <v>68</v>
      </c>
      <c r="L91" s="18">
        <v>1</v>
      </c>
      <c r="M91" s="18">
        <v>6</v>
      </c>
      <c r="N91" s="19">
        <v>760</v>
      </c>
      <c r="O91" s="19" t="s">
        <v>166</v>
      </c>
      <c r="P91" s="19">
        <v>5</v>
      </c>
      <c r="Q91" s="18" t="str">
        <f t="shared" ca="1" si="41"/>
        <v>16</v>
      </c>
      <c r="R91" s="18" t="str">
        <f t="shared" ca="1" si="42"/>
        <v>08</v>
      </c>
      <c r="S91" s="18" t="str">
        <f t="shared" ca="1" si="43"/>
        <v>07</v>
      </c>
      <c r="T91" s="18">
        <v>1</v>
      </c>
      <c r="U91" s="18">
        <v>0</v>
      </c>
      <c r="V91" s="18">
        <v>0</v>
      </c>
      <c r="W91" s="18">
        <v>1</v>
      </c>
      <c r="X91" s="18">
        <v>1</v>
      </c>
      <c r="Y91" s="18">
        <v>1</v>
      </c>
      <c r="Z91" s="18">
        <v>1</v>
      </c>
      <c r="AA91" s="18">
        <v>1</v>
      </c>
      <c r="AB91" s="18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  <c r="AH91" s="19">
        <v>0</v>
      </c>
      <c r="AI91" s="18">
        <v>0</v>
      </c>
      <c r="AJ91" s="19">
        <v>0</v>
      </c>
      <c r="AK91" s="26">
        <f t="shared" ref="AK91:AK92" si="50">F91</f>
        <v>34</v>
      </c>
      <c r="AL91" s="19">
        <v>0</v>
      </c>
      <c r="AM91" s="19">
        <v>0</v>
      </c>
      <c r="AN91" s="19">
        <v>0</v>
      </c>
      <c r="AO91" s="19">
        <v>0</v>
      </c>
      <c r="AP91" s="19">
        <v>0</v>
      </c>
      <c r="AQ91" s="19">
        <v>0</v>
      </c>
      <c r="AR91" s="19">
        <v>0</v>
      </c>
      <c r="AS91" s="19">
        <v>0</v>
      </c>
      <c r="AT91" s="18" t="str">
        <f t="shared" ca="1" si="35"/>
        <v>14</v>
      </c>
      <c r="AU91" s="18" t="s">
        <v>25</v>
      </c>
      <c r="AV91" s="16" t="str">
        <f t="shared" ca="1" si="36"/>
        <v>7B00013CC80106076002F400051608070100000101010100000000000000000000000000000000003400000000000000000000000000000000147D</v>
      </c>
      <c r="AW91" s="79">
        <v>90</v>
      </c>
      <c r="AX91" s="21"/>
      <c r="AY91" s="18" t="str">
        <f t="shared" si="37"/>
        <v>00</v>
      </c>
      <c r="AZ91" s="18" t="str">
        <f t="shared" si="38"/>
        <v>00</v>
      </c>
      <c r="BA91" s="20"/>
      <c r="BB91" s="21"/>
    </row>
    <row r="92" spans="1:54" ht="66">
      <c r="A92" s="27"/>
      <c r="B92" s="16"/>
      <c r="C92" s="27"/>
      <c r="D92" s="16"/>
      <c r="E92" s="16">
        <v>3</v>
      </c>
      <c r="F92" s="25" t="s">
        <v>72</v>
      </c>
      <c r="G92" s="18" t="s">
        <v>18</v>
      </c>
      <c r="H92" s="18">
        <v>0</v>
      </c>
      <c r="I92" s="18">
        <v>1</v>
      </c>
      <c r="J92" s="18" t="s">
        <v>69</v>
      </c>
      <c r="K92" s="18" t="s">
        <v>68</v>
      </c>
      <c r="L92" s="18">
        <v>1</v>
      </c>
      <c r="M92" s="18">
        <v>6</v>
      </c>
      <c r="N92" s="19">
        <v>760</v>
      </c>
      <c r="O92" s="19" t="s">
        <v>166</v>
      </c>
      <c r="P92" s="19">
        <v>5</v>
      </c>
      <c r="Q92" s="18" t="str">
        <f t="shared" ca="1" si="41"/>
        <v>16</v>
      </c>
      <c r="R92" s="18" t="str">
        <f t="shared" ca="1" si="42"/>
        <v>08</v>
      </c>
      <c r="S92" s="18" t="str">
        <f t="shared" ca="1" si="43"/>
        <v>07</v>
      </c>
      <c r="T92" s="18">
        <v>1</v>
      </c>
      <c r="U92" s="18">
        <v>0</v>
      </c>
      <c r="V92" s="18">
        <v>0</v>
      </c>
      <c r="W92" s="18">
        <v>1</v>
      </c>
      <c r="X92" s="18">
        <v>1</v>
      </c>
      <c r="Y92" s="18">
        <v>1</v>
      </c>
      <c r="Z92" s="18">
        <v>1</v>
      </c>
      <c r="AA92" s="18">
        <v>1</v>
      </c>
      <c r="AB92" s="18">
        <v>0</v>
      </c>
      <c r="AC92" s="19">
        <v>0</v>
      </c>
      <c r="AD92" s="19">
        <v>0</v>
      </c>
      <c r="AE92" s="19">
        <v>0</v>
      </c>
      <c r="AF92" s="19">
        <v>0</v>
      </c>
      <c r="AG92" s="19">
        <v>0</v>
      </c>
      <c r="AH92" s="19">
        <v>0</v>
      </c>
      <c r="AI92" s="18">
        <v>0</v>
      </c>
      <c r="AJ92" s="19">
        <v>0</v>
      </c>
      <c r="AK92" s="26" t="str">
        <f t="shared" si="50"/>
        <v>FFFF</v>
      </c>
      <c r="AL92" s="19">
        <v>0</v>
      </c>
      <c r="AM92" s="19">
        <v>0</v>
      </c>
      <c r="AN92" s="19">
        <v>0</v>
      </c>
      <c r="AO92" s="19">
        <v>0</v>
      </c>
      <c r="AP92" s="19">
        <v>0</v>
      </c>
      <c r="AQ92" s="19">
        <v>0</v>
      </c>
      <c r="AR92" s="19">
        <v>0</v>
      </c>
      <c r="AS92" s="19">
        <v>0</v>
      </c>
      <c r="AT92" s="18" t="str">
        <f t="shared" ca="1" si="35"/>
        <v>01</v>
      </c>
      <c r="AU92" s="18" t="s">
        <v>25</v>
      </c>
      <c r="AV92" s="16" t="str">
        <f t="shared" ca="1" si="36"/>
        <v>7B00013CC80106076002F400051608070100000101010100000000000000000000000000000000FFFF00000000000000000000000000000000017D</v>
      </c>
      <c r="AW92" s="79">
        <v>91</v>
      </c>
      <c r="AX92" s="21"/>
      <c r="AY92" s="18" t="str">
        <f t="shared" si="37"/>
        <v>00</v>
      </c>
      <c r="AZ92" s="18" t="str">
        <f t="shared" si="38"/>
        <v>00</v>
      </c>
      <c r="BA92" s="20"/>
      <c r="BB92" s="21"/>
    </row>
    <row r="93" spans="1:54" ht="66">
      <c r="A93" s="27"/>
      <c r="B93" s="16">
        <v>42</v>
      </c>
      <c r="C93" s="27" t="s">
        <v>94</v>
      </c>
      <c r="D93" s="16"/>
      <c r="E93" s="16">
        <v>1</v>
      </c>
      <c r="F93" s="25">
        <v>0</v>
      </c>
      <c r="G93" s="18" t="s">
        <v>18</v>
      </c>
      <c r="H93" s="18">
        <v>0</v>
      </c>
      <c r="I93" s="18">
        <v>1</v>
      </c>
      <c r="J93" s="18" t="s">
        <v>69</v>
      </c>
      <c r="K93" s="18" t="s">
        <v>68</v>
      </c>
      <c r="L93" s="18">
        <v>1</v>
      </c>
      <c r="M93" s="18">
        <v>6</v>
      </c>
      <c r="N93" s="19">
        <v>760</v>
      </c>
      <c r="O93" s="19" t="s">
        <v>166</v>
      </c>
      <c r="P93" s="19">
        <v>5</v>
      </c>
      <c r="Q93" s="18" t="str">
        <f t="shared" ca="1" si="41"/>
        <v>16</v>
      </c>
      <c r="R93" s="18" t="str">
        <f t="shared" ca="1" si="42"/>
        <v>08</v>
      </c>
      <c r="S93" s="18" t="str">
        <f t="shared" ca="1" si="43"/>
        <v>07</v>
      </c>
      <c r="T93" s="18">
        <v>1</v>
      </c>
      <c r="U93" s="18">
        <v>0</v>
      </c>
      <c r="V93" s="18">
        <v>0</v>
      </c>
      <c r="W93" s="18">
        <v>1</v>
      </c>
      <c r="X93" s="18">
        <v>1</v>
      </c>
      <c r="Y93" s="18">
        <v>1</v>
      </c>
      <c r="Z93" s="18">
        <v>1</v>
      </c>
      <c r="AA93" s="18">
        <v>1</v>
      </c>
      <c r="AB93" s="18">
        <v>0</v>
      </c>
      <c r="AC93" s="19">
        <v>0</v>
      </c>
      <c r="AD93" s="19">
        <v>0</v>
      </c>
      <c r="AE93" s="19">
        <v>0</v>
      </c>
      <c r="AF93" s="19">
        <v>0</v>
      </c>
      <c r="AG93" s="19">
        <v>0</v>
      </c>
      <c r="AH93" s="19">
        <v>0</v>
      </c>
      <c r="AI93" s="18">
        <v>0</v>
      </c>
      <c r="AJ93" s="19">
        <v>0</v>
      </c>
      <c r="AK93" s="19">
        <v>0</v>
      </c>
      <c r="AL93" s="26">
        <f>F93</f>
        <v>0</v>
      </c>
      <c r="AM93" s="19">
        <v>0</v>
      </c>
      <c r="AN93" s="19">
        <v>0</v>
      </c>
      <c r="AO93" s="19">
        <v>0</v>
      </c>
      <c r="AP93" s="19">
        <v>0</v>
      </c>
      <c r="AQ93" s="19">
        <v>0</v>
      </c>
      <c r="AR93" s="19">
        <v>0</v>
      </c>
      <c r="AS93" s="19">
        <v>0</v>
      </c>
      <c r="AT93" s="18" t="str">
        <f t="shared" ca="1" si="35"/>
        <v>00</v>
      </c>
      <c r="AU93" s="18" t="s">
        <v>25</v>
      </c>
      <c r="AV93" s="16" t="str">
        <f t="shared" ca="1" si="36"/>
        <v>7B00013CC80106076002F400051608070100000101010100000000000000000000000000000000000000000000000000000000000000000000007D</v>
      </c>
      <c r="AW93" s="79">
        <v>92</v>
      </c>
      <c r="AX93" s="21"/>
      <c r="AY93" s="18" t="str">
        <f t="shared" si="37"/>
        <v>00</v>
      </c>
      <c r="AZ93" s="18" t="str">
        <f t="shared" si="38"/>
        <v>00</v>
      </c>
      <c r="BA93" s="20"/>
      <c r="BB93" s="21"/>
    </row>
    <row r="94" spans="1:54" ht="66">
      <c r="A94" s="27"/>
      <c r="B94" s="16"/>
      <c r="C94" s="27"/>
      <c r="D94" s="16"/>
      <c r="E94" s="16">
        <v>2</v>
      </c>
      <c r="F94" s="25">
        <v>34</v>
      </c>
      <c r="G94" s="18" t="s">
        <v>18</v>
      </c>
      <c r="H94" s="18">
        <v>0</v>
      </c>
      <c r="I94" s="18">
        <v>1</v>
      </c>
      <c r="J94" s="18" t="s">
        <v>69</v>
      </c>
      <c r="K94" s="18" t="s">
        <v>68</v>
      </c>
      <c r="L94" s="18">
        <v>1</v>
      </c>
      <c r="M94" s="18">
        <v>6</v>
      </c>
      <c r="N94" s="19">
        <v>760</v>
      </c>
      <c r="O94" s="19" t="s">
        <v>166</v>
      </c>
      <c r="P94" s="19">
        <v>5</v>
      </c>
      <c r="Q94" s="18" t="str">
        <f t="shared" ca="1" si="41"/>
        <v>16</v>
      </c>
      <c r="R94" s="18" t="str">
        <f t="shared" ca="1" si="42"/>
        <v>08</v>
      </c>
      <c r="S94" s="18" t="str">
        <f t="shared" ca="1" si="43"/>
        <v>07</v>
      </c>
      <c r="T94" s="18">
        <v>1</v>
      </c>
      <c r="U94" s="18">
        <v>0</v>
      </c>
      <c r="V94" s="18">
        <v>0</v>
      </c>
      <c r="W94" s="18">
        <v>1</v>
      </c>
      <c r="X94" s="18">
        <v>1</v>
      </c>
      <c r="Y94" s="18">
        <v>1</v>
      </c>
      <c r="Z94" s="18">
        <v>1</v>
      </c>
      <c r="AA94" s="18">
        <v>1</v>
      </c>
      <c r="AB94" s="18">
        <v>0</v>
      </c>
      <c r="AC94" s="19">
        <v>0</v>
      </c>
      <c r="AD94" s="19">
        <v>0</v>
      </c>
      <c r="AE94" s="19">
        <v>0</v>
      </c>
      <c r="AF94" s="19">
        <v>0</v>
      </c>
      <c r="AG94" s="19">
        <v>0</v>
      </c>
      <c r="AH94" s="19">
        <v>0</v>
      </c>
      <c r="AI94" s="18">
        <v>0</v>
      </c>
      <c r="AJ94" s="19">
        <v>0</v>
      </c>
      <c r="AK94" s="19">
        <v>0</v>
      </c>
      <c r="AL94" s="26">
        <f t="shared" ref="AL94:AL95" si="51">F94</f>
        <v>34</v>
      </c>
      <c r="AM94" s="19">
        <v>0</v>
      </c>
      <c r="AN94" s="19">
        <v>0</v>
      </c>
      <c r="AO94" s="19">
        <v>0</v>
      </c>
      <c r="AP94" s="19">
        <v>0</v>
      </c>
      <c r="AQ94" s="19">
        <v>0</v>
      </c>
      <c r="AR94" s="19">
        <v>0</v>
      </c>
      <c r="AS94" s="19">
        <v>0</v>
      </c>
      <c r="AT94" s="18" t="str">
        <f t="shared" ca="1" si="35"/>
        <v>14</v>
      </c>
      <c r="AU94" s="18" t="s">
        <v>25</v>
      </c>
      <c r="AV94" s="16" t="str">
        <f t="shared" ca="1" si="36"/>
        <v>7B00013CC80106076002F400051608070100000101010100000000000000000000000000000000000000340000000000000000000000000000147D</v>
      </c>
      <c r="AW94" s="79">
        <v>93</v>
      </c>
      <c r="AX94" s="21"/>
      <c r="AY94" s="18" t="str">
        <f t="shared" si="37"/>
        <v>00</v>
      </c>
      <c r="AZ94" s="18" t="str">
        <f t="shared" si="38"/>
        <v>00</v>
      </c>
      <c r="BA94" s="20"/>
      <c r="BB94" s="21"/>
    </row>
    <row r="95" spans="1:54" ht="66">
      <c r="A95" s="27"/>
      <c r="B95" s="16"/>
      <c r="C95" s="27"/>
      <c r="D95" s="16"/>
      <c r="E95" s="16">
        <v>3</v>
      </c>
      <c r="F95" s="25" t="s">
        <v>72</v>
      </c>
      <c r="G95" s="18" t="s">
        <v>18</v>
      </c>
      <c r="H95" s="18">
        <v>0</v>
      </c>
      <c r="I95" s="18">
        <v>1</v>
      </c>
      <c r="J95" s="18" t="s">
        <v>69</v>
      </c>
      <c r="K95" s="18" t="s">
        <v>68</v>
      </c>
      <c r="L95" s="18">
        <v>1</v>
      </c>
      <c r="M95" s="18">
        <v>6</v>
      </c>
      <c r="N95" s="19">
        <v>760</v>
      </c>
      <c r="O95" s="19" t="s">
        <v>166</v>
      </c>
      <c r="P95" s="19">
        <v>5</v>
      </c>
      <c r="Q95" s="18" t="str">
        <f t="shared" ca="1" si="41"/>
        <v>16</v>
      </c>
      <c r="R95" s="18" t="str">
        <f t="shared" ca="1" si="42"/>
        <v>08</v>
      </c>
      <c r="S95" s="18" t="str">
        <f t="shared" ca="1" si="43"/>
        <v>07</v>
      </c>
      <c r="T95" s="18">
        <v>1</v>
      </c>
      <c r="U95" s="18">
        <v>0</v>
      </c>
      <c r="V95" s="18">
        <v>0</v>
      </c>
      <c r="W95" s="18">
        <v>1</v>
      </c>
      <c r="X95" s="18">
        <v>1</v>
      </c>
      <c r="Y95" s="18">
        <v>1</v>
      </c>
      <c r="Z95" s="18">
        <v>1</v>
      </c>
      <c r="AA95" s="18">
        <v>1</v>
      </c>
      <c r="AB95" s="18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0</v>
      </c>
      <c r="AH95" s="19">
        <v>0</v>
      </c>
      <c r="AI95" s="18">
        <v>0</v>
      </c>
      <c r="AJ95" s="19">
        <v>0</v>
      </c>
      <c r="AK95" s="19">
        <v>0</v>
      </c>
      <c r="AL95" s="26" t="str">
        <f t="shared" si="51"/>
        <v>FFFF</v>
      </c>
      <c r="AM95" s="19">
        <v>0</v>
      </c>
      <c r="AN95" s="19">
        <v>0</v>
      </c>
      <c r="AO95" s="19">
        <v>0</v>
      </c>
      <c r="AP95" s="19">
        <v>0</v>
      </c>
      <c r="AQ95" s="19">
        <v>0</v>
      </c>
      <c r="AR95" s="19">
        <v>0</v>
      </c>
      <c r="AS95" s="19">
        <v>0</v>
      </c>
      <c r="AT95" s="18" t="str">
        <f t="shared" ca="1" si="35"/>
        <v>01</v>
      </c>
      <c r="AU95" s="18" t="s">
        <v>25</v>
      </c>
      <c r="AV95" s="16" t="str">
        <f t="shared" ca="1" si="36"/>
        <v>7B00013CC80106076002F4000516080701000001010101000000000000000000000000000000000000FFFF0000000000000000000000000000017D</v>
      </c>
      <c r="AW95" s="79">
        <v>94</v>
      </c>
      <c r="AX95" s="21"/>
      <c r="AY95" s="18" t="str">
        <f t="shared" si="37"/>
        <v>00</v>
      </c>
      <c r="AZ95" s="18" t="str">
        <f t="shared" si="38"/>
        <v>00</v>
      </c>
      <c r="BA95" s="20"/>
      <c r="BB95" s="21"/>
    </row>
    <row r="96" spans="1:54" ht="66">
      <c r="A96" s="27"/>
      <c r="B96" s="16">
        <v>44</v>
      </c>
      <c r="C96" s="27" t="s">
        <v>95</v>
      </c>
      <c r="D96" s="16"/>
      <c r="E96" s="16">
        <v>1</v>
      </c>
      <c r="F96" s="25">
        <v>0</v>
      </c>
      <c r="G96" s="18" t="s">
        <v>18</v>
      </c>
      <c r="H96" s="18">
        <v>0</v>
      </c>
      <c r="I96" s="18">
        <v>1</v>
      </c>
      <c r="J96" s="18" t="s">
        <v>69</v>
      </c>
      <c r="K96" s="18" t="s">
        <v>68</v>
      </c>
      <c r="L96" s="18">
        <v>1</v>
      </c>
      <c r="M96" s="18">
        <v>6</v>
      </c>
      <c r="N96" s="19">
        <v>760</v>
      </c>
      <c r="O96" s="19" t="s">
        <v>166</v>
      </c>
      <c r="P96" s="19">
        <v>5</v>
      </c>
      <c r="Q96" s="18" t="str">
        <f t="shared" ca="1" si="41"/>
        <v>16</v>
      </c>
      <c r="R96" s="18" t="str">
        <f t="shared" ca="1" si="42"/>
        <v>08</v>
      </c>
      <c r="S96" s="18" t="str">
        <f t="shared" ca="1" si="43"/>
        <v>07</v>
      </c>
      <c r="T96" s="18">
        <v>1</v>
      </c>
      <c r="U96" s="18">
        <v>0</v>
      </c>
      <c r="V96" s="18">
        <v>0</v>
      </c>
      <c r="W96" s="18">
        <v>1</v>
      </c>
      <c r="X96" s="18">
        <v>1</v>
      </c>
      <c r="Y96" s="18">
        <v>1</v>
      </c>
      <c r="Z96" s="18">
        <v>1</v>
      </c>
      <c r="AA96" s="18">
        <v>1</v>
      </c>
      <c r="AB96" s="18">
        <v>0</v>
      </c>
      <c r="AC96" s="19">
        <v>0</v>
      </c>
      <c r="AD96" s="19">
        <v>0</v>
      </c>
      <c r="AE96" s="19">
        <v>0</v>
      </c>
      <c r="AF96" s="19">
        <v>0</v>
      </c>
      <c r="AG96" s="19">
        <v>0</v>
      </c>
      <c r="AH96" s="19">
        <v>0</v>
      </c>
      <c r="AI96" s="18">
        <v>0</v>
      </c>
      <c r="AJ96" s="19">
        <v>0</v>
      </c>
      <c r="AK96" s="19">
        <v>0</v>
      </c>
      <c r="AL96" s="19">
        <v>0</v>
      </c>
      <c r="AM96" s="26">
        <f>F96</f>
        <v>0</v>
      </c>
      <c r="AN96" s="19">
        <v>0</v>
      </c>
      <c r="AO96" s="19">
        <v>0</v>
      </c>
      <c r="AP96" s="19">
        <v>0</v>
      </c>
      <c r="AQ96" s="19">
        <v>0</v>
      </c>
      <c r="AR96" s="19">
        <v>0</v>
      </c>
      <c r="AS96" s="19">
        <v>0</v>
      </c>
      <c r="AT96" s="18" t="str">
        <f t="shared" ca="1" si="35"/>
        <v>00</v>
      </c>
      <c r="AU96" s="18" t="s">
        <v>25</v>
      </c>
      <c r="AV96" s="16" t="str">
        <f t="shared" ca="1" si="36"/>
        <v>7B00013CC80106076002F400051608070100000101010100000000000000000000000000000000000000000000000000000000000000000000007D</v>
      </c>
      <c r="AW96" s="79">
        <v>95</v>
      </c>
      <c r="AX96" s="21"/>
      <c r="AY96" s="18" t="str">
        <f t="shared" si="37"/>
        <v>00</v>
      </c>
      <c r="AZ96" s="18" t="str">
        <f t="shared" si="38"/>
        <v>00</v>
      </c>
      <c r="BA96" s="20"/>
      <c r="BB96" s="21"/>
    </row>
    <row r="97" spans="1:54" ht="66">
      <c r="A97" s="27"/>
      <c r="B97" s="16"/>
      <c r="C97" s="27"/>
      <c r="D97" s="16"/>
      <c r="E97" s="16">
        <v>2</v>
      </c>
      <c r="F97" s="25">
        <v>34</v>
      </c>
      <c r="G97" s="18" t="s">
        <v>18</v>
      </c>
      <c r="H97" s="18">
        <v>0</v>
      </c>
      <c r="I97" s="18">
        <v>1</v>
      </c>
      <c r="J97" s="18" t="s">
        <v>69</v>
      </c>
      <c r="K97" s="18" t="s">
        <v>68</v>
      </c>
      <c r="L97" s="18">
        <v>1</v>
      </c>
      <c r="M97" s="18">
        <v>6</v>
      </c>
      <c r="N97" s="19">
        <v>760</v>
      </c>
      <c r="O97" s="19" t="s">
        <v>166</v>
      </c>
      <c r="P97" s="19">
        <v>5</v>
      </c>
      <c r="Q97" s="18" t="str">
        <f t="shared" ca="1" si="41"/>
        <v>16</v>
      </c>
      <c r="R97" s="18" t="str">
        <f t="shared" ca="1" si="42"/>
        <v>08</v>
      </c>
      <c r="S97" s="18" t="str">
        <f t="shared" ca="1" si="43"/>
        <v>07</v>
      </c>
      <c r="T97" s="18">
        <v>1</v>
      </c>
      <c r="U97" s="18">
        <v>0</v>
      </c>
      <c r="V97" s="18">
        <v>0</v>
      </c>
      <c r="W97" s="18">
        <v>1</v>
      </c>
      <c r="X97" s="18">
        <v>1</v>
      </c>
      <c r="Y97" s="18">
        <v>1</v>
      </c>
      <c r="Z97" s="18">
        <v>1</v>
      </c>
      <c r="AA97" s="18">
        <v>1</v>
      </c>
      <c r="AB97" s="18">
        <v>0</v>
      </c>
      <c r="AC97" s="19">
        <v>0</v>
      </c>
      <c r="AD97" s="19">
        <v>0</v>
      </c>
      <c r="AE97" s="19">
        <v>0</v>
      </c>
      <c r="AF97" s="19">
        <v>0</v>
      </c>
      <c r="AG97" s="19">
        <v>0</v>
      </c>
      <c r="AH97" s="19">
        <v>0</v>
      </c>
      <c r="AI97" s="18">
        <v>0</v>
      </c>
      <c r="AJ97" s="19">
        <v>0</v>
      </c>
      <c r="AK97" s="19">
        <v>0</v>
      </c>
      <c r="AL97" s="19">
        <v>0</v>
      </c>
      <c r="AM97" s="26">
        <f t="shared" ref="AM97:AM98" si="52">F97</f>
        <v>34</v>
      </c>
      <c r="AN97" s="19">
        <v>0</v>
      </c>
      <c r="AO97" s="19">
        <v>0</v>
      </c>
      <c r="AP97" s="19">
        <v>0</v>
      </c>
      <c r="AQ97" s="19">
        <v>0</v>
      </c>
      <c r="AR97" s="19">
        <v>0</v>
      </c>
      <c r="AS97" s="19">
        <v>0</v>
      </c>
      <c r="AT97" s="18" t="str">
        <f t="shared" ca="1" si="35"/>
        <v>14</v>
      </c>
      <c r="AU97" s="18" t="s">
        <v>25</v>
      </c>
      <c r="AV97" s="16" t="str">
        <f t="shared" ca="1" si="36"/>
        <v>7B00013CC80106076002F400051608070100000101010100000000000000000000000000000000000000000034000000000000000000000000147D</v>
      </c>
      <c r="AW97" s="79">
        <v>96</v>
      </c>
      <c r="AX97" s="21"/>
      <c r="AY97" s="18" t="str">
        <f t="shared" si="37"/>
        <v>00</v>
      </c>
      <c r="AZ97" s="18" t="str">
        <f t="shared" si="38"/>
        <v>00</v>
      </c>
      <c r="BA97" s="20"/>
      <c r="BB97" s="21"/>
    </row>
    <row r="98" spans="1:54" ht="66">
      <c r="A98" s="27"/>
      <c r="B98" s="16"/>
      <c r="C98" s="27"/>
      <c r="D98" s="16"/>
      <c r="E98" s="16">
        <v>3</v>
      </c>
      <c r="F98" s="25" t="s">
        <v>72</v>
      </c>
      <c r="G98" s="18" t="s">
        <v>18</v>
      </c>
      <c r="H98" s="18">
        <v>0</v>
      </c>
      <c r="I98" s="18">
        <v>1</v>
      </c>
      <c r="J98" s="18" t="s">
        <v>69</v>
      </c>
      <c r="K98" s="18" t="s">
        <v>68</v>
      </c>
      <c r="L98" s="18">
        <v>1</v>
      </c>
      <c r="M98" s="18">
        <v>6</v>
      </c>
      <c r="N98" s="19">
        <v>760</v>
      </c>
      <c r="O98" s="19" t="s">
        <v>166</v>
      </c>
      <c r="P98" s="19">
        <v>5</v>
      </c>
      <c r="Q98" s="18" t="str">
        <f t="shared" ca="1" si="41"/>
        <v>16</v>
      </c>
      <c r="R98" s="18" t="str">
        <f t="shared" ca="1" si="42"/>
        <v>08</v>
      </c>
      <c r="S98" s="18" t="str">
        <f t="shared" ca="1" si="43"/>
        <v>07</v>
      </c>
      <c r="T98" s="18">
        <v>1</v>
      </c>
      <c r="U98" s="18">
        <v>0</v>
      </c>
      <c r="V98" s="18">
        <v>0</v>
      </c>
      <c r="W98" s="18">
        <v>1</v>
      </c>
      <c r="X98" s="18">
        <v>1</v>
      </c>
      <c r="Y98" s="18">
        <v>1</v>
      </c>
      <c r="Z98" s="18">
        <v>1</v>
      </c>
      <c r="AA98" s="18">
        <v>1</v>
      </c>
      <c r="AB98" s="18">
        <v>0</v>
      </c>
      <c r="AC98" s="19">
        <v>0</v>
      </c>
      <c r="AD98" s="19">
        <v>0</v>
      </c>
      <c r="AE98" s="19">
        <v>0</v>
      </c>
      <c r="AF98" s="19">
        <v>0</v>
      </c>
      <c r="AG98" s="19">
        <v>0</v>
      </c>
      <c r="AH98" s="19">
        <v>0</v>
      </c>
      <c r="AI98" s="18">
        <v>0</v>
      </c>
      <c r="AJ98" s="19">
        <v>0</v>
      </c>
      <c r="AK98" s="19">
        <v>0</v>
      </c>
      <c r="AL98" s="19">
        <v>0</v>
      </c>
      <c r="AM98" s="26" t="str">
        <f t="shared" si="52"/>
        <v>FFFF</v>
      </c>
      <c r="AN98" s="19">
        <v>0</v>
      </c>
      <c r="AO98" s="19">
        <v>0</v>
      </c>
      <c r="AP98" s="19">
        <v>0</v>
      </c>
      <c r="AQ98" s="19">
        <v>0</v>
      </c>
      <c r="AR98" s="19">
        <v>0</v>
      </c>
      <c r="AS98" s="19">
        <v>0</v>
      </c>
      <c r="AT98" s="18" t="str">
        <f t="shared" ca="1" si="35"/>
        <v>01</v>
      </c>
      <c r="AU98" s="18" t="s">
        <v>25</v>
      </c>
      <c r="AV98" s="16" t="str">
        <f t="shared" ca="1" si="36"/>
        <v>7B00013CC80106076002F40005160807010000010101010000000000000000000000000000000000000000FFFF000000000000000000000000017D</v>
      </c>
      <c r="AW98" s="79">
        <v>97</v>
      </c>
      <c r="AX98" s="21"/>
      <c r="AY98" s="18" t="str">
        <f t="shared" si="37"/>
        <v>00</v>
      </c>
      <c r="AZ98" s="18" t="str">
        <f t="shared" si="38"/>
        <v>00</v>
      </c>
      <c r="BA98" s="20"/>
      <c r="BB98" s="21"/>
    </row>
    <row r="99" spans="1:54" ht="66">
      <c r="A99" s="27"/>
      <c r="B99" s="16">
        <v>46</v>
      </c>
      <c r="C99" s="27" t="s">
        <v>96</v>
      </c>
      <c r="D99" s="16"/>
      <c r="E99" s="16">
        <v>1</v>
      </c>
      <c r="F99" s="22">
        <v>0</v>
      </c>
      <c r="G99" s="18" t="s">
        <v>18</v>
      </c>
      <c r="H99" s="18">
        <v>0</v>
      </c>
      <c r="I99" s="18">
        <v>1</v>
      </c>
      <c r="J99" s="18" t="s">
        <v>69</v>
      </c>
      <c r="K99" s="18" t="s">
        <v>68</v>
      </c>
      <c r="L99" s="18">
        <v>1</v>
      </c>
      <c r="M99" s="18">
        <v>6</v>
      </c>
      <c r="N99" s="19">
        <v>760</v>
      </c>
      <c r="O99" s="19" t="s">
        <v>166</v>
      </c>
      <c r="P99" s="19">
        <v>5</v>
      </c>
      <c r="Q99" s="18" t="str">
        <f t="shared" ca="1" si="41"/>
        <v>16</v>
      </c>
      <c r="R99" s="18" t="str">
        <f t="shared" ca="1" si="42"/>
        <v>08</v>
      </c>
      <c r="S99" s="18" t="str">
        <f t="shared" ca="1" si="43"/>
        <v>07</v>
      </c>
      <c r="T99" s="18">
        <v>1</v>
      </c>
      <c r="U99" s="18">
        <v>0</v>
      </c>
      <c r="V99" s="18">
        <v>0</v>
      </c>
      <c r="W99" s="18">
        <v>1</v>
      </c>
      <c r="X99" s="18">
        <v>1</v>
      </c>
      <c r="Y99" s="18">
        <v>1</v>
      </c>
      <c r="Z99" s="18">
        <v>1</v>
      </c>
      <c r="AA99" s="18">
        <v>1</v>
      </c>
      <c r="AB99" s="18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8">
        <v>0</v>
      </c>
      <c r="AJ99" s="19">
        <v>0</v>
      </c>
      <c r="AK99" s="19">
        <v>0</v>
      </c>
      <c r="AL99" s="19">
        <v>0</v>
      </c>
      <c r="AM99" s="19">
        <v>0</v>
      </c>
      <c r="AN99" s="26">
        <f>F99</f>
        <v>0</v>
      </c>
      <c r="AO99" s="19">
        <v>0</v>
      </c>
      <c r="AP99" s="19">
        <v>0</v>
      </c>
      <c r="AQ99" s="19">
        <v>0</v>
      </c>
      <c r="AR99" s="19">
        <v>0</v>
      </c>
      <c r="AS99" s="19">
        <v>0</v>
      </c>
      <c r="AT99" s="18" t="str">
        <f t="shared" ca="1" si="35"/>
        <v>00</v>
      </c>
      <c r="AU99" s="18" t="s">
        <v>25</v>
      </c>
      <c r="AV99" s="16" t="str">
        <f t="shared" ca="1" si="36"/>
        <v>7B00013CC80106076002F400051608070100000101010100000000000000000000000000000000000000000000000000000000000000000000007D</v>
      </c>
      <c r="AW99" s="79">
        <v>98</v>
      </c>
      <c r="AX99" s="21"/>
      <c r="AY99" s="18" t="str">
        <f t="shared" si="37"/>
        <v>00</v>
      </c>
      <c r="AZ99" s="18" t="str">
        <f t="shared" si="38"/>
        <v>00</v>
      </c>
      <c r="BA99" s="20"/>
      <c r="BB99" s="21"/>
    </row>
    <row r="100" spans="1:54" ht="66">
      <c r="A100" s="27"/>
      <c r="B100" s="16"/>
      <c r="C100" s="27"/>
      <c r="D100" s="16"/>
      <c r="E100" s="16">
        <v>2</v>
      </c>
      <c r="F100" s="22">
        <v>1</v>
      </c>
      <c r="G100" s="18" t="s">
        <v>18</v>
      </c>
      <c r="H100" s="18">
        <v>0</v>
      </c>
      <c r="I100" s="18">
        <v>1</v>
      </c>
      <c r="J100" s="18" t="s">
        <v>69</v>
      </c>
      <c r="K100" s="18" t="s">
        <v>68</v>
      </c>
      <c r="L100" s="18">
        <v>1</v>
      </c>
      <c r="M100" s="18">
        <v>6</v>
      </c>
      <c r="N100" s="19">
        <v>760</v>
      </c>
      <c r="O100" s="19" t="s">
        <v>166</v>
      </c>
      <c r="P100" s="19">
        <v>5</v>
      </c>
      <c r="Q100" s="18" t="str">
        <f t="shared" ca="1" si="41"/>
        <v>16</v>
      </c>
      <c r="R100" s="18" t="str">
        <f t="shared" ca="1" si="42"/>
        <v>08</v>
      </c>
      <c r="S100" s="18" t="str">
        <f t="shared" ca="1" si="43"/>
        <v>07</v>
      </c>
      <c r="T100" s="18">
        <v>1</v>
      </c>
      <c r="U100" s="18">
        <v>0</v>
      </c>
      <c r="V100" s="18">
        <v>0</v>
      </c>
      <c r="W100" s="18">
        <v>1</v>
      </c>
      <c r="X100" s="18">
        <v>1</v>
      </c>
      <c r="Y100" s="18">
        <v>1</v>
      </c>
      <c r="Z100" s="18">
        <v>1</v>
      </c>
      <c r="AA100" s="18">
        <v>1</v>
      </c>
      <c r="AB100" s="18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0</v>
      </c>
      <c r="AH100" s="19">
        <v>0</v>
      </c>
      <c r="AI100" s="18">
        <v>0</v>
      </c>
      <c r="AJ100" s="19">
        <v>0</v>
      </c>
      <c r="AK100" s="19">
        <v>0</v>
      </c>
      <c r="AL100" s="19">
        <v>0</v>
      </c>
      <c r="AM100" s="19">
        <v>0</v>
      </c>
      <c r="AN100" s="26">
        <f t="shared" ref="AN100:AN101" si="53">F100</f>
        <v>1</v>
      </c>
      <c r="AO100" s="19">
        <v>0</v>
      </c>
      <c r="AP100" s="19">
        <v>0</v>
      </c>
      <c r="AQ100" s="19">
        <v>0</v>
      </c>
      <c r="AR100" s="19">
        <v>0</v>
      </c>
      <c r="AS100" s="19">
        <v>0</v>
      </c>
      <c r="AT100" s="18" t="str">
        <f t="shared" ca="1" si="35"/>
        <v>01</v>
      </c>
      <c r="AU100" s="18" t="s">
        <v>25</v>
      </c>
      <c r="AV100" s="16" t="str">
        <f t="shared" ca="1" si="36"/>
        <v>7B00013CC80106076002F400051608070100000101010100000000000000000000000000000000000000000000000100000000000000000000017D</v>
      </c>
      <c r="AW100" s="79">
        <v>99</v>
      </c>
      <c r="AX100" s="21"/>
      <c r="AY100" s="18" t="str">
        <f t="shared" si="37"/>
        <v>00</v>
      </c>
      <c r="AZ100" s="18" t="str">
        <f t="shared" si="38"/>
        <v>00</v>
      </c>
      <c r="BA100" s="20"/>
      <c r="BB100" s="21"/>
    </row>
    <row r="101" spans="1:54" ht="66">
      <c r="A101" s="27"/>
      <c r="B101" s="16"/>
      <c r="C101" s="27"/>
      <c r="D101" s="16"/>
      <c r="E101" s="16">
        <v>3</v>
      </c>
      <c r="F101" s="22" t="s">
        <v>22</v>
      </c>
      <c r="G101" s="18" t="s">
        <v>18</v>
      </c>
      <c r="H101" s="18">
        <v>0</v>
      </c>
      <c r="I101" s="18">
        <v>1</v>
      </c>
      <c r="J101" s="18" t="s">
        <v>69</v>
      </c>
      <c r="K101" s="18" t="s">
        <v>68</v>
      </c>
      <c r="L101" s="18">
        <v>1</v>
      </c>
      <c r="M101" s="18">
        <v>6</v>
      </c>
      <c r="N101" s="19">
        <v>760</v>
      </c>
      <c r="O101" s="19" t="s">
        <v>166</v>
      </c>
      <c r="P101" s="19">
        <v>5</v>
      </c>
      <c r="Q101" s="18" t="str">
        <f t="shared" ca="1" si="41"/>
        <v>16</v>
      </c>
      <c r="R101" s="18" t="str">
        <f t="shared" ca="1" si="42"/>
        <v>08</v>
      </c>
      <c r="S101" s="18" t="str">
        <f t="shared" ca="1" si="43"/>
        <v>07</v>
      </c>
      <c r="T101" s="18">
        <v>1</v>
      </c>
      <c r="U101" s="18">
        <v>0</v>
      </c>
      <c r="V101" s="18">
        <v>0</v>
      </c>
      <c r="W101" s="18">
        <v>1</v>
      </c>
      <c r="X101" s="18">
        <v>1</v>
      </c>
      <c r="Y101" s="18">
        <v>1</v>
      </c>
      <c r="Z101" s="18">
        <v>1</v>
      </c>
      <c r="AA101" s="18">
        <v>1</v>
      </c>
      <c r="AB101" s="18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18">
        <v>0</v>
      </c>
      <c r="AJ101" s="19">
        <v>0</v>
      </c>
      <c r="AK101" s="19">
        <v>0</v>
      </c>
      <c r="AL101" s="19">
        <v>0</v>
      </c>
      <c r="AM101" s="19">
        <v>0</v>
      </c>
      <c r="AN101" s="26" t="str">
        <f t="shared" si="53"/>
        <v>FF</v>
      </c>
      <c r="AO101" s="19">
        <v>0</v>
      </c>
      <c r="AP101" s="19">
        <v>0</v>
      </c>
      <c r="AQ101" s="19">
        <v>0</v>
      </c>
      <c r="AR101" s="19">
        <v>0</v>
      </c>
      <c r="AS101" s="19">
        <v>0</v>
      </c>
      <c r="AT101" s="18" t="str">
        <f t="shared" ca="1" si="35"/>
        <v>01</v>
      </c>
      <c r="AU101" s="18" t="s">
        <v>25</v>
      </c>
      <c r="AV101" s="16" t="str">
        <f t="shared" ca="1" si="36"/>
        <v>7B00013CC80106076002F400051608070100000101010100000000000000000000000000000000000000000000FF00000000000000000000017D</v>
      </c>
      <c r="AW101" s="79">
        <v>100</v>
      </c>
      <c r="AX101" s="21"/>
      <c r="AY101" s="18" t="str">
        <f t="shared" si="37"/>
        <v>00</v>
      </c>
      <c r="AZ101" s="18" t="str">
        <f t="shared" si="38"/>
        <v>00</v>
      </c>
      <c r="BA101" s="20"/>
      <c r="BB101" s="21"/>
    </row>
    <row r="102" spans="1:54" ht="66">
      <c r="A102" s="27"/>
      <c r="B102" s="16">
        <v>48</v>
      </c>
      <c r="C102" s="27" t="s">
        <v>97</v>
      </c>
      <c r="D102" s="16"/>
      <c r="E102" s="16">
        <v>1</v>
      </c>
      <c r="F102" s="25">
        <v>0</v>
      </c>
      <c r="G102" s="18" t="s">
        <v>18</v>
      </c>
      <c r="H102" s="18">
        <v>0</v>
      </c>
      <c r="I102" s="18">
        <v>1</v>
      </c>
      <c r="J102" s="18" t="s">
        <v>69</v>
      </c>
      <c r="K102" s="18" t="s">
        <v>68</v>
      </c>
      <c r="L102" s="18">
        <v>1</v>
      </c>
      <c r="M102" s="18">
        <v>6</v>
      </c>
      <c r="N102" s="19">
        <v>760</v>
      </c>
      <c r="O102" s="19" t="s">
        <v>166</v>
      </c>
      <c r="P102" s="19">
        <v>5</v>
      </c>
      <c r="Q102" s="18" t="str">
        <f t="shared" ca="1" si="41"/>
        <v>16</v>
      </c>
      <c r="R102" s="18" t="str">
        <f t="shared" ca="1" si="42"/>
        <v>08</v>
      </c>
      <c r="S102" s="18" t="str">
        <f t="shared" ca="1" si="43"/>
        <v>07</v>
      </c>
      <c r="T102" s="18">
        <v>1</v>
      </c>
      <c r="U102" s="18">
        <v>0</v>
      </c>
      <c r="V102" s="18">
        <v>0</v>
      </c>
      <c r="W102" s="18">
        <v>1</v>
      </c>
      <c r="X102" s="18">
        <v>1</v>
      </c>
      <c r="Y102" s="18">
        <v>1</v>
      </c>
      <c r="Z102" s="18">
        <v>1</v>
      </c>
      <c r="AA102" s="18">
        <v>1</v>
      </c>
      <c r="AB102" s="18">
        <v>0</v>
      </c>
      <c r="AC102" s="19">
        <v>0</v>
      </c>
      <c r="AD102" s="19">
        <v>0</v>
      </c>
      <c r="AE102" s="19">
        <v>0</v>
      </c>
      <c r="AF102" s="19">
        <v>0</v>
      </c>
      <c r="AG102" s="19">
        <v>0</v>
      </c>
      <c r="AH102" s="19">
        <v>0</v>
      </c>
      <c r="AI102" s="18">
        <v>0</v>
      </c>
      <c r="AJ102" s="19">
        <v>0</v>
      </c>
      <c r="AK102" s="19">
        <v>0</v>
      </c>
      <c r="AL102" s="19">
        <v>0</v>
      </c>
      <c r="AM102" s="19">
        <v>0</v>
      </c>
      <c r="AN102" s="19">
        <v>0</v>
      </c>
      <c r="AO102" s="26">
        <f>F102</f>
        <v>0</v>
      </c>
      <c r="AP102" s="19">
        <v>0</v>
      </c>
      <c r="AQ102" s="19">
        <v>0</v>
      </c>
      <c r="AR102" s="19">
        <v>0</v>
      </c>
      <c r="AS102" s="19">
        <v>0</v>
      </c>
      <c r="AT102" s="18" t="str">
        <f t="shared" ca="1" si="35"/>
        <v>00</v>
      </c>
      <c r="AU102" s="18" t="s">
        <v>25</v>
      </c>
      <c r="AV102" s="16" t="str">
        <f t="shared" ca="1" si="36"/>
        <v>7B00013CC80106076002F400051608070100000101010100000000000000000000000000000000000000000000000000000000000000000000007D</v>
      </c>
      <c r="AW102" s="79">
        <v>101</v>
      </c>
      <c r="AX102" s="21"/>
      <c r="AY102" s="18" t="str">
        <f t="shared" si="37"/>
        <v>00</v>
      </c>
      <c r="AZ102" s="18" t="str">
        <f t="shared" si="38"/>
        <v>00</v>
      </c>
      <c r="BA102" s="20"/>
      <c r="BB102" s="21"/>
    </row>
    <row r="103" spans="1:54" ht="66">
      <c r="A103" s="27"/>
      <c r="B103" s="16"/>
      <c r="C103" s="27"/>
      <c r="D103" s="16"/>
      <c r="E103" s="16">
        <v>2</v>
      </c>
      <c r="F103" s="25">
        <v>34</v>
      </c>
      <c r="G103" s="18" t="s">
        <v>18</v>
      </c>
      <c r="H103" s="18">
        <v>0</v>
      </c>
      <c r="I103" s="18">
        <v>1</v>
      </c>
      <c r="J103" s="18" t="s">
        <v>69</v>
      </c>
      <c r="K103" s="18" t="s">
        <v>68</v>
      </c>
      <c r="L103" s="18">
        <v>1</v>
      </c>
      <c r="M103" s="18">
        <v>6</v>
      </c>
      <c r="N103" s="19">
        <v>760</v>
      </c>
      <c r="O103" s="19" t="s">
        <v>166</v>
      </c>
      <c r="P103" s="19">
        <v>5</v>
      </c>
      <c r="Q103" s="18" t="str">
        <f t="shared" ca="1" si="41"/>
        <v>16</v>
      </c>
      <c r="R103" s="18" t="str">
        <f t="shared" ca="1" si="42"/>
        <v>08</v>
      </c>
      <c r="S103" s="18" t="str">
        <f t="shared" ca="1" si="43"/>
        <v>07</v>
      </c>
      <c r="T103" s="18">
        <v>1</v>
      </c>
      <c r="U103" s="18">
        <v>0</v>
      </c>
      <c r="V103" s="18">
        <v>0</v>
      </c>
      <c r="W103" s="18">
        <v>1</v>
      </c>
      <c r="X103" s="18">
        <v>1</v>
      </c>
      <c r="Y103" s="18">
        <v>1</v>
      </c>
      <c r="Z103" s="18">
        <v>1</v>
      </c>
      <c r="AA103" s="18">
        <v>1</v>
      </c>
      <c r="AB103" s="18">
        <v>0</v>
      </c>
      <c r="AC103" s="19">
        <v>0</v>
      </c>
      <c r="AD103" s="19">
        <v>0</v>
      </c>
      <c r="AE103" s="19">
        <v>0</v>
      </c>
      <c r="AF103" s="19">
        <v>0</v>
      </c>
      <c r="AG103" s="19">
        <v>0</v>
      </c>
      <c r="AH103" s="19">
        <v>0</v>
      </c>
      <c r="AI103" s="18">
        <v>0</v>
      </c>
      <c r="AJ103" s="19">
        <v>0</v>
      </c>
      <c r="AK103" s="19">
        <v>0</v>
      </c>
      <c r="AL103" s="19">
        <v>0</v>
      </c>
      <c r="AM103" s="19">
        <v>0</v>
      </c>
      <c r="AN103" s="19">
        <v>0</v>
      </c>
      <c r="AO103" s="26">
        <f t="shared" ref="AO103:AO104" si="54">F103</f>
        <v>34</v>
      </c>
      <c r="AP103" s="19">
        <v>0</v>
      </c>
      <c r="AQ103" s="19">
        <v>0</v>
      </c>
      <c r="AR103" s="19">
        <v>0</v>
      </c>
      <c r="AS103" s="19">
        <v>0</v>
      </c>
      <c r="AT103" s="18" t="str">
        <f t="shared" ca="1" si="35"/>
        <v>14</v>
      </c>
      <c r="AU103" s="18" t="s">
        <v>25</v>
      </c>
      <c r="AV103" s="16" t="str">
        <f t="shared" ca="1" si="36"/>
        <v>7B00013CC80106076002F400051608070100000101010100000000000000000000000000000000000000000000000000340000000000000000147D</v>
      </c>
      <c r="AW103" s="79">
        <v>102</v>
      </c>
      <c r="AX103" s="21"/>
      <c r="AY103" s="18" t="str">
        <f t="shared" si="37"/>
        <v>00</v>
      </c>
      <c r="AZ103" s="18" t="str">
        <f t="shared" si="38"/>
        <v>00</v>
      </c>
      <c r="BA103" s="20"/>
      <c r="BB103" s="21"/>
    </row>
    <row r="104" spans="1:54" ht="66">
      <c r="A104" s="27"/>
      <c r="B104" s="16"/>
      <c r="C104" s="27"/>
      <c r="D104" s="16"/>
      <c r="E104" s="16">
        <v>3</v>
      </c>
      <c r="F104" s="25" t="s">
        <v>72</v>
      </c>
      <c r="G104" s="18" t="s">
        <v>18</v>
      </c>
      <c r="H104" s="18">
        <v>0</v>
      </c>
      <c r="I104" s="18">
        <v>1</v>
      </c>
      <c r="J104" s="18" t="s">
        <v>69</v>
      </c>
      <c r="K104" s="18" t="s">
        <v>68</v>
      </c>
      <c r="L104" s="18">
        <v>1</v>
      </c>
      <c r="M104" s="18">
        <v>6</v>
      </c>
      <c r="N104" s="19">
        <v>760</v>
      </c>
      <c r="O104" s="19" t="s">
        <v>166</v>
      </c>
      <c r="P104" s="19">
        <v>5</v>
      </c>
      <c r="Q104" s="18" t="str">
        <f t="shared" ca="1" si="41"/>
        <v>16</v>
      </c>
      <c r="R104" s="18" t="str">
        <f t="shared" ca="1" si="42"/>
        <v>08</v>
      </c>
      <c r="S104" s="18" t="str">
        <f t="shared" ca="1" si="43"/>
        <v>07</v>
      </c>
      <c r="T104" s="18">
        <v>1</v>
      </c>
      <c r="U104" s="18">
        <v>0</v>
      </c>
      <c r="V104" s="18">
        <v>0</v>
      </c>
      <c r="W104" s="18">
        <v>1</v>
      </c>
      <c r="X104" s="18">
        <v>1</v>
      </c>
      <c r="Y104" s="18">
        <v>1</v>
      </c>
      <c r="Z104" s="18">
        <v>1</v>
      </c>
      <c r="AA104" s="18">
        <v>1</v>
      </c>
      <c r="AB104" s="18">
        <v>0</v>
      </c>
      <c r="AC104" s="19">
        <v>0</v>
      </c>
      <c r="AD104" s="19">
        <v>0</v>
      </c>
      <c r="AE104" s="19">
        <v>0</v>
      </c>
      <c r="AF104" s="19">
        <v>0</v>
      </c>
      <c r="AG104" s="19">
        <v>0</v>
      </c>
      <c r="AH104" s="19">
        <v>0</v>
      </c>
      <c r="AI104" s="18">
        <v>0</v>
      </c>
      <c r="AJ104" s="19">
        <v>0</v>
      </c>
      <c r="AK104" s="19">
        <v>0</v>
      </c>
      <c r="AL104" s="19">
        <v>0</v>
      </c>
      <c r="AM104" s="19">
        <v>0</v>
      </c>
      <c r="AN104" s="19">
        <v>0</v>
      </c>
      <c r="AO104" s="26" t="str">
        <f t="shared" si="54"/>
        <v>FFFF</v>
      </c>
      <c r="AP104" s="19">
        <v>0</v>
      </c>
      <c r="AQ104" s="19">
        <v>0</v>
      </c>
      <c r="AR104" s="19">
        <v>0</v>
      </c>
      <c r="AS104" s="19">
        <v>0</v>
      </c>
      <c r="AT104" s="18" t="str">
        <f t="shared" ca="1" si="35"/>
        <v>01</v>
      </c>
      <c r="AU104" s="18" t="s">
        <v>25</v>
      </c>
      <c r="AV104" s="16" t="str">
        <f t="shared" ca="1" si="36"/>
        <v>7B00013CC80106076002F4000516080701000001010101000000000000000000000000000000000000000000000000FFFF0000000000000000017D</v>
      </c>
      <c r="AW104" s="79">
        <v>103</v>
      </c>
      <c r="AX104" s="21"/>
      <c r="AY104" s="18" t="str">
        <f t="shared" si="37"/>
        <v>00</v>
      </c>
      <c r="AZ104" s="18" t="str">
        <f t="shared" si="38"/>
        <v>00</v>
      </c>
      <c r="BA104" s="20"/>
      <c r="BB104" s="21"/>
    </row>
    <row r="105" spans="1:54" ht="66">
      <c r="A105" s="27"/>
      <c r="B105" s="16">
        <v>50</v>
      </c>
      <c r="C105" s="27" t="s">
        <v>98</v>
      </c>
      <c r="D105" s="16"/>
      <c r="E105" s="16">
        <v>1</v>
      </c>
      <c r="F105" s="25">
        <v>0</v>
      </c>
      <c r="G105" s="18" t="s">
        <v>18</v>
      </c>
      <c r="H105" s="18">
        <v>0</v>
      </c>
      <c r="I105" s="18">
        <v>1</v>
      </c>
      <c r="J105" s="18" t="s">
        <v>69</v>
      </c>
      <c r="K105" s="18" t="s">
        <v>68</v>
      </c>
      <c r="L105" s="18">
        <v>1</v>
      </c>
      <c r="M105" s="18">
        <v>6</v>
      </c>
      <c r="N105" s="19">
        <v>760</v>
      </c>
      <c r="O105" s="19" t="s">
        <v>166</v>
      </c>
      <c r="P105" s="19">
        <v>5</v>
      </c>
      <c r="Q105" s="18" t="str">
        <f t="shared" ca="1" si="41"/>
        <v>16</v>
      </c>
      <c r="R105" s="18" t="str">
        <f t="shared" ca="1" si="42"/>
        <v>08</v>
      </c>
      <c r="S105" s="18" t="str">
        <f t="shared" ca="1" si="43"/>
        <v>07</v>
      </c>
      <c r="T105" s="18">
        <v>1</v>
      </c>
      <c r="U105" s="18">
        <v>0</v>
      </c>
      <c r="V105" s="18">
        <v>0</v>
      </c>
      <c r="W105" s="18">
        <v>1</v>
      </c>
      <c r="X105" s="18">
        <v>1</v>
      </c>
      <c r="Y105" s="18">
        <v>1</v>
      </c>
      <c r="Z105" s="18">
        <v>1</v>
      </c>
      <c r="AA105" s="18">
        <v>1</v>
      </c>
      <c r="AB105" s="18">
        <v>0</v>
      </c>
      <c r="AC105" s="19">
        <v>0</v>
      </c>
      <c r="AD105" s="19">
        <v>0</v>
      </c>
      <c r="AE105" s="19">
        <v>0</v>
      </c>
      <c r="AF105" s="19">
        <v>0</v>
      </c>
      <c r="AG105" s="19">
        <v>0</v>
      </c>
      <c r="AH105" s="19">
        <v>0</v>
      </c>
      <c r="AI105" s="18">
        <v>0</v>
      </c>
      <c r="AJ105" s="19">
        <v>0</v>
      </c>
      <c r="AK105" s="19">
        <v>0</v>
      </c>
      <c r="AL105" s="19">
        <v>0</v>
      </c>
      <c r="AM105" s="19">
        <v>0</v>
      </c>
      <c r="AN105" s="19">
        <v>0</v>
      </c>
      <c r="AO105" s="19">
        <v>0</v>
      </c>
      <c r="AP105" s="26">
        <f>F105</f>
        <v>0</v>
      </c>
      <c r="AQ105" s="19">
        <v>0</v>
      </c>
      <c r="AR105" s="19">
        <v>0</v>
      </c>
      <c r="AS105" s="19">
        <v>0</v>
      </c>
      <c r="AT105" s="18" t="str">
        <f t="shared" ca="1" si="35"/>
        <v>00</v>
      </c>
      <c r="AU105" s="18" t="s">
        <v>25</v>
      </c>
      <c r="AV105" s="16" t="str">
        <f t="shared" ca="1" si="36"/>
        <v>7B00013CC80106076002F400051608070100000101010100000000000000000000000000000000000000000000000000000000000000000000007D</v>
      </c>
      <c r="AW105" s="79">
        <v>104</v>
      </c>
      <c r="AX105" s="21"/>
      <c r="AY105" s="18" t="str">
        <f t="shared" si="37"/>
        <v>00</v>
      </c>
      <c r="AZ105" s="18" t="str">
        <f t="shared" si="38"/>
        <v>00</v>
      </c>
      <c r="BA105" s="20"/>
      <c r="BB105" s="21"/>
    </row>
    <row r="106" spans="1:54" ht="66">
      <c r="A106" s="27"/>
      <c r="B106" s="16"/>
      <c r="C106" s="27"/>
      <c r="D106" s="16"/>
      <c r="E106" s="16">
        <v>2</v>
      </c>
      <c r="F106" s="25">
        <v>34</v>
      </c>
      <c r="G106" s="18" t="s">
        <v>18</v>
      </c>
      <c r="H106" s="18">
        <v>0</v>
      </c>
      <c r="I106" s="18">
        <v>1</v>
      </c>
      <c r="J106" s="18" t="s">
        <v>69</v>
      </c>
      <c r="K106" s="18" t="s">
        <v>68</v>
      </c>
      <c r="L106" s="18">
        <v>1</v>
      </c>
      <c r="M106" s="18">
        <v>6</v>
      </c>
      <c r="N106" s="19">
        <v>760</v>
      </c>
      <c r="O106" s="19" t="s">
        <v>166</v>
      </c>
      <c r="P106" s="19">
        <v>5</v>
      </c>
      <c r="Q106" s="18" t="str">
        <f t="shared" ca="1" si="41"/>
        <v>16</v>
      </c>
      <c r="R106" s="18" t="str">
        <f t="shared" ca="1" si="42"/>
        <v>08</v>
      </c>
      <c r="S106" s="18" t="str">
        <f t="shared" ca="1" si="43"/>
        <v>07</v>
      </c>
      <c r="T106" s="18">
        <v>1</v>
      </c>
      <c r="U106" s="18">
        <v>0</v>
      </c>
      <c r="V106" s="18">
        <v>0</v>
      </c>
      <c r="W106" s="18">
        <v>1</v>
      </c>
      <c r="X106" s="18">
        <v>1</v>
      </c>
      <c r="Y106" s="18">
        <v>1</v>
      </c>
      <c r="Z106" s="18">
        <v>1</v>
      </c>
      <c r="AA106" s="18">
        <v>1</v>
      </c>
      <c r="AB106" s="18">
        <v>0</v>
      </c>
      <c r="AC106" s="19">
        <v>0</v>
      </c>
      <c r="AD106" s="19">
        <v>0</v>
      </c>
      <c r="AE106" s="19">
        <v>0</v>
      </c>
      <c r="AF106" s="19">
        <v>0</v>
      </c>
      <c r="AG106" s="19">
        <v>0</v>
      </c>
      <c r="AH106" s="19">
        <v>0</v>
      </c>
      <c r="AI106" s="18">
        <v>0</v>
      </c>
      <c r="AJ106" s="19">
        <v>0</v>
      </c>
      <c r="AK106" s="19">
        <v>0</v>
      </c>
      <c r="AL106" s="19">
        <v>0</v>
      </c>
      <c r="AM106" s="19">
        <v>0</v>
      </c>
      <c r="AN106" s="19">
        <v>0</v>
      </c>
      <c r="AO106" s="19">
        <v>0</v>
      </c>
      <c r="AP106" s="26">
        <f t="shared" ref="AP106:AP107" si="55">F106</f>
        <v>34</v>
      </c>
      <c r="AQ106" s="19">
        <v>0</v>
      </c>
      <c r="AR106" s="19">
        <v>0</v>
      </c>
      <c r="AS106" s="19">
        <v>0</v>
      </c>
      <c r="AT106" s="18" t="str">
        <f t="shared" ca="1" si="35"/>
        <v>14</v>
      </c>
      <c r="AU106" s="18" t="s">
        <v>25</v>
      </c>
      <c r="AV106" s="16" t="str">
        <f t="shared" ca="1" si="36"/>
        <v>7B00013CC80106076002F400051608070100000101010100000000000000000000000000000000000000000000000000000034000000000000147D</v>
      </c>
      <c r="AW106" s="79">
        <v>105</v>
      </c>
      <c r="AX106" s="21"/>
      <c r="AY106" s="18" t="str">
        <f t="shared" si="37"/>
        <v>00</v>
      </c>
      <c r="AZ106" s="18" t="str">
        <f t="shared" si="38"/>
        <v>00</v>
      </c>
      <c r="BA106" s="20"/>
      <c r="BB106" s="21"/>
    </row>
    <row r="107" spans="1:54" ht="66">
      <c r="A107" s="27"/>
      <c r="B107" s="16"/>
      <c r="C107" s="27"/>
      <c r="D107" s="16"/>
      <c r="E107" s="16">
        <v>3</v>
      </c>
      <c r="F107" s="25" t="s">
        <v>72</v>
      </c>
      <c r="G107" s="18" t="s">
        <v>18</v>
      </c>
      <c r="H107" s="18">
        <v>0</v>
      </c>
      <c r="I107" s="18">
        <v>1</v>
      </c>
      <c r="J107" s="18" t="s">
        <v>69</v>
      </c>
      <c r="K107" s="18" t="s">
        <v>68</v>
      </c>
      <c r="L107" s="18">
        <v>1</v>
      </c>
      <c r="M107" s="18">
        <v>6</v>
      </c>
      <c r="N107" s="19">
        <v>760</v>
      </c>
      <c r="O107" s="19" t="s">
        <v>166</v>
      </c>
      <c r="P107" s="19">
        <v>5</v>
      </c>
      <c r="Q107" s="18" t="str">
        <f t="shared" ca="1" si="41"/>
        <v>16</v>
      </c>
      <c r="R107" s="18" t="str">
        <f t="shared" ca="1" si="42"/>
        <v>08</v>
      </c>
      <c r="S107" s="18" t="str">
        <f t="shared" ca="1" si="43"/>
        <v>07</v>
      </c>
      <c r="T107" s="18">
        <v>1</v>
      </c>
      <c r="U107" s="18">
        <v>0</v>
      </c>
      <c r="V107" s="18">
        <v>0</v>
      </c>
      <c r="W107" s="18">
        <v>1</v>
      </c>
      <c r="X107" s="18">
        <v>1</v>
      </c>
      <c r="Y107" s="18">
        <v>1</v>
      </c>
      <c r="Z107" s="18">
        <v>1</v>
      </c>
      <c r="AA107" s="18">
        <v>1</v>
      </c>
      <c r="AB107" s="18">
        <v>0</v>
      </c>
      <c r="AC107" s="19">
        <v>0</v>
      </c>
      <c r="AD107" s="19">
        <v>0</v>
      </c>
      <c r="AE107" s="19">
        <v>0</v>
      </c>
      <c r="AF107" s="19">
        <v>0</v>
      </c>
      <c r="AG107" s="19">
        <v>0</v>
      </c>
      <c r="AH107" s="19">
        <v>0</v>
      </c>
      <c r="AI107" s="18">
        <v>0</v>
      </c>
      <c r="AJ107" s="19">
        <v>0</v>
      </c>
      <c r="AK107" s="19">
        <v>0</v>
      </c>
      <c r="AL107" s="19">
        <v>0</v>
      </c>
      <c r="AM107" s="19">
        <v>0</v>
      </c>
      <c r="AN107" s="19">
        <v>0</v>
      </c>
      <c r="AO107" s="19">
        <v>0</v>
      </c>
      <c r="AP107" s="26" t="str">
        <f t="shared" si="55"/>
        <v>FFFF</v>
      </c>
      <c r="AQ107" s="19">
        <v>0</v>
      </c>
      <c r="AR107" s="19">
        <v>0</v>
      </c>
      <c r="AS107" s="19">
        <v>0</v>
      </c>
      <c r="AT107" s="18" t="str">
        <f t="shared" ca="1" si="35"/>
        <v>01</v>
      </c>
      <c r="AU107" s="18" t="s">
        <v>25</v>
      </c>
      <c r="AV107" s="16" t="str">
        <f t="shared" ca="1" si="36"/>
        <v>7B00013CC80106076002F40005160807010000010101010000000000000000000000000000000000000000000000000000FFFF000000000000017D</v>
      </c>
      <c r="AW107" s="79">
        <v>106</v>
      </c>
      <c r="AX107" s="21"/>
      <c r="AY107" s="18" t="str">
        <f t="shared" si="37"/>
        <v>00</v>
      </c>
      <c r="AZ107" s="18" t="str">
        <f t="shared" si="38"/>
        <v>00</v>
      </c>
      <c r="BA107" s="20"/>
      <c r="BB107" s="21"/>
    </row>
    <row r="108" spans="1:54" ht="66">
      <c r="A108" s="27"/>
      <c r="B108" s="16">
        <v>52</v>
      </c>
      <c r="C108" s="27" t="s">
        <v>99</v>
      </c>
      <c r="D108" s="16"/>
      <c r="E108" s="16">
        <v>1</v>
      </c>
      <c r="F108" s="25">
        <v>0</v>
      </c>
      <c r="G108" s="18" t="s">
        <v>18</v>
      </c>
      <c r="H108" s="18">
        <v>0</v>
      </c>
      <c r="I108" s="18">
        <v>1</v>
      </c>
      <c r="J108" s="18" t="s">
        <v>69</v>
      </c>
      <c r="K108" s="18" t="s">
        <v>68</v>
      </c>
      <c r="L108" s="18">
        <v>1</v>
      </c>
      <c r="M108" s="18">
        <v>6</v>
      </c>
      <c r="N108" s="19">
        <v>760</v>
      </c>
      <c r="O108" s="19" t="s">
        <v>166</v>
      </c>
      <c r="P108" s="19">
        <v>5</v>
      </c>
      <c r="Q108" s="18" t="str">
        <f t="shared" ca="1" si="41"/>
        <v>16</v>
      </c>
      <c r="R108" s="18" t="str">
        <f t="shared" ca="1" si="42"/>
        <v>08</v>
      </c>
      <c r="S108" s="18" t="str">
        <f t="shared" ca="1" si="43"/>
        <v>07</v>
      </c>
      <c r="T108" s="18">
        <v>1</v>
      </c>
      <c r="U108" s="18">
        <v>0</v>
      </c>
      <c r="V108" s="18">
        <v>0</v>
      </c>
      <c r="W108" s="18">
        <v>1</v>
      </c>
      <c r="X108" s="18">
        <v>1</v>
      </c>
      <c r="Y108" s="18">
        <v>1</v>
      </c>
      <c r="Z108" s="18">
        <v>1</v>
      </c>
      <c r="AA108" s="18">
        <v>1</v>
      </c>
      <c r="AB108" s="18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0</v>
      </c>
      <c r="AI108" s="18">
        <v>0</v>
      </c>
      <c r="AJ108" s="19">
        <v>0</v>
      </c>
      <c r="AK108" s="19">
        <v>0</v>
      </c>
      <c r="AL108" s="19">
        <v>0</v>
      </c>
      <c r="AM108" s="19">
        <v>0</v>
      </c>
      <c r="AN108" s="19">
        <v>0</v>
      </c>
      <c r="AO108" s="19">
        <v>0</v>
      </c>
      <c r="AP108" s="19">
        <v>0</v>
      </c>
      <c r="AQ108" s="26">
        <f>F108</f>
        <v>0</v>
      </c>
      <c r="AR108" s="19">
        <v>0</v>
      </c>
      <c r="AS108" s="19">
        <v>0</v>
      </c>
      <c r="AT108" s="18" t="str">
        <f t="shared" ca="1" si="35"/>
        <v>00</v>
      </c>
      <c r="AU108" s="18" t="s">
        <v>25</v>
      </c>
      <c r="AV108" s="16" t="str">
        <f t="shared" ca="1" si="36"/>
        <v>7B00013CC80106076002F400051608070100000101010100000000000000000000000000000000000000000000000000000000000000000000007D</v>
      </c>
      <c r="AW108" s="79">
        <v>107</v>
      </c>
      <c r="AX108" s="21"/>
      <c r="AY108" s="18" t="str">
        <f t="shared" si="37"/>
        <v>00</v>
      </c>
      <c r="AZ108" s="18" t="str">
        <f t="shared" si="38"/>
        <v>00</v>
      </c>
      <c r="BA108" s="20"/>
      <c r="BB108" s="21"/>
    </row>
    <row r="109" spans="1:54" ht="66">
      <c r="A109" s="27"/>
      <c r="B109" s="16"/>
      <c r="C109" s="27"/>
      <c r="D109" s="16"/>
      <c r="E109" s="16">
        <v>2</v>
      </c>
      <c r="F109" s="25">
        <v>34</v>
      </c>
      <c r="G109" s="18" t="s">
        <v>18</v>
      </c>
      <c r="H109" s="18">
        <v>0</v>
      </c>
      <c r="I109" s="18">
        <v>1</v>
      </c>
      <c r="J109" s="18" t="s">
        <v>69</v>
      </c>
      <c r="K109" s="18" t="s">
        <v>68</v>
      </c>
      <c r="L109" s="18">
        <v>1</v>
      </c>
      <c r="M109" s="18">
        <v>6</v>
      </c>
      <c r="N109" s="19">
        <v>760</v>
      </c>
      <c r="O109" s="19" t="s">
        <v>166</v>
      </c>
      <c r="P109" s="19">
        <v>5</v>
      </c>
      <c r="Q109" s="18" t="str">
        <f t="shared" ca="1" si="41"/>
        <v>16</v>
      </c>
      <c r="R109" s="18" t="str">
        <f t="shared" ca="1" si="42"/>
        <v>08</v>
      </c>
      <c r="S109" s="18" t="str">
        <f t="shared" ca="1" si="43"/>
        <v>07</v>
      </c>
      <c r="T109" s="18">
        <v>1</v>
      </c>
      <c r="U109" s="18">
        <v>0</v>
      </c>
      <c r="V109" s="18">
        <v>0</v>
      </c>
      <c r="W109" s="18">
        <v>1</v>
      </c>
      <c r="X109" s="18">
        <v>1</v>
      </c>
      <c r="Y109" s="18">
        <v>1</v>
      </c>
      <c r="Z109" s="18">
        <v>1</v>
      </c>
      <c r="AA109" s="18">
        <v>1</v>
      </c>
      <c r="AB109" s="18">
        <v>0</v>
      </c>
      <c r="AC109" s="19">
        <v>0</v>
      </c>
      <c r="AD109" s="19">
        <v>0</v>
      </c>
      <c r="AE109" s="19">
        <v>0</v>
      </c>
      <c r="AF109" s="19">
        <v>0</v>
      </c>
      <c r="AG109" s="19">
        <v>0</v>
      </c>
      <c r="AH109" s="19">
        <v>0</v>
      </c>
      <c r="AI109" s="18">
        <v>0</v>
      </c>
      <c r="AJ109" s="19">
        <v>0</v>
      </c>
      <c r="AK109" s="19">
        <v>0</v>
      </c>
      <c r="AL109" s="19">
        <v>0</v>
      </c>
      <c r="AM109" s="19">
        <v>0</v>
      </c>
      <c r="AN109" s="19">
        <v>0</v>
      </c>
      <c r="AO109" s="19">
        <v>0</v>
      </c>
      <c r="AP109" s="19">
        <v>0</v>
      </c>
      <c r="AQ109" s="26">
        <f t="shared" ref="AQ109:AQ110" si="56">F109</f>
        <v>34</v>
      </c>
      <c r="AR109" s="19">
        <v>0</v>
      </c>
      <c r="AS109" s="19">
        <v>0</v>
      </c>
      <c r="AT109" s="18" t="str">
        <f t="shared" ca="1" si="35"/>
        <v>14</v>
      </c>
      <c r="AU109" s="18" t="s">
        <v>25</v>
      </c>
      <c r="AV109" s="16" t="str">
        <f t="shared" ca="1" si="36"/>
        <v>7B00013CC80106076002F400051608070100000101010100000000000000000000000000000000000000000000000000000000003400000000147D</v>
      </c>
      <c r="AW109" s="79">
        <v>108</v>
      </c>
      <c r="AX109" s="21"/>
      <c r="AY109" s="18" t="str">
        <f t="shared" si="37"/>
        <v>00</v>
      </c>
      <c r="AZ109" s="18" t="str">
        <f t="shared" si="38"/>
        <v>00</v>
      </c>
      <c r="BA109" s="20"/>
      <c r="BB109" s="21"/>
    </row>
    <row r="110" spans="1:54" ht="66">
      <c r="A110" s="27"/>
      <c r="B110" s="16"/>
      <c r="C110" s="27"/>
      <c r="D110" s="16"/>
      <c r="E110" s="16">
        <v>3</v>
      </c>
      <c r="F110" s="25" t="s">
        <v>72</v>
      </c>
      <c r="G110" s="18" t="s">
        <v>18</v>
      </c>
      <c r="H110" s="18">
        <v>0</v>
      </c>
      <c r="I110" s="18">
        <v>1</v>
      </c>
      <c r="J110" s="18" t="s">
        <v>69</v>
      </c>
      <c r="K110" s="18" t="s">
        <v>68</v>
      </c>
      <c r="L110" s="18">
        <v>1</v>
      </c>
      <c r="M110" s="18">
        <v>6</v>
      </c>
      <c r="N110" s="19">
        <v>760</v>
      </c>
      <c r="O110" s="19" t="s">
        <v>166</v>
      </c>
      <c r="P110" s="19">
        <v>5</v>
      </c>
      <c r="Q110" s="18" t="str">
        <f t="shared" ca="1" si="41"/>
        <v>16</v>
      </c>
      <c r="R110" s="18" t="str">
        <f t="shared" ca="1" si="42"/>
        <v>08</v>
      </c>
      <c r="S110" s="18" t="str">
        <f t="shared" ca="1" si="43"/>
        <v>07</v>
      </c>
      <c r="T110" s="18">
        <v>1</v>
      </c>
      <c r="U110" s="18">
        <v>0</v>
      </c>
      <c r="V110" s="18">
        <v>0</v>
      </c>
      <c r="W110" s="18">
        <v>1</v>
      </c>
      <c r="X110" s="18">
        <v>1</v>
      </c>
      <c r="Y110" s="18">
        <v>1</v>
      </c>
      <c r="Z110" s="18">
        <v>1</v>
      </c>
      <c r="AA110" s="18">
        <v>1</v>
      </c>
      <c r="AB110" s="18">
        <v>0</v>
      </c>
      <c r="AC110" s="19">
        <v>0</v>
      </c>
      <c r="AD110" s="19">
        <v>0</v>
      </c>
      <c r="AE110" s="19">
        <v>0</v>
      </c>
      <c r="AF110" s="19">
        <v>0</v>
      </c>
      <c r="AG110" s="19">
        <v>0</v>
      </c>
      <c r="AH110" s="19">
        <v>0</v>
      </c>
      <c r="AI110" s="18">
        <v>0</v>
      </c>
      <c r="AJ110" s="19">
        <v>0</v>
      </c>
      <c r="AK110" s="19">
        <v>0</v>
      </c>
      <c r="AL110" s="19">
        <v>0</v>
      </c>
      <c r="AM110" s="19">
        <v>0</v>
      </c>
      <c r="AN110" s="19">
        <v>0</v>
      </c>
      <c r="AO110" s="19">
        <v>0</v>
      </c>
      <c r="AP110" s="19">
        <v>0</v>
      </c>
      <c r="AQ110" s="26" t="str">
        <f t="shared" si="56"/>
        <v>FFFF</v>
      </c>
      <c r="AR110" s="19">
        <v>0</v>
      </c>
      <c r="AS110" s="19">
        <v>0</v>
      </c>
      <c r="AT110" s="18" t="str">
        <f t="shared" ca="1" si="35"/>
        <v>01</v>
      </c>
      <c r="AU110" s="18" t="s">
        <v>25</v>
      </c>
      <c r="AV110" s="16" t="str">
        <f t="shared" ca="1" si="36"/>
        <v>7B00013CC80106076002F400051608070100000101010100000000000000000000000000000000000000000000000000000000FFFF00000000017D</v>
      </c>
      <c r="AW110" s="79">
        <v>109</v>
      </c>
      <c r="AX110" s="21"/>
      <c r="AY110" s="18" t="str">
        <f t="shared" si="37"/>
        <v>00</v>
      </c>
      <c r="AZ110" s="18" t="str">
        <f t="shared" si="38"/>
        <v>00</v>
      </c>
      <c r="BA110" s="20"/>
      <c r="BB110" s="21"/>
    </row>
    <row r="111" spans="1:54" ht="66">
      <c r="A111" s="27"/>
      <c r="B111" s="16">
        <v>54</v>
      </c>
      <c r="C111" s="27" t="s">
        <v>100</v>
      </c>
      <c r="D111" s="16"/>
      <c r="E111" s="16">
        <v>1</v>
      </c>
      <c r="F111" s="25">
        <v>0</v>
      </c>
      <c r="G111" s="18" t="s">
        <v>18</v>
      </c>
      <c r="H111" s="18">
        <v>0</v>
      </c>
      <c r="I111" s="18">
        <v>1</v>
      </c>
      <c r="J111" s="18" t="s">
        <v>69</v>
      </c>
      <c r="K111" s="18" t="s">
        <v>68</v>
      </c>
      <c r="L111" s="18">
        <v>1</v>
      </c>
      <c r="M111" s="18">
        <v>6</v>
      </c>
      <c r="N111" s="19">
        <v>760</v>
      </c>
      <c r="O111" s="19" t="s">
        <v>166</v>
      </c>
      <c r="P111" s="19">
        <v>5</v>
      </c>
      <c r="Q111" s="18" t="str">
        <f t="shared" ca="1" si="41"/>
        <v>16</v>
      </c>
      <c r="R111" s="18" t="str">
        <f t="shared" ca="1" si="42"/>
        <v>08</v>
      </c>
      <c r="S111" s="18" t="str">
        <f t="shared" ca="1" si="43"/>
        <v>07</v>
      </c>
      <c r="T111" s="18">
        <v>1</v>
      </c>
      <c r="U111" s="18">
        <v>0</v>
      </c>
      <c r="V111" s="18">
        <v>0</v>
      </c>
      <c r="W111" s="18">
        <v>1</v>
      </c>
      <c r="X111" s="18">
        <v>1</v>
      </c>
      <c r="Y111" s="18">
        <v>1</v>
      </c>
      <c r="Z111" s="18">
        <v>1</v>
      </c>
      <c r="AA111" s="18">
        <v>1</v>
      </c>
      <c r="AB111" s="18">
        <v>0</v>
      </c>
      <c r="AC111" s="19">
        <v>0</v>
      </c>
      <c r="AD111" s="19">
        <v>0</v>
      </c>
      <c r="AE111" s="19">
        <v>0</v>
      </c>
      <c r="AF111" s="19">
        <v>0</v>
      </c>
      <c r="AG111" s="19">
        <v>0</v>
      </c>
      <c r="AH111" s="19">
        <v>0</v>
      </c>
      <c r="AI111" s="18">
        <v>0</v>
      </c>
      <c r="AJ111" s="19">
        <v>0</v>
      </c>
      <c r="AK111" s="19">
        <v>0</v>
      </c>
      <c r="AL111" s="19">
        <v>0</v>
      </c>
      <c r="AM111" s="19">
        <v>0</v>
      </c>
      <c r="AN111" s="19">
        <v>0</v>
      </c>
      <c r="AO111" s="19">
        <v>0</v>
      </c>
      <c r="AP111" s="19">
        <v>0</v>
      </c>
      <c r="AQ111" s="19">
        <v>0</v>
      </c>
      <c r="AR111" s="26">
        <f>F111</f>
        <v>0</v>
      </c>
      <c r="AS111" s="19">
        <v>0</v>
      </c>
      <c r="AT111" s="18" t="str">
        <f t="shared" ca="1" si="35"/>
        <v>00</v>
      </c>
      <c r="AU111" s="18" t="s">
        <v>25</v>
      </c>
      <c r="AV111" s="16" t="str">
        <f t="shared" ca="1" si="36"/>
        <v>7B00013CC80106076002F400051608070100000101010100000000000000000000000000000000000000000000000000000000000000000000007D</v>
      </c>
      <c r="AW111" s="79">
        <v>110</v>
      </c>
      <c r="AX111" s="21"/>
      <c r="AY111" s="18" t="str">
        <f t="shared" si="37"/>
        <v>00</v>
      </c>
      <c r="AZ111" s="18" t="str">
        <f t="shared" si="38"/>
        <v>00</v>
      </c>
      <c r="BA111" s="20"/>
      <c r="BB111" s="21"/>
    </row>
    <row r="112" spans="1:54" ht="66">
      <c r="A112" s="27"/>
      <c r="B112" s="16"/>
      <c r="C112" s="27"/>
      <c r="D112" s="16"/>
      <c r="E112" s="16">
        <v>2</v>
      </c>
      <c r="F112" s="25">
        <v>34</v>
      </c>
      <c r="G112" s="18" t="s">
        <v>18</v>
      </c>
      <c r="H112" s="18">
        <v>0</v>
      </c>
      <c r="I112" s="18">
        <v>1</v>
      </c>
      <c r="J112" s="18" t="s">
        <v>69</v>
      </c>
      <c r="K112" s="18" t="s">
        <v>68</v>
      </c>
      <c r="L112" s="18">
        <v>1</v>
      </c>
      <c r="M112" s="18">
        <v>6</v>
      </c>
      <c r="N112" s="19">
        <v>760</v>
      </c>
      <c r="O112" s="19" t="s">
        <v>166</v>
      </c>
      <c r="P112" s="19">
        <v>5</v>
      </c>
      <c r="Q112" s="18" t="str">
        <f t="shared" ca="1" si="41"/>
        <v>16</v>
      </c>
      <c r="R112" s="18" t="str">
        <f t="shared" ca="1" si="42"/>
        <v>08</v>
      </c>
      <c r="S112" s="18" t="str">
        <f t="shared" ca="1" si="43"/>
        <v>07</v>
      </c>
      <c r="T112" s="18">
        <v>1</v>
      </c>
      <c r="U112" s="18">
        <v>0</v>
      </c>
      <c r="V112" s="18">
        <v>0</v>
      </c>
      <c r="W112" s="18">
        <v>1</v>
      </c>
      <c r="X112" s="18">
        <v>1</v>
      </c>
      <c r="Y112" s="18">
        <v>1</v>
      </c>
      <c r="Z112" s="18">
        <v>1</v>
      </c>
      <c r="AA112" s="18">
        <v>1</v>
      </c>
      <c r="AB112" s="18">
        <v>0</v>
      </c>
      <c r="AC112" s="19">
        <v>0</v>
      </c>
      <c r="AD112" s="19">
        <v>0</v>
      </c>
      <c r="AE112" s="19">
        <v>0</v>
      </c>
      <c r="AF112" s="19">
        <v>0</v>
      </c>
      <c r="AG112" s="19">
        <v>0</v>
      </c>
      <c r="AH112" s="19">
        <v>0</v>
      </c>
      <c r="AI112" s="18">
        <v>0</v>
      </c>
      <c r="AJ112" s="19">
        <v>0</v>
      </c>
      <c r="AK112" s="19">
        <v>0</v>
      </c>
      <c r="AL112" s="19">
        <v>0</v>
      </c>
      <c r="AM112" s="19">
        <v>0</v>
      </c>
      <c r="AN112" s="19">
        <v>0</v>
      </c>
      <c r="AO112" s="19">
        <v>0</v>
      </c>
      <c r="AP112" s="19">
        <v>0</v>
      </c>
      <c r="AQ112" s="19">
        <v>0</v>
      </c>
      <c r="AR112" s="26">
        <f t="shared" ref="AR112:AR113" si="57">F112</f>
        <v>34</v>
      </c>
      <c r="AS112" s="19">
        <v>0</v>
      </c>
      <c r="AT112" s="18" t="str">
        <f t="shared" ca="1" si="35"/>
        <v>14</v>
      </c>
      <c r="AU112" s="18" t="s">
        <v>25</v>
      </c>
      <c r="AV112" s="16" t="str">
        <f t="shared" ca="1" si="36"/>
        <v>7B00013CC80106076002F400051608070100000101010100000000000000000000000000000000000000000000000000000000000000340000147D</v>
      </c>
      <c r="AW112" s="79">
        <v>111</v>
      </c>
      <c r="AX112" s="21"/>
      <c r="AY112" s="18" t="str">
        <f t="shared" si="37"/>
        <v>00</v>
      </c>
      <c r="AZ112" s="18" t="str">
        <f t="shared" si="38"/>
        <v>00</v>
      </c>
      <c r="BA112" s="20"/>
      <c r="BB112" s="21"/>
    </row>
    <row r="113" spans="1:54" ht="66">
      <c r="A113" s="27"/>
      <c r="B113" s="16"/>
      <c r="C113" s="27"/>
      <c r="D113" s="16"/>
      <c r="E113" s="16">
        <v>3</v>
      </c>
      <c r="F113" s="25" t="s">
        <v>72</v>
      </c>
      <c r="G113" s="18" t="s">
        <v>18</v>
      </c>
      <c r="H113" s="18">
        <v>0</v>
      </c>
      <c r="I113" s="18">
        <v>1</v>
      </c>
      <c r="J113" s="18" t="s">
        <v>69</v>
      </c>
      <c r="K113" s="18" t="s">
        <v>68</v>
      </c>
      <c r="L113" s="18">
        <v>1</v>
      </c>
      <c r="M113" s="18">
        <v>6</v>
      </c>
      <c r="N113" s="19">
        <v>760</v>
      </c>
      <c r="O113" s="19" t="s">
        <v>166</v>
      </c>
      <c r="P113" s="19">
        <v>5</v>
      </c>
      <c r="Q113" s="18" t="str">
        <f t="shared" ca="1" si="41"/>
        <v>16</v>
      </c>
      <c r="R113" s="18" t="str">
        <f t="shared" ca="1" si="42"/>
        <v>08</v>
      </c>
      <c r="S113" s="18" t="str">
        <f t="shared" ca="1" si="43"/>
        <v>07</v>
      </c>
      <c r="T113" s="18">
        <v>1</v>
      </c>
      <c r="U113" s="18">
        <v>0</v>
      </c>
      <c r="V113" s="18">
        <v>0</v>
      </c>
      <c r="W113" s="18">
        <v>1</v>
      </c>
      <c r="X113" s="18">
        <v>1</v>
      </c>
      <c r="Y113" s="18">
        <v>1</v>
      </c>
      <c r="Z113" s="18">
        <v>1</v>
      </c>
      <c r="AA113" s="18">
        <v>1</v>
      </c>
      <c r="AB113" s="18">
        <v>0</v>
      </c>
      <c r="AC113" s="19">
        <v>0</v>
      </c>
      <c r="AD113" s="19">
        <v>0</v>
      </c>
      <c r="AE113" s="19">
        <v>0</v>
      </c>
      <c r="AF113" s="19">
        <v>0</v>
      </c>
      <c r="AG113" s="19">
        <v>0</v>
      </c>
      <c r="AH113" s="19">
        <v>0</v>
      </c>
      <c r="AI113" s="18">
        <v>0</v>
      </c>
      <c r="AJ113" s="19">
        <v>0</v>
      </c>
      <c r="AK113" s="19">
        <v>0</v>
      </c>
      <c r="AL113" s="19">
        <v>0</v>
      </c>
      <c r="AM113" s="19">
        <v>0</v>
      </c>
      <c r="AN113" s="19">
        <v>0</v>
      </c>
      <c r="AO113" s="19">
        <v>0</v>
      </c>
      <c r="AP113" s="19">
        <v>0</v>
      </c>
      <c r="AQ113" s="19">
        <v>0</v>
      </c>
      <c r="AR113" s="26" t="str">
        <f t="shared" si="57"/>
        <v>FFFF</v>
      </c>
      <c r="AS113" s="19">
        <v>0</v>
      </c>
      <c r="AT113" s="18" t="str">
        <f t="shared" ca="1" si="35"/>
        <v>01</v>
      </c>
      <c r="AU113" s="18" t="s">
        <v>25</v>
      </c>
      <c r="AV113" s="16" t="str">
        <f t="shared" ca="1" si="36"/>
        <v>7B00013CC80106076002F4000516080701000001010101000000000000000000000000000000000000000000000000000000000000FFFF0000017D</v>
      </c>
      <c r="AW113" s="79">
        <v>112</v>
      </c>
      <c r="AX113" s="21"/>
      <c r="AY113" s="18" t="str">
        <f t="shared" si="37"/>
        <v>00</v>
      </c>
      <c r="AZ113" s="18" t="str">
        <f t="shared" si="38"/>
        <v>00</v>
      </c>
      <c r="BA113" s="20"/>
      <c r="BB113" s="21"/>
    </row>
    <row r="114" spans="1:54" ht="66">
      <c r="A114" s="27"/>
      <c r="B114" s="16">
        <v>56</v>
      </c>
      <c r="C114" s="27" t="s">
        <v>101</v>
      </c>
      <c r="D114" s="16"/>
      <c r="E114" s="16">
        <v>1</v>
      </c>
      <c r="F114" s="25">
        <v>0</v>
      </c>
      <c r="G114" s="18" t="s">
        <v>18</v>
      </c>
      <c r="H114" s="18">
        <v>0</v>
      </c>
      <c r="I114" s="18">
        <v>1</v>
      </c>
      <c r="J114" s="18" t="s">
        <v>69</v>
      </c>
      <c r="K114" s="18" t="s">
        <v>68</v>
      </c>
      <c r="L114" s="18">
        <v>1</v>
      </c>
      <c r="M114" s="18">
        <v>6</v>
      </c>
      <c r="N114" s="19">
        <v>760</v>
      </c>
      <c r="O114" s="19" t="s">
        <v>166</v>
      </c>
      <c r="P114" s="19">
        <v>5</v>
      </c>
      <c r="Q114" s="18" t="str">
        <f t="shared" ca="1" si="41"/>
        <v>16</v>
      </c>
      <c r="R114" s="18" t="str">
        <f t="shared" ca="1" si="42"/>
        <v>08</v>
      </c>
      <c r="S114" s="18" t="str">
        <f t="shared" ca="1" si="43"/>
        <v>07</v>
      </c>
      <c r="T114" s="18">
        <v>1</v>
      </c>
      <c r="U114" s="18">
        <v>0</v>
      </c>
      <c r="V114" s="18">
        <v>0</v>
      </c>
      <c r="W114" s="18">
        <v>1</v>
      </c>
      <c r="X114" s="18">
        <v>1</v>
      </c>
      <c r="Y114" s="18">
        <v>1</v>
      </c>
      <c r="Z114" s="18">
        <v>1</v>
      </c>
      <c r="AA114" s="18">
        <v>1</v>
      </c>
      <c r="AB114" s="18">
        <v>0</v>
      </c>
      <c r="AC114" s="19">
        <v>0</v>
      </c>
      <c r="AD114" s="19">
        <v>0</v>
      </c>
      <c r="AE114" s="19">
        <v>0</v>
      </c>
      <c r="AF114" s="19">
        <v>0</v>
      </c>
      <c r="AG114" s="19">
        <v>0</v>
      </c>
      <c r="AH114" s="19">
        <v>0</v>
      </c>
      <c r="AI114" s="18">
        <v>0</v>
      </c>
      <c r="AJ114" s="19">
        <v>0</v>
      </c>
      <c r="AK114" s="19">
        <v>0</v>
      </c>
      <c r="AL114" s="19">
        <v>0</v>
      </c>
      <c r="AM114" s="19">
        <v>0</v>
      </c>
      <c r="AN114" s="19">
        <v>0</v>
      </c>
      <c r="AO114" s="19">
        <v>0</v>
      </c>
      <c r="AP114" s="19">
        <v>0</v>
      </c>
      <c r="AQ114" s="19">
        <v>0</v>
      </c>
      <c r="AR114" s="19">
        <v>0</v>
      </c>
      <c r="AS114" s="26">
        <f>F114</f>
        <v>0</v>
      </c>
      <c r="AT114" s="18" t="str">
        <f t="shared" ca="1" si="35"/>
        <v>00</v>
      </c>
      <c r="AU114" s="18" t="s">
        <v>25</v>
      </c>
      <c r="AV114" s="16" t="str">
        <f t="shared" ca="1" si="36"/>
        <v>7B00013CC80106076002F400051608070100000101010100000000000000000000000000000000000000000000000000000000000000000000007D</v>
      </c>
      <c r="AW114" s="79">
        <v>113</v>
      </c>
      <c r="AX114" s="21"/>
      <c r="AY114" s="18" t="str">
        <f t="shared" si="37"/>
        <v>00</v>
      </c>
      <c r="AZ114" s="18" t="str">
        <f t="shared" si="38"/>
        <v>00</v>
      </c>
      <c r="BA114" s="20"/>
      <c r="BB114" s="21"/>
    </row>
    <row r="115" spans="1:54" ht="66">
      <c r="A115" s="27"/>
      <c r="B115" s="16"/>
      <c r="C115" s="27"/>
      <c r="D115" s="16"/>
      <c r="E115" s="16">
        <v>2</v>
      </c>
      <c r="F115" s="25">
        <v>34</v>
      </c>
      <c r="G115" s="18" t="s">
        <v>18</v>
      </c>
      <c r="H115" s="18">
        <v>0</v>
      </c>
      <c r="I115" s="18">
        <v>1</v>
      </c>
      <c r="J115" s="18" t="s">
        <v>69</v>
      </c>
      <c r="K115" s="18" t="s">
        <v>68</v>
      </c>
      <c r="L115" s="18">
        <v>1</v>
      </c>
      <c r="M115" s="18">
        <v>6</v>
      </c>
      <c r="N115" s="19">
        <v>760</v>
      </c>
      <c r="O115" s="19" t="s">
        <v>166</v>
      </c>
      <c r="P115" s="19">
        <v>5</v>
      </c>
      <c r="Q115" s="18" t="str">
        <f t="shared" ca="1" si="41"/>
        <v>16</v>
      </c>
      <c r="R115" s="18" t="str">
        <f t="shared" ca="1" si="42"/>
        <v>08</v>
      </c>
      <c r="S115" s="18" t="str">
        <f t="shared" ca="1" si="43"/>
        <v>07</v>
      </c>
      <c r="T115" s="18">
        <v>1</v>
      </c>
      <c r="U115" s="18">
        <v>0</v>
      </c>
      <c r="V115" s="18">
        <v>0</v>
      </c>
      <c r="W115" s="18">
        <v>1</v>
      </c>
      <c r="X115" s="18">
        <v>1</v>
      </c>
      <c r="Y115" s="18">
        <v>1</v>
      </c>
      <c r="Z115" s="18">
        <v>1</v>
      </c>
      <c r="AA115" s="18">
        <v>1</v>
      </c>
      <c r="AB115" s="18">
        <v>0</v>
      </c>
      <c r="AC115" s="19">
        <v>0</v>
      </c>
      <c r="AD115" s="19">
        <v>0</v>
      </c>
      <c r="AE115" s="19">
        <v>0</v>
      </c>
      <c r="AF115" s="19">
        <v>0</v>
      </c>
      <c r="AG115" s="19">
        <v>0</v>
      </c>
      <c r="AH115" s="19">
        <v>0</v>
      </c>
      <c r="AI115" s="18">
        <v>0</v>
      </c>
      <c r="AJ115" s="19">
        <v>0</v>
      </c>
      <c r="AK115" s="19">
        <v>0</v>
      </c>
      <c r="AL115" s="19">
        <v>0</v>
      </c>
      <c r="AM115" s="19">
        <v>0</v>
      </c>
      <c r="AN115" s="19">
        <v>0</v>
      </c>
      <c r="AO115" s="19">
        <v>0</v>
      </c>
      <c r="AP115" s="19">
        <v>0</v>
      </c>
      <c r="AQ115" s="19">
        <v>0</v>
      </c>
      <c r="AR115" s="19">
        <v>0</v>
      </c>
      <c r="AS115" s="26">
        <f t="shared" ref="AS115:AS116" si="58">F115</f>
        <v>34</v>
      </c>
      <c r="AT115" s="18" t="str">
        <f t="shared" ca="1" si="35"/>
        <v>14</v>
      </c>
      <c r="AU115" s="18" t="s">
        <v>25</v>
      </c>
      <c r="AV115" s="16" t="str">
        <f t="shared" ca="1" si="36"/>
        <v>7B00013CC80106076002F400051608070100000101010100000000000000000000000000000000000000000000000000000000000000000034147D</v>
      </c>
      <c r="AW115" s="79">
        <v>114</v>
      </c>
      <c r="AX115" s="21"/>
      <c r="AY115" s="18" t="str">
        <f t="shared" si="37"/>
        <v>00</v>
      </c>
      <c r="AZ115" s="18" t="str">
        <f t="shared" si="38"/>
        <v>00</v>
      </c>
      <c r="BA115" s="20"/>
      <c r="BB115" s="21"/>
    </row>
    <row r="116" spans="1:54" ht="66">
      <c r="A116" s="27"/>
      <c r="B116" s="16"/>
      <c r="C116" s="27"/>
      <c r="D116" s="16"/>
      <c r="E116" s="16">
        <v>3</v>
      </c>
      <c r="F116" s="25" t="s">
        <v>72</v>
      </c>
      <c r="G116" s="18" t="s">
        <v>18</v>
      </c>
      <c r="H116" s="18">
        <v>0</v>
      </c>
      <c r="I116" s="18">
        <v>1</v>
      </c>
      <c r="J116" s="18" t="s">
        <v>69</v>
      </c>
      <c r="K116" s="18" t="s">
        <v>68</v>
      </c>
      <c r="L116" s="18">
        <v>1</v>
      </c>
      <c r="M116" s="18">
        <v>6</v>
      </c>
      <c r="N116" s="19">
        <v>760</v>
      </c>
      <c r="O116" s="19" t="s">
        <v>166</v>
      </c>
      <c r="P116" s="19">
        <v>5</v>
      </c>
      <c r="Q116" s="18" t="str">
        <f t="shared" ca="1" si="41"/>
        <v>16</v>
      </c>
      <c r="R116" s="18" t="str">
        <f t="shared" ca="1" si="42"/>
        <v>08</v>
      </c>
      <c r="S116" s="18" t="str">
        <f t="shared" ca="1" si="43"/>
        <v>07</v>
      </c>
      <c r="T116" s="18">
        <v>1</v>
      </c>
      <c r="U116" s="18">
        <v>0</v>
      </c>
      <c r="V116" s="18">
        <v>0</v>
      </c>
      <c r="W116" s="18">
        <v>1</v>
      </c>
      <c r="X116" s="18">
        <v>1</v>
      </c>
      <c r="Y116" s="18">
        <v>1</v>
      </c>
      <c r="Z116" s="18">
        <v>1</v>
      </c>
      <c r="AA116" s="18">
        <v>1</v>
      </c>
      <c r="AB116" s="18">
        <v>0</v>
      </c>
      <c r="AC116" s="19">
        <v>0</v>
      </c>
      <c r="AD116" s="19">
        <v>0</v>
      </c>
      <c r="AE116" s="19">
        <v>0</v>
      </c>
      <c r="AF116" s="19">
        <v>0</v>
      </c>
      <c r="AG116" s="19">
        <v>0</v>
      </c>
      <c r="AH116" s="19">
        <v>0</v>
      </c>
      <c r="AI116" s="18">
        <v>0</v>
      </c>
      <c r="AJ116" s="19">
        <v>0</v>
      </c>
      <c r="AK116" s="19">
        <v>0</v>
      </c>
      <c r="AL116" s="19">
        <v>0</v>
      </c>
      <c r="AM116" s="19">
        <v>0</v>
      </c>
      <c r="AN116" s="19">
        <v>0</v>
      </c>
      <c r="AO116" s="19">
        <v>0</v>
      </c>
      <c r="AP116" s="19">
        <v>0</v>
      </c>
      <c r="AQ116" s="19">
        <v>0</v>
      </c>
      <c r="AR116" s="19">
        <v>0</v>
      </c>
      <c r="AS116" s="26" t="str">
        <f t="shared" si="58"/>
        <v>FFFF</v>
      </c>
      <c r="AT116" s="18" t="str">
        <f t="shared" ca="1" si="35"/>
        <v>01</v>
      </c>
      <c r="AU116" s="18" t="s">
        <v>25</v>
      </c>
      <c r="AV116" s="16" t="str">
        <f t="shared" ca="1" si="36"/>
        <v>7B00013CC80106076002F40005160807010000010101010000000000000000000000000000000000000000000000000000000000000000FFFF017D</v>
      </c>
      <c r="AW116" s="79">
        <v>115</v>
      </c>
      <c r="AX116" s="21"/>
      <c r="AY116" s="18" t="str">
        <f t="shared" si="37"/>
        <v>00</v>
      </c>
      <c r="AZ116" s="18" t="str">
        <f t="shared" si="38"/>
        <v>00</v>
      </c>
      <c r="BA116" s="20"/>
      <c r="BB116" s="21"/>
    </row>
    <row r="117" spans="1:54" ht="66">
      <c r="A117" s="27"/>
      <c r="B117" s="16">
        <v>58</v>
      </c>
      <c r="C117" s="27" t="s">
        <v>11</v>
      </c>
      <c r="D117" s="28" t="s">
        <v>31</v>
      </c>
      <c r="E117" s="28">
        <v>1</v>
      </c>
      <c r="F117" s="22">
        <v>0</v>
      </c>
      <c r="G117" s="18" t="s">
        <v>18</v>
      </c>
      <c r="H117" s="18">
        <v>0</v>
      </c>
      <c r="I117" s="18">
        <v>1</v>
      </c>
      <c r="J117" s="18" t="s">
        <v>69</v>
      </c>
      <c r="K117" s="18" t="s">
        <v>68</v>
      </c>
      <c r="L117" s="18">
        <v>1</v>
      </c>
      <c r="M117" s="18">
        <v>6</v>
      </c>
      <c r="N117" s="19">
        <v>760</v>
      </c>
      <c r="O117" s="19" t="s">
        <v>166</v>
      </c>
      <c r="P117" s="19">
        <v>5</v>
      </c>
      <c r="Q117" s="18" t="str">
        <f t="shared" ca="1" si="41"/>
        <v>16</v>
      </c>
      <c r="R117" s="18" t="str">
        <f t="shared" ca="1" si="42"/>
        <v>08</v>
      </c>
      <c r="S117" s="18" t="str">
        <f t="shared" ca="1" si="43"/>
        <v>07</v>
      </c>
      <c r="T117" s="18">
        <v>1</v>
      </c>
      <c r="U117" s="18">
        <v>0</v>
      </c>
      <c r="V117" s="18">
        <v>0</v>
      </c>
      <c r="W117" s="18">
        <v>1</v>
      </c>
      <c r="X117" s="18">
        <v>1</v>
      </c>
      <c r="Y117" s="18">
        <v>1</v>
      </c>
      <c r="Z117" s="18">
        <v>1</v>
      </c>
      <c r="AA117" s="18">
        <v>1</v>
      </c>
      <c r="AB117" s="18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0</v>
      </c>
      <c r="AI117" s="18">
        <v>0</v>
      </c>
      <c r="AJ117" s="19">
        <v>1</v>
      </c>
      <c r="AK117" s="19">
        <v>1</v>
      </c>
      <c r="AL117" s="19">
        <v>1</v>
      </c>
      <c r="AM117" s="19">
        <v>1</v>
      </c>
      <c r="AN117" s="19">
        <v>1</v>
      </c>
      <c r="AO117" s="19">
        <v>0</v>
      </c>
      <c r="AP117" s="19">
        <v>0</v>
      </c>
      <c r="AQ117" s="19">
        <v>0</v>
      </c>
      <c r="AR117" s="19">
        <v>0</v>
      </c>
      <c r="AS117" s="19">
        <v>1</v>
      </c>
      <c r="AT117" s="23">
        <f>F117</f>
        <v>0</v>
      </c>
      <c r="AU117" s="18" t="s">
        <v>25</v>
      </c>
      <c r="AV117" s="16" t="str">
        <f t="shared" ca="1" si="36"/>
        <v>7B00013CC80106076002F400051608070100000101010100000000000000000000000000000001000100010001000100000000000000000001007D</v>
      </c>
      <c r="AW117" s="79">
        <v>116</v>
      </c>
      <c r="AX117" s="21"/>
      <c r="AY117" s="18" t="str">
        <f t="shared" si="37"/>
        <v>00</v>
      </c>
      <c r="AZ117" s="18" t="str">
        <f t="shared" si="38"/>
        <v>00</v>
      </c>
      <c r="BA117" s="20"/>
      <c r="BB117" s="21"/>
    </row>
    <row r="118" spans="1:54" ht="66">
      <c r="A118" s="27"/>
      <c r="B118" s="16"/>
      <c r="C118" s="27"/>
      <c r="D118" s="29"/>
      <c r="E118" s="28">
        <v>2</v>
      </c>
      <c r="F118" s="22" t="s">
        <v>22</v>
      </c>
      <c r="G118" s="18" t="s">
        <v>18</v>
      </c>
      <c r="H118" s="18">
        <v>0</v>
      </c>
      <c r="I118" s="18">
        <v>1</v>
      </c>
      <c r="J118" s="18" t="s">
        <v>69</v>
      </c>
      <c r="K118" s="18" t="s">
        <v>68</v>
      </c>
      <c r="L118" s="18">
        <v>1</v>
      </c>
      <c r="M118" s="18">
        <v>6</v>
      </c>
      <c r="N118" s="19">
        <v>760</v>
      </c>
      <c r="O118" s="19" t="s">
        <v>166</v>
      </c>
      <c r="P118" s="19">
        <v>5</v>
      </c>
      <c r="Q118" s="18" t="str">
        <f t="shared" ca="1" si="41"/>
        <v>16</v>
      </c>
      <c r="R118" s="18" t="str">
        <f t="shared" ca="1" si="42"/>
        <v>08</v>
      </c>
      <c r="S118" s="18" t="str">
        <f t="shared" ca="1" si="43"/>
        <v>07</v>
      </c>
      <c r="T118" s="18">
        <v>1</v>
      </c>
      <c r="U118" s="18">
        <v>0</v>
      </c>
      <c r="V118" s="18">
        <v>0</v>
      </c>
      <c r="W118" s="18">
        <v>1</v>
      </c>
      <c r="X118" s="18">
        <v>1</v>
      </c>
      <c r="Y118" s="18">
        <v>1</v>
      </c>
      <c r="Z118" s="18">
        <v>1</v>
      </c>
      <c r="AA118" s="18">
        <v>1</v>
      </c>
      <c r="AB118" s="18">
        <v>0</v>
      </c>
      <c r="AC118" s="19">
        <v>1</v>
      </c>
      <c r="AD118" s="19">
        <v>1</v>
      </c>
      <c r="AE118" s="19">
        <v>1</v>
      </c>
      <c r="AF118" s="19">
        <v>1</v>
      </c>
      <c r="AG118" s="19">
        <v>1</v>
      </c>
      <c r="AH118" s="19">
        <v>1</v>
      </c>
      <c r="AI118" s="18">
        <v>0</v>
      </c>
      <c r="AJ118" s="19">
        <v>1</v>
      </c>
      <c r="AK118" s="19">
        <v>1</v>
      </c>
      <c r="AL118" s="19">
        <v>1</v>
      </c>
      <c r="AM118" s="19">
        <v>1</v>
      </c>
      <c r="AN118" s="19">
        <v>1</v>
      </c>
      <c r="AO118" s="19">
        <v>1</v>
      </c>
      <c r="AP118" s="19">
        <v>1</v>
      </c>
      <c r="AQ118" s="19">
        <v>0</v>
      </c>
      <c r="AR118" s="19">
        <v>1</v>
      </c>
      <c r="AS118" s="19">
        <v>1</v>
      </c>
      <c r="AT118" s="23" t="str">
        <f>F118</f>
        <v>FF</v>
      </c>
      <c r="AU118" s="18" t="s">
        <v>25</v>
      </c>
      <c r="AV118" s="16" t="str">
        <f t="shared" ca="1" si="36"/>
        <v>7B00013CC80106076002F400051608070100000101010100000100010001000100010001000001000100010001000100010001000000010001FF7D</v>
      </c>
      <c r="AW118" s="79">
        <v>117</v>
      </c>
      <c r="AX118" s="21"/>
      <c r="AY118" s="18" t="str">
        <f t="shared" si="37"/>
        <v>00</v>
      </c>
      <c r="AZ118" s="18" t="str">
        <f t="shared" si="38"/>
        <v>00</v>
      </c>
      <c r="BA118" s="20"/>
      <c r="BB118" s="21"/>
    </row>
    <row r="119" spans="1:54" ht="66">
      <c r="A119" s="27"/>
      <c r="B119" s="16">
        <v>59</v>
      </c>
      <c r="C119" s="27" t="s">
        <v>12</v>
      </c>
      <c r="D119" s="16" t="s">
        <v>2</v>
      </c>
      <c r="E119" s="16">
        <v>1</v>
      </c>
      <c r="F119" s="22">
        <v>0</v>
      </c>
      <c r="G119" s="18" t="s">
        <v>18</v>
      </c>
      <c r="H119" s="18">
        <v>0</v>
      </c>
      <c r="I119" s="18">
        <v>1</v>
      </c>
      <c r="J119" s="18" t="s">
        <v>69</v>
      </c>
      <c r="K119" s="18" t="s">
        <v>68</v>
      </c>
      <c r="L119" s="18">
        <v>1</v>
      </c>
      <c r="M119" s="18">
        <v>6</v>
      </c>
      <c r="N119" s="19">
        <v>760</v>
      </c>
      <c r="O119" s="19" t="s">
        <v>166</v>
      </c>
      <c r="P119" s="19">
        <v>5</v>
      </c>
      <c r="Q119" s="18" t="str">
        <f t="shared" ca="1" si="41"/>
        <v>16</v>
      </c>
      <c r="R119" s="18" t="str">
        <f t="shared" ca="1" si="42"/>
        <v>08</v>
      </c>
      <c r="S119" s="18" t="str">
        <f t="shared" ca="1" si="43"/>
        <v>07</v>
      </c>
      <c r="T119" s="18">
        <v>1</v>
      </c>
      <c r="U119" s="18">
        <v>0</v>
      </c>
      <c r="V119" s="18">
        <v>0</v>
      </c>
      <c r="W119" s="18">
        <v>1</v>
      </c>
      <c r="X119" s="18">
        <v>1</v>
      </c>
      <c r="Y119" s="18">
        <v>1</v>
      </c>
      <c r="Z119" s="18">
        <v>1</v>
      </c>
      <c r="AA119" s="18">
        <v>1</v>
      </c>
      <c r="AB119" s="18">
        <v>0</v>
      </c>
      <c r="AC119" s="19">
        <v>1</v>
      </c>
      <c r="AD119" s="19">
        <v>1</v>
      </c>
      <c r="AE119" s="19">
        <v>1</v>
      </c>
      <c r="AF119" s="19">
        <v>1</v>
      </c>
      <c r="AG119" s="19">
        <v>1</v>
      </c>
      <c r="AH119" s="19">
        <v>1</v>
      </c>
      <c r="AI119" s="18">
        <v>0</v>
      </c>
      <c r="AJ119" s="19">
        <v>1</v>
      </c>
      <c r="AK119" s="19">
        <v>1</v>
      </c>
      <c r="AL119" s="19">
        <v>1</v>
      </c>
      <c r="AM119" s="19">
        <v>1</v>
      </c>
      <c r="AN119" s="19">
        <v>1</v>
      </c>
      <c r="AO119" s="19">
        <v>1</v>
      </c>
      <c r="AP119" s="19">
        <v>1</v>
      </c>
      <c r="AQ119" s="19">
        <v>0</v>
      </c>
      <c r="AR119" s="19">
        <v>1</v>
      </c>
      <c r="AS119" s="19">
        <v>1</v>
      </c>
      <c r="AT119" s="18" t="str">
        <f t="shared" ref="AT119:AT120" ca="1" si="59">TEXT(DEC2HEX(_xlfn.BITAND(SUM(HEX2DEC(G119)+HEX2DEC(H119)+HEX2DEC(I119)+HEX2DEC(J119)+HEX2DEC(K119)+HEX2DEC(L119)+HEX2DEC(M119)+HEX2DEC(N119)+HEX2DEC(O119)+HEX2DEC(P119)+HEX2DEC(Q119)+HEX2DEC(R119)+HEX2DEC(S119)+HEX2DEC(T119)+HEX2DEC(U119)+HEX2DEC(V119)+HEX2DEC(X119)+HEX2DEC(Y119)+HEX2DEC(Z119)+HEX2DEC(AA119)+HEX2DEC(AB119)+HEX2DEC(AC119)+HEX2DEC(AD119)+HEX2DEC(AE119)+HEX2DEC(AF119)+HEX2DEC(AG119)+HEX2DEC(AH119)+HEX2DEC(AI119)+HEX2DEC(AJ119)+HEX2DEC(AK119)+HEX2DEC(AL119)+HEX2DEC(AM119)+HEX2DEC(AN119)+HEX2DEC(AO119)+HEX2DEC(AP119)+HEX2DEC(AQ119)+HEX2DEC(AR119)+HEX2DEC(AS119)),85)),"00")</f>
        <v>11</v>
      </c>
      <c r="AU119" s="23">
        <f>F119</f>
        <v>0</v>
      </c>
      <c r="AV119" s="16" t="str">
        <f t="shared" ca="1" si="36"/>
        <v>7B00013CC80106076002F4000516080701000001010101000001000100010001000100010000010001000100010001000100010000000100011100</v>
      </c>
      <c r="AW119" s="79">
        <v>118</v>
      </c>
      <c r="AX119" s="21"/>
      <c r="AY119" s="18" t="str">
        <f t="shared" si="37"/>
        <v>00</v>
      </c>
      <c r="AZ119" s="18" t="str">
        <f t="shared" si="38"/>
        <v>00</v>
      </c>
      <c r="BA119" s="20"/>
      <c r="BB119" s="21"/>
    </row>
    <row r="120" spans="1:54" ht="66">
      <c r="A120" s="27"/>
      <c r="B120" s="16"/>
      <c r="C120" s="27"/>
      <c r="D120" s="16"/>
      <c r="E120" s="16">
        <v>2</v>
      </c>
      <c r="F120" s="22" t="s">
        <v>22</v>
      </c>
      <c r="G120" s="18" t="s">
        <v>18</v>
      </c>
      <c r="H120" s="18">
        <v>0</v>
      </c>
      <c r="I120" s="18">
        <v>1</v>
      </c>
      <c r="J120" s="18" t="s">
        <v>69</v>
      </c>
      <c r="K120" s="18" t="s">
        <v>68</v>
      </c>
      <c r="L120" s="18">
        <v>1</v>
      </c>
      <c r="M120" s="18">
        <v>6</v>
      </c>
      <c r="N120" s="19">
        <v>760</v>
      </c>
      <c r="O120" s="19" t="s">
        <v>166</v>
      </c>
      <c r="P120" s="19">
        <v>5</v>
      </c>
      <c r="Q120" s="18" t="str">
        <f t="shared" ca="1" si="41"/>
        <v>16</v>
      </c>
      <c r="R120" s="18" t="str">
        <f t="shared" ca="1" si="42"/>
        <v>08</v>
      </c>
      <c r="S120" s="18" t="str">
        <f t="shared" ca="1" si="43"/>
        <v>07</v>
      </c>
      <c r="T120" s="18">
        <v>1</v>
      </c>
      <c r="U120" s="18">
        <v>0</v>
      </c>
      <c r="V120" s="18">
        <v>0</v>
      </c>
      <c r="W120" s="18">
        <v>1</v>
      </c>
      <c r="X120" s="18">
        <v>1</v>
      </c>
      <c r="Y120" s="18">
        <v>1</v>
      </c>
      <c r="Z120" s="18">
        <v>1</v>
      </c>
      <c r="AA120" s="18">
        <v>1</v>
      </c>
      <c r="AB120" s="18">
        <v>0</v>
      </c>
      <c r="AC120" s="19">
        <v>1</v>
      </c>
      <c r="AD120" s="19">
        <v>1</v>
      </c>
      <c r="AE120" s="19">
        <v>1</v>
      </c>
      <c r="AF120" s="19">
        <v>1</v>
      </c>
      <c r="AG120" s="19">
        <v>1</v>
      </c>
      <c r="AH120" s="19">
        <v>1</v>
      </c>
      <c r="AI120" s="18">
        <v>0</v>
      </c>
      <c r="AJ120" s="19">
        <v>1</v>
      </c>
      <c r="AK120" s="19">
        <v>1</v>
      </c>
      <c r="AL120" s="19">
        <v>1</v>
      </c>
      <c r="AM120" s="19">
        <v>1</v>
      </c>
      <c r="AN120" s="19">
        <v>1</v>
      </c>
      <c r="AO120" s="19">
        <v>1</v>
      </c>
      <c r="AP120" s="19">
        <v>1</v>
      </c>
      <c r="AQ120" s="19">
        <v>1</v>
      </c>
      <c r="AR120" s="19">
        <v>1</v>
      </c>
      <c r="AS120" s="19">
        <v>1</v>
      </c>
      <c r="AT120" s="18" t="str">
        <f t="shared" ca="1" si="59"/>
        <v>10</v>
      </c>
      <c r="AU120" s="23" t="str">
        <f>F120</f>
        <v>FF</v>
      </c>
      <c r="AV120" s="16" t="str">
        <f t="shared" ca="1" si="36"/>
        <v>7B00013CC80106076002F40005160807010000010101010000010001000100010001000100000100010001000100010001000100010001000110FF</v>
      </c>
      <c r="AW120" s="79">
        <v>119</v>
      </c>
      <c r="AX120" s="21"/>
      <c r="AY120" s="18" t="str">
        <f t="shared" si="37"/>
        <v>00</v>
      </c>
      <c r="AZ120" s="18" t="str">
        <f t="shared" si="38"/>
        <v>00</v>
      </c>
      <c r="BA120" s="20"/>
      <c r="BB120" s="21"/>
    </row>
    <row r="121" spans="1:54">
      <c r="A121" s="71"/>
      <c r="B121" s="76"/>
      <c r="C121" s="72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5"/>
      <c r="AY121" s="76"/>
      <c r="AZ121" s="76"/>
      <c r="BA121" s="76"/>
      <c r="BB121" s="75"/>
    </row>
  </sheetData>
  <sheetProtection algorithmName="SHA-512" hashValue="om8aHqbUoKlOCvS7irCpVsVkeWz9FYGRjY7h0Pdlw8nAPCND8up9++osbnEJTUQNgxXyR7rSOhNipPIdG3s5xw==" saltValue="Du8dW1x20l1jFBDbuxxOdw==" spinCount="100000" sheet="1" objects="1" scenarios="1"/>
  <phoneticPr fontId="1" type="noConversion"/>
  <conditionalFormatting sqref="AW2:AW120">
    <cfRule type="duplicateValues" dxfId="23" priority="1"/>
  </conditionalFormatting>
  <dataValidations count="2">
    <dataValidation type="list" allowBlank="1" showInputMessage="1" showErrorMessage="1" sqref="BA2:BA120" xr:uid="{B190AF0C-9A5B-4D3D-B3EE-7D01265F6166}">
      <formula1>결과</formula1>
    </dataValidation>
    <dataValidation type="whole" allowBlank="1" showInputMessage="1" showErrorMessage="1" sqref="AW2:AW120" xr:uid="{0F6E8B25-EB8F-4860-B97F-B3446CECD0DF}">
      <formula1>1</formula1>
      <formula2>300</formula2>
    </dataValidation>
  </dataValidations>
  <pageMargins left="0.17" right="0.17" top="0.41" bottom="0.41" header="0.3" footer="0.3"/>
  <pageSetup paperSize="9" scale="25" fitToHeight="0" orientation="landscape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B22EF-75C4-43A4-AB9A-16AD554D7FD7}">
  <sheetPr codeName="Sheet11">
    <pageSetUpPr fitToPage="1"/>
  </sheetPr>
  <dimension ref="A1:BB121"/>
  <sheetViews>
    <sheetView zoomScaleNormal="100" workbookViewId="0">
      <pane xSplit="6" ySplit="1" topLeftCell="G2" activePane="bottomRight" state="frozen"/>
      <selection activeCell="Y40" sqref="Y40"/>
      <selection pane="topRight" activeCell="Y40" sqref="Y40"/>
      <selection pane="bottomLeft" activeCell="Y40" sqref="Y40"/>
      <selection pane="bottomRight"/>
    </sheetView>
  </sheetViews>
  <sheetFormatPr defaultRowHeight="16.5"/>
  <cols>
    <col min="1" max="1" width="30.125" style="74" customWidth="1"/>
    <col min="2" max="2" width="7.125" style="77" customWidth="1"/>
    <col min="3" max="3" width="19" style="74" customWidth="1"/>
    <col min="4" max="4" width="14.5" style="77" customWidth="1"/>
    <col min="5" max="5" width="5.625" style="77" customWidth="1"/>
    <col min="6" max="6" width="9.5" style="77" customWidth="1"/>
    <col min="7" max="13" width="5.375" style="77" customWidth="1"/>
    <col min="14" max="16" width="7.625" style="77" customWidth="1"/>
    <col min="17" max="17" width="5.375" style="77" customWidth="1"/>
    <col min="18" max="18" width="6.375" style="77" customWidth="1"/>
    <col min="19" max="28" width="5.375" style="77" customWidth="1"/>
    <col min="29" max="34" width="7.625" style="77" customWidth="1"/>
    <col min="35" max="35" width="5.375" style="77" customWidth="1"/>
    <col min="36" max="45" width="7.625" style="77" customWidth="1"/>
    <col min="46" max="46" width="8.125" style="77" customWidth="1"/>
    <col min="47" max="47" width="5.375" style="77" customWidth="1"/>
    <col min="48" max="48" width="30.875" style="77" customWidth="1"/>
    <col min="49" max="49" width="5.25" style="77" customWidth="1"/>
    <col min="50" max="50" width="37.875" style="78" customWidth="1"/>
    <col min="51" max="52" width="5.375" style="77" customWidth="1"/>
    <col min="53" max="53" width="7.5" style="77" customWidth="1"/>
    <col min="54" max="54" width="82.875" style="77" bestFit="1" customWidth="1"/>
    <col min="55" max="16384" width="9" style="74"/>
  </cols>
  <sheetData>
    <row r="1" spans="1:54" ht="34.5">
      <c r="A1" s="65" t="s">
        <v>50</v>
      </c>
      <c r="B1" s="65" t="s">
        <v>15</v>
      </c>
      <c r="C1" s="65" t="s">
        <v>52</v>
      </c>
      <c r="D1" s="65" t="s">
        <v>54</v>
      </c>
      <c r="E1" s="67" t="s">
        <v>15</v>
      </c>
      <c r="F1" s="67" t="s">
        <v>33</v>
      </c>
      <c r="G1" s="67" t="s">
        <v>6</v>
      </c>
      <c r="H1" s="67" t="s">
        <v>26</v>
      </c>
      <c r="I1" s="67" t="s">
        <v>28</v>
      </c>
      <c r="J1" s="67" t="s">
        <v>27</v>
      </c>
      <c r="K1" s="67" t="s">
        <v>29</v>
      </c>
      <c r="L1" s="67" t="s">
        <v>10</v>
      </c>
      <c r="M1" s="67" t="s">
        <v>70</v>
      </c>
      <c r="N1" s="67" t="s">
        <v>71</v>
      </c>
      <c r="O1" s="67" t="s">
        <v>159</v>
      </c>
      <c r="P1" s="67" t="s">
        <v>105</v>
      </c>
      <c r="Q1" s="67" t="s">
        <v>106</v>
      </c>
      <c r="R1" s="67" t="s">
        <v>107</v>
      </c>
      <c r="S1" s="67" t="s">
        <v>108</v>
      </c>
      <c r="T1" s="67" t="s">
        <v>109</v>
      </c>
      <c r="U1" s="67" t="s">
        <v>160</v>
      </c>
      <c r="V1" s="67" t="s">
        <v>161</v>
      </c>
      <c r="W1" s="67" t="s">
        <v>111</v>
      </c>
      <c r="X1" s="67" t="s">
        <v>112</v>
      </c>
      <c r="Y1" s="67" t="s">
        <v>113</v>
      </c>
      <c r="Z1" s="67" t="s">
        <v>114</v>
      </c>
      <c r="AA1" s="67" t="s">
        <v>115</v>
      </c>
      <c r="AB1" s="67" t="s">
        <v>117</v>
      </c>
      <c r="AC1" s="67" t="s">
        <v>118</v>
      </c>
      <c r="AD1" s="67" t="s">
        <v>119</v>
      </c>
      <c r="AE1" s="67" t="s">
        <v>120</v>
      </c>
      <c r="AF1" s="67" t="s">
        <v>121</v>
      </c>
      <c r="AG1" s="67" t="s">
        <v>122</v>
      </c>
      <c r="AH1" s="67" t="s">
        <v>123</v>
      </c>
      <c r="AI1" s="67" t="s">
        <v>124</v>
      </c>
      <c r="AJ1" s="67" t="s">
        <v>125</v>
      </c>
      <c r="AK1" s="67" t="s">
        <v>126</v>
      </c>
      <c r="AL1" s="67" t="s">
        <v>127</v>
      </c>
      <c r="AM1" s="67" t="s">
        <v>128</v>
      </c>
      <c r="AN1" s="67" t="s">
        <v>129</v>
      </c>
      <c r="AO1" s="67" t="s">
        <v>130</v>
      </c>
      <c r="AP1" s="67" t="s">
        <v>131</v>
      </c>
      <c r="AQ1" s="67" t="s">
        <v>132</v>
      </c>
      <c r="AR1" s="67" t="s">
        <v>133</v>
      </c>
      <c r="AS1" s="67" t="s">
        <v>134</v>
      </c>
      <c r="AT1" s="67" t="s">
        <v>20</v>
      </c>
      <c r="AU1" s="67" t="s">
        <v>12</v>
      </c>
      <c r="AV1" s="67" t="s">
        <v>21</v>
      </c>
      <c r="AW1" s="67" t="s">
        <v>787</v>
      </c>
      <c r="AX1" s="67" t="s">
        <v>17</v>
      </c>
      <c r="AY1" s="67" t="s">
        <v>135</v>
      </c>
      <c r="AZ1" s="67" t="s">
        <v>136</v>
      </c>
      <c r="BA1" s="67" t="s">
        <v>34</v>
      </c>
      <c r="BB1" s="67" t="s">
        <v>32</v>
      </c>
    </row>
    <row r="2" spans="1:54" ht="66">
      <c r="A2" s="41" t="s">
        <v>167</v>
      </c>
      <c r="B2" s="63">
        <f>COUNTA(AW2:AW300)</f>
        <v>119</v>
      </c>
      <c r="C2" s="34"/>
      <c r="D2" s="35" t="s">
        <v>53</v>
      </c>
      <c r="E2" s="42">
        <v>0</v>
      </c>
      <c r="F2" s="17" t="s">
        <v>18</v>
      </c>
      <c r="G2" s="18" t="s">
        <v>18</v>
      </c>
      <c r="H2" s="18">
        <v>0</v>
      </c>
      <c r="I2" s="18">
        <v>1</v>
      </c>
      <c r="J2" s="18" t="s">
        <v>69</v>
      </c>
      <c r="K2" s="18" t="s">
        <v>68</v>
      </c>
      <c r="L2" s="18">
        <v>1</v>
      </c>
      <c r="M2" s="18">
        <v>7</v>
      </c>
      <c r="N2" s="19">
        <v>760</v>
      </c>
      <c r="O2" s="19" t="s">
        <v>166</v>
      </c>
      <c r="P2" s="19">
        <v>5</v>
      </c>
      <c r="Q2" s="18" t="str">
        <f ca="1">TEXT(DEC2HEX(TEXT(NOW()+2,"YY")),"00")</f>
        <v>16</v>
      </c>
      <c r="R2" s="18" t="str">
        <f ca="1">TEXT(DEC2HEX(TEXT(NOW()+2,"MM")),"00")</f>
        <v>08</v>
      </c>
      <c r="S2" s="18" t="str">
        <f ca="1">TEXT(DEC2HEX(TEXT(NOW()+2,"DD")),"00")</f>
        <v>07</v>
      </c>
      <c r="T2" s="18">
        <v>1</v>
      </c>
      <c r="U2" s="18">
        <v>0</v>
      </c>
      <c r="V2" s="18">
        <v>0</v>
      </c>
      <c r="W2" s="18">
        <v>1</v>
      </c>
      <c r="X2" s="18">
        <v>1</v>
      </c>
      <c r="Y2" s="18">
        <v>1</v>
      </c>
      <c r="Z2" s="18">
        <v>1</v>
      </c>
      <c r="AA2" s="18">
        <v>1</v>
      </c>
      <c r="AB2" s="18">
        <v>0</v>
      </c>
      <c r="AC2" s="19">
        <v>0</v>
      </c>
      <c r="AD2" s="19">
        <v>0</v>
      </c>
      <c r="AE2" s="19">
        <v>0</v>
      </c>
      <c r="AF2" s="19">
        <v>0</v>
      </c>
      <c r="AG2" s="19">
        <v>0</v>
      </c>
      <c r="AH2" s="19">
        <v>0</v>
      </c>
      <c r="AI2" s="18">
        <v>0</v>
      </c>
      <c r="AJ2" s="19">
        <v>0</v>
      </c>
      <c r="AK2" s="19">
        <v>0</v>
      </c>
      <c r="AL2" s="19">
        <v>0</v>
      </c>
      <c r="AM2" s="19">
        <v>0</v>
      </c>
      <c r="AN2" s="19">
        <v>0</v>
      </c>
      <c r="AO2" s="19">
        <v>0</v>
      </c>
      <c r="AP2" s="19">
        <v>0</v>
      </c>
      <c r="AQ2" s="19">
        <v>0</v>
      </c>
      <c r="AR2" s="19">
        <v>0</v>
      </c>
      <c r="AS2" s="19">
        <v>0</v>
      </c>
      <c r="AT2" s="18" t="str">
        <f ca="1">TEXT(DEC2HEX(_xlfn.BITAND(SUM(HEX2DEC(G2)+HEX2DEC(H2)+HEX2DEC(I2)+HEX2DEC(J2)+HEX2DEC(K2)+HEX2DEC(L2)+HEX2DEC(M2)+HEX2DEC(N2)+HEX2DEC(O2)+HEX2DEC(P2)+HEX2DEC(Q2)+HEX2DEC(R2)+HEX2DEC(S2)+HEX2DEC(T2)+HEX2DEC(U2)+HEX2DEC(V2)+HEX2DEC(X2)+HEX2DEC(Y2)+HEX2DEC(Z2)+HEX2DEC(AA2)+HEX2DEC(AB2)+HEX2DEC(AC2)+HEX2DEC(AD2)+HEX2DEC(AE2)+HEX2DEC(AF2)+HEX2DEC(AG2)+HEX2DEC(AH2)+HEX2DEC(AI2)+HEX2DEC(AJ2)+HEX2DEC(AK2)+HEX2DEC(AL2)+HEX2DEC(AM2)+HEX2DEC(AN2)+HEX2DEC(AO2)+HEX2DEC(AP2)+HEX2DEC(AQ2)+HEX2DEC(AR2)+HEX2DEC(AS2)),85)),"00")</f>
        <v>01</v>
      </c>
      <c r="AU2" s="18" t="s">
        <v>25</v>
      </c>
      <c r="AV2" s="16" t="str">
        <f ca="1">CONCATENATE(TEXT(G2,"00"),TEXT(H2,"00"),TEXT(I2,"00"),TEXT(J2,"00"),TEXT(K2,"00"),TEXT(L2,"00"),TEXT(M2,"00"),TEXT(N2,"0000"),TEXT(O2,"0000"),TEXT(P2,"0000"),TEXT(Q2,"00"),TEXT(R2,"00"),,TEXT(S2,"00"),,TEXT(T2,"00"),TEXT(U2,"00"),TEXT(V2,"00"),TEXT(X2,"00"),TEXT(Y2,"00"),TEXT(Z2,"00"),TEXT(AA2,"00"),TEXT(AB2,"00"),TEXT(AC2,"0000"),TEXT(AD2,"0000"),TEXT(AE2,"0000"),TEXT(AF2,"0000"),TEXT(AG2,"0000"),TEXT(AH2,"0000"),TEXT(AI2,"00"),TEXT(AJ2,"0000"),TEXT(AK2,"0000"),TEXT(AL2,"0000"),TEXT(AM2,"0000"),TEXT(AN2,"0000"),TEXT(AO2,"0000"),TEXT(AP2,"0000"),TEXT(AQ2,"0000"),TEXT(AR2,"0000"),TEXT(AS2,"0000"),TEXT(AT2,"00"),TEXT(AU2,"00"))</f>
        <v>7B00013CC80107076002F400051608070100000101010100000000000000000000000000000000000000000000000000000000000000000000017D</v>
      </c>
      <c r="AW2" s="79">
        <v>1</v>
      </c>
      <c r="AX2" s="21"/>
      <c r="AY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),85)),"00")</f>
        <v>00</v>
      </c>
      <c r="AZ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+HEX2DEC(MID(AX2,139,2))+HEX2DEC(MID(AX2,142,2))+HEX2DEC(MID(AX2,145,2))+HEX2DEC(MID(AX2,148,2))+HEX2DEC(MID(AX2,151,2))+HEX2DEC(MID(AX2,154,2))+HEX2DEC(MID(AX2,157,2))+HEX2DEC(MID(AX2,160,2))+HEX2DEC(MID(AX2,163,2))+HEX2DEC(MID(AX2,166,2))+HEX2DEC(MID(AX2,169,2))+HEX2DEC(MID(AX2,172,2))+HEX2DEC(MID(AX2,175,2))+HEX2DEC(MID(AX2,178,2))+HEX2DEC(MID(AX2,181,2))+HEX2DEC(MID(AX2,184,2))+HEX2DEC(MID(AX2,187,2))+HEX2DEC(MID(AX2,190,2))+HEX2DEC(MID(AX2,193,2))+HEX2DEC(MID(AX2,196,2))+HEX2DEC(MID(AX2,199,2))+HEX2DEC(MID(AX2,202,2))),85)),"00")</f>
        <v>00</v>
      </c>
      <c r="BA2" s="20" t="s">
        <v>40</v>
      </c>
      <c r="BB2" s="21"/>
    </row>
    <row r="3" spans="1:54" ht="66">
      <c r="A3" s="40" t="s">
        <v>5</v>
      </c>
      <c r="B3" s="43">
        <v>0</v>
      </c>
      <c r="C3" s="39" t="s">
        <v>6</v>
      </c>
      <c r="D3" s="43" t="s">
        <v>0</v>
      </c>
      <c r="E3" s="16">
        <v>1</v>
      </c>
      <c r="F3" s="22" t="s">
        <v>22</v>
      </c>
      <c r="G3" s="23" t="str">
        <f>F3</f>
        <v>FF</v>
      </c>
      <c r="H3" s="18">
        <v>0</v>
      </c>
      <c r="I3" s="18">
        <v>1</v>
      </c>
      <c r="J3" s="18" t="s">
        <v>69</v>
      </c>
      <c r="K3" s="18" t="s">
        <v>68</v>
      </c>
      <c r="L3" s="18">
        <v>1</v>
      </c>
      <c r="M3" s="18">
        <v>7</v>
      </c>
      <c r="N3" s="19">
        <v>760</v>
      </c>
      <c r="O3" s="19" t="s">
        <v>166</v>
      </c>
      <c r="P3" s="19">
        <v>5</v>
      </c>
      <c r="Q3" s="18" t="str">
        <f t="shared" ref="Q3:Q31" ca="1" si="0">TEXT(DEC2HEX(TEXT(NOW()+2,"YY")),"00")</f>
        <v>16</v>
      </c>
      <c r="R3" s="18" t="str">
        <f t="shared" ref="R3:R34" ca="1" si="1">TEXT(DEC2HEX(TEXT(NOW()+2,"MM")),"00")</f>
        <v>08</v>
      </c>
      <c r="S3" s="18" t="str">
        <f t="shared" ref="S3:S37" ca="1" si="2">TEXT(DEC2HEX(TEXT(NOW()+2,"DD")),"00")</f>
        <v>07</v>
      </c>
      <c r="T3" s="18">
        <v>1</v>
      </c>
      <c r="U3" s="18">
        <v>0</v>
      </c>
      <c r="V3" s="18">
        <v>0</v>
      </c>
      <c r="W3" s="18">
        <v>1</v>
      </c>
      <c r="X3" s="18">
        <v>1</v>
      </c>
      <c r="Y3" s="18">
        <v>1</v>
      </c>
      <c r="Z3" s="18">
        <v>1</v>
      </c>
      <c r="AA3" s="18">
        <v>1</v>
      </c>
      <c r="AB3" s="18">
        <v>0</v>
      </c>
      <c r="AC3" s="19">
        <v>0</v>
      </c>
      <c r="AD3" s="19">
        <v>0</v>
      </c>
      <c r="AE3" s="19">
        <v>0</v>
      </c>
      <c r="AF3" s="19">
        <v>0</v>
      </c>
      <c r="AG3" s="19">
        <v>0</v>
      </c>
      <c r="AH3" s="19">
        <v>0</v>
      </c>
      <c r="AI3" s="18">
        <v>0</v>
      </c>
      <c r="AJ3" s="19">
        <v>0</v>
      </c>
      <c r="AK3" s="19">
        <v>0</v>
      </c>
      <c r="AL3" s="19">
        <v>0</v>
      </c>
      <c r="AM3" s="19">
        <v>0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>
        <v>0</v>
      </c>
      <c r="AT3" s="18" t="str">
        <f t="shared" ref="AT3:AT65" ca="1" si="3">TEXT(DEC2HEX(_xlfn.BITAND(SUM(HEX2DEC(G3)+HEX2DEC(H3)+HEX2DEC(I3)+HEX2DEC(J3)+HEX2DEC(K3)+HEX2DEC(L3)+HEX2DEC(M3)+HEX2DEC(N3)+HEX2DEC(O3)+HEX2DEC(P3)+HEX2DEC(Q3)+HEX2DEC(R3)+HEX2DEC(S3)+HEX2DEC(T3)+HEX2DEC(U3)+HEX2DEC(V3)+HEX2DEC(X3)+HEX2DEC(Y3)+HEX2DEC(Z3)+HEX2DEC(AA3)+HEX2DEC(AB3)+HEX2DEC(AC3)+HEX2DEC(AD3)+HEX2DEC(AE3)+HEX2DEC(AF3)+HEX2DEC(AG3)+HEX2DEC(AH3)+HEX2DEC(AI3)+HEX2DEC(AJ3)+HEX2DEC(AK3)+HEX2DEC(AL3)+HEX2DEC(AM3)+HEX2DEC(AN3)+HEX2DEC(AO3)+HEX2DEC(AP3)+HEX2DEC(AQ3)+HEX2DEC(AR3)+HEX2DEC(AS3)),85)),"00")</f>
        <v>05</v>
      </c>
      <c r="AU3" s="18" t="s">
        <v>25</v>
      </c>
      <c r="AV3" s="16" t="str">
        <f t="shared" ref="AV3:AV65" ca="1" si="4">CONCATENATE(TEXT(G3,"00"),TEXT(H3,"00"),TEXT(I3,"00"),TEXT(J3,"00"),TEXT(K3,"00"),TEXT(L3,"00"),TEXT(M3,"00"),TEXT(N3,"0000"),TEXT(O3,"0000"),TEXT(P3,"0000"),TEXT(Q3,"00"),TEXT(R3,"00"),,TEXT(S3,"00"),,TEXT(T3,"00"),TEXT(U3,"00"),TEXT(V3,"00"),TEXT(X3,"00"),TEXT(Y3,"00"),TEXT(Z3,"00"),TEXT(AA3,"00"),TEXT(AB3,"00"),TEXT(AC3,"0000"),TEXT(AD3,"0000"),TEXT(AE3,"0000"),TEXT(AF3,"0000"),TEXT(AG3,"0000"),TEXT(AH3,"0000"),TEXT(AI3,"00"),TEXT(AJ3,"0000"),TEXT(AK3,"0000"),TEXT(AL3,"0000"),TEXT(AM3,"0000"),TEXT(AN3,"0000"),TEXT(AO3,"0000"),TEXT(AP3,"0000"),TEXT(AQ3,"0000"),TEXT(AR3,"0000"),TEXT(AS3,"0000"),TEXT(AT3,"00"),TEXT(AU3,"00"))</f>
        <v>FF00013CC80107076002F400051608070100000101010100000000000000000000000000000000000000000000000000000000000000000000057D</v>
      </c>
      <c r="AW3" s="79">
        <v>2</v>
      </c>
      <c r="AX3" s="21"/>
      <c r="AY3" s="18" t="str">
        <f t="shared" ref="AY3:AY65" si="5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),85)),"00")</f>
        <v>00</v>
      </c>
      <c r="AZ3" s="18" t="str">
        <f t="shared" ref="AZ3:AZ65" si="6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+HEX2DEC(MID(AX3,139,2))+HEX2DEC(MID(AX3,142,2))+HEX2DEC(MID(AX3,145,2))+HEX2DEC(MID(AX3,148,2))+HEX2DEC(MID(AX3,151,2))+HEX2DEC(MID(AX3,154,2))+HEX2DEC(MID(AX3,157,2))+HEX2DEC(MID(AX3,160,2))+HEX2DEC(MID(AX3,163,2))+HEX2DEC(MID(AX3,166,2))+HEX2DEC(MID(AX3,169,2))+HEX2DEC(MID(AX3,172,2))+HEX2DEC(MID(AX3,175,2))+HEX2DEC(MID(AX3,178,2))+HEX2DEC(MID(AX3,181,2))+HEX2DEC(MID(AX3,184,2))+HEX2DEC(MID(AX3,187,2))+HEX2DEC(MID(AX3,190,2))+HEX2DEC(MID(AX3,193,2))+HEX2DEC(MID(AX3,196,2))+HEX2DEC(MID(AX3,199,2))+HEX2DEC(MID(AX3,202,2))),85)),"00")</f>
        <v>00</v>
      </c>
      <c r="BA3" s="20"/>
      <c r="BB3" s="21"/>
    </row>
    <row r="4" spans="1:54" ht="66">
      <c r="A4" s="27"/>
      <c r="B4" s="16"/>
      <c r="C4" s="27"/>
      <c r="D4" s="16"/>
      <c r="E4" s="16">
        <v>2</v>
      </c>
      <c r="F4" s="22">
        <v>0</v>
      </c>
      <c r="G4" s="23">
        <f>F4</f>
        <v>0</v>
      </c>
      <c r="H4" s="18" t="str">
        <f>TEXT(DEC2HEX(_xlfn.BITAND(SUM(HEX2DEC(MID(E4,1,2))+HEX2DEC(MID(E4,3,2))+HEX2DEC(MID(E4,5,2))+HEX2DEC(MID(E4,7,2))+HEX2DEC(MID(E4,9,2))+HEX2DEC(MID(E4,11,2))),85)),"00")</f>
        <v>00</v>
      </c>
      <c r="I4" s="18">
        <v>1</v>
      </c>
      <c r="J4" s="18" t="s">
        <v>69</v>
      </c>
      <c r="K4" s="18" t="s">
        <v>68</v>
      </c>
      <c r="L4" s="18">
        <v>1</v>
      </c>
      <c r="M4" s="18">
        <v>7</v>
      </c>
      <c r="N4" s="19">
        <v>760</v>
      </c>
      <c r="O4" s="19" t="s">
        <v>166</v>
      </c>
      <c r="P4" s="19">
        <v>5</v>
      </c>
      <c r="Q4" s="18" t="str">
        <f t="shared" ca="1" si="0"/>
        <v>16</v>
      </c>
      <c r="R4" s="18" t="str">
        <f t="shared" ca="1" si="1"/>
        <v>08</v>
      </c>
      <c r="S4" s="18" t="str">
        <f t="shared" ca="1" si="2"/>
        <v>07</v>
      </c>
      <c r="T4" s="18">
        <v>1</v>
      </c>
      <c r="U4" s="18">
        <v>0</v>
      </c>
      <c r="V4" s="18">
        <v>0</v>
      </c>
      <c r="W4" s="18">
        <v>1</v>
      </c>
      <c r="X4" s="18">
        <v>1</v>
      </c>
      <c r="Y4" s="18">
        <v>1</v>
      </c>
      <c r="Z4" s="18">
        <v>1</v>
      </c>
      <c r="AA4" s="18">
        <v>1</v>
      </c>
      <c r="AB4" s="18">
        <v>0</v>
      </c>
      <c r="AC4" s="19">
        <v>0</v>
      </c>
      <c r="AD4" s="19">
        <v>0</v>
      </c>
      <c r="AE4" s="19">
        <v>0</v>
      </c>
      <c r="AF4" s="19">
        <v>0</v>
      </c>
      <c r="AG4" s="19">
        <v>0</v>
      </c>
      <c r="AH4" s="19">
        <v>0</v>
      </c>
      <c r="AI4" s="18">
        <v>0</v>
      </c>
      <c r="AJ4" s="19">
        <v>0</v>
      </c>
      <c r="AK4" s="19">
        <v>0</v>
      </c>
      <c r="AL4" s="19">
        <v>0</v>
      </c>
      <c r="AM4" s="19">
        <v>0</v>
      </c>
      <c r="AN4" s="19">
        <v>0</v>
      </c>
      <c r="AO4" s="19">
        <v>0</v>
      </c>
      <c r="AP4" s="19">
        <v>0</v>
      </c>
      <c r="AQ4" s="19">
        <v>0</v>
      </c>
      <c r="AR4" s="19">
        <v>0</v>
      </c>
      <c r="AS4" s="19">
        <v>0</v>
      </c>
      <c r="AT4" s="18" t="str">
        <f t="shared" ca="1" si="3"/>
        <v>10</v>
      </c>
      <c r="AU4" s="18" t="s">
        <v>25</v>
      </c>
      <c r="AV4" s="16" t="str">
        <f t="shared" ca="1" si="4"/>
        <v>0000013CC80107076002F400051608070100000101010100000000000000000000000000000000000000000000000000000000000000000000107D</v>
      </c>
      <c r="AW4" s="79">
        <v>3</v>
      </c>
      <c r="AX4" s="21"/>
      <c r="AY4" s="18" t="str">
        <f t="shared" si="5"/>
        <v>00</v>
      </c>
      <c r="AZ4" s="18" t="str">
        <f t="shared" si="6"/>
        <v>00</v>
      </c>
      <c r="BA4" s="20"/>
      <c r="BB4" s="21"/>
    </row>
    <row r="5" spans="1:54" ht="66">
      <c r="A5" s="27"/>
      <c r="B5" s="16">
        <v>1</v>
      </c>
      <c r="C5" s="27" t="s">
        <v>3</v>
      </c>
      <c r="D5" s="16" t="s">
        <v>14</v>
      </c>
      <c r="E5" s="16">
        <v>1</v>
      </c>
      <c r="F5" s="22">
        <v>0</v>
      </c>
      <c r="G5" s="18" t="s">
        <v>18</v>
      </c>
      <c r="H5" s="23">
        <f>F5</f>
        <v>0</v>
      </c>
      <c r="I5" s="18">
        <v>1</v>
      </c>
      <c r="J5" s="18" t="s">
        <v>69</v>
      </c>
      <c r="K5" s="18" t="s">
        <v>68</v>
      </c>
      <c r="L5" s="18">
        <v>1</v>
      </c>
      <c r="M5" s="18">
        <v>7</v>
      </c>
      <c r="N5" s="19">
        <v>760</v>
      </c>
      <c r="O5" s="19" t="s">
        <v>166</v>
      </c>
      <c r="P5" s="19">
        <v>5</v>
      </c>
      <c r="Q5" s="18" t="str">
        <f t="shared" ca="1" si="0"/>
        <v>16</v>
      </c>
      <c r="R5" s="18" t="str">
        <f t="shared" ca="1" si="1"/>
        <v>08</v>
      </c>
      <c r="S5" s="18" t="str">
        <f t="shared" ca="1" si="2"/>
        <v>07</v>
      </c>
      <c r="T5" s="18">
        <v>1</v>
      </c>
      <c r="U5" s="18">
        <v>0</v>
      </c>
      <c r="V5" s="18">
        <v>0</v>
      </c>
      <c r="W5" s="18">
        <v>1</v>
      </c>
      <c r="X5" s="18">
        <v>1</v>
      </c>
      <c r="Y5" s="18">
        <v>1</v>
      </c>
      <c r="Z5" s="18">
        <v>1</v>
      </c>
      <c r="AA5" s="18">
        <v>1</v>
      </c>
      <c r="AB5" s="18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8">
        <v>0</v>
      </c>
      <c r="AJ5" s="19">
        <v>0</v>
      </c>
      <c r="AK5" s="19">
        <v>0</v>
      </c>
      <c r="AL5" s="19">
        <v>0</v>
      </c>
      <c r="AM5" s="19">
        <v>0</v>
      </c>
      <c r="AN5" s="19">
        <v>0</v>
      </c>
      <c r="AO5" s="19">
        <v>0</v>
      </c>
      <c r="AP5" s="19">
        <v>0</v>
      </c>
      <c r="AQ5" s="19">
        <v>0</v>
      </c>
      <c r="AR5" s="19">
        <v>0</v>
      </c>
      <c r="AS5" s="19">
        <v>0</v>
      </c>
      <c r="AT5" s="18" t="str">
        <f t="shared" ca="1" si="3"/>
        <v>01</v>
      </c>
      <c r="AU5" s="18" t="s">
        <v>25</v>
      </c>
      <c r="AV5" s="16" t="str">
        <f t="shared" ca="1" si="4"/>
        <v>7B00013CC80107076002F400051608070100000101010100000000000000000000000000000000000000000000000000000000000000000000017D</v>
      </c>
      <c r="AW5" s="79">
        <v>4</v>
      </c>
      <c r="AX5" s="21"/>
      <c r="AY5" s="18" t="str">
        <f t="shared" si="5"/>
        <v>00</v>
      </c>
      <c r="AZ5" s="18" t="str">
        <f t="shared" si="6"/>
        <v>00</v>
      </c>
      <c r="BA5" s="20"/>
      <c r="BB5" s="21"/>
    </row>
    <row r="6" spans="1:54" ht="66">
      <c r="A6" s="27"/>
      <c r="B6" s="16"/>
      <c r="C6" s="27"/>
      <c r="D6" s="16"/>
      <c r="E6" s="16">
        <v>2</v>
      </c>
      <c r="F6" s="24" t="s">
        <v>22</v>
      </c>
      <c r="G6" s="18" t="s">
        <v>18</v>
      </c>
      <c r="H6" s="23" t="str">
        <f>F6</f>
        <v>FF</v>
      </c>
      <c r="I6" s="18">
        <v>1</v>
      </c>
      <c r="J6" s="18" t="s">
        <v>69</v>
      </c>
      <c r="K6" s="18" t="s">
        <v>68</v>
      </c>
      <c r="L6" s="18">
        <v>1</v>
      </c>
      <c r="M6" s="18">
        <v>7</v>
      </c>
      <c r="N6" s="19">
        <v>760</v>
      </c>
      <c r="O6" s="19" t="s">
        <v>166</v>
      </c>
      <c r="P6" s="19">
        <v>5</v>
      </c>
      <c r="Q6" s="18" t="str">
        <f t="shared" ca="1" si="0"/>
        <v>16</v>
      </c>
      <c r="R6" s="18" t="str">
        <f t="shared" ca="1" si="1"/>
        <v>08</v>
      </c>
      <c r="S6" s="18" t="str">
        <f t="shared" ca="1" si="2"/>
        <v>07</v>
      </c>
      <c r="T6" s="18">
        <v>1</v>
      </c>
      <c r="U6" s="18">
        <v>0</v>
      </c>
      <c r="V6" s="18">
        <v>0</v>
      </c>
      <c r="W6" s="18">
        <v>1</v>
      </c>
      <c r="X6" s="18">
        <v>1</v>
      </c>
      <c r="Y6" s="18">
        <v>1</v>
      </c>
      <c r="Z6" s="18">
        <v>1</v>
      </c>
      <c r="AA6" s="18">
        <v>1</v>
      </c>
      <c r="AB6" s="18">
        <v>0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8">
        <v>0</v>
      </c>
      <c r="AJ6" s="19">
        <v>0</v>
      </c>
      <c r="AK6" s="19">
        <v>0</v>
      </c>
      <c r="AL6" s="19">
        <v>0</v>
      </c>
      <c r="AM6" s="19">
        <v>0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>
        <v>0</v>
      </c>
      <c r="AT6" s="18" t="str">
        <f t="shared" ca="1" si="3"/>
        <v>00</v>
      </c>
      <c r="AU6" s="18" t="s">
        <v>25</v>
      </c>
      <c r="AV6" s="16" t="str">
        <f t="shared" ca="1" si="4"/>
        <v>7BFF013CC80107076002F400051608070100000101010100000000000000000000000000000000000000000000000000000000000000000000007D</v>
      </c>
      <c r="AW6" s="79">
        <v>5</v>
      </c>
      <c r="AX6" s="21"/>
      <c r="AY6" s="18" t="str">
        <f t="shared" si="5"/>
        <v>00</v>
      </c>
      <c r="AZ6" s="18" t="str">
        <f t="shared" si="6"/>
        <v>00</v>
      </c>
      <c r="BA6" s="20"/>
      <c r="BB6" s="21"/>
    </row>
    <row r="7" spans="1:54" ht="66">
      <c r="A7" s="27"/>
      <c r="B7" s="16">
        <v>2</v>
      </c>
      <c r="C7" s="27" t="s">
        <v>4</v>
      </c>
      <c r="D7" s="16" t="s">
        <v>14</v>
      </c>
      <c r="E7" s="16">
        <v>1</v>
      </c>
      <c r="F7" s="22">
        <v>0</v>
      </c>
      <c r="G7" s="18" t="s">
        <v>18</v>
      </c>
      <c r="H7" s="18">
        <v>0</v>
      </c>
      <c r="I7" s="23">
        <f>F7</f>
        <v>0</v>
      </c>
      <c r="J7" s="18" t="s">
        <v>69</v>
      </c>
      <c r="K7" s="18" t="s">
        <v>68</v>
      </c>
      <c r="L7" s="18">
        <v>1</v>
      </c>
      <c r="M7" s="18">
        <v>7</v>
      </c>
      <c r="N7" s="19">
        <v>760</v>
      </c>
      <c r="O7" s="19" t="s">
        <v>166</v>
      </c>
      <c r="P7" s="19">
        <v>5</v>
      </c>
      <c r="Q7" s="18" t="str">
        <f t="shared" ca="1" si="0"/>
        <v>16</v>
      </c>
      <c r="R7" s="18" t="str">
        <f t="shared" ca="1" si="1"/>
        <v>08</v>
      </c>
      <c r="S7" s="18" t="str">
        <f t="shared" ca="1" si="2"/>
        <v>07</v>
      </c>
      <c r="T7" s="18">
        <v>1</v>
      </c>
      <c r="U7" s="18">
        <v>0</v>
      </c>
      <c r="V7" s="18">
        <v>0</v>
      </c>
      <c r="W7" s="18">
        <v>1</v>
      </c>
      <c r="X7" s="18">
        <v>1</v>
      </c>
      <c r="Y7" s="18">
        <v>1</v>
      </c>
      <c r="Z7" s="18">
        <v>1</v>
      </c>
      <c r="AA7" s="18">
        <v>1</v>
      </c>
      <c r="AB7" s="18">
        <v>0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8">
        <v>0</v>
      </c>
      <c r="AJ7" s="19">
        <v>0</v>
      </c>
      <c r="AK7" s="19">
        <v>0</v>
      </c>
      <c r="AL7" s="19">
        <v>0</v>
      </c>
      <c r="AM7" s="19">
        <v>0</v>
      </c>
      <c r="AN7" s="19">
        <v>0</v>
      </c>
      <c r="AO7" s="19">
        <v>0</v>
      </c>
      <c r="AP7" s="19">
        <v>0</v>
      </c>
      <c r="AQ7" s="19">
        <v>0</v>
      </c>
      <c r="AR7" s="19">
        <v>0</v>
      </c>
      <c r="AS7" s="19">
        <v>0</v>
      </c>
      <c r="AT7" s="18" t="str">
        <f t="shared" ca="1" si="3"/>
        <v>00</v>
      </c>
      <c r="AU7" s="18" t="s">
        <v>25</v>
      </c>
      <c r="AV7" s="16" t="str">
        <f t="shared" ca="1" si="4"/>
        <v>7B00003CC80107076002F400051608070100000101010100000000000000000000000000000000000000000000000000000000000000000000007D</v>
      </c>
      <c r="AW7" s="79">
        <v>6</v>
      </c>
      <c r="AX7" s="21"/>
      <c r="AY7" s="18" t="str">
        <f t="shared" si="5"/>
        <v>00</v>
      </c>
      <c r="AZ7" s="18" t="str">
        <f t="shared" si="6"/>
        <v>00</v>
      </c>
      <c r="BA7" s="20"/>
      <c r="BB7" s="21"/>
    </row>
    <row r="8" spans="1:54" ht="66">
      <c r="A8" s="27"/>
      <c r="B8" s="16"/>
      <c r="C8" s="27"/>
      <c r="D8" s="16"/>
      <c r="E8" s="16">
        <v>2</v>
      </c>
      <c r="F8" s="24" t="s">
        <v>22</v>
      </c>
      <c r="G8" s="18" t="s">
        <v>18</v>
      </c>
      <c r="H8" s="18">
        <v>0</v>
      </c>
      <c r="I8" s="23" t="str">
        <f>F8</f>
        <v>FF</v>
      </c>
      <c r="J8" s="18" t="s">
        <v>69</v>
      </c>
      <c r="K8" s="18" t="s">
        <v>68</v>
      </c>
      <c r="L8" s="18">
        <v>1</v>
      </c>
      <c r="M8" s="18">
        <v>7</v>
      </c>
      <c r="N8" s="19">
        <v>760</v>
      </c>
      <c r="O8" s="19" t="s">
        <v>166</v>
      </c>
      <c r="P8" s="19">
        <v>5</v>
      </c>
      <c r="Q8" s="18" t="str">
        <f t="shared" ca="1" si="0"/>
        <v>16</v>
      </c>
      <c r="R8" s="18" t="str">
        <f t="shared" ca="1" si="1"/>
        <v>08</v>
      </c>
      <c r="S8" s="18" t="str">
        <f t="shared" ca="1" si="2"/>
        <v>07</v>
      </c>
      <c r="T8" s="18">
        <v>1</v>
      </c>
      <c r="U8" s="18">
        <v>0</v>
      </c>
      <c r="V8" s="18">
        <v>0</v>
      </c>
      <c r="W8" s="18">
        <v>1</v>
      </c>
      <c r="X8" s="18">
        <v>1</v>
      </c>
      <c r="Y8" s="18">
        <v>1</v>
      </c>
      <c r="Z8" s="18">
        <v>1</v>
      </c>
      <c r="AA8" s="18">
        <v>1</v>
      </c>
      <c r="AB8" s="18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18">
        <v>0</v>
      </c>
      <c r="AJ8" s="19">
        <v>0</v>
      </c>
      <c r="AK8" s="19">
        <v>0</v>
      </c>
      <c r="AL8" s="19">
        <v>0</v>
      </c>
      <c r="AM8" s="19">
        <v>0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0</v>
      </c>
      <c r="AT8" s="18" t="str">
        <f t="shared" ca="1" si="3"/>
        <v>01</v>
      </c>
      <c r="AU8" s="18" t="s">
        <v>25</v>
      </c>
      <c r="AV8" s="16" t="str">
        <f t="shared" ca="1" si="4"/>
        <v>7B00FF3CC80107076002F400051608070100000101010100000000000000000000000000000000000000000000000000000000000000000000017D</v>
      </c>
      <c r="AW8" s="79">
        <v>7</v>
      </c>
      <c r="AX8" s="21"/>
      <c r="AY8" s="18" t="str">
        <f t="shared" si="5"/>
        <v>00</v>
      </c>
      <c r="AZ8" s="18" t="str">
        <f t="shared" si="6"/>
        <v>00</v>
      </c>
      <c r="BA8" s="20"/>
      <c r="BB8" s="21"/>
    </row>
    <row r="9" spans="1:54" ht="66">
      <c r="A9" s="27"/>
      <c r="B9" s="16">
        <v>3</v>
      </c>
      <c r="C9" s="27" t="s">
        <v>7</v>
      </c>
      <c r="D9" s="16" t="s">
        <v>63</v>
      </c>
      <c r="E9" s="16">
        <v>1</v>
      </c>
      <c r="F9" s="22">
        <v>0</v>
      </c>
      <c r="G9" s="18" t="s">
        <v>18</v>
      </c>
      <c r="H9" s="18">
        <v>0</v>
      </c>
      <c r="I9" s="18">
        <v>1</v>
      </c>
      <c r="J9" s="23">
        <f>F9</f>
        <v>0</v>
      </c>
      <c r="K9" s="18" t="s">
        <v>68</v>
      </c>
      <c r="L9" s="18">
        <v>1</v>
      </c>
      <c r="M9" s="18">
        <v>7</v>
      </c>
      <c r="N9" s="19">
        <v>760</v>
      </c>
      <c r="O9" s="19" t="s">
        <v>166</v>
      </c>
      <c r="P9" s="19">
        <v>5</v>
      </c>
      <c r="Q9" s="18" t="str">
        <f t="shared" ca="1" si="0"/>
        <v>16</v>
      </c>
      <c r="R9" s="18" t="str">
        <f t="shared" ca="1" si="1"/>
        <v>08</v>
      </c>
      <c r="S9" s="18" t="str">
        <f t="shared" ca="1" si="2"/>
        <v>07</v>
      </c>
      <c r="T9" s="18">
        <v>1</v>
      </c>
      <c r="U9" s="18">
        <v>0</v>
      </c>
      <c r="V9" s="18">
        <v>0</v>
      </c>
      <c r="W9" s="18">
        <v>1</v>
      </c>
      <c r="X9" s="18">
        <v>1</v>
      </c>
      <c r="Y9" s="18">
        <v>1</v>
      </c>
      <c r="Z9" s="18">
        <v>1</v>
      </c>
      <c r="AA9" s="18">
        <v>1</v>
      </c>
      <c r="AB9" s="18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8">
        <v>0</v>
      </c>
      <c r="AJ9" s="19">
        <v>0</v>
      </c>
      <c r="AK9" s="19">
        <v>0</v>
      </c>
      <c r="AL9" s="19">
        <v>0</v>
      </c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8" t="str">
        <f t="shared" ca="1" si="3"/>
        <v>45</v>
      </c>
      <c r="AU9" s="18" t="s">
        <v>25</v>
      </c>
      <c r="AV9" s="16" t="str">
        <f t="shared" ca="1" si="4"/>
        <v>7B000100C80107076002F400051608070100000101010100000000000000000000000000000000000000000000000000000000000000000000457D</v>
      </c>
      <c r="AW9" s="79">
        <v>8</v>
      </c>
      <c r="AX9" s="21"/>
      <c r="AY9" s="18" t="str">
        <f t="shared" si="5"/>
        <v>00</v>
      </c>
      <c r="AZ9" s="18" t="str">
        <f t="shared" si="6"/>
        <v>00</v>
      </c>
      <c r="BA9" s="20"/>
      <c r="BB9" s="21"/>
    </row>
    <row r="10" spans="1:54" ht="66">
      <c r="A10" s="27"/>
      <c r="B10" s="16"/>
      <c r="C10" s="27"/>
      <c r="D10" s="16"/>
      <c r="E10" s="16">
        <v>2</v>
      </c>
      <c r="F10" s="22">
        <v>6</v>
      </c>
      <c r="G10" s="18" t="s">
        <v>18</v>
      </c>
      <c r="H10" s="18">
        <v>0</v>
      </c>
      <c r="I10" s="18">
        <v>1</v>
      </c>
      <c r="J10" s="23">
        <f>F10</f>
        <v>6</v>
      </c>
      <c r="K10" s="18" t="s">
        <v>68</v>
      </c>
      <c r="L10" s="18">
        <v>1</v>
      </c>
      <c r="M10" s="18">
        <v>7</v>
      </c>
      <c r="N10" s="19">
        <v>760</v>
      </c>
      <c r="O10" s="19" t="s">
        <v>166</v>
      </c>
      <c r="P10" s="19">
        <v>5</v>
      </c>
      <c r="Q10" s="18" t="str">
        <f t="shared" ca="1" si="0"/>
        <v>16</v>
      </c>
      <c r="R10" s="18" t="str">
        <f t="shared" ca="1" si="1"/>
        <v>08</v>
      </c>
      <c r="S10" s="18" t="str">
        <f t="shared" ca="1" si="2"/>
        <v>07</v>
      </c>
      <c r="T10" s="18">
        <v>1</v>
      </c>
      <c r="U10" s="18">
        <v>0</v>
      </c>
      <c r="V10" s="18">
        <v>0</v>
      </c>
      <c r="W10" s="18">
        <v>1</v>
      </c>
      <c r="X10" s="18">
        <v>1</v>
      </c>
      <c r="Y10" s="18">
        <v>1</v>
      </c>
      <c r="Z10" s="18">
        <v>1</v>
      </c>
      <c r="AA10" s="18">
        <v>1</v>
      </c>
      <c r="AB10" s="18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8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19">
        <v>0</v>
      </c>
      <c r="AP10" s="19">
        <v>0</v>
      </c>
      <c r="AQ10" s="19">
        <v>0</v>
      </c>
      <c r="AR10" s="19">
        <v>0</v>
      </c>
      <c r="AS10" s="19">
        <v>0</v>
      </c>
      <c r="AT10" s="18" t="str">
        <f t="shared" ca="1" si="3"/>
        <v>55</v>
      </c>
      <c r="AU10" s="18" t="s">
        <v>25</v>
      </c>
      <c r="AV10" s="16" t="str">
        <f t="shared" ca="1" si="4"/>
        <v>7B000106C80107076002F400051608070100000101010100000000000000000000000000000000000000000000000000000000000000000000557D</v>
      </c>
      <c r="AW10" s="79">
        <v>9</v>
      </c>
      <c r="AX10" s="21"/>
      <c r="AY10" s="18" t="str">
        <f t="shared" si="5"/>
        <v>00</v>
      </c>
      <c r="AZ10" s="18" t="str">
        <f t="shared" si="6"/>
        <v>00</v>
      </c>
      <c r="BA10" s="20"/>
      <c r="BB10" s="21"/>
    </row>
    <row r="11" spans="1:54" ht="66">
      <c r="A11" s="27"/>
      <c r="B11" s="16"/>
      <c r="C11" s="27"/>
      <c r="D11" s="16"/>
      <c r="E11" s="16">
        <v>2</v>
      </c>
      <c r="F11" s="22">
        <v>70</v>
      </c>
      <c r="G11" s="18" t="s">
        <v>18</v>
      </c>
      <c r="H11" s="18">
        <v>0</v>
      </c>
      <c r="I11" s="18">
        <v>1</v>
      </c>
      <c r="J11" s="23">
        <f>F11</f>
        <v>70</v>
      </c>
      <c r="K11" s="18" t="s">
        <v>68</v>
      </c>
      <c r="L11" s="18">
        <v>1</v>
      </c>
      <c r="M11" s="18">
        <v>7</v>
      </c>
      <c r="N11" s="19">
        <v>760</v>
      </c>
      <c r="O11" s="19" t="s">
        <v>166</v>
      </c>
      <c r="P11" s="19">
        <v>5</v>
      </c>
      <c r="Q11" s="18" t="str">
        <f t="shared" ca="1" si="0"/>
        <v>16</v>
      </c>
      <c r="R11" s="18" t="str">
        <f t="shared" ca="1" si="1"/>
        <v>08</v>
      </c>
      <c r="S11" s="18" t="str">
        <f t="shared" ca="1" si="2"/>
        <v>07</v>
      </c>
      <c r="T11" s="18">
        <v>1</v>
      </c>
      <c r="U11" s="18">
        <v>0</v>
      </c>
      <c r="V11" s="18">
        <v>0</v>
      </c>
      <c r="W11" s="18">
        <v>1</v>
      </c>
      <c r="X11" s="18">
        <v>1</v>
      </c>
      <c r="Y11" s="18">
        <v>1</v>
      </c>
      <c r="Z11" s="18">
        <v>1</v>
      </c>
      <c r="AA11" s="18">
        <v>1</v>
      </c>
      <c r="AB11" s="18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0</v>
      </c>
      <c r="AH11" s="19">
        <v>0</v>
      </c>
      <c r="AI11" s="18">
        <v>0</v>
      </c>
      <c r="AJ11" s="19">
        <v>0</v>
      </c>
      <c r="AK11" s="19">
        <v>0</v>
      </c>
      <c r="AL11" s="19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8" t="str">
        <f t="shared" ca="1" si="3"/>
        <v>15</v>
      </c>
      <c r="AU11" s="18" t="s">
        <v>25</v>
      </c>
      <c r="AV11" s="16" t="str">
        <f t="shared" ca="1" si="4"/>
        <v>7B000170C80107076002F400051608070100000101010100000000000000000000000000000000000000000000000000000000000000000000157D</v>
      </c>
      <c r="AW11" s="79">
        <v>10</v>
      </c>
      <c r="AX11" s="21"/>
      <c r="AY11" s="18" t="str">
        <f t="shared" si="5"/>
        <v>00</v>
      </c>
      <c r="AZ11" s="18" t="str">
        <f t="shared" si="6"/>
        <v>00</v>
      </c>
      <c r="BA11" s="20"/>
      <c r="BB11" s="21"/>
    </row>
    <row r="12" spans="1:54" ht="66">
      <c r="A12" s="27"/>
      <c r="B12" s="16"/>
      <c r="C12" s="27"/>
      <c r="D12" s="16"/>
      <c r="E12" s="16">
        <v>2</v>
      </c>
      <c r="F12" s="22" t="s">
        <v>22</v>
      </c>
      <c r="G12" s="18" t="s">
        <v>18</v>
      </c>
      <c r="H12" s="18">
        <v>0</v>
      </c>
      <c r="I12" s="18">
        <v>1</v>
      </c>
      <c r="J12" s="23" t="str">
        <f>F12</f>
        <v>FF</v>
      </c>
      <c r="K12" s="18" t="s">
        <v>68</v>
      </c>
      <c r="L12" s="18">
        <v>1</v>
      </c>
      <c r="M12" s="18">
        <v>7</v>
      </c>
      <c r="N12" s="19">
        <v>760</v>
      </c>
      <c r="O12" s="19" t="s">
        <v>166</v>
      </c>
      <c r="P12" s="19">
        <v>5</v>
      </c>
      <c r="Q12" s="18" t="str">
        <f t="shared" ca="1" si="0"/>
        <v>16</v>
      </c>
      <c r="R12" s="18" t="str">
        <f t="shared" ca="1" si="1"/>
        <v>08</v>
      </c>
      <c r="S12" s="18" t="str">
        <f t="shared" ca="1" si="2"/>
        <v>07</v>
      </c>
      <c r="T12" s="18">
        <v>1</v>
      </c>
      <c r="U12" s="18">
        <v>0</v>
      </c>
      <c r="V12" s="18">
        <v>0</v>
      </c>
      <c r="W12" s="18">
        <v>1</v>
      </c>
      <c r="X12" s="18">
        <v>1</v>
      </c>
      <c r="Y12" s="18">
        <v>1</v>
      </c>
      <c r="Z12" s="18">
        <v>1</v>
      </c>
      <c r="AA12" s="18">
        <v>1</v>
      </c>
      <c r="AB12" s="18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8">
        <v>0</v>
      </c>
      <c r="AJ12" s="19">
        <v>0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8" t="str">
        <f t="shared" ca="1" si="3"/>
        <v>44</v>
      </c>
      <c r="AU12" s="18" t="s">
        <v>25</v>
      </c>
      <c r="AV12" s="16" t="str">
        <f t="shared" ca="1" si="4"/>
        <v>7B0001FFC80107076002F400051608070100000101010100000000000000000000000000000000000000000000000000000000000000000000447D</v>
      </c>
      <c r="AW12" s="79">
        <v>11</v>
      </c>
      <c r="AX12" s="21"/>
      <c r="AY12" s="18" t="str">
        <f t="shared" si="5"/>
        <v>00</v>
      </c>
      <c r="AZ12" s="18" t="str">
        <f t="shared" si="6"/>
        <v>00</v>
      </c>
      <c r="BA12" s="20"/>
      <c r="BB12" s="21"/>
    </row>
    <row r="13" spans="1:54" ht="66">
      <c r="A13" s="27"/>
      <c r="B13" s="16">
        <v>4</v>
      </c>
      <c r="C13" s="27" t="s">
        <v>8</v>
      </c>
      <c r="D13" s="16" t="s">
        <v>64</v>
      </c>
      <c r="E13" s="16">
        <v>1</v>
      </c>
      <c r="F13" s="22" t="s">
        <v>23</v>
      </c>
      <c r="G13" s="18" t="s">
        <v>18</v>
      </c>
      <c r="H13" s="18">
        <v>0</v>
      </c>
      <c r="I13" s="18">
        <v>1</v>
      </c>
      <c r="J13" s="18" t="s">
        <v>69</v>
      </c>
      <c r="K13" s="23" t="str">
        <f>F13</f>
        <v>C9</v>
      </c>
      <c r="L13" s="18">
        <v>1</v>
      </c>
      <c r="M13" s="18">
        <v>7</v>
      </c>
      <c r="N13" s="19">
        <v>760</v>
      </c>
      <c r="O13" s="19" t="s">
        <v>166</v>
      </c>
      <c r="P13" s="19">
        <v>5</v>
      </c>
      <c r="Q13" s="18" t="str">
        <f t="shared" ca="1" si="0"/>
        <v>16</v>
      </c>
      <c r="R13" s="18" t="str">
        <f t="shared" ca="1" si="1"/>
        <v>08</v>
      </c>
      <c r="S13" s="18" t="str">
        <f t="shared" ca="1" si="2"/>
        <v>07</v>
      </c>
      <c r="T13" s="18">
        <v>1</v>
      </c>
      <c r="U13" s="18">
        <v>0</v>
      </c>
      <c r="V13" s="18">
        <v>0</v>
      </c>
      <c r="W13" s="18">
        <v>1</v>
      </c>
      <c r="X13" s="18">
        <v>1</v>
      </c>
      <c r="Y13" s="18">
        <v>1</v>
      </c>
      <c r="Z13" s="18">
        <v>1</v>
      </c>
      <c r="AA13" s="18">
        <v>1</v>
      </c>
      <c r="AB13" s="18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8">
        <v>0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0</v>
      </c>
      <c r="AT13" s="18" t="str">
        <f t="shared" ca="1" si="3"/>
        <v>04</v>
      </c>
      <c r="AU13" s="18" t="s">
        <v>25</v>
      </c>
      <c r="AV13" s="16" t="str">
        <f t="shared" ca="1" si="4"/>
        <v>7B00013CC90107076002F400051608070100000101010100000000000000000000000000000000000000000000000000000000000000000000047D</v>
      </c>
      <c r="AW13" s="79">
        <v>12</v>
      </c>
      <c r="AX13" s="21"/>
      <c r="AY13" s="18" t="str">
        <f t="shared" si="5"/>
        <v>00</v>
      </c>
      <c r="AZ13" s="18" t="str">
        <f t="shared" si="6"/>
        <v>00</v>
      </c>
      <c r="BA13" s="20"/>
      <c r="BB13" s="21"/>
    </row>
    <row r="14" spans="1:54" ht="66">
      <c r="A14" s="27"/>
      <c r="B14" s="16"/>
      <c r="C14" s="27"/>
      <c r="D14" s="16"/>
      <c r="E14" s="16">
        <v>2</v>
      </c>
      <c r="F14" s="22">
        <v>0</v>
      </c>
      <c r="G14" s="18" t="s">
        <v>18</v>
      </c>
      <c r="H14" s="18">
        <v>0</v>
      </c>
      <c r="I14" s="18">
        <v>1</v>
      </c>
      <c r="J14" s="18" t="s">
        <v>69</v>
      </c>
      <c r="K14" s="23">
        <f>F14</f>
        <v>0</v>
      </c>
      <c r="L14" s="18">
        <v>1</v>
      </c>
      <c r="M14" s="18">
        <v>7</v>
      </c>
      <c r="N14" s="19">
        <v>760</v>
      </c>
      <c r="O14" s="19" t="s">
        <v>166</v>
      </c>
      <c r="P14" s="19">
        <v>5</v>
      </c>
      <c r="Q14" s="18" t="str">
        <f t="shared" ca="1" si="0"/>
        <v>16</v>
      </c>
      <c r="R14" s="18" t="str">
        <f t="shared" ca="1" si="1"/>
        <v>08</v>
      </c>
      <c r="S14" s="18" t="str">
        <f t="shared" ca="1" si="2"/>
        <v>07</v>
      </c>
      <c r="T14" s="18">
        <v>1</v>
      </c>
      <c r="U14" s="18">
        <v>0</v>
      </c>
      <c r="V14" s="18">
        <v>0</v>
      </c>
      <c r="W14" s="18">
        <v>1</v>
      </c>
      <c r="X14" s="18">
        <v>1</v>
      </c>
      <c r="Y14" s="18">
        <v>1</v>
      </c>
      <c r="Z14" s="18">
        <v>1</v>
      </c>
      <c r="AA14" s="18">
        <v>1</v>
      </c>
      <c r="AB14" s="18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8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8" t="str">
        <f t="shared" ca="1" si="3"/>
        <v>41</v>
      </c>
      <c r="AU14" s="18" t="s">
        <v>25</v>
      </c>
      <c r="AV14" s="16" t="str">
        <f t="shared" ca="1" si="4"/>
        <v>7B00013C000107076002F400051608070100000101010100000000000000000000000000000000000000000000000000000000000000000000417D</v>
      </c>
      <c r="AW14" s="79">
        <v>13</v>
      </c>
      <c r="AX14" s="21"/>
      <c r="AY14" s="18" t="str">
        <f t="shared" si="5"/>
        <v>00</v>
      </c>
      <c r="AZ14" s="18" t="str">
        <f t="shared" si="6"/>
        <v>00</v>
      </c>
      <c r="BA14" s="20"/>
      <c r="BB14" s="21"/>
    </row>
    <row r="15" spans="1:54" ht="66">
      <c r="A15" s="27"/>
      <c r="B15" s="16"/>
      <c r="C15" s="27"/>
      <c r="D15" s="16"/>
      <c r="E15" s="16">
        <v>3</v>
      </c>
      <c r="F15" s="22" t="s">
        <v>22</v>
      </c>
      <c r="G15" s="18" t="s">
        <v>18</v>
      </c>
      <c r="H15" s="18">
        <v>0</v>
      </c>
      <c r="I15" s="18">
        <v>1</v>
      </c>
      <c r="J15" s="18" t="s">
        <v>69</v>
      </c>
      <c r="K15" s="23" t="str">
        <f>F15</f>
        <v>FF</v>
      </c>
      <c r="L15" s="18">
        <v>1</v>
      </c>
      <c r="M15" s="18">
        <v>7</v>
      </c>
      <c r="N15" s="19">
        <v>760</v>
      </c>
      <c r="O15" s="19" t="s">
        <v>166</v>
      </c>
      <c r="P15" s="19">
        <v>5</v>
      </c>
      <c r="Q15" s="18" t="str">
        <f t="shared" ca="1" si="0"/>
        <v>16</v>
      </c>
      <c r="R15" s="18" t="str">
        <f t="shared" ca="1" si="1"/>
        <v>08</v>
      </c>
      <c r="S15" s="18" t="str">
        <f t="shared" ca="1" si="2"/>
        <v>07</v>
      </c>
      <c r="T15" s="18">
        <v>1</v>
      </c>
      <c r="U15" s="18">
        <v>0</v>
      </c>
      <c r="V15" s="18">
        <v>0</v>
      </c>
      <c r="W15" s="18">
        <v>1</v>
      </c>
      <c r="X15" s="18">
        <v>1</v>
      </c>
      <c r="Y15" s="18">
        <v>1</v>
      </c>
      <c r="Z15" s="18">
        <v>1</v>
      </c>
      <c r="AA15" s="18">
        <v>1</v>
      </c>
      <c r="AB15" s="18">
        <v>0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8">
        <v>0</v>
      </c>
      <c r="AJ15" s="19">
        <v>0</v>
      </c>
      <c r="AK15" s="19">
        <v>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8" t="str">
        <f t="shared" ca="1" si="3"/>
        <v>40</v>
      </c>
      <c r="AU15" s="18" t="s">
        <v>25</v>
      </c>
      <c r="AV15" s="16" t="str">
        <f t="shared" ca="1" si="4"/>
        <v>7B00013CFF0107076002F400051608070100000101010100000000000000000000000000000000000000000000000000000000000000000000407D</v>
      </c>
      <c r="AW15" s="79">
        <v>14</v>
      </c>
      <c r="AX15" s="21"/>
      <c r="AY15" s="18" t="str">
        <f t="shared" si="5"/>
        <v>00</v>
      </c>
      <c r="AZ15" s="18" t="str">
        <f t="shared" si="6"/>
        <v>00</v>
      </c>
      <c r="BA15" s="20"/>
      <c r="BB15" s="21"/>
    </row>
    <row r="16" spans="1:54" ht="66">
      <c r="A16" s="27"/>
      <c r="B16" s="16">
        <v>5</v>
      </c>
      <c r="C16" s="27" t="s">
        <v>10</v>
      </c>
      <c r="D16" s="16" t="s">
        <v>61</v>
      </c>
      <c r="E16" s="16">
        <v>1</v>
      </c>
      <c r="F16" s="22">
        <v>1</v>
      </c>
      <c r="G16" s="18" t="s">
        <v>18</v>
      </c>
      <c r="H16" s="18">
        <v>0</v>
      </c>
      <c r="I16" s="18">
        <v>1</v>
      </c>
      <c r="J16" s="18" t="s">
        <v>69</v>
      </c>
      <c r="K16" s="18" t="s">
        <v>68</v>
      </c>
      <c r="L16" s="23">
        <f>F16</f>
        <v>1</v>
      </c>
      <c r="M16" s="18">
        <v>7</v>
      </c>
      <c r="N16" s="19">
        <v>760</v>
      </c>
      <c r="O16" s="19" t="s">
        <v>166</v>
      </c>
      <c r="P16" s="19">
        <v>5</v>
      </c>
      <c r="Q16" s="18" t="str">
        <f t="shared" ca="1" si="0"/>
        <v>16</v>
      </c>
      <c r="R16" s="18" t="str">
        <f t="shared" ca="1" si="1"/>
        <v>08</v>
      </c>
      <c r="S16" s="18" t="str">
        <f t="shared" ca="1" si="2"/>
        <v>07</v>
      </c>
      <c r="T16" s="18">
        <v>1</v>
      </c>
      <c r="U16" s="18">
        <v>0</v>
      </c>
      <c r="V16" s="18">
        <v>0</v>
      </c>
      <c r="W16" s="18">
        <v>1</v>
      </c>
      <c r="X16" s="18">
        <v>1</v>
      </c>
      <c r="Y16" s="18">
        <v>1</v>
      </c>
      <c r="Z16" s="18">
        <v>1</v>
      </c>
      <c r="AA16" s="18">
        <v>1</v>
      </c>
      <c r="AB16" s="18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8">
        <v>0</v>
      </c>
      <c r="AJ16" s="19">
        <v>0</v>
      </c>
      <c r="AK16" s="19">
        <v>0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Q16" s="19">
        <v>0</v>
      </c>
      <c r="AR16" s="19">
        <v>0</v>
      </c>
      <c r="AS16" s="19">
        <v>0</v>
      </c>
      <c r="AT16" s="18" t="str">
        <f t="shared" ca="1" si="3"/>
        <v>01</v>
      </c>
      <c r="AU16" s="18" t="s">
        <v>25</v>
      </c>
      <c r="AV16" s="16" t="str">
        <f t="shared" ca="1" si="4"/>
        <v>7B00013CC80107076002F400051608070100000101010100000000000000000000000000000000000000000000000000000000000000000000017D</v>
      </c>
      <c r="AW16" s="79">
        <v>15</v>
      </c>
      <c r="AX16" s="21"/>
      <c r="AY16" s="18" t="str">
        <f t="shared" si="5"/>
        <v>00</v>
      </c>
      <c r="AZ16" s="18" t="str">
        <f t="shared" si="6"/>
        <v>00</v>
      </c>
      <c r="BA16" s="20"/>
      <c r="BB16" s="21"/>
    </row>
    <row r="17" spans="1:54" ht="66">
      <c r="A17" s="27"/>
      <c r="B17" s="16"/>
      <c r="C17" s="27"/>
      <c r="D17" s="16" t="s">
        <v>62</v>
      </c>
      <c r="E17" s="16">
        <v>2</v>
      </c>
      <c r="F17" s="22">
        <v>2</v>
      </c>
      <c r="G17" s="18" t="s">
        <v>18</v>
      </c>
      <c r="H17" s="18">
        <v>0</v>
      </c>
      <c r="I17" s="18">
        <v>1</v>
      </c>
      <c r="J17" s="18" t="s">
        <v>69</v>
      </c>
      <c r="K17" s="18" t="s">
        <v>68</v>
      </c>
      <c r="L17" s="23">
        <f>F17</f>
        <v>2</v>
      </c>
      <c r="M17" s="18">
        <v>7</v>
      </c>
      <c r="N17" s="19">
        <v>760</v>
      </c>
      <c r="O17" s="19" t="s">
        <v>166</v>
      </c>
      <c r="P17" s="19">
        <v>5</v>
      </c>
      <c r="Q17" s="18" t="str">
        <f t="shared" ca="1" si="0"/>
        <v>16</v>
      </c>
      <c r="R17" s="18" t="str">
        <f t="shared" ca="1" si="1"/>
        <v>08</v>
      </c>
      <c r="S17" s="18" t="str">
        <f t="shared" ca="1" si="2"/>
        <v>07</v>
      </c>
      <c r="T17" s="18">
        <v>1</v>
      </c>
      <c r="U17" s="18">
        <v>0</v>
      </c>
      <c r="V17" s="18">
        <v>0</v>
      </c>
      <c r="W17" s="18">
        <v>1</v>
      </c>
      <c r="X17" s="18">
        <v>1</v>
      </c>
      <c r="Y17" s="18">
        <v>1</v>
      </c>
      <c r="Z17" s="18">
        <v>1</v>
      </c>
      <c r="AA17" s="18">
        <v>1</v>
      </c>
      <c r="AB17" s="18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8">
        <v>0</v>
      </c>
      <c r="AJ17" s="19">
        <v>0</v>
      </c>
      <c r="AK17" s="19">
        <v>0</v>
      </c>
      <c r="AL17" s="19">
        <v>0</v>
      </c>
      <c r="AM17" s="19">
        <v>0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8" t="str">
        <f t="shared" ca="1" si="3"/>
        <v>04</v>
      </c>
      <c r="AU17" s="18" t="s">
        <v>25</v>
      </c>
      <c r="AV17" s="16" t="str">
        <f t="shared" ca="1" si="4"/>
        <v>7B00013CC80207076002F400051608070100000101010100000000000000000000000000000000000000000000000000000000000000000000047D</v>
      </c>
      <c r="AW17" s="79">
        <v>16</v>
      </c>
      <c r="AX17" s="21"/>
      <c r="AY17" s="18" t="str">
        <f t="shared" si="5"/>
        <v>00</v>
      </c>
      <c r="AZ17" s="18" t="str">
        <f t="shared" si="6"/>
        <v>00</v>
      </c>
      <c r="BA17" s="20"/>
      <c r="BB17" s="21"/>
    </row>
    <row r="18" spans="1:54" ht="66">
      <c r="A18" s="27"/>
      <c r="B18" s="16"/>
      <c r="C18" s="27"/>
      <c r="D18" s="16"/>
      <c r="E18" s="16">
        <v>3</v>
      </c>
      <c r="F18" s="22">
        <v>0</v>
      </c>
      <c r="G18" s="18" t="s">
        <v>18</v>
      </c>
      <c r="H18" s="18">
        <v>0</v>
      </c>
      <c r="I18" s="18">
        <v>1</v>
      </c>
      <c r="J18" s="18" t="s">
        <v>69</v>
      </c>
      <c r="K18" s="18" t="s">
        <v>68</v>
      </c>
      <c r="L18" s="23">
        <f t="shared" ref="L18:L19" si="7">F18</f>
        <v>0</v>
      </c>
      <c r="M18" s="18">
        <v>7</v>
      </c>
      <c r="N18" s="19">
        <v>760</v>
      </c>
      <c r="O18" s="19" t="s">
        <v>166</v>
      </c>
      <c r="P18" s="19">
        <v>5</v>
      </c>
      <c r="Q18" s="18" t="str">
        <f t="shared" ca="1" si="0"/>
        <v>16</v>
      </c>
      <c r="R18" s="18" t="str">
        <f t="shared" ca="1" si="1"/>
        <v>08</v>
      </c>
      <c r="S18" s="18" t="str">
        <f t="shared" ca="1" si="2"/>
        <v>07</v>
      </c>
      <c r="T18" s="18">
        <v>1</v>
      </c>
      <c r="U18" s="18">
        <v>0</v>
      </c>
      <c r="V18" s="18">
        <v>0</v>
      </c>
      <c r="W18" s="18">
        <v>1</v>
      </c>
      <c r="X18" s="18">
        <v>1</v>
      </c>
      <c r="Y18" s="18">
        <v>1</v>
      </c>
      <c r="Z18" s="18">
        <v>1</v>
      </c>
      <c r="AA18" s="18">
        <v>1</v>
      </c>
      <c r="AB18" s="18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8">
        <v>0</v>
      </c>
      <c r="AJ18" s="19">
        <v>0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8" t="str">
        <f t="shared" ca="1" si="3"/>
        <v>00</v>
      </c>
      <c r="AU18" s="18" t="s">
        <v>25</v>
      </c>
      <c r="AV18" s="16" t="str">
        <f t="shared" ca="1" si="4"/>
        <v>7B00013CC80007076002F400051608070100000101010100000000000000000000000000000000000000000000000000000000000000000000007D</v>
      </c>
      <c r="AW18" s="79">
        <v>17</v>
      </c>
      <c r="AX18" s="21"/>
      <c r="AY18" s="18" t="str">
        <f t="shared" si="5"/>
        <v>00</v>
      </c>
      <c r="AZ18" s="18" t="str">
        <f t="shared" si="6"/>
        <v>00</v>
      </c>
      <c r="BA18" s="20"/>
      <c r="BB18" s="21"/>
    </row>
    <row r="19" spans="1:54" ht="66">
      <c r="A19" s="27"/>
      <c r="B19" s="16"/>
      <c r="C19" s="27"/>
      <c r="D19" s="16"/>
      <c r="E19" s="16">
        <v>4</v>
      </c>
      <c r="F19" s="22" t="s">
        <v>22</v>
      </c>
      <c r="G19" s="18" t="s">
        <v>18</v>
      </c>
      <c r="H19" s="18">
        <v>0</v>
      </c>
      <c r="I19" s="18">
        <v>1</v>
      </c>
      <c r="J19" s="18" t="s">
        <v>69</v>
      </c>
      <c r="K19" s="18" t="s">
        <v>68</v>
      </c>
      <c r="L19" s="23" t="str">
        <f t="shared" si="7"/>
        <v>FF</v>
      </c>
      <c r="M19" s="18">
        <v>7</v>
      </c>
      <c r="N19" s="19">
        <v>760</v>
      </c>
      <c r="O19" s="19" t="s">
        <v>166</v>
      </c>
      <c r="P19" s="19">
        <v>5</v>
      </c>
      <c r="Q19" s="18" t="str">
        <f t="shared" ca="1" si="0"/>
        <v>16</v>
      </c>
      <c r="R19" s="18" t="str">
        <f t="shared" ca="1" si="1"/>
        <v>08</v>
      </c>
      <c r="S19" s="18" t="str">
        <f t="shared" ca="1" si="2"/>
        <v>07</v>
      </c>
      <c r="T19" s="18">
        <v>1</v>
      </c>
      <c r="U19" s="18">
        <v>0</v>
      </c>
      <c r="V19" s="18">
        <v>0</v>
      </c>
      <c r="W19" s="18">
        <v>1</v>
      </c>
      <c r="X19" s="18">
        <v>1</v>
      </c>
      <c r="Y19" s="18">
        <v>1</v>
      </c>
      <c r="Z19" s="18">
        <v>1</v>
      </c>
      <c r="AA19" s="18">
        <v>1</v>
      </c>
      <c r="AB19" s="18">
        <v>0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8">
        <v>0</v>
      </c>
      <c r="AJ19" s="19">
        <v>0</v>
      </c>
      <c r="AK19" s="19">
        <v>0</v>
      </c>
      <c r="AL19" s="19">
        <v>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8" t="str">
        <f t="shared" ca="1" si="3"/>
        <v>01</v>
      </c>
      <c r="AU19" s="18" t="s">
        <v>25</v>
      </c>
      <c r="AV19" s="16" t="str">
        <f t="shared" ca="1" si="4"/>
        <v>7B00013CC8FF07076002F400051608070100000101010100000000000000000000000000000000000000000000000000000000000000000000017D</v>
      </c>
      <c r="AW19" s="79">
        <v>18</v>
      </c>
      <c r="AX19" s="21"/>
      <c r="AY19" s="18" t="str">
        <f t="shared" si="5"/>
        <v>00</v>
      </c>
      <c r="AZ19" s="18" t="str">
        <f t="shared" si="6"/>
        <v>00</v>
      </c>
      <c r="BA19" s="20"/>
      <c r="BB19" s="21"/>
    </row>
    <row r="20" spans="1:54" ht="66">
      <c r="A20" s="27"/>
      <c r="B20" s="16">
        <v>6</v>
      </c>
      <c r="C20" s="27" t="s">
        <v>65</v>
      </c>
      <c r="D20" s="16" t="s">
        <v>66</v>
      </c>
      <c r="E20" s="16">
        <v>1</v>
      </c>
      <c r="F20" s="22">
        <v>0</v>
      </c>
      <c r="G20" s="18" t="s">
        <v>18</v>
      </c>
      <c r="H20" s="18">
        <v>0</v>
      </c>
      <c r="I20" s="18">
        <v>1</v>
      </c>
      <c r="J20" s="18" t="s">
        <v>69</v>
      </c>
      <c r="K20" s="18" t="s">
        <v>68</v>
      </c>
      <c r="L20" s="18">
        <v>1</v>
      </c>
      <c r="M20" s="23">
        <f>F20</f>
        <v>0</v>
      </c>
      <c r="N20" s="19">
        <v>760</v>
      </c>
      <c r="O20" s="19" t="s">
        <v>166</v>
      </c>
      <c r="P20" s="19">
        <v>5</v>
      </c>
      <c r="Q20" s="18" t="str">
        <f t="shared" ca="1" si="0"/>
        <v>16</v>
      </c>
      <c r="R20" s="18" t="str">
        <f t="shared" ca="1" si="1"/>
        <v>08</v>
      </c>
      <c r="S20" s="18" t="str">
        <f t="shared" ca="1" si="2"/>
        <v>07</v>
      </c>
      <c r="T20" s="18">
        <v>1</v>
      </c>
      <c r="U20" s="18">
        <v>0</v>
      </c>
      <c r="V20" s="18">
        <v>0</v>
      </c>
      <c r="W20" s="18">
        <v>1</v>
      </c>
      <c r="X20" s="18">
        <v>1</v>
      </c>
      <c r="Y20" s="18">
        <v>1</v>
      </c>
      <c r="Z20" s="18">
        <v>1</v>
      </c>
      <c r="AA20" s="18">
        <v>1</v>
      </c>
      <c r="AB20" s="18">
        <v>0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8">
        <v>0</v>
      </c>
      <c r="AJ20" s="19">
        <v>0</v>
      </c>
      <c r="AK20" s="19">
        <v>0</v>
      </c>
      <c r="AL20" s="19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8" t="str">
        <f t="shared" ca="1" si="3"/>
        <v>04</v>
      </c>
      <c r="AU20" s="18" t="s">
        <v>25</v>
      </c>
      <c r="AV20" s="16" t="str">
        <f t="shared" ca="1" si="4"/>
        <v>7B00013CC80100076002F400051608070100000101010100000000000000000000000000000000000000000000000000000000000000000000047D</v>
      </c>
      <c r="AW20" s="79">
        <v>19</v>
      </c>
      <c r="AX20" s="21"/>
      <c r="AY20" s="18" t="str">
        <f t="shared" si="5"/>
        <v>00</v>
      </c>
      <c r="AZ20" s="18" t="str">
        <f t="shared" si="6"/>
        <v>00</v>
      </c>
      <c r="BA20" s="20"/>
      <c r="BB20" s="21"/>
    </row>
    <row r="21" spans="1:54" ht="66">
      <c r="A21" s="27"/>
      <c r="B21" s="16"/>
      <c r="C21" s="27"/>
      <c r="D21" s="16"/>
      <c r="E21" s="16">
        <v>2</v>
      </c>
      <c r="F21" s="22">
        <v>6</v>
      </c>
      <c r="G21" s="18" t="s">
        <v>18</v>
      </c>
      <c r="H21" s="18">
        <v>0</v>
      </c>
      <c r="I21" s="18">
        <v>1</v>
      </c>
      <c r="J21" s="18" t="s">
        <v>69</v>
      </c>
      <c r="K21" s="18" t="s">
        <v>68</v>
      </c>
      <c r="L21" s="18">
        <v>1</v>
      </c>
      <c r="M21" s="23">
        <f t="shared" ref="M21:M22" si="8">F21</f>
        <v>6</v>
      </c>
      <c r="N21" s="19">
        <v>760</v>
      </c>
      <c r="O21" s="19" t="s">
        <v>166</v>
      </c>
      <c r="P21" s="19">
        <v>5</v>
      </c>
      <c r="Q21" s="18" t="str">
        <f t="shared" ca="1" si="0"/>
        <v>16</v>
      </c>
      <c r="R21" s="18" t="str">
        <f t="shared" ca="1" si="1"/>
        <v>08</v>
      </c>
      <c r="S21" s="18" t="str">
        <f t="shared" ca="1" si="2"/>
        <v>07</v>
      </c>
      <c r="T21" s="18">
        <v>1</v>
      </c>
      <c r="U21" s="18">
        <v>0</v>
      </c>
      <c r="V21" s="18">
        <v>0</v>
      </c>
      <c r="W21" s="18">
        <v>1</v>
      </c>
      <c r="X21" s="18">
        <v>1</v>
      </c>
      <c r="Y21" s="18">
        <v>1</v>
      </c>
      <c r="Z21" s="18">
        <v>1</v>
      </c>
      <c r="AA21" s="18">
        <v>1</v>
      </c>
      <c r="AB21" s="18">
        <v>0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8">
        <v>0</v>
      </c>
      <c r="AJ21" s="19">
        <v>0</v>
      </c>
      <c r="AK21" s="19">
        <v>0</v>
      </c>
      <c r="AL21" s="19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8" t="str">
        <f t="shared" ca="1" si="3"/>
        <v>00</v>
      </c>
      <c r="AU21" s="18" t="s">
        <v>25</v>
      </c>
      <c r="AV21" s="16" t="str">
        <f t="shared" ca="1" si="4"/>
        <v>7B00013CC80106076002F400051608070100000101010100000000000000000000000000000000000000000000000000000000000000000000007D</v>
      </c>
      <c r="AW21" s="79">
        <v>20</v>
      </c>
      <c r="AX21" s="21"/>
      <c r="AY21" s="18" t="str">
        <f t="shared" si="5"/>
        <v>00</v>
      </c>
      <c r="AZ21" s="18" t="str">
        <f t="shared" si="6"/>
        <v>00</v>
      </c>
      <c r="BA21" s="20"/>
      <c r="BB21" s="21"/>
    </row>
    <row r="22" spans="1:54" ht="66">
      <c r="A22" s="27"/>
      <c r="B22" s="16"/>
      <c r="C22" s="27"/>
      <c r="D22" s="16"/>
      <c r="E22" s="16">
        <v>3</v>
      </c>
      <c r="F22" s="22" t="s">
        <v>22</v>
      </c>
      <c r="G22" s="18" t="s">
        <v>18</v>
      </c>
      <c r="H22" s="18">
        <v>0</v>
      </c>
      <c r="I22" s="18">
        <v>1</v>
      </c>
      <c r="J22" s="18" t="s">
        <v>69</v>
      </c>
      <c r="K22" s="18" t="s">
        <v>68</v>
      </c>
      <c r="L22" s="18">
        <v>1</v>
      </c>
      <c r="M22" s="23" t="str">
        <f t="shared" si="8"/>
        <v>FF</v>
      </c>
      <c r="N22" s="19">
        <v>760</v>
      </c>
      <c r="O22" s="19" t="s">
        <v>166</v>
      </c>
      <c r="P22" s="19">
        <v>5</v>
      </c>
      <c r="Q22" s="18" t="str">
        <f t="shared" ca="1" si="0"/>
        <v>16</v>
      </c>
      <c r="R22" s="18" t="str">
        <f t="shared" ca="1" si="1"/>
        <v>08</v>
      </c>
      <c r="S22" s="18" t="str">
        <f t="shared" ca="1" si="2"/>
        <v>07</v>
      </c>
      <c r="T22" s="18">
        <v>1</v>
      </c>
      <c r="U22" s="18">
        <v>0</v>
      </c>
      <c r="V22" s="18">
        <v>0</v>
      </c>
      <c r="W22" s="18">
        <v>1</v>
      </c>
      <c r="X22" s="18">
        <v>1</v>
      </c>
      <c r="Y22" s="18">
        <v>1</v>
      </c>
      <c r="Z22" s="18">
        <v>1</v>
      </c>
      <c r="AA22" s="18">
        <v>1</v>
      </c>
      <c r="AB22" s="18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18">
        <v>0</v>
      </c>
      <c r="AJ22" s="19">
        <v>0</v>
      </c>
      <c r="AK22" s="19">
        <v>0</v>
      </c>
      <c r="AL22" s="19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8" t="str">
        <f t="shared" ca="1" si="3"/>
        <v>01</v>
      </c>
      <c r="AU22" s="18" t="s">
        <v>25</v>
      </c>
      <c r="AV22" s="16" t="str">
        <f t="shared" ca="1" si="4"/>
        <v>7B00013CC801FF076002F400051608070100000101010100000000000000000000000000000000000000000000000000000000000000000000017D</v>
      </c>
      <c r="AW22" s="79">
        <v>21</v>
      </c>
      <c r="AX22" s="21"/>
      <c r="AY22" s="18" t="str">
        <f t="shared" si="5"/>
        <v>00</v>
      </c>
      <c r="AZ22" s="18" t="str">
        <f t="shared" si="6"/>
        <v>00</v>
      </c>
      <c r="BA22" s="20"/>
      <c r="BB22" s="21"/>
    </row>
    <row r="23" spans="1:54" ht="66">
      <c r="A23" s="27"/>
      <c r="B23" s="16">
        <v>7</v>
      </c>
      <c r="C23" s="27" t="s">
        <v>67</v>
      </c>
      <c r="D23" s="16"/>
      <c r="E23" s="16">
        <v>1</v>
      </c>
      <c r="F23" s="25">
        <v>0</v>
      </c>
      <c r="G23" s="18" t="s">
        <v>18</v>
      </c>
      <c r="H23" s="18">
        <v>0</v>
      </c>
      <c r="I23" s="18">
        <v>1</v>
      </c>
      <c r="J23" s="18" t="s">
        <v>69</v>
      </c>
      <c r="K23" s="18" t="s">
        <v>68</v>
      </c>
      <c r="L23" s="18">
        <v>1</v>
      </c>
      <c r="M23" s="18">
        <v>7</v>
      </c>
      <c r="N23" s="26">
        <f>F23</f>
        <v>0</v>
      </c>
      <c r="O23" s="19" t="s">
        <v>166</v>
      </c>
      <c r="P23" s="19">
        <v>5</v>
      </c>
      <c r="Q23" s="18" t="str">
        <f t="shared" ca="1" si="0"/>
        <v>16</v>
      </c>
      <c r="R23" s="18" t="str">
        <f t="shared" ca="1" si="1"/>
        <v>08</v>
      </c>
      <c r="S23" s="18" t="str">
        <f t="shared" ca="1" si="2"/>
        <v>07</v>
      </c>
      <c r="T23" s="18">
        <v>1</v>
      </c>
      <c r="U23" s="18">
        <v>0</v>
      </c>
      <c r="V23" s="18">
        <v>0</v>
      </c>
      <c r="W23" s="18">
        <v>1</v>
      </c>
      <c r="X23" s="18">
        <v>1</v>
      </c>
      <c r="Y23" s="18">
        <v>1</v>
      </c>
      <c r="Z23" s="18">
        <v>1</v>
      </c>
      <c r="AA23" s="18">
        <v>1</v>
      </c>
      <c r="AB23" s="18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8">
        <v>0</v>
      </c>
      <c r="AJ23" s="19">
        <v>0</v>
      </c>
      <c r="AK23" s="19">
        <v>0</v>
      </c>
      <c r="AL23" s="19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8" t="str">
        <f t="shared" ca="1" si="3"/>
        <v>01</v>
      </c>
      <c r="AU23" s="18" t="s">
        <v>25</v>
      </c>
      <c r="AV23" s="16" t="str">
        <f t="shared" ca="1" si="4"/>
        <v>7B00013CC80107000002F400051608070100000101010100000000000000000000000000000000000000000000000000000000000000000000017D</v>
      </c>
      <c r="AW23" s="79">
        <v>22</v>
      </c>
      <c r="AX23" s="21"/>
      <c r="AY23" s="18" t="str">
        <f t="shared" si="5"/>
        <v>00</v>
      </c>
      <c r="AZ23" s="18" t="str">
        <f t="shared" si="6"/>
        <v>00</v>
      </c>
      <c r="BA23" s="20"/>
      <c r="BB23" s="21"/>
    </row>
    <row r="24" spans="1:54" ht="66">
      <c r="A24" s="27"/>
      <c r="B24" s="16"/>
      <c r="C24" s="27"/>
      <c r="D24" s="16"/>
      <c r="E24" s="16">
        <v>2</v>
      </c>
      <c r="F24" s="25">
        <v>34</v>
      </c>
      <c r="G24" s="18" t="s">
        <v>18</v>
      </c>
      <c r="H24" s="18">
        <v>0</v>
      </c>
      <c r="I24" s="18">
        <v>1</v>
      </c>
      <c r="J24" s="18" t="s">
        <v>69</v>
      </c>
      <c r="K24" s="18" t="s">
        <v>68</v>
      </c>
      <c r="L24" s="18">
        <v>1</v>
      </c>
      <c r="M24" s="18">
        <v>7</v>
      </c>
      <c r="N24" s="26">
        <f t="shared" ref="N24:N25" si="9">F24</f>
        <v>34</v>
      </c>
      <c r="O24" s="19" t="s">
        <v>166</v>
      </c>
      <c r="P24" s="19">
        <v>5</v>
      </c>
      <c r="Q24" s="18" t="str">
        <f t="shared" ca="1" si="0"/>
        <v>16</v>
      </c>
      <c r="R24" s="18" t="str">
        <f t="shared" ca="1" si="1"/>
        <v>08</v>
      </c>
      <c r="S24" s="18" t="str">
        <f t="shared" ca="1" si="2"/>
        <v>07</v>
      </c>
      <c r="T24" s="18">
        <v>1</v>
      </c>
      <c r="U24" s="18">
        <v>0</v>
      </c>
      <c r="V24" s="18">
        <v>0</v>
      </c>
      <c r="W24" s="18">
        <v>1</v>
      </c>
      <c r="X24" s="18">
        <v>1</v>
      </c>
      <c r="Y24" s="18">
        <v>1</v>
      </c>
      <c r="Z24" s="18">
        <v>1</v>
      </c>
      <c r="AA24" s="18">
        <v>1</v>
      </c>
      <c r="AB24" s="18">
        <v>0</v>
      </c>
      <c r="AC24" s="19">
        <v>0</v>
      </c>
      <c r="AD24" s="19">
        <v>0</v>
      </c>
      <c r="AE24" s="19">
        <v>0</v>
      </c>
      <c r="AF24" s="19">
        <v>0</v>
      </c>
      <c r="AG24" s="19">
        <v>0</v>
      </c>
      <c r="AH24" s="19">
        <v>0</v>
      </c>
      <c r="AI24" s="18">
        <v>0</v>
      </c>
      <c r="AJ24" s="19">
        <v>0</v>
      </c>
      <c r="AK24" s="19">
        <v>0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8" t="str">
        <f t="shared" ca="1" si="3"/>
        <v>55</v>
      </c>
      <c r="AU24" s="18" t="s">
        <v>25</v>
      </c>
      <c r="AV24" s="16" t="str">
        <f t="shared" ca="1" si="4"/>
        <v>7B00013CC80107003402F400051608070100000101010100000000000000000000000000000000000000000000000000000000000000000000557D</v>
      </c>
      <c r="AW24" s="79">
        <v>23</v>
      </c>
      <c r="AX24" s="21"/>
      <c r="AY24" s="18" t="str">
        <f t="shared" si="5"/>
        <v>00</v>
      </c>
      <c r="AZ24" s="18" t="str">
        <f t="shared" si="6"/>
        <v>00</v>
      </c>
      <c r="BA24" s="20"/>
      <c r="BB24" s="21"/>
    </row>
    <row r="25" spans="1:54" ht="66">
      <c r="A25" s="27"/>
      <c r="B25" s="16"/>
      <c r="C25" s="27"/>
      <c r="D25" s="16"/>
      <c r="E25" s="16">
        <v>3</v>
      </c>
      <c r="F25" s="25" t="s">
        <v>72</v>
      </c>
      <c r="G25" s="18" t="s">
        <v>18</v>
      </c>
      <c r="H25" s="18">
        <v>0</v>
      </c>
      <c r="I25" s="18">
        <v>1</v>
      </c>
      <c r="J25" s="18" t="s">
        <v>69</v>
      </c>
      <c r="K25" s="18" t="s">
        <v>68</v>
      </c>
      <c r="L25" s="18">
        <v>1</v>
      </c>
      <c r="M25" s="18">
        <v>7</v>
      </c>
      <c r="N25" s="26" t="str">
        <f t="shared" si="9"/>
        <v>FFFF</v>
      </c>
      <c r="O25" s="19" t="s">
        <v>166</v>
      </c>
      <c r="P25" s="19">
        <v>5</v>
      </c>
      <c r="Q25" s="18" t="str">
        <f t="shared" ca="1" si="0"/>
        <v>16</v>
      </c>
      <c r="R25" s="18" t="str">
        <f t="shared" ca="1" si="1"/>
        <v>08</v>
      </c>
      <c r="S25" s="18" t="str">
        <f t="shared" ca="1" si="2"/>
        <v>07</v>
      </c>
      <c r="T25" s="18">
        <v>1</v>
      </c>
      <c r="U25" s="18">
        <v>0</v>
      </c>
      <c r="V25" s="18">
        <v>0</v>
      </c>
      <c r="W25" s="18">
        <v>1</v>
      </c>
      <c r="X25" s="18">
        <v>1</v>
      </c>
      <c r="Y25" s="18">
        <v>1</v>
      </c>
      <c r="Z25" s="18">
        <v>1</v>
      </c>
      <c r="AA25" s="18">
        <v>1</v>
      </c>
      <c r="AB25" s="18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18">
        <v>0</v>
      </c>
      <c r="AJ25" s="19">
        <v>0</v>
      </c>
      <c r="AK25" s="19">
        <v>0</v>
      </c>
      <c r="AL25" s="19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8" t="str">
        <f t="shared" ca="1" si="3"/>
        <v>00</v>
      </c>
      <c r="AU25" s="18" t="s">
        <v>25</v>
      </c>
      <c r="AV25" s="16" t="str">
        <f t="shared" ca="1" si="4"/>
        <v>7B00013CC80107FFFF02F400051608070100000101010100000000000000000000000000000000000000000000000000000000000000000000007D</v>
      </c>
      <c r="AW25" s="79">
        <v>24</v>
      </c>
      <c r="AX25" s="21"/>
      <c r="AY25" s="18" t="str">
        <f t="shared" si="5"/>
        <v>00</v>
      </c>
      <c r="AZ25" s="18" t="str">
        <f t="shared" si="6"/>
        <v>00</v>
      </c>
      <c r="BA25" s="20"/>
      <c r="BB25" s="21"/>
    </row>
    <row r="26" spans="1:54" ht="66">
      <c r="A26" s="27"/>
      <c r="B26" s="16">
        <v>9</v>
      </c>
      <c r="C26" s="27" t="s">
        <v>162</v>
      </c>
      <c r="D26" s="16"/>
      <c r="E26" s="16">
        <v>1</v>
      </c>
      <c r="F26" s="25">
        <v>0</v>
      </c>
      <c r="G26" s="18" t="s">
        <v>18</v>
      </c>
      <c r="H26" s="18">
        <v>0</v>
      </c>
      <c r="I26" s="18">
        <v>1</v>
      </c>
      <c r="J26" s="18" t="s">
        <v>69</v>
      </c>
      <c r="K26" s="18" t="s">
        <v>68</v>
      </c>
      <c r="L26" s="18">
        <v>1</v>
      </c>
      <c r="M26" s="18">
        <v>7</v>
      </c>
      <c r="N26" s="19">
        <v>760</v>
      </c>
      <c r="O26" s="26">
        <f>F26</f>
        <v>0</v>
      </c>
      <c r="P26" s="19">
        <v>5</v>
      </c>
      <c r="Q26" s="18" t="str">
        <f t="shared" ca="1" si="0"/>
        <v>16</v>
      </c>
      <c r="R26" s="18" t="str">
        <f t="shared" ca="1" si="1"/>
        <v>08</v>
      </c>
      <c r="S26" s="18" t="str">
        <f t="shared" ca="1" si="2"/>
        <v>07</v>
      </c>
      <c r="T26" s="18">
        <v>1</v>
      </c>
      <c r="U26" s="18">
        <v>0</v>
      </c>
      <c r="V26" s="18">
        <v>0</v>
      </c>
      <c r="W26" s="18">
        <v>1</v>
      </c>
      <c r="X26" s="18">
        <v>1</v>
      </c>
      <c r="Y26" s="18">
        <v>1</v>
      </c>
      <c r="Z26" s="18">
        <v>1</v>
      </c>
      <c r="AA26" s="18">
        <v>1</v>
      </c>
      <c r="AB26" s="18">
        <v>0</v>
      </c>
      <c r="AC26" s="19">
        <v>0</v>
      </c>
      <c r="AD26" s="19">
        <v>0</v>
      </c>
      <c r="AE26" s="19">
        <v>0</v>
      </c>
      <c r="AF26" s="19">
        <v>0</v>
      </c>
      <c r="AG26" s="19">
        <v>0</v>
      </c>
      <c r="AH26" s="19">
        <v>0</v>
      </c>
      <c r="AI26" s="18">
        <v>0</v>
      </c>
      <c r="AJ26" s="19">
        <v>0</v>
      </c>
      <c r="AK26" s="19">
        <v>0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8" t="str">
        <f t="shared" ca="1" si="3"/>
        <v>15</v>
      </c>
      <c r="AU26" s="18" t="s">
        <v>25</v>
      </c>
      <c r="AV26" s="16" t="str">
        <f t="shared" ca="1" si="4"/>
        <v>7B00013CC801070760000000051608070100000101010100000000000000000000000000000000000000000000000000000000000000000000157D</v>
      </c>
      <c r="AW26" s="79">
        <v>25</v>
      </c>
      <c r="AX26" s="21"/>
      <c r="AY26" s="18" t="str">
        <f t="shared" si="5"/>
        <v>00</v>
      </c>
      <c r="AZ26" s="18" t="str">
        <f t="shared" si="6"/>
        <v>00</v>
      </c>
      <c r="BA26" s="20"/>
      <c r="BB26" s="21"/>
    </row>
    <row r="27" spans="1:54" ht="66">
      <c r="A27" s="27"/>
      <c r="B27" s="16"/>
      <c r="C27" s="27"/>
      <c r="D27" s="16"/>
      <c r="E27" s="16">
        <v>2</v>
      </c>
      <c r="F27" s="25">
        <v>34</v>
      </c>
      <c r="G27" s="18" t="s">
        <v>18</v>
      </c>
      <c r="H27" s="18">
        <v>0</v>
      </c>
      <c r="I27" s="18">
        <v>1</v>
      </c>
      <c r="J27" s="18" t="s">
        <v>69</v>
      </c>
      <c r="K27" s="18" t="s">
        <v>68</v>
      </c>
      <c r="L27" s="18">
        <v>1</v>
      </c>
      <c r="M27" s="18">
        <v>7</v>
      </c>
      <c r="N27" s="19">
        <v>760</v>
      </c>
      <c r="O27" s="26">
        <f t="shared" ref="O27:O28" si="10">F27</f>
        <v>34</v>
      </c>
      <c r="P27" s="19">
        <v>5</v>
      </c>
      <c r="Q27" s="18" t="str">
        <f t="shared" ca="1" si="0"/>
        <v>16</v>
      </c>
      <c r="R27" s="18" t="str">
        <f t="shared" ca="1" si="1"/>
        <v>08</v>
      </c>
      <c r="S27" s="18" t="str">
        <f t="shared" ca="1" si="2"/>
        <v>07</v>
      </c>
      <c r="T27" s="18">
        <v>1</v>
      </c>
      <c r="U27" s="18">
        <v>0</v>
      </c>
      <c r="V27" s="18">
        <v>0</v>
      </c>
      <c r="W27" s="18">
        <v>1</v>
      </c>
      <c r="X27" s="18">
        <v>1</v>
      </c>
      <c r="Y27" s="18">
        <v>1</v>
      </c>
      <c r="Z27" s="18">
        <v>1</v>
      </c>
      <c r="AA27" s="18">
        <v>1</v>
      </c>
      <c r="AB27" s="18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8">
        <v>0</v>
      </c>
      <c r="AJ27" s="19">
        <v>0</v>
      </c>
      <c r="AK27" s="19">
        <v>0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8" t="str">
        <f t="shared" ca="1" si="3"/>
        <v>41</v>
      </c>
      <c r="AU27" s="18" t="s">
        <v>25</v>
      </c>
      <c r="AV27" s="16" t="str">
        <f t="shared" ca="1" si="4"/>
        <v>7B00013CC801070760003400051608070100000101010100000000000000000000000000000000000000000000000000000000000000000000417D</v>
      </c>
      <c r="AW27" s="79">
        <v>26</v>
      </c>
      <c r="AX27" s="21"/>
      <c r="AY27" s="18" t="str">
        <f t="shared" si="5"/>
        <v>00</v>
      </c>
      <c r="AZ27" s="18" t="str">
        <f t="shared" si="6"/>
        <v>00</v>
      </c>
      <c r="BA27" s="20"/>
      <c r="BB27" s="21"/>
    </row>
    <row r="28" spans="1:54" ht="66">
      <c r="A28" s="27"/>
      <c r="B28" s="16"/>
      <c r="C28" s="27"/>
      <c r="D28" s="16"/>
      <c r="E28" s="16">
        <v>3</v>
      </c>
      <c r="F28" s="25" t="s">
        <v>72</v>
      </c>
      <c r="G28" s="18" t="s">
        <v>18</v>
      </c>
      <c r="H28" s="18">
        <v>0</v>
      </c>
      <c r="I28" s="18">
        <v>1</v>
      </c>
      <c r="J28" s="18" t="s">
        <v>69</v>
      </c>
      <c r="K28" s="18" t="s">
        <v>68</v>
      </c>
      <c r="L28" s="18">
        <v>1</v>
      </c>
      <c r="M28" s="18">
        <v>7</v>
      </c>
      <c r="N28" s="19">
        <v>760</v>
      </c>
      <c r="O28" s="26" t="str">
        <f t="shared" si="10"/>
        <v>FFFF</v>
      </c>
      <c r="P28" s="19">
        <v>5</v>
      </c>
      <c r="Q28" s="18" t="str">
        <f t="shared" ca="1" si="0"/>
        <v>16</v>
      </c>
      <c r="R28" s="18" t="str">
        <f t="shared" ca="1" si="1"/>
        <v>08</v>
      </c>
      <c r="S28" s="18" t="str">
        <f t="shared" ca="1" si="2"/>
        <v>07</v>
      </c>
      <c r="T28" s="18">
        <v>1</v>
      </c>
      <c r="U28" s="18">
        <v>0</v>
      </c>
      <c r="V28" s="18">
        <v>0</v>
      </c>
      <c r="W28" s="18">
        <v>1</v>
      </c>
      <c r="X28" s="18">
        <v>1</v>
      </c>
      <c r="Y28" s="18">
        <v>1</v>
      </c>
      <c r="Z28" s="18">
        <v>1</v>
      </c>
      <c r="AA28" s="18">
        <v>1</v>
      </c>
      <c r="AB28" s="18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0</v>
      </c>
      <c r="AH28" s="19">
        <v>0</v>
      </c>
      <c r="AI28" s="18">
        <v>0</v>
      </c>
      <c r="AJ28" s="19">
        <v>0</v>
      </c>
      <c r="AK28" s="19">
        <v>0</v>
      </c>
      <c r="AL28" s="19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8" t="str">
        <f t="shared" ca="1" si="3"/>
        <v>14</v>
      </c>
      <c r="AU28" s="18" t="s">
        <v>25</v>
      </c>
      <c r="AV28" s="16" t="str">
        <f t="shared" ca="1" si="4"/>
        <v>7B00013CC801070760FFFF00051608070100000101010100000000000000000000000000000000000000000000000000000000000000000000147D</v>
      </c>
      <c r="AW28" s="79">
        <v>27</v>
      </c>
      <c r="AX28" s="21"/>
      <c r="AY28" s="18" t="str">
        <f t="shared" si="5"/>
        <v>00</v>
      </c>
      <c r="AZ28" s="18" t="str">
        <f t="shared" si="6"/>
        <v>00</v>
      </c>
      <c r="BA28" s="20"/>
      <c r="BB28" s="21"/>
    </row>
    <row r="29" spans="1:54" ht="66">
      <c r="A29" s="27"/>
      <c r="B29" s="16">
        <v>11</v>
      </c>
      <c r="C29" s="27" t="s">
        <v>74</v>
      </c>
      <c r="D29" s="16" t="s">
        <v>228</v>
      </c>
      <c r="E29" s="16">
        <v>1</v>
      </c>
      <c r="F29" s="25">
        <v>0</v>
      </c>
      <c r="G29" s="18" t="s">
        <v>18</v>
      </c>
      <c r="H29" s="18">
        <v>0</v>
      </c>
      <c r="I29" s="18">
        <v>1</v>
      </c>
      <c r="J29" s="18" t="s">
        <v>69</v>
      </c>
      <c r="K29" s="18" t="s">
        <v>68</v>
      </c>
      <c r="L29" s="18">
        <v>1</v>
      </c>
      <c r="M29" s="18">
        <v>7</v>
      </c>
      <c r="N29" s="19">
        <v>760</v>
      </c>
      <c r="O29" s="19" t="s">
        <v>166</v>
      </c>
      <c r="P29" s="26">
        <f>F29</f>
        <v>0</v>
      </c>
      <c r="Q29" s="18" t="str">
        <f t="shared" ca="1" si="0"/>
        <v>16</v>
      </c>
      <c r="R29" s="18" t="str">
        <f t="shared" ca="1" si="1"/>
        <v>08</v>
      </c>
      <c r="S29" s="18" t="str">
        <f t="shared" ca="1" si="2"/>
        <v>07</v>
      </c>
      <c r="T29" s="18">
        <v>1</v>
      </c>
      <c r="U29" s="18">
        <v>0</v>
      </c>
      <c r="V29" s="18">
        <v>0</v>
      </c>
      <c r="W29" s="18">
        <v>1</v>
      </c>
      <c r="X29" s="18">
        <v>1</v>
      </c>
      <c r="Y29" s="18">
        <v>1</v>
      </c>
      <c r="Z29" s="18">
        <v>1</v>
      </c>
      <c r="AA29" s="18">
        <v>1</v>
      </c>
      <c r="AB29" s="18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8">
        <v>0</v>
      </c>
      <c r="AJ29" s="19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8" t="str">
        <f t="shared" ca="1" si="3"/>
        <v>04</v>
      </c>
      <c r="AU29" s="18" t="s">
        <v>25</v>
      </c>
      <c r="AV29" s="16" t="str">
        <f t="shared" ca="1" si="4"/>
        <v>7B00013CC80107076002F400001608070100000101010100000000000000000000000000000000000000000000000000000000000000000000047D</v>
      </c>
      <c r="AW29" s="79">
        <v>28</v>
      </c>
      <c r="AX29" s="21"/>
      <c r="AY29" s="18" t="str">
        <f t="shared" si="5"/>
        <v>00</v>
      </c>
      <c r="AZ29" s="18" t="str">
        <f t="shared" si="6"/>
        <v>00</v>
      </c>
      <c r="BA29" s="20"/>
      <c r="BB29" s="21"/>
    </row>
    <row r="30" spans="1:54" ht="66">
      <c r="A30" s="27"/>
      <c r="B30" s="16"/>
      <c r="C30" s="27"/>
      <c r="D30" s="16" t="s">
        <v>230</v>
      </c>
      <c r="E30" s="16">
        <v>2</v>
      </c>
      <c r="F30" s="25">
        <v>100</v>
      </c>
      <c r="G30" s="18" t="s">
        <v>18</v>
      </c>
      <c r="H30" s="18">
        <v>0</v>
      </c>
      <c r="I30" s="18">
        <v>1</v>
      </c>
      <c r="J30" s="18" t="s">
        <v>69</v>
      </c>
      <c r="K30" s="18" t="s">
        <v>68</v>
      </c>
      <c r="L30" s="18">
        <v>1</v>
      </c>
      <c r="M30" s="18">
        <v>7</v>
      </c>
      <c r="N30" s="19">
        <v>760</v>
      </c>
      <c r="O30" s="19" t="s">
        <v>166</v>
      </c>
      <c r="P30" s="26">
        <f t="shared" ref="P30:P31" si="11">F30</f>
        <v>100</v>
      </c>
      <c r="Q30" s="18" t="str">
        <f t="shared" ca="1" si="0"/>
        <v>16</v>
      </c>
      <c r="R30" s="18" t="str">
        <f t="shared" ca="1" si="1"/>
        <v>08</v>
      </c>
      <c r="S30" s="18" t="str">
        <f t="shared" ca="1" si="2"/>
        <v>07</v>
      </c>
      <c r="T30" s="18">
        <v>1</v>
      </c>
      <c r="U30" s="18">
        <v>0</v>
      </c>
      <c r="V30" s="18">
        <v>0</v>
      </c>
      <c r="W30" s="18">
        <v>1</v>
      </c>
      <c r="X30" s="18">
        <v>1</v>
      </c>
      <c r="Y30" s="18">
        <v>1</v>
      </c>
      <c r="Z30" s="18">
        <v>1</v>
      </c>
      <c r="AA30" s="18">
        <v>1</v>
      </c>
      <c r="AB30" s="18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0</v>
      </c>
      <c r="AI30" s="18">
        <v>0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8" t="str">
        <f t="shared" ca="1" si="3"/>
        <v>04</v>
      </c>
      <c r="AU30" s="18" t="s">
        <v>25</v>
      </c>
      <c r="AV30" s="16" t="str">
        <f t="shared" ca="1" si="4"/>
        <v>7B00013CC80107076002F401001608070100000101010100000000000000000000000000000000000000000000000000000000000000000000047D</v>
      </c>
      <c r="AW30" s="79">
        <v>29</v>
      </c>
      <c r="AX30" s="21"/>
      <c r="AY30" s="18" t="str">
        <f t="shared" si="5"/>
        <v>00</v>
      </c>
      <c r="AZ30" s="18" t="str">
        <f t="shared" si="6"/>
        <v>00</v>
      </c>
      <c r="BA30" s="20"/>
      <c r="BB30" s="21"/>
    </row>
    <row r="31" spans="1:54" ht="66">
      <c r="A31" s="27"/>
      <c r="B31" s="16"/>
      <c r="C31" s="27"/>
      <c r="D31" s="16" t="s">
        <v>229</v>
      </c>
      <c r="E31" s="16">
        <v>3</v>
      </c>
      <c r="F31" s="25" t="s">
        <v>231</v>
      </c>
      <c r="G31" s="18" t="s">
        <v>18</v>
      </c>
      <c r="H31" s="18">
        <v>0</v>
      </c>
      <c r="I31" s="18">
        <v>1</v>
      </c>
      <c r="J31" s="18" t="s">
        <v>69</v>
      </c>
      <c r="K31" s="18" t="s">
        <v>68</v>
      </c>
      <c r="L31" s="18">
        <v>1</v>
      </c>
      <c r="M31" s="18">
        <v>7</v>
      </c>
      <c r="N31" s="19">
        <v>760</v>
      </c>
      <c r="O31" s="19" t="s">
        <v>166</v>
      </c>
      <c r="P31" s="26" t="str">
        <f t="shared" si="11"/>
        <v>00FF</v>
      </c>
      <c r="Q31" s="18" t="str">
        <f t="shared" ca="1" si="0"/>
        <v>16</v>
      </c>
      <c r="R31" s="18" t="str">
        <f t="shared" ca="1" si="1"/>
        <v>08</v>
      </c>
      <c r="S31" s="18" t="str">
        <f t="shared" ca="1" si="2"/>
        <v>07</v>
      </c>
      <c r="T31" s="18">
        <v>1</v>
      </c>
      <c r="U31" s="18">
        <v>0</v>
      </c>
      <c r="V31" s="18">
        <v>0</v>
      </c>
      <c r="W31" s="18">
        <v>1</v>
      </c>
      <c r="X31" s="18">
        <v>1</v>
      </c>
      <c r="Y31" s="18">
        <v>1</v>
      </c>
      <c r="Z31" s="18">
        <v>1</v>
      </c>
      <c r="AA31" s="18">
        <v>1</v>
      </c>
      <c r="AB31" s="18">
        <v>0</v>
      </c>
      <c r="AC31" s="19">
        <v>0</v>
      </c>
      <c r="AD31" s="19">
        <v>0</v>
      </c>
      <c r="AE31" s="19">
        <v>0</v>
      </c>
      <c r="AF31" s="19">
        <v>0</v>
      </c>
      <c r="AG31" s="19">
        <v>0</v>
      </c>
      <c r="AH31" s="19">
        <v>0</v>
      </c>
      <c r="AI31" s="18">
        <v>0</v>
      </c>
      <c r="AJ31" s="19">
        <v>0</v>
      </c>
      <c r="AK31" s="19">
        <v>0</v>
      </c>
      <c r="AL31" s="19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8" t="str">
        <f t="shared" ca="1" si="3"/>
        <v>05</v>
      </c>
      <c r="AU31" s="18" t="s">
        <v>25</v>
      </c>
      <c r="AV31" s="16" t="str">
        <f t="shared" ca="1" si="4"/>
        <v>7B00013CC80107076002F400FF1608070100000101010100000000000000000000000000000000000000000000000000000000000000000000057D</v>
      </c>
      <c r="AW31" s="79">
        <v>30</v>
      </c>
      <c r="AX31" s="21"/>
      <c r="AY31" s="18" t="str">
        <f t="shared" si="5"/>
        <v>00</v>
      </c>
      <c r="AZ31" s="18" t="str">
        <f t="shared" si="6"/>
        <v>00</v>
      </c>
      <c r="BA31" s="20"/>
      <c r="BB31" s="21"/>
    </row>
    <row r="32" spans="1:54" ht="66">
      <c r="A32" s="27"/>
      <c r="B32" s="16">
        <v>13</v>
      </c>
      <c r="C32" s="27" t="s">
        <v>76</v>
      </c>
      <c r="D32" s="16" t="s">
        <v>137</v>
      </c>
      <c r="E32" s="16">
        <v>1</v>
      </c>
      <c r="F32" s="22">
        <v>0</v>
      </c>
      <c r="G32" s="18" t="s">
        <v>18</v>
      </c>
      <c r="H32" s="18">
        <v>0</v>
      </c>
      <c r="I32" s="18">
        <v>1</v>
      </c>
      <c r="J32" s="18" t="s">
        <v>69</v>
      </c>
      <c r="K32" s="18" t="s">
        <v>68</v>
      </c>
      <c r="L32" s="18">
        <v>1</v>
      </c>
      <c r="M32" s="18">
        <v>7</v>
      </c>
      <c r="N32" s="19">
        <v>760</v>
      </c>
      <c r="O32" s="19" t="s">
        <v>166</v>
      </c>
      <c r="P32" s="19">
        <v>5</v>
      </c>
      <c r="Q32" s="23">
        <f>F32</f>
        <v>0</v>
      </c>
      <c r="R32" s="18" t="str">
        <f t="shared" ca="1" si="1"/>
        <v>08</v>
      </c>
      <c r="S32" s="18" t="str">
        <f t="shared" ca="1" si="2"/>
        <v>07</v>
      </c>
      <c r="T32" s="18">
        <v>1</v>
      </c>
      <c r="U32" s="18">
        <v>0</v>
      </c>
      <c r="V32" s="18">
        <v>0</v>
      </c>
      <c r="W32" s="18">
        <v>1</v>
      </c>
      <c r="X32" s="18">
        <v>1</v>
      </c>
      <c r="Y32" s="18">
        <v>1</v>
      </c>
      <c r="Z32" s="18">
        <v>1</v>
      </c>
      <c r="AA32" s="18">
        <v>1</v>
      </c>
      <c r="AB32" s="18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18">
        <v>0</v>
      </c>
      <c r="AJ32" s="19">
        <v>0</v>
      </c>
      <c r="AK32" s="19">
        <v>0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8" t="str">
        <f t="shared" ca="1" si="3"/>
        <v>55</v>
      </c>
      <c r="AU32" s="18" t="s">
        <v>25</v>
      </c>
      <c r="AV32" s="16" t="str">
        <f t="shared" ca="1" si="4"/>
        <v>7B00013CC80107076002F400050008070100000101010100000000000000000000000000000000000000000000000000000000000000000000557D</v>
      </c>
      <c r="AW32" s="79">
        <v>31</v>
      </c>
      <c r="AX32" s="21"/>
      <c r="AY32" s="18" t="str">
        <f t="shared" si="5"/>
        <v>00</v>
      </c>
      <c r="AZ32" s="18" t="str">
        <f t="shared" si="6"/>
        <v>00</v>
      </c>
      <c r="BA32" s="20"/>
      <c r="BB32" s="21"/>
    </row>
    <row r="33" spans="1:54" ht="66">
      <c r="A33" s="27"/>
      <c r="B33" s="16"/>
      <c r="C33" s="27"/>
      <c r="D33" s="16"/>
      <c r="E33" s="16">
        <v>2</v>
      </c>
      <c r="F33" s="22">
        <v>64</v>
      </c>
      <c r="G33" s="18" t="s">
        <v>18</v>
      </c>
      <c r="H33" s="18">
        <v>0</v>
      </c>
      <c r="I33" s="18">
        <v>1</v>
      </c>
      <c r="J33" s="18" t="s">
        <v>69</v>
      </c>
      <c r="K33" s="18" t="s">
        <v>68</v>
      </c>
      <c r="L33" s="18">
        <v>1</v>
      </c>
      <c r="M33" s="18">
        <v>7</v>
      </c>
      <c r="N33" s="19">
        <v>760</v>
      </c>
      <c r="O33" s="19" t="s">
        <v>166</v>
      </c>
      <c r="P33" s="19">
        <v>5</v>
      </c>
      <c r="Q33" s="23">
        <f t="shared" ref="Q33:Q34" si="12">F33</f>
        <v>64</v>
      </c>
      <c r="R33" s="18" t="str">
        <f t="shared" ca="1" si="1"/>
        <v>08</v>
      </c>
      <c r="S33" s="18" t="str">
        <f t="shared" ca="1" si="2"/>
        <v>07</v>
      </c>
      <c r="T33" s="18">
        <v>1</v>
      </c>
      <c r="U33" s="18">
        <v>0</v>
      </c>
      <c r="V33" s="18">
        <v>0</v>
      </c>
      <c r="W33" s="18">
        <v>1</v>
      </c>
      <c r="X33" s="18">
        <v>1</v>
      </c>
      <c r="Y33" s="18">
        <v>1</v>
      </c>
      <c r="Z33" s="18">
        <v>1</v>
      </c>
      <c r="AA33" s="18">
        <v>1</v>
      </c>
      <c r="AB33" s="18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8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8" t="str">
        <f t="shared" ca="1" si="3"/>
        <v>51</v>
      </c>
      <c r="AU33" s="18" t="s">
        <v>25</v>
      </c>
      <c r="AV33" s="16" t="str">
        <f t="shared" ca="1" si="4"/>
        <v>7B00013CC80107076002F400056408070100000101010100000000000000000000000000000000000000000000000000000000000000000000517D</v>
      </c>
      <c r="AW33" s="79">
        <v>32</v>
      </c>
      <c r="AX33" s="21"/>
      <c r="AY33" s="18" t="str">
        <f t="shared" si="5"/>
        <v>00</v>
      </c>
      <c r="AZ33" s="18" t="str">
        <f t="shared" si="6"/>
        <v>00</v>
      </c>
      <c r="BA33" s="20"/>
      <c r="BB33" s="21"/>
    </row>
    <row r="34" spans="1:54" ht="66">
      <c r="A34" s="27"/>
      <c r="B34" s="16"/>
      <c r="C34" s="27"/>
      <c r="D34" s="16"/>
      <c r="E34" s="16">
        <v>3</v>
      </c>
      <c r="F34" s="22" t="s">
        <v>22</v>
      </c>
      <c r="G34" s="18" t="s">
        <v>18</v>
      </c>
      <c r="H34" s="18">
        <v>0</v>
      </c>
      <c r="I34" s="18">
        <v>1</v>
      </c>
      <c r="J34" s="18" t="s">
        <v>69</v>
      </c>
      <c r="K34" s="18" t="s">
        <v>68</v>
      </c>
      <c r="L34" s="18">
        <v>1</v>
      </c>
      <c r="M34" s="18">
        <v>7</v>
      </c>
      <c r="N34" s="19">
        <v>760</v>
      </c>
      <c r="O34" s="19" t="s">
        <v>166</v>
      </c>
      <c r="P34" s="19">
        <v>5</v>
      </c>
      <c r="Q34" s="23" t="str">
        <f t="shared" si="12"/>
        <v>FF</v>
      </c>
      <c r="R34" s="18" t="str">
        <f t="shared" ca="1" si="1"/>
        <v>08</v>
      </c>
      <c r="S34" s="18" t="str">
        <f t="shared" ca="1" si="2"/>
        <v>07</v>
      </c>
      <c r="T34" s="18">
        <v>1</v>
      </c>
      <c r="U34" s="18">
        <v>0</v>
      </c>
      <c r="V34" s="18">
        <v>0</v>
      </c>
      <c r="W34" s="18">
        <v>1</v>
      </c>
      <c r="X34" s="18">
        <v>1</v>
      </c>
      <c r="Y34" s="18">
        <v>1</v>
      </c>
      <c r="Z34" s="18">
        <v>1</v>
      </c>
      <c r="AA34" s="18">
        <v>1</v>
      </c>
      <c r="AB34" s="18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0</v>
      </c>
      <c r="AH34" s="19">
        <v>0</v>
      </c>
      <c r="AI34" s="18">
        <v>0</v>
      </c>
      <c r="AJ34" s="19">
        <v>0</v>
      </c>
      <c r="AK34" s="19">
        <v>0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8" t="str">
        <f t="shared" ca="1" si="3"/>
        <v>54</v>
      </c>
      <c r="AU34" s="18" t="s">
        <v>25</v>
      </c>
      <c r="AV34" s="16" t="str">
        <f t="shared" ca="1" si="4"/>
        <v>7B00013CC80107076002F40005FF08070100000101010100000000000000000000000000000000000000000000000000000000000000000000547D</v>
      </c>
      <c r="AW34" s="79">
        <v>33</v>
      </c>
      <c r="AX34" s="21"/>
      <c r="AY34" s="18" t="str">
        <f t="shared" si="5"/>
        <v>00</v>
      </c>
      <c r="AZ34" s="18" t="str">
        <f t="shared" si="6"/>
        <v>00</v>
      </c>
      <c r="BA34" s="20"/>
      <c r="BB34" s="21"/>
    </row>
    <row r="35" spans="1:54" ht="66">
      <c r="A35" s="27"/>
      <c r="B35" s="16">
        <v>14</v>
      </c>
      <c r="C35" s="27" t="s">
        <v>77</v>
      </c>
      <c r="D35" s="16" t="s">
        <v>138</v>
      </c>
      <c r="E35" s="16">
        <v>1</v>
      </c>
      <c r="F35" s="22">
        <v>0</v>
      </c>
      <c r="G35" s="18" t="s">
        <v>18</v>
      </c>
      <c r="H35" s="18">
        <v>0</v>
      </c>
      <c r="I35" s="18">
        <v>1</v>
      </c>
      <c r="J35" s="18" t="s">
        <v>69</v>
      </c>
      <c r="K35" s="18" t="s">
        <v>68</v>
      </c>
      <c r="L35" s="18">
        <v>1</v>
      </c>
      <c r="M35" s="18">
        <v>7</v>
      </c>
      <c r="N35" s="19">
        <v>760</v>
      </c>
      <c r="O35" s="19" t="s">
        <v>166</v>
      </c>
      <c r="P35" s="19">
        <v>5</v>
      </c>
      <c r="Q35" s="18" t="str">
        <f t="shared" ref="Q35:Q97" ca="1" si="13">TEXT(DEC2HEX(TEXT(NOW()+2,"YY")),"00")</f>
        <v>16</v>
      </c>
      <c r="R35" s="23">
        <f>F35</f>
        <v>0</v>
      </c>
      <c r="S35" s="18" t="str">
        <f t="shared" ca="1" si="2"/>
        <v>07</v>
      </c>
      <c r="T35" s="18">
        <v>1</v>
      </c>
      <c r="U35" s="18">
        <v>0</v>
      </c>
      <c r="V35" s="18">
        <v>0</v>
      </c>
      <c r="W35" s="18">
        <v>1</v>
      </c>
      <c r="X35" s="18">
        <v>1</v>
      </c>
      <c r="Y35" s="18">
        <v>1</v>
      </c>
      <c r="Z35" s="18">
        <v>1</v>
      </c>
      <c r="AA35" s="18">
        <v>1</v>
      </c>
      <c r="AB35" s="18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0</v>
      </c>
      <c r="AI35" s="18">
        <v>0</v>
      </c>
      <c r="AJ35" s="19">
        <v>0</v>
      </c>
      <c r="AK35" s="19">
        <v>0</v>
      </c>
      <c r="AL35" s="19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8" t="str">
        <f t="shared" ca="1" si="3"/>
        <v>01</v>
      </c>
      <c r="AU35" s="18" t="s">
        <v>25</v>
      </c>
      <c r="AV35" s="16" t="str">
        <f t="shared" ca="1" si="4"/>
        <v>7B00013CC80107076002F400051600070100000101010100000000000000000000000000000000000000000000000000000000000000000000017D</v>
      </c>
      <c r="AW35" s="79">
        <v>34</v>
      </c>
      <c r="AX35" s="21"/>
      <c r="AY35" s="18" t="str">
        <f t="shared" si="5"/>
        <v>00</v>
      </c>
      <c r="AZ35" s="18" t="str">
        <f t="shared" si="6"/>
        <v>00</v>
      </c>
      <c r="BA35" s="20"/>
      <c r="BB35" s="21"/>
    </row>
    <row r="36" spans="1:54" ht="66">
      <c r="A36" s="27"/>
      <c r="B36" s="16"/>
      <c r="C36" s="27"/>
      <c r="D36" s="16"/>
      <c r="E36" s="16">
        <v>2</v>
      </c>
      <c r="F36" s="22">
        <v>1</v>
      </c>
      <c r="G36" s="18" t="s">
        <v>18</v>
      </c>
      <c r="H36" s="18">
        <v>0</v>
      </c>
      <c r="I36" s="18">
        <v>1</v>
      </c>
      <c r="J36" s="18" t="s">
        <v>69</v>
      </c>
      <c r="K36" s="18" t="s">
        <v>68</v>
      </c>
      <c r="L36" s="18">
        <v>1</v>
      </c>
      <c r="M36" s="18">
        <v>7</v>
      </c>
      <c r="N36" s="19">
        <v>760</v>
      </c>
      <c r="O36" s="19" t="s">
        <v>166</v>
      </c>
      <c r="P36" s="19">
        <v>5</v>
      </c>
      <c r="Q36" s="18" t="str">
        <f t="shared" ca="1" si="13"/>
        <v>16</v>
      </c>
      <c r="R36" s="23">
        <f t="shared" ref="R36:R37" si="14">F36</f>
        <v>1</v>
      </c>
      <c r="S36" s="18" t="str">
        <f t="shared" ca="1" si="2"/>
        <v>07</v>
      </c>
      <c r="T36" s="18">
        <v>1</v>
      </c>
      <c r="U36" s="18">
        <v>0</v>
      </c>
      <c r="V36" s="18">
        <v>0</v>
      </c>
      <c r="W36" s="18">
        <v>1</v>
      </c>
      <c r="X36" s="18">
        <v>1</v>
      </c>
      <c r="Y36" s="18">
        <v>1</v>
      </c>
      <c r="Z36" s="18">
        <v>1</v>
      </c>
      <c r="AA36" s="18">
        <v>1</v>
      </c>
      <c r="AB36" s="18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18">
        <v>0</v>
      </c>
      <c r="AJ36" s="19">
        <v>0</v>
      </c>
      <c r="AK36" s="19">
        <v>0</v>
      </c>
      <c r="AL36" s="19">
        <v>0</v>
      </c>
      <c r="AM36" s="19">
        <v>0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>
        <v>0</v>
      </c>
      <c r="AT36" s="18" t="str">
        <f t="shared" ca="1" si="3"/>
        <v>04</v>
      </c>
      <c r="AU36" s="18" t="s">
        <v>25</v>
      </c>
      <c r="AV36" s="16" t="str">
        <f t="shared" ca="1" si="4"/>
        <v>7B00013CC80107076002F400051601070100000101010100000000000000000000000000000000000000000000000000000000000000000000047D</v>
      </c>
      <c r="AW36" s="79">
        <v>35</v>
      </c>
      <c r="AX36" s="21"/>
      <c r="AY36" s="18" t="str">
        <f t="shared" si="5"/>
        <v>00</v>
      </c>
      <c r="AZ36" s="18" t="str">
        <f t="shared" si="6"/>
        <v>00</v>
      </c>
      <c r="BA36" s="20"/>
      <c r="BB36" s="21"/>
    </row>
    <row r="37" spans="1:54" ht="82.5">
      <c r="A37" s="27"/>
      <c r="B37" s="16"/>
      <c r="C37" s="27"/>
      <c r="D37" s="16"/>
      <c r="E37" s="16">
        <v>3</v>
      </c>
      <c r="F37" s="22" t="s">
        <v>140</v>
      </c>
      <c r="G37" s="18" t="s">
        <v>18</v>
      </c>
      <c r="H37" s="18">
        <v>0</v>
      </c>
      <c r="I37" s="18">
        <v>1</v>
      </c>
      <c r="J37" s="18" t="s">
        <v>69</v>
      </c>
      <c r="K37" s="18" t="s">
        <v>68</v>
      </c>
      <c r="L37" s="18">
        <v>1</v>
      </c>
      <c r="M37" s="18">
        <v>7</v>
      </c>
      <c r="N37" s="19">
        <v>760</v>
      </c>
      <c r="O37" s="19" t="s">
        <v>166</v>
      </c>
      <c r="P37" s="19">
        <v>5</v>
      </c>
      <c r="Q37" s="18" t="str">
        <f t="shared" ca="1" si="13"/>
        <v>16</v>
      </c>
      <c r="R37" s="23" t="str">
        <f t="shared" si="14"/>
        <v>0D</v>
      </c>
      <c r="S37" s="18" t="str">
        <f t="shared" ca="1" si="2"/>
        <v>07</v>
      </c>
      <c r="T37" s="18">
        <v>1</v>
      </c>
      <c r="U37" s="18">
        <v>0</v>
      </c>
      <c r="V37" s="18">
        <v>0</v>
      </c>
      <c r="W37" s="18">
        <v>1</v>
      </c>
      <c r="X37" s="18">
        <v>1</v>
      </c>
      <c r="Y37" s="18">
        <v>1</v>
      </c>
      <c r="Z37" s="18">
        <v>1</v>
      </c>
      <c r="AA37" s="18">
        <v>1</v>
      </c>
      <c r="AB37" s="18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8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8" t="str">
        <f t="shared" ca="1" si="3"/>
        <v>10</v>
      </c>
      <c r="AU37" s="18" t="s">
        <v>25</v>
      </c>
      <c r="AV37" s="16" t="str">
        <f t="shared" ca="1" si="4"/>
        <v>7B00013CC80107076002F40005160D070100000101010100000000000000000000000000000000000000000000000000000000000000000000107D</v>
      </c>
      <c r="AW37" s="79">
        <v>36</v>
      </c>
      <c r="AX37" s="21"/>
      <c r="AY37" s="18" t="str">
        <f t="shared" si="5"/>
        <v>00</v>
      </c>
      <c r="AZ37" s="18" t="str">
        <f t="shared" si="6"/>
        <v>00</v>
      </c>
      <c r="BA37" s="20"/>
      <c r="BB37" s="21"/>
    </row>
    <row r="38" spans="1:54" ht="66">
      <c r="A38" s="27"/>
      <c r="B38" s="16">
        <v>15</v>
      </c>
      <c r="C38" s="27" t="s">
        <v>78</v>
      </c>
      <c r="D38" s="16" t="s">
        <v>139</v>
      </c>
      <c r="E38" s="16">
        <v>1</v>
      </c>
      <c r="F38" s="22">
        <v>0</v>
      </c>
      <c r="G38" s="18" t="s">
        <v>18</v>
      </c>
      <c r="H38" s="18">
        <v>0</v>
      </c>
      <c r="I38" s="18">
        <v>1</v>
      </c>
      <c r="J38" s="18" t="s">
        <v>69</v>
      </c>
      <c r="K38" s="18" t="s">
        <v>68</v>
      </c>
      <c r="L38" s="18">
        <v>1</v>
      </c>
      <c r="M38" s="18">
        <v>7</v>
      </c>
      <c r="N38" s="19">
        <v>760</v>
      </c>
      <c r="O38" s="19" t="s">
        <v>166</v>
      </c>
      <c r="P38" s="19">
        <v>5</v>
      </c>
      <c r="Q38" s="18" t="str">
        <f t="shared" ca="1" si="13"/>
        <v>16</v>
      </c>
      <c r="R38" s="18" t="str">
        <f t="shared" ref="R38:R100" ca="1" si="15">TEXT(DEC2HEX(TEXT(NOW()+2,"MM")),"00")</f>
        <v>08</v>
      </c>
      <c r="S38" s="23">
        <f>F38</f>
        <v>0</v>
      </c>
      <c r="T38" s="18">
        <v>1</v>
      </c>
      <c r="U38" s="18">
        <v>0</v>
      </c>
      <c r="V38" s="18">
        <v>0</v>
      </c>
      <c r="W38" s="18">
        <v>1</v>
      </c>
      <c r="X38" s="18">
        <v>1</v>
      </c>
      <c r="Y38" s="18">
        <v>1</v>
      </c>
      <c r="Z38" s="18">
        <v>1</v>
      </c>
      <c r="AA38" s="18">
        <v>1</v>
      </c>
      <c r="AB38" s="18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8">
        <v>0</v>
      </c>
      <c r="AJ38" s="19">
        <v>0</v>
      </c>
      <c r="AK38" s="19">
        <v>0</v>
      </c>
      <c r="AL38" s="19">
        <v>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8" t="str">
        <f t="shared" ca="1" si="3"/>
        <v>04</v>
      </c>
      <c r="AU38" s="18" t="s">
        <v>25</v>
      </c>
      <c r="AV38" s="16" t="str">
        <f t="shared" ca="1" si="4"/>
        <v>7B00013CC80107076002F400051608000100000101010100000000000000000000000000000000000000000000000000000000000000000000047D</v>
      </c>
      <c r="AW38" s="79">
        <v>37</v>
      </c>
      <c r="AX38" s="21"/>
      <c r="AY38" s="18" t="str">
        <f t="shared" si="5"/>
        <v>00</v>
      </c>
      <c r="AZ38" s="18" t="str">
        <f t="shared" si="6"/>
        <v>00</v>
      </c>
      <c r="BA38" s="20"/>
      <c r="BB38" s="21"/>
    </row>
    <row r="39" spans="1:54" ht="66">
      <c r="A39" s="27"/>
      <c r="B39" s="16"/>
      <c r="C39" s="27"/>
      <c r="D39" s="16"/>
      <c r="E39" s="16">
        <v>2</v>
      </c>
      <c r="F39" s="22">
        <v>1</v>
      </c>
      <c r="G39" s="18" t="s">
        <v>18</v>
      </c>
      <c r="H39" s="18">
        <v>0</v>
      </c>
      <c r="I39" s="18">
        <v>1</v>
      </c>
      <c r="J39" s="18" t="s">
        <v>69</v>
      </c>
      <c r="K39" s="18" t="s">
        <v>68</v>
      </c>
      <c r="L39" s="18">
        <v>1</v>
      </c>
      <c r="M39" s="18">
        <v>7</v>
      </c>
      <c r="N39" s="19">
        <v>760</v>
      </c>
      <c r="O39" s="19" t="s">
        <v>166</v>
      </c>
      <c r="P39" s="19">
        <v>5</v>
      </c>
      <c r="Q39" s="18" t="str">
        <f t="shared" ca="1" si="13"/>
        <v>16</v>
      </c>
      <c r="R39" s="18" t="str">
        <f t="shared" ca="1" si="15"/>
        <v>08</v>
      </c>
      <c r="S39" s="23">
        <f t="shared" ref="S39:S40" si="16">F39</f>
        <v>1</v>
      </c>
      <c r="T39" s="18">
        <v>1</v>
      </c>
      <c r="U39" s="18">
        <v>0</v>
      </c>
      <c r="V39" s="18">
        <v>0</v>
      </c>
      <c r="W39" s="18">
        <v>1</v>
      </c>
      <c r="X39" s="18">
        <v>1</v>
      </c>
      <c r="Y39" s="18">
        <v>1</v>
      </c>
      <c r="Z39" s="18">
        <v>1</v>
      </c>
      <c r="AA39" s="18">
        <v>1</v>
      </c>
      <c r="AB39" s="18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8">
        <v>0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8" t="str">
        <f t="shared" ca="1" si="3"/>
        <v>05</v>
      </c>
      <c r="AU39" s="18" t="s">
        <v>25</v>
      </c>
      <c r="AV39" s="16" t="str">
        <f t="shared" ca="1" si="4"/>
        <v>7B00013CC80107076002F400051608010100000101010100000000000000000000000000000000000000000000000000000000000000000000057D</v>
      </c>
      <c r="AW39" s="79">
        <v>38</v>
      </c>
      <c r="AX39" s="21"/>
      <c r="AY39" s="18" t="str">
        <f t="shared" si="5"/>
        <v>00</v>
      </c>
      <c r="AZ39" s="18" t="str">
        <f t="shared" si="6"/>
        <v>00</v>
      </c>
      <c r="BA39" s="20"/>
      <c r="BB39" s="21"/>
    </row>
    <row r="40" spans="1:54" ht="66">
      <c r="A40" s="27"/>
      <c r="B40" s="16"/>
      <c r="C40" s="27"/>
      <c r="D40" s="16"/>
      <c r="E40" s="16">
        <v>3</v>
      </c>
      <c r="F40" s="22">
        <v>20</v>
      </c>
      <c r="G40" s="18" t="s">
        <v>18</v>
      </c>
      <c r="H40" s="18">
        <v>0</v>
      </c>
      <c r="I40" s="18">
        <v>1</v>
      </c>
      <c r="J40" s="18" t="s">
        <v>69</v>
      </c>
      <c r="K40" s="18" t="s">
        <v>68</v>
      </c>
      <c r="L40" s="18">
        <v>1</v>
      </c>
      <c r="M40" s="18">
        <v>7</v>
      </c>
      <c r="N40" s="19">
        <v>760</v>
      </c>
      <c r="O40" s="19" t="s">
        <v>166</v>
      </c>
      <c r="P40" s="19">
        <v>5</v>
      </c>
      <c r="Q40" s="18" t="str">
        <f t="shared" ca="1" si="13"/>
        <v>16</v>
      </c>
      <c r="R40" s="18" t="str">
        <f t="shared" ca="1" si="15"/>
        <v>08</v>
      </c>
      <c r="S40" s="23">
        <f t="shared" si="16"/>
        <v>20</v>
      </c>
      <c r="T40" s="18">
        <v>1</v>
      </c>
      <c r="U40" s="18">
        <v>0</v>
      </c>
      <c r="V40" s="18">
        <v>0</v>
      </c>
      <c r="W40" s="18">
        <v>1</v>
      </c>
      <c r="X40" s="18">
        <v>1</v>
      </c>
      <c r="Y40" s="18">
        <v>1</v>
      </c>
      <c r="Z40" s="18">
        <v>1</v>
      </c>
      <c r="AA40" s="18">
        <v>1</v>
      </c>
      <c r="AB40" s="18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8">
        <v>0</v>
      </c>
      <c r="AJ40" s="19">
        <v>0</v>
      </c>
      <c r="AK40" s="19">
        <v>0</v>
      </c>
      <c r="AL40" s="19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8" t="str">
        <f t="shared" ca="1" si="3"/>
        <v>04</v>
      </c>
      <c r="AU40" s="18" t="s">
        <v>25</v>
      </c>
      <c r="AV40" s="16" t="str">
        <f t="shared" ca="1" si="4"/>
        <v>7B00013CC80107076002F400051608200100000101010100000000000000000000000000000000000000000000000000000000000000000000047D</v>
      </c>
      <c r="AW40" s="79">
        <v>39</v>
      </c>
      <c r="AX40" s="21"/>
      <c r="AY40" s="18" t="str">
        <f t="shared" si="5"/>
        <v>00</v>
      </c>
      <c r="AZ40" s="18" t="str">
        <f t="shared" si="6"/>
        <v>00</v>
      </c>
      <c r="BA40" s="20"/>
      <c r="BB40" s="21"/>
    </row>
    <row r="41" spans="1:54" ht="66">
      <c r="A41" s="27"/>
      <c r="B41" s="16">
        <v>16</v>
      </c>
      <c r="C41" s="27" t="s">
        <v>75</v>
      </c>
      <c r="D41" s="16" t="s">
        <v>221</v>
      </c>
      <c r="E41" s="16">
        <v>1</v>
      </c>
      <c r="F41" s="22">
        <v>0</v>
      </c>
      <c r="G41" s="18" t="s">
        <v>18</v>
      </c>
      <c r="H41" s="18">
        <v>0</v>
      </c>
      <c r="I41" s="18">
        <v>1</v>
      </c>
      <c r="J41" s="18" t="s">
        <v>69</v>
      </c>
      <c r="K41" s="18" t="s">
        <v>68</v>
      </c>
      <c r="L41" s="18">
        <v>1</v>
      </c>
      <c r="M41" s="18">
        <v>7</v>
      </c>
      <c r="N41" s="19">
        <v>760</v>
      </c>
      <c r="O41" s="19" t="s">
        <v>166</v>
      </c>
      <c r="P41" s="19">
        <v>5</v>
      </c>
      <c r="Q41" s="18" t="str">
        <f t="shared" ca="1" si="13"/>
        <v>16</v>
      </c>
      <c r="R41" s="18" t="str">
        <f t="shared" ca="1" si="15"/>
        <v>08</v>
      </c>
      <c r="S41" s="18" t="str">
        <f t="shared" ref="S41:S103" ca="1" si="17">TEXT(DEC2HEX(TEXT(NOW()+2,"DD")),"00")</f>
        <v>07</v>
      </c>
      <c r="T41" s="23">
        <f>F41</f>
        <v>0</v>
      </c>
      <c r="U41" s="18">
        <v>0</v>
      </c>
      <c r="V41" s="18">
        <v>0</v>
      </c>
      <c r="W41" s="18">
        <v>1</v>
      </c>
      <c r="X41" s="18">
        <v>1</v>
      </c>
      <c r="Y41" s="18">
        <v>1</v>
      </c>
      <c r="Z41" s="18">
        <v>1</v>
      </c>
      <c r="AA41" s="18">
        <v>1</v>
      </c>
      <c r="AB41" s="18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8">
        <v>0</v>
      </c>
      <c r="AJ41" s="19">
        <v>0</v>
      </c>
      <c r="AK41" s="19">
        <v>0</v>
      </c>
      <c r="AL41" s="19">
        <v>0</v>
      </c>
      <c r="AM41" s="19">
        <v>0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8" t="str">
        <f t="shared" ca="1" si="3"/>
        <v>00</v>
      </c>
      <c r="AU41" s="18" t="s">
        <v>25</v>
      </c>
      <c r="AV41" s="16" t="str">
        <f t="shared" ca="1" si="4"/>
        <v>7B00013CC80107076002F400051608070000000101010100000000000000000000000000000000000000000000000000000000000000000000007D</v>
      </c>
      <c r="AW41" s="79">
        <v>40</v>
      </c>
      <c r="AX41" s="21"/>
      <c r="AY41" s="18" t="str">
        <f t="shared" si="5"/>
        <v>00</v>
      </c>
      <c r="AZ41" s="18" t="str">
        <f t="shared" si="6"/>
        <v>00</v>
      </c>
      <c r="BA41" s="20"/>
      <c r="BB41" s="21"/>
    </row>
    <row r="42" spans="1:54" ht="66">
      <c r="A42" s="27"/>
      <c r="B42" s="16"/>
      <c r="C42" s="27"/>
      <c r="D42" s="16" t="s">
        <v>226</v>
      </c>
      <c r="E42" s="16">
        <v>2</v>
      </c>
      <c r="F42" s="22" t="s">
        <v>22</v>
      </c>
      <c r="G42" s="18" t="s">
        <v>18</v>
      </c>
      <c r="H42" s="18">
        <v>0</v>
      </c>
      <c r="I42" s="18">
        <v>1</v>
      </c>
      <c r="J42" s="18" t="s">
        <v>69</v>
      </c>
      <c r="K42" s="18" t="s">
        <v>68</v>
      </c>
      <c r="L42" s="18">
        <v>1</v>
      </c>
      <c r="M42" s="18">
        <v>7</v>
      </c>
      <c r="N42" s="19">
        <v>760</v>
      </c>
      <c r="O42" s="19" t="s">
        <v>166</v>
      </c>
      <c r="P42" s="19">
        <v>5</v>
      </c>
      <c r="Q42" s="18" t="str">
        <f t="shared" ca="1" si="13"/>
        <v>16</v>
      </c>
      <c r="R42" s="18" t="str">
        <f t="shared" ca="1" si="15"/>
        <v>08</v>
      </c>
      <c r="S42" s="18" t="str">
        <f t="shared" ca="1" si="17"/>
        <v>07</v>
      </c>
      <c r="T42" s="23" t="str">
        <f t="shared" ref="T42" si="18">F42</f>
        <v>FF</v>
      </c>
      <c r="U42" s="18">
        <v>0</v>
      </c>
      <c r="V42" s="18">
        <v>0</v>
      </c>
      <c r="W42" s="18">
        <v>1</v>
      </c>
      <c r="X42" s="18">
        <v>1</v>
      </c>
      <c r="Y42" s="18">
        <v>1</v>
      </c>
      <c r="Z42" s="18">
        <v>1</v>
      </c>
      <c r="AA42" s="18">
        <v>1</v>
      </c>
      <c r="AB42" s="18">
        <v>0</v>
      </c>
      <c r="AC42" s="19">
        <v>0</v>
      </c>
      <c r="AD42" s="19">
        <v>0</v>
      </c>
      <c r="AE42" s="19">
        <v>0</v>
      </c>
      <c r="AF42" s="19">
        <v>0</v>
      </c>
      <c r="AG42" s="19">
        <v>0</v>
      </c>
      <c r="AH42" s="19">
        <v>0</v>
      </c>
      <c r="AI42" s="18">
        <v>0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8" t="str">
        <f t="shared" ca="1" si="3"/>
        <v>01</v>
      </c>
      <c r="AU42" s="18" t="s">
        <v>25</v>
      </c>
      <c r="AV42" s="16" t="str">
        <f t="shared" ca="1" si="4"/>
        <v>7B00013CC80107076002F40005160807FF00000101010100000000000000000000000000000000000000000000000000000000000000000000017D</v>
      </c>
      <c r="AW42" s="79">
        <v>41</v>
      </c>
      <c r="AX42" s="21"/>
      <c r="AY42" s="18" t="str">
        <f t="shared" si="5"/>
        <v>00</v>
      </c>
      <c r="AZ42" s="18" t="str">
        <f t="shared" si="6"/>
        <v>00</v>
      </c>
      <c r="BA42" s="20"/>
      <c r="BB42" s="21"/>
    </row>
    <row r="43" spans="1:54" ht="66">
      <c r="A43" s="27"/>
      <c r="B43" s="16">
        <v>17</v>
      </c>
      <c r="C43" s="27" t="s">
        <v>163</v>
      </c>
      <c r="D43" s="16"/>
      <c r="E43" s="16">
        <v>1</v>
      </c>
      <c r="F43" s="22">
        <v>0</v>
      </c>
      <c r="G43" s="18" t="s">
        <v>18</v>
      </c>
      <c r="H43" s="18">
        <v>0</v>
      </c>
      <c r="I43" s="18">
        <v>1</v>
      </c>
      <c r="J43" s="18" t="s">
        <v>69</v>
      </c>
      <c r="K43" s="18" t="s">
        <v>68</v>
      </c>
      <c r="L43" s="18">
        <v>1</v>
      </c>
      <c r="M43" s="18">
        <v>7</v>
      </c>
      <c r="N43" s="19">
        <v>760</v>
      </c>
      <c r="O43" s="19" t="s">
        <v>166</v>
      </c>
      <c r="P43" s="19">
        <v>5</v>
      </c>
      <c r="Q43" s="18" t="str">
        <f t="shared" ca="1" si="13"/>
        <v>16</v>
      </c>
      <c r="R43" s="18" t="str">
        <f t="shared" ca="1" si="15"/>
        <v>08</v>
      </c>
      <c r="S43" s="18" t="str">
        <f t="shared" ca="1" si="17"/>
        <v>07</v>
      </c>
      <c r="T43" s="18">
        <v>1</v>
      </c>
      <c r="U43" s="23">
        <f>F43</f>
        <v>0</v>
      </c>
      <c r="V43" s="18">
        <v>0</v>
      </c>
      <c r="W43" s="18">
        <v>1</v>
      </c>
      <c r="X43" s="18">
        <v>1</v>
      </c>
      <c r="Y43" s="18">
        <v>1</v>
      </c>
      <c r="Z43" s="18">
        <v>1</v>
      </c>
      <c r="AA43" s="18">
        <v>1</v>
      </c>
      <c r="AB43" s="18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8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>
        <v>0</v>
      </c>
      <c r="AT43" s="18" t="str">
        <f t="shared" ca="1" si="3"/>
        <v>01</v>
      </c>
      <c r="AU43" s="18" t="s">
        <v>25</v>
      </c>
      <c r="AV43" s="16" t="str">
        <f t="shared" ca="1" si="4"/>
        <v>7B00013CC80107076002F400051608070100000101010100000000000000000000000000000000000000000000000000000000000000000000017D</v>
      </c>
      <c r="AW43" s="79">
        <v>42</v>
      </c>
      <c r="AX43" s="21"/>
      <c r="AY43" s="18" t="str">
        <f t="shared" si="5"/>
        <v>00</v>
      </c>
      <c r="AZ43" s="18" t="str">
        <f t="shared" si="6"/>
        <v>00</v>
      </c>
      <c r="BA43" s="20"/>
      <c r="BB43" s="21"/>
    </row>
    <row r="44" spans="1:54" ht="66">
      <c r="A44" s="27"/>
      <c r="B44" s="16"/>
      <c r="C44" s="27"/>
      <c r="D44" s="16"/>
      <c r="E44" s="16">
        <v>2</v>
      </c>
      <c r="F44" s="22">
        <v>1</v>
      </c>
      <c r="G44" s="18" t="s">
        <v>18</v>
      </c>
      <c r="H44" s="18">
        <v>0</v>
      </c>
      <c r="I44" s="18">
        <v>1</v>
      </c>
      <c r="J44" s="18" t="s">
        <v>69</v>
      </c>
      <c r="K44" s="18" t="s">
        <v>68</v>
      </c>
      <c r="L44" s="18">
        <v>1</v>
      </c>
      <c r="M44" s="18">
        <v>7</v>
      </c>
      <c r="N44" s="19">
        <v>760</v>
      </c>
      <c r="O44" s="19" t="s">
        <v>166</v>
      </c>
      <c r="P44" s="19">
        <v>5</v>
      </c>
      <c r="Q44" s="18" t="str">
        <f t="shared" ca="1" si="13"/>
        <v>16</v>
      </c>
      <c r="R44" s="18" t="str">
        <f t="shared" ca="1" si="15"/>
        <v>08</v>
      </c>
      <c r="S44" s="18" t="str">
        <f t="shared" ca="1" si="17"/>
        <v>07</v>
      </c>
      <c r="T44" s="18">
        <v>1</v>
      </c>
      <c r="U44" s="23">
        <f t="shared" ref="U44:U45" si="19">F44</f>
        <v>1</v>
      </c>
      <c r="V44" s="18">
        <v>0</v>
      </c>
      <c r="W44" s="18">
        <v>1</v>
      </c>
      <c r="X44" s="18">
        <v>1</v>
      </c>
      <c r="Y44" s="18">
        <v>1</v>
      </c>
      <c r="Z44" s="18">
        <v>1</v>
      </c>
      <c r="AA44" s="18">
        <v>1</v>
      </c>
      <c r="AB44" s="18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8">
        <v>0</v>
      </c>
      <c r="AJ44" s="19">
        <v>0</v>
      </c>
      <c r="AK44" s="19">
        <v>0</v>
      </c>
      <c r="AL44" s="19">
        <v>0</v>
      </c>
      <c r="AM44" s="19">
        <v>0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8" t="str">
        <f t="shared" ca="1" si="3"/>
        <v>04</v>
      </c>
      <c r="AU44" s="18" t="s">
        <v>25</v>
      </c>
      <c r="AV44" s="16" t="str">
        <f t="shared" ca="1" si="4"/>
        <v>7B00013CC80107076002F400051608070101000101010100000000000000000000000000000000000000000000000000000000000000000000047D</v>
      </c>
      <c r="AW44" s="79">
        <v>43</v>
      </c>
      <c r="AX44" s="21"/>
      <c r="AY44" s="18" t="str">
        <f t="shared" si="5"/>
        <v>00</v>
      </c>
      <c r="AZ44" s="18" t="str">
        <f t="shared" si="6"/>
        <v>00</v>
      </c>
      <c r="BA44" s="20"/>
      <c r="BB44" s="21"/>
    </row>
    <row r="45" spans="1:54" ht="66">
      <c r="A45" s="27"/>
      <c r="B45" s="16"/>
      <c r="C45" s="27"/>
      <c r="D45" s="16"/>
      <c r="E45" s="16">
        <v>3</v>
      </c>
      <c r="F45" s="22" t="s">
        <v>22</v>
      </c>
      <c r="G45" s="18" t="s">
        <v>18</v>
      </c>
      <c r="H45" s="18">
        <v>0</v>
      </c>
      <c r="I45" s="18">
        <v>1</v>
      </c>
      <c r="J45" s="18" t="s">
        <v>69</v>
      </c>
      <c r="K45" s="18" t="s">
        <v>68</v>
      </c>
      <c r="L45" s="18">
        <v>1</v>
      </c>
      <c r="M45" s="18">
        <v>7</v>
      </c>
      <c r="N45" s="19">
        <v>760</v>
      </c>
      <c r="O45" s="19" t="s">
        <v>166</v>
      </c>
      <c r="P45" s="19">
        <v>5</v>
      </c>
      <c r="Q45" s="18" t="str">
        <f t="shared" ca="1" si="13"/>
        <v>16</v>
      </c>
      <c r="R45" s="18" t="str">
        <f t="shared" ca="1" si="15"/>
        <v>08</v>
      </c>
      <c r="S45" s="18" t="str">
        <f t="shared" ca="1" si="17"/>
        <v>07</v>
      </c>
      <c r="T45" s="18">
        <v>1</v>
      </c>
      <c r="U45" s="23" t="str">
        <f t="shared" si="19"/>
        <v>FF</v>
      </c>
      <c r="V45" s="18">
        <v>0</v>
      </c>
      <c r="W45" s="18">
        <v>1</v>
      </c>
      <c r="X45" s="18">
        <v>1</v>
      </c>
      <c r="Y45" s="18">
        <v>1</v>
      </c>
      <c r="Z45" s="18">
        <v>1</v>
      </c>
      <c r="AA45" s="18">
        <v>1</v>
      </c>
      <c r="AB45" s="18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8">
        <v>0</v>
      </c>
      <c r="AJ45" s="19">
        <v>0</v>
      </c>
      <c r="AK45" s="19">
        <v>0</v>
      </c>
      <c r="AL45" s="19">
        <v>0</v>
      </c>
      <c r="AM45" s="19">
        <v>0</v>
      </c>
      <c r="AN45" s="19">
        <v>0</v>
      </c>
      <c r="AO45" s="19">
        <v>0</v>
      </c>
      <c r="AP45" s="19">
        <v>0</v>
      </c>
      <c r="AQ45" s="19">
        <v>0</v>
      </c>
      <c r="AR45" s="19">
        <v>0</v>
      </c>
      <c r="AS45" s="19">
        <v>0</v>
      </c>
      <c r="AT45" s="18" t="str">
        <f t="shared" ca="1" si="3"/>
        <v>00</v>
      </c>
      <c r="AU45" s="18" t="s">
        <v>25</v>
      </c>
      <c r="AV45" s="16" t="str">
        <f t="shared" ca="1" si="4"/>
        <v>7B00013CC80107076002F4000516080701FF000101010100000000000000000000000000000000000000000000000000000000000000000000007D</v>
      </c>
      <c r="AW45" s="79">
        <v>44</v>
      </c>
      <c r="AX45" s="21"/>
      <c r="AY45" s="18" t="str">
        <f t="shared" si="5"/>
        <v>00</v>
      </c>
      <c r="AZ45" s="18" t="str">
        <f t="shared" si="6"/>
        <v>00</v>
      </c>
      <c r="BA45" s="20"/>
      <c r="BB45" s="21"/>
    </row>
    <row r="46" spans="1:54" ht="66">
      <c r="A46" s="27"/>
      <c r="B46" s="16">
        <v>18</v>
      </c>
      <c r="C46" s="27" t="s">
        <v>164</v>
      </c>
      <c r="D46" s="16"/>
      <c r="E46" s="16">
        <v>1</v>
      </c>
      <c r="F46" s="22">
        <v>0</v>
      </c>
      <c r="G46" s="18" t="s">
        <v>18</v>
      </c>
      <c r="H46" s="18">
        <v>0</v>
      </c>
      <c r="I46" s="18">
        <v>1</v>
      </c>
      <c r="J46" s="18" t="s">
        <v>69</v>
      </c>
      <c r="K46" s="18" t="s">
        <v>68</v>
      </c>
      <c r="L46" s="18">
        <v>1</v>
      </c>
      <c r="M46" s="18">
        <v>7</v>
      </c>
      <c r="N46" s="19">
        <v>760</v>
      </c>
      <c r="O46" s="19" t="s">
        <v>166</v>
      </c>
      <c r="P46" s="19">
        <v>5</v>
      </c>
      <c r="Q46" s="18" t="str">
        <f t="shared" ca="1" si="13"/>
        <v>16</v>
      </c>
      <c r="R46" s="18" t="str">
        <f t="shared" ca="1" si="15"/>
        <v>08</v>
      </c>
      <c r="S46" s="18" t="str">
        <f t="shared" ca="1" si="17"/>
        <v>07</v>
      </c>
      <c r="T46" s="18">
        <v>1</v>
      </c>
      <c r="U46" s="18">
        <v>0</v>
      </c>
      <c r="V46" s="23">
        <f>F46</f>
        <v>0</v>
      </c>
      <c r="W46" s="18">
        <v>1</v>
      </c>
      <c r="X46" s="18">
        <v>1</v>
      </c>
      <c r="Y46" s="18">
        <v>1</v>
      </c>
      <c r="Z46" s="18">
        <v>1</v>
      </c>
      <c r="AA46" s="18">
        <v>1</v>
      </c>
      <c r="AB46" s="18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8">
        <v>0</v>
      </c>
      <c r="AJ46" s="19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8" t="str">
        <f t="shared" ca="1" si="3"/>
        <v>01</v>
      </c>
      <c r="AU46" s="18" t="s">
        <v>25</v>
      </c>
      <c r="AV46" s="16" t="str">
        <f t="shared" ca="1" si="4"/>
        <v>7B00013CC80107076002F400051608070100000101010100000000000000000000000000000000000000000000000000000000000000000000017D</v>
      </c>
      <c r="AW46" s="79">
        <v>45</v>
      </c>
      <c r="AX46" s="21"/>
      <c r="AY46" s="18" t="str">
        <f t="shared" si="5"/>
        <v>00</v>
      </c>
      <c r="AZ46" s="18" t="str">
        <f t="shared" si="6"/>
        <v>00</v>
      </c>
      <c r="BA46" s="20"/>
      <c r="BB46" s="21"/>
    </row>
    <row r="47" spans="1:54" ht="66">
      <c r="A47" s="27"/>
      <c r="B47" s="16"/>
      <c r="C47" s="27"/>
      <c r="D47" s="16"/>
      <c r="E47" s="16">
        <v>2</v>
      </c>
      <c r="F47" s="22">
        <v>1</v>
      </c>
      <c r="G47" s="18" t="s">
        <v>18</v>
      </c>
      <c r="H47" s="18">
        <v>0</v>
      </c>
      <c r="I47" s="18">
        <v>1</v>
      </c>
      <c r="J47" s="18" t="s">
        <v>69</v>
      </c>
      <c r="K47" s="18" t="s">
        <v>68</v>
      </c>
      <c r="L47" s="18">
        <v>1</v>
      </c>
      <c r="M47" s="18">
        <v>7</v>
      </c>
      <c r="N47" s="19">
        <v>760</v>
      </c>
      <c r="O47" s="19" t="s">
        <v>166</v>
      </c>
      <c r="P47" s="19">
        <v>5</v>
      </c>
      <c r="Q47" s="18" t="str">
        <f t="shared" ca="1" si="13"/>
        <v>16</v>
      </c>
      <c r="R47" s="18" t="str">
        <f t="shared" ca="1" si="15"/>
        <v>08</v>
      </c>
      <c r="S47" s="18" t="str">
        <f t="shared" ca="1" si="17"/>
        <v>07</v>
      </c>
      <c r="T47" s="18">
        <v>1</v>
      </c>
      <c r="U47" s="18">
        <v>0</v>
      </c>
      <c r="V47" s="23">
        <f t="shared" ref="V47:V48" si="20">F47</f>
        <v>1</v>
      </c>
      <c r="W47" s="18">
        <v>1</v>
      </c>
      <c r="X47" s="18">
        <v>1</v>
      </c>
      <c r="Y47" s="18">
        <v>1</v>
      </c>
      <c r="Z47" s="18">
        <v>1</v>
      </c>
      <c r="AA47" s="18">
        <v>1</v>
      </c>
      <c r="AB47" s="18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8">
        <v>0</v>
      </c>
      <c r="AJ47" s="19">
        <v>0</v>
      </c>
      <c r="AK47" s="19">
        <v>0</v>
      </c>
      <c r="AL47" s="19">
        <v>0</v>
      </c>
      <c r="AM47" s="19">
        <v>0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>
        <v>0</v>
      </c>
      <c r="AT47" s="18" t="str">
        <f t="shared" ca="1" si="3"/>
        <v>04</v>
      </c>
      <c r="AU47" s="18" t="s">
        <v>25</v>
      </c>
      <c r="AV47" s="16" t="str">
        <f t="shared" ca="1" si="4"/>
        <v>7B00013CC80107076002F400051608070100010101010100000000000000000000000000000000000000000000000000000000000000000000047D</v>
      </c>
      <c r="AW47" s="79">
        <v>46</v>
      </c>
      <c r="AX47" s="21"/>
      <c r="AY47" s="18" t="str">
        <f t="shared" si="5"/>
        <v>00</v>
      </c>
      <c r="AZ47" s="18" t="str">
        <f t="shared" si="6"/>
        <v>00</v>
      </c>
      <c r="BA47" s="20"/>
      <c r="BB47" s="21"/>
    </row>
    <row r="48" spans="1:54" ht="66">
      <c r="A48" s="27"/>
      <c r="B48" s="16"/>
      <c r="C48" s="27"/>
      <c r="D48" s="16"/>
      <c r="E48" s="16">
        <v>3</v>
      </c>
      <c r="F48" s="22" t="s">
        <v>22</v>
      </c>
      <c r="G48" s="18" t="s">
        <v>18</v>
      </c>
      <c r="H48" s="18">
        <v>0</v>
      </c>
      <c r="I48" s="18">
        <v>1</v>
      </c>
      <c r="J48" s="18" t="s">
        <v>69</v>
      </c>
      <c r="K48" s="18" t="s">
        <v>68</v>
      </c>
      <c r="L48" s="18">
        <v>1</v>
      </c>
      <c r="M48" s="18">
        <v>7</v>
      </c>
      <c r="N48" s="19">
        <v>760</v>
      </c>
      <c r="O48" s="19" t="s">
        <v>166</v>
      </c>
      <c r="P48" s="19">
        <v>5</v>
      </c>
      <c r="Q48" s="18" t="str">
        <f t="shared" ca="1" si="13"/>
        <v>16</v>
      </c>
      <c r="R48" s="18" t="str">
        <f t="shared" ca="1" si="15"/>
        <v>08</v>
      </c>
      <c r="S48" s="18" t="str">
        <f t="shared" ca="1" si="17"/>
        <v>07</v>
      </c>
      <c r="T48" s="18">
        <v>1</v>
      </c>
      <c r="U48" s="18">
        <v>0</v>
      </c>
      <c r="V48" s="23" t="str">
        <f t="shared" si="20"/>
        <v>FF</v>
      </c>
      <c r="W48" s="18">
        <v>1</v>
      </c>
      <c r="X48" s="18">
        <v>1</v>
      </c>
      <c r="Y48" s="18">
        <v>1</v>
      </c>
      <c r="Z48" s="18">
        <v>1</v>
      </c>
      <c r="AA48" s="18">
        <v>1</v>
      </c>
      <c r="AB48" s="18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8">
        <v>0</v>
      </c>
      <c r="AJ48" s="19">
        <v>0</v>
      </c>
      <c r="AK48" s="19">
        <v>0</v>
      </c>
      <c r="AL48" s="19">
        <v>0</v>
      </c>
      <c r="AM48" s="19">
        <v>0</v>
      </c>
      <c r="AN48" s="19">
        <v>0</v>
      </c>
      <c r="AO48" s="19">
        <v>0</v>
      </c>
      <c r="AP48" s="19">
        <v>0</v>
      </c>
      <c r="AQ48" s="19">
        <v>0</v>
      </c>
      <c r="AR48" s="19">
        <v>0</v>
      </c>
      <c r="AS48" s="19">
        <v>0</v>
      </c>
      <c r="AT48" s="18" t="str">
        <f t="shared" ca="1" si="3"/>
        <v>00</v>
      </c>
      <c r="AU48" s="18" t="s">
        <v>25</v>
      </c>
      <c r="AV48" s="16" t="str">
        <f t="shared" ca="1" si="4"/>
        <v>7B00013CC80107076002F400051608070100FF0101010100000000000000000000000000000000000000000000000000000000000000000000007D</v>
      </c>
      <c r="AW48" s="79">
        <v>47</v>
      </c>
      <c r="AX48" s="21"/>
      <c r="AY48" s="18" t="str">
        <f t="shared" si="5"/>
        <v>00</v>
      </c>
      <c r="AZ48" s="18" t="str">
        <f t="shared" si="6"/>
        <v>00</v>
      </c>
      <c r="BA48" s="20"/>
      <c r="BB48" s="21"/>
    </row>
    <row r="49" spans="1:54" ht="66">
      <c r="A49" s="27"/>
      <c r="B49" s="16">
        <v>19</v>
      </c>
      <c r="C49" s="27" t="s">
        <v>81</v>
      </c>
      <c r="D49" s="16"/>
      <c r="E49" s="16">
        <v>1</v>
      </c>
      <c r="F49" s="22">
        <v>0</v>
      </c>
      <c r="G49" s="18" t="s">
        <v>18</v>
      </c>
      <c r="H49" s="18">
        <v>0</v>
      </c>
      <c r="I49" s="18">
        <v>1</v>
      </c>
      <c r="J49" s="18" t="s">
        <v>69</v>
      </c>
      <c r="K49" s="18" t="s">
        <v>68</v>
      </c>
      <c r="L49" s="18">
        <v>1</v>
      </c>
      <c r="M49" s="18">
        <v>7</v>
      </c>
      <c r="N49" s="19">
        <v>760</v>
      </c>
      <c r="O49" s="19" t="s">
        <v>166</v>
      </c>
      <c r="P49" s="19">
        <v>5</v>
      </c>
      <c r="Q49" s="18" t="str">
        <f t="shared" ca="1" si="13"/>
        <v>16</v>
      </c>
      <c r="R49" s="18" t="str">
        <f t="shared" ca="1" si="15"/>
        <v>08</v>
      </c>
      <c r="S49" s="18" t="str">
        <f t="shared" ca="1" si="17"/>
        <v>07</v>
      </c>
      <c r="T49" s="18">
        <v>1</v>
      </c>
      <c r="U49" s="18">
        <v>0</v>
      </c>
      <c r="V49" s="18">
        <v>0</v>
      </c>
      <c r="W49" s="23">
        <f>F49</f>
        <v>0</v>
      </c>
      <c r="X49" s="18">
        <v>1</v>
      </c>
      <c r="Y49" s="18">
        <v>1</v>
      </c>
      <c r="Z49" s="18">
        <v>1</v>
      </c>
      <c r="AA49" s="18">
        <v>1</v>
      </c>
      <c r="AB49" s="18">
        <v>0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8">
        <v>0</v>
      </c>
      <c r="AJ49" s="19">
        <v>0</v>
      </c>
      <c r="AK49" s="19">
        <v>0</v>
      </c>
      <c r="AL49" s="19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8" t="str">
        <f t="shared" ca="1" si="3"/>
        <v>01</v>
      </c>
      <c r="AU49" s="18" t="s">
        <v>25</v>
      </c>
      <c r="AV49" s="16" t="str">
        <f t="shared" ca="1" si="4"/>
        <v>7B00013CC80107076002F400051608070100000101010100000000000000000000000000000000000000000000000000000000000000000000017D</v>
      </c>
      <c r="AW49" s="79">
        <v>48</v>
      </c>
      <c r="AX49" s="21"/>
      <c r="AY49" s="18" t="str">
        <f t="shared" si="5"/>
        <v>00</v>
      </c>
      <c r="AZ49" s="18" t="str">
        <f t="shared" si="6"/>
        <v>00</v>
      </c>
      <c r="BA49" s="20"/>
      <c r="BB49" s="21"/>
    </row>
    <row r="50" spans="1:54" ht="66">
      <c r="A50" s="27"/>
      <c r="B50" s="16"/>
      <c r="C50" s="27"/>
      <c r="D50" s="16"/>
      <c r="E50" s="16">
        <v>2</v>
      </c>
      <c r="F50" s="22">
        <v>1</v>
      </c>
      <c r="G50" s="18" t="s">
        <v>18</v>
      </c>
      <c r="H50" s="18">
        <v>0</v>
      </c>
      <c r="I50" s="18">
        <v>1</v>
      </c>
      <c r="J50" s="18" t="s">
        <v>69</v>
      </c>
      <c r="K50" s="18" t="s">
        <v>68</v>
      </c>
      <c r="L50" s="18">
        <v>1</v>
      </c>
      <c r="M50" s="18">
        <v>7</v>
      </c>
      <c r="N50" s="19">
        <v>760</v>
      </c>
      <c r="O50" s="19" t="s">
        <v>166</v>
      </c>
      <c r="P50" s="19">
        <v>5</v>
      </c>
      <c r="Q50" s="18" t="str">
        <f t="shared" ca="1" si="13"/>
        <v>16</v>
      </c>
      <c r="R50" s="18" t="str">
        <f t="shared" ca="1" si="15"/>
        <v>08</v>
      </c>
      <c r="S50" s="18" t="str">
        <f t="shared" ca="1" si="17"/>
        <v>07</v>
      </c>
      <c r="T50" s="18">
        <v>1</v>
      </c>
      <c r="U50" s="18">
        <v>0</v>
      </c>
      <c r="V50" s="18">
        <v>0</v>
      </c>
      <c r="W50" s="23">
        <f t="shared" ref="W50:W51" si="21">F50</f>
        <v>1</v>
      </c>
      <c r="X50" s="18">
        <v>1</v>
      </c>
      <c r="Y50" s="18">
        <v>1</v>
      </c>
      <c r="Z50" s="18">
        <v>1</v>
      </c>
      <c r="AA50" s="18">
        <v>1</v>
      </c>
      <c r="AB50" s="18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8">
        <v>0</v>
      </c>
      <c r="AJ50" s="19">
        <v>0</v>
      </c>
      <c r="AK50" s="19">
        <v>0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>
        <v>0</v>
      </c>
      <c r="AT50" s="18" t="str">
        <f t="shared" ca="1" si="3"/>
        <v>01</v>
      </c>
      <c r="AU50" s="18" t="s">
        <v>25</v>
      </c>
      <c r="AV50" s="16" t="str">
        <f t="shared" ca="1" si="4"/>
        <v>7B00013CC80107076002F400051608070100000101010100000000000000000000000000000000000000000000000000000000000000000000017D</v>
      </c>
      <c r="AW50" s="79">
        <v>49</v>
      </c>
      <c r="AX50" s="21"/>
      <c r="AY50" s="18" t="str">
        <f t="shared" si="5"/>
        <v>00</v>
      </c>
      <c r="AZ50" s="18" t="str">
        <f t="shared" si="6"/>
        <v>00</v>
      </c>
      <c r="BA50" s="20"/>
      <c r="BB50" s="21"/>
    </row>
    <row r="51" spans="1:54" ht="66">
      <c r="A51" s="27"/>
      <c r="B51" s="16"/>
      <c r="C51" s="27"/>
      <c r="D51" s="16"/>
      <c r="E51" s="16">
        <v>3</v>
      </c>
      <c r="F51" s="22" t="s">
        <v>22</v>
      </c>
      <c r="G51" s="18" t="s">
        <v>18</v>
      </c>
      <c r="H51" s="18">
        <v>0</v>
      </c>
      <c r="I51" s="18">
        <v>1</v>
      </c>
      <c r="J51" s="18" t="s">
        <v>69</v>
      </c>
      <c r="K51" s="18" t="s">
        <v>68</v>
      </c>
      <c r="L51" s="18">
        <v>1</v>
      </c>
      <c r="M51" s="18">
        <v>7</v>
      </c>
      <c r="N51" s="19">
        <v>760</v>
      </c>
      <c r="O51" s="19" t="s">
        <v>166</v>
      </c>
      <c r="P51" s="19">
        <v>5</v>
      </c>
      <c r="Q51" s="18" t="str">
        <f t="shared" ca="1" si="13"/>
        <v>16</v>
      </c>
      <c r="R51" s="18" t="str">
        <f t="shared" ca="1" si="15"/>
        <v>08</v>
      </c>
      <c r="S51" s="18" t="str">
        <f t="shared" ca="1" si="17"/>
        <v>07</v>
      </c>
      <c r="T51" s="18">
        <v>1</v>
      </c>
      <c r="U51" s="18">
        <v>0</v>
      </c>
      <c r="V51" s="18">
        <v>0</v>
      </c>
      <c r="W51" s="23" t="str">
        <f t="shared" si="21"/>
        <v>FF</v>
      </c>
      <c r="X51" s="18">
        <v>1</v>
      </c>
      <c r="Y51" s="18">
        <v>1</v>
      </c>
      <c r="Z51" s="18">
        <v>1</v>
      </c>
      <c r="AA51" s="18">
        <v>1</v>
      </c>
      <c r="AB51" s="18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8">
        <v>0</v>
      </c>
      <c r="AJ51" s="19">
        <v>0</v>
      </c>
      <c r="AK51" s="19">
        <v>0</v>
      </c>
      <c r="AL51" s="19">
        <v>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8" t="str">
        <f t="shared" ca="1" si="3"/>
        <v>01</v>
      </c>
      <c r="AU51" s="18" t="s">
        <v>25</v>
      </c>
      <c r="AV51" s="16" t="str">
        <f t="shared" ca="1" si="4"/>
        <v>7B00013CC80107076002F400051608070100000101010100000000000000000000000000000000000000000000000000000000000000000000017D</v>
      </c>
      <c r="AW51" s="79">
        <v>50</v>
      </c>
      <c r="AX51" s="21"/>
      <c r="AY51" s="18" t="str">
        <f t="shared" si="5"/>
        <v>00</v>
      </c>
      <c r="AZ51" s="18" t="str">
        <f t="shared" si="6"/>
        <v>00</v>
      </c>
      <c r="BA51" s="20"/>
      <c r="BB51" s="21"/>
    </row>
    <row r="52" spans="1:54" ht="66">
      <c r="A52" s="27"/>
      <c r="B52" s="16">
        <v>20</v>
      </c>
      <c r="C52" s="27" t="s">
        <v>82</v>
      </c>
      <c r="D52" s="16"/>
      <c r="E52" s="16">
        <v>1</v>
      </c>
      <c r="F52" s="22">
        <v>0</v>
      </c>
      <c r="G52" s="18" t="s">
        <v>18</v>
      </c>
      <c r="H52" s="18">
        <v>0</v>
      </c>
      <c r="I52" s="18">
        <v>1</v>
      </c>
      <c r="J52" s="18" t="s">
        <v>69</v>
      </c>
      <c r="K52" s="18" t="s">
        <v>68</v>
      </c>
      <c r="L52" s="18">
        <v>1</v>
      </c>
      <c r="M52" s="18">
        <v>7</v>
      </c>
      <c r="N52" s="19">
        <v>760</v>
      </c>
      <c r="O52" s="19" t="s">
        <v>166</v>
      </c>
      <c r="P52" s="19">
        <v>5</v>
      </c>
      <c r="Q52" s="18" t="str">
        <f t="shared" ca="1" si="13"/>
        <v>16</v>
      </c>
      <c r="R52" s="18" t="str">
        <f t="shared" ca="1" si="15"/>
        <v>08</v>
      </c>
      <c r="S52" s="18" t="str">
        <f t="shared" ca="1" si="17"/>
        <v>07</v>
      </c>
      <c r="T52" s="18">
        <v>1</v>
      </c>
      <c r="U52" s="18">
        <v>0</v>
      </c>
      <c r="V52" s="18">
        <v>0</v>
      </c>
      <c r="W52" s="18">
        <v>1</v>
      </c>
      <c r="X52" s="23">
        <f>F52</f>
        <v>0</v>
      </c>
      <c r="Y52" s="18">
        <v>1</v>
      </c>
      <c r="Z52" s="18">
        <v>1</v>
      </c>
      <c r="AA52" s="18">
        <v>1</v>
      </c>
      <c r="AB52" s="18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8">
        <v>0</v>
      </c>
      <c r="AJ52" s="19">
        <v>0</v>
      </c>
      <c r="AK52" s="19">
        <v>0</v>
      </c>
      <c r="AL52" s="19">
        <v>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8" t="str">
        <f t="shared" ca="1" si="3"/>
        <v>00</v>
      </c>
      <c r="AU52" s="18" t="s">
        <v>25</v>
      </c>
      <c r="AV52" s="16" t="str">
        <f t="shared" ca="1" si="4"/>
        <v>7B00013CC80107076002F400051608070100000001010100000000000000000000000000000000000000000000000000000000000000000000007D</v>
      </c>
      <c r="AW52" s="79">
        <v>51</v>
      </c>
      <c r="AX52" s="21"/>
      <c r="AY52" s="18" t="str">
        <f t="shared" si="5"/>
        <v>00</v>
      </c>
      <c r="AZ52" s="18" t="str">
        <f t="shared" si="6"/>
        <v>00</v>
      </c>
      <c r="BA52" s="20"/>
      <c r="BB52" s="21"/>
    </row>
    <row r="53" spans="1:54" ht="66">
      <c r="A53" s="27"/>
      <c r="B53" s="16"/>
      <c r="C53" s="27"/>
      <c r="D53" s="16"/>
      <c r="E53" s="16">
        <v>2</v>
      </c>
      <c r="F53" s="22">
        <v>1</v>
      </c>
      <c r="G53" s="18" t="s">
        <v>18</v>
      </c>
      <c r="H53" s="18">
        <v>0</v>
      </c>
      <c r="I53" s="18">
        <v>1</v>
      </c>
      <c r="J53" s="18" t="s">
        <v>69</v>
      </c>
      <c r="K53" s="18" t="s">
        <v>68</v>
      </c>
      <c r="L53" s="18">
        <v>1</v>
      </c>
      <c r="M53" s="18">
        <v>7</v>
      </c>
      <c r="N53" s="19">
        <v>760</v>
      </c>
      <c r="O53" s="19" t="s">
        <v>166</v>
      </c>
      <c r="P53" s="19">
        <v>5</v>
      </c>
      <c r="Q53" s="18" t="str">
        <f t="shared" ca="1" si="13"/>
        <v>16</v>
      </c>
      <c r="R53" s="18" t="str">
        <f t="shared" ca="1" si="15"/>
        <v>08</v>
      </c>
      <c r="S53" s="18" t="str">
        <f t="shared" ca="1" si="17"/>
        <v>07</v>
      </c>
      <c r="T53" s="18">
        <v>1</v>
      </c>
      <c r="U53" s="18">
        <v>0</v>
      </c>
      <c r="V53" s="18">
        <v>0</v>
      </c>
      <c r="W53" s="18">
        <v>1</v>
      </c>
      <c r="X53" s="23">
        <f>F53</f>
        <v>1</v>
      </c>
      <c r="Y53" s="18">
        <v>1</v>
      </c>
      <c r="Z53" s="18">
        <v>1</v>
      </c>
      <c r="AA53" s="18">
        <v>1</v>
      </c>
      <c r="AB53" s="18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8">
        <v>0</v>
      </c>
      <c r="AJ53" s="19">
        <v>0</v>
      </c>
      <c r="AK53" s="19">
        <v>0</v>
      </c>
      <c r="AL53" s="19">
        <v>0</v>
      </c>
      <c r="AM53" s="19">
        <v>0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>
        <v>0</v>
      </c>
      <c r="AT53" s="18" t="str">
        <f t="shared" ca="1" si="3"/>
        <v>01</v>
      </c>
      <c r="AU53" s="18" t="s">
        <v>25</v>
      </c>
      <c r="AV53" s="16" t="str">
        <f t="shared" ca="1" si="4"/>
        <v>7B00013CC80107076002F400051608070100000101010100000000000000000000000000000000000000000000000000000000000000000000017D</v>
      </c>
      <c r="AW53" s="79">
        <v>52</v>
      </c>
      <c r="AX53" s="21"/>
      <c r="AY53" s="18" t="str">
        <f t="shared" si="5"/>
        <v>00</v>
      </c>
      <c r="AZ53" s="18" t="str">
        <f t="shared" si="6"/>
        <v>00</v>
      </c>
      <c r="BA53" s="20"/>
      <c r="BB53" s="21"/>
    </row>
    <row r="54" spans="1:54" ht="66">
      <c r="A54" s="27"/>
      <c r="B54" s="16"/>
      <c r="C54" s="27"/>
      <c r="D54" s="16"/>
      <c r="E54" s="16">
        <v>3</v>
      </c>
      <c r="F54" s="22" t="s">
        <v>22</v>
      </c>
      <c r="G54" s="18" t="s">
        <v>18</v>
      </c>
      <c r="H54" s="18">
        <v>0</v>
      </c>
      <c r="I54" s="18">
        <v>1</v>
      </c>
      <c r="J54" s="18" t="s">
        <v>69</v>
      </c>
      <c r="K54" s="18" t="s">
        <v>68</v>
      </c>
      <c r="L54" s="18">
        <v>1</v>
      </c>
      <c r="M54" s="18">
        <v>7</v>
      </c>
      <c r="N54" s="19">
        <v>760</v>
      </c>
      <c r="O54" s="19" t="s">
        <v>166</v>
      </c>
      <c r="P54" s="19">
        <v>5</v>
      </c>
      <c r="Q54" s="18" t="str">
        <f t="shared" ca="1" si="13"/>
        <v>16</v>
      </c>
      <c r="R54" s="18" t="str">
        <f t="shared" ca="1" si="15"/>
        <v>08</v>
      </c>
      <c r="S54" s="18" t="str">
        <f t="shared" ca="1" si="17"/>
        <v>07</v>
      </c>
      <c r="T54" s="18">
        <v>1</v>
      </c>
      <c r="U54" s="18">
        <v>0</v>
      </c>
      <c r="V54" s="18">
        <v>0</v>
      </c>
      <c r="W54" s="18">
        <v>1</v>
      </c>
      <c r="X54" s="23" t="str">
        <f>F54</f>
        <v>FF</v>
      </c>
      <c r="Y54" s="18">
        <v>1</v>
      </c>
      <c r="Z54" s="18">
        <v>1</v>
      </c>
      <c r="AA54" s="18">
        <v>1</v>
      </c>
      <c r="AB54" s="18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8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8" t="str">
        <f t="shared" ca="1" si="3"/>
        <v>01</v>
      </c>
      <c r="AU54" s="18" t="s">
        <v>25</v>
      </c>
      <c r="AV54" s="16" t="str">
        <f t="shared" ca="1" si="4"/>
        <v>7B00013CC80107076002F40005160807010000FF01010100000000000000000000000000000000000000000000000000000000000000000000017D</v>
      </c>
      <c r="AW54" s="79">
        <v>53</v>
      </c>
      <c r="AX54" s="21"/>
      <c r="AY54" s="18" t="str">
        <f t="shared" si="5"/>
        <v>00</v>
      </c>
      <c r="AZ54" s="18" t="str">
        <f t="shared" si="6"/>
        <v>00</v>
      </c>
      <c r="BA54" s="20"/>
      <c r="BB54" s="21"/>
    </row>
    <row r="55" spans="1:54" ht="66">
      <c r="A55" s="27"/>
      <c r="B55" s="16">
        <v>21</v>
      </c>
      <c r="C55" s="27" t="s">
        <v>83</v>
      </c>
      <c r="D55" s="16"/>
      <c r="E55" s="16">
        <v>1</v>
      </c>
      <c r="F55" s="22">
        <v>0</v>
      </c>
      <c r="G55" s="18" t="s">
        <v>18</v>
      </c>
      <c r="H55" s="18">
        <v>0</v>
      </c>
      <c r="I55" s="18">
        <v>1</v>
      </c>
      <c r="J55" s="18" t="s">
        <v>69</v>
      </c>
      <c r="K55" s="18" t="s">
        <v>68</v>
      </c>
      <c r="L55" s="18">
        <v>1</v>
      </c>
      <c r="M55" s="18">
        <v>7</v>
      </c>
      <c r="N55" s="19">
        <v>760</v>
      </c>
      <c r="O55" s="19" t="s">
        <v>166</v>
      </c>
      <c r="P55" s="19">
        <v>5</v>
      </c>
      <c r="Q55" s="18" t="str">
        <f t="shared" ca="1" si="13"/>
        <v>16</v>
      </c>
      <c r="R55" s="18" t="str">
        <f t="shared" ca="1" si="15"/>
        <v>08</v>
      </c>
      <c r="S55" s="18" t="str">
        <f t="shared" ca="1" si="17"/>
        <v>07</v>
      </c>
      <c r="T55" s="18">
        <v>1</v>
      </c>
      <c r="U55" s="18">
        <v>0</v>
      </c>
      <c r="V55" s="18">
        <v>0</v>
      </c>
      <c r="W55" s="18">
        <v>1</v>
      </c>
      <c r="X55" s="18">
        <v>1</v>
      </c>
      <c r="Y55" s="23">
        <f>F55</f>
        <v>0</v>
      </c>
      <c r="Z55" s="18">
        <v>1</v>
      </c>
      <c r="AA55" s="18">
        <v>1</v>
      </c>
      <c r="AB55" s="18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8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8" t="str">
        <f t="shared" ca="1" si="3"/>
        <v>00</v>
      </c>
      <c r="AU55" s="18" t="s">
        <v>25</v>
      </c>
      <c r="AV55" s="16" t="str">
        <f t="shared" ca="1" si="4"/>
        <v>7B00013CC80107076002F400051608070100000100010100000000000000000000000000000000000000000000000000000000000000000000007D</v>
      </c>
      <c r="AW55" s="79">
        <v>54</v>
      </c>
      <c r="AX55" s="21"/>
      <c r="AY55" s="18" t="str">
        <f t="shared" si="5"/>
        <v>00</v>
      </c>
      <c r="AZ55" s="18" t="str">
        <f t="shared" si="6"/>
        <v>00</v>
      </c>
      <c r="BA55" s="20"/>
      <c r="BB55" s="21"/>
    </row>
    <row r="56" spans="1:54" ht="66">
      <c r="A56" s="27"/>
      <c r="B56" s="16"/>
      <c r="C56" s="27"/>
      <c r="D56" s="16"/>
      <c r="E56" s="16">
        <v>2</v>
      </c>
      <c r="F56" s="22">
        <v>1</v>
      </c>
      <c r="G56" s="18" t="s">
        <v>18</v>
      </c>
      <c r="H56" s="18">
        <v>0</v>
      </c>
      <c r="I56" s="18">
        <v>1</v>
      </c>
      <c r="J56" s="18" t="s">
        <v>69</v>
      </c>
      <c r="K56" s="18" t="s">
        <v>68</v>
      </c>
      <c r="L56" s="18">
        <v>1</v>
      </c>
      <c r="M56" s="18">
        <v>7</v>
      </c>
      <c r="N56" s="19">
        <v>760</v>
      </c>
      <c r="O56" s="19" t="s">
        <v>166</v>
      </c>
      <c r="P56" s="19">
        <v>5</v>
      </c>
      <c r="Q56" s="18" t="str">
        <f t="shared" ca="1" si="13"/>
        <v>16</v>
      </c>
      <c r="R56" s="18" t="str">
        <f t="shared" ca="1" si="15"/>
        <v>08</v>
      </c>
      <c r="S56" s="18" t="str">
        <f t="shared" ca="1" si="17"/>
        <v>07</v>
      </c>
      <c r="T56" s="18">
        <v>1</v>
      </c>
      <c r="U56" s="18">
        <v>0</v>
      </c>
      <c r="V56" s="18">
        <v>0</v>
      </c>
      <c r="W56" s="18">
        <v>1</v>
      </c>
      <c r="X56" s="18">
        <v>1</v>
      </c>
      <c r="Y56" s="23">
        <f t="shared" ref="Y56:Y57" si="22">F56</f>
        <v>1</v>
      </c>
      <c r="Z56" s="18">
        <v>1</v>
      </c>
      <c r="AA56" s="18">
        <v>1</v>
      </c>
      <c r="AB56" s="18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8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8" t="str">
        <f t="shared" ca="1" si="3"/>
        <v>01</v>
      </c>
      <c r="AU56" s="18" t="s">
        <v>25</v>
      </c>
      <c r="AV56" s="16" t="str">
        <f t="shared" ca="1" si="4"/>
        <v>7B00013CC80107076002F400051608070100000101010100000000000000000000000000000000000000000000000000000000000000000000017D</v>
      </c>
      <c r="AW56" s="79">
        <v>55</v>
      </c>
      <c r="AX56" s="21"/>
      <c r="AY56" s="18" t="str">
        <f t="shared" si="5"/>
        <v>00</v>
      </c>
      <c r="AZ56" s="18" t="str">
        <f t="shared" si="6"/>
        <v>00</v>
      </c>
      <c r="BA56" s="20"/>
      <c r="BB56" s="21"/>
    </row>
    <row r="57" spans="1:54" ht="66">
      <c r="A57" s="27"/>
      <c r="B57" s="16"/>
      <c r="C57" s="27"/>
      <c r="D57" s="16"/>
      <c r="E57" s="16">
        <v>3</v>
      </c>
      <c r="F57" s="22" t="s">
        <v>22</v>
      </c>
      <c r="G57" s="18" t="s">
        <v>18</v>
      </c>
      <c r="H57" s="18">
        <v>0</v>
      </c>
      <c r="I57" s="18">
        <v>1</v>
      </c>
      <c r="J57" s="18" t="s">
        <v>69</v>
      </c>
      <c r="K57" s="18" t="s">
        <v>68</v>
      </c>
      <c r="L57" s="18">
        <v>1</v>
      </c>
      <c r="M57" s="18">
        <v>7</v>
      </c>
      <c r="N57" s="19">
        <v>760</v>
      </c>
      <c r="O57" s="19" t="s">
        <v>166</v>
      </c>
      <c r="P57" s="19">
        <v>5</v>
      </c>
      <c r="Q57" s="18" t="str">
        <f t="shared" ca="1" si="13"/>
        <v>16</v>
      </c>
      <c r="R57" s="18" t="str">
        <f t="shared" ca="1" si="15"/>
        <v>08</v>
      </c>
      <c r="S57" s="18" t="str">
        <f t="shared" ca="1" si="17"/>
        <v>07</v>
      </c>
      <c r="T57" s="18">
        <v>1</v>
      </c>
      <c r="U57" s="18">
        <v>0</v>
      </c>
      <c r="V57" s="18">
        <v>0</v>
      </c>
      <c r="W57" s="18">
        <v>1</v>
      </c>
      <c r="X57" s="18">
        <v>1</v>
      </c>
      <c r="Y57" s="23" t="str">
        <f t="shared" si="22"/>
        <v>FF</v>
      </c>
      <c r="Z57" s="18">
        <v>1</v>
      </c>
      <c r="AA57" s="18">
        <v>1</v>
      </c>
      <c r="AB57" s="18">
        <v>0</v>
      </c>
      <c r="AC57" s="19">
        <v>0</v>
      </c>
      <c r="AD57" s="19">
        <v>0</v>
      </c>
      <c r="AE57" s="19">
        <v>0</v>
      </c>
      <c r="AF57" s="19">
        <v>0</v>
      </c>
      <c r="AG57" s="19">
        <v>0</v>
      </c>
      <c r="AH57" s="19">
        <v>0</v>
      </c>
      <c r="AI57" s="18">
        <v>0</v>
      </c>
      <c r="AJ57" s="19">
        <v>0</v>
      </c>
      <c r="AK57" s="19">
        <v>0</v>
      </c>
      <c r="AL57" s="19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8" t="str">
        <f t="shared" ca="1" si="3"/>
        <v>01</v>
      </c>
      <c r="AU57" s="18" t="s">
        <v>25</v>
      </c>
      <c r="AV57" s="16" t="str">
        <f t="shared" ca="1" si="4"/>
        <v>7B00013CC80107076002F4000516080701000001FF010100000000000000000000000000000000000000000000000000000000000000000000017D</v>
      </c>
      <c r="AW57" s="79">
        <v>56</v>
      </c>
      <c r="AX57" s="21"/>
      <c r="AY57" s="18" t="str">
        <f t="shared" si="5"/>
        <v>00</v>
      </c>
      <c r="AZ57" s="18" t="str">
        <f t="shared" si="6"/>
        <v>00</v>
      </c>
      <c r="BA57" s="20"/>
      <c r="BB57" s="21"/>
    </row>
    <row r="58" spans="1:54" ht="66">
      <c r="A58" s="27"/>
      <c r="B58" s="16">
        <v>22</v>
      </c>
      <c r="C58" s="27" t="s">
        <v>84</v>
      </c>
      <c r="D58" s="16"/>
      <c r="E58" s="16">
        <v>1</v>
      </c>
      <c r="F58" s="22">
        <v>0</v>
      </c>
      <c r="G58" s="18" t="s">
        <v>18</v>
      </c>
      <c r="H58" s="18">
        <v>0</v>
      </c>
      <c r="I58" s="18">
        <v>1</v>
      </c>
      <c r="J58" s="18" t="s">
        <v>69</v>
      </c>
      <c r="K58" s="18" t="s">
        <v>68</v>
      </c>
      <c r="L58" s="18">
        <v>1</v>
      </c>
      <c r="M58" s="18">
        <v>7</v>
      </c>
      <c r="N58" s="19">
        <v>760</v>
      </c>
      <c r="O58" s="19" t="s">
        <v>166</v>
      </c>
      <c r="P58" s="19">
        <v>5</v>
      </c>
      <c r="Q58" s="18" t="str">
        <f t="shared" ca="1" si="13"/>
        <v>16</v>
      </c>
      <c r="R58" s="18" t="str">
        <f t="shared" ca="1" si="15"/>
        <v>08</v>
      </c>
      <c r="S58" s="18" t="str">
        <f t="shared" ca="1" si="17"/>
        <v>07</v>
      </c>
      <c r="T58" s="18">
        <v>1</v>
      </c>
      <c r="U58" s="18">
        <v>0</v>
      </c>
      <c r="V58" s="18">
        <v>0</v>
      </c>
      <c r="W58" s="18">
        <v>1</v>
      </c>
      <c r="X58" s="18">
        <v>1</v>
      </c>
      <c r="Y58" s="18">
        <v>1</v>
      </c>
      <c r="Z58" s="23">
        <f>F58</f>
        <v>0</v>
      </c>
      <c r="AA58" s="18">
        <v>1</v>
      </c>
      <c r="AB58" s="18">
        <v>0</v>
      </c>
      <c r="AC58" s="19">
        <v>0</v>
      </c>
      <c r="AD58" s="19">
        <v>0</v>
      </c>
      <c r="AE58" s="19">
        <v>0</v>
      </c>
      <c r="AF58" s="19">
        <v>0</v>
      </c>
      <c r="AG58" s="19">
        <v>0</v>
      </c>
      <c r="AH58" s="19">
        <v>0</v>
      </c>
      <c r="AI58" s="18">
        <v>0</v>
      </c>
      <c r="AJ58" s="19">
        <v>0</v>
      </c>
      <c r="AK58" s="19">
        <v>0</v>
      </c>
      <c r="AL58" s="19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8" t="str">
        <f t="shared" ca="1" si="3"/>
        <v>00</v>
      </c>
      <c r="AU58" s="18" t="s">
        <v>25</v>
      </c>
      <c r="AV58" s="16" t="str">
        <f t="shared" ca="1" si="4"/>
        <v>7B00013CC80107076002F400051608070100000101000100000000000000000000000000000000000000000000000000000000000000000000007D</v>
      </c>
      <c r="AW58" s="79">
        <v>57</v>
      </c>
      <c r="AX58" s="21"/>
      <c r="AY58" s="18" t="str">
        <f t="shared" si="5"/>
        <v>00</v>
      </c>
      <c r="AZ58" s="18" t="str">
        <f t="shared" si="6"/>
        <v>00</v>
      </c>
      <c r="BA58" s="20"/>
      <c r="BB58" s="21"/>
    </row>
    <row r="59" spans="1:54" ht="66">
      <c r="A59" s="27"/>
      <c r="B59" s="16"/>
      <c r="C59" s="27"/>
      <c r="D59" s="16"/>
      <c r="E59" s="16">
        <v>2</v>
      </c>
      <c r="F59" s="22">
        <v>1</v>
      </c>
      <c r="G59" s="18" t="s">
        <v>18</v>
      </c>
      <c r="H59" s="18">
        <v>0</v>
      </c>
      <c r="I59" s="18">
        <v>1</v>
      </c>
      <c r="J59" s="18" t="s">
        <v>69</v>
      </c>
      <c r="K59" s="18" t="s">
        <v>68</v>
      </c>
      <c r="L59" s="18">
        <v>1</v>
      </c>
      <c r="M59" s="18">
        <v>7</v>
      </c>
      <c r="N59" s="19">
        <v>760</v>
      </c>
      <c r="O59" s="19" t="s">
        <v>166</v>
      </c>
      <c r="P59" s="19">
        <v>5</v>
      </c>
      <c r="Q59" s="18" t="str">
        <f t="shared" ca="1" si="13"/>
        <v>16</v>
      </c>
      <c r="R59" s="18" t="str">
        <f t="shared" ca="1" si="15"/>
        <v>08</v>
      </c>
      <c r="S59" s="18" t="str">
        <f t="shared" ca="1" si="17"/>
        <v>07</v>
      </c>
      <c r="T59" s="18">
        <v>1</v>
      </c>
      <c r="U59" s="18">
        <v>0</v>
      </c>
      <c r="V59" s="18">
        <v>0</v>
      </c>
      <c r="W59" s="18">
        <v>1</v>
      </c>
      <c r="X59" s="18">
        <v>1</v>
      </c>
      <c r="Y59" s="18">
        <v>1</v>
      </c>
      <c r="Z59" s="23">
        <f t="shared" ref="Z59:Z60" si="23">F59</f>
        <v>1</v>
      </c>
      <c r="AA59" s="18">
        <v>1</v>
      </c>
      <c r="AB59" s="18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18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8" t="str">
        <f t="shared" ca="1" si="3"/>
        <v>01</v>
      </c>
      <c r="AU59" s="18" t="s">
        <v>25</v>
      </c>
      <c r="AV59" s="16" t="str">
        <f t="shared" ca="1" si="4"/>
        <v>7B00013CC80107076002F400051608070100000101010100000000000000000000000000000000000000000000000000000000000000000000017D</v>
      </c>
      <c r="AW59" s="79">
        <v>58</v>
      </c>
      <c r="AX59" s="21"/>
      <c r="AY59" s="18" t="str">
        <f t="shared" si="5"/>
        <v>00</v>
      </c>
      <c r="AZ59" s="18" t="str">
        <f t="shared" si="6"/>
        <v>00</v>
      </c>
      <c r="BA59" s="20"/>
      <c r="BB59" s="21"/>
    </row>
    <row r="60" spans="1:54" ht="66">
      <c r="A60" s="27"/>
      <c r="B60" s="16"/>
      <c r="C60" s="27"/>
      <c r="D60" s="16"/>
      <c r="E60" s="16">
        <v>3</v>
      </c>
      <c r="F60" s="22" t="s">
        <v>22</v>
      </c>
      <c r="G60" s="18" t="s">
        <v>18</v>
      </c>
      <c r="H60" s="18">
        <v>0</v>
      </c>
      <c r="I60" s="18">
        <v>1</v>
      </c>
      <c r="J60" s="18" t="s">
        <v>69</v>
      </c>
      <c r="K60" s="18" t="s">
        <v>68</v>
      </c>
      <c r="L60" s="18">
        <v>1</v>
      </c>
      <c r="M60" s="18">
        <v>7</v>
      </c>
      <c r="N60" s="19">
        <v>760</v>
      </c>
      <c r="O60" s="19" t="s">
        <v>166</v>
      </c>
      <c r="P60" s="19">
        <v>5</v>
      </c>
      <c r="Q60" s="18" t="str">
        <f t="shared" ca="1" si="13"/>
        <v>16</v>
      </c>
      <c r="R60" s="18" t="str">
        <f t="shared" ca="1" si="15"/>
        <v>08</v>
      </c>
      <c r="S60" s="18" t="str">
        <f t="shared" ca="1" si="17"/>
        <v>07</v>
      </c>
      <c r="T60" s="18">
        <v>1</v>
      </c>
      <c r="U60" s="18">
        <v>0</v>
      </c>
      <c r="V60" s="18">
        <v>0</v>
      </c>
      <c r="W60" s="18">
        <v>1</v>
      </c>
      <c r="X60" s="18">
        <v>1</v>
      </c>
      <c r="Y60" s="18">
        <v>1</v>
      </c>
      <c r="Z60" s="23" t="str">
        <f t="shared" si="23"/>
        <v>FF</v>
      </c>
      <c r="AA60" s="18">
        <v>1</v>
      </c>
      <c r="AB60" s="18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18">
        <v>0</v>
      </c>
      <c r="AJ60" s="19">
        <v>0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8" t="str">
        <f t="shared" ca="1" si="3"/>
        <v>01</v>
      </c>
      <c r="AU60" s="18" t="s">
        <v>25</v>
      </c>
      <c r="AV60" s="16" t="str">
        <f t="shared" ca="1" si="4"/>
        <v>7B00013CC80107076002F400051608070100000101FF0100000000000000000000000000000000000000000000000000000000000000000000017D</v>
      </c>
      <c r="AW60" s="79">
        <v>59</v>
      </c>
      <c r="AX60" s="21"/>
      <c r="AY60" s="18" t="str">
        <f t="shared" si="5"/>
        <v>00</v>
      </c>
      <c r="AZ60" s="18" t="str">
        <f t="shared" si="6"/>
        <v>00</v>
      </c>
      <c r="BA60" s="20"/>
      <c r="BB60" s="21"/>
    </row>
    <row r="61" spans="1:54" ht="66">
      <c r="A61" s="27"/>
      <c r="B61" s="16">
        <v>23</v>
      </c>
      <c r="C61" s="27" t="s">
        <v>85</v>
      </c>
      <c r="D61" s="16"/>
      <c r="E61" s="16">
        <v>1</v>
      </c>
      <c r="F61" s="22">
        <v>0</v>
      </c>
      <c r="G61" s="18" t="s">
        <v>18</v>
      </c>
      <c r="H61" s="18">
        <v>0</v>
      </c>
      <c r="I61" s="18">
        <v>1</v>
      </c>
      <c r="J61" s="18" t="s">
        <v>69</v>
      </c>
      <c r="K61" s="18" t="s">
        <v>68</v>
      </c>
      <c r="L61" s="18">
        <v>1</v>
      </c>
      <c r="M61" s="18">
        <v>7</v>
      </c>
      <c r="N61" s="19">
        <v>760</v>
      </c>
      <c r="O61" s="19" t="s">
        <v>166</v>
      </c>
      <c r="P61" s="19">
        <v>5</v>
      </c>
      <c r="Q61" s="18" t="str">
        <f t="shared" ca="1" si="13"/>
        <v>16</v>
      </c>
      <c r="R61" s="18" t="str">
        <f t="shared" ca="1" si="15"/>
        <v>08</v>
      </c>
      <c r="S61" s="18" t="str">
        <f t="shared" ca="1" si="17"/>
        <v>07</v>
      </c>
      <c r="T61" s="18">
        <v>1</v>
      </c>
      <c r="U61" s="18">
        <v>0</v>
      </c>
      <c r="V61" s="18">
        <v>0</v>
      </c>
      <c r="W61" s="18">
        <v>1</v>
      </c>
      <c r="X61" s="18">
        <v>1</v>
      </c>
      <c r="Y61" s="18">
        <v>1</v>
      </c>
      <c r="Z61" s="18">
        <v>1</v>
      </c>
      <c r="AA61" s="23">
        <f>F61</f>
        <v>0</v>
      </c>
      <c r="AB61" s="18">
        <v>0</v>
      </c>
      <c r="AC61" s="19">
        <v>0</v>
      </c>
      <c r="AD61" s="19">
        <v>0</v>
      </c>
      <c r="AE61" s="19">
        <v>0</v>
      </c>
      <c r="AF61" s="19">
        <v>0</v>
      </c>
      <c r="AG61" s="19">
        <v>0</v>
      </c>
      <c r="AH61" s="19">
        <v>0</v>
      </c>
      <c r="AI61" s="18">
        <v>0</v>
      </c>
      <c r="AJ61" s="19">
        <v>0</v>
      </c>
      <c r="AK61" s="19">
        <v>0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8" t="str">
        <f t="shared" ca="1" si="3"/>
        <v>00</v>
      </c>
      <c r="AU61" s="18" t="s">
        <v>25</v>
      </c>
      <c r="AV61" s="16" t="str">
        <f t="shared" ca="1" si="4"/>
        <v>7B00013CC80107076002F400051608070100000101010000000000000000000000000000000000000000000000000000000000000000000000007D</v>
      </c>
      <c r="AW61" s="79">
        <v>60</v>
      </c>
      <c r="AX61" s="21"/>
      <c r="AY61" s="18" t="str">
        <f t="shared" si="5"/>
        <v>00</v>
      </c>
      <c r="AZ61" s="18" t="str">
        <f t="shared" si="6"/>
        <v>00</v>
      </c>
      <c r="BA61" s="20"/>
      <c r="BB61" s="21"/>
    </row>
    <row r="62" spans="1:54" ht="66">
      <c r="A62" s="27"/>
      <c r="B62" s="16"/>
      <c r="C62" s="27"/>
      <c r="D62" s="16"/>
      <c r="E62" s="16">
        <v>2</v>
      </c>
      <c r="F62" s="22">
        <v>1</v>
      </c>
      <c r="G62" s="18" t="s">
        <v>18</v>
      </c>
      <c r="H62" s="18">
        <v>0</v>
      </c>
      <c r="I62" s="18">
        <v>1</v>
      </c>
      <c r="J62" s="18" t="s">
        <v>69</v>
      </c>
      <c r="K62" s="18" t="s">
        <v>68</v>
      </c>
      <c r="L62" s="18">
        <v>1</v>
      </c>
      <c r="M62" s="18">
        <v>7</v>
      </c>
      <c r="N62" s="19">
        <v>760</v>
      </c>
      <c r="O62" s="19" t="s">
        <v>166</v>
      </c>
      <c r="P62" s="19">
        <v>5</v>
      </c>
      <c r="Q62" s="18" t="str">
        <f t="shared" ca="1" si="13"/>
        <v>16</v>
      </c>
      <c r="R62" s="18" t="str">
        <f t="shared" ca="1" si="15"/>
        <v>08</v>
      </c>
      <c r="S62" s="18" t="str">
        <f t="shared" ca="1" si="17"/>
        <v>07</v>
      </c>
      <c r="T62" s="18">
        <v>1</v>
      </c>
      <c r="U62" s="18">
        <v>0</v>
      </c>
      <c r="V62" s="18">
        <v>0</v>
      </c>
      <c r="W62" s="18">
        <v>1</v>
      </c>
      <c r="X62" s="18">
        <v>1</v>
      </c>
      <c r="Y62" s="18">
        <v>1</v>
      </c>
      <c r="Z62" s="18">
        <v>1</v>
      </c>
      <c r="AA62" s="23">
        <f t="shared" ref="AA62:AA63" si="24">F62</f>
        <v>1</v>
      </c>
      <c r="AB62" s="18">
        <v>0</v>
      </c>
      <c r="AC62" s="19">
        <v>0</v>
      </c>
      <c r="AD62" s="19">
        <v>0</v>
      </c>
      <c r="AE62" s="19">
        <v>0</v>
      </c>
      <c r="AF62" s="19">
        <v>0</v>
      </c>
      <c r="AG62" s="19">
        <v>0</v>
      </c>
      <c r="AH62" s="19">
        <v>0</v>
      </c>
      <c r="AI62" s="18">
        <v>0</v>
      </c>
      <c r="AJ62" s="19">
        <v>0</v>
      </c>
      <c r="AK62" s="19">
        <v>0</v>
      </c>
      <c r="AL62" s="19">
        <v>0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8" t="str">
        <f t="shared" ca="1" si="3"/>
        <v>01</v>
      </c>
      <c r="AU62" s="18" t="s">
        <v>25</v>
      </c>
      <c r="AV62" s="16" t="str">
        <f t="shared" ca="1" si="4"/>
        <v>7B00013CC80107076002F400051608070100000101010100000000000000000000000000000000000000000000000000000000000000000000017D</v>
      </c>
      <c r="AW62" s="79">
        <v>61</v>
      </c>
      <c r="AX62" s="21"/>
      <c r="AY62" s="18" t="str">
        <f t="shared" si="5"/>
        <v>00</v>
      </c>
      <c r="AZ62" s="18" t="str">
        <f t="shared" si="6"/>
        <v>00</v>
      </c>
      <c r="BA62" s="20"/>
      <c r="BB62" s="21"/>
    </row>
    <row r="63" spans="1:54" ht="66">
      <c r="A63" s="27"/>
      <c r="B63" s="16"/>
      <c r="C63" s="27"/>
      <c r="D63" s="16"/>
      <c r="E63" s="16">
        <v>3</v>
      </c>
      <c r="F63" s="22" t="s">
        <v>22</v>
      </c>
      <c r="G63" s="18" t="s">
        <v>18</v>
      </c>
      <c r="H63" s="18">
        <v>0</v>
      </c>
      <c r="I63" s="18">
        <v>1</v>
      </c>
      <c r="J63" s="18" t="s">
        <v>69</v>
      </c>
      <c r="K63" s="18" t="s">
        <v>68</v>
      </c>
      <c r="L63" s="18">
        <v>1</v>
      </c>
      <c r="M63" s="18">
        <v>7</v>
      </c>
      <c r="N63" s="19">
        <v>760</v>
      </c>
      <c r="O63" s="19" t="s">
        <v>166</v>
      </c>
      <c r="P63" s="19">
        <v>5</v>
      </c>
      <c r="Q63" s="18" t="str">
        <f t="shared" ca="1" si="13"/>
        <v>16</v>
      </c>
      <c r="R63" s="18" t="str">
        <f t="shared" ca="1" si="15"/>
        <v>08</v>
      </c>
      <c r="S63" s="18" t="str">
        <f t="shared" ca="1" si="17"/>
        <v>07</v>
      </c>
      <c r="T63" s="18">
        <v>1</v>
      </c>
      <c r="U63" s="18">
        <v>0</v>
      </c>
      <c r="V63" s="18">
        <v>0</v>
      </c>
      <c r="W63" s="18">
        <v>1</v>
      </c>
      <c r="X63" s="18">
        <v>1</v>
      </c>
      <c r="Y63" s="18">
        <v>1</v>
      </c>
      <c r="Z63" s="18">
        <v>1</v>
      </c>
      <c r="AA63" s="23" t="str">
        <f t="shared" si="24"/>
        <v>FF</v>
      </c>
      <c r="AB63" s="18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0</v>
      </c>
      <c r="AH63" s="19">
        <v>0</v>
      </c>
      <c r="AI63" s="18">
        <v>0</v>
      </c>
      <c r="AJ63" s="19">
        <v>0</v>
      </c>
      <c r="AK63" s="19">
        <v>0</v>
      </c>
      <c r="AL63" s="19">
        <v>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8" t="str">
        <f t="shared" ca="1" si="3"/>
        <v>01</v>
      </c>
      <c r="AU63" s="18" t="s">
        <v>25</v>
      </c>
      <c r="AV63" s="16" t="str">
        <f t="shared" ca="1" si="4"/>
        <v>7B00013CC80107076002F40005160807010000010101FF00000000000000000000000000000000000000000000000000000000000000000000017D</v>
      </c>
      <c r="AW63" s="79">
        <v>62</v>
      </c>
      <c r="AX63" s="21"/>
      <c r="AY63" s="18" t="str">
        <f t="shared" si="5"/>
        <v>00</v>
      </c>
      <c r="AZ63" s="18" t="str">
        <f t="shared" si="6"/>
        <v>00</v>
      </c>
      <c r="BA63" s="20"/>
      <c r="BB63" s="21"/>
    </row>
    <row r="64" spans="1:54" ht="66">
      <c r="A64" s="27"/>
      <c r="B64" s="16">
        <v>24</v>
      </c>
      <c r="C64" s="27" t="s">
        <v>79</v>
      </c>
      <c r="D64" s="16"/>
      <c r="E64" s="16">
        <v>1</v>
      </c>
      <c r="F64" s="22">
        <v>1</v>
      </c>
      <c r="G64" s="18" t="s">
        <v>18</v>
      </c>
      <c r="H64" s="18">
        <v>0</v>
      </c>
      <c r="I64" s="18">
        <v>1</v>
      </c>
      <c r="J64" s="18" t="s">
        <v>69</v>
      </c>
      <c r="K64" s="18" t="s">
        <v>68</v>
      </c>
      <c r="L64" s="18">
        <v>1</v>
      </c>
      <c r="M64" s="18">
        <v>7</v>
      </c>
      <c r="N64" s="19">
        <v>760</v>
      </c>
      <c r="O64" s="19" t="s">
        <v>166</v>
      </c>
      <c r="P64" s="19">
        <v>5</v>
      </c>
      <c r="Q64" s="18" t="str">
        <f t="shared" ca="1" si="13"/>
        <v>16</v>
      </c>
      <c r="R64" s="18" t="str">
        <f t="shared" ca="1" si="15"/>
        <v>08</v>
      </c>
      <c r="S64" s="18" t="str">
        <f t="shared" ca="1" si="17"/>
        <v>07</v>
      </c>
      <c r="T64" s="18">
        <v>1</v>
      </c>
      <c r="U64" s="18">
        <v>0</v>
      </c>
      <c r="V64" s="18">
        <v>0</v>
      </c>
      <c r="W64" s="18">
        <v>1</v>
      </c>
      <c r="X64" s="18">
        <v>1</v>
      </c>
      <c r="Y64" s="18">
        <v>1</v>
      </c>
      <c r="Z64" s="18">
        <v>1</v>
      </c>
      <c r="AA64" s="18">
        <v>1</v>
      </c>
      <c r="AB64" s="23">
        <f>F64</f>
        <v>1</v>
      </c>
      <c r="AC64" s="19">
        <v>0</v>
      </c>
      <c r="AD64" s="19">
        <v>0</v>
      </c>
      <c r="AE64" s="19">
        <v>0</v>
      </c>
      <c r="AF64" s="19">
        <v>0</v>
      </c>
      <c r="AG64" s="19">
        <v>0</v>
      </c>
      <c r="AH64" s="19">
        <v>0</v>
      </c>
      <c r="AI64" s="18">
        <v>0</v>
      </c>
      <c r="AJ64" s="19">
        <v>0</v>
      </c>
      <c r="AK64" s="19">
        <v>0</v>
      </c>
      <c r="AL64" s="19">
        <v>0</v>
      </c>
      <c r="AM64" s="19">
        <v>0</v>
      </c>
      <c r="AN64" s="19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8" t="str">
        <f t="shared" ca="1" si="3"/>
        <v>04</v>
      </c>
      <c r="AU64" s="18" t="s">
        <v>25</v>
      </c>
      <c r="AV64" s="16" t="str">
        <f t="shared" ca="1" si="4"/>
        <v>7B00013CC80107076002F400051608070100000101010101000000000000000000000000000000000000000000000000000000000000000000047D</v>
      </c>
      <c r="AW64" s="79">
        <v>63</v>
      </c>
      <c r="AX64" s="21"/>
      <c r="AY64" s="18" t="str">
        <f t="shared" si="5"/>
        <v>00</v>
      </c>
      <c r="AZ64" s="18" t="str">
        <f t="shared" si="6"/>
        <v>00</v>
      </c>
      <c r="BA64" s="20"/>
      <c r="BB64" s="21"/>
    </row>
    <row r="65" spans="1:54" ht="66">
      <c r="A65" s="27"/>
      <c r="B65" s="16"/>
      <c r="C65" s="27"/>
      <c r="D65" s="16"/>
      <c r="E65" s="16">
        <v>2</v>
      </c>
      <c r="F65" s="22" t="s">
        <v>22</v>
      </c>
      <c r="G65" s="18" t="s">
        <v>18</v>
      </c>
      <c r="H65" s="18">
        <v>0</v>
      </c>
      <c r="I65" s="18">
        <v>1</v>
      </c>
      <c r="J65" s="18" t="s">
        <v>69</v>
      </c>
      <c r="K65" s="18" t="s">
        <v>68</v>
      </c>
      <c r="L65" s="18">
        <v>1</v>
      </c>
      <c r="M65" s="18">
        <v>7</v>
      </c>
      <c r="N65" s="19">
        <v>760</v>
      </c>
      <c r="O65" s="19" t="s">
        <v>166</v>
      </c>
      <c r="P65" s="19">
        <v>5</v>
      </c>
      <c r="Q65" s="18" t="str">
        <f t="shared" ca="1" si="13"/>
        <v>16</v>
      </c>
      <c r="R65" s="18" t="str">
        <f t="shared" ca="1" si="15"/>
        <v>08</v>
      </c>
      <c r="S65" s="18" t="str">
        <f t="shared" ca="1" si="17"/>
        <v>07</v>
      </c>
      <c r="T65" s="18">
        <v>1</v>
      </c>
      <c r="U65" s="18">
        <v>0</v>
      </c>
      <c r="V65" s="18">
        <v>0</v>
      </c>
      <c r="W65" s="18">
        <v>1</v>
      </c>
      <c r="X65" s="18">
        <v>1</v>
      </c>
      <c r="Y65" s="18">
        <v>1</v>
      </c>
      <c r="Z65" s="18">
        <v>1</v>
      </c>
      <c r="AA65" s="18">
        <v>1</v>
      </c>
      <c r="AB65" s="23" t="str">
        <f t="shared" ref="AB65" si="25">F65</f>
        <v>FF</v>
      </c>
      <c r="AC65" s="19">
        <v>0</v>
      </c>
      <c r="AD65" s="19">
        <v>0</v>
      </c>
      <c r="AE65" s="19">
        <v>0</v>
      </c>
      <c r="AF65" s="19">
        <v>0</v>
      </c>
      <c r="AG65" s="19">
        <v>0</v>
      </c>
      <c r="AH65" s="19">
        <v>0</v>
      </c>
      <c r="AI65" s="18">
        <v>0</v>
      </c>
      <c r="AJ65" s="19">
        <v>0</v>
      </c>
      <c r="AK65" s="19">
        <v>0</v>
      </c>
      <c r="AL65" s="19">
        <v>0</v>
      </c>
      <c r="AM65" s="19">
        <v>0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8" t="str">
        <f t="shared" ca="1" si="3"/>
        <v>00</v>
      </c>
      <c r="AU65" s="18" t="s">
        <v>25</v>
      </c>
      <c r="AV65" s="16" t="str">
        <f t="shared" ca="1" si="4"/>
        <v>7B00013CC80107076002F4000516080701000001010101FF000000000000000000000000000000000000000000000000000000000000000000007D</v>
      </c>
      <c r="AW65" s="79">
        <v>64</v>
      </c>
      <c r="AX65" s="21"/>
      <c r="AY65" s="18" t="str">
        <f t="shared" si="5"/>
        <v>00</v>
      </c>
      <c r="AZ65" s="18" t="str">
        <f t="shared" si="6"/>
        <v>00</v>
      </c>
      <c r="BA65" s="20"/>
      <c r="BB65" s="21"/>
    </row>
    <row r="66" spans="1:54" ht="66">
      <c r="A66" s="27"/>
      <c r="B66" s="16">
        <v>25</v>
      </c>
      <c r="C66" s="27" t="s">
        <v>87</v>
      </c>
      <c r="D66" s="16"/>
      <c r="E66" s="16">
        <v>1</v>
      </c>
      <c r="F66" s="25">
        <v>0</v>
      </c>
      <c r="G66" s="18" t="s">
        <v>18</v>
      </c>
      <c r="H66" s="18">
        <v>0</v>
      </c>
      <c r="I66" s="18">
        <v>1</v>
      </c>
      <c r="J66" s="18" t="s">
        <v>69</v>
      </c>
      <c r="K66" s="18" t="s">
        <v>68</v>
      </c>
      <c r="L66" s="18">
        <v>1</v>
      </c>
      <c r="M66" s="18">
        <v>7</v>
      </c>
      <c r="N66" s="19">
        <v>760</v>
      </c>
      <c r="O66" s="19" t="s">
        <v>166</v>
      </c>
      <c r="P66" s="19">
        <v>5</v>
      </c>
      <c r="Q66" s="18" t="str">
        <f t="shared" ca="1" si="13"/>
        <v>16</v>
      </c>
      <c r="R66" s="18" t="str">
        <f t="shared" ca="1" si="15"/>
        <v>08</v>
      </c>
      <c r="S66" s="18" t="str">
        <f t="shared" ca="1" si="17"/>
        <v>07</v>
      </c>
      <c r="T66" s="18">
        <v>1</v>
      </c>
      <c r="U66" s="18">
        <v>0</v>
      </c>
      <c r="V66" s="18">
        <v>0</v>
      </c>
      <c r="W66" s="18">
        <v>1</v>
      </c>
      <c r="X66" s="18">
        <v>1</v>
      </c>
      <c r="Y66" s="18">
        <v>1</v>
      </c>
      <c r="Z66" s="18">
        <v>1</v>
      </c>
      <c r="AA66" s="18">
        <v>1</v>
      </c>
      <c r="AB66" s="18">
        <v>0</v>
      </c>
      <c r="AC66" s="26">
        <f>F66</f>
        <v>0</v>
      </c>
      <c r="AD66" s="19">
        <v>0</v>
      </c>
      <c r="AE66" s="19">
        <v>0</v>
      </c>
      <c r="AF66" s="19">
        <v>0</v>
      </c>
      <c r="AG66" s="19">
        <v>0</v>
      </c>
      <c r="AH66" s="19">
        <v>0</v>
      </c>
      <c r="AI66" s="18">
        <v>0</v>
      </c>
      <c r="AJ66" s="19">
        <v>0</v>
      </c>
      <c r="AK66" s="19">
        <v>0</v>
      </c>
      <c r="AL66" s="19">
        <v>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8" t="str">
        <f t="shared" ref="AT66:AT116" ca="1" si="26">TEXT(DEC2HEX(_xlfn.BITAND(SUM(HEX2DEC(G66)+HEX2DEC(H66)+HEX2DEC(I66)+HEX2DEC(J66)+HEX2DEC(K66)+HEX2DEC(L66)+HEX2DEC(M66)+HEX2DEC(N66)+HEX2DEC(O66)+HEX2DEC(P66)+HEX2DEC(Q66)+HEX2DEC(R66)+HEX2DEC(S66)+HEX2DEC(T66)+HEX2DEC(U66)+HEX2DEC(V66)+HEX2DEC(X66)+HEX2DEC(Y66)+HEX2DEC(Z66)+HEX2DEC(AA66)+HEX2DEC(AB66)+HEX2DEC(AC66)+HEX2DEC(AD66)+HEX2DEC(AE66)+HEX2DEC(AF66)+HEX2DEC(AG66)+HEX2DEC(AH66)+HEX2DEC(AI66)+HEX2DEC(AJ66)+HEX2DEC(AK66)+HEX2DEC(AL66)+HEX2DEC(AM66)+HEX2DEC(AN66)+HEX2DEC(AO66)+HEX2DEC(AP66)+HEX2DEC(AQ66)+HEX2DEC(AR66)+HEX2DEC(AS66)),85)),"00")</f>
        <v>01</v>
      </c>
      <c r="AU66" s="18" t="s">
        <v>25</v>
      </c>
      <c r="AV66" s="16" t="str">
        <f t="shared" ref="AV66:AV120" ca="1" si="27">CONCATENATE(TEXT(G66,"00"),TEXT(H66,"00"),TEXT(I66,"00"),TEXT(J66,"00"),TEXT(K66,"00"),TEXT(L66,"00"),TEXT(M66,"00"),TEXT(N66,"0000"),TEXT(O66,"0000"),TEXT(P66,"0000"),TEXT(Q66,"00"),TEXT(R66,"00"),,TEXT(S66,"00"),,TEXT(T66,"00"),TEXT(U66,"00"),TEXT(V66,"00"),TEXT(X66,"00"),TEXT(Y66,"00"),TEXT(Z66,"00"),TEXT(AA66,"00"),TEXT(AB66,"00"),TEXT(AC66,"0000"),TEXT(AD66,"0000"),TEXT(AE66,"0000"),TEXT(AF66,"0000"),TEXT(AG66,"0000"),TEXT(AH66,"0000"),TEXT(AI66,"00"),TEXT(AJ66,"0000"),TEXT(AK66,"0000"),TEXT(AL66,"0000"),TEXT(AM66,"0000"),TEXT(AN66,"0000"),TEXT(AO66,"0000"),TEXT(AP66,"0000"),TEXT(AQ66,"0000"),TEXT(AR66,"0000"),TEXT(AS66,"0000"),TEXT(AT66,"00"),TEXT(AU66,"00"))</f>
        <v>7B00013CC80107076002F400051608070100000101010100000000000000000000000000000000000000000000000000000000000000000000017D</v>
      </c>
      <c r="AW66" s="79">
        <v>65</v>
      </c>
      <c r="AX66" s="21"/>
      <c r="AY66" s="18" t="str">
        <f t="shared" ref="AY66:AY120" si="28">TEXT(DEC2HEX(_xlfn.BITAND(SUM(
HEX2DEC(MID(AX66,1,2))+HEX2DEC(MID(AX66,4,2))+HEX2DEC(MID(AX66,7,2))+HEX2DEC(MID(AX66,10,2))+HEX2DEC(MID(AX66,13,2))+HEX2DEC(MID(AX66,16,2))+HEX2DEC(MID(AX66,19,2))+HEX2DEC(MID(AX66,22,2))+
HEX2DEC(MID(AX66,25,2))+HEX2DEC(MID(AX66,28,2))+HEX2DEC(MID(AX66,31,2))+HEX2DEC(MID(AX66,34,2))+HEX2DEC(MID(AX66,37,2))+HEX2DEC(MID(AX66,40,2))+HEX2DEC(MID(AX66,43,2))+HEX2DEC(MID(AX66,46,2))+
HEX2DEC(MID(AX66,49,2))+HEX2DEC(MID(AX66,52,2))+HEX2DEC(MID(AX66,55,2))+HEX2DEC(MID(AX66,58,2))+HEX2DEC(MID(AX66,61,2))+HEX2DEC(MID(AX66,64,2))+HEX2DEC(MID(AX66,67,2))+HEX2DEC(MID(AX66,70,2))+
HEX2DEC(MID(AX66,73,2))+HEX2DEC(MID(AX66,76,2))+HEX2DEC(MID(AX66,79,2))+HEX2DEC(MID(AX66,82,2))+HEX2DEC(MID(AX66,85,2))+HEX2DEC(MID(AX66,88,2))+HEX2DEC(MID(AX66,91,2))+HEX2DEC(MID(AX66,94,2))+
HEX2DEC(MID(AX66,97,2))+HEX2DEC(MID(AX66,100,2))+HEX2DEC(MID(AX66,103,2))+HEX2DEC(MID(AX66,106,2))+HEX2DEC(MID(AX66,109,2))+HEX2DEC(MID(AX66,112,2))+HEX2DEC(MID(AX66,115,2))+HEX2DEC(MID(AX66,118,2))+HEX2DEC(MID(AX66,121,2))+HEX2DEC(MID(AX66,124,2))+HEX2DEC(MID(AX66,127,2))+HEX2DEC(MID(AX66,130,2))+HEX2DEC(MID(AX66,133,2))+HEX2DEC(MID(AX66,136,2))),85)),"00")</f>
        <v>00</v>
      </c>
      <c r="AZ66" s="18" t="str">
        <f t="shared" ref="AZ66:AZ120" si="29">TEXT(DEC2HEX(_xlfn.BITAND(SUM(
HEX2DEC(MID(AX66,1,2))+HEX2DEC(MID(AX66,4,2))+HEX2DEC(MID(AX66,7,2))+HEX2DEC(MID(AX66,10,2))+HEX2DEC(MID(AX66,13,2))+HEX2DEC(MID(AX66,16,2))+HEX2DEC(MID(AX66,19,2))+HEX2DEC(MID(AX66,22,2))+
HEX2DEC(MID(AX66,25,2))+HEX2DEC(MID(AX66,28,2))+HEX2DEC(MID(AX66,31,2))+HEX2DEC(MID(AX66,34,2))+HEX2DEC(MID(AX66,37,2))+HEX2DEC(MID(AX66,40,2))+HEX2DEC(MID(AX66,43,2))+HEX2DEC(MID(AX66,46,2))+
HEX2DEC(MID(AX66,49,2))+HEX2DEC(MID(AX66,52,2))+HEX2DEC(MID(AX66,55,2))+HEX2DEC(MID(AX66,58,2))+HEX2DEC(MID(AX66,61,2))+HEX2DEC(MID(AX66,64,2))+HEX2DEC(MID(AX66,67,2))+HEX2DEC(MID(AX66,70,2))+
HEX2DEC(MID(AX66,73,2))+HEX2DEC(MID(AX66,76,2))+HEX2DEC(MID(AX66,79,2))+HEX2DEC(MID(AX66,82,2))+HEX2DEC(MID(AX66,85,2))+HEX2DEC(MID(AX66,88,2))+HEX2DEC(MID(AX66,91,2))+HEX2DEC(MID(AX66,94,2))+
HEX2DEC(MID(AX66,97,2))+HEX2DEC(MID(AX66,100,2))+HEX2DEC(MID(AX66,103,2))+HEX2DEC(MID(AX66,106,2))+HEX2DEC(MID(AX66,109,2))+HEX2DEC(MID(AX66,112,2))+HEX2DEC(MID(AX66,115,2))+HEX2DEC(MID(AX66,118,2))+HEX2DEC(MID(AX66,121,2))+HEX2DEC(MID(AX66,124,2))+HEX2DEC(MID(AX66,127,2))+HEX2DEC(MID(AX66,130,2))+HEX2DEC(MID(AX66,133,2))+HEX2DEC(MID(AX66,136,2))+HEX2DEC(MID(AX66,139,2))+HEX2DEC(MID(AX66,142,2))+HEX2DEC(MID(AX66,145,2))+HEX2DEC(MID(AX66,148,2))+HEX2DEC(MID(AX66,151,2))+HEX2DEC(MID(AX66,154,2))+HEX2DEC(MID(AX66,157,2))+HEX2DEC(MID(AX66,160,2))+HEX2DEC(MID(AX66,163,2))+HEX2DEC(MID(AX66,166,2))+HEX2DEC(MID(AX66,169,2))+HEX2DEC(MID(AX66,172,2))+HEX2DEC(MID(AX66,175,2))+HEX2DEC(MID(AX66,178,2))+HEX2DEC(MID(AX66,181,2))+HEX2DEC(MID(AX66,184,2))+HEX2DEC(MID(AX66,187,2))+HEX2DEC(MID(AX66,190,2))+HEX2DEC(MID(AX66,193,2))+HEX2DEC(MID(AX66,196,2))+HEX2DEC(MID(AX66,199,2))+HEX2DEC(MID(AX66,202,2))),85)),"00")</f>
        <v>00</v>
      </c>
      <c r="BA66" s="20"/>
      <c r="BB66" s="21"/>
    </row>
    <row r="67" spans="1:54" ht="66">
      <c r="A67" s="27"/>
      <c r="B67" s="16"/>
      <c r="C67" s="27"/>
      <c r="D67" s="16"/>
      <c r="E67" s="16">
        <v>2</v>
      </c>
      <c r="F67" s="25">
        <v>34</v>
      </c>
      <c r="G67" s="18" t="s">
        <v>18</v>
      </c>
      <c r="H67" s="18">
        <v>0</v>
      </c>
      <c r="I67" s="18">
        <v>1</v>
      </c>
      <c r="J67" s="18" t="s">
        <v>69</v>
      </c>
      <c r="K67" s="18" t="s">
        <v>68</v>
      </c>
      <c r="L67" s="18">
        <v>1</v>
      </c>
      <c r="M67" s="18">
        <v>7</v>
      </c>
      <c r="N67" s="19">
        <v>760</v>
      </c>
      <c r="O67" s="19" t="s">
        <v>166</v>
      </c>
      <c r="P67" s="19">
        <v>5</v>
      </c>
      <c r="Q67" s="18" t="str">
        <f t="shared" ca="1" si="13"/>
        <v>16</v>
      </c>
      <c r="R67" s="18" t="str">
        <f t="shared" ca="1" si="15"/>
        <v>08</v>
      </c>
      <c r="S67" s="18" t="str">
        <f t="shared" ca="1" si="17"/>
        <v>07</v>
      </c>
      <c r="T67" s="18">
        <v>1</v>
      </c>
      <c r="U67" s="18">
        <v>0</v>
      </c>
      <c r="V67" s="18">
        <v>0</v>
      </c>
      <c r="W67" s="18">
        <v>1</v>
      </c>
      <c r="X67" s="18">
        <v>1</v>
      </c>
      <c r="Y67" s="18">
        <v>1</v>
      </c>
      <c r="Z67" s="18">
        <v>1</v>
      </c>
      <c r="AA67" s="18">
        <v>1</v>
      </c>
      <c r="AB67" s="18">
        <v>0</v>
      </c>
      <c r="AC67" s="26">
        <f t="shared" ref="AC67:AC68" si="30">F67</f>
        <v>34</v>
      </c>
      <c r="AD67" s="19">
        <v>0</v>
      </c>
      <c r="AE67" s="19">
        <v>0</v>
      </c>
      <c r="AF67" s="19">
        <v>0</v>
      </c>
      <c r="AG67" s="19">
        <v>0</v>
      </c>
      <c r="AH67" s="19">
        <v>0</v>
      </c>
      <c r="AI67" s="18">
        <v>0</v>
      </c>
      <c r="AJ67" s="19">
        <v>0</v>
      </c>
      <c r="AK67" s="19">
        <v>0</v>
      </c>
      <c r="AL67" s="19">
        <v>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8" t="str">
        <f t="shared" ca="1" si="26"/>
        <v>15</v>
      </c>
      <c r="AU67" s="18" t="s">
        <v>25</v>
      </c>
      <c r="AV67" s="16" t="str">
        <f t="shared" ca="1" si="27"/>
        <v>7B00013CC80107076002F400051608070100000101010100003400000000000000000000000000000000000000000000000000000000000000157D</v>
      </c>
      <c r="AW67" s="79">
        <v>66</v>
      </c>
      <c r="AX67" s="21"/>
      <c r="AY67" s="18" t="str">
        <f t="shared" si="28"/>
        <v>00</v>
      </c>
      <c r="AZ67" s="18" t="str">
        <f t="shared" si="29"/>
        <v>00</v>
      </c>
      <c r="BA67" s="20"/>
      <c r="BB67" s="21"/>
    </row>
    <row r="68" spans="1:54" ht="66">
      <c r="A68" s="27"/>
      <c r="B68" s="16"/>
      <c r="C68" s="27"/>
      <c r="D68" s="16"/>
      <c r="E68" s="16">
        <v>3</v>
      </c>
      <c r="F68" s="25" t="s">
        <v>72</v>
      </c>
      <c r="G68" s="18" t="s">
        <v>18</v>
      </c>
      <c r="H68" s="18">
        <v>0</v>
      </c>
      <c r="I68" s="18">
        <v>1</v>
      </c>
      <c r="J68" s="18" t="s">
        <v>69</v>
      </c>
      <c r="K68" s="18" t="s">
        <v>68</v>
      </c>
      <c r="L68" s="18">
        <v>1</v>
      </c>
      <c r="M68" s="18">
        <v>7</v>
      </c>
      <c r="N68" s="19">
        <v>760</v>
      </c>
      <c r="O68" s="19" t="s">
        <v>166</v>
      </c>
      <c r="P68" s="19">
        <v>5</v>
      </c>
      <c r="Q68" s="18" t="str">
        <f t="shared" ca="1" si="13"/>
        <v>16</v>
      </c>
      <c r="R68" s="18" t="str">
        <f t="shared" ca="1" si="15"/>
        <v>08</v>
      </c>
      <c r="S68" s="18" t="str">
        <f t="shared" ca="1" si="17"/>
        <v>07</v>
      </c>
      <c r="T68" s="18">
        <v>1</v>
      </c>
      <c r="U68" s="18">
        <v>0</v>
      </c>
      <c r="V68" s="18">
        <v>0</v>
      </c>
      <c r="W68" s="18">
        <v>1</v>
      </c>
      <c r="X68" s="18">
        <v>1</v>
      </c>
      <c r="Y68" s="18">
        <v>1</v>
      </c>
      <c r="Z68" s="18">
        <v>1</v>
      </c>
      <c r="AA68" s="18">
        <v>1</v>
      </c>
      <c r="AB68" s="18">
        <v>0</v>
      </c>
      <c r="AC68" s="26" t="str">
        <f t="shared" si="30"/>
        <v>FFFF</v>
      </c>
      <c r="AD68" s="19">
        <v>0</v>
      </c>
      <c r="AE68" s="19">
        <v>0</v>
      </c>
      <c r="AF68" s="19">
        <v>0</v>
      </c>
      <c r="AG68" s="19">
        <v>0</v>
      </c>
      <c r="AH68" s="19">
        <v>0</v>
      </c>
      <c r="AI68" s="18">
        <v>0</v>
      </c>
      <c r="AJ68" s="19">
        <v>0</v>
      </c>
      <c r="AK68" s="19">
        <v>0</v>
      </c>
      <c r="AL68" s="19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8" t="str">
        <f t="shared" ca="1" si="26"/>
        <v>00</v>
      </c>
      <c r="AU68" s="18" t="s">
        <v>25</v>
      </c>
      <c r="AV68" s="16" t="str">
        <f t="shared" ca="1" si="27"/>
        <v>7B00013CC80107076002F400051608070100000101010100FFFF00000000000000000000000000000000000000000000000000000000000000007D</v>
      </c>
      <c r="AW68" s="79">
        <v>67</v>
      </c>
      <c r="AX68" s="21"/>
      <c r="AY68" s="18" t="str">
        <f t="shared" si="28"/>
        <v>00</v>
      </c>
      <c r="AZ68" s="18" t="str">
        <f t="shared" si="29"/>
        <v>00</v>
      </c>
      <c r="BA68" s="20"/>
      <c r="BB68" s="21"/>
    </row>
    <row r="69" spans="1:54" ht="66">
      <c r="A69" s="27"/>
      <c r="B69" s="16">
        <v>27</v>
      </c>
      <c r="C69" s="27" t="s">
        <v>88</v>
      </c>
      <c r="D69" s="16"/>
      <c r="E69" s="16">
        <v>1</v>
      </c>
      <c r="F69" s="25">
        <v>0</v>
      </c>
      <c r="G69" s="18" t="s">
        <v>18</v>
      </c>
      <c r="H69" s="18">
        <v>0</v>
      </c>
      <c r="I69" s="18">
        <v>1</v>
      </c>
      <c r="J69" s="18" t="s">
        <v>69</v>
      </c>
      <c r="K69" s="18" t="s">
        <v>68</v>
      </c>
      <c r="L69" s="18">
        <v>1</v>
      </c>
      <c r="M69" s="18">
        <v>7</v>
      </c>
      <c r="N69" s="19">
        <v>760</v>
      </c>
      <c r="O69" s="19" t="s">
        <v>166</v>
      </c>
      <c r="P69" s="19">
        <v>5</v>
      </c>
      <c r="Q69" s="18" t="str">
        <f t="shared" ca="1" si="13"/>
        <v>16</v>
      </c>
      <c r="R69" s="18" t="str">
        <f t="shared" ca="1" si="15"/>
        <v>08</v>
      </c>
      <c r="S69" s="18" t="str">
        <f t="shared" ca="1" si="17"/>
        <v>07</v>
      </c>
      <c r="T69" s="18">
        <v>1</v>
      </c>
      <c r="U69" s="18">
        <v>0</v>
      </c>
      <c r="V69" s="18">
        <v>0</v>
      </c>
      <c r="W69" s="18">
        <v>1</v>
      </c>
      <c r="X69" s="18">
        <v>1</v>
      </c>
      <c r="Y69" s="18">
        <v>1</v>
      </c>
      <c r="Z69" s="18">
        <v>1</v>
      </c>
      <c r="AA69" s="18">
        <v>1</v>
      </c>
      <c r="AB69" s="18">
        <v>0</v>
      </c>
      <c r="AC69" s="19">
        <v>0</v>
      </c>
      <c r="AD69" s="26">
        <f>F69</f>
        <v>0</v>
      </c>
      <c r="AE69" s="19">
        <v>0</v>
      </c>
      <c r="AF69" s="19">
        <v>0</v>
      </c>
      <c r="AG69" s="19">
        <v>0</v>
      </c>
      <c r="AH69" s="19">
        <v>0</v>
      </c>
      <c r="AI69" s="18">
        <v>0</v>
      </c>
      <c r="AJ69" s="19">
        <v>0</v>
      </c>
      <c r="AK69" s="19">
        <v>0</v>
      </c>
      <c r="AL69" s="19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8" t="str">
        <f t="shared" ca="1" si="26"/>
        <v>01</v>
      </c>
      <c r="AU69" s="18" t="s">
        <v>25</v>
      </c>
      <c r="AV69" s="16" t="str">
        <f t="shared" ca="1" si="27"/>
        <v>7B00013CC80107076002F400051608070100000101010100000000000000000000000000000000000000000000000000000000000000000000017D</v>
      </c>
      <c r="AW69" s="79">
        <v>68</v>
      </c>
      <c r="AX69" s="21"/>
      <c r="AY69" s="18" t="str">
        <f t="shared" si="28"/>
        <v>00</v>
      </c>
      <c r="AZ69" s="18" t="str">
        <f t="shared" si="29"/>
        <v>00</v>
      </c>
      <c r="BA69" s="20"/>
      <c r="BB69" s="21"/>
    </row>
    <row r="70" spans="1:54" ht="66">
      <c r="A70" s="27"/>
      <c r="B70" s="16"/>
      <c r="C70" s="27"/>
      <c r="D70" s="16"/>
      <c r="E70" s="16">
        <v>2</v>
      </c>
      <c r="F70" s="25">
        <v>34</v>
      </c>
      <c r="G70" s="18" t="s">
        <v>18</v>
      </c>
      <c r="H70" s="18">
        <v>0</v>
      </c>
      <c r="I70" s="18">
        <v>1</v>
      </c>
      <c r="J70" s="18" t="s">
        <v>69</v>
      </c>
      <c r="K70" s="18" t="s">
        <v>68</v>
      </c>
      <c r="L70" s="18">
        <v>1</v>
      </c>
      <c r="M70" s="18">
        <v>7</v>
      </c>
      <c r="N70" s="19">
        <v>760</v>
      </c>
      <c r="O70" s="19" t="s">
        <v>166</v>
      </c>
      <c r="P70" s="19">
        <v>5</v>
      </c>
      <c r="Q70" s="18" t="str">
        <f t="shared" ca="1" si="13"/>
        <v>16</v>
      </c>
      <c r="R70" s="18" t="str">
        <f t="shared" ca="1" si="15"/>
        <v>08</v>
      </c>
      <c r="S70" s="18" t="str">
        <f t="shared" ca="1" si="17"/>
        <v>07</v>
      </c>
      <c r="T70" s="18">
        <v>1</v>
      </c>
      <c r="U70" s="18">
        <v>0</v>
      </c>
      <c r="V70" s="18">
        <v>0</v>
      </c>
      <c r="W70" s="18">
        <v>1</v>
      </c>
      <c r="X70" s="18">
        <v>1</v>
      </c>
      <c r="Y70" s="18">
        <v>1</v>
      </c>
      <c r="Z70" s="18">
        <v>1</v>
      </c>
      <c r="AA70" s="18">
        <v>1</v>
      </c>
      <c r="AB70" s="18">
        <v>0</v>
      </c>
      <c r="AC70" s="19">
        <v>0</v>
      </c>
      <c r="AD70" s="26">
        <f t="shared" ref="AD70:AD71" si="31">F70</f>
        <v>34</v>
      </c>
      <c r="AE70" s="19">
        <v>0</v>
      </c>
      <c r="AF70" s="19">
        <v>0</v>
      </c>
      <c r="AG70" s="19">
        <v>0</v>
      </c>
      <c r="AH70" s="19">
        <v>0</v>
      </c>
      <c r="AI70" s="18">
        <v>0</v>
      </c>
      <c r="AJ70" s="19">
        <v>0</v>
      </c>
      <c r="AK70" s="19">
        <v>0</v>
      </c>
      <c r="AL70" s="19">
        <v>0</v>
      </c>
      <c r="AM70" s="19">
        <v>0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8" t="str">
        <f t="shared" ca="1" si="26"/>
        <v>15</v>
      </c>
      <c r="AU70" s="18" t="s">
        <v>25</v>
      </c>
      <c r="AV70" s="16" t="str">
        <f t="shared" ca="1" si="27"/>
        <v>7B00013CC80107076002F400051608070100000101010100000000340000000000000000000000000000000000000000000000000000000000157D</v>
      </c>
      <c r="AW70" s="79">
        <v>69</v>
      </c>
      <c r="AX70" s="21"/>
      <c r="AY70" s="18" t="str">
        <f t="shared" si="28"/>
        <v>00</v>
      </c>
      <c r="AZ70" s="18" t="str">
        <f t="shared" si="29"/>
        <v>00</v>
      </c>
      <c r="BA70" s="20"/>
      <c r="BB70" s="21"/>
    </row>
    <row r="71" spans="1:54" ht="66">
      <c r="A71" s="27"/>
      <c r="B71" s="16"/>
      <c r="C71" s="27"/>
      <c r="D71" s="16"/>
      <c r="E71" s="16">
        <v>3</v>
      </c>
      <c r="F71" s="25" t="s">
        <v>72</v>
      </c>
      <c r="G71" s="18" t="s">
        <v>18</v>
      </c>
      <c r="H71" s="18">
        <v>0</v>
      </c>
      <c r="I71" s="18">
        <v>1</v>
      </c>
      <c r="J71" s="18" t="s">
        <v>69</v>
      </c>
      <c r="K71" s="18" t="s">
        <v>68</v>
      </c>
      <c r="L71" s="18">
        <v>1</v>
      </c>
      <c r="M71" s="18">
        <v>7</v>
      </c>
      <c r="N71" s="19">
        <v>760</v>
      </c>
      <c r="O71" s="19" t="s">
        <v>166</v>
      </c>
      <c r="P71" s="19">
        <v>5</v>
      </c>
      <c r="Q71" s="18" t="str">
        <f t="shared" ca="1" si="13"/>
        <v>16</v>
      </c>
      <c r="R71" s="18" t="str">
        <f t="shared" ca="1" si="15"/>
        <v>08</v>
      </c>
      <c r="S71" s="18" t="str">
        <f t="shared" ca="1" si="17"/>
        <v>07</v>
      </c>
      <c r="T71" s="18">
        <v>1</v>
      </c>
      <c r="U71" s="18">
        <v>0</v>
      </c>
      <c r="V71" s="18">
        <v>0</v>
      </c>
      <c r="W71" s="18">
        <v>1</v>
      </c>
      <c r="X71" s="18">
        <v>1</v>
      </c>
      <c r="Y71" s="18">
        <v>1</v>
      </c>
      <c r="Z71" s="18">
        <v>1</v>
      </c>
      <c r="AA71" s="18">
        <v>1</v>
      </c>
      <c r="AB71" s="18">
        <v>0</v>
      </c>
      <c r="AC71" s="19">
        <v>0</v>
      </c>
      <c r="AD71" s="26" t="str">
        <f t="shared" si="31"/>
        <v>FFFF</v>
      </c>
      <c r="AE71" s="19">
        <v>0</v>
      </c>
      <c r="AF71" s="19">
        <v>0</v>
      </c>
      <c r="AG71" s="19">
        <v>0</v>
      </c>
      <c r="AH71" s="19">
        <v>0</v>
      </c>
      <c r="AI71" s="18">
        <v>0</v>
      </c>
      <c r="AJ71" s="19">
        <v>0</v>
      </c>
      <c r="AK71" s="19">
        <v>0</v>
      </c>
      <c r="AL71" s="19">
        <v>0</v>
      </c>
      <c r="AM71" s="19">
        <v>0</v>
      </c>
      <c r="AN71" s="19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0</v>
      </c>
      <c r="AT71" s="18" t="str">
        <f t="shared" ca="1" si="26"/>
        <v>00</v>
      </c>
      <c r="AU71" s="18" t="s">
        <v>25</v>
      </c>
      <c r="AV71" s="16" t="str">
        <f t="shared" ca="1" si="27"/>
        <v>7B00013CC80107076002F4000516080701000001010101000000FFFF0000000000000000000000000000000000000000000000000000000000007D</v>
      </c>
      <c r="AW71" s="79">
        <v>70</v>
      </c>
      <c r="AX71" s="21"/>
      <c r="AY71" s="18" t="str">
        <f t="shared" si="28"/>
        <v>00</v>
      </c>
      <c r="AZ71" s="18" t="str">
        <f t="shared" si="29"/>
        <v>00</v>
      </c>
      <c r="BA71" s="20"/>
      <c r="BB71" s="21"/>
    </row>
    <row r="72" spans="1:54" ht="66">
      <c r="A72" s="27"/>
      <c r="B72" s="16">
        <v>29</v>
      </c>
      <c r="C72" s="27" t="s">
        <v>89</v>
      </c>
      <c r="D72" s="16"/>
      <c r="E72" s="16">
        <v>1</v>
      </c>
      <c r="F72" s="25">
        <v>0</v>
      </c>
      <c r="G72" s="18" t="s">
        <v>18</v>
      </c>
      <c r="H72" s="18">
        <v>0</v>
      </c>
      <c r="I72" s="18">
        <v>1</v>
      </c>
      <c r="J72" s="18" t="s">
        <v>69</v>
      </c>
      <c r="K72" s="18" t="s">
        <v>68</v>
      </c>
      <c r="L72" s="18">
        <v>1</v>
      </c>
      <c r="M72" s="18">
        <v>7</v>
      </c>
      <c r="N72" s="19">
        <v>760</v>
      </c>
      <c r="O72" s="19" t="s">
        <v>166</v>
      </c>
      <c r="P72" s="19">
        <v>5</v>
      </c>
      <c r="Q72" s="18" t="str">
        <f t="shared" ca="1" si="13"/>
        <v>16</v>
      </c>
      <c r="R72" s="18" t="str">
        <f t="shared" ca="1" si="15"/>
        <v>08</v>
      </c>
      <c r="S72" s="18" t="str">
        <f t="shared" ca="1" si="17"/>
        <v>07</v>
      </c>
      <c r="T72" s="18">
        <v>1</v>
      </c>
      <c r="U72" s="18">
        <v>0</v>
      </c>
      <c r="V72" s="18">
        <v>0</v>
      </c>
      <c r="W72" s="18">
        <v>1</v>
      </c>
      <c r="X72" s="18">
        <v>1</v>
      </c>
      <c r="Y72" s="18">
        <v>1</v>
      </c>
      <c r="Z72" s="18">
        <v>1</v>
      </c>
      <c r="AA72" s="18">
        <v>1</v>
      </c>
      <c r="AB72" s="18">
        <v>0</v>
      </c>
      <c r="AC72" s="19">
        <v>0</v>
      </c>
      <c r="AD72" s="19">
        <v>0</v>
      </c>
      <c r="AE72" s="26">
        <f>F72</f>
        <v>0</v>
      </c>
      <c r="AF72" s="19">
        <v>0</v>
      </c>
      <c r="AG72" s="19">
        <v>0</v>
      </c>
      <c r="AH72" s="19">
        <v>0</v>
      </c>
      <c r="AI72" s="18">
        <v>0</v>
      </c>
      <c r="AJ72" s="19">
        <v>0</v>
      </c>
      <c r="AK72" s="19">
        <v>0</v>
      </c>
      <c r="AL72" s="19">
        <v>0</v>
      </c>
      <c r="AM72" s="19">
        <v>0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8" t="str">
        <f t="shared" ca="1" si="26"/>
        <v>01</v>
      </c>
      <c r="AU72" s="18" t="s">
        <v>25</v>
      </c>
      <c r="AV72" s="16" t="str">
        <f t="shared" ca="1" si="27"/>
        <v>7B00013CC80107076002F400051608070100000101010100000000000000000000000000000000000000000000000000000000000000000000017D</v>
      </c>
      <c r="AW72" s="79">
        <v>71</v>
      </c>
      <c r="AX72" s="21"/>
      <c r="AY72" s="18" t="str">
        <f t="shared" si="28"/>
        <v>00</v>
      </c>
      <c r="AZ72" s="18" t="str">
        <f t="shared" si="29"/>
        <v>00</v>
      </c>
      <c r="BA72" s="20"/>
      <c r="BB72" s="21"/>
    </row>
    <row r="73" spans="1:54" ht="66">
      <c r="A73" s="27"/>
      <c r="B73" s="16"/>
      <c r="C73" s="27"/>
      <c r="D73" s="16"/>
      <c r="E73" s="16">
        <v>2</v>
      </c>
      <c r="F73" s="25">
        <v>34</v>
      </c>
      <c r="G73" s="18" t="s">
        <v>18</v>
      </c>
      <c r="H73" s="18">
        <v>0</v>
      </c>
      <c r="I73" s="18">
        <v>1</v>
      </c>
      <c r="J73" s="18" t="s">
        <v>69</v>
      </c>
      <c r="K73" s="18" t="s">
        <v>68</v>
      </c>
      <c r="L73" s="18">
        <v>1</v>
      </c>
      <c r="M73" s="18">
        <v>7</v>
      </c>
      <c r="N73" s="19">
        <v>760</v>
      </c>
      <c r="O73" s="19" t="s">
        <v>166</v>
      </c>
      <c r="P73" s="19">
        <v>5</v>
      </c>
      <c r="Q73" s="18" t="str">
        <f t="shared" ca="1" si="13"/>
        <v>16</v>
      </c>
      <c r="R73" s="18" t="str">
        <f t="shared" ca="1" si="15"/>
        <v>08</v>
      </c>
      <c r="S73" s="18" t="str">
        <f t="shared" ca="1" si="17"/>
        <v>07</v>
      </c>
      <c r="T73" s="18">
        <v>1</v>
      </c>
      <c r="U73" s="18">
        <v>0</v>
      </c>
      <c r="V73" s="18">
        <v>0</v>
      </c>
      <c r="W73" s="18">
        <v>1</v>
      </c>
      <c r="X73" s="18">
        <v>1</v>
      </c>
      <c r="Y73" s="18">
        <v>1</v>
      </c>
      <c r="Z73" s="18">
        <v>1</v>
      </c>
      <c r="AA73" s="18">
        <v>1</v>
      </c>
      <c r="AB73" s="18">
        <v>0</v>
      </c>
      <c r="AC73" s="19">
        <v>0</v>
      </c>
      <c r="AD73" s="19">
        <v>0</v>
      </c>
      <c r="AE73" s="26">
        <f t="shared" ref="AE73:AE74" si="32">F73</f>
        <v>34</v>
      </c>
      <c r="AF73" s="19">
        <v>0</v>
      </c>
      <c r="AG73" s="19">
        <v>0</v>
      </c>
      <c r="AH73" s="19">
        <v>0</v>
      </c>
      <c r="AI73" s="18">
        <v>0</v>
      </c>
      <c r="AJ73" s="19">
        <v>0</v>
      </c>
      <c r="AK73" s="19">
        <v>0</v>
      </c>
      <c r="AL73" s="19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8" t="str">
        <f t="shared" ca="1" si="26"/>
        <v>15</v>
      </c>
      <c r="AU73" s="18" t="s">
        <v>25</v>
      </c>
      <c r="AV73" s="16" t="str">
        <f t="shared" ca="1" si="27"/>
        <v>7B00013CC80107076002F400051608070100000101010100000000000034000000000000000000000000000000000000000000000000000000157D</v>
      </c>
      <c r="AW73" s="79">
        <v>72</v>
      </c>
      <c r="AX73" s="21"/>
      <c r="AY73" s="18" t="str">
        <f t="shared" si="28"/>
        <v>00</v>
      </c>
      <c r="AZ73" s="18" t="str">
        <f t="shared" si="29"/>
        <v>00</v>
      </c>
      <c r="BA73" s="20"/>
      <c r="BB73" s="21"/>
    </row>
    <row r="74" spans="1:54" ht="66">
      <c r="A74" s="27"/>
      <c r="B74" s="16"/>
      <c r="C74" s="27"/>
      <c r="D74" s="16"/>
      <c r="E74" s="16">
        <v>3</v>
      </c>
      <c r="F74" s="25" t="s">
        <v>72</v>
      </c>
      <c r="G74" s="18" t="s">
        <v>18</v>
      </c>
      <c r="H74" s="18">
        <v>0</v>
      </c>
      <c r="I74" s="18">
        <v>1</v>
      </c>
      <c r="J74" s="18" t="s">
        <v>69</v>
      </c>
      <c r="K74" s="18" t="s">
        <v>68</v>
      </c>
      <c r="L74" s="18">
        <v>1</v>
      </c>
      <c r="M74" s="18">
        <v>7</v>
      </c>
      <c r="N74" s="19">
        <v>760</v>
      </c>
      <c r="O74" s="19" t="s">
        <v>166</v>
      </c>
      <c r="P74" s="19">
        <v>5</v>
      </c>
      <c r="Q74" s="18" t="str">
        <f t="shared" ca="1" si="13"/>
        <v>16</v>
      </c>
      <c r="R74" s="18" t="str">
        <f t="shared" ca="1" si="15"/>
        <v>08</v>
      </c>
      <c r="S74" s="18" t="str">
        <f t="shared" ca="1" si="17"/>
        <v>07</v>
      </c>
      <c r="T74" s="18">
        <v>1</v>
      </c>
      <c r="U74" s="18">
        <v>0</v>
      </c>
      <c r="V74" s="18">
        <v>0</v>
      </c>
      <c r="W74" s="18">
        <v>1</v>
      </c>
      <c r="X74" s="18">
        <v>1</v>
      </c>
      <c r="Y74" s="18">
        <v>1</v>
      </c>
      <c r="Z74" s="18">
        <v>1</v>
      </c>
      <c r="AA74" s="18">
        <v>1</v>
      </c>
      <c r="AB74" s="18">
        <v>0</v>
      </c>
      <c r="AC74" s="19">
        <v>0</v>
      </c>
      <c r="AD74" s="19">
        <v>0</v>
      </c>
      <c r="AE74" s="26" t="str">
        <f t="shared" si="32"/>
        <v>FFFF</v>
      </c>
      <c r="AF74" s="19">
        <v>0</v>
      </c>
      <c r="AG74" s="19">
        <v>0</v>
      </c>
      <c r="AH74" s="19">
        <v>0</v>
      </c>
      <c r="AI74" s="18">
        <v>0</v>
      </c>
      <c r="AJ74" s="19">
        <v>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8" t="str">
        <f t="shared" ca="1" si="26"/>
        <v>00</v>
      </c>
      <c r="AU74" s="18" t="s">
        <v>25</v>
      </c>
      <c r="AV74" s="16" t="str">
        <f t="shared" ca="1" si="27"/>
        <v>7B00013CC80107076002F40005160807010000010101010000000000FFFF000000000000000000000000000000000000000000000000000000007D</v>
      </c>
      <c r="AW74" s="79">
        <v>73</v>
      </c>
      <c r="AX74" s="21"/>
      <c r="AY74" s="18" t="str">
        <f t="shared" si="28"/>
        <v>00</v>
      </c>
      <c r="AZ74" s="18" t="str">
        <f t="shared" si="29"/>
        <v>00</v>
      </c>
      <c r="BA74" s="20"/>
      <c r="BB74" s="21"/>
    </row>
    <row r="75" spans="1:54" ht="66">
      <c r="A75" s="27"/>
      <c r="B75" s="16">
        <v>31</v>
      </c>
      <c r="C75" s="27" t="s">
        <v>90</v>
      </c>
      <c r="D75" s="16"/>
      <c r="E75" s="16">
        <v>1</v>
      </c>
      <c r="F75" s="25">
        <v>0</v>
      </c>
      <c r="G75" s="18" t="s">
        <v>18</v>
      </c>
      <c r="H75" s="18">
        <v>0</v>
      </c>
      <c r="I75" s="18">
        <v>1</v>
      </c>
      <c r="J75" s="18" t="s">
        <v>69</v>
      </c>
      <c r="K75" s="18" t="s">
        <v>68</v>
      </c>
      <c r="L75" s="18">
        <v>1</v>
      </c>
      <c r="M75" s="18">
        <v>7</v>
      </c>
      <c r="N75" s="19">
        <v>760</v>
      </c>
      <c r="O75" s="19" t="s">
        <v>166</v>
      </c>
      <c r="P75" s="19">
        <v>5</v>
      </c>
      <c r="Q75" s="18" t="str">
        <f t="shared" ca="1" si="13"/>
        <v>16</v>
      </c>
      <c r="R75" s="18" t="str">
        <f t="shared" ca="1" si="15"/>
        <v>08</v>
      </c>
      <c r="S75" s="18" t="str">
        <f t="shared" ca="1" si="17"/>
        <v>07</v>
      </c>
      <c r="T75" s="18">
        <v>1</v>
      </c>
      <c r="U75" s="18">
        <v>0</v>
      </c>
      <c r="V75" s="18">
        <v>0</v>
      </c>
      <c r="W75" s="18">
        <v>1</v>
      </c>
      <c r="X75" s="18">
        <v>1</v>
      </c>
      <c r="Y75" s="18">
        <v>1</v>
      </c>
      <c r="Z75" s="18">
        <v>1</v>
      </c>
      <c r="AA75" s="18">
        <v>1</v>
      </c>
      <c r="AB75" s="18">
        <v>0</v>
      </c>
      <c r="AC75" s="19">
        <v>0</v>
      </c>
      <c r="AD75" s="19">
        <v>0</v>
      </c>
      <c r="AE75" s="19">
        <v>0</v>
      </c>
      <c r="AF75" s="26">
        <f>F75</f>
        <v>0</v>
      </c>
      <c r="AG75" s="19">
        <v>0</v>
      </c>
      <c r="AH75" s="19">
        <v>0</v>
      </c>
      <c r="AI75" s="18">
        <v>0</v>
      </c>
      <c r="AJ75" s="19">
        <v>0</v>
      </c>
      <c r="AK75" s="19">
        <v>0</v>
      </c>
      <c r="AL75" s="19">
        <v>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8" t="str">
        <f t="shared" ca="1" si="26"/>
        <v>01</v>
      </c>
      <c r="AU75" s="18" t="s">
        <v>25</v>
      </c>
      <c r="AV75" s="16" t="str">
        <f t="shared" ca="1" si="27"/>
        <v>7B00013CC80107076002F400051608070100000101010100000000000000000000000000000000000000000000000000000000000000000000017D</v>
      </c>
      <c r="AW75" s="79">
        <v>74</v>
      </c>
      <c r="AX75" s="21"/>
      <c r="AY75" s="18" t="str">
        <f t="shared" si="28"/>
        <v>00</v>
      </c>
      <c r="AZ75" s="18" t="str">
        <f t="shared" si="29"/>
        <v>00</v>
      </c>
      <c r="BA75" s="20"/>
      <c r="BB75" s="21"/>
    </row>
    <row r="76" spans="1:54" ht="66">
      <c r="A76" s="27"/>
      <c r="B76" s="16"/>
      <c r="C76" s="27"/>
      <c r="D76" s="16"/>
      <c r="E76" s="16">
        <v>2</v>
      </c>
      <c r="F76" s="25">
        <v>34</v>
      </c>
      <c r="G76" s="18" t="s">
        <v>18</v>
      </c>
      <c r="H76" s="18">
        <v>0</v>
      </c>
      <c r="I76" s="18">
        <v>1</v>
      </c>
      <c r="J76" s="18" t="s">
        <v>69</v>
      </c>
      <c r="K76" s="18" t="s">
        <v>68</v>
      </c>
      <c r="L76" s="18">
        <v>1</v>
      </c>
      <c r="M76" s="18">
        <v>7</v>
      </c>
      <c r="N76" s="19">
        <v>760</v>
      </c>
      <c r="O76" s="19" t="s">
        <v>166</v>
      </c>
      <c r="P76" s="19">
        <v>5</v>
      </c>
      <c r="Q76" s="18" t="str">
        <f t="shared" ca="1" si="13"/>
        <v>16</v>
      </c>
      <c r="R76" s="18" t="str">
        <f t="shared" ca="1" si="15"/>
        <v>08</v>
      </c>
      <c r="S76" s="18" t="str">
        <f t="shared" ca="1" si="17"/>
        <v>07</v>
      </c>
      <c r="T76" s="18">
        <v>1</v>
      </c>
      <c r="U76" s="18">
        <v>0</v>
      </c>
      <c r="V76" s="18">
        <v>0</v>
      </c>
      <c r="W76" s="18">
        <v>1</v>
      </c>
      <c r="X76" s="18">
        <v>1</v>
      </c>
      <c r="Y76" s="18">
        <v>1</v>
      </c>
      <c r="Z76" s="18">
        <v>1</v>
      </c>
      <c r="AA76" s="18">
        <v>1</v>
      </c>
      <c r="AB76" s="18">
        <v>0</v>
      </c>
      <c r="AC76" s="19">
        <v>0</v>
      </c>
      <c r="AD76" s="19">
        <v>0</v>
      </c>
      <c r="AE76" s="19">
        <v>0</v>
      </c>
      <c r="AF76" s="26">
        <f t="shared" ref="AF76:AF77" si="33">F76</f>
        <v>34</v>
      </c>
      <c r="AG76" s="19">
        <v>0</v>
      </c>
      <c r="AH76" s="19">
        <v>0</v>
      </c>
      <c r="AI76" s="18">
        <v>0</v>
      </c>
      <c r="AJ76" s="19">
        <v>0</v>
      </c>
      <c r="AK76" s="19">
        <v>0</v>
      </c>
      <c r="AL76" s="19">
        <v>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8" t="str">
        <f t="shared" ca="1" si="26"/>
        <v>15</v>
      </c>
      <c r="AU76" s="18" t="s">
        <v>25</v>
      </c>
      <c r="AV76" s="16" t="str">
        <f t="shared" ca="1" si="27"/>
        <v>7B00013CC80107076002F400051608070100000101010100000000000000003400000000000000000000000000000000000000000000000000157D</v>
      </c>
      <c r="AW76" s="79">
        <v>75</v>
      </c>
      <c r="AX76" s="21"/>
      <c r="AY76" s="18" t="str">
        <f t="shared" si="28"/>
        <v>00</v>
      </c>
      <c r="AZ76" s="18" t="str">
        <f t="shared" si="29"/>
        <v>00</v>
      </c>
      <c r="BA76" s="20"/>
      <c r="BB76" s="21"/>
    </row>
    <row r="77" spans="1:54" ht="66">
      <c r="A77" s="27"/>
      <c r="B77" s="16"/>
      <c r="C77" s="27"/>
      <c r="D77" s="16"/>
      <c r="E77" s="16">
        <v>3</v>
      </c>
      <c r="F77" s="25" t="s">
        <v>72</v>
      </c>
      <c r="G77" s="18" t="s">
        <v>18</v>
      </c>
      <c r="H77" s="18">
        <v>0</v>
      </c>
      <c r="I77" s="18">
        <v>1</v>
      </c>
      <c r="J77" s="18" t="s">
        <v>69</v>
      </c>
      <c r="K77" s="18" t="s">
        <v>68</v>
      </c>
      <c r="L77" s="18">
        <v>1</v>
      </c>
      <c r="M77" s="18">
        <v>7</v>
      </c>
      <c r="N77" s="19">
        <v>760</v>
      </c>
      <c r="O77" s="19" t="s">
        <v>166</v>
      </c>
      <c r="P77" s="19">
        <v>5</v>
      </c>
      <c r="Q77" s="18" t="str">
        <f t="shared" ca="1" si="13"/>
        <v>16</v>
      </c>
      <c r="R77" s="18" t="str">
        <f t="shared" ca="1" si="15"/>
        <v>08</v>
      </c>
      <c r="S77" s="18" t="str">
        <f t="shared" ca="1" si="17"/>
        <v>07</v>
      </c>
      <c r="T77" s="18">
        <v>1</v>
      </c>
      <c r="U77" s="18">
        <v>0</v>
      </c>
      <c r="V77" s="18">
        <v>0</v>
      </c>
      <c r="W77" s="18">
        <v>1</v>
      </c>
      <c r="X77" s="18">
        <v>1</v>
      </c>
      <c r="Y77" s="18">
        <v>1</v>
      </c>
      <c r="Z77" s="18">
        <v>1</v>
      </c>
      <c r="AA77" s="18">
        <v>1</v>
      </c>
      <c r="AB77" s="18">
        <v>0</v>
      </c>
      <c r="AC77" s="19">
        <v>0</v>
      </c>
      <c r="AD77" s="19">
        <v>0</v>
      </c>
      <c r="AE77" s="19">
        <v>0</v>
      </c>
      <c r="AF77" s="26" t="str">
        <f t="shared" si="33"/>
        <v>FFFF</v>
      </c>
      <c r="AG77" s="19">
        <v>0</v>
      </c>
      <c r="AH77" s="19">
        <v>0</v>
      </c>
      <c r="AI77" s="18">
        <v>0</v>
      </c>
      <c r="AJ77" s="19">
        <v>0</v>
      </c>
      <c r="AK77" s="19">
        <v>0</v>
      </c>
      <c r="AL77" s="19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8" t="str">
        <f t="shared" ca="1" si="26"/>
        <v>00</v>
      </c>
      <c r="AU77" s="18" t="s">
        <v>25</v>
      </c>
      <c r="AV77" s="16" t="str">
        <f t="shared" ca="1" si="27"/>
        <v>7B00013CC80107076002F400051608070100000101010100000000000000FFFF00000000000000000000000000000000000000000000000000007D</v>
      </c>
      <c r="AW77" s="79">
        <v>76</v>
      </c>
      <c r="AX77" s="21"/>
      <c r="AY77" s="18" t="str">
        <f t="shared" si="28"/>
        <v>00</v>
      </c>
      <c r="AZ77" s="18" t="str">
        <f t="shared" si="29"/>
        <v>00</v>
      </c>
      <c r="BA77" s="20"/>
      <c r="BB77" s="21"/>
    </row>
    <row r="78" spans="1:54" ht="66">
      <c r="A78" s="27"/>
      <c r="B78" s="16">
        <v>33</v>
      </c>
      <c r="C78" s="27" t="s">
        <v>91</v>
      </c>
      <c r="D78" s="16"/>
      <c r="E78" s="16">
        <v>1</v>
      </c>
      <c r="F78" s="25">
        <v>0</v>
      </c>
      <c r="G78" s="18" t="s">
        <v>18</v>
      </c>
      <c r="H78" s="18">
        <v>0</v>
      </c>
      <c r="I78" s="18">
        <v>1</v>
      </c>
      <c r="J78" s="18" t="s">
        <v>69</v>
      </c>
      <c r="K78" s="18" t="s">
        <v>68</v>
      </c>
      <c r="L78" s="18">
        <v>1</v>
      </c>
      <c r="M78" s="18">
        <v>7</v>
      </c>
      <c r="N78" s="19">
        <v>760</v>
      </c>
      <c r="O78" s="19" t="s">
        <v>166</v>
      </c>
      <c r="P78" s="19">
        <v>5</v>
      </c>
      <c r="Q78" s="18" t="str">
        <f t="shared" ca="1" si="13"/>
        <v>16</v>
      </c>
      <c r="R78" s="18" t="str">
        <f t="shared" ca="1" si="15"/>
        <v>08</v>
      </c>
      <c r="S78" s="18" t="str">
        <f t="shared" ca="1" si="17"/>
        <v>07</v>
      </c>
      <c r="T78" s="18">
        <v>1</v>
      </c>
      <c r="U78" s="18">
        <v>0</v>
      </c>
      <c r="V78" s="18">
        <v>0</v>
      </c>
      <c r="W78" s="18">
        <v>1</v>
      </c>
      <c r="X78" s="18">
        <v>1</v>
      </c>
      <c r="Y78" s="18">
        <v>1</v>
      </c>
      <c r="Z78" s="18">
        <v>1</v>
      </c>
      <c r="AA78" s="18">
        <v>1</v>
      </c>
      <c r="AB78" s="18">
        <v>0</v>
      </c>
      <c r="AC78" s="19">
        <v>0</v>
      </c>
      <c r="AD78" s="19">
        <v>0</v>
      </c>
      <c r="AE78" s="19">
        <v>0</v>
      </c>
      <c r="AF78" s="19">
        <v>0</v>
      </c>
      <c r="AG78" s="26">
        <f>F78</f>
        <v>0</v>
      </c>
      <c r="AH78" s="19">
        <v>0</v>
      </c>
      <c r="AI78" s="18">
        <v>0</v>
      </c>
      <c r="AJ78" s="19">
        <v>0</v>
      </c>
      <c r="AK78" s="19">
        <v>0</v>
      </c>
      <c r="AL78" s="19">
        <v>0</v>
      </c>
      <c r="AM78" s="19">
        <v>0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8" t="str">
        <f t="shared" ca="1" si="26"/>
        <v>01</v>
      </c>
      <c r="AU78" s="18" t="s">
        <v>25</v>
      </c>
      <c r="AV78" s="16" t="str">
        <f t="shared" ca="1" si="27"/>
        <v>7B00013CC80107076002F400051608070100000101010100000000000000000000000000000000000000000000000000000000000000000000017D</v>
      </c>
      <c r="AW78" s="79">
        <v>77</v>
      </c>
      <c r="AX78" s="21"/>
      <c r="AY78" s="18" t="str">
        <f t="shared" si="28"/>
        <v>00</v>
      </c>
      <c r="AZ78" s="18" t="str">
        <f t="shared" si="29"/>
        <v>00</v>
      </c>
      <c r="BA78" s="20"/>
      <c r="BB78" s="21"/>
    </row>
    <row r="79" spans="1:54" ht="66">
      <c r="A79" s="27"/>
      <c r="B79" s="16"/>
      <c r="C79" s="27"/>
      <c r="D79" s="16"/>
      <c r="E79" s="16">
        <v>2</v>
      </c>
      <c r="F79" s="25">
        <v>34</v>
      </c>
      <c r="G79" s="18" t="s">
        <v>18</v>
      </c>
      <c r="H79" s="18">
        <v>0</v>
      </c>
      <c r="I79" s="18">
        <v>1</v>
      </c>
      <c r="J79" s="18" t="s">
        <v>69</v>
      </c>
      <c r="K79" s="18" t="s">
        <v>68</v>
      </c>
      <c r="L79" s="18">
        <v>1</v>
      </c>
      <c r="M79" s="18">
        <v>7</v>
      </c>
      <c r="N79" s="19">
        <v>760</v>
      </c>
      <c r="O79" s="19" t="s">
        <v>166</v>
      </c>
      <c r="P79" s="19">
        <v>5</v>
      </c>
      <c r="Q79" s="18" t="str">
        <f t="shared" ca="1" si="13"/>
        <v>16</v>
      </c>
      <c r="R79" s="18" t="str">
        <f t="shared" ca="1" si="15"/>
        <v>08</v>
      </c>
      <c r="S79" s="18" t="str">
        <f t="shared" ca="1" si="17"/>
        <v>07</v>
      </c>
      <c r="T79" s="18">
        <v>1</v>
      </c>
      <c r="U79" s="18">
        <v>0</v>
      </c>
      <c r="V79" s="18">
        <v>0</v>
      </c>
      <c r="W79" s="18">
        <v>1</v>
      </c>
      <c r="X79" s="18">
        <v>1</v>
      </c>
      <c r="Y79" s="18">
        <v>1</v>
      </c>
      <c r="Z79" s="18">
        <v>1</v>
      </c>
      <c r="AA79" s="18">
        <v>1</v>
      </c>
      <c r="AB79" s="18">
        <v>0</v>
      </c>
      <c r="AC79" s="19">
        <v>0</v>
      </c>
      <c r="AD79" s="19">
        <v>0</v>
      </c>
      <c r="AE79" s="19">
        <v>0</v>
      </c>
      <c r="AF79" s="19">
        <v>0</v>
      </c>
      <c r="AG79" s="26">
        <f t="shared" ref="AG79:AG80" si="34">F79</f>
        <v>34</v>
      </c>
      <c r="AH79" s="19">
        <v>0</v>
      </c>
      <c r="AI79" s="18">
        <v>0</v>
      </c>
      <c r="AJ79" s="19">
        <v>0</v>
      </c>
      <c r="AK79" s="19">
        <v>0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8" t="str">
        <f t="shared" ca="1" si="26"/>
        <v>15</v>
      </c>
      <c r="AU79" s="18" t="s">
        <v>25</v>
      </c>
      <c r="AV79" s="16" t="str">
        <f t="shared" ca="1" si="27"/>
        <v>7B00013CC80107076002F400051608070100000101010100000000000000000000340000000000000000000000000000000000000000000000157D</v>
      </c>
      <c r="AW79" s="79">
        <v>78</v>
      </c>
      <c r="AX79" s="21"/>
      <c r="AY79" s="18" t="str">
        <f t="shared" si="28"/>
        <v>00</v>
      </c>
      <c r="AZ79" s="18" t="str">
        <f t="shared" si="29"/>
        <v>00</v>
      </c>
      <c r="BA79" s="20"/>
      <c r="BB79" s="21"/>
    </row>
    <row r="80" spans="1:54" ht="66">
      <c r="A80" s="27"/>
      <c r="B80" s="16"/>
      <c r="C80" s="27"/>
      <c r="D80" s="16"/>
      <c r="E80" s="16">
        <v>3</v>
      </c>
      <c r="F80" s="25" t="s">
        <v>72</v>
      </c>
      <c r="G80" s="18" t="s">
        <v>18</v>
      </c>
      <c r="H80" s="18">
        <v>0</v>
      </c>
      <c r="I80" s="18">
        <v>1</v>
      </c>
      <c r="J80" s="18" t="s">
        <v>69</v>
      </c>
      <c r="K80" s="18" t="s">
        <v>68</v>
      </c>
      <c r="L80" s="18">
        <v>1</v>
      </c>
      <c r="M80" s="18">
        <v>7</v>
      </c>
      <c r="N80" s="19">
        <v>760</v>
      </c>
      <c r="O80" s="19" t="s">
        <v>166</v>
      </c>
      <c r="P80" s="19">
        <v>5</v>
      </c>
      <c r="Q80" s="18" t="str">
        <f t="shared" ca="1" si="13"/>
        <v>16</v>
      </c>
      <c r="R80" s="18" t="str">
        <f t="shared" ca="1" si="15"/>
        <v>08</v>
      </c>
      <c r="S80" s="18" t="str">
        <f t="shared" ca="1" si="17"/>
        <v>07</v>
      </c>
      <c r="T80" s="18">
        <v>1</v>
      </c>
      <c r="U80" s="18">
        <v>0</v>
      </c>
      <c r="V80" s="18">
        <v>0</v>
      </c>
      <c r="W80" s="18">
        <v>1</v>
      </c>
      <c r="X80" s="18">
        <v>1</v>
      </c>
      <c r="Y80" s="18">
        <v>1</v>
      </c>
      <c r="Z80" s="18">
        <v>1</v>
      </c>
      <c r="AA80" s="18">
        <v>1</v>
      </c>
      <c r="AB80" s="18">
        <v>0</v>
      </c>
      <c r="AC80" s="19">
        <v>0</v>
      </c>
      <c r="AD80" s="19">
        <v>0</v>
      </c>
      <c r="AE80" s="19">
        <v>0</v>
      </c>
      <c r="AF80" s="19">
        <v>0</v>
      </c>
      <c r="AG80" s="26" t="str">
        <f t="shared" si="34"/>
        <v>FFFF</v>
      </c>
      <c r="AH80" s="19">
        <v>0</v>
      </c>
      <c r="AI80" s="18">
        <v>0</v>
      </c>
      <c r="AJ80" s="19">
        <v>0</v>
      </c>
      <c r="AK80" s="19">
        <v>0</v>
      </c>
      <c r="AL80" s="19">
        <v>0</v>
      </c>
      <c r="AM80" s="19">
        <v>0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>
        <v>0</v>
      </c>
      <c r="AT80" s="18" t="str">
        <f t="shared" ca="1" si="26"/>
        <v>00</v>
      </c>
      <c r="AU80" s="18" t="s">
        <v>25</v>
      </c>
      <c r="AV80" s="16" t="str">
        <f t="shared" ca="1" si="27"/>
        <v>7B00013CC80107076002F4000516080701000001010101000000000000000000FFFF0000000000000000000000000000000000000000000000007D</v>
      </c>
      <c r="AW80" s="79">
        <v>79</v>
      </c>
      <c r="AX80" s="21"/>
      <c r="AY80" s="18" t="str">
        <f t="shared" si="28"/>
        <v>00</v>
      </c>
      <c r="AZ80" s="18" t="str">
        <f t="shared" si="29"/>
        <v>00</v>
      </c>
      <c r="BA80" s="20"/>
      <c r="BB80" s="21"/>
    </row>
    <row r="81" spans="1:54" ht="66">
      <c r="A81" s="27"/>
      <c r="B81" s="16">
        <v>35</v>
      </c>
      <c r="C81" s="27" t="s">
        <v>102</v>
      </c>
      <c r="D81" s="16"/>
      <c r="E81" s="16">
        <v>1</v>
      </c>
      <c r="F81" s="25">
        <v>0</v>
      </c>
      <c r="G81" s="18" t="s">
        <v>18</v>
      </c>
      <c r="H81" s="18">
        <v>0</v>
      </c>
      <c r="I81" s="18">
        <v>1</v>
      </c>
      <c r="J81" s="18" t="s">
        <v>69</v>
      </c>
      <c r="K81" s="18" t="s">
        <v>68</v>
      </c>
      <c r="L81" s="18">
        <v>1</v>
      </c>
      <c r="M81" s="18">
        <v>7</v>
      </c>
      <c r="N81" s="19">
        <v>760</v>
      </c>
      <c r="O81" s="19" t="s">
        <v>166</v>
      </c>
      <c r="P81" s="19">
        <v>5</v>
      </c>
      <c r="Q81" s="18" t="str">
        <f t="shared" ca="1" si="13"/>
        <v>16</v>
      </c>
      <c r="R81" s="18" t="str">
        <f t="shared" ca="1" si="15"/>
        <v>08</v>
      </c>
      <c r="S81" s="18" t="str">
        <f t="shared" ca="1" si="17"/>
        <v>07</v>
      </c>
      <c r="T81" s="18">
        <v>1</v>
      </c>
      <c r="U81" s="18">
        <v>0</v>
      </c>
      <c r="V81" s="18">
        <v>0</v>
      </c>
      <c r="W81" s="18">
        <v>1</v>
      </c>
      <c r="X81" s="18">
        <v>1</v>
      </c>
      <c r="Y81" s="18">
        <v>1</v>
      </c>
      <c r="Z81" s="18">
        <v>1</v>
      </c>
      <c r="AA81" s="18">
        <v>1</v>
      </c>
      <c r="AB81" s="18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26">
        <f>F81</f>
        <v>0</v>
      </c>
      <c r="AI81" s="18">
        <v>0</v>
      </c>
      <c r="AJ81" s="19">
        <v>0</v>
      </c>
      <c r="AK81" s="19">
        <v>0</v>
      </c>
      <c r="AL81" s="19">
        <v>0</v>
      </c>
      <c r="AM81" s="19">
        <v>0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8" t="str">
        <f t="shared" ca="1" si="26"/>
        <v>01</v>
      </c>
      <c r="AU81" s="18" t="s">
        <v>25</v>
      </c>
      <c r="AV81" s="16" t="str">
        <f t="shared" ca="1" si="27"/>
        <v>7B00013CC80107076002F400051608070100000101010100000000000000000000000000000000000000000000000000000000000000000000017D</v>
      </c>
      <c r="AW81" s="79">
        <v>80</v>
      </c>
      <c r="AX81" s="21"/>
      <c r="AY81" s="18" t="str">
        <f t="shared" si="28"/>
        <v>00</v>
      </c>
      <c r="AZ81" s="18" t="str">
        <f t="shared" si="29"/>
        <v>00</v>
      </c>
      <c r="BA81" s="20"/>
      <c r="BB81" s="21"/>
    </row>
    <row r="82" spans="1:54" ht="66">
      <c r="A82" s="27"/>
      <c r="B82" s="16"/>
      <c r="C82" s="27"/>
      <c r="D82" s="16"/>
      <c r="E82" s="16">
        <v>2</v>
      </c>
      <c r="F82" s="25">
        <v>34</v>
      </c>
      <c r="G82" s="18" t="s">
        <v>18</v>
      </c>
      <c r="H82" s="18">
        <v>0</v>
      </c>
      <c r="I82" s="18">
        <v>1</v>
      </c>
      <c r="J82" s="18" t="s">
        <v>69</v>
      </c>
      <c r="K82" s="18" t="s">
        <v>68</v>
      </c>
      <c r="L82" s="18">
        <v>1</v>
      </c>
      <c r="M82" s="18">
        <v>7</v>
      </c>
      <c r="N82" s="19">
        <v>760</v>
      </c>
      <c r="O82" s="19" t="s">
        <v>166</v>
      </c>
      <c r="P82" s="19">
        <v>5</v>
      </c>
      <c r="Q82" s="18" t="str">
        <f t="shared" ca="1" si="13"/>
        <v>16</v>
      </c>
      <c r="R82" s="18" t="str">
        <f t="shared" ca="1" si="15"/>
        <v>08</v>
      </c>
      <c r="S82" s="18" t="str">
        <f t="shared" ca="1" si="17"/>
        <v>07</v>
      </c>
      <c r="T82" s="18">
        <v>1</v>
      </c>
      <c r="U82" s="18">
        <v>0</v>
      </c>
      <c r="V82" s="18">
        <v>0</v>
      </c>
      <c r="W82" s="18">
        <v>1</v>
      </c>
      <c r="X82" s="18">
        <v>1</v>
      </c>
      <c r="Y82" s="18">
        <v>1</v>
      </c>
      <c r="Z82" s="18">
        <v>1</v>
      </c>
      <c r="AA82" s="18">
        <v>1</v>
      </c>
      <c r="AB82" s="18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26">
        <f t="shared" ref="AH82:AH83" si="35">F82</f>
        <v>34</v>
      </c>
      <c r="AI82" s="18">
        <v>0</v>
      </c>
      <c r="AJ82" s="19">
        <v>0</v>
      </c>
      <c r="AK82" s="19">
        <v>0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8" t="str">
        <f t="shared" ca="1" si="26"/>
        <v>15</v>
      </c>
      <c r="AU82" s="18" t="s">
        <v>25</v>
      </c>
      <c r="AV82" s="16" t="str">
        <f t="shared" ca="1" si="27"/>
        <v>7B00013CC80107076002F400051608070100000101010100000000000000000000000034000000000000000000000000000000000000000000157D</v>
      </c>
      <c r="AW82" s="79">
        <v>81</v>
      </c>
      <c r="AX82" s="21"/>
      <c r="AY82" s="18" t="str">
        <f t="shared" si="28"/>
        <v>00</v>
      </c>
      <c r="AZ82" s="18" t="str">
        <f t="shared" si="29"/>
        <v>00</v>
      </c>
      <c r="BA82" s="20"/>
      <c r="BB82" s="21"/>
    </row>
    <row r="83" spans="1:54" ht="66">
      <c r="A83" s="27"/>
      <c r="B83" s="16"/>
      <c r="C83" s="27"/>
      <c r="D83" s="16"/>
      <c r="E83" s="16">
        <v>3</v>
      </c>
      <c r="F83" s="25" t="s">
        <v>72</v>
      </c>
      <c r="G83" s="18" t="s">
        <v>18</v>
      </c>
      <c r="H83" s="18">
        <v>0</v>
      </c>
      <c r="I83" s="18">
        <v>1</v>
      </c>
      <c r="J83" s="18" t="s">
        <v>69</v>
      </c>
      <c r="K83" s="18" t="s">
        <v>68</v>
      </c>
      <c r="L83" s="18">
        <v>1</v>
      </c>
      <c r="M83" s="18">
        <v>7</v>
      </c>
      <c r="N83" s="19">
        <v>760</v>
      </c>
      <c r="O83" s="19" t="s">
        <v>166</v>
      </c>
      <c r="P83" s="19">
        <v>5</v>
      </c>
      <c r="Q83" s="18" t="str">
        <f t="shared" ca="1" si="13"/>
        <v>16</v>
      </c>
      <c r="R83" s="18" t="str">
        <f t="shared" ca="1" si="15"/>
        <v>08</v>
      </c>
      <c r="S83" s="18" t="str">
        <f t="shared" ca="1" si="17"/>
        <v>07</v>
      </c>
      <c r="T83" s="18">
        <v>1</v>
      </c>
      <c r="U83" s="18">
        <v>0</v>
      </c>
      <c r="V83" s="18">
        <v>0</v>
      </c>
      <c r="W83" s="18">
        <v>1</v>
      </c>
      <c r="X83" s="18">
        <v>1</v>
      </c>
      <c r="Y83" s="18">
        <v>1</v>
      </c>
      <c r="Z83" s="18">
        <v>1</v>
      </c>
      <c r="AA83" s="18">
        <v>1</v>
      </c>
      <c r="AB83" s="18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26" t="str">
        <f t="shared" si="35"/>
        <v>FFFF</v>
      </c>
      <c r="AI83" s="18">
        <v>0</v>
      </c>
      <c r="AJ83" s="19">
        <v>0</v>
      </c>
      <c r="AK83" s="19">
        <v>0</v>
      </c>
      <c r="AL83" s="19">
        <v>0</v>
      </c>
      <c r="AM83" s="19">
        <v>0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>
        <v>0</v>
      </c>
      <c r="AT83" s="18" t="str">
        <f t="shared" ca="1" si="26"/>
        <v>00</v>
      </c>
      <c r="AU83" s="18" t="s">
        <v>25</v>
      </c>
      <c r="AV83" s="16" t="str">
        <f t="shared" ca="1" si="27"/>
        <v>7B00013CC80107076002F40005160807010000010101010000000000000000000000FFFF000000000000000000000000000000000000000000007D</v>
      </c>
      <c r="AW83" s="79">
        <v>82</v>
      </c>
      <c r="AX83" s="21"/>
      <c r="AY83" s="18" t="str">
        <f t="shared" si="28"/>
        <v>00</v>
      </c>
      <c r="AZ83" s="18" t="str">
        <f t="shared" si="29"/>
        <v>00</v>
      </c>
      <c r="BA83" s="20"/>
      <c r="BB83" s="21"/>
    </row>
    <row r="84" spans="1:54" ht="66">
      <c r="A84" s="27"/>
      <c r="B84" s="16">
        <v>37</v>
      </c>
      <c r="C84" s="27" t="s">
        <v>103</v>
      </c>
      <c r="D84" s="16"/>
      <c r="E84" s="16">
        <v>1</v>
      </c>
      <c r="F84" s="22">
        <v>0</v>
      </c>
      <c r="G84" s="18" t="s">
        <v>18</v>
      </c>
      <c r="H84" s="18">
        <v>0</v>
      </c>
      <c r="I84" s="18">
        <v>1</v>
      </c>
      <c r="J84" s="18" t="s">
        <v>69</v>
      </c>
      <c r="K84" s="18" t="s">
        <v>68</v>
      </c>
      <c r="L84" s="18">
        <v>1</v>
      </c>
      <c r="M84" s="18">
        <v>7</v>
      </c>
      <c r="N84" s="19">
        <v>760</v>
      </c>
      <c r="O84" s="19" t="s">
        <v>166</v>
      </c>
      <c r="P84" s="19">
        <v>5</v>
      </c>
      <c r="Q84" s="18" t="str">
        <f t="shared" ca="1" si="13"/>
        <v>16</v>
      </c>
      <c r="R84" s="18" t="str">
        <f t="shared" ca="1" si="15"/>
        <v>08</v>
      </c>
      <c r="S84" s="18" t="str">
        <f t="shared" ca="1" si="17"/>
        <v>07</v>
      </c>
      <c r="T84" s="18">
        <v>1</v>
      </c>
      <c r="U84" s="18">
        <v>0</v>
      </c>
      <c r="V84" s="18">
        <v>0</v>
      </c>
      <c r="W84" s="18">
        <v>1</v>
      </c>
      <c r="X84" s="18">
        <v>1</v>
      </c>
      <c r="Y84" s="18">
        <v>1</v>
      </c>
      <c r="Z84" s="18">
        <v>1</v>
      </c>
      <c r="AA84" s="18">
        <v>1</v>
      </c>
      <c r="AB84" s="18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23">
        <f>F84</f>
        <v>0</v>
      </c>
      <c r="AJ84" s="19">
        <v>0</v>
      </c>
      <c r="AK84" s="19">
        <v>0</v>
      </c>
      <c r="AL84" s="19">
        <v>0</v>
      </c>
      <c r="AM84" s="19">
        <v>0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8" t="str">
        <f t="shared" ca="1" si="26"/>
        <v>01</v>
      </c>
      <c r="AU84" s="18" t="s">
        <v>25</v>
      </c>
      <c r="AV84" s="16" t="str">
        <f t="shared" ca="1" si="27"/>
        <v>7B00013CC80107076002F400051608070100000101010100000000000000000000000000000000000000000000000000000000000000000000017D</v>
      </c>
      <c r="AW84" s="79">
        <v>83</v>
      </c>
      <c r="AX84" s="21"/>
      <c r="AY84" s="18" t="str">
        <f t="shared" si="28"/>
        <v>00</v>
      </c>
      <c r="AZ84" s="18" t="str">
        <f t="shared" si="29"/>
        <v>00</v>
      </c>
      <c r="BA84" s="20"/>
      <c r="BB84" s="21"/>
    </row>
    <row r="85" spans="1:54" ht="66">
      <c r="A85" s="27"/>
      <c r="B85" s="16"/>
      <c r="C85" s="27"/>
      <c r="D85" s="16"/>
      <c r="E85" s="16">
        <v>2</v>
      </c>
      <c r="F85" s="22">
        <v>1</v>
      </c>
      <c r="G85" s="18" t="s">
        <v>18</v>
      </c>
      <c r="H85" s="18">
        <v>0</v>
      </c>
      <c r="I85" s="18">
        <v>1</v>
      </c>
      <c r="J85" s="18" t="s">
        <v>69</v>
      </c>
      <c r="K85" s="18" t="s">
        <v>68</v>
      </c>
      <c r="L85" s="18">
        <v>1</v>
      </c>
      <c r="M85" s="18">
        <v>7</v>
      </c>
      <c r="N85" s="19">
        <v>760</v>
      </c>
      <c r="O85" s="19" t="s">
        <v>166</v>
      </c>
      <c r="P85" s="19">
        <v>5</v>
      </c>
      <c r="Q85" s="18" t="str">
        <f t="shared" ca="1" si="13"/>
        <v>16</v>
      </c>
      <c r="R85" s="18" t="str">
        <f t="shared" ca="1" si="15"/>
        <v>08</v>
      </c>
      <c r="S85" s="18" t="str">
        <f t="shared" ca="1" si="17"/>
        <v>07</v>
      </c>
      <c r="T85" s="18">
        <v>1</v>
      </c>
      <c r="U85" s="18">
        <v>0</v>
      </c>
      <c r="V85" s="18">
        <v>0</v>
      </c>
      <c r="W85" s="18">
        <v>1</v>
      </c>
      <c r="X85" s="18">
        <v>1</v>
      </c>
      <c r="Y85" s="18">
        <v>1</v>
      </c>
      <c r="Z85" s="18">
        <v>1</v>
      </c>
      <c r="AA85" s="18">
        <v>1</v>
      </c>
      <c r="AB85" s="18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23">
        <f t="shared" ref="AI85:AI86" si="36">F85</f>
        <v>1</v>
      </c>
      <c r="AJ85" s="19">
        <v>0</v>
      </c>
      <c r="AK85" s="19">
        <v>0</v>
      </c>
      <c r="AL85" s="19">
        <v>0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8" t="str">
        <f t="shared" ca="1" si="26"/>
        <v>04</v>
      </c>
      <c r="AU85" s="18" t="s">
        <v>25</v>
      </c>
      <c r="AV85" s="16" t="str">
        <f t="shared" ca="1" si="27"/>
        <v>7B00013CC80107076002F400051608070100000101010100000000000000000000000000010000000000000000000000000000000000000000047D</v>
      </c>
      <c r="AW85" s="79">
        <v>84</v>
      </c>
      <c r="AX85" s="21"/>
      <c r="AY85" s="18" t="str">
        <f t="shared" si="28"/>
        <v>00</v>
      </c>
      <c r="AZ85" s="18" t="str">
        <f t="shared" si="29"/>
        <v>00</v>
      </c>
      <c r="BA85" s="20"/>
      <c r="BB85" s="21"/>
    </row>
    <row r="86" spans="1:54" ht="66">
      <c r="A86" s="27"/>
      <c r="B86" s="16"/>
      <c r="C86" s="27"/>
      <c r="D86" s="16"/>
      <c r="E86" s="16">
        <v>3</v>
      </c>
      <c r="F86" s="22" t="s">
        <v>22</v>
      </c>
      <c r="G86" s="18" t="s">
        <v>18</v>
      </c>
      <c r="H86" s="18">
        <v>0</v>
      </c>
      <c r="I86" s="18">
        <v>1</v>
      </c>
      <c r="J86" s="18" t="s">
        <v>69</v>
      </c>
      <c r="K86" s="18" t="s">
        <v>68</v>
      </c>
      <c r="L86" s="18">
        <v>1</v>
      </c>
      <c r="M86" s="18">
        <v>7</v>
      </c>
      <c r="N86" s="19">
        <v>760</v>
      </c>
      <c r="O86" s="19" t="s">
        <v>166</v>
      </c>
      <c r="P86" s="19">
        <v>5</v>
      </c>
      <c r="Q86" s="18" t="str">
        <f t="shared" ca="1" si="13"/>
        <v>16</v>
      </c>
      <c r="R86" s="18" t="str">
        <f t="shared" ca="1" si="15"/>
        <v>08</v>
      </c>
      <c r="S86" s="18" t="str">
        <f t="shared" ca="1" si="17"/>
        <v>07</v>
      </c>
      <c r="T86" s="18">
        <v>1</v>
      </c>
      <c r="U86" s="18">
        <v>0</v>
      </c>
      <c r="V86" s="18">
        <v>0</v>
      </c>
      <c r="W86" s="18">
        <v>1</v>
      </c>
      <c r="X86" s="18">
        <v>1</v>
      </c>
      <c r="Y86" s="18">
        <v>1</v>
      </c>
      <c r="Z86" s="18">
        <v>1</v>
      </c>
      <c r="AA86" s="18">
        <v>1</v>
      </c>
      <c r="AB86" s="18">
        <v>0</v>
      </c>
      <c r="AC86" s="19">
        <v>0</v>
      </c>
      <c r="AD86" s="19">
        <v>0</v>
      </c>
      <c r="AE86" s="19">
        <v>0</v>
      </c>
      <c r="AF86" s="19">
        <v>0</v>
      </c>
      <c r="AG86" s="19">
        <v>0</v>
      </c>
      <c r="AH86" s="19">
        <v>0</v>
      </c>
      <c r="AI86" s="23" t="str">
        <f t="shared" si="36"/>
        <v>FF</v>
      </c>
      <c r="AJ86" s="19">
        <v>0</v>
      </c>
      <c r="AK86" s="19">
        <v>0</v>
      </c>
      <c r="AL86" s="19">
        <v>0</v>
      </c>
      <c r="AM86" s="19">
        <v>0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0</v>
      </c>
      <c r="AT86" s="18" t="str">
        <f t="shared" ca="1" si="26"/>
        <v>00</v>
      </c>
      <c r="AU86" s="18" t="s">
        <v>25</v>
      </c>
      <c r="AV86" s="16" t="str">
        <f t="shared" ca="1" si="27"/>
        <v>7B00013CC80107076002F400051608070100000101010100000000000000000000000000FF0000000000000000000000000000000000000000007D</v>
      </c>
      <c r="AW86" s="79">
        <v>85</v>
      </c>
      <c r="AX86" s="21"/>
      <c r="AY86" s="18" t="str">
        <f t="shared" si="28"/>
        <v>00</v>
      </c>
      <c r="AZ86" s="18" t="str">
        <f t="shared" si="29"/>
        <v>00</v>
      </c>
      <c r="BA86" s="20"/>
      <c r="BB86" s="21"/>
    </row>
    <row r="87" spans="1:54" ht="66">
      <c r="A87" s="27"/>
      <c r="B87" s="16">
        <v>38</v>
      </c>
      <c r="C87" s="27" t="s">
        <v>92</v>
      </c>
      <c r="D87" s="16"/>
      <c r="E87" s="16">
        <v>1</v>
      </c>
      <c r="F87" s="25">
        <v>0</v>
      </c>
      <c r="G87" s="18" t="s">
        <v>18</v>
      </c>
      <c r="H87" s="18">
        <v>0</v>
      </c>
      <c r="I87" s="18">
        <v>1</v>
      </c>
      <c r="J87" s="18" t="s">
        <v>69</v>
      </c>
      <c r="K87" s="18" t="s">
        <v>68</v>
      </c>
      <c r="L87" s="18">
        <v>1</v>
      </c>
      <c r="M87" s="18">
        <v>7</v>
      </c>
      <c r="N87" s="19">
        <v>760</v>
      </c>
      <c r="O87" s="19" t="s">
        <v>166</v>
      </c>
      <c r="P87" s="19">
        <v>5</v>
      </c>
      <c r="Q87" s="18" t="str">
        <f t="shared" ca="1" si="13"/>
        <v>16</v>
      </c>
      <c r="R87" s="18" t="str">
        <f t="shared" ca="1" si="15"/>
        <v>08</v>
      </c>
      <c r="S87" s="18" t="str">
        <f t="shared" ca="1" si="17"/>
        <v>07</v>
      </c>
      <c r="T87" s="18">
        <v>1</v>
      </c>
      <c r="U87" s="18">
        <v>0</v>
      </c>
      <c r="V87" s="18">
        <v>0</v>
      </c>
      <c r="W87" s="18">
        <v>1</v>
      </c>
      <c r="X87" s="18">
        <v>1</v>
      </c>
      <c r="Y87" s="18">
        <v>1</v>
      </c>
      <c r="Z87" s="18">
        <v>1</v>
      </c>
      <c r="AA87" s="18">
        <v>1</v>
      </c>
      <c r="AB87" s="18">
        <v>0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8">
        <v>0</v>
      </c>
      <c r="AJ87" s="26">
        <f>F87</f>
        <v>0</v>
      </c>
      <c r="AK87" s="19">
        <v>0</v>
      </c>
      <c r="AL87" s="19">
        <v>0</v>
      </c>
      <c r="AM87" s="19">
        <v>0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8" t="str">
        <f t="shared" ca="1" si="26"/>
        <v>01</v>
      </c>
      <c r="AU87" s="18" t="s">
        <v>25</v>
      </c>
      <c r="AV87" s="16" t="str">
        <f t="shared" ca="1" si="27"/>
        <v>7B00013CC80107076002F400051608070100000101010100000000000000000000000000000000000000000000000000000000000000000000017D</v>
      </c>
      <c r="AW87" s="79">
        <v>86</v>
      </c>
      <c r="AX87" s="21"/>
      <c r="AY87" s="18" t="str">
        <f t="shared" si="28"/>
        <v>00</v>
      </c>
      <c r="AZ87" s="18" t="str">
        <f t="shared" si="29"/>
        <v>00</v>
      </c>
      <c r="BA87" s="20"/>
      <c r="BB87" s="21"/>
    </row>
    <row r="88" spans="1:54" ht="66">
      <c r="A88" s="27"/>
      <c r="B88" s="16"/>
      <c r="C88" s="27"/>
      <c r="D88" s="16"/>
      <c r="E88" s="16">
        <v>2</v>
      </c>
      <c r="F88" s="25">
        <v>34</v>
      </c>
      <c r="G88" s="18" t="s">
        <v>18</v>
      </c>
      <c r="H88" s="18">
        <v>0</v>
      </c>
      <c r="I88" s="18">
        <v>1</v>
      </c>
      <c r="J88" s="18" t="s">
        <v>69</v>
      </c>
      <c r="K88" s="18" t="s">
        <v>68</v>
      </c>
      <c r="L88" s="18">
        <v>1</v>
      </c>
      <c r="M88" s="18">
        <v>7</v>
      </c>
      <c r="N88" s="19">
        <v>760</v>
      </c>
      <c r="O88" s="19" t="s">
        <v>166</v>
      </c>
      <c r="P88" s="19">
        <v>5</v>
      </c>
      <c r="Q88" s="18" t="str">
        <f t="shared" ca="1" si="13"/>
        <v>16</v>
      </c>
      <c r="R88" s="18" t="str">
        <f t="shared" ca="1" si="15"/>
        <v>08</v>
      </c>
      <c r="S88" s="18" t="str">
        <f t="shared" ca="1" si="17"/>
        <v>07</v>
      </c>
      <c r="T88" s="18">
        <v>1</v>
      </c>
      <c r="U88" s="18">
        <v>0</v>
      </c>
      <c r="V88" s="18">
        <v>0</v>
      </c>
      <c r="W88" s="18">
        <v>1</v>
      </c>
      <c r="X88" s="18">
        <v>1</v>
      </c>
      <c r="Y88" s="18">
        <v>1</v>
      </c>
      <c r="Z88" s="18">
        <v>1</v>
      </c>
      <c r="AA88" s="18">
        <v>1</v>
      </c>
      <c r="AB88" s="18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8">
        <v>0</v>
      </c>
      <c r="AJ88" s="26">
        <f t="shared" ref="AJ88:AJ89" si="37">F88</f>
        <v>34</v>
      </c>
      <c r="AK88" s="19">
        <v>0</v>
      </c>
      <c r="AL88" s="19">
        <v>0</v>
      </c>
      <c r="AM88" s="19">
        <v>0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8" t="str">
        <f t="shared" ca="1" si="26"/>
        <v>15</v>
      </c>
      <c r="AU88" s="18" t="s">
        <v>25</v>
      </c>
      <c r="AV88" s="16" t="str">
        <f t="shared" ca="1" si="27"/>
        <v>7B00013CC80107076002F400051608070100000101010100000000000000000000000000000034000000000000000000000000000000000000157D</v>
      </c>
      <c r="AW88" s="79">
        <v>87</v>
      </c>
      <c r="AX88" s="21"/>
      <c r="AY88" s="18" t="str">
        <f t="shared" si="28"/>
        <v>00</v>
      </c>
      <c r="AZ88" s="18" t="str">
        <f t="shared" si="29"/>
        <v>00</v>
      </c>
      <c r="BA88" s="20"/>
      <c r="BB88" s="21"/>
    </row>
    <row r="89" spans="1:54" ht="66">
      <c r="A89" s="27"/>
      <c r="B89" s="16"/>
      <c r="C89" s="27"/>
      <c r="D89" s="16"/>
      <c r="E89" s="16">
        <v>3</v>
      </c>
      <c r="F89" s="25" t="s">
        <v>72</v>
      </c>
      <c r="G89" s="18" t="s">
        <v>18</v>
      </c>
      <c r="H89" s="18">
        <v>0</v>
      </c>
      <c r="I89" s="18">
        <v>1</v>
      </c>
      <c r="J89" s="18" t="s">
        <v>69</v>
      </c>
      <c r="K89" s="18" t="s">
        <v>68</v>
      </c>
      <c r="L89" s="18">
        <v>1</v>
      </c>
      <c r="M89" s="18">
        <v>7</v>
      </c>
      <c r="N89" s="19">
        <v>760</v>
      </c>
      <c r="O89" s="19" t="s">
        <v>166</v>
      </c>
      <c r="P89" s="19">
        <v>5</v>
      </c>
      <c r="Q89" s="18" t="str">
        <f t="shared" ca="1" si="13"/>
        <v>16</v>
      </c>
      <c r="R89" s="18" t="str">
        <f t="shared" ca="1" si="15"/>
        <v>08</v>
      </c>
      <c r="S89" s="18" t="str">
        <f t="shared" ca="1" si="17"/>
        <v>07</v>
      </c>
      <c r="T89" s="18">
        <v>1</v>
      </c>
      <c r="U89" s="18">
        <v>0</v>
      </c>
      <c r="V89" s="18">
        <v>0</v>
      </c>
      <c r="W89" s="18">
        <v>1</v>
      </c>
      <c r="X89" s="18">
        <v>1</v>
      </c>
      <c r="Y89" s="18">
        <v>1</v>
      </c>
      <c r="Z89" s="18">
        <v>1</v>
      </c>
      <c r="AA89" s="18">
        <v>1</v>
      </c>
      <c r="AB89" s="18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8">
        <v>0</v>
      </c>
      <c r="AJ89" s="26" t="str">
        <f t="shared" si="37"/>
        <v>FFFF</v>
      </c>
      <c r="AK89" s="19">
        <v>0</v>
      </c>
      <c r="AL89" s="19">
        <v>0</v>
      </c>
      <c r="AM89" s="19">
        <v>0</v>
      </c>
      <c r="AN89" s="19">
        <v>0</v>
      </c>
      <c r="AO89" s="19">
        <v>0</v>
      </c>
      <c r="AP89" s="19">
        <v>0</v>
      </c>
      <c r="AQ89" s="19">
        <v>0</v>
      </c>
      <c r="AR89" s="19">
        <v>0</v>
      </c>
      <c r="AS89" s="19">
        <v>0</v>
      </c>
      <c r="AT89" s="18" t="str">
        <f t="shared" ca="1" si="26"/>
        <v>00</v>
      </c>
      <c r="AU89" s="18" t="s">
        <v>25</v>
      </c>
      <c r="AV89" s="16" t="str">
        <f t="shared" ca="1" si="27"/>
        <v>7B00013CC80107076002F40005160807010000010101010000000000000000000000000000FFFF000000000000000000000000000000000000007D</v>
      </c>
      <c r="AW89" s="79">
        <v>88</v>
      </c>
      <c r="AX89" s="21"/>
      <c r="AY89" s="18" t="str">
        <f t="shared" si="28"/>
        <v>00</v>
      </c>
      <c r="AZ89" s="18" t="str">
        <f t="shared" si="29"/>
        <v>00</v>
      </c>
      <c r="BA89" s="20"/>
      <c r="BB89" s="21"/>
    </row>
    <row r="90" spans="1:54" ht="66">
      <c r="A90" s="27"/>
      <c r="B90" s="16">
        <v>40</v>
      </c>
      <c r="C90" s="27" t="s">
        <v>93</v>
      </c>
      <c r="D90" s="16"/>
      <c r="E90" s="16">
        <v>1</v>
      </c>
      <c r="F90" s="25">
        <v>0</v>
      </c>
      <c r="G90" s="18" t="s">
        <v>18</v>
      </c>
      <c r="H90" s="18">
        <v>0</v>
      </c>
      <c r="I90" s="18">
        <v>1</v>
      </c>
      <c r="J90" s="18" t="s">
        <v>69</v>
      </c>
      <c r="K90" s="18" t="s">
        <v>68</v>
      </c>
      <c r="L90" s="18">
        <v>1</v>
      </c>
      <c r="M90" s="18">
        <v>7</v>
      </c>
      <c r="N90" s="19">
        <v>760</v>
      </c>
      <c r="O90" s="19" t="s">
        <v>166</v>
      </c>
      <c r="P90" s="19">
        <v>5</v>
      </c>
      <c r="Q90" s="18" t="str">
        <f t="shared" ca="1" si="13"/>
        <v>16</v>
      </c>
      <c r="R90" s="18" t="str">
        <f t="shared" ca="1" si="15"/>
        <v>08</v>
      </c>
      <c r="S90" s="18" t="str">
        <f t="shared" ca="1" si="17"/>
        <v>07</v>
      </c>
      <c r="T90" s="18">
        <v>1</v>
      </c>
      <c r="U90" s="18">
        <v>0</v>
      </c>
      <c r="V90" s="18">
        <v>0</v>
      </c>
      <c r="W90" s="18">
        <v>1</v>
      </c>
      <c r="X90" s="18">
        <v>1</v>
      </c>
      <c r="Y90" s="18">
        <v>1</v>
      </c>
      <c r="Z90" s="18">
        <v>1</v>
      </c>
      <c r="AA90" s="18">
        <v>1</v>
      </c>
      <c r="AB90" s="18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8">
        <v>0</v>
      </c>
      <c r="AJ90" s="19">
        <v>0</v>
      </c>
      <c r="AK90" s="26">
        <f>F90</f>
        <v>0</v>
      </c>
      <c r="AL90" s="19">
        <v>0</v>
      </c>
      <c r="AM90" s="19">
        <v>0</v>
      </c>
      <c r="AN90" s="19">
        <v>0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8" t="str">
        <f t="shared" ca="1" si="26"/>
        <v>01</v>
      </c>
      <c r="AU90" s="18" t="s">
        <v>25</v>
      </c>
      <c r="AV90" s="16" t="str">
        <f t="shared" ca="1" si="27"/>
        <v>7B00013CC80107076002F400051608070100000101010100000000000000000000000000000000000000000000000000000000000000000000017D</v>
      </c>
      <c r="AW90" s="79">
        <v>89</v>
      </c>
      <c r="AX90" s="21"/>
      <c r="AY90" s="18" t="str">
        <f t="shared" si="28"/>
        <v>00</v>
      </c>
      <c r="AZ90" s="18" t="str">
        <f t="shared" si="29"/>
        <v>00</v>
      </c>
      <c r="BA90" s="20"/>
      <c r="BB90" s="21"/>
    </row>
    <row r="91" spans="1:54" ht="66">
      <c r="A91" s="27"/>
      <c r="B91" s="16"/>
      <c r="C91" s="27"/>
      <c r="D91" s="16"/>
      <c r="E91" s="16">
        <v>2</v>
      </c>
      <c r="F91" s="25">
        <v>34</v>
      </c>
      <c r="G91" s="18" t="s">
        <v>18</v>
      </c>
      <c r="H91" s="18">
        <v>0</v>
      </c>
      <c r="I91" s="18">
        <v>1</v>
      </c>
      <c r="J91" s="18" t="s">
        <v>69</v>
      </c>
      <c r="K91" s="18" t="s">
        <v>68</v>
      </c>
      <c r="L91" s="18">
        <v>1</v>
      </c>
      <c r="M91" s="18">
        <v>7</v>
      </c>
      <c r="N91" s="19">
        <v>760</v>
      </c>
      <c r="O91" s="19" t="s">
        <v>166</v>
      </c>
      <c r="P91" s="19">
        <v>5</v>
      </c>
      <c r="Q91" s="18" t="str">
        <f t="shared" ca="1" si="13"/>
        <v>16</v>
      </c>
      <c r="R91" s="18" t="str">
        <f t="shared" ca="1" si="15"/>
        <v>08</v>
      </c>
      <c r="S91" s="18" t="str">
        <f t="shared" ca="1" si="17"/>
        <v>07</v>
      </c>
      <c r="T91" s="18">
        <v>1</v>
      </c>
      <c r="U91" s="18">
        <v>0</v>
      </c>
      <c r="V91" s="18">
        <v>0</v>
      </c>
      <c r="W91" s="18">
        <v>1</v>
      </c>
      <c r="X91" s="18">
        <v>1</v>
      </c>
      <c r="Y91" s="18">
        <v>1</v>
      </c>
      <c r="Z91" s="18">
        <v>1</v>
      </c>
      <c r="AA91" s="18">
        <v>1</v>
      </c>
      <c r="AB91" s="18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  <c r="AH91" s="19">
        <v>0</v>
      </c>
      <c r="AI91" s="18">
        <v>0</v>
      </c>
      <c r="AJ91" s="19">
        <v>0</v>
      </c>
      <c r="AK91" s="26">
        <f t="shared" ref="AK91:AK92" si="38">F91</f>
        <v>34</v>
      </c>
      <c r="AL91" s="19">
        <v>0</v>
      </c>
      <c r="AM91" s="19">
        <v>0</v>
      </c>
      <c r="AN91" s="19">
        <v>0</v>
      </c>
      <c r="AO91" s="19">
        <v>0</v>
      </c>
      <c r="AP91" s="19">
        <v>0</v>
      </c>
      <c r="AQ91" s="19">
        <v>0</v>
      </c>
      <c r="AR91" s="19">
        <v>0</v>
      </c>
      <c r="AS91" s="19">
        <v>0</v>
      </c>
      <c r="AT91" s="18" t="str">
        <f t="shared" ca="1" si="26"/>
        <v>15</v>
      </c>
      <c r="AU91" s="18" t="s">
        <v>25</v>
      </c>
      <c r="AV91" s="16" t="str">
        <f t="shared" ca="1" si="27"/>
        <v>7B00013CC80107076002F400051608070100000101010100000000000000000000000000000000003400000000000000000000000000000000157D</v>
      </c>
      <c r="AW91" s="79">
        <v>90</v>
      </c>
      <c r="AX91" s="21"/>
      <c r="AY91" s="18" t="str">
        <f t="shared" si="28"/>
        <v>00</v>
      </c>
      <c r="AZ91" s="18" t="str">
        <f t="shared" si="29"/>
        <v>00</v>
      </c>
      <c r="BA91" s="20"/>
      <c r="BB91" s="21"/>
    </row>
    <row r="92" spans="1:54" ht="66">
      <c r="A92" s="27"/>
      <c r="B92" s="16"/>
      <c r="C92" s="27"/>
      <c r="D92" s="16"/>
      <c r="E92" s="16">
        <v>3</v>
      </c>
      <c r="F92" s="25" t="s">
        <v>72</v>
      </c>
      <c r="G92" s="18" t="s">
        <v>18</v>
      </c>
      <c r="H92" s="18">
        <v>0</v>
      </c>
      <c r="I92" s="18">
        <v>1</v>
      </c>
      <c r="J92" s="18" t="s">
        <v>69</v>
      </c>
      <c r="K92" s="18" t="s">
        <v>68</v>
      </c>
      <c r="L92" s="18">
        <v>1</v>
      </c>
      <c r="M92" s="18">
        <v>7</v>
      </c>
      <c r="N92" s="19">
        <v>760</v>
      </c>
      <c r="O92" s="19" t="s">
        <v>166</v>
      </c>
      <c r="P92" s="19">
        <v>5</v>
      </c>
      <c r="Q92" s="18" t="str">
        <f t="shared" ca="1" si="13"/>
        <v>16</v>
      </c>
      <c r="R92" s="18" t="str">
        <f t="shared" ca="1" si="15"/>
        <v>08</v>
      </c>
      <c r="S92" s="18" t="str">
        <f t="shared" ca="1" si="17"/>
        <v>07</v>
      </c>
      <c r="T92" s="18">
        <v>1</v>
      </c>
      <c r="U92" s="18">
        <v>0</v>
      </c>
      <c r="V92" s="18">
        <v>0</v>
      </c>
      <c r="W92" s="18">
        <v>1</v>
      </c>
      <c r="X92" s="18">
        <v>1</v>
      </c>
      <c r="Y92" s="18">
        <v>1</v>
      </c>
      <c r="Z92" s="18">
        <v>1</v>
      </c>
      <c r="AA92" s="18">
        <v>1</v>
      </c>
      <c r="AB92" s="18">
        <v>0</v>
      </c>
      <c r="AC92" s="19">
        <v>0</v>
      </c>
      <c r="AD92" s="19">
        <v>0</v>
      </c>
      <c r="AE92" s="19">
        <v>0</v>
      </c>
      <c r="AF92" s="19">
        <v>0</v>
      </c>
      <c r="AG92" s="19">
        <v>0</v>
      </c>
      <c r="AH92" s="19">
        <v>0</v>
      </c>
      <c r="AI92" s="18">
        <v>0</v>
      </c>
      <c r="AJ92" s="19">
        <v>0</v>
      </c>
      <c r="AK92" s="26" t="str">
        <f t="shared" si="38"/>
        <v>FFFF</v>
      </c>
      <c r="AL92" s="19">
        <v>0</v>
      </c>
      <c r="AM92" s="19">
        <v>0</v>
      </c>
      <c r="AN92" s="19">
        <v>0</v>
      </c>
      <c r="AO92" s="19">
        <v>0</v>
      </c>
      <c r="AP92" s="19">
        <v>0</v>
      </c>
      <c r="AQ92" s="19">
        <v>0</v>
      </c>
      <c r="AR92" s="19">
        <v>0</v>
      </c>
      <c r="AS92" s="19">
        <v>0</v>
      </c>
      <c r="AT92" s="18" t="str">
        <f t="shared" ca="1" si="26"/>
        <v>00</v>
      </c>
      <c r="AU92" s="18" t="s">
        <v>25</v>
      </c>
      <c r="AV92" s="16" t="str">
        <f t="shared" ca="1" si="27"/>
        <v>7B00013CC80107076002F400051608070100000101010100000000000000000000000000000000FFFF00000000000000000000000000000000007D</v>
      </c>
      <c r="AW92" s="79">
        <v>91</v>
      </c>
      <c r="AX92" s="21"/>
      <c r="AY92" s="18" t="str">
        <f t="shared" si="28"/>
        <v>00</v>
      </c>
      <c r="AZ92" s="18" t="str">
        <f t="shared" si="29"/>
        <v>00</v>
      </c>
      <c r="BA92" s="20"/>
      <c r="BB92" s="21"/>
    </row>
    <row r="93" spans="1:54" ht="66">
      <c r="A93" s="27"/>
      <c r="B93" s="16">
        <v>42</v>
      </c>
      <c r="C93" s="27" t="s">
        <v>94</v>
      </c>
      <c r="D93" s="16"/>
      <c r="E93" s="16">
        <v>1</v>
      </c>
      <c r="F93" s="25">
        <v>0</v>
      </c>
      <c r="G93" s="18" t="s">
        <v>18</v>
      </c>
      <c r="H93" s="18">
        <v>0</v>
      </c>
      <c r="I93" s="18">
        <v>1</v>
      </c>
      <c r="J93" s="18" t="s">
        <v>69</v>
      </c>
      <c r="K93" s="18" t="s">
        <v>68</v>
      </c>
      <c r="L93" s="18">
        <v>1</v>
      </c>
      <c r="M93" s="18">
        <v>7</v>
      </c>
      <c r="N93" s="19">
        <v>760</v>
      </c>
      <c r="O93" s="19" t="s">
        <v>166</v>
      </c>
      <c r="P93" s="19">
        <v>5</v>
      </c>
      <c r="Q93" s="18" t="str">
        <f t="shared" ca="1" si="13"/>
        <v>16</v>
      </c>
      <c r="R93" s="18" t="str">
        <f t="shared" ca="1" si="15"/>
        <v>08</v>
      </c>
      <c r="S93" s="18" t="str">
        <f t="shared" ca="1" si="17"/>
        <v>07</v>
      </c>
      <c r="T93" s="18">
        <v>1</v>
      </c>
      <c r="U93" s="18">
        <v>0</v>
      </c>
      <c r="V93" s="18">
        <v>0</v>
      </c>
      <c r="W93" s="18">
        <v>1</v>
      </c>
      <c r="X93" s="18">
        <v>1</v>
      </c>
      <c r="Y93" s="18">
        <v>1</v>
      </c>
      <c r="Z93" s="18">
        <v>1</v>
      </c>
      <c r="AA93" s="18">
        <v>1</v>
      </c>
      <c r="AB93" s="18">
        <v>0</v>
      </c>
      <c r="AC93" s="19">
        <v>0</v>
      </c>
      <c r="AD93" s="19">
        <v>0</v>
      </c>
      <c r="AE93" s="19">
        <v>0</v>
      </c>
      <c r="AF93" s="19">
        <v>0</v>
      </c>
      <c r="AG93" s="19">
        <v>0</v>
      </c>
      <c r="AH93" s="19">
        <v>0</v>
      </c>
      <c r="AI93" s="18">
        <v>0</v>
      </c>
      <c r="AJ93" s="19">
        <v>0</v>
      </c>
      <c r="AK93" s="19">
        <v>0</v>
      </c>
      <c r="AL93" s="26">
        <f>F93</f>
        <v>0</v>
      </c>
      <c r="AM93" s="19">
        <v>0</v>
      </c>
      <c r="AN93" s="19">
        <v>0</v>
      </c>
      <c r="AO93" s="19">
        <v>0</v>
      </c>
      <c r="AP93" s="19">
        <v>0</v>
      </c>
      <c r="AQ93" s="19">
        <v>0</v>
      </c>
      <c r="AR93" s="19">
        <v>0</v>
      </c>
      <c r="AS93" s="19">
        <v>0</v>
      </c>
      <c r="AT93" s="18" t="str">
        <f t="shared" ca="1" si="26"/>
        <v>01</v>
      </c>
      <c r="AU93" s="18" t="s">
        <v>25</v>
      </c>
      <c r="AV93" s="16" t="str">
        <f t="shared" ca="1" si="27"/>
        <v>7B00013CC80107076002F400051608070100000101010100000000000000000000000000000000000000000000000000000000000000000000017D</v>
      </c>
      <c r="AW93" s="79">
        <v>92</v>
      </c>
      <c r="AX93" s="21"/>
      <c r="AY93" s="18" t="str">
        <f t="shared" si="28"/>
        <v>00</v>
      </c>
      <c r="AZ93" s="18" t="str">
        <f t="shared" si="29"/>
        <v>00</v>
      </c>
      <c r="BA93" s="20"/>
      <c r="BB93" s="21"/>
    </row>
    <row r="94" spans="1:54" ht="66">
      <c r="A94" s="27"/>
      <c r="B94" s="16"/>
      <c r="C94" s="27"/>
      <c r="D94" s="16"/>
      <c r="E94" s="16">
        <v>2</v>
      </c>
      <c r="F94" s="25">
        <v>34</v>
      </c>
      <c r="G94" s="18" t="s">
        <v>18</v>
      </c>
      <c r="H94" s="18">
        <v>0</v>
      </c>
      <c r="I94" s="18">
        <v>1</v>
      </c>
      <c r="J94" s="18" t="s">
        <v>69</v>
      </c>
      <c r="K94" s="18" t="s">
        <v>68</v>
      </c>
      <c r="L94" s="18">
        <v>1</v>
      </c>
      <c r="M94" s="18">
        <v>7</v>
      </c>
      <c r="N94" s="19">
        <v>760</v>
      </c>
      <c r="O94" s="19" t="s">
        <v>166</v>
      </c>
      <c r="P94" s="19">
        <v>5</v>
      </c>
      <c r="Q94" s="18" t="str">
        <f t="shared" ca="1" si="13"/>
        <v>16</v>
      </c>
      <c r="R94" s="18" t="str">
        <f t="shared" ca="1" si="15"/>
        <v>08</v>
      </c>
      <c r="S94" s="18" t="str">
        <f t="shared" ca="1" si="17"/>
        <v>07</v>
      </c>
      <c r="T94" s="18">
        <v>1</v>
      </c>
      <c r="U94" s="18">
        <v>0</v>
      </c>
      <c r="V94" s="18">
        <v>0</v>
      </c>
      <c r="W94" s="18">
        <v>1</v>
      </c>
      <c r="X94" s="18">
        <v>1</v>
      </c>
      <c r="Y94" s="18">
        <v>1</v>
      </c>
      <c r="Z94" s="18">
        <v>1</v>
      </c>
      <c r="AA94" s="18">
        <v>1</v>
      </c>
      <c r="AB94" s="18">
        <v>0</v>
      </c>
      <c r="AC94" s="19">
        <v>0</v>
      </c>
      <c r="AD94" s="19">
        <v>0</v>
      </c>
      <c r="AE94" s="19">
        <v>0</v>
      </c>
      <c r="AF94" s="19">
        <v>0</v>
      </c>
      <c r="AG94" s="19">
        <v>0</v>
      </c>
      <c r="AH94" s="19">
        <v>0</v>
      </c>
      <c r="AI94" s="18">
        <v>0</v>
      </c>
      <c r="AJ94" s="19">
        <v>0</v>
      </c>
      <c r="AK94" s="19">
        <v>0</v>
      </c>
      <c r="AL94" s="26">
        <f t="shared" ref="AL94:AL95" si="39">F94</f>
        <v>34</v>
      </c>
      <c r="AM94" s="19">
        <v>0</v>
      </c>
      <c r="AN94" s="19">
        <v>0</v>
      </c>
      <c r="AO94" s="19">
        <v>0</v>
      </c>
      <c r="AP94" s="19">
        <v>0</v>
      </c>
      <c r="AQ94" s="19">
        <v>0</v>
      </c>
      <c r="AR94" s="19">
        <v>0</v>
      </c>
      <c r="AS94" s="19">
        <v>0</v>
      </c>
      <c r="AT94" s="18" t="str">
        <f t="shared" ca="1" si="26"/>
        <v>15</v>
      </c>
      <c r="AU94" s="18" t="s">
        <v>25</v>
      </c>
      <c r="AV94" s="16" t="str">
        <f t="shared" ca="1" si="27"/>
        <v>7B00013CC80107076002F400051608070100000101010100000000000000000000000000000000000000340000000000000000000000000000157D</v>
      </c>
      <c r="AW94" s="79">
        <v>93</v>
      </c>
      <c r="AX94" s="21"/>
      <c r="AY94" s="18" t="str">
        <f t="shared" si="28"/>
        <v>00</v>
      </c>
      <c r="AZ94" s="18" t="str">
        <f t="shared" si="29"/>
        <v>00</v>
      </c>
      <c r="BA94" s="20"/>
      <c r="BB94" s="21"/>
    </row>
    <row r="95" spans="1:54" ht="66">
      <c r="A95" s="27"/>
      <c r="B95" s="16"/>
      <c r="C95" s="27"/>
      <c r="D95" s="16"/>
      <c r="E95" s="16">
        <v>3</v>
      </c>
      <c r="F95" s="25" t="s">
        <v>72</v>
      </c>
      <c r="G95" s="18" t="s">
        <v>18</v>
      </c>
      <c r="H95" s="18">
        <v>0</v>
      </c>
      <c r="I95" s="18">
        <v>1</v>
      </c>
      <c r="J95" s="18" t="s">
        <v>69</v>
      </c>
      <c r="K95" s="18" t="s">
        <v>68</v>
      </c>
      <c r="L95" s="18">
        <v>1</v>
      </c>
      <c r="M95" s="18">
        <v>7</v>
      </c>
      <c r="N95" s="19">
        <v>760</v>
      </c>
      <c r="O95" s="19" t="s">
        <v>166</v>
      </c>
      <c r="P95" s="19">
        <v>5</v>
      </c>
      <c r="Q95" s="18" t="str">
        <f t="shared" ca="1" si="13"/>
        <v>16</v>
      </c>
      <c r="R95" s="18" t="str">
        <f t="shared" ca="1" si="15"/>
        <v>08</v>
      </c>
      <c r="S95" s="18" t="str">
        <f t="shared" ca="1" si="17"/>
        <v>07</v>
      </c>
      <c r="T95" s="18">
        <v>1</v>
      </c>
      <c r="U95" s="18">
        <v>0</v>
      </c>
      <c r="V95" s="18">
        <v>0</v>
      </c>
      <c r="W95" s="18">
        <v>1</v>
      </c>
      <c r="X95" s="18">
        <v>1</v>
      </c>
      <c r="Y95" s="18">
        <v>1</v>
      </c>
      <c r="Z95" s="18">
        <v>1</v>
      </c>
      <c r="AA95" s="18">
        <v>1</v>
      </c>
      <c r="AB95" s="18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0</v>
      </c>
      <c r="AH95" s="19">
        <v>0</v>
      </c>
      <c r="AI95" s="18">
        <v>0</v>
      </c>
      <c r="AJ95" s="19">
        <v>0</v>
      </c>
      <c r="AK95" s="19">
        <v>0</v>
      </c>
      <c r="AL95" s="26" t="str">
        <f t="shared" si="39"/>
        <v>FFFF</v>
      </c>
      <c r="AM95" s="19">
        <v>0</v>
      </c>
      <c r="AN95" s="19">
        <v>0</v>
      </c>
      <c r="AO95" s="19">
        <v>0</v>
      </c>
      <c r="AP95" s="19">
        <v>0</v>
      </c>
      <c r="AQ95" s="19">
        <v>0</v>
      </c>
      <c r="AR95" s="19">
        <v>0</v>
      </c>
      <c r="AS95" s="19">
        <v>0</v>
      </c>
      <c r="AT95" s="18" t="str">
        <f t="shared" ca="1" si="26"/>
        <v>00</v>
      </c>
      <c r="AU95" s="18" t="s">
        <v>25</v>
      </c>
      <c r="AV95" s="16" t="str">
        <f t="shared" ca="1" si="27"/>
        <v>7B00013CC80107076002F4000516080701000001010101000000000000000000000000000000000000FFFF0000000000000000000000000000007D</v>
      </c>
      <c r="AW95" s="79">
        <v>94</v>
      </c>
      <c r="AX95" s="21"/>
      <c r="AY95" s="18" t="str">
        <f t="shared" si="28"/>
        <v>00</v>
      </c>
      <c r="AZ95" s="18" t="str">
        <f t="shared" si="29"/>
        <v>00</v>
      </c>
      <c r="BA95" s="20"/>
      <c r="BB95" s="21"/>
    </row>
    <row r="96" spans="1:54" ht="66">
      <c r="A96" s="27"/>
      <c r="B96" s="16">
        <v>44</v>
      </c>
      <c r="C96" s="27" t="s">
        <v>95</v>
      </c>
      <c r="D96" s="16"/>
      <c r="E96" s="16">
        <v>1</v>
      </c>
      <c r="F96" s="25">
        <v>0</v>
      </c>
      <c r="G96" s="18" t="s">
        <v>18</v>
      </c>
      <c r="H96" s="18">
        <v>0</v>
      </c>
      <c r="I96" s="18">
        <v>1</v>
      </c>
      <c r="J96" s="18" t="s">
        <v>69</v>
      </c>
      <c r="K96" s="18" t="s">
        <v>68</v>
      </c>
      <c r="L96" s="18">
        <v>1</v>
      </c>
      <c r="M96" s="18">
        <v>7</v>
      </c>
      <c r="N96" s="19">
        <v>760</v>
      </c>
      <c r="O96" s="19" t="s">
        <v>166</v>
      </c>
      <c r="P96" s="19">
        <v>5</v>
      </c>
      <c r="Q96" s="18" t="str">
        <f t="shared" ca="1" si="13"/>
        <v>16</v>
      </c>
      <c r="R96" s="18" t="str">
        <f t="shared" ca="1" si="15"/>
        <v>08</v>
      </c>
      <c r="S96" s="18" t="str">
        <f t="shared" ca="1" si="17"/>
        <v>07</v>
      </c>
      <c r="T96" s="18">
        <v>1</v>
      </c>
      <c r="U96" s="18">
        <v>0</v>
      </c>
      <c r="V96" s="18">
        <v>0</v>
      </c>
      <c r="W96" s="18">
        <v>1</v>
      </c>
      <c r="X96" s="18">
        <v>1</v>
      </c>
      <c r="Y96" s="18">
        <v>1</v>
      </c>
      <c r="Z96" s="18">
        <v>1</v>
      </c>
      <c r="AA96" s="18">
        <v>1</v>
      </c>
      <c r="AB96" s="18">
        <v>0</v>
      </c>
      <c r="AC96" s="19">
        <v>0</v>
      </c>
      <c r="AD96" s="19">
        <v>0</v>
      </c>
      <c r="AE96" s="19">
        <v>0</v>
      </c>
      <c r="AF96" s="19">
        <v>0</v>
      </c>
      <c r="AG96" s="19">
        <v>0</v>
      </c>
      <c r="AH96" s="19">
        <v>0</v>
      </c>
      <c r="AI96" s="18">
        <v>0</v>
      </c>
      <c r="AJ96" s="19">
        <v>0</v>
      </c>
      <c r="AK96" s="19">
        <v>0</v>
      </c>
      <c r="AL96" s="19">
        <v>0</v>
      </c>
      <c r="AM96" s="26">
        <f>F96</f>
        <v>0</v>
      </c>
      <c r="AN96" s="19">
        <v>0</v>
      </c>
      <c r="AO96" s="19">
        <v>0</v>
      </c>
      <c r="AP96" s="19">
        <v>0</v>
      </c>
      <c r="AQ96" s="19">
        <v>0</v>
      </c>
      <c r="AR96" s="19">
        <v>0</v>
      </c>
      <c r="AS96" s="19">
        <v>0</v>
      </c>
      <c r="AT96" s="18" t="str">
        <f t="shared" ca="1" si="26"/>
        <v>01</v>
      </c>
      <c r="AU96" s="18" t="s">
        <v>25</v>
      </c>
      <c r="AV96" s="16" t="str">
        <f t="shared" ca="1" si="27"/>
        <v>7B00013CC80107076002F400051608070100000101010100000000000000000000000000000000000000000000000000000000000000000000017D</v>
      </c>
      <c r="AW96" s="79">
        <v>95</v>
      </c>
      <c r="AX96" s="21"/>
      <c r="AY96" s="18" t="str">
        <f t="shared" si="28"/>
        <v>00</v>
      </c>
      <c r="AZ96" s="18" t="str">
        <f t="shared" si="29"/>
        <v>00</v>
      </c>
      <c r="BA96" s="20"/>
      <c r="BB96" s="21"/>
    </row>
    <row r="97" spans="1:54" ht="66">
      <c r="A97" s="27"/>
      <c r="B97" s="16"/>
      <c r="C97" s="27"/>
      <c r="D97" s="16"/>
      <c r="E97" s="16">
        <v>2</v>
      </c>
      <c r="F97" s="25">
        <v>34</v>
      </c>
      <c r="G97" s="18" t="s">
        <v>18</v>
      </c>
      <c r="H97" s="18">
        <v>0</v>
      </c>
      <c r="I97" s="18">
        <v>1</v>
      </c>
      <c r="J97" s="18" t="s">
        <v>69</v>
      </c>
      <c r="K97" s="18" t="s">
        <v>68</v>
      </c>
      <c r="L97" s="18">
        <v>1</v>
      </c>
      <c r="M97" s="18">
        <v>7</v>
      </c>
      <c r="N97" s="19">
        <v>760</v>
      </c>
      <c r="O97" s="19" t="s">
        <v>166</v>
      </c>
      <c r="P97" s="19">
        <v>5</v>
      </c>
      <c r="Q97" s="18" t="str">
        <f t="shared" ca="1" si="13"/>
        <v>16</v>
      </c>
      <c r="R97" s="18" t="str">
        <f t="shared" ca="1" si="15"/>
        <v>08</v>
      </c>
      <c r="S97" s="18" t="str">
        <f t="shared" ca="1" si="17"/>
        <v>07</v>
      </c>
      <c r="T97" s="18">
        <v>1</v>
      </c>
      <c r="U97" s="18">
        <v>0</v>
      </c>
      <c r="V97" s="18">
        <v>0</v>
      </c>
      <c r="W97" s="18">
        <v>1</v>
      </c>
      <c r="X97" s="18">
        <v>1</v>
      </c>
      <c r="Y97" s="18">
        <v>1</v>
      </c>
      <c r="Z97" s="18">
        <v>1</v>
      </c>
      <c r="AA97" s="18">
        <v>1</v>
      </c>
      <c r="AB97" s="18">
        <v>0</v>
      </c>
      <c r="AC97" s="19">
        <v>0</v>
      </c>
      <c r="AD97" s="19">
        <v>0</v>
      </c>
      <c r="AE97" s="19">
        <v>0</v>
      </c>
      <c r="AF97" s="19">
        <v>0</v>
      </c>
      <c r="AG97" s="19">
        <v>0</v>
      </c>
      <c r="AH97" s="19">
        <v>0</v>
      </c>
      <c r="AI97" s="18">
        <v>0</v>
      </c>
      <c r="AJ97" s="19">
        <v>0</v>
      </c>
      <c r="AK97" s="19">
        <v>0</v>
      </c>
      <c r="AL97" s="19">
        <v>0</v>
      </c>
      <c r="AM97" s="26">
        <f t="shared" ref="AM97:AM98" si="40">F97</f>
        <v>34</v>
      </c>
      <c r="AN97" s="19">
        <v>0</v>
      </c>
      <c r="AO97" s="19">
        <v>0</v>
      </c>
      <c r="AP97" s="19">
        <v>0</v>
      </c>
      <c r="AQ97" s="19">
        <v>0</v>
      </c>
      <c r="AR97" s="19">
        <v>0</v>
      </c>
      <c r="AS97" s="19">
        <v>0</v>
      </c>
      <c r="AT97" s="18" t="str">
        <f t="shared" ca="1" si="26"/>
        <v>15</v>
      </c>
      <c r="AU97" s="18" t="s">
        <v>25</v>
      </c>
      <c r="AV97" s="16" t="str">
        <f t="shared" ca="1" si="27"/>
        <v>7B00013CC80107076002F400051608070100000101010100000000000000000000000000000000000000000034000000000000000000000000157D</v>
      </c>
      <c r="AW97" s="79">
        <v>96</v>
      </c>
      <c r="AX97" s="21"/>
      <c r="AY97" s="18" t="str">
        <f t="shared" si="28"/>
        <v>00</v>
      </c>
      <c r="AZ97" s="18" t="str">
        <f t="shared" si="29"/>
        <v>00</v>
      </c>
      <c r="BA97" s="20"/>
      <c r="BB97" s="21"/>
    </row>
    <row r="98" spans="1:54" ht="66">
      <c r="A98" s="27"/>
      <c r="B98" s="16"/>
      <c r="C98" s="27"/>
      <c r="D98" s="16"/>
      <c r="E98" s="16">
        <v>3</v>
      </c>
      <c r="F98" s="25" t="s">
        <v>72</v>
      </c>
      <c r="G98" s="18" t="s">
        <v>18</v>
      </c>
      <c r="H98" s="18">
        <v>0</v>
      </c>
      <c r="I98" s="18">
        <v>1</v>
      </c>
      <c r="J98" s="18" t="s">
        <v>69</v>
      </c>
      <c r="K98" s="18" t="s">
        <v>68</v>
      </c>
      <c r="L98" s="18">
        <v>1</v>
      </c>
      <c r="M98" s="18">
        <v>7</v>
      </c>
      <c r="N98" s="19">
        <v>760</v>
      </c>
      <c r="O98" s="19" t="s">
        <v>166</v>
      </c>
      <c r="P98" s="19">
        <v>5</v>
      </c>
      <c r="Q98" s="18" t="str">
        <f t="shared" ref="Q98:Q120" ca="1" si="41">TEXT(DEC2HEX(TEXT(NOW()+2,"YY")),"00")</f>
        <v>16</v>
      </c>
      <c r="R98" s="18" t="str">
        <f t="shared" ca="1" si="15"/>
        <v>08</v>
      </c>
      <c r="S98" s="18" t="str">
        <f t="shared" ca="1" si="17"/>
        <v>07</v>
      </c>
      <c r="T98" s="18">
        <v>1</v>
      </c>
      <c r="U98" s="18">
        <v>0</v>
      </c>
      <c r="V98" s="18">
        <v>0</v>
      </c>
      <c r="W98" s="18">
        <v>1</v>
      </c>
      <c r="X98" s="18">
        <v>1</v>
      </c>
      <c r="Y98" s="18">
        <v>1</v>
      </c>
      <c r="Z98" s="18">
        <v>1</v>
      </c>
      <c r="AA98" s="18">
        <v>1</v>
      </c>
      <c r="AB98" s="18">
        <v>0</v>
      </c>
      <c r="AC98" s="19">
        <v>0</v>
      </c>
      <c r="AD98" s="19">
        <v>0</v>
      </c>
      <c r="AE98" s="19">
        <v>0</v>
      </c>
      <c r="AF98" s="19">
        <v>0</v>
      </c>
      <c r="AG98" s="19">
        <v>0</v>
      </c>
      <c r="AH98" s="19">
        <v>0</v>
      </c>
      <c r="AI98" s="18">
        <v>0</v>
      </c>
      <c r="AJ98" s="19">
        <v>0</v>
      </c>
      <c r="AK98" s="19">
        <v>0</v>
      </c>
      <c r="AL98" s="19">
        <v>0</v>
      </c>
      <c r="AM98" s="26" t="str">
        <f t="shared" si="40"/>
        <v>FFFF</v>
      </c>
      <c r="AN98" s="19">
        <v>0</v>
      </c>
      <c r="AO98" s="19">
        <v>0</v>
      </c>
      <c r="AP98" s="19">
        <v>0</v>
      </c>
      <c r="AQ98" s="19">
        <v>0</v>
      </c>
      <c r="AR98" s="19">
        <v>0</v>
      </c>
      <c r="AS98" s="19">
        <v>0</v>
      </c>
      <c r="AT98" s="18" t="str">
        <f t="shared" ca="1" si="26"/>
        <v>00</v>
      </c>
      <c r="AU98" s="18" t="s">
        <v>25</v>
      </c>
      <c r="AV98" s="16" t="str">
        <f t="shared" ca="1" si="27"/>
        <v>7B00013CC80107076002F40005160807010000010101010000000000000000000000000000000000000000FFFF000000000000000000000000007D</v>
      </c>
      <c r="AW98" s="79">
        <v>97</v>
      </c>
      <c r="AX98" s="21"/>
      <c r="AY98" s="18" t="str">
        <f t="shared" si="28"/>
        <v>00</v>
      </c>
      <c r="AZ98" s="18" t="str">
        <f t="shared" si="29"/>
        <v>00</v>
      </c>
      <c r="BA98" s="20"/>
      <c r="BB98" s="21"/>
    </row>
    <row r="99" spans="1:54" ht="66">
      <c r="A99" s="27"/>
      <c r="B99" s="16">
        <v>46</v>
      </c>
      <c r="C99" s="27" t="s">
        <v>96</v>
      </c>
      <c r="D99" s="16"/>
      <c r="E99" s="16">
        <v>1</v>
      </c>
      <c r="F99" s="22">
        <v>0</v>
      </c>
      <c r="G99" s="18" t="s">
        <v>18</v>
      </c>
      <c r="H99" s="18">
        <v>0</v>
      </c>
      <c r="I99" s="18">
        <v>1</v>
      </c>
      <c r="J99" s="18" t="s">
        <v>69</v>
      </c>
      <c r="K99" s="18" t="s">
        <v>68</v>
      </c>
      <c r="L99" s="18">
        <v>1</v>
      </c>
      <c r="M99" s="18">
        <v>7</v>
      </c>
      <c r="N99" s="19">
        <v>760</v>
      </c>
      <c r="O99" s="19" t="s">
        <v>166</v>
      </c>
      <c r="P99" s="19">
        <v>5</v>
      </c>
      <c r="Q99" s="18" t="str">
        <f t="shared" ca="1" si="41"/>
        <v>16</v>
      </c>
      <c r="R99" s="18" t="str">
        <f t="shared" ca="1" si="15"/>
        <v>08</v>
      </c>
      <c r="S99" s="18" t="str">
        <f t="shared" ca="1" si="17"/>
        <v>07</v>
      </c>
      <c r="T99" s="18">
        <v>1</v>
      </c>
      <c r="U99" s="18">
        <v>0</v>
      </c>
      <c r="V99" s="18">
        <v>0</v>
      </c>
      <c r="W99" s="18">
        <v>1</v>
      </c>
      <c r="X99" s="18">
        <v>1</v>
      </c>
      <c r="Y99" s="18">
        <v>1</v>
      </c>
      <c r="Z99" s="18">
        <v>1</v>
      </c>
      <c r="AA99" s="18">
        <v>1</v>
      </c>
      <c r="AB99" s="18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8">
        <v>0</v>
      </c>
      <c r="AJ99" s="19">
        <v>0</v>
      </c>
      <c r="AK99" s="19">
        <v>0</v>
      </c>
      <c r="AL99" s="19">
        <v>0</v>
      </c>
      <c r="AM99" s="19">
        <v>0</v>
      </c>
      <c r="AN99" s="26">
        <f>F99</f>
        <v>0</v>
      </c>
      <c r="AO99" s="19">
        <v>0</v>
      </c>
      <c r="AP99" s="19">
        <v>0</v>
      </c>
      <c r="AQ99" s="19">
        <v>0</v>
      </c>
      <c r="AR99" s="19">
        <v>0</v>
      </c>
      <c r="AS99" s="19">
        <v>0</v>
      </c>
      <c r="AT99" s="18" t="str">
        <f t="shared" ca="1" si="26"/>
        <v>01</v>
      </c>
      <c r="AU99" s="18" t="s">
        <v>25</v>
      </c>
      <c r="AV99" s="16" t="str">
        <f t="shared" ca="1" si="27"/>
        <v>7B00013CC80107076002F400051608070100000101010100000000000000000000000000000000000000000000000000000000000000000000017D</v>
      </c>
      <c r="AW99" s="79">
        <v>98</v>
      </c>
      <c r="AX99" s="21"/>
      <c r="AY99" s="18" t="str">
        <f t="shared" si="28"/>
        <v>00</v>
      </c>
      <c r="AZ99" s="18" t="str">
        <f t="shared" si="29"/>
        <v>00</v>
      </c>
      <c r="BA99" s="20"/>
      <c r="BB99" s="21"/>
    </row>
    <row r="100" spans="1:54" ht="66">
      <c r="A100" s="27"/>
      <c r="B100" s="16"/>
      <c r="C100" s="27"/>
      <c r="D100" s="16"/>
      <c r="E100" s="16">
        <v>2</v>
      </c>
      <c r="F100" s="22">
        <v>1</v>
      </c>
      <c r="G100" s="18" t="s">
        <v>18</v>
      </c>
      <c r="H100" s="18">
        <v>0</v>
      </c>
      <c r="I100" s="18">
        <v>1</v>
      </c>
      <c r="J100" s="18" t="s">
        <v>69</v>
      </c>
      <c r="K100" s="18" t="s">
        <v>68</v>
      </c>
      <c r="L100" s="18">
        <v>1</v>
      </c>
      <c r="M100" s="18">
        <v>7</v>
      </c>
      <c r="N100" s="19">
        <v>760</v>
      </c>
      <c r="O100" s="19" t="s">
        <v>166</v>
      </c>
      <c r="P100" s="19">
        <v>5</v>
      </c>
      <c r="Q100" s="18" t="str">
        <f t="shared" ca="1" si="41"/>
        <v>16</v>
      </c>
      <c r="R100" s="18" t="str">
        <f t="shared" ca="1" si="15"/>
        <v>08</v>
      </c>
      <c r="S100" s="18" t="str">
        <f t="shared" ca="1" si="17"/>
        <v>07</v>
      </c>
      <c r="T100" s="18">
        <v>1</v>
      </c>
      <c r="U100" s="18">
        <v>0</v>
      </c>
      <c r="V100" s="18">
        <v>0</v>
      </c>
      <c r="W100" s="18">
        <v>1</v>
      </c>
      <c r="X100" s="18">
        <v>1</v>
      </c>
      <c r="Y100" s="18">
        <v>1</v>
      </c>
      <c r="Z100" s="18">
        <v>1</v>
      </c>
      <c r="AA100" s="18">
        <v>1</v>
      </c>
      <c r="AB100" s="18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0</v>
      </c>
      <c r="AH100" s="19">
        <v>0</v>
      </c>
      <c r="AI100" s="18">
        <v>0</v>
      </c>
      <c r="AJ100" s="19">
        <v>0</v>
      </c>
      <c r="AK100" s="19">
        <v>0</v>
      </c>
      <c r="AL100" s="19">
        <v>0</v>
      </c>
      <c r="AM100" s="19">
        <v>0</v>
      </c>
      <c r="AN100" s="26">
        <f t="shared" ref="AN100:AN101" si="42">F100</f>
        <v>1</v>
      </c>
      <c r="AO100" s="19">
        <v>0</v>
      </c>
      <c r="AP100" s="19">
        <v>0</v>
      </c>
      <c r="AQ100" s="19">
        <v>0</v>
      </c>
      <c r="AR100" s="19">
        <v>0</v>
      </c>
      <c r="AS100" s="19">
        <v>0</v>
      </c>
      <c r="AT100" s="18" t="str">
        <f t="shared" ca="1" si="26"/>
        <v>04</v>
      </c>
      <c r="AU100" s="18" t="s">
        <v>25</v>
      </c>
      <c r="AV100" s="16" t="str">
        <f t="shared" ca="1" si="27"/>
        <v>7B00013CC80107076002F400051608070100000101010100000000000000000000000000000000000000000000000100000000000000000000047D</v>
      </c>
      <c r="AW100" s="79">
        <v>99</v>
      </c>
      <c r="AX100" s="21"/>
      <c r="AY100" s="18" t="str">
        <f t="shared" si="28"/>
        <v>00</v>
      </c>
      <c r="AZ100" s="18" t="str">
        <f t="shared" si="29"/>
        <v>00</v>
      </c>
      <c r="BA100" s="20"/>
      <c r="BB100" s="21"/>
    </row>
    <row r="101" spans="1:54" ht="66">
      <c r="A101" s="27"/>
      <c r="B101" s="16"/>
      <c r="C101" s="27"/>
      <c r="D101" s="16"/>
      <c r="E101" s="16">
        <v>3</v>
      </c>
      <c r="F101" s="22" t="s">
        <v>22</v>
      </c>
      <c r="G101" s="18" t="s">
        <v>18</v>
      </c>
      <c r="H101" s="18">
        <v>0</v>
      </c>
      <c r="I101" s="18">
        <v>1</v>
      </c>
      <c r="J101" s="18" t="s">
        <v>69</v>
      </c>
      <c r="K101" s="18" t="s">
        <v>68</v>
      </c>
      <c r="L101" s="18">
        <v>1</v>
      </c>
      <c r="M101" s="18">
        <v>7</v>
      </c>
      <c r="N101" s="19">
        <v>760</v>
      </c>
      <c r="O101" s="19" t="s">
        <v>166</v>
      </c>
      <c r="P101" s="19">
        <v>5</v>
      </c>
      <c r="Q101" s="18" t="str">
        <f t="shared" ca="1" si="41"/>
        <v>16</v>
      </c>
      <c r="R101" s="18" t="str">
        <f t="shared" ref="R101:R120" ca="1" si="43">TEXT(DEC2HEX(TEXT(NOW()+2,"MM")),"00")</f>
        <v>08</v>
      </c>
      <c r="S101" s="18" t="str">
        <f t="shared" ca="1" si="17"/>
        <v>07</v>
      </c>
      <c r="T101" s="18">
        <v>1</v>
      </c>
      <c r="U101" s="18">
        <v>0</v>
      </c>
      <c r="V101" s="18">
        <v>0</v>
      </c>
      <c r="W101" s="18">
        <v>1</v>
      </c>
      <c r="X101" s="18">
        <v>1</v>
      </c>
      <c r="Y101" s="18">
        <v>1</v>
      </c>
      <c r="Z101" s="18">
        <v>1</v>
      </c>
      <c r="AA101" s="18">
        <v>1</v>
      </c>
      <c r="AB101" s="18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18">
        <v>0</v>
      </c>
      <c r="AJ101" s="19">
        <v>0</v>
      </c>
      <c r="AK101" s="19">
        <v>0</v>
      </c>
      <c r="AL101" s="19">
        <v>0</v>
      </c>
      <c r="AM101" s="19">
        <v>0</v>
      </c>
      <c r="AN101" s="26" t="str">
        <f t="shared" si="42"/>
        <v>FF</v>
      </c>
      <c r="AO101" s="19">
        <v>0</v>
      </c>
      <c r="AP101" s="19">
        <v>0</v>
      </c>
      <c r="AQ101" s="19">
        <v>0</v>
      </c>
      <c r="AR101" s="19">
        <v>0</v>
      </c>
      <c r="AS101" s="19">
        <v>0</v>
      </c>
      <c r="AT101" s="18" t="str">
        <f t="shared" ca="1" si="26"/>
        <v>00</v>
      </c>
      <c r="AU101" s="18" t="s">
        <v>25</v>
      </c>
      <c r="AV101" s="16" t="str">
        <f t="shared" ca="1" si="27"/>
        <v>7B00013CC80107076002F400051608070100000101010100000000000000000000000000000000000000000000FF00000000000000000000007D</v>
      </c>
      <c r="AW101" s="79">
        <v>100</v>
      </c>
      <c r="AX101" s="21"/>
      <c r="AY101" s="18" t="str">
        <f t="shared" si="28"/>
        <v>00</v>
      </c>
      <c r="AZ101" s="18" t="str">
        <f t="shared" si="29"/>
        <v>00</v>
      </c>
      <c r="BA101" s="20"/>
      <c r="BB101" s="21"/>
    </row>
    <row r="102" spans="1:54" ht="66">
      <c r="A102" s="27"/>
      <c r="B102" s="16">
        <v>48</v>
      </c>
      <c r="C102" s="27" t="s">
        <v>97</v>
      </c>
      <c r="D102" s="16"/>
      <c r="E102" s="16">
        <v>1</v>
      </c>
      <c r="F102" s="25">
        <v>0</v>
      </c>
      <c r="G102" s="18" t="s">
        <v>18</v>
      </c>
      <c r="H102" s="18">
        <v>0</v>
      </c>
      <c r="I102" s="18">
        <v>1</v>
      </c>
      <c r="J102" s="18" t="s">
        <v>69</v>
      </c>
      <c r="K102" s="18" t="s">
        <v>68</v>
      </c>
      <c r="L102" s="18">
        <v>1</v>
      </c>
      <c r="M102" s="18">
        <v>7</v>
      </c>
      <c r="N102" s="19">
        <v>760</v>
      </c>
      <c r="O102" s="19" t="s">
        <v>166</v>
      </c>
      <c r="P102" s="19">
        <v>5</v>
      </c>
      <c r="Q102" s="18" t="str">
        <f t="shared" ca="1" si="41"/>
        <v>16</v>
      </c>
      <c r="R102" s="18" t="str">
        <f t="shared" ca="1" si="43"/>
        <v>08</v>
      </c>
      <c r="S102" s="18" t="str">
        <f t="shared" ca="1" si="17"/>
        <v>07</v>
      </c>
      <c r="T102" s="18">
        <v>1</v>
      </c>
      <c r="U102" s="18">
        <v>0</v>
      </c>
      <c r="V102" s="18">
        <v>0</v>
      </c>
      <c r="W102" s="18">
        <v>1</v>
      </c>
      <c r="X102" s="18">
        <v>1</v>
      </c>
      <c r="Y102" s="18">
        <v>1</v>
      </c>
      <c r="Z102" s="18">
        <v>1</v>
      </c>
      <c r="AA102" s="18">
        <v>1</v>
      </c>
      <c r="AB102" s="18">
        <v>0</v>
      </c>
      <c r="AC102" s="19">
        <v>0</v>
      </c>
      <c r="AD102" s="19">
        <v>0</v>
      </c>
      <c r="AE102" s="19">
        <v>0</v>
      </c>
      <c r="AF102" s="19">
        <v>0</v>
      </c>
      <c r="AG102" s="19">
        <v>0</v>
      </c>
      <c r="AH102" s="19">
        <v>0</v>
      </c>
      <c r="AI102" s="18">
        <v>0</v>
      </c>
      <c r="AJ102" s="19">
        <v>0</v>
      </c>
      <c r="AK102" s="19">
        <v>0</v>
      </c>
      <c r="AL102" s="19">
        <v>0</v>
      </c>
      <c r="AM102" s="19">
        <v>0</v>
      </c>
      <c r="AN102" s="19">
        <v>0</v>
      </c>
      <c r="AO102" s="26">
        <f>F102</f>
        <v>0</v>
      </c>
      <c r="AP102" s="19">
        <v>0</v>
      </c>
      <c r="AQ102" s="19">
        <v>0</v>
      </c>
      <c r="AR102" s="19">
        <v>0</v>
      </c>
      <c r="AS102" s="19">
        <v>0</v>
      </c>
      <c r="AT102" s="18" t="str">
        <f t="shared" ca="1" si="26"/>
        <v>01</v>
      </c>
      <c r="AU102" s="18" t="s">
        <v>25</v>
      </c>
      <c r="AV102" s="16" t="str">
        <f t="shared" ca="1" si="27"/>
        <v>7B00013CC80107076002F400051608070100000101010100000000000000000000000000000000000000000000000000000000000000000000017D</v>
      </c>
      <c r="AW102" s="79">
        <v>101</v>
      </c>
      <c r="AX102" s="21"/>
      <c r="AY102" s="18" t="str">
        <f t="shared" si="28"/>
        <v>00</v>
      </c>
      <c r="AZ102" s="18" t="str">
        <f t="shared" si="29"/>
        <v>00</v>
      </c>
      <c r="BA102" s="20"/>
      <c r="BB102" s="21"/>
    </row>
    <row r="103" spans="1:54" ht="66">
      <c r="A103" s="27"/>
      <c r="B103" s="16"/>
      <c r="C103" s="27"/>
      <c r="D103" s="16"/>
      <c r="E103" s="16">
        <v>2</v>
      </c>
      <c r="F103" s="25">
        <v>34</v>
      </c>
      <c r="G103" s="18" t="s">
        <v>18</v>
      </c>
      <c r="H103" s="18">
        <v>0</v>
      </c>
      <c r="I103" s="18">
        <v>1</v>
      </c>
      <c r="J103" s="18" t="s">
        <v>69</v>
      </c>
      <c r="K103" s="18" t="s">
        <v>68</v>
      </c>
      <c r="L103" s="18">
        <v>1</v>
      </c>
      <c r="M103" s="18">
        <v>7</v>
      </c>
      <c r="N103" s="19">
        <v>760</v>
      </c>
      <c r="O103" s="19" t="s">
        <v>166</v>
      </c>
      <c r="P103" s="19">
        <v>5</v>
      </c>
      <c r="Q103" s="18" t="str">
        <f t="shared" ca="1" si="41"/>
        <v>16</v>
      </c>
      <c r="R103" s="18" t="str">
        <f t="shared" ca="1" si="43"/>
        <v>08</v>
      </c>
      <c r="S103" s="18" t="str">
        <f t="shared" ca="1" si="17"/>
        <v>07</v>
      </c>
      <c r="T103" s="18">
        <v>1</v>
      </c>
      <c r="U103" s="18">
        <v>0</v>
      </c>
      <c r="V103" s="18">
        <v>0</v>
      </c>
      <c r="W103" s="18">
        <v>1</v>
      </c>
      <c r="X103" s="18">
        <v>1</v>
      </c>
      <c r="Y103" s="18">
        <v>1</v>
      </c>
      <c r="Z103" s="18">
        <v>1</v>
      </c>
      <c r="AA103" s="18">
        <v>1</v>
      </c>
      <c r="AB103" s="18">
        <v>0</v>
      </c>
      <c r="AC103" s="19">
        <v>0</v>
      </c>
      <c r="AD103" s="19">
        <v>0</v>
      </c>
      <c r="AE103" s="19">
        <v>0</v>
      </c>
      <c r="AF103" s="19">
        <v>0</v>
      </c>
      <c r="AG103" s="19">
        <v>0</v>
      </c>
      <c r="AH103" s="19">
        <v>0</v>
      </c>
      <c r="AI103" s="18">
        <v>0</v>
      </c>
      <c r="AJ103" s="19">
        <v>0</v>
      </c>
      <c r="AK103" s="19">
        <v>0</v>
      </c>
      <c r="AL103" s="19">
        <v>0</v>
      </c>
      <c r="AM103" s="19">
        <v>0</v>
      </c>
      <c r="AN103" s="19">
        <v>0</v>
      </c>
      <c r="AO103" s="26">
        <f t="shared" ref="AO103:AO104" si="44">F103</f>
        <v>34</v>
      </c>
      <c r="AP103" s="19">
        <v>0</v>
      </c>
      <c r="AQ103" s="19">
        <v>0</v>
      </c>
      <c r="AR103" s="19">
        <v>0</v>
      </c>
      <c r="AS103" s="19">
        <v>0</v>
      </c>
      <c r="AT103" s="18" t="str">
        <f t="shared" ca="1" si="26"/>
        <v>15</v>
      </c>
      <c r="AU103" s="18" t="s">
        <v>25</v>
      </c>
      <c r="AV103" s="16" t="str">
        <f t="shared" ca="1" si="27"/>
        <v>7B00013CC80107076002F400051608070100000101010100000000000000000000000000000000000000000000000000340000000000000000157D</v>
      </c>
      <c r="AW103" s="79">
        <v>102</v>
      </c>
      <c r="AX103" s="21"/>
      <c r="AY103" s="18" t="str">
        <f t="shared" si="28"/>
        <v>00</v>
      </c>
      <c r="AZ103" s="18" t="str">
        <f t="shared" si="29"/>
        <v>00</v>
      </c>
      <c r="BA103" s="20"/>
      <c r="BB103" s="21"/>
    </row>
    <row r="104" spans="1:54" ht="66">
      <c r="A104" s="27"/>
      <c r="B104" s="16"/>
      <c r="C104" s="27"/>
      <c r="D104" s="16"/>
      <c r="E104" s="16">
        <v>3</v>
      </c>
      <c r="F104" s="25" t="s">
        <v>72</v>
      </c>
      <c r="G104" s="18" t="s">
        <v>18</v>
      </c>
      <c r="H104" s="18">
        <v>0</v>
      </c>
      <c r="I104" s="18">
        <v>1</v>
      </c>
      <c r="J104" s="18" t="s">
        <v>69</v>
      </c>
      <c r="K104" s="18" t="s">
        <v>68</v>
      </c>
      <c r="L104" s="18">
        <v>1</v>
      </c>
      <c r="M104" s="18">
        <v>7</v>
      </c>
      <c r="N104" s="19">
        <v>760</v>
      </c>
      <c r="O104" s="19" t="s">
        <v>166</v>
      </c>
      <c r="P104" s="19">
        <v>5</v>
      </c>
      <c r="Q104" s="18" t="str">
        <f t="shared" ca="1" si="41"/>
        <v>16</v>
      </c>
      <c r="R104" s="18" t="str">
        <f t="shared" ca="1" si="43"/>
        <v>08</v>
      </c>
      <c r="S104" s="18" t="str">
        <f t="shared" ref="S104:S120" ca="1" si="45">TEXT(DEC2HEX(TEXT(NOW()+2,"DD")),"00")</f>
        <v>07</v>
      </c>
      <c r="T104" s="18">
        <v>1</v>
      </c>
      <c r="U104" s="18">
        <v>0</v>
      </c>
      <c r="V104" s="18">
        <v>0</v>
      </c>
      <c r="W104" s="18">
        <v>1</v>
      </c>
      <c r="X104" s="18">
        <v>1</v>
      </c>
      <c r="Y104" s="18">
        <v>1</v>
      </c>
      <c r="Z104" s="18">
        <v>1</v>
      </c>
      <c r="AA104" s="18">
        <v>1</v>
      </c>
      <c r="AB104" s="18">
        <v>0</v>
      </c>
      <c r="AC104" s="19">
        <v>0</v>
      </c>
      <c r="AD104" s="19">
        <v>0</v>
      </c>
      <c r="AE104" s="19">
        <v>0</v>
      </c>
      <c r="AF104" s="19">
        <v>0</v>
      </c>
      <c r="AG104" s="19">
        <v>0</v>
      </c>
      <c r="AH104" s="19">
        <v>0</v>
      </c>
      <c r="AI104" s="18">
        <v>0</v>
      </c>
      <c r="AJ104" s="19">
        <v>0</v>
      </c>
      <c r="AK104" s="19">
        <v>0</v>
      </c>
      <c r="AL104" s="19">
        <v>0</v>
      </c>
      <c r="AM104" s="19">
        <v>0</v>
      </c>
      <c r="AN104" s="19">
        <v>0</v>
      </c>
      <c r="AO104" s="26" t="str">
        <f t="shared" si="44"/>
        <v>FFFF</v>
      </c>
      <c r="AP104" s="19">
        <v>0</v>
      </c>
      <c r="AQ104" s="19">
        <v>0</v>
      </c>
      <c r="AR104" s="19">
        <v>0</v>
      </c>
      <c r="AS104" s="19">
        <v>0</v>
      </c>
      <c r="AT104" s="18" t="str">
        <f t="shared" ca="1" si="26"/>
        <v>00</v>
      </c>
      <c r="AU104" s="18" t="s">
        <v>25</v>
      </c>
      <c r="AV104" s="16" t="str">
        <f t="shared" ca="1" si="27"/>
        <v>7B00013CC80107076002F4000516080701000001010101000000000000000000000000000000000000000000000000FFFF0000000000000000007D</v>
      </c>
      <c r="AW104" s="79">
        <v>103</v>
      </c>
      <c r="AX104" s="21"/>
      <c r="AY104" s="18" t="str">
        <f t="shared" si="28"/>
        <v>00</v>
      </c>
      <c r="AZ104" s="18" t="str">
        <f t="shared" si="29"/>
        <v>00</v>
      </c>
      <c r="BA104" s="20"/>
      <c r="BB104" s="21"/>
    </row>
    <row r="105" spans="1:54" ht="66">
      <c r="A105" s="27"/>
      <c r="B105" s="16">
        <v>50</v>
      </c>
      <c r="C105" s="27" t="s">
        <v>98</v>
      </c>
      <c r="D105" s="16"/>
      <c r="E105" s="16">
        <v>1</v>
      </c>
      <c r="F105" s="25">
        <v>0</v>
      </c>
      <c r="G105" s="18" t="s">
        <v>18</v>
      </c>
      <c r="H105" s="18">
        <v>0</v>
      </c>
      <c r="I105" s="18">
        <v>1</v>
      </c>
      <c r="J105" s="18" t="s">
        <v>69</v>
      </c>
      <c r="K105" s="18" t="s">
        <v>68</v>
      </c>
      <c r="L105" s="18">
        <v>1</v>
      </c>
      <c r="M105" s="18">
        <v>7</v>
      </c>
      <c r="N105" s="19">
        <v>760</v>
      </c>
      <c r="O105" s="19" t="s">
        <v>166</v>
      </c>
      <c r="P105" s="19">
        <v>5</v>
      </c>
      <c r="Q105" s="18" t="str">
        <f t="shared" ca="1" si="41"/>
        <v>16</v>
      </c>
      <c r="R105" s="18" t="str">
        <f t="shared" ca="1" si="43"/>
        <v>08</v>
      </c>
      <c r="S105" s="18" t="str">
        <f t="shared" ca="1" si="45"/>
        <v>07</v>
      </c>
      <c r="T105" s="18">
        <v>1</v>
      </c>
      <c r="U105" s="18">
        <v>0</v>
      </c>
      <c r="V105" s="18">
        <v>0</v>
      </c>
      <c r="W105" s="18">
        <v>1</v>
      </c>
      <c r="X105" s="18">
        <v>1</v>
      </c>
      <c r="Y105" s="18">
        <v>1</v>
      </c>
      <c r="Z105" s="18">
        <v>1</v>
      </c>
      <c r="AA105" s="18">
        <v>1</v>
      </c>
      <c r="AB105" s="18">
        <v>0</v>
      </c>
      <c r="AC105" s="19">
        <v>0</v>
      </c>
      <c r="AD105" s="19">
        <v>0</v>
      </c>
      <c r="AE105" s="19">
        <v>0</v>
      </c>
      <c r="AF105" s="19">
        <v>0</v>
      </c>
      <c r="AG105" s="19">
        <v>0</v>
      </c>
      <c r="AH105" s="19">
        <v>0</v>
      </c>
      <c r="AI105" s="18">
        <v>0</v>
      </c>
      <c r="AJ105" s="19">
        <v>0</v>
      </c>
      <c r="AK105" s="19">
        <v>0</v>
      </c>
      <c r="AL105" s="19">
        <v>0</v>
      </c>
      <c r="AM105" s="19">
        <v>0</v>
      </c>
      <c r="AN105" s="19">
        <v>0</v>
      </c>
      <c r="AO105" s="19">
        <v>0</v>
      </c>
      <c r="AP105" s="26">
        <f>F105</f>
        <v>0</v>
      </c>
      <c r="AQ105" s="19">
        <v>0</v>
      </c>
      <c r="AR105" s="19">
        <v>0</v>
      </c>
      <c r="AS105" s="19">
        <v>0</v>
      </c>
      <c r="AT105" s="18" t="str">
        <f t="shared" ca="1" si="26"/>
        <v>01</v>
      </c>
      <c r="AU105" s="18" t="s">
        <v>25</v>
      </c>
      <c r="AV105" s="16" t="str">
        <f t="shared" ca="1" si="27"/>
        <v>7B00013CC80107076002F400051608070100000101010100000000000000000000000000000000000000000000000000000000000000000000017D</v>
      </c>
      <c r="AW105" s="79">
        <v>104</v>
      </c>
      <c r="AX105" s="21"/>
      <c r="AY105" s="18" t="str">
        <f t="shared" si="28"/>
        <v>00</v>
      </c>
      <c r="AZ105" s="18" t="str">
        <f t="shared" si="29"/>
        <v>00</v>
      </c>
      <c r="BA105" s="20"/>
      <c r="BB105" s="21"/>
    </row>
    <row r="106" spans="1:54" ht="66">
      <c r="A106" s="27"/>
      <c r="B106" s="16"/>
      <c r="C106" s="27"/>
      <c r="D106" s="16"/>
      <c r="E106" s="16">
        <v>2</v>
      </c>
      <c r="F106" s="25">
        <v>34</v>
      </c>
      <c r="G106" s="18" t="s">
        <v>18</v>
      </c>
      <c r="H106" s="18">
        <v>0</v>
      </c>
      <c r="I106" s="18">
        <v>1</v>
      </c>
      <c r="J106" s="18" t="s">
        <v>69</v>
      </c>
      <c r="K106" s="18" t="s">
        <v>68</v>
      </c>
      <c r="L106" s="18">
        <v>1</v>
      </c>
      <c r="M106" s="18">
        <v>7</v>
      </c>
      <c r="N106" s="19">
        <v>760</v>
      </c>
      <c r="O106" s="19" t="s">
        <v>166</v>
      </c>
      <c r="P106" s="19">
        <v>5</v>
      </c>
      <c r="Q106" s="18" t="str">
        <f t="shared" ca="1" si="41"/>
        <v>16</v>
      </c>
      <c r="R106" s="18" t="str">
        <f t="shared" ca="1" si="43"/>
        <v>08</v>
      </c>
      <c r="S106" s="18" t="str">
        <f t="shared" ca="1" si="45"/>
        <v>07</v>
      </c>
      <c r="T106" s="18">
        <v>1</v>
      </c>
      <c r="U106" s="18">
        <v>0</v>
      </c>
      <c r="V106" s="18">
        <v>0</v>
      </c>
      <c r="W106" s="18">
        <v>1</v>
      </c>
      <c r="X106" s="18">
        <v>1</v>
      </c>
      <c r="Y106" s="18">
        <v>1</v>
      </c>
      <c r="Z106" s="18">
        <v>1</v>
      </c>
      <c r="AA106" s="18">
        <v>1</v>
      </c>
      <c r="AB106" s="18">
        <v>0</v>
      </c>
      <c r="AC106" s="19">
        <v>0</v>
      </c>
      <c r="AD106" s="19">
        <v>0</v>
      </c>
      <c r="AE106" s="19">
        <v>0</v>
      </c>
      <c r="AF106" s="19">
        <v>0</v>
      </c>
      <c r="AG106" s="19">
        <v>0</v>
      </c>
      <c r="AH106" s="19">
        <v>0</v>
      </c>
      <c r="AI106" s="18">
        <v>0</v>
      </c>
      <c r="AJ106" s="19">
        <v>0</v>
      </c>
      <c r="AK106" s="19">
        <v>0</v>
      </c>
      <c r="AL106" s="19">
        <v>0</v>
      </c>
      <c r="AM106" s="19">
        <v>0</v>
      </c>
      <c r="AN106" s="19">
        <v>0</v>
      </c>
      <c r="AO106" s="19">
        <v>0</v>
      </c>
      <c r="AP106" s="26">
        <f t="shared" ref="AP106:AP107" si="46">F106</f>
        <v>34</v>
      </c>
      <c r="AQ106" s="19">
        <v>0</v>
      </c>
      <c r="AR106" s="19">
        <v>0</v>
      </c>
      <c r="AS106" s="19">
        <v>0</v>
      </c>
      <c r="AT106" s="18" t="str">
        <f t="shared" ca="1" si="26"/>
        <v>15</v>
      </c>
      <c r="AU106" s="18" t="s">
        <v>25</v>
      </c>
      <c r="AV106" s="16" t="str">
        <f t="shared" ca="1" si="27"/>
        <v>7B00013CC80107076002F400051608070100000101010100000000000000000000000000000000000000000000000000000034000000000000157D</v>
      </c>
      <c r="AW106" s="79">
        <v>105</v>
      </c>
      <c r="AX106" s="21"/>
      <c r="AY106" s="18" t="str">
        <f t="shared" si="28"/>
        <v>00</v>
      </c>
      <c r="AZ106" s="18" t="str">
        <f t="shared" si="29"/>
        <v>00</v>
      </c>
      <c r="BA106" s="20"/>
      <c r="BB106" s="21"/>
    </row>
    <row r="107" spans="1:54" ht="66">
      <c r="A107" s="27"/>
      <c r="B107" s="16"/>
      <c r="C107" s="27"/>
      <c r="D107" s="16"/>
      <c r="E107" s="16">
        <v>3</v>
      </c>
      <c r="F107" s="25" t="s">
        <v>72</v>
      </c>
      <c r="G107" s="18" t="s">
        <v>18</v>
      </c>
      <c r="H107" s="18">
        <v>0</v>
      </c>
      <c r="I107" s="18">
        <v>1</v>
      </c>
      <c r="J107" s="18" t="s">
        <v>69</v>
      </c>
      <c r="K107" s="18" t="s">
        <v>68</v>
      </c>
      <c r="L107" s="18">
        <v>1</v>
      </c>
      <c r="M107" s="18">
        <v>7</v>
      </c>
      <c r="N107" s="19">
        <v>760</v>
      </c>
      <c r="O107" s="19" t="s">
        <v>166</v>
      </c>
      <c r="P107" s="19">
        <v>5</v>
      </c>
      <c r="Q107" s="18" t="str">
        <f t="shared" ca="1" si="41"/>
        <v>16</v>
      </c>
      <c r="R107" s="18" t="str">
        <f t="shared" ca="1" si="43"/>
        <v>08</v>
      </c>
      <c r="S107" s="18" t="str">
        <f t="shared" ca="1" si="45"/>
        <v>07</v>
      </c>
      <c r="T107" s="18">
        <v>1</v>
      </c>
      <c r="U107" s="18">
        <v>0</v>
      </c>
      <c r="V107" s="18">
        <v>0</v>
      </c>
      <c r="W107" s="18">
        <v>1</v>
      </c>
      <c r="X107" s="18">
        <v>1</v>
      </c>
      <c r="Y107" s="18">
        <v>1</v>
      </c>
      <c r="Z107" s="18">
        <v>1</v>
      </c>
      <c r="AA107" s="18">
        <v>1</v>
      </c>
      <c r="AB107" s="18">
        <v>0</v>
      </c>
      <c r="AC107" s="19">
        <v>0</v>
      </c>
      <c r="AD107" s="19">
        <v>0</v>
      </c>
      <c r="AE107" s="19">
        <v>0</v>
      </c>
      <c r="AF107" s="19">
        <v>0</v>
      </c>
      <c r="AG107" s="19">
        <v>0</v>
      </c>
      <c r="AH107" s="19">
        <v>0</v>
      </c>
      <c r="AI107" s="18">
        <v>0</v>
      </c>
      <c r="AJ107" s="19">
        <v>0</v>
      </c>
      <c r="AK107" s="19">
        <v>0</v>
      </c>
      <c r="AL107" s="19">
        <v>0</v>
      </c>
      <c r="AM107" s="19">
        <v>0</v>
      </c>
      <c r="AN107" s="19">
        <v>0</v>
      </c>
      <c r="AO107" s="19">
        <v>0</v>
      </c>
      <c r="AP107" s="26" t="str">
        <f t="shared" si="46"/>
        <v>FFFF</v>
      </c>
      <c r="AQ107" s="19">
        <v>0</v>
      </c>
      <c r="AR107" s="19">
        <v>0</v>
      </c>
      <c r="AS107" s="19">
        <v>0</v>
      </c>
      <c r="AT107" s="18" t="str">
        <f t="shared" ca="1" si="26"/>
        <v>00</v>
      </c>
      <c r="AU107" s="18" t="s">
        <v>25</v>
      </c>
      <c r="AV107" s="16" t="str">
        <f t="shared" ca="1" si="27"/>
        <v>7B00013CC80107076002F40005160807010000010101010000000000000000000000000000000000000000000000000000FFFF000000000000007D</v>
      </c>
      <c r="AW107" s="79">
        <v>106</v>
      </c>
      <c r="AX107" s="21"/>
      <c r="AY107" s="18" t="str">
        <f t="shared" si="28"/>
        <v>00</v>
      </c>
      <c r="AZ107" s="18" t="str">
        <f t="shared" si="29"/>
        <v>00</v>
      </c>
      <c r="BA107" s="20"/>
      <c r="BB107" s="21"/>
    </row>
    <row r="108" spans="1:54" ht="66">
      <c r="A108" s="27"/>
      <c r="B108" s="16">
        <v>52</v>
      </c>
      <c r="C108" s="27" t="s">
        <v>99</v>
      </c>
      <c r="D108" s="16"/>
      <c r="E108" s="16">
        <v>1</v>
      </c>
      <c r="F108" s="25">
        <v>0</v>
      </c>
      <c r="G108" s="18" t="s">
        <v>18</v>
      </c>
      <c r="H108" s="18">
        <v>0</v>
      </c>
      <c r="I108" s="18">
        <v>1</v>
      </c>
      <c r="J108" s="18" t="s">
        <v>69</v>
      </c>
      <c r="K108" s="18" t="s">
        <v>68</v>
      </c>
      <c r="L108" s="18">
        <v>1</v>
      </c>
      <c r="M108" s="18">
        <v>7</v>
      </c>
      <c r="N108" s="19">
        <v>760</v>
      </c>
      <c r="O108" s="19" t="s">
        <v>166</v>
      </c>
      <c r="P108" s="19">
        <v>5</v>
      </c>
      <c r="Q108" s="18" t="str">
        <f t="shared" ca="1" si="41"/>
        <v>16</v>
      </c>
      <c r="R108" s="18" t="str">
        <f t="shared" ca="1" si="43"/>
        <v>08</v>
      </c>
      <c r="S108" s="18" t="str">
        <f t="shared" ca="1" si="45"/>
        <v>07</v>
      </c>
      <c r="T108" s="18">
        <v>1</v>
      </c>
      <c r="U108" s="18">
        <v>0</v>
      </c>
      <c r="V108" s="18">
        <v>0</v>
      </c>
      <c r="W108" s="18">
        <v>1</v>
      </c>
      <c r="X108" s="18">
        <v>1</v>
      </c>
      <c r="Y108" s="18">
        <v>1</v>
      </c>
      <c r="Z108" s="18">
        <v>1</v>
      </c>
      <c r="AA108" s="18">
        <v>1</v>
      </c>
      <c r="AB108" s="18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0</v>
      </c>
      <c r="AI108" s="18">
        <v>0</v>
      </c>
      <c r="AJ108" s="19">
        <v>0</v>
      </c>
      <c r="AK108" s="19">
        <v>0</v>
      </c>
      <c r="AL108" s="19">
        <v>0</v>
      </c>
      <c r="AM108" s="19">
        <v>0</v>
      </c>
      <c r="AN108" s="19">
        <v>0</v>
      </c>
      <c r="AO108" s="19">
        <v>0</v>
      </c>
      <c r="AP108" s="19">
        <v>0</v>
      </c>
      <c r="AQ108" s="26">
        <f>F108</f>
        <v>0</v>
      </c>
      <c r="AR108" s="19">
        <v>0</v>
      </c>
      <c r="AS108" s="19">
        <v>0</v>
      </c>
      <c r="AT108" s="18" t="str">
        <f t="shared" ca="1" si="26"/>
        <v>01</v>
      </c>
      <c r="AU108" s="18" t="s">
        <v>25</v>
      </c>
      <c r="AV108" s="16" t="str">
        <f t="shared" ca="1" si="27"/>
        <v>7B00013CC80107076002F400051608070100000101010100000000000000000000000000000000000000000000000000000000000000000000017D</v>
      </c>
      <c r="AW108" s="79">
        <v>107</v>
      </c>
      <c r="AX108" s="21"/>
      <c r="AY108" s="18" t="str">
        <f t="shared" si="28"/>
        <v>00</v>
      </c>
      <c r="AZ108" s="18" t="str">
        <f t="shared" si="29"/>
        <v>00</v>
      </c>
      <c r="BA108" s="20"/>
      <c r="BB108" s="21"/>
    </row>
    <row r="109" spans="1:54" ht="66">
      <c r="A109" s="27"/>
      <c r="B109" s="16"/>
      <c r="C109" s="27"/>
      <c r="D109" s="16"/>
      <c r="E109" s="16">
        <v>2</v>
      </c>
      <c r="F109" s="25">
        <v>34</v>
      </c>
      <c r="G109" s="18" t="s">
        <v>18</v>
      </c>
      <c r="H109" s="18">
        <v>0</v>
      </c>
      <c r="I109" s="18">
        <v>1</v>
      </c>
      <c r="J109" s="18" t="s">
        <v>69</v>
      </c>
      <c r="K109" s="18" t="s">
        <v>68</v>
      </c>
      <c r="L109" s="18">
        <v>1</v>
      </c>
      <c r="M109" s="18">
        <v>7</v>
      </c>
      <c r="N109" s="19">
        <v>760</v>
      </c>
      <c r="O109" s="19" t="s">
        <v>166</v>
      </c>
      <c r="P109" s="19">
        <v>5</v>
      </c>
      <c r="Q109" s="18" t="str">
        <f t="shared" ca="1" si="41"/>
        <v>16</v>
      </c>
      <c r="R109" s="18" t="str">
        <f t="shared" ca="1" si="43"/>
        <v>08</v>
      </c>
      <c r="S109" s="18" t="str">
        <f t="shared" ca="1" si="45"/>
        <v>07</v>
      </c>
      <c r="T109" s="18">
        <v>1</v>
      </c>
      <c r="U109" s="18">
        <v>0</v>
      </c>
      <c r="V109" s="18">
        <v>0</v>
      </c>
      <c r="W109" s="18">
        <v>1</v>
      </c>
      <c r="X109" s="18">
        <v>1</v>
      </c>
      <c r="Y109" s="18">
        <v>1</v>
      </c>
      <c r="Z109" s="18">
        <v>1</v>
      </c>
      <c r="AA109" s="18">
        <v>1</v>
      </c>
      <c r="AB109" s="18">
        <v>0</v>
      </c>
      <c r="AC109" s="19">
        <v>0</v>
      </c>
      <c r="AD109" s="19">
        <v>0</v>
      </c>
      <c r="AE109" s="19">
        <v>0</v>
      </c>
      <c r="AF109" s="19">
        <v>0</v>
      </c>
      <c r="AG109" s="19">
        <v>0</v>
      </c>
      <c r="AH109" s="19">
        <v>0</v>
      </c>
      <c r="AI109" s="18">
        <v>0</v>
      </c>
      <c r="AJ109" s="19">
        <v>0</v>
      </c>
      <c r="AK109" s="19">
        <v>0</v>
      </c>
      <c r="AL109" s="19">
        <v>0</v>
      </c>
      <c r="AM109" s="19">
        <v>0</v>
      </c>
      <c r="AN109" s="19">
        <v>0</v>
      </c>
      <c r="AO109" s="19">
        <v>0</v>
      </c>
      <c r="AP109" s="19">
        <v>0</v>
      </c>
      <c r="AQ109" s="26">
        <f t="shared" ref="AQ109:AQ110" si="47">F109</f>
        <v>34</v>
      </c>
      <c r="AR109" s="19">
        <v>0</v>
      </c>
      <c r="AS109" s="19">
        <v>0</v>
      </c>
      <c r="AT109" s="18" t="str">
        <f t="shared" ca="1" si="26"/>
        <v>15</v>
      </c>
      <c r="AU109" s="18" t="s">
        <v>25</v>
      </c>
      <c r="AV109" s="16" t="str">
        <f t="shared" ca="1" si="27"/>
        <v>7B00013CC80107076002F400051608070100000101010100000000000000000000000000000000000000000000000000000000003400000000157D</v>
      </c>
      <c r="AW109" s="79">
        <v>108</v>
      </c>
      <c r="AX109" s="21"/>
      <c r="AY109" s="18" t="str">
        <f t="shared" si="28"/>
        <v>00</v>
      </c>
      <c r="AZ109" s="18" t="str">
        <f t="shared" si="29"/>
        <v>00</v>
      </c>
      <c r="BA109" s="20"/>
      <c r="BB109" s="21"/>
    </row>
    <row r="110" spans="1:54" ht="66">
      <c r="A110" s="27"/>
      <c r="B110" s="16"/>
      <c r="C110" s="27"/>
      <c r="D110" s="16"/>
      <c r="E110" s="16">
        <v>3</v>
      </c>
      <c r="F110" s="25" t="s">
        <v>72</v>
      </c>
      <c r="G110" s="18" t="s">
        <v>18</v>
      </c>
      <c r="H110" s="18">
        <v>0</v>
      </c>
      <c r="I110" s="18">
        <v>1</v>
      </c>
      <c r="J110" s="18" t="s">
        <v>69</v>
      </c>
      <c r="K110" s="18" t="s">
        <v>68</v>
      </c>
      <c r="L110" s="18">
        <v>1</v>
      </c>
      <c r="M110" s="18">
        <v>7</v>
      </c>
      <c r="N110" s="19">
        <v>760</v>
      </c>
      <c r="O110" s="19" t="s">
        <v>166</v>
      </c>
      <c r="P110" s="19">
        <v>5</v>
      </c>
      <c r="Q110" s="18" t="str">
        <f t="shared" ca="1" si="41"/>
        <v>16</v>
      </c>
      <c r="R110" s="18" t="str">
        <f t="shared" ca="1" si="43"/>
        <v>08</v>
      </c>
      <c r="S110" s="18" t="str">
        <f t="shared" ca="1" si="45"/>
        <v>07</v>
      </c>
      <c r="T110" s="18">
        <v>1</v>
      </c>
      <c r="U110" s="18">
        <v>0</v>
      </c>
      <c r="V110" s="18">
        <v>0</v>
      </c>
      <c r="W110" s="18">
        <v>1</v>
      </c>
      <c r="X110" s="18">
        <v>1</v>
      </c>
      <c r="Y110" s="18">
        <v>1</v>
      </c>
      <c r="Z110" s="18">
        <v>1</v>
      </c>
      <c r="AA110" s="18">
        <v>1</v>
      </c>
      <c r="AB110" s="18">
        <v>0</v>
      </c>
      <c r="AC110" s="19">
        <v>0</v>
      </c>
      <c r="AD110" s="19">
        <v>0</v>
      </c>
      <c r="AE110" s="19">
        <v>0</v>
      </c>
      <c r="AF110" s="19">
        <v>0</v>
      </c>
      <c r="AG110" s="19">
        <v>0</v>
      </c>
      <c r="AH110" s="19">
        <v>0</v>
      </c>
      <c r="AI110" s="18">
        <v>0</v>
      </c>
      <c r="AJ110" s="19">
        <v>0</v>
      </c>
      <c r="AK110" s="19">
        <v>0</v>
      </c>
      <c r="AL110" s="19">
        <v>0</v>
      </c>
      <c r="AM110" s="19">
        <v>0</v>
      </c>
      <c r="AN110" s="19">
        <v>0</v>
      </c>
      <c r="AO110" s="19">
        <v>0</v>
      </c>
      <c r="AP110" s="19">
        <v>0</v>
      </c>
      <c r="AQ110" s="26" t="str">
        <f t="shared" si="47"/>
        <v>FFFF</v>
      </c>
      <c r="AR110" s="19">
        <v>0</v>
      </c>
      <c r="AS110" s="19">
        <v>0</v>
      </c>
      <c r="AT110" s="18" t="str">
        <f t="shared" ca="1" si="26"/>
        <v>00</v>
      </c>
      <c r="AU110" s="18" t="s">
        <v>25</v>
      </c>
      <c r="AV110" s="16" t="str">
        <f t="shared" ca="1" si="27"/>
        <v>7B00013CC80107076002F400051608070100000101010100000000000000000000000000000000000000000000000000000000FFFF00000000007D</v>
      </c>
      <c r="AW110" s="79">
        <v>109</v>
      </c>
      <c r="AX110" s="21"/>
      <c r="AY110" s="18" t="str">
        <f t="shared" si="28"/>
        <v>00</v>
      </c>
      <c r="AZ110" s="18" t="str">
        <f t="shared" si="29"/>
        <v>00</v>
      </c>
      <c r="BA110" s="20"/>
      <c r="BB110" s="21"/>
    </row>
    <row r="111" spans="1:54" ht="66">
      <c r="A111" s="27"/>
      <c r="B111" s="16">
        <v>54</v>
      </c>
      <c r="C111" s="27" t="s">
        <v>100</v>
      </c>
      <c r="D111" s="16"/>
      <c r="E111" s="16">
        <v>1</v>
      </c>
      <c r="F111" s="25">
        <v>0</v>
      </c>
      <c r="G111" s="18" t="s">
        <v>18</v>
      </c>
      <c r="H111" s="18">
        <v>0</v>
      </c>
      <c r="I111" s="18">
        <v>1</v>
      </c>
      <c r="J111" s="18" t="s">
        <v>69</v>
      </c>
      <c r="K111" s="18" t="s">
        <v>68</v>
      </c>
      <c r="L111" s="18">
        <v>1</v>
      </c>
      <c r="M111" s="18">
        <v>7</v>
      </c>
      <c r="N111" s="19">
        <v>760</v>
      </c>
      <c r="O111" s="19" t="s">
        <v>166</v>
      </c>
      <c r="P111" s="19">
        <v>5</v>
      </c>
      <c r="Q111" s="18" t="str">
        <f t="shared" ca="1" si="41"/>
        <v>16</v>
      </c>
      <c r="R111" s="18" t="str">
        <f t="shared" ca="1" si="43"/>
        <v>08</v>
      </c>
      <c r="S111" s="18" t="str">
        <f t="shared" ca="1" si="45"/>
        <v>07</v>
      </c>
      <c r="T111" s="18">
        <v>1</v>
      </c>
      <c r="U111" s="18">
        <v>0</v>
      </c>
      <c r="V111" s="18">
        <v>0</v>
      </c>
      <c r="W111" s="18">
        <v>1</v>
      </c>
      <c r="X111" s="18">
        <v>1</v>
      </c>
      <c r="Y111" s="18">
        <v>1</v>
      </c>
      <c r="Z111" s="18">
        <v>1</v>
      </c>
      <c r="AA111" s="18">
        <v>1</v>
      </c>
      <c r="AB111" s="18">
        <v>0</v>
      </c>
      <c r="AC111" s="19">
        <v>0</v>
      </c>
      <c r="AD111" s="19">
        <v>0</v>
      </c>
      <c r="AE111" s="19">
        <v>0</v>
      </c>
      <c r="AF111" s="19">
        <v>0</v>
      </c>
      <c r="AG111" s="19">
        <v>0</v>
      </c>
      <c r="AH111" s="19">
        <v>0</v>
      </c>
      <c r="AI111" s="18">
        <v>0</v>
      </c>
      <c r="AJ111" s="19">
        <v>0</v>
      </c>
      <c r="AK111" s="19">
        <v>0</v>
      </c>
      <c r="AL111" s="19">
        <v>0</v>
      </c>
      <c r="AM111" s="19">
        <v>0</v>
      </c>
      <c r="AN111" s="19">
        <v>0</v>
      </c>
      <c r="AO111" s="19">
        <v>0</v>
      </c>
      <c r="AP111" s="19">
        <v>0</v>
      </c>
      <c r="AQ111" s="19">
        <v>0</v>
      </c>
      <c r="AR111" s="26">
        <f>F111</f>
        <v>0</v>
      </c>
      <c r="AS111" s="19">
        <v>0</v>
      </c>
      <c r="AT111" s="18" t="str">
        <f t="shared" ca="1" si="26"/>
        <v>01</v>
      </c>
      <c r="AU111" s="18" t="s">
        <v>25</v>
      </c>
      <c r="AV111" s="16" t="str">
        <f t="shared" ca="1" si="27"/>
        <v>7B00013CC80107076002F400051608070100000101010100000000000000000000000000000000000000000000000000000000000000000000017D</v>
      </c>
      <c r="AW111" s="79">
        <v>110</v>
      </c>
      <c r="AX111" s="21"/>
      <c r="AY111" s="18" t="str">
        <f t="shared" si="28"/>
        <v>00</v>
      </c>
      <c r="AZ111" s="18" t="str">
        <f t="shared" si="29"/>
        <v>00</v>
      </c>
      <c r="BA111" s="20"/>
      <c r="BB111" s="21"/>
    </row>
    <row r="112" spans="1:54" ht="66">
      <c r="A112" s="27"/>
      <c r="B112" s="16"/>
      <c r="C112" s="27"/>
      <c r="D112" s="16"/>
      <c r="E112" s="16">
        <v>2</v>
      </c>
      <c r="F112" s="25">
        <v>34</v>
      </c>
      <c r="G112" s="18" t="s">
        <v>18</v>
      </c>
      <c r="H112" s="18">
        <v>0</v>
      </c>
      <c r="I112" s="18">
        <v>1</v>
      </c>
      <c r="J112" s="18" t="s">
        <v>69</v>
      </c>
      <c r="K112" s="18" t="s">
        <v>68</v>
      </c>
      <c r="L112" s="18">
        <v>1</v>
      </c>
      <c r="M112" s="18">
        <v>7</v>
      </c>
      <c r="N112" s="19">
        <v>760</v>
      </c>
      <c r="O112" s="19" t="s">
        <v>166</v>
      </c>
      <c r="P112" s="19">
        <v>5</v>
      </c>
      <c r="Q112" s="18" t="str">
        <f t="shared" ca="1" si="41"/>
        <v>16</v>
      </c>
      <c r="R112" s="18" t="str">
        <f t="shared" ca="1" si="43"/>
        <v>08</v>
      </c>
      <c r="S112" s="18" t="str">
        <f t="shared" ca="1" si="45"/>
        <v>07</v>
      </c>
      <c r="T112" s="18">
        <v>1</v>
      </c>
      <c r="U112" s="18">
        <v>0</v>
      </c>
      <c r="V112" s="18">
        <v>0</v>
      </c>
      <c r="W112" s="18">
        <v>1</v>
      </c>
      <c r="X112" s="18">
        <v>1</v>
      </c>
      <c r="Y112" s="18">
        <v>1</v>
      </c>
      <c r="Z112" s="18">
        <v>1</v>
      </c>
      <c r="AA112" s="18">
        <v>1</v>
      </c>
      <c r="AB112" s="18">
        <v>0</v>
      </c>
      <c r="AC112" s="19">
        <v>0</v>
      </c>
      <c r="AD112" s="19">
        <v>0</v>
      </c>
      <c r="AE112" s="19">
        <v>0</v>
      </c>
      <c r="AF112" s="19">
        <v>0</v>
      </c>
      <c r="AG112" s="19">
        <v>0</v>
      </c>
      <c r="AH112" s="19">
        <v>0</v>
      </c>
      <c r="AI112" s="18">
        <v>0</v>
      </c>
      <c r="AJ112" s="19">
        <v>0</v>
      </c>
      <c r="AK112" s="19">
        <v>0</v>
      </c>
      <c r="AL112" s="19">
        <v>0</v>
      </c>
      <c r="AM112" s="19">
        <v>0</v>
      </c>
      <c r="AN112" s="19">
        <v>0</v>
      </c>
      <c r="AO112" s="19">
        <v>0</v>
      </c>
      <c r="AP112" s="19">
        <v>0</v>
      </c>
      <c r="AQ112" s="19">
        <v>0</v>
      </c>
      <c r="AR112" s="26">
        <f t="shared" ref="AR112:AR113" si="48">F112</f>
        <v>34</v>
      </c>
      <c r="AS112" s="19">
        <v>0</v>
      </c>
      <c r="AT112" s="18" t="str">
        <f t="shared" ca="1" si="26"/>
        <v>15</v>
      </c>
      <c r="AU112" s="18" t="s">
        <v>25</v>
      </c>
      <c r="AV112" s="16" t="str">
        <f t="shared" ca="1" si="27"/>
        <v>7B00013CC80107076002F400051608070100000101010100000000000000000000000000000000000000000000000000000000000000340000157D</v>
      </c>
      <c r="AW112" s="79">
        <v>111</v>
      </c>
      <c r="AX112" s="21"/>
      <c r="AY112" s="18" t="str">
        <f t="shared" si="28"/>
        <v>00</v>
      </c>
      <c r="AZ112" s="18" t="str">
        <f t="shared" si="29"/>
        <v>00</v>
      </c>
      <c r="BA112" s="20"/>
      <c r="BB112" s="21"/>
    </row>
    <row r="113" spans="1:54" ht="66">
      <c r="A113" s="27"/>
      <c r="B113" s="16"/>
      <c r="C113" s="27"/>
      <c r="D113" s="16"/>
      <c r="E113" s="16">
        <v>3</v>
      </c>
      <c r="F113" s="25" t="s">
        <v>72</v>
      </c>
      <c r="G113" s="18" t="s">
        <v>18</v>
      </c>
      <c r="H113" s="18">
        <v>0</v>
      </c>
      <c r="I113" s="18">
        <v>1</v>
      </c>
      <c r="J113" s="18" t="s">
        <v>69</v>
      </c>
      <c r="K113" s="18" t="s">
        <v>68</v>
      </c>
      <c r="L113" s="18">
        <v>1</v>
      </c>
      <c r="M113" s="18">
        <v>7</v>
      </c>
      <c r="N113" s="19">
        <v>760</v>
      </c>
      <c r="O113" s="19" t="s">
        <v>166</v>
      </c>
      <c r="P113" s="19">
        <v>5</v>
      </c>
      <c r="Q113" s="18" t="str">
        <f t="shared" ca="1" si="41"/>
        <v>16</v>
      </c>
      <c r="R113" s="18" t="str">
        <f t="shared" ca="1" si="43"/>
        <v>08</v>
      </c>
      <c r="S113" s="18" t="str">
        <f t="shared" ca="1" si="45"/>
        <v>07</v>
      </c>
      <c r="T113" s="18">
        <v>1</v>
      </c>
      <c r="U113" s="18">
        <v>0</v>
      </c>
      <c r="V113" s="18">
        <v>0</v>
      </c>
      <c r="W113" s="18">
        <v>1</v>
      </c>
      <c r="X113" s="18">
        <v>1</v>
      </c>
      <c r="Y113" s="18">
        <v>1</v>
      </c>
      <c r="Z113" s="18">
        <v>1</v>
      </c>
      <c r="AA113" s="18">
        <v>1</v>
      </c>
      <c r="AB113" s="18">
        <v>0</v>
      </c>
      <c r="AC113" s="19">
        <v>0</v>
      </c>
      <c r="AD113" s="19">
        <v>0</v>
      </c>
      <c r="AE113" s="19">
        <v>0</v>
      </c>
      <c r="AF113" s="19">
        <v>0</v>
      </c>
      <c r="AG113" s="19">
        <v>0</v>
      </c>
      <c r="AH113" s="19">
        <v>0</v>
      </c>
      <c r="AI113" s="18">
        <v>0</v>
      </c>
      <c r="AJ113" s="19">
        <v>0</v>
      </c>
      <c r="AK113" s="19">
        <v>0</v>
      </c>
      <c r="AL113" s="19">
        <v>0</v>
      </c>
      <c r="AM113" s="19">
        <v>0</v>
      </c>
      <c r="AN113" s="19">
        <v>0</v>
      </c>
      <c r="AO113" s="19">
        <v>0</v>
      </c>
      <c r="AP113" s="19">
        <v>0</v>
      </c>
      <c r="AQ113" s="19">
        <v>0</v>
      </c>
      <c r="AR113" s="26" t="str">
        <f t="shared" si="48"/>
        <v>FFFF</v>
      </c>
      <c r="AS113" s="19">
        <v>0</v>
      </c>
      <c r="AT113" s="18" t="str">
        <f t="shared" ca="1" si="26"/>
        <v>00</v>
      </c>
      <c r="AU113" s="18" t="s">
        <v>25</v>
      </c>
      <c r="AV113" s="16" t="str">
        <f t="shared" ca="1" si="27"/>
        <v>7B00013CC80107076002F4000516080701000001010101000000000000000000000000000000000000000000000000000000000000FFFF0000007D</v>
      </c>
      <c r="AW113" s="79">
        <v>112</v>
      </c>
      <c r="AX113" s="21"/>
      <c r="AY113" s="18" t="str">
        <f t="shared" si="28"/>
        <v>00</v>
      </c>
      <c r="AZ113" s="18" t="str">
        <f t="shared" si="29"/>
        <v>00</v>
      </c>
      <c r="BA113" s="20"/>
      <c r="BB113" s="21"/>
    </row>
    <row r="114" spans="1:54" ht="66">
      <c r="A114" s="27"/>
      <c r="B114" s="16">
        <v>56</v>
      </c>
      <c r="C114" s="27" t="s">
        <v>101</v>
      </c>
      <c r="D114" s="16"/>
      <c r="E114" s="16">
        <v>1</v>
      </c>
      <c r="F114" s="25">
        <v>0</v>
      </c>
      <c r="G114" s="18" t="s">
        <v>18</v>
      </c>
      <c r="H114" s="18">
        <v>0</v>
      </c>
      <c r="I114" s="18">
        <v>1</v>
      </c>
      <c r="J114" s="18" t="s">
        <v>69</v>
      </c>
      <c r="K114" s="18" t="s">
        <v>68</v>
      </c>
      <c r="L114" s="18">
        <v>1</v>
      </c>
      <c r="M114" s="18">
        <v>7</v>
      </c>
      <c r="N114" s="19">
        <v>760</v>
      </c>
      <c r="O114" s="19" t="s">
        <v>166</v>
      </c>
      <c r="P114" s="19">
        <v>5</v>
      </c>
      <c r="Q114" s="18" t="str">
        <f t="shared" ca="1" si="41"/>
        <v>16</v>
      </c>
      <c r="R114" s="18" t="str">
        <f t="shared" ca="1" si="43"/>
        <v>08</v>
      </c>
      <c r="S114" s="18" t="str">
        <f t="shared" ca="1" si="45"/>
        <v>07</v>
      </c>
      <c r="T114" s="18">
        <v>1</v>
      </c>
      <c r="U114" s="18">
        <v>0</v>
      </c>
      <c r="V114" s="18">
        <v>0</v>
      </c>
      <c r="W114" s="18">
        <v>1</v>
      </c>
      <c r="X114" s="18">
        <v>1</v>
      </c>
      <c r="Y114" s="18">
        <v>1</v>
      </c>
      <c r="Z114" s="18">
        <v>1</v>
      </c>
      <c r="AA114" s="18">
        <v>1</v>
      </c>
      <c r="AB114" s="18">
        <v>0</v>
      </c>
      <c r="AC114" s="19">
        <v>0</v>
      </c>
      <c r="AD114" s="19">
        <v>0</v>
      </c>
      <c r="AE114" s="19">
        <v>0</v>
      </c>
      <c r="AF114" s="19">
        <v>0</v>
      </c>
      <c r="AG114" s="19">
        <v>0</v>
      </c>
      <c r="AH114" s="19">
        <v>0</v>
      </c>
      <c r="AI114" s="18">
        <v>0</v>
      </c>
      <c r="AJ114" s="19">
        <v>0</v>
      </c>
      <c r="AK114" s="19">
        <v>0</v>
      </c>
      <c r="AL114" s="19">
        <v>0</v>
      </c>
      <c r="AM114" s="19">
        <v>0</v>
      </c>
      <c r="AN114" s="19">
        <v>0</v>
      </c>
      <c r="AO114" s="19">
        <v>0</v>
      </c>
      <c r="AP114" s="19">
        <v>0</v>
      </c>
      <c r="AQ114" s="19">
        <v>0</v>
      </c>
      <c r="AR114" s="19">
        <v>0</v>
      </c>
      <c r="AS114" s="26">
        <f>F114</f>
        <v>0</v>
      </c>
      <c r="AT114" s="18" t="str">
        <f t="shared" ca="1" si="26"/>
        <v>01</v>
      </c>
      <c r="AU114" s="18" t="s">
        <v>25</v>
      </c>
      <c r="AV114" s="16" t="str">
        <f t="shared" ca="1" si="27"/>
        <v>7B00013CC80107076002F400051608070100000101010100000000000000000000000000000000000000000000000000000000000000000000017D</v>
      </c>
      <c r="AW114" s="79">
        <v>113</v>
      </c>
      <c r="AX114" s="21"/>
      <c r="AY114" s="18" t="str">
        <f t="shared" si="28"/>
        <v>00</v>
      </c>
      <c r="AZ114" s="18" t="str">
        <f t="shared" si="29"/>
        <v>00</v>
      </c>
      <c r="BA114" s="20"/>
      <c r="BB114" s="21"/>
    </row>
    <row r="115" spans="1:54" ht="66">
      <c r="A115" s="27"/>
      <c r="B115" s="16"/>
      <c r="C115" s="27"/>
      <c r="D115" s="16"/>
      <c r="E115" s="16">
        <v>2</v>
      </c>
      <c r="F115" s="25">
        <v>34</v>
      </c>
      <c r="G115" s="18" t="s">
        <v>18</v>
      </c>
      <c r="H115" s="18">
        <v>0</v>
      </c>
      <c r="I115" s="18">
        <v>1</v>
      </c>
      <c r="J115" s="18" t="s">
        <v>69</v>
      </c>
      <c r="K115" s="18" t="s">
        <v>68</v>
      </c>
      <c r="L115" s="18">
        <v>1</v>
      </c>
      <c r="M115" s="18">
        <v>7</v>
      </c>
      <c r="N115" s="19">
        <v>760</v>
      </c>
      <c r="O115" s="19" t="s">
        <v>166</v>
      </c>
      <c r="P115" s="19">
        <v>5</v>
      </c>
      <c r="Q115" s="18" t="str">
        <f t="shared" ca="1" si="41"/>
        <v>16</v>
      </c>
      <c r="R115" s="18" t="str">
        <f t="shared" ca="1" si="43"/>
        <v>08</v>
      </c>
      <c r="S115" s="18" t="str">
        <f t="shared" ca="1" si="45"/>
        <v>07</v>
      </c>
      <c r="T115" s="18">
        <v>1</v>
      </c>
      <c r="U115" s="18">
        <v>0</v>
      </c>
      <c r="V115" s="18">
        <v>0</v>
      </c>
      <c r="W115" s="18">
        <v>1</v>
      </c>
      <c r="X115" s="18">
        <v>1</v>
      </c>
      <c r="Y115" s="18">
        <v>1</v>
      </c>
      <c r="Z115" s="18">
        <v>1</v>
      </c>
      <c r="AA115" s="18">
        <v>1</v>
      </c>
      <c r="AB115" s="18">
        <v>0</v>
      </c>
      <c r="AC115" s="19">
        <v>0</v>
      </c>
      <c r="AD115" s="19">
        <v>0</v>
      </c>
      <c r="AE115" s="19">
        <v>0</v>
      </c>
      <c r="AF115" s="19">
        <v>0</v>
      </c>
      <c r="AG115" s="19">
        <v>0</v>
      </c>
      <c r="AH115" s="19">
        <v>0</v>
      </c>
      <c r="AI115" s="18">
        <v>0</v>
      </c>
      <c r="AJ115" s="19">
        <v>0</v>
      </c>
      <c r="AK115" s="19">
        <v>0</v>
      </c>
      <c r="AL115" s="19">
        <v>0</v>
      </c>
      <c r="AM115" s="19">
        <v>0</v>
      </c>
      <c r="AN115" s="19">
        <v>0</v>
      </c>
      <c r="AO115" s="19">
        <v>0</v>
      </c>
      <c r="AP115" s="19">
        <v>0</v>
      </c>
      <c r="AQ115" s="19">
        <v>0</v>
      </c>
      <c r="AR115" s="19">
        <v>0</v>
      </c>
      <c r="AS115" s="26">
        <f t="shared" ref="AS115:AS116" si="49">F115</f>
        <v>34</v>
      </c>
      <c r="AT115" s="18" t="str">
        <f t="shared" ca="1" si="26"/>
        <v>15</v>
      </c>
      <c r="AU115" s="18" t="s">
        <v>25</v>
      </c>
      <c r="AV115" s="16" t="str">
        <f t="shared" ca="1" si="27"/>
        <v>7B00013CC80107076002F400051608070100000101010100000000000000000000000000000000000000000000000000000000000000000034157D</v>
      </c>
      <c r="AW115" s="79">
        <v>114</v>
      </c>
      <c r="AX115" s="21"/>
      <c r="AY115" s="18" t="str">
        <f t="shared" si="28"/>
        <v>00</v>
      </c>
      <c r="AZ115" s="18" t="str">
        <f t="shared" si="29"/>
        <v>00</v>
      </c>
      <c r="BA115" s="20"/>
      <c r="BB115" s="21"/>
    </row>
    <row r="116" spans="1:54" ht="66">
      <c r="A116" s="27"/>
      <c r="B116" s="16"/>
      <c r="C116" s="27"/>
      <c r="D116" s="16"/>
      <c r="E116" s="16">
        <v>3</v>
      </c>
      <c r="F116" s="25" t="s">
        <v>72</v>
      </c>
      <c r="G116" s="18" t="s">
        <v>18</v>
      </c>
      <c r="H116" s="18">
        <v>0</v>
      </c>
      <c r="I116" s="18">
        <v>1</v>
      </c>
      <c r="J116" s="18" t="s">
        <v>69</v>
      </c>
      <c r="K116" s="18" t="s">
        <v>68</v>
      </c>
      <c r="L116" s="18">
        <v>1</v>
      </c>
      <c r="M116" s="18">
        <v>7</v>
      </c>
      <c r="N116" s="19">
        <v>760</v>
      </c>
      <c r="O116" s="19" t="s">
        <v>166</v>
      </c>
      <c r="P116" s="19">
        <v>5</v>
      </c>
      <c r="Q116" s="18" t="str">
        <f t="shared" ca="1" si="41"/>
        <v>16</v>
      </c>
      <c r="R116" s="18" t="str">
        <f t="shared" ca="1" si="43"/>
        <v>08</v>
      </c>
      <c r="S116" s="18" t="str">
        <f t="shared" ca="1" si="45"/>
        <v>07</v>
      </c>
      <c r="T116" s="18">
        <v>1</v>
      </c>
      <c r="U116" s="18">
        <v>0</v>
      </c>
      <c r="V116" s="18">
        <v>0</v>
      </c>
      <c r="W116" s="18">
        <v>1</v>
      </c>
      <c r="X116" s="18">
        <v>1</v>
      </c>
      <c r="Y116" s="18">
        <v>1</v>
      </c>
      <c r="Z116" s="18">
        <v>1</v>
      </c>
      <c r="AA116" s="18">
        <v>1</v>
      </c>
      <c r="AB116" s="18">
        <v>0</v>
      </c>
      <c r="AC116" s="19">
        <v>0</v>
      </c>
      <c r="AD116" s="19">
        <v>0</v>
      </c>
      <c r="AE116" s="19">
        <v>0</v>
      </c>
      <c r="AF116" s="19">
        <v>0</v>
      </c>
      <c r="AG116" s="19">
        <v>0</v>
      </c>
      <c r="AH116" s="19">
        <v>0</v>
      </c>
      <c r="AI116" s="18">
        <v>0</v>
      </c>
      <c r="AJ116" s="19">
        <v>0</v>
      </c>
      <c r="AK116" s="19">
        <v>0</v>
      </c>
      <c r="AL116" s="19">
        <v>0</v>
      </c>
      <c r="AM116" s="19">
        <v>0</v>
      </c>
      <c r="AN116" s="19">
        <v>0</v>
      </c>
      <c r="AO116" s="19">
        <v>0</v>
      </c>
      <c r="AP116" s="19">
        <v>0</v>
      </c>
      <c r="AQ116" s="19">
        <v>0</v>
      </c>
      <c r="AR116" s="19">
        <v>0</v>
      </c>
      <c r="AS116" s="26" t="str">
        <f t="shared" si="49"/>
        <v>FFFF</v>
      </c>
      <c r="AT116" s="18" t="str">
        <f t="shared" ca="1" si="26"/>
        <v>00</v>
      </c>
      <c r="AU116" s="18" t="s">
        <v>25</v>
      </c>
      <c r="AV116" s="16" t="str">
        <f t="shared" ca="1" si="27"/>
        <v>7B00013CC80107076002F40005160807010000010101010000000000000000000000000000000000000000000000000000000000000000FFFF007D</v>
      </c>
      <c r="AW116" s="79">
        <v>115</v>
      </c>
      <c r="AX116" s="21"/>
      <c r="AY116" s="18" t="str">
        <f t="shared" si="28"/>
        <v>00</v>
      </c>
      <c r="AZ116" s="18" t="str">
        <f t="shared" si="29"/>
        <v>00</v>
      </c>
      <c r="BA116" s="20"/>
      <c r="BB116" s="21"/>
    </row>
    <row r="117" spans="1:54" ht="66">
      <c r="A117" s="27"/>
      <c r="B117" s="16">
        <v>58</v>
      </c>
      <c r="C117" s="27" t="s">
        <v>11</v>
      </c>
      <c r="D117" s="28" t="s">
        <v>31</v>
      </c>
      <c r="E117" s="28">
        <v>1</v>
      </c>
      <c r="F117" s="22">
        <v>0</v>
      </c>
      <c r="G117" s="18" t="s">
        <v>18</v>
      </c>
      <c r="H117" s="18">
        <v>0</v>
      </c>
      <c r="I117" s="18">
        <v>1</v>
      </c>
      <c r="J117" s="18" t="s">
        <v>69</v>
      </c>
      <c r="K117" s="18" t="s">
        <v>68</v>
      </c>
      <c r="L117" s="18">
        <v>1</v>
      </c>
      <c r="M117" s="18">
        <v>7</v>
      </c>
      <c r="N117" s="19">
        <v>760</v>
      </c>
      <c r="O117" s="19" t="s">
        <v>166</v>
      </c>
      <c r="P117" s="19">
        <v>5</v>
      </c>
      <c r="Q117" s="18" t="str">
        <f t="shared" ca="1" si="41"/>
        <v>16</v>
      </c>
      <c r="R117" s="18" t="str">
        <f t="shared" ca="1" si="43"/>
        <v>08</v>
      </c>
      <c r="S117" s="18" t="str">
        <f t="shared" ca="1" si="45"/>
        <v>07</v>
      </c>
      <c r="T117" s="18">
        <v>1</v>
      </c>
      <c r="U117" s="18">
        <v>0</v>
      </c>
      <c r="V117" s="18">
        <v>0</v>
      </c>
      <c r="W117" s="18">
        <v>1</v>
      </c>
      <c r="X117" s="18">
        <v>1</v>
      </c>
      <c r="Y117" s="18">
        <v>1</v>
      </c>
      <c r="Z117" s="18">
        <v>1</v>
      </c>
      <c r="AA117" s="18">
        <v>1</v>
      </c>
      <c r="AB117" s="18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0</v>
      </c>
      <c r="AI117" s="18">
        <v>0</v>
      </c>
      <c r="AJ117" s="19">
        <v>1</v>
      </c>
      <c r="AK117" s="19">
        <v>1</v>
      </c>
      <c r="AL117" s="19">
        <v>1</v>
      </c>
      <c r="AM117" s="19">
        <v>1</v>
      </c>
      <c r="AN117" s="19">
        <v>1</v>
      </c>
      <c r="AO117" s="19">
        <v>0</v>
      </c>
      <c r="AP117" s="19">
        <v>0</v>
      </c>
      <c r="AQ117" s="19">
        <v>0</v>
      </c>
      <c r="AR117" s="19">
        <v>0</v>
      </c>
      <c r="AS117" s="19">
        <v>1</v>
      </c>
      <c r="AT117" s="23">
        <f>F117</f>
        <v>0</v>
      </c>
      <c r="AU117" s="18" t="s">
        <v>25</v>
      </c>
      <c r="AV117" s="16" t="str">
        <f t="shared" ca="1" si="27"/>
        <v>7B00013CC80107076002F400051608070100000101010100000000000000000000000000000001000100010001000100000000000000000001007D</v>
      </c>
      <c r="AW117" s="79">
        <v>116</v>
      </c>
      <c r="AX117" s="21"/>
      <c r="AY117" s="18" t="str">
        <f t="shared" si="28"/>
        <v>00</v>
      </c>
      <c r="AZ117" s="18" t="str">
        <f t="shared" si="29"/>
        <v>00</v>
      </c>
      <c r="BA117" s="20"/>
      <c r="BB117" s="21"/>
    </row>
    <row r="118" spans="1:54" ht="66">
      <c r="A118" s="27"/>
      <c r="B118" s="16"/>
      <c r="C118" s="27"/>
      <c r="D118" s="29"/>
      <c r="E118" s="28">
        <v>2</v>
      </c>
      <c r="F118" s="22" t="s">
        <v>22</v>
      </c>
      <c r="G118" s="18" t="s">
        <v>18</v>
      </c>
      <c r="H118" s="18">
        <v>0</v>
      </c>
      <c r="I118" s="18">
        <v>1</v>
      </c>
      <c r="J118" s="18" t="s">
        <v>69</v>
      </c>
      <c r="K118" s="18" t="s">
        <v>68</v>
      </c>
      <c r="L118" s="18">
        <v>1</v>
      </c>
      <c r="M118" s="18">
        <v>7</v>
      </c>
      <c r="N118" s="19">
        <v>760</v>
      </c>
      <c r="O118" s="19" t="s">
        <v>166</v>
      </c>
      <c r="P118" s="19">
        <v>5</v>
      </c>
      <c r="Q118" s="18" t="str">
        <f t="shared" ca="1" si="41"/>
        <v>16</v>
      </c>
      <c r="R118" s="18" t="str">
        <f t="shared" ca="1" si="43"/>
        <v>08</v>
      </c>
      <c r="S118" s="18" t="str">
        <f t="shared" ca="1" si="45"/>
        <v>07</v>
      </c>
      <c r="T118" s="18">
        <v>1</v>
      </c>
      <c r="U118" s="18">
        <v>0</v>
      </c>
      <c r="V118" s="18">
        <v>0</v>
      </c>
      <c r="W118" s="18">
        <v>1</v>
      </c>
      <c r="X118" s="18">
        <v>1</v>
      </c>
      <c r="Y118" s="18">
        <v>1</v>
      </c>
      <c r="Z118" s="18">
        <v>1</v>
      </c>
      <c r="AA118" s="18">
        <v>1</v>
      </c>
      <c r="AB118" s="18">
        <v>0</v>
      </c>
      <c r="AC118" s="19">
        <v>1</v>
      </c>
      <c r="AD118" s="19">
        <v>1</v>
      </c>
      <c r="AE118" s="19">
        <v>1</v>
      </c>
      <c r="AF118" s="19">
        <v>1</v>
      </c>
      <c r="AG118" s="19">
        <v>1</v>
      </c>
      <c r="AH118" s="19">
        <v>1</v>
      </c>
      <c r="AI118" s="18">
        <v>0</v>
      </c>
      <c r="AJ118" s="19">
        <v>1</v>
      </c>
      <c r="AK118" s="19">
        <v>1</v>
      </c>
      <c r="AL118" s="19">
        <v>1</v>
      </c>
      <c r="AM118" s="19">
        <v>1</v>
      </c>
      <c r="AN118" s="19">
        <v>1</v>
      </c>
      <c r="AO118" s="19">
        <v>1</v>
      </c>
      <c r="AP118" s="19">
        <v>1</v>
      </c>
      <c r="AQ118" s="19">
        <v>0</v>
      </c>
      <c r="AR118" s="19">
        <v>1</v>
      </c>
      <c r="AS118" s="19">
        <v>1</v>
      </c>
      <c r="AT118" s="23" t="str">
        <f>F118</f>
        <v>FF</v>
      </c>
      <c r="AU118" s="18" t="s">
        <v>25</v>
      </c>
      <c r="AV118" s="16" t="str">
        <f t="shared" ca="1" si="27"/>
        <v>7B00013CC80107076002F400051608070100000101010100000100010001000100010001000001000100010001000100010001000000010001FF7D</v>
      </c>
      <c r="AW118" s="79">
        <v>117</v>
      </c>
      <c r="AX118" s="21"/>
      <c r="AY118" s="18" t="str">
        <f t="shared" si="28"/>
        <v>00</v>
      </c>
      <c r="AZ118" s="18" t="str">
        <f t="shared" si="29"/>
        <v>00</v>
      </c>
      <c r="BA118" s="20"/>
      <c r="BB118" s="21"/>
    </row>
    <row r="119" spans="1:54" ht="66">
      <c r="A119" s="27"/>
      <c r="B119" s="16">
        <v>59</v>
      </c>
      <c r="C119" s="27" t="s">
        <v>12</v>
      </c>
      <c r="D119" s="16" t="s">
        <v>2</v>
      </c>
      <c r="E119" s="16">
        <v>1</v>
      </c>
      <c r="F119" s="22">
        <v>0</v>
      </c>
      <c r="G119" s="18" t="s">
        <v>18</v>
      </c>
      <c r="H119" s="18">
        <v>0</v>
      </c>
      <c r="I119" s="18">
        <v>1</v>
      </c>
      <c r="J119" s="18" t="s">
        <v>69</v>
      </c>
      <c r="K119" s="18" t="s">
        <v>68</v>
      </c>
      <c r="L119" s="18">
        <v>1</v>
      </c>
      <c r="M119" s="18">
        <v>7</v>
      </c>
      <c r="N119" s="19">
        <v>760</v>
      </c>
      <c r="O119" s="19" t="s">
        <v>166</v>
      </c>
      <c r="P119" s="19">
        <v>5</v>
      </c>
      <c r="Q119" s="18" t="str">
        <f t="shared" ca="1" si="41"/>
        <v>16</v>
      </c>
      <c r="R119" s="18" t="str">
        <f t="shared" ca="1" si="43"/>
        <v>08</v>
      </c>
      <c r="S119" s="18" t="str">
        <f t="shared" ca="1" si="45"/>
        <v>07</v>
      </c>
      <c r="T119" s="18">
        <v>1</v>
      </c>
      <c r="U119" s="18">
        <v>0</v>
      </c>
      <c r="V119" s="18">
        <v>0</v>
      </c>
      <c r="W119" s="18">
        <v>1</v>
      </c>
      <c r="X119" s="18">
        <v>1</v>
      </c>
      <c r="Y119" s="18">
        <v>1</v>
      </c>
      <c r="Z119" s="18">
        <v>1</v>
      </c>
      <c r="AA119" s="18">
        <v>1</v>
      </c>
      <c r="AB119" s="18">
        <v>0</v>
      </c>
      <c r="AC119" s="19">
        <v>1</v>
      </c>
      <c r="AD119" s="19">
        <v>1</v>
      </c>
      <c r="AE119" s="19">
        <v>1</v>
      </c>
      <c r="AF119" s="19">
        <v>1</v>
      </c>
      <c r="AG119" s="19">
        <v>1</v>
      </c>
      <c r="AH119" s="19">
        <v>1</v>
      </c>
      <c r="AI119" s="18">
        <v>0</v>
      </c>
      <c r="AJ119" s="19">
        <v>1</v>
      </c>
      <c r="AK119" s="19">
        <v>1</v>
      </c>
      <c r="AL119" s="19">
        <v>1</v>
      </c>
      <c r="AM119" s="19">
        <v>1</v>
      </c>
      <c r="AN119" s="19">
        <v>1</v>
      </c>
      <c r="AO119" s="19">
        <v>1</v>
      </c>
      <c r="AP119" s="19">
        <v>1</v>
      </c>
      <c r="AQ119" s="19">
        <v>0</v>
      </c>
      <c r="AR119" s="19">
        <v>1</v>
      </c>
      <c r="AS119" s="19">
        <v>1</v>
      </c>
      <c r="AT119" s="18" t="str">
        <f t="shared" ref="AT119:AT120" ca="1" si="50">TEXT(DEC2HEX(_xlfn.BITAND(SUM(HEX2DEC(G119)+HEX2DEC(H119)+HEX2DEC(I119)+HEX2DEC(J119)+HEX2DEC(K119)+HEX2DEC(L119)+HEX2DEC(M119)+HEX2DEC(N119)+HEX2DEC(O119)+HEX2DEC(P119)+HEX2DEC(Q119)+HEX2DEC(R119)+HEX2DEC(S119)+HEX2DEC(T119)+HEX2DEC(U119)+HEX2DEC(V119)+HEX2DEC(X119)+HEX2DEC(Y119)+HEX2DEC(Z119)+HEX2DEC(AA119)+HEX2DEC(AB119)+HEX2DEC(AC119)+HEX2DEC(AD119)+HEX2DEC(AE119)+HEX2DEC(AF119)+HEX2DEC(AG119)+HEX2DEC(AH119)+HEX2DEC(AI119)+HEX2DEC(AJ119)+HEX2DEC(AK119)+HEX2DEC(AL119)+HEX2DEC(AM119)+HEX2DEC(AN119)+HEX2DEC(AO119)+HEX2DEC(AP119)+HEX2DEC(AQ119)+HEX2DEC(AR119)+HEX2DEC(AS119)),85)),"00")</f>
        <v>10</v>
      </c>
      <c r="AU119" s="23">
        <f>F119</f>
        <v>0</v>
      </c>
      <c r="AV119" s="16" t="str">
        <f t="shared" ca="1" si="27"/>
        <v>7B00013CC80107076002F4000516080701000001010101000001000100010001000100010000010001000100010001000100010000000100011000</v>
      </c>
      <c r="AW119" s="79">
        <v>118</v>
      </c>
      <c r="AX119" s="21"/>
      <c r="AY119" s="18" t="str">
        <f t="shared" si="28"/>
        <v>00</v>
      </c>
      <c r="AZ119" s="18" t="str">
        <f t="shared" si="29"/>
        <v>00</v>
      </c>
      <c r="BA119" s="20"/>
      <c r="BB119" s="21"/>
    </row>
    <row r="120" spans="1:54" ht="66">
      <c r="A120" s="27"/>
      <c r="B120" s="16"/>
      <c r="C120" s="27"/>
      <c r="D120" s="16"/>
      <c r="E120" s="16">
        <v>2</v>
      </c>
      <c r="F120" s="22" t="s">
        <v>22</v>
      </c>
      <c r="G120" s="18" t="s">
        <v>18</v>
      </c>
      <c r="H120" s="18">
        <v>0</v>
      </c>
      <c r="I120" s="18">
        <v>1</v>
      </c>
      <c r="J120" s="18" t="s">
        <v>69</v>
      </c>
      <c r="K120" s="18" t="s">
        <v>68</v>
      </c>
      <c r="L120" s="18">
        <v>1</v>
      </c>
      <c r="M120" s="18">
        <v>7</v>
      </c>
      <c r="N120" s="19">
        <v>760</v>
      </c>
      <c r="O120" s="19" t="s">
        <v>166</v>
      </c>
      <c r="P120" s="19">
        <v>5</v>
      </c>
      <c r="Q120" s="18" t="str">
        <f t="shared" ca="1" si="41"/>
        <v>16</v>
      </c>
      <c r="R120" s="18" t="str">
        <f t="shared" ca="1" si="43"/>
        <v>08</v>
      </c>
      <c r="S120" s="18" t="str">
        <f t="shared" ca="1" si="45"/>
        <v>07</v>
      </c>
      <c r="T120" s="18">
        <v>1</v>
      </c>
      <c r="U120" s="18">
        <v>0</v>
      </c>
      <c r="V120" s="18">
        <v>0</v>
      </c>
      <c r="W120" s="18">
        <v>1</v>
      </c>
      <c r="X120" s="18">
        <v>1</v>
      </c>
      <c r="Y120" s="18">
        <v>1</v>
      </c>
      <c r="Z120" s="18">
        <v>1</v>
      </c>
      <c r="AA120" s="18">
        <v>1</v>
      </c>
      <c r="AB120" s="18">
        <v>0</v>
      </c>
      <c r="AC120" s="19">
        <v>1</v>
      </c>
      <c r="AD120" s="19">
        <v>1</v>
      </c>
      <c r="AE120" s="19">
        <v>1</v>
      </c>
      <c r="AF120" s="19">
        <v>1</v>
      </c>
      <c r="AG120" s="19">
        <v>1</v>
      </c>
      <c r="AH120" s="19">
        <v>1</v>
      </c>
      <c r="AI120" s="18">
        <v>0</v>
      </c>
      <c r="AJ120" s="19">
        <v>1</v>
      </c>
      <c r="AK120" s="19">
        <v>1</v>
      </c>
      <c r="AL120" s="19">
        <v>1</v>
      </c>
      <c r="AM120" s="19">
        <v>1</v>
      </c>
      <c r="AN120" s="19">
        <v>1</v>
      </c>
      <c r="AO120" s="19">
        <v>1</v>
      </c>
      <c r="AP120" s="19">
        <v>1</v>
      </c>
      <c r="AQ120" s="19">
        <v>1</v>
      </c>
      <c r="AR120" s="19">
        <v>1</v>
      </c>
      <c r="AS120" s="19">
        <v>1</v>
      </c>
      <c r="AT120" s="18" t="str">
        <f t="shared" ca="1" si="50"/>
        <v>11</v>
      </c>
      <c r="AU120" s="23" t="str">
        <f>F120</f>
        <v>FF</v>
      </c>
      <c r="AV120" s="16" t="str">
        <f t="shared" ca="1" si="27"/>
        <v>7B00013CC80107076002F40005160807010000010101010000010001000100010001000100000100010001000100010001000100010001000111FF</v>
      </c>
      <c r="AW120" s="79">
        <v>119</v>
      </c>
      <c r="AX120" s="21"/>
      <c r="AY120" s="18" t="str">
        <f t="shared" si="28"/>
        <v>00</v>
      </c>
      <c r="AZ120" s="18" t="str">
        <f t="shared" si="29"/>
        <v>00</v>
      </c>
      <c r="BA120" s="20"/>
      <c r="BB120" s="21"/>
    </row>
    <row r="121" spans="1:54">
      <c r="A121" s="71"/>
      <c r="B121" s="76"/>
      <c r="C121" s="72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5"/>
      <c r="AY121" s="76"/>
      <c r="AZ121" s="76"/>
      <c r="BA121" s="76"/>
      <c r="BB121" s="75"/>
    </row>
  </sheetData>
  <sheetProtection algorithmName="SHA-512" hashValue="RYVIQvG5lEDHaqHPzXEtCo25naeD7LtL8b2A0d+yBLqPpUau5wtChYDn2QKOO36S5/ryxdyPEHqiaP50zM5siA==" saltValue="tUXAPMOp9YN17Jzm1yDpCw==" spinCount="100000" sheet="1" objects="1" scenarios="1"/>
  <phoneticPr fontId="1" type="noConversion"/>
  <conditionalFormatting sqref="AW2:AW120">
    <cfRule type="duplicateValues" dxfId="22" priority="1"/>
  </conditionalFormatting>
  <dataValidations count="2">
    <dataValidation type="list" allowBlank="1" showInputMessage="1" showErrorMessage="1" sqref="BA2:BA120" xr:uid="{0220B90F-C0D3-4B2F-846F-972B33B6926D}">
      <formula1>결과</formula1>
    </dataValidation>
    <dataValidation type="whole" allowBlank="1" showInputMessage="1" showErrorMessage="1" sqref="AW2:AW120" xr:uid="{70E1F123-E74F-4D5E-AE39-46618A45C85A}">
      <formula1>1</formula1>
      <formula2>300</formula2>
    </dataValidation>
  </dataValidations>
  <pageMargins left="0.17" right="0.17" top="0.41" bottom="0.41" header="0.3" footer="0.3"/>
  <pageSetup paperSize="9" scale="25" fitToHeight="0" orientation="landscape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F326D-B438-44B1-8016-21E307F5C029}">
  <sheetPr codeName="Sheet12">
    <pageSetUpPr fitToPage="1"/>
  </sheetPr>
  <dimension ref="A1:BB121"/>
  <sheetViews>
    <sheetView zoomScaleNormal="100" workbookViewId="0">
      <pane xSplit="6" ySplit="1" topLeftCell="G2" activePane="bottomRight" state="frozen"/>
      <selection activeCell="Y40" sqref="Y40"/>
      <selection pane="topRight" activeCell="Y40" sqref="Y40"/>
      <selection pane="bottomLeft" activeCell="Y40" sqref="Y40"/>
      <selection pane="bottomRight"/>
    </sheetView>
  </sheetViews>
  <sheetFormatPr defaultRowHeight="16.5"/>
  <cols>
    <col min="1" max="1" width="30.125" style="74" customWidth="1"/>
    <col min="2" max="2" width="7.125" style="77" customWidth="1"/>
    <col min="3" max="3" width="19" style="74" customWidth="1"/>
    <col min="4" max="4" width="14" style="77" customWidth="1"/>
    <col min="5" max="5" width="5.625" style="77" customWidth="1"/>
    <col min="6" max="6" width="9.5" style="77" customWidth="1"/>
    <col min="7" max="13" width="5.375" style="77" customWidth="1"/>
    <col min="14" max="16" width="7.625" style="77" customWidth="1"/>
    <col min="17" max="17" width="5.375" style="77" customWidth="1"/>
    <col min="18" max="18" width="6.375" style="77" customWidth="1"/>
    <col min="19" max="28" width="5.375" style="77" customWidth="1"/>
    <col min="29" max="34" width="7.625" style="77" customWidth="1"/>
    <col min="35" max="35" width="5.375" style="77" customWidth="1"/>
    <col min="36" max="45" width="7.625" style="77" customWidth="1"/>
    <col min="46" max="46" width="8.125" style="77" customWidth="1"/>
    <col min="47" max="47" width="5.375" style="77" customWidth="1"/>
    <col min="48" max="48" width="30.875" style="77" customWidth="1"/>
    <col min="49" max="49" width="4.625" style="77" customWidth="1"/>
    <col min="50" max="50" width="37.875" style="78" customWidth="1"/>
    <col min="51" max="52" width="5.375" style="77" customWidth="1"/>
    <col min="53" max="53" width="7.5" style="77" customWidth="1"/>
    <col min="54" max="54" width="82.875" style="77" bestFit="1" customWidth="1"/>
    <col min="55" max="16384" width="9" style="74"/>
  </cols>
  <sheetData>
    <row r="1" spans="1:54" ht="69">
      <c r="A1" s="65" t="s">
        <v>50</v>
      </c>
      <c r="B1" s="65" t="s">
        <v>15</v>
      </c>
      <c r="C1" s="65" t="s">
        <v>52</v>
      </c>
      <c r="D1" s="65" t="s">
        <v>54</v>
      </c>
      <c r="E1" s="67" t="s">
        <v>15</v>
      </c>
      <c r="F1" s="67" t="s">
        <v>33</v>
      </c>
      <c r="G1" s="67" t="s">
        <v>6</v>
      </c>
      <c r="H1" s="67" t="s">
        <v>26</v>
      </c>
      <c r="I1" s="67" t="s">
        <v>28</v>
      </c>
      <c r="J1" s="67" t="s">
        <v>27</v>
      </c>
      <c r="K1" s="67" t="s">
        <v>29</v>
      </c>
      <c r="L1" s="67" t="s">
        <v>10</v>
      </c>
      <c r="M1" s="67" t="s">
        <v>70</v>
      </c>
      <c r="N1" s="67" t="s">
        <v>71</v>
      </c>
      <c r="O1" s="67" t="s">
        <v>159</v>
      </c>
      <c r="P1" s="67" t="s">
        <v>105</v>
      </c>
      <c r="Q1" s="67" t="s">
        <v>106</v>
      </c>
      <c r="R1" s="67" t="s">
        <v>107</v>
      </c>
      <c r="S1" s="67" t="s">
        <v>108</v>
      </c>
      <c r="T1" s="67" t="s">
        <v>109</v>
      </c>
      <c r="U1" s="67" t="s">
        <v>160</v>
      </c>
      <c r="V1" s="67" t="s">
        <v>161</v>
      </c>
      <c r="W1" s="67" t="s">
        <v>111</v>
      </c>
      <c r="X1" s="67" t="s">
        <v>112</v>
      </c>
      <c r="Y1" s="67" t="s">
        <v>113</v>
      </c>
      <c r="Z1" s="67" t="s">
        <v>114</v>
      </c>
      <c r="AA1" s="67" t="s">
        <v>115</v>
      </c>
      <c r="AB1" s="67" t="s">
        <v>117</v>
      </c>
      <c r="AC1" s="67" t="s">
        <v>118</v>
      </c>
      <c r="AD1" s="67" t="s">
        <v>119</v>
      </c>
      <c r="AE1" s="67" t="s">
        <v>120</v>
      </c>
      <c r="AF1" s="67" t="s">
        <v>121</v>
      </c>
      <c r="AG1" s="67" t="s">
        <v>122</v>
      </c>
      <c r="AH1" s="67" t="s">
        <v>123</v>
      </c>
      <c r="AI1" s="67" t="s">
        <v>124</v>
      </c>
      <c r="AJ1" s="67" t="s">
        <v>125</v>
      </c>
      <c r="AK1" s="67" t="s">
        <v>126</v>
      </c>
      <c r="AL1" s="67" t="s">
        <v>127</v>
      </c>
      <c r="AM1" s="67" t="s">
        <v>128</v>
      </c>
      <c r="AN1" s="67" t="s">
        <v>129</v>
      </c>
      <c r="AO1" s="67" t="s">
        <v>130</v>
      </c>
      <c r="AP1" s="67" t="s">
        <v>131</v>
      </c>
      <c r="AQ1" s="67" t="s">
        <v>132</v>
      </c>
      <c r="AR1" s="67" t="s">
        <v>133</v>
      </c>
      <c r="AS1" s="67" t="s">
        <v>134</v>
      </c>
      <c r="AT1" s="67" t="s">
        <v>20</v>
      </c>
      <c r="AU1" s="67" t="s">
        <v>12</v>
      </c>
      <c r="AV1" s="67" t="s">
        <v>21</v>
      </c>
      <c r="AW1" s="67" t="s">
        <v>787</v>
      </c>
      <c r="AX1" s="67" t="s">
        <v>17</v>
      </c>
      <c r="AY1" s="67" t="s">
        <v>135</v>
      </c>
      <c r="AZ1" s="67" t="s">
        <v>136</v>
      </c>
      <c r="BA1" s="67" t="s">
        <v>34</v>
      </c>
      <c r="BB1" s="67" t="s">
        <v>32</v>
      </c>
    </row>
    <row r="2" spans="1:54" ht="66">
      <c r="A2" s="41" t="s">
        <v>168</v>
      </c>
      <c r="B2" s="63">
        <f>COUNTA(AW2:AW300)</f>
        <v>119</v>
      </c>
      <c r="C2" s="34"/>
      <c r="D2" s="35" t="s">
        <v>53</v>
      </c>
      <c r="E2" s="42">
        <v>0</v>
      </c>
      <c r="F2" s="17" t="s">
        <v>18</v>
      </c>
      <c r="G2" s="18" t="s">
        <v>18</v>
      </c>
      <c r="H2" s="18">
        <v>0</v>
      </c>
      <c r="I2" s="18">
        <v>1</v>
      </c>
      <c r="J2" s="18" t="s">
        <v>69</v>
      </c>
      <c r="K2" s="18" t="s">
        <v>68</v>
      </c>
      <c r="L2" s="18">
        <v>1</v>
      </c>
      <c r="M2" s="18">
        <v>8</v>
      </c>
      <c r="N2" s="19">
        <v>760</v>
      </c>
      <c r="O2" s="19" t="s">
        <v>166</v>
      </c>
      <c r="P2" s="19">
        <v>5</v>
      </c>
      <c r="Q2" s="18" t="str">
        <f t="shared" ref="Q2:Q30" ca="1" si="0">TEXT(DEC2HEX(TEXT(NOW()+2,"YY")),"00")</f>
        <v>16</v>
      </c>
      <c r="R2" s="18" t="str">
        <f t="shared" ref="R2:R30" ca="1" si="1">TEXT(DEC2HEX(TEXT(NOW()+2,"MM")),"00")</f>
        <v>08</v>
      </c>
      <c r="S2" s="18" t="str">
        <f t="shared" ref="S2:S30" ca="1" si="2">TEXT(DEC2HEX(TEXT(NOW()+2,"DD")),"00")</f>
        <v>07</v>
      </c>
      <c r="T2" s="18">
        <v>1</v>
      </c>
      <c r="U2" s="18">
        <v>0</v>
      </c>
      <c r="V2" s="18">
        <v>0</v>
      </c>
      <c r="W2" s="18">
        <v>1</v>
      </c>
      <c r="X2" s="18">
        <v>1</v>
      </c>
      <c r="Y2" s="18">
        <v>1</v>
      </c>
      <c r="Z2" s="18">
        <v>1</v>
      </c>
      <c r="AA2" s="18">
        <v>1</v>
      </c>
      <c r="AB2" s="18">
        <v>0</v>
      </c>
      <c r="AC2" s="19">
        <v>0</v>
      </c>
      <c r="AD2" s="19">
        <v>0</v>
      </c>
      <c r="AE2" s="19">
        <v>0</v>
      </c>
      <c r="AF2" s="19">
        <v>0</v>
      </c>
      <c r="AG2" s="19">
        <v>0</v>
      </c>
      <c r="AH2" s="19">
        <v>0</v>
      </c>
      <c r="AI2" s="18">
        <v>0</v>
      </c>
      <c r="AJ2" s="19">
        <v>0</v>
      </c>
      <c r="AK2" s="19">
        <v>0</v>
      </c>
      <c r="AL2" s="19">
        <v>0</v>
      </c>
      <c r="AM2" s="19">
        <v>0</v>
      </c>
      <c r="AN2" s="19">
        <v>0</v>
      </c>
      <c r="AO2" s="19">
        <v>0</v>
      </c>
      <c r="AP2" s="19">
        <v>0</v>
      </c>
      <c r="AQ2" s="19">
        <v>0</v>
      </c>
      <c r="AR2" s="19">
        <v>0</v>
      </c>
      <c r="AS2" s="19">
        <v>0</v>
      </c>
      <c r="AT2" s="18" t="str">
        <f ca="1">TEXT(DEC2HEX(_xlfn.BITAND(SUM(HEX2DEC(G2)+HEX2DEC(H2)+HEX2DEC(I2)+HEX2DEC(J2)+HEX2DEC(K2)+HEX2DEC(L2)+HEX2DEC(M2)+HEX2DEC(N2)+HEX2DEC(O2)+HEX2DEC(P2)+HEX2DEC(Q2)+HEX2DEC(R2)+HEX2DEC(S2)+HEX2DEC(T2)+HEX2DEC(U2)+HEX2DEC(V2)+HEX2DEC(X2)+HEX2DEC(Y2)+HEX2DEC(Z2)+HEX2DEC(AA2)+HEX2DEC(AB2)+HEX2DEC(AC2)+HEX2DEC(AD2)+HEX2DEC(AE2)+HEX2DEC(AF2)+HEX2DEC(AG2)+HEX2DEC(AH2)+HEX2DEC(AI2)+HEX2DEC(AJ2)+HEX2DEC(AK2)+HEX2DEC(AL2)+HEX2DEC(AM2)+HEX2DEC(AN2)+HEX2DEC(AO2)+HEX2DEC(AP2)+HEX2DEC(AQ2)+HEX2DEC(AR2)+HEX2DEC(AS2)),85)),"00")</f>
        <v>04</v>
      </c>
      <c r="AU2" s="18" t="s">
        <v>25</v>
      </c>
      <c r="AV2" s="16" t="str">
        <f ca="1">CONCATENATE(TEXT(G2,"00"),TEXT(H2,"00"),TEXT(I2,"00"),TEXT(J2,"00"),TEXT(K2,"00"),TEXT(L2,"00"),TEXT(M2,"00"),TEXT(N2,"0000"),TEXT(O2,"0000"),TEXT(P2,"0000"),TEXT(Q2,"00"),TEXT(R2,"00"),,TEXT(S2,"00"),,TEXT(T2,"00"),TEXT(U2,"00"),TEXT(V2,"00"),TEXT(X2,"00"),TEXT(Y2,"00"),TEXT(Z2,"00"),TEXT(AA2,"00"),TEXT(AB2,"00"),TEXT(AC2,"0000"),TEXT(AD2,"0000"),TEXT(AE2,"0000"),TEXT(AF2,"0000"),TEXT(AG2,"0000"),TEXT(AH2,"0000"),TEXT(AI2,"00"),TEXT(AJ2,"0000"),TEXT(AK2,"0000"),TEXT(AL2,"0000"),TEXT(AM2,"0000"),TEXT(AN2,"0000"),TEXT(AO2,"0000"),TEXT(AP2,"0000"),TEXT(AQ2,"0000"),TEXT(AR2,"0000"),TEXT(AS2,"0000"),TEXT(AT2,"00"),TEXT(AU2,"00"))</f>
        <v>7B00013CC80108076002F400051608070100000101010100000000000000000000000000000000000000000000000000000000000000000000047D</v>
      </c>
      <c r="AW2" s="79">
        <v>1</v>
      </c>
      <c r="AX2" s="21"/>
      <c r="AY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),85)),"00")</f>
        <v>00</v>
      </c>
      <c r="AZ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+HEX2DEC(MID(AX2,139,2))+HEX2DEC(MID(AX2,142,2))+HEX2DEC(MID(AX2,145,2))+HEX2DEC(MID(AX2,148,2))+HEX2DEC(MID(AX2,151,2))+HEX2DEC(MID(AX2,154,2))+HEX2DEC(MID(AX2,157,2))+HEX2DEC(MID(AX2,160,2))+HEX2DEC(MID(AX2,163,2))+HEX2DEC(MID(AX2,166,2))+HEX2DEC(MID(AX2,169,2))+HEX2DEC(MID(AX2,172,2))+HEX2DEC(MID(AX2,175,2))+HEX2DEC(MID(AX2,178,2))+HEX2DEC(MID(AX2,181,2))+HEX2DEC(MID(AX2,184,2))+HEX2DEC(MID(AX2,187,2))+HEX2DEC(MID(AX2,190,2))+HEX2DEC(MID(AX2,193,2))+HEX2DEC(MID(AX2,196,2))+HEX2DEC(MID(AX2,199,2))+HEX2DEC(MID(AX2,202,2))),85)),"00")</f>
        <v>00</v>
      </c>
      <c r="BA2" s="20" t="s">
        <v>40</v>
      </c>
      <c r="BB2" s="21"/>
    </row>
    <row r="3" spans="1:54" ht="66">
      <c r="A3" s="40" t="s">
        <v>5</v>
      </c>
      <c r="B3" s="43">
        <v>0</v>
      </c>
      <c r="C3" s="39" t="s">
        <v>6</v>
      </c>
      <c r="D3" s="43" t="s">
        <v>0</v>
      </c>
      <c r="E3" s="16">
        <v>1</v>
      </c>
      <c r="F3" s="22" t="s">
        <v>22</v>
      </c>
      <c r="G3" s="23" t="str">
        <f>F3</f>
        <v>FF</v>
      </c>
      <c r="H3" s="18">
        <v>0</v>
      </c>
      <c r="I3" s="18">
        <v>1</v>
      </c>
      <c r="J3" s="18" t="s">
        <v>69</v>
      </c>
      <c r="K3" s="18" t="s">
        <v>68</v>
      </c>
      <c r="L3" s="18">
        <v>1</v>
      </c>
      <c r="M3" s="18">
        <v>8</v>
      </c>
      <c r="N3" s="19">
        <v>760</v>
      </c>
      <c r="O3" s="19" t="s">
        <v>166</v>
      </c>
      <c r="P3" s="19">
        <v>5</v>
      </c>
      <c r="Q3" s="18" t="str">
        <f t="shared" ca="1" si="0"/>
        <v>16</v>
      </c>
      <c r="R3" s="18" t="str">
        <f t="shared" ca="1" si="1"/>
        <v>08</v>
      </c>
      <c r="S3" s="18" t="str">
        <f t="shared" ca="1" si="2"/>
        <v>07</v>
      </c>
      <c r="T3" s="18">
        <v>1</v>
      </c>
      <c r="U3" s="18">
        <v>0</v>
      </c>
      <c r="V3" s="18">
        <v>0</v>
      </c>
      <c r="W3" s="18">
        <v>1</v>
      </c>
      <c r="X3" s="18">
        <v>1</v>
      </c>
      <c r="Y3" s="18">
        <v>1</v>
      </c>
      <c r="Z3" s="18">
        <v>1</v>
      </c>
      <c r="AA3" s="18">
        <v>1</v>
      </c>
      <c r="AB3" s="18">
        <v>0</v>
      </c>
      <c r="AC3" s="19">
        <v>0</v>
      </c>
      <c r="AD3" s="19">
        <v>0</v>
      </c>
      <c r="AE3" s="19">
        <v>0</v>
      </c>
      <c r="AF3" s="19">
        <v>0</v>
      </c>
      <c r="AG3" s="19">
        <v>0</v>
      </c>
      <c r="AH3" s="19">
        <v>0</v>
      </c>
      <c r="AI3" s="18">
        <v>0</v>
      </c>
      <c r="AJ3" s="19">
        <v>0</v>
      </c>
      <c r="AK3" s="19">
        <v>0</v>
      </c>
      <c r="AL3" s="19">
        <v>0</v>
      </c>
      <c r="AM3" s="19">
        <v>0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>
        <v>0</v>
      </c>
      <c r="AT3" s="18" t="str">
        <f t="shared" ref="AT3:AT65" ca="1" si="3">TEXT(DEC2HEX(_xlfn.BITAND(SUM(HEX2DEC(G3)+HEX2DEC(H3)+HEX2DEC(I3)+HEX2DEC(J3)+HEX2DEC(K3)+HEX2DEC(L3)+HEX2DEC(M3)+HEX2DEC(N3)+HEX2DEC(O3)+HEX2DEC(P3)+HEX2DEC(Q3)+HEX2DEC(R3)+HEX2DEC(S3)+HEX2DEC(T3)+HEX2DEC(U3)+HEX2DEC(V3)+HEX2DEC(X3)+HEX2DEC(Y3)+HEX2DEC(Z3)+HEX2DEC(AA3)+HEX2DEC(AB3)+HEX2DEC(AC3)+HEX2DEC(AD3)+HEX2DEC(AE3)+HEX2DEC(AF3)+HEX2DEC(AG3)+HEX2DEC(AH3)+HEX2DEC(AI3)+HEX2DEC(AJ3)+HEX2DEC(AK3)+HEX2DEC(AL3)+HEX2DEC(AM3)+HEX2DEC(AN3)+HEX2DEC(AO3)+HEX2DEC(AP3)+HEX2DEC(AQ3)+HEX2DEC(AR3)+HEX2DEC(AS3)),85)),"00")</f>
        <v>10</v>
      </c>
      <c r="AU3" s="18" t="s">
        <v>25</v>
      </c>
      <c r="AV3" s="16" t="str">
        <f t="shared" ref="AV3:AV65" ca="1" si="4">CONCATENATE(TEXT(G3,"00"),TEXT(H3,"00"),TEXT(I3,"00"),TEXT(J3,"00"),TEXT(K3,"00"),TEXT(L3,"00"),TEXT(M3,"00"),TEXT(N3,"0000"),TEXT(O3,"0000"),TEXT(P3,"0000"),TEXT(Q3,"00"),TEXT(R3,"00"),,TEXT(S3,"00"),,TEXT(T3,"00"),TEXT(U3,"00"),TEXT(V3,"00"),TEXT(X3,"00"),TEXT(Y3,"00"),TEXT(Z3,"00"),TEXT(AA3,"00"),TEXT(AB3,"00"),TEXT(AC3,"0000"),TEXT(AD3,"0000"),TEXT(AE3,"0000"),TEXT(AF3,"0000"),TEXT(AG3,"0000"),TEXT(AH3,"0000"),TEXT(AI3,"00"),TEXT(AJ3,"0000"),TEXT(AK3,"0000"),TEXT(AL3,"0000"),TEXT(AM3,"0000"),TEXT(AN3,"0000"),TEXT(AO3,"0000"),TEXT(AP3,"0000"),TEXT(AQ3,"0000"),TEXT(AR3,"0000"),TEXT(AS3,"0000"),TEXT(AT3,"00"),TEXT(AU3,"00"))</f>
        <v>FF00013CC80108076002F400051608070100000101010100000000000000000000000000000000000000000000000000000000000000000000107D</v>
      </c>
      <c r="AW3" s="79">
        <v>2</v>
      </c>
      <c r="AX3" s="21"/>
      <c r="AY3" s="18" t="str">
        <f t="shared" ref="AY3:AY65" si="5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),85)),"00")</f>
        <v>00</v>
      </c>
      <c r="AZ3" s="18" t="str">
        <f t="shared" ref="AZ3:AZ65" si="6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+HEX2DEC(MID(AX3,139,2))+HEX2DEC(MID(AX3,142,2))+HEX2DEC(MID(AX3,145,2))+HEX2DEC(MID(AX3,148,2))+HEX2DEC(MID(AX3,151,2))+HEX2DEC(MID(AX3,154,2))+HEX2DEC(MID(AX3,157,2))+HEX2DEC(MID(AX3,160,2))+HEX2DEC(MID(AX3,163,2))+HEX2DEC(MID(AX3,166,2))+HEX2DEC(MID(AX3,169,2))+HEX2DEC(MID(AX3,172,2))+HEX2DEC(MID(AX3,175,2))+HEX2DEC(MID(AX3,178,2))+HEX2DEC(MID(AX3,181,2))+HEX2DEC(MID(AX3,184,2))+HEX2DEC(MID(AX3,187,2))+HEX2DEC(MID(AX3,190,2))+HEX2DEC(MID(AX3,193,2))+HEX2DEC(MID(AX3,196,2))+HEX2DEC(MID(AX3,199,2))+HEX2DEC(MID(AX3,202,2))),85)),"00")</f>
        <v>00</v>
      </c>
      <c r="BA3" s="20"/>
      <c r="BB3" s="21"/>
    </row>
    <row r="4" spans="1:54" ht="66">
      <c r="A4" s="27"/>
      <c r="B4" s="16"/>
      <c r="C4" s="27"/>
      <c r="D4" s="16"/>
      <c r="E4" s="16">
        <v>2</v>
      </c>
      <c r="F4" s="22">
        <v>0</v>
      </c>
      <c r="G4" s="23">
        <f>F4</f>
        <v>0</v>
      </c>
      <c r="H4" s="18">
        <v>0</v>
      </c>
      <c r="I4" s="18">
        <v>1</v>
      </c>
      <c r="J4" s="18" t="s">
        <v>69</v>
      </c>
      <c r="K4" s="18" t="s">
        <v>68</v>
      </c>
      <c r="L4" s="18">
        <v>1</v>
      </c>
      <c r="M4" s="18">
        <v>8</v>
      </c>
      <c r="N4" s="19">
        <v>760</v>
      </c>
      <c r="O4" s="19" t="s">
        <v>166</v>
      </c>
      <c r="P4" s="19">
        <v>5</v>
      </c>
      <c r="Q4" s="18" t="str">
        <f t="shared" ca="1" si="0"/>
        <v>16</v>
      </c>
      <c r="R4" s="18" t="str">
        <f t="shared" ca="1" si="1"/>
        <v>08</v>
      </c>
      <c r="S4" s="18" t="str">
        <f t="shared" ca="1" si="2"/>
        <v>07</v>
      </c>
      <c r="T4" s="18">
        <v>1</v>
      </c>
      <c r="U4" s="18">
        <v>0</v>
      </c>
      <c r="V4" s="18">
        <v>0</v>
      </c>
      <c r="W4" s="18">
        <v>1</v>
      </c>
      <c r="X4" s="18">
        <v>1</v>
      </c>
      <c r="Y4" s="18">
        <v>1</v>
      </c>
      <c r="Z4" s="18">
        <v>1</v>
      </c>
      <c r="AA4" s="18">
        <v>1</v>
      </c>
      <c r="AB4" s="18">
        <v>0</v>
      </c>
      <c r="AC4" s="19">
        <v>0</v>
      </c>
      <c r="AD4" s="19">
        <v>0</v>
      </c>
      <c r="AE4" s="19">
        <v>0</v>
      </c>
      <c r="AF4" s="19">
        <v>0</v>
      </c>
      <c r="AG4" s="19">
        <v>0</v>
      </c>
      <c r="AH4" s="19">
        <v>0</v>
      </c>
      <c r="AI4" s="18">
        <v>0</v>
      </c>
      <c r="AJ4" s="19">
        <v>0</v>
      </c>
      <c r="AK4" s="19">
        <v>0</v>
      </c>
      <c r="AL4" s="19">
        <v>0</v>
      </c>
      <c r="AM4" s="19">
        <v>0</v>
      </c>
      <c r="AN4" s="19">
        <v>0</v>
      </c>
      <c r="AO4" s="19">
        <v>0</v>
      </c>
      <c r="AP4" s="19">
        <v>0</v>
      </c>
      <c r="AQ4" s="19">
        <v>0</v>
      </c>
      <c r="AR4" s="19">
        <v>0</v>
      </c>
      <c r="AS4" s="19">
        <v>0</v>
      </c>
      <c r="AT4" s="18" t="str">
        <f t="shared" ca="1" si="3"/>
        <v>11</v>
      </c>
      <c r="AU4" s="18" t="s">
        <v>25</v>
      </c>
      <c r="AV4" s="16" t="str">
        <f t="shared" ca="1" si="4"/>
        <v>0000013CC80108076002F400051608070100000101010100000000000000000000000000000000000000000000000000000000000000000000117D</v>
      </c>
      <c r="AW4" s="79">
        <v>3</v>
      </c>
      <c r="AX4" s="21"/>
      <c r="AY4" s="18" t="str">
        <f t="shared" si="5"/>
        <v>00</v>
      </c>
      <c r="AZ4" s="18" t="str">
        <f t="shared" si="6"/>
        <v>00</v>
      </c>
      <c r="BA4" s="20"/>
      <c r="BB4" s="21"/>
    </row>
    <row r="5" spans="1:54" ht="66">
      <c r="A5" s="27"/>
      <c r="B5" s="16">
        <v>1</v>
      </c>
      <c r="C5" s="27" t="s">
        <v>3</v>
      </c>
      <c r="D5" s="16" t="s">
        <v>14</v>
      </c>
      <c r="E5" s="16">
        <v>1</v>
      </c>
      <c r="F5" s="22">
        <v>0</v>
      </c>
      <c r="G5" s="18" t="s">
        <v>18</v>
      </c>
      <c r="H5" s="23">
        <f>F5</f>
        <v>0</v>
      </c>
      <c r="I5" s="18">
        <v>1</v>
      </c>
      <c r="J5" s="18" t="s">
        <v>69</v>
      </c>
      <c r="K5" s="18" t="s">
        <v>68</v>
      </c>
      <c r="L5" s="18">
        <v>1</v>
      </c>
      <c r="M5" s="18">
        <v>8</v>
      </c>
      <c r="N5" s="19">
        <v>760</v>
      </c>
      <c r="O5" s="19" t="s">
        <v>166</v>
      </c>
      <c r="P5" s="19">
        <v>5</v>
      </c>
      <c r="Q5" s="18" t="str">
        <f t="shared" ca="1" si="0"/>
        <v>16</v>
      </c>
      <c r="R5" s="18" t="str">
        <f t="shared" ca="1" si="1"/>
        <v>08</v>
      </c>
      <c r="S5" s="18" t="str">
        <f t="shared" ca="1" si="2"/>
        <v>07</v>
      </c>
      <c r="T5" s="18">
        <v>1</v>
      </c>
      <c r="U5" s="18">
        <v>0</v>
      </c>
      <c r="V5" s="18">
        <v>0</v>
      </c>
      <c r="W5" s="18">
        <v>1</v>
      </c>
      <c r="X5" s="18">
        <v>1</v>
      </c>
      <c r="Y5" s="18">
        <v>1</v>
      </c>
      <c r="Z5" s="18">
        <v>1</v>
      </c>
      <c r="AA5" s="18">
        <v>1</v>
      </c>
      <c r="AB5" s="18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8">
        <v>0</v>
      </c>
      <c r="AJ5" s="19">
        <v>0</v>
      </c>
      <c r="AK5" s="19">
        <v>0</v>
      </c>
      <c r="AL5" s="19">
        <v>0</v>
      </c>
      <c r="AM5" s="19">
        <v>0</v>
      </c>
      <c r="AN5" s="19">
        <v>0</v>
      </c>
      <c r="AO5" s="19">
        <v>0</v>
      </c>
      <c r="AP5" s="19">
        <v>0</v>
      </c>
      <c r="AQ5" s="19">
        <v>0</v>
      </c>
      <c r="AR5" s="19">
        <v>0</v>
      </c>
      <c r="AS5" s="19">
        <v>0</v>
      </c>
      <c r="AT5" s="18" t="str">
        <f t="shared" ca="1" si="3"/>
        <v>04</v>
      </c>
      <c r="AU5" s="18" t="s">
        <v>25</v>
      </c>
      <c r="AV5" s="16" t="str">
        <f t="shared" ca="1" si="4"/>
        <v>7B00013CC80108076002F400051608070100000101010100000000000000000000000000000000000000000000000000000000000000000000047D</v>
      </c>
      <c r="AW5" s="79">
        <v>4</v>
      </c>
      <c r="AX5" s="21"/>
      <c r="AY5" s="18" t="str">
        <f t="shared" si="5"/>
        <v>00</v>
      </c>
      <c r="AZ5" s="18" t="str">
        <f t="shared" si="6"/>
        <v>00</v>
      </c>
      <c r="BA5" s="20"/>
      <c r="BB5" s="21"/>
    </row>
    <row r="6" spans="1:54" ht="66">
      <c r="A6" s="27"/>
      <c r="B6" s="16"/>
      <c r="C6" s="27"/>
      <c r="D6" s="16"/>
      <c r="E6" s="16">
        <v>2</v>
      </c>
      <c r="F6" s="24" t="s">
        <v>22</v>
      </c>
      <c r="G6" s="18" t="s">
        <v>18</v>
      </c>
      <c r="H6" s="23" t="str">
        <f>F6</f>
        <v>FF</v>
      </c>
      <c r="I6" s="18">
        <v>1</v>
      </c>
      <c r="J6" s="18" t="s">
        <v>69</v>
      </c>
      <c r="K6" s="18" t="s">
        <v>68</v>
      </c>
      <c r="L6" s="18">
        <v>1</v>
      </c>
      <c r="M6" s="18">
        <v>8</v>
      </c>
      <c r="N6" s="19">
        <v>760</v>
      </c>
      <c r="O6" s="19" t="s">
        <v>166</v>
      </c>
      <c r="P6" s="19">
        <v>5</v>
      </c>
      <c r="Q6" s="18" t="str">
        <f t="shared" ca="1" si="0"/>
        <v>16</v>
      </c>
      <c r="R6" s="18" t="str">
        <f t="shared" ca="1" si="1"/>
        <v>08</v>
      </c>
      <c r="S6" s="18" t="str">
        <f t="shared" ca="1" si="2"/>
        <v>07</v>
      </c>
      <c r="T6" s="18">
        <v>1</v>
      </c>
      <c r="U6" s="18">
        <v>0</v>
      </c>
      <c r="V6" s="18">
        <v>0</v>
      </c>
      <c r="W6" s="18">
        <v>1</v>
      </c>
      <c r="X6" s="18">
        <v>1</v>
      </c>
      <c r="Y6" s="18">
        <v>1</v>
      </c>
      <c r="Z6" s="18">
        <v>1</v>
      </c>
      <c r="AA6" s="18">
        <v>1</v>
      </c>
      <c r="AB6" s="18">
        <v>0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8">
        <v>0</v>
      </c>
      <c r="AJ6" s="19">
        <v>0</v>
      </c>
      <c r="AK6" s="19">
        <v>0</v>
      </c>
      <c r="AL6" s="19">
        <v>0</v>
      </c>
      <c r="AM6" s="19">
        <v>0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>
        <v>0</v>
      </c>
      <c r="AT6" s="18" t="str">
        <f t="shared" ca="1" si="3"/>
        <v>01</v>
      </c>
      <c r="AU6" s="18" t="s">
        <v>25</v>
      </c>
      <c r="AV6" s="16" t="str">
        <f t="shared" ca="1" si="4"/>
        <v>7BFF013CC80108076002F400051608070100000101010100000000000000000000000000000000000000000000000000000000000000000000017D</v>
      </c>
      <c r="AW6" s="79">
        <v>5</v>
      </c>
      <c r="AX6" s="21"/>
      <c r="AY6" s="18" t="str">
        <f t="shared" si="5"/>
        <v>00</v>
      </c>
      <c r="AZ6" s="18" t="str">
        <f t="shared" si="6"/>
        <v>00</v>
      </c>
      <c r="BA6" s="20"/>
      <c r="BB6" s="21"/>
    </row>
    <row r="7" spans="1:54" ht="66">
      <c r="A7" s="27"/>
      <c r="B7" s="16">
        <v>2</v>
      </c>
      <c r="C7" s="27" t="s">
        <v>4</v>
      </c>
      <c r="D7" s="16" t="s">
        <v>14</v>
      </c>
      <c r="E7" s="16">
        <v>1</v>
      </c>
      <c r="F7" s="22">
        <v>0</v>
      </c>
      <c r="G7" s="18" t="s">
        <v>18</v>
      </c>
      <c r="H7" s="18">
        <v>0</v>
      </c>
      <c r="I7" s="23">
        <f>F7</f>
        <v>0</v>
      </c>
      <c r="J7" s="18" t="s">
        <v>69</v>
      </c>
      <c r="K7" s="18" t="s">
        <v>68</v>
      </c>
      <c r="L7" s="18">
        <v>1</v>
      </c>
      <c r="M7" s="18">
        <v>8</v>
      </c>
      <c r="N7" s="19">
        <v>760</v>
      </c>
      <c r="O7" s="19" t="s">
        <v>166</v>
      </c>
      <c r="P7" s="19">
        <v>5</v>
      </c>
      <c r="Q7" s="18" t="str">
        <f t="shared" ca="1" si="0"/>
        <v>16</v>
      </c>
      <c r="R7" s="18" t="str">
        <f t="shared" ca="1" si="1"/>
        <v>08</v>
      </c>
      <c r="S7" s="18" t="str">
        <f t="shared" ca="1" si="2"/>
        <v>07</v>
      </c>
      <c r="T7" s="18">
        <v>1</v>
      </c>
      <c r="U7" s="18">
        <v>0</v>
      </c>
      <c r="V7" s="18">
        <v>0</v>
      </c>
      <c r="W7" s="18">
        <v>1</v>
      </c>
      <c r="X7" s="18">
        <v>1</v>
      </c>
      <c r="Y7" s="18">
        <v>1</v>
      </c>
      <c r="Z7" s="18">
        <v>1</v>
      </c>
      <c r="AA7" s="18">
        <v>1</v>
      </c>
      <c r="AB7" s="18">
        <v>0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8">
        <v>0</v>
      </c>
      <c r="AJ7" s="19">
        <v>0</v>
      </c>
      <c r="AK7" s="19">
        <v>0</v>
      </c>
      <c r="AL7" s="19">
        <v>0</v>
      </c>
      <c r="AM7" s="19">
        <v>0</v>
      </c>
      <c r="AN7" s="19">
        <v>0</v>
      </c>
      <c r="AO7" s="19">
        <v>0</v>
      </c>
      <c r="AP7" s="19">
        <v>0</v>
      </c>
      <c r="AQ7" s="19">
        <v>0</v>
      </c>
      <c r="AR7" s="19">
        <v>0</v>
      </c>
      <c r="AS7" s="19">
        <v>0</v>
      </c>
      <c r="AT7" s="18" t="str">
        <f t="shared" ca="1" si="3"/>
        <v>01</v>
      </c>
      <c r="AU7" s="18" t="s">
        <v>25</v>
      </c>
      <c r="AV7" s="16" t="str">
        <f t="shared" ca="1" si="4"/>
        <v>7B00003CC80108076002F400051608070100000101010100000000000000000000000000000000000000000000000000000000000000000000017D</v>
      </c>
      <c r="AW7" s="79">
        <v>6</v>
      </c>
      <c r="AX7" s="21"/>
      <c r="AY7" s="18" t="str">
        <f t="shared" si="5"/>
        <v>00</v>
      </c>
      <c r="AZ7" s="18" t="str">
        <f t="shared" si="6"/>
        <v>00</v>
      </c>
      <c r="BA7" s="20"/>
      <c r="BB7" s="21"/>
    </row>
    <row r="8" spans="1:54" ht="66">
      <c r="A8" s="27"/>
      <c r="B8" s="16"/>
      <c r="C8" s="27"/>
      <c r="D8" s="16"/>
      <c r="E8" s="16">
        <v>2</v>
      </c>
      <c r="F8" s="24" t="s">
        <v>22</v>
      </c>
      <c r="G8" s="18" t="s">
        <v>18</v>
      </c>
      <c r="H8" s="18">
        <v>0</v>
      </c>
      <c r="I8" s="23" t="str">
        <f>F8</f>
        <v>FF</v>
      </c>
      <c r="J8" s="18" t="s">
        <v>69</v>
      </c>
      <c r="K8" s="18" t="s">
        <v>68</v>
      </c>
      <c r="L8" s="18">
        <v>1</v>
      </c>
      <c r="M8" s="18">
        <v>8</v>
      </c>
      <c r="N8" s="19">
        <v>760</v>
      </c>
      <c r="O8" s="19" t="s">
        <v>166</v>
      </c>
      <c r="P8" s="19">
        <v>5</v>
      </c>
      <c r="Q8" s="18" t="str">
        <f t="shared" ca="1" si="0"/>
        <v>16</v>
      </c>
      <c r="R8" s="18" t="str">
        <f t="shared" ca="1" si="1"/>
        <v>08</v>
      </c>
      <c r="S8" s="18" t="str">
        <f t="shared" ca="1" si="2"/>
        <v>07</v>
      </c>
      <c r="T8" s="18">
        <v>1</v>
      </c>
      <c r="U8" s="18">
        <v>0</v>
      </c>
      <c r="V8" s="18">
        <v>0</v>
      </c>
      <c r="W8" s="18">
        <v>1</v>
      </c>
      <c r="X8" s="18">
        <v>1</v>
      </c>
      <c r="Y8" s="18">
        <v>1</v>
      </c>
      <c r="Z8" s="18">
        <v>1</v>
      </c>
      <c r="AA8" s="18">
        <v>1</v>
      </c>
      <c r="AB8" s="18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18">
        <v>0</v>
      </c>
      <c r="AJ8" s="19">
        <v>0</v>
      </c>
      <c r="AK8" s="19">
        <v>0</v>
      </c>
      <c r="AL8" s="19">
        <v>0</v>
      </c>
      <c r="AM8" s="19">
        <v>0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0</v>
      </c>
      <c r="AT8" s="18" t="str">
        <f t="shared" ca="1" si="3"/>
        <v>00</v>
      </c>
      <c r="AU8" s="18" t="s">
        <v>25</v>
      </c>
      <c r="AV8" s="16" t="str">
        <f t="shared" ca="1" si="4"/>
        <v>7B00FF3CC80108076002F400051608070100000101010100000000000000000000000000000000000000000000000000000000000000000000007D</v>
      </c>
      <c r="AW8" s="79">
        <v>7</v>
      </c>
      <c r="AX8" s="21"/>
      <c r="AY8" s="18" t="str">
        <f t="shared" si="5"/>
        <v>00</v>
      </c>
      <c r="AZ8" s="18" t="str">
        <f t="shared" si="6"/>
        <v>00</v>
      </c>
      <c r="BA8" s="20"/>
      <c r="BB8" s="21"/>
    </row>
    <row r="9" spans="1:54" ht="66">
      <c r="A9" s="27"/>
      <c r="B9" s="16">
        <v>3</v>
      </c>
      <c r="C9" s="27" t="s">
        <v>7</v>
      </c>
      <c r="D9" s="16" t="s">
        <v>63</v>
      </c>
      <c r="E9" s="16">
        <v>1</v>
      </c>
      <c r="F9" s="22">
        <v>0</v>
      </c>
      <c r="G9" s="18" t="s">
        <v>18</v>
      </c>
      <c r="H9" s="18">
        <v>0</v>
      </c>
      <c r="I9" s="18">
        <v>1</v>
      </c>
      <c r="J9" s="23">
        <f>F9</f>
        <v>0</v>
      </c>
      <c r="K9" s="18" t="s">
        <v>68</v>
      </c>
      <c r="L9" s="18">
        <v>1</v>
      </c>
      <c r="M9" s="18">
        <v>8</v>
      </c>
      <c r="N9" s="19">
        <v>760</v>
      </c>
      <c r="O9" s="19" t="s">
        <v>166</v>
      </c>
      <c r="P9" s="19">
        <v>5</v>
      </c>
      <c r="Q9" s="18" t="str">
        <f t="shared" ca="1" si="0"/>
        <v>16</v>
      </c>
      <c r="R9" s="18" t="str">
        <f t="shared" ca="1" si="1"/>
        <v>08</v>
      </c>
      <c r="S9" s="18" t="str">
        <f t="shared" ca="1" si="2"/>
        <v>07</v>
      </c>
      <c r="T9" s="18">
        <v>1</v>
      </c>
      <c r="U9" s="18">
        <v>0</v>
      </c>
      <c r="V9" s="18">
        <v>0</v>
      </c>
      <c r="W9" s="18">
        <v>1</v>
      </c>
      <c r="X9" s="18">
        <v>1</v>
      </c>
      <c r="Y9" s="18">
        <v>1</v>
      </c>
      <c r="Z9" s="18">
        <v>1</v>
      </c>
      <c r="AA9" s="18">
        <v>1</v>
      </c>
      <c r="AB9" s="18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8">
        <v>0</v>
      </c>
      <c r="AJ9" s="19">
        <v>0</v>
      </c>
      <c r="AK9" s="19">
        <v>0</v>
      </c>
      <c r="AL9" s="19">
        <v>0</v>
      </c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8" t="str">
        <f t="shared" ca="1" si="3"/>
        <v>50</v>
      </c>
      <c r="AU9" s="18" t="s">
        <v>25</v>
      </c>
      <c r="AV9" s="16" t="str">
        <f t="shared" ca="1" si="4"/>
        <v>7B000100C80108076002F400051608070100000101010100000000000000000000000000000000000000000000000000000000000000000000507D</v>
      </c>
      <c r="AW9" s="79">
        <v>8</v>
      </c>
      <c r="AX9" s="21"/>
      <c r="AY9" s="18" t="str">
        <f t="shared" si="5"/>
        <v>00</v>
      </c>
      <c r="AZ9" s="18" t="str">
        <f t="shared" si="6"/>
        <v>00</v>
      </c>
      <c r="BA9" s="20"/>
      <c r="BB9" s="21"/>
    </row>
    <row r="10" spans="1:54" ht="66">
      <c r="A10" s="27"/>
      <c r="B10" s="16"/>
      <c r="C10" s="27"/>
      <c r="D10" s="16"/>
      <c r="E10" s="16">
        <v>2</v>
      </c>
      <c r="F10" s="22">
        <v>6</v>
      </c>
      <c r="G10" s="18" t="s">
        <v>18</v>
      </c>
      <c r="H10" s="18">
        <v>0</v>
      </c>
      <c r="I10" s="18">
        <v>1</v>
      </c>
      <c r="J10" s="23">
        <f>F10</f>
        <v>6</v>
      </c>
      <c r="K10" s="18" t="s">
        <v>68</v>
      </c>
      <c r="L10" s="18">
        <v>1</v>
      </c>
      <c r="M10" s="18">
        <v>8</v>
      </c>
      <c r="N10" s="19">
        <v>760</v>
      </c>
      <c r="O10" s="19" t="s">
        <v>166</v>
      </c>
      <c r="P10" s="19">
        <v>5</v>
      </c>
      <c r="Q10" s="18" t="str">
        <f t="shared" ca="1" si="0"/>
        <v>16</v>
      </c>
      <c r="R10" s="18" t="str">
        <f t="shared" ca="1" si="1"/>
        <v>08</v>
      </c>
      <c r="S10" s="18" t="str">
        <f t="shared" ca="1" si="2"/>
        <v>07</v>
      </c>
      <c r="T10" s="18">
        <v>1</v>
      </c>
      <c r="U10" s="18">
        <v>0</v>
      </c>
      <c r="V10" s="18">
        <v>0</v>
      </c>
      <c r="W10" s="18">
        <v>1</v>
      </c>
      <c r="X10" s="18">
        <v>1</v>
      </c>
      <c r="Y10" s="18">
        <v>1</v>
      </c>
      <c r="Z10" s="18">
        <v>1</v>
      </c>
      <c r="AA10" s="18">
        <v>1</v>
      </c>
      <c r="AB10" s="18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8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19">
        <v>0</v>
      </c>
      <c r="AP10" s="19">
        <v>0</v>
      </c>
      <c r="AQ10" s="19">
        <v>0</v>
      </c>
      <c r="AR10" s="19">
        <v>0</v>
      </c>
      <c r="AS10" s="19">
        <v>0</v>
      </c>
      <c r="AT10" s="18" t="str">
        <f t="shared" ca="1" si="3"/>
        <v>54</v>
      </c>
      <c r="AU10" s="18" t="s">
        <v>25</v>
      </c>
      <c r="AV10" s="16" t="str">
        <f t="shared" ca="1" si="4"/>
        <v>7B000106C80108076002F400051608070100000101010100000000000000000000000000000000000000000000000000000000000000000000547D</v>
      </c>
      <c r="AW10" s="79">
        <v>9</v>
      </c>
      <c r="AX10" s="21"/>
      <c r="AY10" s="18" t="str">
        <f t="shared" si="5"/>
        <v>00</v>
      </c>
      <c r="AZ10" s="18" t="str">
        <f t="shared" si="6"/>
        <v>00</v>
      </c>
      <c r="BA10" s="20"/>
      <c r="BB10" s="21"/>
    </row>
    <row r="11" spans="1:54" ht="66">
      <c r="A11" s="27"/>
      <c r="B11" s="16"/>
      <c r="C11" s="27"/>
      <c r="D11" s="16"/>
      <c r="E11" s="16">
        <v>2</v>
      </c>
      <c r="F11" s="22">
        <v>70</v>
      </c>
      <c r="G11" s="18" t="s">
        <v>18</v>
      </c>
      <c r="H11" s="18">
        <v>0</v>
      </c>
      <c r="I11" s="18">
        <v>1</v>
      </c>
      <c r="J11" s="23">
        <f>F11</f>
        <v>70</v>
      </c>
      <c r="K11" s="18" t="s">
        <v>68</v>
      </c>
      <c r="L11" s="18">
        <v>1</v>
      </c>
      <c r="M11" s="18">
        <v>8</v>
      </c>
      <c r="N11" s="19">
        <v>760</v>
      </c>
      <c r="O11" s="19" t="s">
        <v>166</v>
      </c>
      <c r="P11" s="19">
        <v>5</v>
      </c>
      <c r="Q11" s="18" t="str">
        <f t="shared" ca="1" si="0"/>
        <v>16</v>
      </c>
      <c r="R11" s="18" t="str">
        <f t="shared" ca="1" si="1"/>
        <v>08</v>
      </c>
      <c r="S11" s="18" t="str">
        <f t="shared" ca="1" si="2"/>
        <v>07</v>
      </c>
      <c r="T11" s="18">
        <v>1</v>
      </c>
      <c r="U11" s="18">
        <v>0</v>
      </c>
      <c r="V11" s="18">
        <v>0</v>
      </c>
      <c r="W11" s="18">
        <v>1</v>
      </c>
      <c r="X11" s="18">
        <v>1</v>
      </c>
      <c r="Y11" s="18">
        <v>1</v>
      </c>
      <c r="Z11" s="18">
        <v>1</v>
      </c>
      <c r="AA11" s="18">
        <v>1</v>
      </c>
      <c r="AB11" s="18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0</v>
      </c>
      <c r="AH11" s="19">
        <v>0</v>
      </c>
      <c r="AI11" s="18">
        <v>0</v>
      </c>
      <c r="AJ11" s="19">
        <v>0</v>
      </c>
      <c r="AK11" s="19">
        <v>0</v>
      </c>
      <c r="AL11" s="19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8" t="str">
        <f t="shared" ca="1" si="3"/>
        <v>40</v>
      </c>
      <c r="AU11" s="18" t="s">
        <v>25</v>
      </c>
      <c r="AV11" s="16" t="str">
        <f t="shared" ca="1" si="4"/>
        <v>7B000170C80108076002F400051608070100000101010100000000000000000000000000000000000000000000000000000000000000000000407D</v>
      </c>
      <c r="AW11" s="79">
        <v>10</v>
      </c>
      <c r="AX11" s="21"/>
      <c r="AY11" s="18" t="str">
        <f t="shared" si="5"/>
        <v>00</v>
      </c>
      <c r="AZ11" s="18" t="str">
        <f t="shared" si="6"/>
        <v>00</v>
      </c>
      <c r="BA11" s="20"/>
      <c r="BB11" s="21"/>
    </row>
    <row r="12" spans="1:54" ht="66">
      <c r="A12" s="27"/>
      <c r="B12" s="16"/>
      <c r="C12" s="27"/>
      <c r="D12" s="16"/>
      <c r="E12" s="16">
        <v>2</v>
      </c>
      <c r="F12" s="22" t="s">
        <v>22</v>
      </c>
      <c r="G12" s="18" t="s">
        <v>18</v>
      </c>
      <c r="H12" s="18">
        <v>0</v>
      </c>
      <c r="I12" s="18">
        <v>1</v>
      </c>
      <c r="J12" s="23" t="str">
        <f>F12</f>
        <v>FF</v>
      </c>
      <c r="K12" s="18" t="s">
        <v>68</v>
      </c>
      <c r="L12" s="18">
        <v>1</v>
      </c>
      <c r="M12" s="18">
        <v>8</v>
      </c>
      <c r="N12" s="19">
        <v>760</v>
      </c>
      <c r="O12" s="19" t="s">
        <v>166</v>
      </c>
      <c r="P12" s="19">
        <v>5</v>
      </c>
      <c r="Q12" s="18" t="str">
        <f t="shared" ca="1" si="0"/>
        <v>16</v>
      </c>
      <c r="R12" s="18" t="str">
        <f t="shared" ca="1" si="1"/>
        <v>08</v>
      </c>
      <c r="S12" s="18" t="str">
        <f t="shared" ca="1" si="2"/>
        <v>07</v>
      </c>
      <c r="T12" s="18">
        <v>1</v>
      </c>
      <c r="U12" s="18">
        <v>0</v>
      </c>
      <c r="V12" s="18">
        <v>0</v>
      </c>
      <c r="W12" s="18">
        <v>1</v>
      </c>
      <c r="X12" s="18">
        <v>1</v>
      </c>
      <c r="Y12" s="18">
        <v>1</v>
      </c>
      <c r="Z12" s="18">
        <v>1</v>
      </c>
      <c r="AA12" s="18">
        <v>1</v>
      </c>
      <c r="AB12" s="18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8">
        <v>0</v>
      </c>
      <c r="AJ12" s="19">
        <v>0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8" t="str">
        <f t="shared" ca="1" si="3"/>
        <v>45</v>
      </c>
      <c r="AU12" s="18" t="s">
        <v>25</v>
      </c>
      <c r="AV12" s="16" t="str">
        <f t="shared" ca="1" si="4"/>
        <v>7B0001FFC80108076002F400051608070100000101010100000000000000000000000000000000000000000000000000000000000000000000457D</v>
      </c>
      <c r="AW12" s="79">
        <v>11</v>
      </c>
      <c r="AX12" s="21"/>
      <c r="AY12" s="18" t="str">
        <f t="shared" si="5"/>
        <v>00</v>
      </c>
      <c r="AZ12" s="18" t="str">
        <f t="shared" si="6"/>
        <v>00</v>
      </c>
      <c r="BA12" s="20"/>
      <c r="BB12" s="21"/>
    </row>
    <row r="13" spans="1:54" ht="66">
      <c r="A13" s="27"/>
      <c r="B13" s="16">
        <v>4</v>
      </c>
      <c r="C13" s="27" t="s">
        <v>8</v>
      </c>
      <c r="D13" s="16" t="s">
        <v>64</v>
      </c>
      <c r="E13" s="16">
        <v>1</v>
      </c>
      <c r="F13" s="22" t="s">
        <v>23</v>
      </c>
      <c r="G13" s="18" t="s">
        <v>18</v>
      </c>
      <c r="H13" s="18">
        <v>0</v>
      </c>
      <c r="I13" s="18">
        <v>1</v>
      </c>
      <c r="J13" s="18" t="s">
        <v>69</v>
      </c>
      <c r="K13" s="23" t="str">
        <f>F13</f>
        <v>C9</v>
      </c>
      <c r="L13" s="18">
        <v>1</v>
      </c>
      <c r="M13" s="18">
        <v>8</v>
      </c>
      <c r="N13" s="19">
        <v>760</v>
      </c>
      <c r="O13" s="19" t="s">
        <v>166</v>
      </c>
      <c r="P13" s="19">
        <v>5</v>
      </c>
      <c r="Q13" s="18" t="str">
        <f t="shared" ca="1" si="0"/>
        <v>16</v>
      </c>
      <c r="R13" s="18" t="str">
        <f t="shared" ca="1" si="1"/>
        <v>08</v>
      </c>
      <c r="S13" s="18" t="str">
        <f t="shared" ca="1" si="2"/>
        <v>07</v>
      </c>
      <c r="T13" s="18">
        <v>1</v>
      </c>
      <c r="U13" s="18">
        <v>0</v>
      </c>
      <c r="V13" s="18">
        <v>0</v>
      </c>
      <c r="W13" s="18">
        <v>1</v>
      </c>
      <c r="X13" s="18">
        <v>1</v>
      </c>
      <c r="Y13" s="18">
        <v>1</v>
      </c>
      <c r="Z13" s="18">
        <v>1</v>
      </c>
      <c r="AA13" s="18">
        <v>1</v>
      </c>
      <c r="AB13" s="18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8">
        <v>0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0</v>
      </c>
      <c r="AT13" s="18" t="str">
        <f t="shared" ca="1" si="3"/>
        <v>05</v>
      </c>
      <c r="AU13" s="18" t="s">
        <v>25</v>
      </c>
      <c r="AV13" s="16" t="str">
        <f t="shared" ca="1" si="4"/>
        <v>7B00013CC90108076002F400051608070100000101010100000000000000000000000000000000000000000000000000000000000000000000057D</v>
      </c>
      <c r="AW13" s="79">
        <v>12</v>
      </c>
      <c r="AX13" s="21"/>
      <c r="AY13" s="18" t="str">
        <f t="shared" si="5"/>
        <v>00</v>
      </c>
      <c r="AZ13" s="18" t="str">
        <f t="shared" si="6"/>
        <v>00</v>
      </c>
      <c r="BA13" s="20"/>
      <c r="BB13" s="21"/>
    </row>
    <row r="14" spans="1:54" ht="66">
      <c r="A14" s="27"/>
      <c r="B14" s="16"/>
      <c r="C14" s="27"/>
      <c r="D14" s="16"/>
      <c r="E14" s="16">
        <v>2</v>
      </c>
      <c r="F14" s="22">
        <v>0</v>
      </c>
      <c r="G14" s="18" t="s">
        <v>18</v>
      </c>
      <c r="H14" s="18">
        <v>0</v>
      </c>
      <c r="I14" s="18">
        <v>1</v>
      </c>
      <c r="J14" s="18" t="s">
        <v>69</v>
      </c>
      <c r="K14" s="23">
        <f>F14</f>
        <v>0</v>
      </c>
      <c r="L14" s="18">
        <v>1</v>
      </c>
      <c r="M14" s="18">
        <v>8</v>
      </c>
      <c r="N14" s="19">
        <v>760</v>
      </c>
      <c r="O14" s="19" t="s">
        <v>166</v>
      </c>
      <c r="P14" s="19">
        <v>5</v>
      </c>
      <c r="Q14" s="18" t="str">
        <f t="shared" ca="1" si="0"/>
        <v>16</v>
      </c>
      <c r="R14" s="18" t="str">
        <f t="shared" ca="1" si="1"/>
        <v>08</v>
      </c>
      <c r="S14" s="18" t="str">
        <f t="shared" ca="1" si="2"/>
        <v>07</v>
      </c>
      <c r="T14" s="18">
        <v>1</v>
      </c>
      <c r="U14" s="18">
        <v>0</v>
      </c>
      <c r="V14" s="18">
        <v>0</v>
      </c>
      <c r="W14" s="18">
        <v>1</v>
      </c>
      <c r="X14" s="18">
        <v>1</v>
      </c>
      <c r="Y14" s="18">
        <v>1</v>
      </c>
      <c r="Z14" s="18">
        <v>1</v>
      </c>
      <c r="AA14" s="18">
        <v>1</v>
      </c>
      <c r="AB14" s="18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8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8" t="str">
        <f t="shared" ca="1" si="3"/>
        <v>44</v>
      </c>
      <c r="AU14" s="18" t="s">
        <v>25</v>
      </c>
      <c r="AV14" s="16" t="str">
        <f t="shared" ca="1" si="4"/>
        <v>7B00013C000108076002F400051608070100000101010100000000000000000000000000000000000000000000000000000000000000000000447D</v>
      </c>
      <c r="AW14" s="79">
        <v>13</v>
      </c>
      <c r="AX14" s="21"/>
      <c r="AY14" s="18" t="str">
        <f t="shared" si="5"/>
        <v>00</v>
      </c>
      <c r="AZ14" s="18" t="str">
        <f t="shared" si="6"/>
        <v>00</v>
      </c>
      <c r="BA14" s="20"/>
      <c r="BB14" s="21"/>
    </row>
    <row r="15" spans="1:54" ht="66">
      <c r="A15" s="27"/>
      <c r="B15" s="16"/>
      <c r="C15" s="27"/>
      <c r="D15" s="16"/>
      <c r="E15" s="16">
        <v>3</v>
      </c>
      <c r="F15" s="22" t="s">
        <v>22</v>
      </c>
      <c r="G15" s="18" t="s">
        <v>18</v>
      </c>
      <c r="H15" s="18">
        <v>0</v>
      </c>
      <c r="I15" s="18">
        <v>1</v>
      </c>
      <c r="J15" s="18" t="s">
        <v>69</v>
      </c>
      <c r="K15" s="23" t="str">
        <f>F15</f>
        <v>FF</v>
      </c>
      <c r="L15" s="18">
        <v>1</v>
      </c>
      <c r="M15" s="18">
        <v>8</v>
      </c>
      <c r="N15" s="19">
        <v>760</v>
      </c>
      <c r="O15" s="19" t="s">
        <v>166</v>
      </c>
      <c r="P15" s="19">
        <v>5</v>
      </c>
      <c r="Q15" s="18" t="str">
        <f t="shared" ca="1" si="0"/>
        <v>16</v>
      </c>
      <c r="R15" s="18" t="str">
        <f t="shared" ca="1" si="1"/>
        <v>08</v>
      </c>
      <c r="S15" s="18" t="str">
        <f t="shared" ca="1" si="2"/>
        <v>07</v>
      </c>
      <c r="T15" s="18">
        <v>1</v>
      </c>
      <c r="U15" s="18">
        <v>0</v>
      </c>
      <c r="V15" s="18">
        <v>0</v>
      </c>
      <c r="W15" s="18">
        <v>1</v>
      </c>
      <c r="X15" s="18">
        <v>1</v>
      </c>
      <c r="Y15" s="18">
        <v>1</v>
      </c>
      <c r="Z15" s="18">
        <v>1</v>
      </c>
      <c r="AA15" s="18">
        <v>1</v>
      </c>
      <c r="AB15" s="18">
        <v>0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8">
        <v>0</v>
      </c>
      <c r="AJ15" s="19">
        <v>0</v>
      </c>
      <c r="AK15" s="19">
        <v>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8" t="str">
        <f t="shared" ca="1" si="3"/>
        <v>41</v>
      </c>
      <c r="AU15" s="18" t="s">
        <v>25</v>
      </c>
      <c r="AV15" s="16" t="str">
        <f t="shared" ca="1" si="4"/>
        <v>7B00013CFF0108076002F400051608070100000101010100000000000000000000000000000000000000000000000000000000000000000000417D</v>
      </c>
      <c r="AW15" s="79">
        <v>14</v>
      </c>
      <c r="AX15" s="21"/>
      <c r="AY15" s="18" t="str">
        <f t="shared" si="5"/>
        <v>00</v>
      </c>
      <c r="AZ15" s="18" t="str">
        <f t="shared" si="6"/>
        <v>00</v>
      </c>
      <c r="BA15" s="20"/>
      <c r="BB15" s="21"/>
    </row>
    <row r="16" spans="1:54" ht="66">
      <c r="A16" s="27"/>
      <c r="B16" s="16">
        <v>5</v>
      </c>
      <c r="C16" s="27" t="s">
        <v>10</v>
      </c>
      <c r="D16" s="16" t="s">
        <v>61</v>
      </c>
      <c r="E16" s="16">
        <v>1</v>
      </c>
      <c r="F16" s="22">
        <v>1</v>
      </c>
      <c r="G16" s="18" t="s">
        <v>18</v>
      </c>
      <c r="H16" s="18">
        <v>0</v>
      </c>
      <c r="I16" s="18">
        <v>1</v>
      </c>
      <c r="J16" s="18" t="s">
        <v>69</v>
      </c>
      <c r="K16" s="18" t="s">
        <v>68</v>
      </c>
      <c r="L16" s="23">
        <f>F16</f>
        <v>1</v>
      </c>
      <c r="M16" s="18">
        <v>8</v>
      </c>
      <c r="N16" s="19">
        <v>760</v>
      </c>
      <c r="O16" s="19" t="s">
        <v>166</v>
      </c>
      <c r="P16" s="19">
        <v>5</v>
      </c>
      <c r="Q16" s="18" t="str">
        <f t="shared" ca="1" si="0"/>
        <v>16</v>
      </c>
      <c r="R16" s="18" t="str">
        <f t="shared" ca="1" si="1"/>
        <v>08</v>
      </c>
      <c r="S16" s="18" t="str">
        <f t="shared" ca="1" si="2"/>
        <v>07</v>
      </c>
      <c r="T16" s="18">
        <v>1</v>
      </c>
      <c r="U16" s="18">
        <v>0</v>
      </c>
      <c r="V16" s="18">
        <v>0</v>
      </c>
      <c r="W16" s="18">
        <v>1</v>
      </c>
      <c r="X16" s="18">
        <v>1</v>
      </c>
      <c r="Y16" s="18">
        <v>1</v>
      </c>
      <c r="Z16" s="18">
        <v>1</v>
      </c>
      <c r="AA16" s="18">
        <v>1</v>
      </c>
      <c r="AB16" s="18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8">
        <v>0</v>
      </c>
      <c r="AJ16" s="19">
        <v>0</v>
      </c>
      <c r="AK16" s="19">
        <v>0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Q16" s="19">
        <v>0</v>
      </c>
      <c r="AR16" s="19">
        <v>0</v>
      </c>
      <c r="AS16" s="19">
        <v>0</v>
      </c>
      <c r="AT16" s="18" t="str">
        <f t="shared" ca="1" si="3"/>
        <v>04</v>
      </c>
      <c r="AU16" s="18" t="s">
        <v>25</v>
      </c>
      <c r="AV16" s="16" t="str">
        <f t="shared" ca="1" si="4"/>
        <v>7B00013CC80108076002F400051608070100000101010100000000000000000000000000000000000000000000000000000000000000000000047D</v>
      </c>
      <c r="AW16" s="79">
        <v>15</v>
      </c>
      <c r="AX16" s="21"/>
      <c r="AY16" s="18" t="str">
        <f t="shared" si="5"/>
        <v>00</v>
      </c>
      <c r="AZ16" s="18" t="str">
        <f t="shared" si="6"/>
        <v>00</v>
      </c>
      <c r="BA16" s="20"/>
      <c r="BB16" s="21"/>
    </row>
    <row r="17" spans="1:54" ht="66">
      <c r="A17" s="27"/>
      <c r="B17" s="16"/>
      <c r="C17" s="27"/>
      <c r="D17" s="16" t="s">
        <v>62</v>
      </c>
      <c r="E17" s="16">
        <v>2</v>
      </c>
      <c r="F17" s="22">
        <v>2</v>
      </c>
      <c r="G17" s="18" t="s">
        <v>18</v>
      </c>
      <c r="H17" s="18">
        <v>0</v>
      </c>
      <c r="I17" s="18">
        <v>1</v>
      </c>
      <c r="J17" s="18" t="s">
        <v>69</v>
      </c>
      <c r="K17" s="18" t="s">
        <v>68</v>
      </c>
      <c r="L17" s="23">
        <f>F17</f>
        <v>2</v>
      </c>
      <c r="M17" s="18">
        <v>8</v>
      </c>
      <c r="N17" s="19">
        <v>760</v>
      </c>
      <c r="O17" s="19" t="s">
        <v>166</v>
      </c>
      <c r="P17" s="19">
        <v>5</v>
      </c>
      <c r="Q17" s="18" t="str">
        <f t="shared" ca="1" si="0"/>
        <v>16</v>
      </c>
      <c r="R17" s="18" t="str">
        <f t="shared" ca="1" si="1"/>
        <v>08</v>
      </c>
      <c r="S17" s="18" t="str">
        <f t="shared" ca="1" si="2"/>
        <v>07</v>
      </c>
      <c r="T17" s="18">
        <v>1</v>
      </c>
      <c r="U17" s="18">
        <v>0</v>
      </c>
      <c r="V17" s="18">
        <v>0</v>
      </c>
      <c r="W17" s="18">
        <v>1</v>
      </c>
      <c r="X17" s="18">
        <v>1</v>
      </c>
      <c r="Y17" s="18">
        <v>1</v>
      </c>
      <c r="Z17" s="18">
        <v>1</v>
      </c>
      <c r="AA17" s="18">
        <v>1</v>
      </c>
      <c r="AB17" s="18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8">
        <v>0</v>
      </c>
      <c r="AJ17" s="19">
        <v>0</v>
      </c>
      <c r="AK17" s="19">
        <v>0</v>
      </c>
      <c r="AL17" s="19">
        <v>0</v>
      </c>
      <c r="AM17" s="19">
        <v>0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8" t="str">
        <f t="shared" ca="1" si="3"/>
        <v>05</v>
      </c>
      <c r="AU17" s="18" t="s">
        <v>25</v>
      </c>
      <c r="AV17" s="16" t="str">
        <f t="shared" ca="1" si="4"/>
        <v>7B00013CC80208076002F400051608070100000101010100000000000000000000000000000000000000000000000000000000000000000000057D</v>
      </c>
      <c r="AW17" s="79">
        <v>16</v>
      </c>
      <c r="AX17" s="21"/>
      <c r="AY17" s="18" t="str">
        <f t="shared" si="5"/>
        <v>00</v>
      </c>
      <c r="AZ17" s="18" t="str">
        <f t="shared" si="6"/>
        <v>00</v>
      </c>
      <c r="BA17" s="20"/>
      <c r="BB17" s="21"/>
    </row>
    <row r="18" spans="1:54" ht="66">
      <c r="A18" s="27"/>
      <c r="B18" s="16"/>
      <c r="C18" s="27"/>
      <c r="D18" s="16"/>
      <c r="E18" s="16">
        <v>3</v>
      </c>
      <c r="F18" s="22">
        <v>0</v>
      </c>
      <c r="G18" s="18" t="s">
        <v>18</v>
      </c>
      <c r="H18" s="18">
        <v>0</v>
      </c>
      <c r="I18" s="18">
        <v>1</v>
      </c>
      <c r="J18" s="18" t="s">
        <v>69</v>
      </c>
      <c r="K18" s="18" t="s">
        <v>68</v>
      </c>
      <c r="L18" s="23">
        <f t="shared" ref="L18:L19" si="7">F18</f>
        <v>0</v>
      </c>
      <c r="M18" s="18">
        <v>8</v>
      </c>
      <c r="N18" s="19">
        <v>760</v>
      </c>
      <c r="O18" s="19" t="s">
        <v>166</v>
      </c>
      <c r="P18" s="19">
        <v>5</v>
      </c>
      <c r="Q18" s="18" t="str">
        <f t="shared" ca="1" si="0"/>
        <v>16</v>
      </c>
      <c r="R18" s="18" t="str">
        <f t="shared" ca="1" si="1"/>
        <v>08</v>
      </c>
      <c r="S18" s="18" t="str">
        <f t="shared" ca="1" si="2"/>
        <v>07</v>
      </c>
      <c r="T18" s="18">
        <v>1</v>
      </c>
      <c r="U18" s="18">
        <v>0</v>
      </c>
      <c r="V18" s="18">
        <v>0</v>
      </c>
      <c r="W18" s="18">
        <v>1</v>
      </c>
      <c r="X18" s="18">
        <v>1</v>
      </c>
      <c r="Y18" s="18">
        <v>1</v>
      </c>
      <c r="Z18" s="18">
        <v>1</v>
      </c>
      <c r="AA18" s="18">
        <v>1</v>
      </c>
      <c r="AB18" s="18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8">
        <v>0</v>
      </c>
      <c r="AJ18" s="19">
        <v>0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8" t="str">
        <f t="shared" ca="1" si="3"/>
        <v>01</v>
      </c>
      <c r="AU18" s="18" t="s">
        <v>25</v>
      </c>
      <c r="AV18" s="16" t="str">
        <f t="shared" ca="1" si="4"/>
        <v>7B00013CC80008076002F400051608070100000101010100000000000000000000000000000000000000000000000000000000000000000000017D</v>
      </c>
      <c r="AW18" s="79">
        <v>17</v>
      </c>
      <c r="AX18" s="21"/>
      <c r="AY18" s="18" t="str">
        <f t="shared" si="5"/>
        <v>00</v>
      </c>
      <c r="AZ18" s="18" t="str">
        <f t="shared" si="6"/>
        <v>00</v>
      </c>
      <c r="BA18" s="20"/>
      <c r="BB18" s="21"/>
    </row>
    <row r="19" spans="1:54" ht="66">
      <c r="A19" s="27"/>
      <c r="B19" s="16"/>
      <c r="C19" s="27"/>
      <c r="D19" s="16"/>
      <c r="E19" s="16">
        <v>4</v>
      </c>
      <c r="F19" s="22" t="s">
        <v>22</v>
      </c>
      <c r="G19" s="18" t="s">
        <v>18</v>
      </c>
      <c r="H19" s="18">
        <v>0</v>
      </c>
      <c r="I19" s="18">
        <v>1</v>
      </c>
      <c r="J19" s="18" t="s">
        <v>69</v>
      </c>
      <c r="K19" s="18" t="s">
        <v>68</v>
      </c>
      <c r="L19" s="23" t="str">
        <f t="shared" si="7"/>
        <v>FF</v>
      </c>
      <c r="M19" s="18">
        <v>8</v>
      </c>
      <c r="N19" s="19">
        <v>760</v>
      </c>
      <c r="O19" s="19" t="s">
        <v>166</v>
      </c>
      <c r="P19" s="19">
        <v>5</v>
      </c>
      <c r="Q19" s="18" t="str">
        <f t="shared" ca="1" si="0"/>
        <v>16</v>
      </c>
      <c r="R19" s="18" t="str">
        <f t="shared" ca="1" si="1"/>
        <v>08</v>
      </c>
      <c r="S19" s="18" t="str">
        <f t="shared" ca="1" si="2"/>
        <v>07</v>
      </c>
      <c r="T19" s="18">
        <v>1</v>
      </c>
      <c r="U19" s="18">
        <v>0</v>
      </c>
      <c r="V19" s="18">
        <v>0</v>
      </c>
      <c r="W19" s="18">
        <v>1</v>
      </c>
      <c r="X19" s="18">
        <v>1</v>
      </c>
      <c r="Y19" s="18">
        <v>1</v>
      </c>
      <c r="Z19" s="18">
        <v>1</v>
      </c>
      <c r="AA19" s="18">
        <v>1</v>
      </c>
      <c r="AB19" s="18">
        <v>0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8">
        <v>0</v>
      </c>
      <c r="AJ19" s="19">
        <v>0</v>
      </c>
      <c r="AK19" s="19">
        <v>0</v>
      </c>
      <c r="AL19" s="19">
        <v>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8" t="str">
        <f t="shared" ca="1" si="3"/>
        <v>00</v>
      </c>
      <c r="AU19" s="18" t="s">
        <v>25</v>
      </c>
      <c r="AV19" s="16" t="str">
        <f t="shared" ca="1" si="4"/>
        <v>7B00013CC8FF08076002F400051608070100000101010100000000000000000000000000000000000000000000000000000000000000000000007D</v>
      </c>
      <c r="AW19" s="79">
        <v>18</v>
      </c>
      <c r="AX19" s="21"/>
      <c r="AY19" s="18" t="str">
        <f t="shared" si="5"/>
        <v>00</v>
      </c>
      <c r="AZ19" s="18" t="str">
        <f t="shared" si="6"/>
        <v>00</v>
      </c>
      <c r="BA19" s="20"/>
      <c r="BB19" s="21"/>
    </row>
    <row r="20" spans="1:54" ht="66">
      <c r="A20" s="27"/>
      <c r="B20" s="16">
        <v>6</v>
      </c>
      <c r="C20" s="27" t="s">
        <v>65</v>
      </c>
      <c r="D20" s="16" t="s">
        <v>66</v>
      </c>
      <c r="E20" s="16">
        <v>1</v>
      </c>
      <c r="F20" s="22">
        <v>0</v>
      </c>
      <c r="G20" s="18" t="s">
        <v>18</v>
      </c>
      <c r="H20" s="18">
        <v>0</v>
      </c>
      <c r="I20" s="18">
        <v>1</v>
      </c>
      <c r="J20" s="18" t="s">
        <v>69</v>
      </c>
      <c r="K20" s="18" t="s">
        <v>68</v>
      </c>
      <c r="L20" s="18">
        <v>1</v>
      </c>
      <c r="M20" s="23">
        <f>F20</f>
        <v>0</v>
      </c>
      <c r="N20" s="19">
        <v>760</v>
      </c>
      <c r="O20" s="19" t="s">
        <v>166</v>
      </c>
      <c r="P20" s="19">
        <v>5</v>
      </c>
      <c r="Q20" s="18" t="str">
        <f t="shared" ca="1" si="0"/>
        <v>16</v>
      </c>
      <c r="R20" s="18" t="str">
        <f t="shared" ca="1" si="1"/>
        <v>08</v>
      </c>
      <c r="S20" s="18" t="str">
        <f t="shared" ca="1" si="2"/>
        <v>07</v>
      </c>
      <c r="T20" s="18">
        <v>1</v>
      </c>
      <c r="U20" s="18">
        <v>0</v>
      </c>
      <c r="V20" s="18">
        <v>0</v>
      </c>
      <c r="W20" s="18">
        <v>1</v>
      </c>
      <c r="X20" s="18">
        <v>1</v>
      </c>
      <c r="Y20" s="18">
        <v>1</v>
      </c>
      <c r="Z20" s="18">
        <v>1</v>
      </c>
      <c r="AA20" s="18">
        <v>1</v>
      </c>
      <c r="AB20" s="18">
        <v>0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8">
        <v>0</v>
      </c>
      <c r="AJ20" s="19">
        <v>0</v>
      </c>
      <c r="AK20" s="19">
        <v>0</v>
      </c>
      <c r="AL20" s="19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8" t="str">
        <f t="shared" ca="1" si="3"/>
        <v>04</v>
      </c>
      <c r="AU20" s="18" t="s">
        <v>25</v>
      </c>
      <c r="AV20" s="16" t="str">
        <f t="shared" ca="1" si="4"/>
        <v>7B00013CC80100076002F400051608070100000101010100000000000000000000000000000000000000000000000000000000000000000000047D</v>
      </c>
      <c r="AW20" s="79">
        <v>19</v>
      </c>
      <c r="AX20" s="21"/>
      <c r="AY20" s="18" t="str">
        <f t="shared" si="5"/>
        <v>00</v>
      </c>
      <c r="AZ20" s="18" t="str">
        <f t="shared" si="6"/>
        <v>00</v>
      </c>
      <c r="BA20" s="20"/>
      <c r="BB20" s="21"/>
    </row>
    <row r="21" spans="1:54" ht="66">
      <c r="A21" s="27"/>
      <c r="B21" s="16"/>
      <c r="C21" s="27"/>
      <c r="D21" s="16"/>
      <c r="E21" s="16">
        <v>2</v>
      </c>
      <c r="F21" s="22">
        <v>6</v>
      </c>
      <c r="G21" s="18" t="s">
        <v>18</v>
      </c>
      <c r="H21" s="18">
        <v>0</v>
      </c>
      <c r="I21" s="18">
        <v>1</v>
      </c>
      <c r="J21" s="18" t="s">
        <v>69</v>
      </c>
      <c r="K21" s="18" t="s">
        <v>68</v>
      </c>
      <c r="L21" s="18">
        <v>1</v>
      </c>
      <c r="M21" s="23">
        <f t="shared" ref="M21:M22" si="8">F21</f>
        <v>6</v>
      </c>
      <c r="N21" s="19">
        <v>760</v>
      </c>
      <c r="O21" s="19" t="s">
        <v>166</v>
      </c>
      <c r="P21" s="19">
        <v>5</v>
      </c>
      <c r="Q21" s="18" t="str">
        <f t="shared" ca="1" si="0"/>
        <v>16</v>
      </c>
      <c r="R21" s="18" t="str">
        <f t="shared" ca="1" si="1"/>
        <v>08</v>
      </c>
      <c r="S21" s="18" t="str">
        <f t="shared" ca="1" si="2"/>
        <v>07</v>
      </c>
      <c r="T21" s="18">
        <v>1</v>
      </c>
      <c r="U21" s="18">
        <v>0</v>
      </c>
      <c r="V21" s="18">
        <v>0</v>
      </c>
      <c r="W21" s="18">
        <v>1</v>
      </c>
      <c r="X21" s="18">
        <v>1</v>
      </c>
      <c r="Y21" s="18">
        <v>1</v>
      </c>
      <c r="Z21" s="18">
        <v>1</v>
      </c>
      <c r="AA21" s="18">
        <v>1</v>
      </c>
      <c r="AB21" s="18">
        <v>0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8">
        <v>0</v>
      </c>
      <c r="AJ21" s="19">
        <v>0</v>
      </c>
      <c r="AK21" s="19">
        <v>0</v>
      </c>
      <c r="AL21" s="19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8" t="str">
        <f t="shared" ca="1" si="3"/>
        <v>00</v>
      </c>
      <c r="AU21" s="18" t="s">
        <v>25</v>
      </c>
      <c r="AV21" s="16" t="str">
        <f t="shared" ca="1" si="4"/>
        <v>7B00013CC80106076002F400051608070100000101010100000000000000000000000000000000000000000000000000000000000000000000007D</v>
      </c>
      <c r="AW21" s="79">
        <v>20</v>
      </c>
      <c r="AX21" s="21"/>
      <c r="AY21" s="18" t="str">
        <f t="shared" si="5"/>
        <v>00</v>
      </c>
      <c r="AZ21" s="18" t="str">
        <f t="shared" si="6"/>
        <v>00</v>
      </c>
      <c r="BA21" s="20"/>
      <c r="BB21" s="21"/>
    </row>
    <row r="22" spans="1:54" ht="66">
      <c r="A22" s="27"/>
      <c r="B22" s="16"/>
      <c r="C22" s="27"/>
      <c r="D22" s="16"/>
      <c r="E22" s="16">
        <v>3</v>
      </c>
      <c r="F22" s="22" t="s">
        <v>22</v>
      </c>
      <c r="G22" s="18" t="s">
        <v>18</v>
      </c>
      <c r="H22" s="18">
        <v>0</v>
      </c>
      <c r="I22" s="18">
        <v>1</v>
      </c>
      <c r="J22" s="18" t="s">
        <v>69</v>
      </c>
      <c r="K22" s="18" t="s">
        <v>68</v>
      </c>
      <c r="L22" s="18">
        <v>1</v>
      </c>
      <c r="M22" s="23" t="str">
        <f t="shared" si="8"/>
        <v>FF</v>
      </c>
      <c r="N22" s="19">
        <v>760</v>
      </c>
      <c r="O22" s="19" t="s">
        <v>166</v>
      </c>
      <c r="P22" s="19">
        <v>5</v>
      </c>
      <c r="Q22" s="18" t="str">
        <f t="shared" ca="1" si="0"/>
        <v>16</v>
      </c>
      <c r="R22" s="18" t="str">
        <f t="shared" ca="1" si="1"/>
        <v>08</v>
      </c>
      <c r="S22" s="18" t="str">
        <f t="shared" ca="1" si="2"/>
        <v>07</v>
      </c>
      <c r="T22" s="18">
        <v>1</v>
      </c>
      <c r="U22" s="18">
        <v>0</v>
      </c>
      <c r="V22" s="18">
        <v>0</v>
      </c>
      <c r="W22" s="18">
        <v>1</v>
      </c>
      <c r="X22" s="18">
        <v>1</v>
      </c>
      <c r="Y22" s="18">
        <v>1</v>
      </c>
      <c r="Z22" s="18">
        <v>1</v>
      </c>
      <c r="AA22" s="18">
        <v>1</v>
      </c>
      <c r="AB22" s="18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18">
        <v>0</v>
      </c>
      <c r="AJ22" s="19">
        <v>0</v>
      </c>
      <c r="AK22" s="19">
        <v>0</v>
      </c>
      <c r="AL22" s="19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8" t="str">
        <f t="shared" ca="1" si="3"/>
        <v>01</v>
      </c>
      <c r="AU22" s="18" t="s">
        <v>25</v>
      </c>
      <c r="AV22" s="16" t="str">
        <f t="shared" ca="1" si="4"/>
        <v>7B00013CC801FF076002F400051608070100000101010100000000000000000000000000000000000000000000000000000000000000000000017D</v>
      </c>
      <c r="AW22" s="79">
        <v>21</v>
      </c>
      <c r="AX22" s="21"/>
      <c r="AY22" s="18" t="str">
        <f t="shared" si="5"/>
        <v>00</v>
      </c>
      <c r="AZ22" s="18" t="str">
        <f t="shared" si="6"/>
        <v>00</v>
      </c>
      <c r="BA22" s="20"/>
      <c r="BB22" s="21"/>
    </row>
    <row r="23" spans="1:54" ht="66">
      <c r="A23" s="27"/>
      <c r="B23" s="16">
        <v>7</v>
      </c>
      <c r="C23" s="27" t="s">
        <v>67</v>
      </c>
      <c r="D23" s="16"/>
      <c r="E23" s="16">
        <v>1</v>
      </c>
      <c r="F23" s="25">
        <v>0</v>
      </c>
      <c r="G23" s="18" t="s">
        <v>18</v>
      </c>
      <c r="H23" s="18">
        <v>0</v>
      </c>
      <c r="I23" s="18">
        <v>1</v>
      </c>
      <c r="J23" s="18" t="s">
        <v>69</v>
      </c>
      <c r="K23" s="18" t="s">
        <v>68</v>
      </c>
      <c r="L23" s="18">
        <v>1</v>
      </c>
      <c r="M23" s="18">
        <v>8</v>
      </c>
      <c r="N23" s="26">
        <f>F23</f>
        <v>0</v>
      </c>
      <c r="O23" s="19" t="s">
        <v>166</v>
      </c>
      <c r="P23" s="19">
        <v>5</v>
      </c>
      <c r="Q23" s="18" t="str">
        <f t="shared" ca="1" si="0"/>
        <v>16</v>
      </c>
      <c r="R23" s="18" t="str">
        <f t="shared" ca="1" si="1"/>
        <v>08</v>
      </c>
      <c r="S23" s="18" t="str">
        <f t="shared" ca="1" si="2"/>
        <v>07</v>
      </c>
      <c r="T23" s="18">
        <v>1</v>
      </c>
      <c r="U23" s="18">
        <v>0</v>
      </c>
      <c r="V23" s="18">
        <v>0</v>
      </c>
      <c r="W23" s="18">
        <v>1</v>
      </c>
      <c r="X23" s="18">
        <v>1</v>
      </c>
      <c r="Y23" s="18">
        <v>1</v>
      </c>
      <c r="Z23" s="18">
        <v>1</v>
      </c>
      <c r="AA23" s="18">
        <v>1</v>
      </c>
      <c r="AB23" s="18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8">
        <v>0</v>
      </c>
      <c r="AJ23" s="19">
        <v>0</v>
      </c>
      <c r="AK23" s="19">
        <v>0</v>
      </c>
      <c r="AL23" s="19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8" t="str">
        <f t="shared" ca="1" si="3"/>
        <v>04</v>
      </c>
      <c r="AU23" s="18" t="s">
        <v>25</v>
      </c>
      <c r="AV23" s="16" t="str">
        <f t="shared" ca="1" si="4"/>
        <v>7B00013CC80108000002F400051608070100000101010100000000000000000000000000000000000000000000000000000000000000000000047D</v>
      </c>
      <c r="AW23" s="79">
        <v>22</v>
      </c>
      <c r="AX23" s="21"/>
      <c r="AY23" s="18" t="str">
        <f t="shared" si="5"/>
        <v>00</v>
      </c>
      <c r="AZ23" s="18" t="str">
        <f t="shared" si="6"/>
        <v>00</v>
      </c>
      <c r="BA23" s="20"/>
      <c r="BB23" s="21"/>
    </row>
    <row r="24" spans="1:54" ht="66">
      <c r="A24" s="27"/>
      <c r="B24" s="16"/>
      <c r="C24" s="27"/>
      <c r="D24" s="16"/>
      <c r="E24" s="16">
        <v>2</v>
      </c>
      <c r="F24" s="25">
        <v>34</v>
      </c>
      <c r="G24" s="18" t="s">
        <v>18</v>
      </c>
      <c r="H24" s="18">
        <v>0</v>
      </c>
      <c r="I24" s="18">
        <v>1</v>
      </c>
      <c r="J24" s="18" t="s">
        <v>69</v>
      </c>
      <c r="K24" s="18" t="s">
        <v>68</v>
      </c>
      <c r="L24" s="18">
        <v>1</v>
      </c>
      <c r="M24" s="18">
        <v>8</v>
      </c>
      <c r="N24" s="26">
        <f t="shared" ref="N24:N25" si="9">F24</f>
        <v>34</v>
      </c>
      <c r="O24" s="19" t="s">
        <v>166</v>
      </c>
      <c r="P24" s="19">
        <v>5</v>
      </c>
      <c r="Q24" s="18" t="str">
        <f t="shared" ca="1" si="0"/>
        <v>16</v>
      </c>
      <c r="R24" s="18" t="str">
        <f t="shared" ca="1" si="1"/>
        <v>08</v>
      </c>
      <c r="S24" s="18" t="str">
        <f t="shared" ca="1" si="2"/>
        <v>07</v>
      </c>
      <c r="T24" s="18">
        <v>1</v>
      </c>
      <c r="U24" s="18">
        <v>0</v>
      </c>
      <c r="V24" s="18">
        <v>0</v>
      </c>
      <c r="W24" s="18">
        <v>1</v>
      </c>
      <c r="X24" s="18">
        <v>1</v>
      </c>
      <c r="Y24" s="18">
        <v>1</v>
      </c>
      <c r="Z24" s="18">
        <v>1</v>
      </c>
      <c r="AA24" s="18">
        <v>1</v>
      </c>
      <c r="AB24" s="18">
        <v>0</v>
      </c>
      <c r="AC24" s="19">
        <v>0</v>
      </c>
      <c r="AD24" s="19">
        <v>0</v>
      </c>
      <c r="AE24" s="19">
        <v>0</v>
      </c>
      <c r="AF24" s="19">
        <v>0</v>
      </c>
      <c r="AG24" s="19">
        <v>0</v>
      </c>
      <c r="AH24" s="19">
        <v>0</v>
      </c>
      <c r="AI24" s="18">
        <v>0</v>
      </c>
      <c r="AJ24" s="19">
        <v>0</v>
      </c>
      <c r="AK24" s="19">
        <v>0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8" t="str">
        <f t="shared" ca="1" si="3"/>
        <v>40</v>
      </c>
      <c r="AU24" s="18" t="s">
        <v>25</v>
      </c>
      <c r="AV24" s="16" t="str">
        <f t="shared" ca="1" si="4"/>
        <v>7B00013CC80108003402F400051608070100000101010100000000000000000000000000000000000000000000000000000000000000000000407D</v>
      </c>
      <c r="AW24" s="79">
        <v>23</v>
      </c>
      <c r="AX24" s="21"/>
      <c r="AY24" s="18" t="str">
        <f t="shared" si="5"/>
        <v>00</v>
      </c>
      <c r="AZ24" s="18" t="str">
        <f t="shared" si="6"/>
        <v>00</v>
      </c>
      <c r="BA24" s="20"/>
      <c r="BB24" s="21"/>
    </row>
    <row r="25" spans="1:54" ht="66">
      <c r="A25" s="27"/>
      <c r="B25" s="16"/>
      <c r="C25" s="27"/>
      <c r="D25" s="16"/>
      <c r="E25" s="16">
        <v>3</v>
      </c>
      <c r="F25" s="25" t="s">
        <v>72</v>
      </c>
      <c r="G25" s="18" t="s">
        <v>18</v>
      </c>
      <c r="H25" s="18">
        <v>0</v>
      </c>
      <c r="I25" s="18">
        <v>1</v>
      </c>
      <c r="J25" s="18" t="s">
        <v>69</v>
      </c>
      <c r="K25" s="18" t="s">
        <v>68</v>
      </c>
      <c r="L25" s="18">
        <v>1</v>
      </c>
      <c r="M25" s="18">
        <v>8</v>
      </c>
      <c r="N25" s="26" t="str">
        <f t="shared" si="9"/>
        <v>FFFF</v>
      </c>
      <c r="O25" s="19" t="s">
        <v>166</v>
      </c>
      <c r="P25" s="19">
        <v>5</v>
      </c>
      <c r="Q25" s="18" t="str">
        <f t="shared" ca="1" si="0"/>
        <v>16</v>
      </c>
      <c r="R25" s="18" t="str">
        <f t="shared" ca="1" si="1"/>
        <v>08</v>
      </c>
      <c r="S25" s="18" t="str">
        <f t="shared" ca="1" si="2"/>
        <v>07</v>
      </c>
      <c r="T25" s="18">
        <v>1</v>
      </c>
      <c r="U25" s="18">
        <v>0</v>
      </c>
      <c r="V25" s="18">
        <v>0</v>
      </c>
      <c r="W25" s="18">
        <v>1</v>
      </c>
      <c r="X25" s="18">
        <v>1</v>
      </c>
      <c r="Y25" s="18">
        <v>1</v>
      </c>
      <c r="Z25" s="18">
        <v>1</v>
      </c>
      <c r="AA25" s="18">
        <v>1</v>
      </c>
      <c r="AB25" s="18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18">
        <v>0</v>
      </c>
      <c r="AJ25" s="19">
        <v>0</v>
      </c>
      <c r="AK25" s="19">
        <v>0</v>
      </c>
      <c r="AL25" s="19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8" t="str">
        <f t="shared" ca="1" si="3"/>
        <v>01</v>
      </c>
      <c r="AU25" s="18" t="s">
        <v>25</v>
      </c>
      <c r="AV25" s="16" t="str">
        <f t="shared" ca="1" si="4"/>
        <v>7B00013CC80108FFFF02F400051608070100000101010100000000000000000000000000000000000000000000000000000000000000000000017D</v>
      </c>
      <c r="AW25" s="79">
        <v>24</v>
      </c>
      <c r="AX25" s="21"/>
      <c r="AY25" s="18" t="str">
        <f t="shared" si="5"/>
        <v>00</v>
      </c>
      <c r="AZ25" s="18" t="str">
        <f t="shared" si="6"/>
        <v>00</v>
      </c>
      <c r="BA25" s="20"/>
      <c r="BB25" s="21"/>
    </row>
    <row r="26" spans="1:54" ht="66">
      <c r="A26" s="27"/>
      <c r="B26" s="16">
        <v>9</v>
      </c>
      <c r="C26" s="27" t="s">
        <v>162</v>
      </c>
      <c r="D26" s="16" t="s">
        <v>228</v>
      </c>
      <c r="E26" s="16">
        <v>1</v>
      </c>
      <c r="F26" s="25">
        <v>0</v>
      </c>
      <c r="G26" s="18" t="s">
        <v>18</v>
      </c>
      <c r="H26" s="18">
        <v>0</v>
      </c>
      <c r="I26" s="18">
        <v>1</v>
      </c>
      <c r="J26" s="18" t="s">
        <v>69</v>
      </c>
      <c r="K26" s="18" t="s">
        <v>68</v>
      </c>
      <c r="L26" s="18">
        <v>1</v>
      </c>
      <c r="M26" s="18">
        <v>8</v>
      </c>
      <c r="N26" s="19">
        <v>760</v>
      </c>
      <c r="O26" s="26">
        <f>F26</f>
        <v>0</v>
      </c>
      <c r="P26" s="19">
        <v>5</v>
      </c>
      <c r="Q26" s="18" t="str">
        <f t="shared" ca="1" si="0"/>
        <v>16</v>
      </c>
      <c r="R26" s="18" t="str">
        <f t="shared" ca="1" si="1"/>
        <v>08</v>
      </c>
      <c r="S26" s="18" t="str">
        <f t="shared" ca="1" si="2"/>
        <v>07</v>
      </c>
      <c r="T26" s="18">
        <v>1</v>
      </c>
      <c r="U26" s="18">
        <v>0</v>
      </c>
      <c r="V26" s="18">
        <v>0</v>
      </c>
      <c r="W26" s="18">
        <v>1</v>
      </c>
      <c r="X26" s="18">
        <v>1</v>
      </c>
      <c r="Y26" s="18">
        <v>1</v>
      </c>
      <c r="Z26" s="18">
        <v>1</v>
      </c>
      <c r="AA26" s="18">
        <v>1</v>
      </c>
      <c r="AB26" s="18">
        <v>0</v>
      </c>
      <c r="AC26" s="19">
        <v>0</v>
      </c>
      <c r="AD26" s="19">
        <v>0</v>
      </c>
      <c r="AE26" s="19">
        <v>0</v>
      </c>
      <c r="AF26" s="19">
        <v>0</v>
      </c>
      <c r="AG26" s="19">
        <v>0</v>
      </c>
      <c r="AH26" s="19">
        <v>0</v>
      </c>
      <c r="AI26" s="18">
        <v>0</v>
      </c>
      <c r="AJ26" s="19">
        <v>0</v>
      </c>
      <c r="AK26" s="19">
        <v>0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8" t="str">
        <f t="shared" ca="1" si="3"/>
        <v>10</v>
      </c>
      <c r="AU26" s="18" t="s">
        <v>25</v>
      </c>
      <c r="AV26" s="16" t="str">
        <f t="shared" ca="1" si="4"/>
        <v>7B00013CC801080760000000051608070100000101010100000000000000000000000000000000000000000000000000000000000000000000107D</v>
      </c>
      <c r="AW26" s="79">
        <v>25</v>
      </c>
      <c r="AX26" s="21"/>
      <c r="AY26" s="18" t="str">
        <f t="shared" si="5"/>
        <v>00</v>
      </c>
      <c r="AZ26" s="18" t="str">
        <f t="shared" si="6"/>
        <v>00</v>
      </c>
      <c r="BA26" s="20"/>
      <c r="BB26" s="21"/>
    </row>
    <row r="27" spans="1:54" ht="66">
      <c r="A27" s="27"/>
      <c r="B27" s="16"/>
      <c r="C27" s="27"/>
      <c r="D27" s="16" t="s">
        <v>230</v>
      </c>
      <c r="E27" s="16">
        <v>2</v>
      </c>
      <c r="F27" s="25">
        <v>100</v>
      </c>
      <c r="G27" s="18" t="s">
        <v>18</v>
      </c>
      <c r="H27" s="18">
        <v>0</v>
      </c>
      <c r="I27" s="18">
        <v>1</v>
      </c>
      <c r="J27" s="18" t="s">
        <v>69</v>
      </c>
      <c r="K27" s="18" t="s">
        <v>68</v>
      </c>
      <c r="L27" s="18">
        <v>1</v>
      </c>
      <c r="M27" s="18">
        <v>8</v>
      </c>
      <c r="N27" s="19">
        <v>760</v>
      </c>
      <c r="O27" s="26">
        <f t="shared" ref="O27:O28" si="10">F27</f>
        <v>100</v>
      </c>
      <c r="P27" s="19">
        <v>5</v>
      </c>
      <c r="Q27" s="18" t="str">
        <f t="shared" ca="1" si="0"/>
        <v>16</v>
      </c>
      <c r="R27" s="18" t="str">
        <f t="shared" ca="1" si="1"/>
        <v>08</v>
      </c>
      <c r="S27" s="18" t="str">
        <f t="shared" ca="1" si="2"/>
        <v>07</v>
      </c>
      <c r="T27" s="18">
        <v>1</v>
      </c>
      <c r="U27" s="18">
        <v>0</v>
      </c>
      <c r="V27" s="18">
        <v>0</v>
      </c>
      <c r="W27" s="18">
        <v>1</v>
      </c>
      <c r="X27" s="18">
        <v>1</v>
      </c>
      <c r="Y27" s="18">
        <v>1</v>
      </c>
      <c r="Z27" s="18">
        <v>1</v>
      </c>
      <c r="AA27" s="18">
        <v>1</v>
      </c>
      <c r="AB27" s="18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8">
        <v>0</v>
      </c>
      <c r="AJ27" s="19">
        <v>0</v>
      </c>
      <c r="AK27" s="19">
        <v>0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8" t="str">
        <f t="shared" ca="1" si="3"/>
        <v>10</v>
      </c>
      <c r="AU27" s="18" t="s">
        <v>25</v>
      </c>
      <c r="AV27" s="16" t="str">
        <f t="shared" ca="1" si="4"/>
        <v>7B00013CC801080760010000051608070100000101010100000000000000000000000000000000000000000000000000000000000000000000107D</v>
      </c>
      <c r="AW27" s="79">
        <v>26</v>
      </c>
      <c r="AX27" s="21"/>
      <c r="AY27" s="18" t="str">
        <f t="shared" si="5"/>
        <v>00</v>
      </c>
      <c r="AZ27" s="18" t="str">
        <f t="shared" si="6"/>
        <v>00</v>
      </c>
      <c r="BA27" s="20"/>
      <c r="BB27" s="21"/>
    </row>
    <row r="28" spans="1:54" ht="66">
      <c r="A28" s="27"/>
      <c r="B28" s="16"/>
      <c r="C28" s="27"/>
      <c r="D28" s="16" t="s">
        <v>229</v>
      </c>
      <c r="E28" s="16">
        <v>3</v>
      </c>
      <c r="F28" s="25" t="s">
        <v>231</v>
      </c>
      <c r="G28" s="18" t="s">
        <v>18</v>
      </c>
      <c r="H28" s="18">
        <v>0</v>
      </c>
      <c r="I28" s="18">
        <v>1</v>
      </c>
      <c r="J28" s="18" t="s">
        <v>69</v>
      </c>
      <c r="K28" s="18" t="s">
        <v>68</v>
      </c>
      <c r="L28" s="18">
        <v>1</v>
      </c>
      <c r="M28" s="18">
        <v>8</v>
      </c>
      <c r="N28" s="19">
        <v>760</v>
      </c>
      <c r="O28" s="26" t="str">
        <f t="shared" si="10"/>
        <v>00FF</v>
      </c>
      <c r="P28" s="19">
        <v>5</v>
      </c>
      <c r="Q28" s="18" t="str">
        <f t="shared" ca="1" si="0"/>
        <v>16</v>
      </c>
      <c r="R28" s="18" t="str">
        <f t="shared" ca="1" si="1"/>
        <v>08</v>
      </c>
      <c r="S28" s="18" t="str">
        <f t="shared" ca="1" si="2"/>
        <v>07</v>
      </c>
      <c r="T28" s="18">
        <v>1</v>
      </c>
      <c r="U28" s="18">
        <v>0</v>
      </c>
      <c r="V28" s="18">
        <v>0</v>
      </c>
      <c r="W28" s="18">
        <v>1</v>
      </c>
      <c r="X28" s="18">
        <v>1</v>
      </c>
      <c r="Y28" s="18">
        <v>1</v>
      </c>
      <c r="Z28" s="18">
        <v>1</v>
      </c>
      <c r="AA28" s="18">
        <v>1</v>
      </c>
      <c r="AB28" s="18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0</v>
      </c>
      <c r="AH28" s="19">
        <v>0</v>
      </c>
      <c r="AI28" s="18">
        <v>0</v>
      </c>
      <c r="AJ28" s="19">
        <v>0</v>
      </c>
      <c r="AK28" s="19">
        <v>0</v>
      </c>
      <c r="AL28" s="19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8" t="str">
        <f t="shared" ca="1" si="3"/>
        <v>15</v>
      </c>
      <c r="AU28" s="18" t="s">
        <v>25</v>
      </c>
      <c r="AV28" s="16" t="str">
        <f t="shared" ca="1" si="4"/>
        <v>7B00013CC80108076000FF00051608070100000101010100000000000000000000000000000000000000000000000000000000000000000000157D</v>
      </c>
      <c r="AW28" s="79">
        <v>27</v>
      </c>
      <c r="AX28" s="21"/>
      <c r="AY28" s="18" t="str">
        <f t="shared" si="5"/>
        <v>00</v>
      </c>
      <c r="AZ28" s="18" t="str">
        <f t="shared" si="6"/>
        <v>00</v>
      </c>
      <c r="BA28" s="20"/>
      <c r="BB28" s="21"/>
    </row>
    <row r="29" spans="1:54" ht="66">
      <c r="A29" s="27"/>
      <c r="B29" s="16">
        <v>11</v>
      </c>
      <c r="C29" s="27" t="s">
        <v>74</v>
      </c>
      <c r="D29" s="16"/>
      <c r="E29" s="16">
        <v>1</v>
      </c>
      <c r="F29" s="25">
        <v>0</v>
      </c>
      <c r="G29" s="18" t="s">
        <v>18</v>
      </c>
      <c r="H29" s="18">
        <v>0</v>
      </c>
      <c r="I29" s="18">
        <v>1</v>
      </c>
      <c r="J29" s="18" t="s">
        <v>69</v>
      </c>
      <c r="K29" s="18" t="s">
        <v>68</v>
      </c>
      <c r="L29" s="18">
        <v>1</v>
      </c>
      <c r="M29" s="18">
        <v>8</v>
      </c>
      <c r="N29" s="19">
        <v>760</v>
      </c>
      <c r="O29" s="19" t="s">
        <v>166</v>
      </c>
      <c r="P29" s="26">
        <f>F29</f>
        <v>0</v>
      </c>
      <c r="Q29" s="18" t="str">
        <f t="shared" ca="1" si="0"/>
        <v>16</v>
      </c>
      <c r="R29" s="18" t="str">
        <f t="shared" ca="1" si="1"/>
        <v>08</v>
      </c>
      <c r="S29" s="18" t="str">
        <f t="shared" ca="1" si="2"/>
        <v>07</v>
      </c>
      <c r="T29" s="18">
        <v>1</v>
      </c>
      <c r="U29" s="18">
        <v>0</v>
      </c>
      <c r="V29" s="18">
        <v>0</v>
      </c>
      <c r="W29" s="18">
        <v>1</v>
      </c>
      <c r="X29" s="18">
        <v>1</v>
      </c>
      <c r="Y29" s="18">
        <v>1</v>
      </c>
      <c r="Z29" s="18">
        <v>1</v>
      </c>
      <c r="AA29" s="18">
        <v>1</v>
      </c>
      <c r="AB29" s="18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8">
        <v>0</v>
      </c>
      <c r="AJ29" s="19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8" t="str">
        <f t="shared" ca="1" si="3"/>
        <v>05</v>
      </c>
      <c r="AU29" s="18" t="s">
        <v>25</v>
      </c>
      <c r="AV29" s="16" t="str">
        <f t="shared" ca="1" si="4"/>
        <v>7B00013CC80108076002F400001608070100000101010100000000000000000000000000000000000000000000000000000000000000000000057D</v>
      </c>
      <c r="AW29" s="79">
        <v>28</v>
      </c>
      <c r="AX29" s="21"/>
      <c r="AY29" s="18" t="str">
        <f t="shared" si="5"/>
        <v>00</v>
      </c>
      <c r="AZ29" s="18" t="str">
        <f t="shared" si="6"/>
        <v>00</v>
      </c>
      <c r="BA29" s="20"/>
      <c r="BB29" s="21"/>
    </row>
    <row r="30" spans="1:54" ht="66">
      <c r="A30" s="27"/>
      <c r="B30" s="16"/>
      <c r="C30" s="27"/>
      <c r="D30" s="16"/>
      <c r="E30" s="16">
        <v>2</v>
      </c>
      <c r="F30" s="25">
        <v>34</v>
      </c>
      <c r="G30" s="18" t="s">
        <v>18</v>
      </c>
      <c r="H30" s="18">
        <v>0</v>
      </c>
      <c r="I30" s="18">
        <v>1</v>
      </c>
      <c r="J30" s="18" t="s">
        <v>69</v>
      </c>
      <c r="K30" s="18" t="s">
        <v>68</v>
      </c>
      <c r="L30" s="18">
        <v>1</v>
      </c>
      <c r="M30" s="18">
        <v>8</v>
      </c>
      <c r="N30" s="19">
        <v>760</v>
      </c>
      <c r="O30" s="19" t="s">
        <v>166</v>
      </c>
      <c r="P30" s="26">
        <f t="shared" ref="P30:P31" si="11">F30</f>
        <v>34</v>
      </c>
      <c r="Q30" s="18" t="str">
        <f t="shared" ca="1" si="0"/>
        <v>16</v>
      </c>
      <c r="R30" s="18" t="str">
        <f t="shared" ca="1" si="1"/>
        <v>08</v>
      </c>
      <c r="S30" s="18" t="str">
        <f t="shared" ca="1" si="2"/>
        <v>07</v>
      </c>
      <c r="T30" s="18">
        <v>1</v>
      </c>
      <c r="U30" s="18">
        <v>0</v>
      </c>
      <c r="V30" s="18">
        <v>0</v>
      </c>
      <c r="W30" s="18">
        <v>1</v>
      </c>
      <c r="X30" s="18">
        <v>1</v>
      </c>
      <c r="Y30" s="18">
        <v>1</v>
      </c>
      <c r="Z30" s="18">
        <v>1</v>
      </c>
      <c r="AA30" s="18">
        <v>1</v>
      </c>
      <c r="AB30" s="18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0</v>
      </c>
      <c r="AI30" s="18">
        <v>0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8" t="str">
        <f t="shared" ca="1" si="3"/>
        <v>11</v>
      </c>
      <c r="AU30" s="18" t="s">
        <v>25</v>
      </c>
      <c r="AV30" s="16" t="str">
        <f t="shared" ca="1" si="4"/>
        <v>7B00013CC80108076002F400341608070100000101010100000000000000000000000000000000000000000000000000000000000000000000117D</v>
      </c>
      <c r="AW30" s="79">
        <v>29</v>
      </c>
      <c r="AX30" s="21"/>
      <c r="AY30" s="18" t="str">
        <f t="shared" si="5"/>
        <v>00</v>
      </c>
      <c r="AZ30" s="18" t="str">
        <f t="shared" si="6"/>
        <v>00</v>
      </c>
      <c r="BA30" s="20"/>
      <c r="BB30" s="21"/>
    </row>
    <row r="31" spans="1:54" ht="66">
      <c r="A31" s="27"/>
      <c r="B31" s="16"/>
      <c r="C31" s="27"/>
      <c r="D31" s="16"/>
      <c r="E31" s="16">
        <v>3</v>
      </c>
      <c r="F31" s="25" t="s">
        <v>72</v>
      </c>
      <c r="G31" s="18" t="s">
        <v>18</v>
      </c>
      <c r="H31" s="18">
        <v>0</v>
      </c>
      <c r="I31" s="18">
        <v>1</v>
      </c>
      <c r="J31" s="18" t="s">
        <v>69</v>
      </c>
      <c r="K31" s="18" t="s">
        <v>68</v>
      </c>
      <c r="L31" s="18">
        <v>1</v>
      </c>
      <c r="M31" s="18">
        <v>8</v>
      </c>
      <c r="N31" s="19">
        <v>760</v>
      </c>
      <c r="O31" s="19" t="s">
        <v>166</v>
      </c>
      <c r="P31" s="26" t="str">
        <f t="shared" si="11"/>
        <v>FFFF</v>
      </c>
      <c r="Q31" s="18" t="str">
        <f t="shared" ref="Q31" ca="1" si="12">TEXT(DEC2HEX(TEXT(NOW()+2,"YY")),"00")</f>
        <v>16</v>
      </c>
      <c r="R31" s="18" t="str">
        <f t="shared" ref="R31:R33" ca="1" si="13">TEXT(DEC2HEX(TEXT(NOW()+2,"MM")),"00")</f>
        <v>08</v>
      </c>
      <c r="S31" s="18" t="str">
        <f t="shared" ref="S31:S33" ca="1" si="14">TEXT(DEC2HEX(TEXT(NOW()+2,"DD")),"00")</f>
        <v>07</v>
      </c>
      <c r="T31" s="18">
        <v>1</v>
      </c>
      <c r="U31" s="18">
        <v>0</v>
      </c>
      <c r="V31" s="18">
        <v>0</v>
      </c>
      <c r="W31" s="18">
        <v>1</v>
      </c>
      <c r="X31" s="18">
        <v>1</v>
      </c>
      <c r="Y31" s="18">
        <v>1</v>
      </c>
      <c r="Z31" s="18">
        <v>1</v>
      </c>
      <c r="AA31" s="18">
        <v>1</v>
      </c>
      <c r="AB31" s="18">
        <v>0</v>
      </c>
      <c r="AC31" s="19">
        <v>0</v>
      </c>
      <c r="AD31" s="19">
        <v>0</v>
      </c>
      <c r="AE31" s="19">
        <v>0</v>
      </c>
      <c r="AF31" s="19">
        <v>0</v>
      </c>
      <c r="AG31" s="19">
        <v>0</v>
      </c>
      <c r="AH31" s="19">
        <v>0</v>
      </c>
      <c r="AI31" s="18">
        <v>0</v>
      </c>
      <c r="AJ31" s="19">
        <v>0</v>
      </c>
      <c r="AK31" s="19">
        <v>0</v>
      </c>
      <c r="AL31" s="19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8" t="str">
        <f t="shared" ca="1" si="3"/>
        <v>04</v>
      </c>
      <c r="AU31" s="18" t="s">
        <v>25</v>
      </c>
      <c r="AV31" s="16" t="str">
        <f t="shared" ca="1" si="4"/>
        <v>7B00013CC80108076002F4FFFF1608070100000101010100000000000000000000000000000000000000000000000000000000000000000000047D</v>
      </c>
      <c r="AW31" s="79">
        <v>30</v>
      </c>
      <c r="AX31" s="21"/>
      <c r="AY31" s="18" t="str">
        <f t="shared" si="5"/>
        <v>00</v>
      </c>
      <c r="AZ31" s="18" t="str">
        <f t="shared" si="6"/>
        <v>00</v>
      </c>
      <c r="BA31" s="20"/>
      <c r="BB31" s="21"/>
    </row>
    <row r="32" spans="1:54" ht="66">
      <c r="A32" s="27"/>
      <c r="B32" s="16">
        <v>13</v>
      </c>
      <c r="C32" s="27" t="s">
        <v>76</v>
      </c>
      <c r="D32" s="16" t="s">
        <v>137</v>
      </c>
      <c r="E32" s="16">
        <v>1</v>
      </c>
      <c r="F32" s="22">
        <v>0</v>
      </c>
      <c r="G32" s="18" t="s">
        <v>18</v>
      </c>
      <c r="H32" s="18">
        <v>0</v>
      </c>
      <c r="I32" s="18">
        <v>1</v>
      </c>
      <c r="J32" s="18" t="s">
        <v>69</v>
      </c>
      <c r="K32" s="18" t="s">
        <v>68</v>
      </c>
      <c r="L32" s="18">
        <v>1</v>
      </c>
      <c r="M32" s="18">
        <v>8</v>
      </c>
      <c r="N32" s="19">
        <v>760</v>
      </c>
      <c r="O32" s="19" t="s">
        <v>166</v>
      </c>
      <c r="P32" s="19">
        <v>5</v>
      </c>
      <c r="Q32" s="23">
        <f>F32</f>
        <v>0</v>
      </c>
      <c r="R32" s="18" t="str">
        <f t="shared" ca="1" si="13"/>
        <v>08</v>
      </c>
      <c r="S32" s="18" t="str">
        <f t="shared" ca="1" si="14"/>
        <v>07</v>
      </c>
      <c r="T32" s="18">
        <v>1</v>
      </c>
      <c r="U32" s="18">
        <v>0</v>
      </c>
      <c r="V32" s="18">
        <v>0</v>
      </c>
      <c r="W32" s="18">
        <v>1</v>
      </c>
      <c r="X32" s="18">
        <v>1</v>
      </c>
      <c r="Y32" s="18">
        <v>1</v>
      </c>
      <c r="Z32" s="18">
        <v>1</v>
      </c>
      <c r="AA32" s="18">
        <v>1</v>
      </c>
      <c r="AB32" s="18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18">
        <v>0</v>
      </c>
      <c r="AJ32" s="19">
        <v>0</v>
      </c>
      <c r="AK32" s="19">
        <v>0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8" t="str">
        <f t="shared" ca="1" si="3"/>
        <v>54</v>
      </c>
      <c r="AU32" s="18" t="s">
        <v>25</v>
      </c>
      <c r="AV32" s="16" t="str">
        <f t="shared" ca="1" si="4"/>
        <v>7B00013CC80108076002F400050008070100000101010100000000000000000000000000000000000000000000000000000000000000000000547D</v>
      </c>
      <c r="AW32" s="79">
        <v>31</v>
      </c>
      <c r="AX32" s="21"/>
      <c r="AY32" s="18" t="str">
        <f t="shared" si="5"/>
        <v>00</v>
      </c>
      <c r="AZ32" s="18" t="str">
        <f t="shared" si="6"/>
        <v>00</v>
      </c>
      <c r="BA32" s="20"/>
      <c r="BB32" s="21"/>
    </row>
    <row r="33" spans="1:54" ht="66">
      <c r="A33" s="27"/>
      <c r="B33" s="16"/>
      <c r="C33" s="27"/>
      <c r="D33" s="16"/>
      <c r="E33" s="16">
        <v>2</v>
      </c>
      <c r="F33" s="22">
        <v>64</v>
      </c>
      <c r="G33" s="18" t="s">
        <v>18</v>
      </c>
      <c r="H33" s="18">
        <v>0</v>
      </c>
      <c r="I33" s="18">
        <v>1</v>
      </c>
      <c r="J33" s="18" t="s">
        <v>69</v>
      </c>
      <c r="K33" s="18" t="s">
        <v>68</v>
      </c>
      <c r="L33" s="18">
        <v>1</v>
      </c>
      <c r="M33" s="18">
        <v>8</v>
      </c>
      <c r="N33" s="19">
        <v>760</v>
      </c>
      <c r="O33" s="19" t="s">
        <v>166</v>
      </c>
      <c r="P33" s="19">
        <v>5</v>
      </c>
      <c r="Q33" s="23">
        <f t="shared" ref="Q33:Q34" si="15">F33</f>
        <v>64</v>
      </c>
      <c r="R33" s="18" t="str">
        <f t="shared" ca="1" si="13"/>
        <v>08</v>
      </c>
      <c r="S33" s="18" t="str">
        <f t="shared" ca="1" si="14"/>
        <v>07</v>
      </c>
      <c r="T33" s="18">
        <v>1</v>
      </c>
      <c r="U33" s="18">
        <v>0</v>
      </c>
      <c r="V33" s="18">
        <v>0</v>
      </c>
      <c r="W33" s="18">
        <v>1</v>
      </c>
      <c r="X33" s="18">
        <v>1</v>
      </c>
      <c r="Y33" s="18">
        <v>1</v>
      </c>
      <c r="Z33" s="18">
        <v>1</v>
      </c>
      <c r="AA33" s="18">
        <v>1</v>
      </c>
      <c r="AB33" s="18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8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8" t="str">
        <f t="shared" ca="1" si="3"/>
        <v>50</v>
      </c>
      <c r="AU33" s="18" t="s">
        <v>25</v>
      </c>
      <c r="AV33" s="16" t="str">
        <f t="shared" ca="1" si="4"/>
        <v>7B00013CC80108076002F400056408070100000101010100000000000000000000000000000000000000000000000000000000000000000000507D</v>
      </c>
      <c r="AW33" s="79">
        <v>32</v>
      </c>
      <c r="AX33" s="21"/>
      <c r="AY33" s="18" t="str">
        <f t="shared" si="5"/>
        <v>00</v>
      </c>
      <c r="AZ33" s="18" t="str">
        <f t="shared" si="6"/>
        <v>00</v>
      </c>
      <c r="BA33" s="20"/>
      <c r="BB33" s="21"/>
    </row>
    <row r="34" spans="1:54" ht="66">
      <c r="A34" s="27"/>
      <c r="B34" s="16"/>
      <c r="C34" s="27"/>
      <c r="D34" s="16"/>
      <c r="E34" s="16">
        <v>3</v>
      </c>
      <c r="F34" s="22" t="s">
        <v>22</v>
      </c>
      <c r="G34" s="18" t="s">
        <v>18</v>
      </c>
      <c r="H34" s="18">
        <v>0</v>
      </c>
      <c r="I34" s="18">
        <v>1</v>
      </c>
      <c r="J34" s="18" t="s">
        <v>69</v>
      </c>
      <c r="K34" s="18" t="s">
        <v>68</v>
      </c>
      <c r="L34" s="18">
        <v>1</v>
      </c>
      <c r="M34" s="18">
        <v>8</v>
      </c>
      <c r="N34" s="19">
        <v>760</v>
      </c>
      <c r="O34" s="19" t="s">
        <v>166</v>
      </c>
      <c r="P34" s="19">
        <v>5</v>
      </c>
      <c r="Q34" s="23" t="str">
        <f t="shared" si="15"/>
        <v>FF</v>
      </c>
      <c r="R34" s="18" t="str">
        <f t="shared" ref="R34" ca="1" si="16">TEXT(DEC2HEX(TEXT(NOW()+2,"MM")),"00")</f>
        <v>08</v>
      </c>
      <c r="S34" s="18" t="str">
        <f t="shared" ref="S34:S36" ca="1" si="17">TEXT(DEC2HEX(TEXT(NOW()+2,"DD")),"00")</f>
        <v>07</v>
      </c>
      <c r="T34" s="18">
        <v>1</v>
      </c>
      <c r="U34" s="18">
        <v>0</v>
      </c>
      <c r="V34" s="18">
        <v>0</v>
      </c>
      <c r="W34" s="18">
        <v>1</v>
      </c>
      <c r="X34" s="18">
        <v>1</v>
      </c>
      <c r="Y34" s="18">
        <v>1</v>
      </c>
      <c r="Z34" s="18">
        <v>1</v>
      </c>
      <c r="AA34" s="18">
        <v>1</v>
      </c>
      <c r="AB34" s="18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0</v>
      </c>
      <c r="AH34" s="19">
        <v>0</v>
      </c>
      <c r="AI34" s="18">
        <v>0</v>
      </c>
      <c r="AJ34" s="19">
        <v>0</v>
      </c>
      <c r="AK34" s="19">
        <v>0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8" t="str">
        <f t="shared" ca="1" si="3"/>
        <v>55</v>
      </c>
      <c r="AU34" s="18" t="s">
        <v>25</v>
      </c>
      <c r="AV34" s="16" t="str">
        <f t="shared" ca="1" si="4"/>
        <v>7B00013CC80108076002F40005FF08070100000101010100000000000000000000000000000000000000000000000000000000000000000000557D</v>
      </c>
      <c r="AW34" s="79">
        <v>33</v>
      </c>
      <c r="AX34" s="21"/>
      <c r="AY34" s="18" t="str">
        <f t="shared" si="5"/>
        <v>00</v>
      </c>
      <c r="AZ34" s="18" t="str">
        <f t="shared" si="6"/>
        <v>00</v>
      </c>
      <c r="BA34" s="20"/>
      <c r="BB34" s="21"/>
    </row>
    <row r="35" spans="1:54" ht="66">
      <c r="A35" s="27"/>
      <c r="B35" s="16">
        <v>14</v>
      </c>
      <c r="C35" s="27" t="s">
        <v>77</v>
      </c>
      <c r="D35" s="16" t="s">
        <v>138</v>
      </c>
      <c r="E35" s="16">
        <v>1</v>
      </c>
      <c r="F35" s="22">
        <v>0</v>
      </c>
      <c r="G35" s="18" t="s">
        <v>18</v>
      </c>
      <c r="H35" s="18">
        <v>0</v>
      </c>
      <c r="I35" s="18">
        <v>1</v>
      </c>
      <c r="J35" s="18" t="s">
        <v>69</v>
      </c>
      <c r="K35" s="18" t="s">
        <v>68</v>
      </c>
      <c r="L35" s="18">
        <v>1</v>
      </c>
      <c r="M35" s="18">
        <v>8</v>
      </c>
      <c r="N35" s="19">
        <v>760</v>
      </c>
      <c r="O35" s="19" t="s">
        <v>166</v>
      </c>
      <c r="P35" s="19">
        <v>5</v>
      </c>
      <c r="Q35" s="18" t="str">
        <f t="shared" ref="Q35:Q37" ca="1" si="18">TEXT(DEC2HEX(TEXT(NOW()+2,"YY")),"00")</f>
        <v>16</v>
      </c>
      <c r="R35" s="23">
        <f>F35</f>
        <v>0</v>
      </c>
      <c r="S35" s="18" t="str">
        <f t="shared" ca="1" si="17"/>
        <v>07</v>
      </c>
      <c r="T35" s="18">
        <v>1</v>
      </c>
      <c r="U35" s="18">
        <v>0</v>
      </c>
      <c r="V35" s="18">
        <v>0</v>
      </c>
      <c r="W35" s="18">
        <v>1</v>
      </c>
      <c r="X35" s="18">
        <v>1</v>
      </c>
      <c r="Y35" s="18">
        <v>1</v>
      </c>
      <c r="Z35" s="18">
        <v>1</v>
      </c>
      <c r="AA35" s="18">
        <v>1</v>
      </c>
      <c r="AB35" s="18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0</v>
      </c>
      <c r="AI35" s="18">
        <v>0</v>
      </c>
      <c r="AJ35" s="19">
        <v>0</v>
      </c>
      <c r="AK35" s="19">
        <v>0</v>
      </c>
      <c r="AL35" s="19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8" t="str">
        <f t="shared" ca="1" si="3"/>
        <v>04</v>
      </c>
      <c r="AU35" s="18" t="s">
        <v>25</v>
      </c>
      <c r="AV35" s="16" t="str">
        <f t="shared" ca="1" si="4"/>
        <v>7B00013CC80108076002F400051600070100000101010100000000000000000000000000000000000000000000000000000000000000000000047D</v>
      </c>
      <c r="AW35" s="79">
        <v>34</v>
      </c>
      <c r="AX35" s="21"/>
      <c r="AY35" s="18" t="str">
        <f t="shared" si="5"/>
        <v>00</v>
      </c>
      <c r="AZ35" s="18" t="str">
        <f t="shared" si="6"/>
        <v>00</v>
      </c>
      <c r="BA35" s="20"/>
      <c r="BB35" s="21"/>
    </row>
    <row r="36" spans="1:54" ht="66">
      <c r="A36" s="27"/>
      <c r="B36" s="16"/>
      <c r="C36" s="27"/>
      <c r="D36" s="16"/>
      <c r="E36" s="16">
        <v>2</v>
      </c>
      <c r="F36" s="22">
        <v>1</v>
      </c>
      <c r="G36" s="18" t="s">
        <v>18</v>
      </c>
      <c r="H36" s="18">
        <v>0</v>
      </c>
      <c r="I36" s="18">
        <v>1</v>
      </c>
      <c r="J36" s="18" t="s">
        <v>69</v>
      </c>
      <c r="K36" s="18" t="s">
        <v>68</v>
      </c>
      <c r="L36" s="18">
        <v>1</v>
      </c>
      <c r="M36" s="18">
        <v>8</v>
      </c>
      <c r="N36" s="19">
        <v>760</v>
      </c>
      <c r="O36" s="19" t="s">
        <v>166</v>
      </c>
      <c r="P36" s="19">
        <v>5</v>
      </c>
      <c r="Q36" s="18" t="str">
        <f t="shared" ca="1" si="18"/>
        <v>16</v>
      </c>
      <c r="R36" s="23">
        <f t="shared" ref="R36:R37" si="19">F36</f>
        <v>1</v>
      </c>
      <c r="S36" s="18" t="str">
        <f t="shared" ca="1" si="17"/>
        <v>07</v>
      </c>
      <c r="T36" s="18">
        <v>1</v>
      </c>
      <c r="U36" s="18">
        <v>0</v>
      </c>
      <c r="V36" s="18">
        <v>0</v>
      </c>
      <c r="W36" s="18">
        <v>1</v>
      </c>
      <c r="X36" s="18">
        <v>1</v>
      </c>
      <c r="Y36" s="18">
        <v>1</v>
      </c>
      <c r="Z36" s="18">
        <v>1</v>
      </c>
      <c r="AA36" s="18">
        <v>1</v>
      </c>
      <c r="AB36" s="18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18">
        <v>0</v>
      </c>
      <c r="AJ36" s="19">
        <v>0</v>
      </c>
      <c r="AK36" s="19">
        <v>0</v>
      </c>
      <c r="AL36" s="19">
        <v>0</v>
      </c>
      <c r="AM36" s="19">
        <v>0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>
        <v>0</v>
      </c>
      <c r="AT36" s="18" t="str">
        <f t="shared" ca="1" si="3"/>
        <v>05</v>
      </c>
      <c r="AU36" s="18" t="s">
        <v>25</v>
      </c>
      <c r="AV36" s="16" t="str">
        <f t="shared" ca="1" si="4"/>
        <v>7B00013CC80108076002F400051601070100000101010100000000000000000000000000000000000000000000000000000000000000000000057D</v>
      </c>
      <c r="AW36" s="79">
        <v>35</v>
      </c>
      <c r="AX36" s="21"/>
      <c r="AY36" s="18" t="str">
        <f t="shared" si="5"/>
        <v>00</v>
      </c>
      <c r="AZ36" s="18" t="str">
        <f t="shared" si="6"/>
        <v>00</v>
      </c>
      <c r="BA36" s="20"/>
      <c r="BB36" s="21"/>
    </row>
    <row r="37" spans="1:54" ht="82.5">
      <c r="A37" s="27"/>
      <c r="B37" s="16"/>
      <c r="C37" s="27"/>
      <c r="D37" s="16"/>
      <c r="E37" s="16">
        <v>3</v>
      </c>
      <c r="F37" s="22" t="s">
        <v>140</v>
      </c>
      <c r="G37" s="18" t="s">
        <v>18</v>
      </c>
      <c r="H37" s="18">
        <v>0</v>
      </c>
      <c r="I37" s="18">
        <v>1</v>
      </c>
      <c r="J37" s="18" t="s">
        <v>69</v>
      </c>
      <c r="K37" s="18" t="s">
        <v>68</v>
      </c>
      <c r="L37" s="18">
        <v>1</v>
      </c>
      <c r="M37" s="18">
        <v>8</v>
      </c>
      <c r="N37" s="19">
        <v>760</v>
      </c>
      <c r="O37" s="19" t="s">
        <v>166</v>
      </c>
      <c r="P37" s="19">
        <v>5</v>
      </c>
      <c r="Q37" s="18" t="str">
        <f t="shared" ca="1" si="18"/>
        <v>16</v>
      </c>
      <c r="R37" s="23" t="str">
        <f t="shared" si="19"/>
        <v>0D</v>
      </c>
      <c r="S37" s="18" t="str">
        <f t="shared" ref="S37" ca="1" si="20">TEXT(DEC2HEX(TEXT(NOW()+2,"DD")),"00")</f>
        <v>07</v>
      </c>
      <c r="T37" s="18">
        <v>1</v>
      </c>
      <c r="U37" s="18">
        <v>0</v>
      </c>
      <c r="V37" s="18">
        <v>0</v>
      </c>
      <c r="W37" s="18">
        <v>1</v>
      </c>
      <c r="X37" s="18">
        <v>1</v>
      </c>
      <c r="Y37" s="18">
        <v>1</v>
      </c>
      <c r="Z37" s="18">
        <v>1</v>
      </c>
      <c r="AA37" s="18">
        <v>1</v>
      </c>
      <c r="AB37" s="18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8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8" t="str">
        <f t="shared" ca="1" si="3"/>
        <v>11</v>
      </c>
      <c r="AU37" s="18" t="s">
        <v>25</v>
      </c>
      <c r="AV37" s="16" t="str">
        <f t="shared" ca="1" si="4"/>
        <v>7B00013CC80108076002F40005160D070100000101010100000000000000000000000000000000000000000000000000000000000000000000117D</v>
      </c>
      <c r="AW37" s="79">
        <v>36</v>
      </c>
      <c r="AX37" s="21"/>
      <c r="AY37" s="18" t="str">
        <f t="shared" si="5"/>
        <v>00</v>
      </c>
      <c r="AZ37" s="18" t="str">
        <f t="shared" si="6"/>
        <v>00</v>
      </c>
      <c r="BA37" s="20"/>
      <c r="BB37" s="21"/>
    </row>
    <row r="38" spans="1:54" ht="66">
      <c r="A38" s="27"/>
      <c r="B38" s="16">
        <v>15</v>
      </c>
      <c r="C38" s="27" t="s">
        <v>78</v>
      </c>
      <c r="D38" s="16" t="s">
        <v>139</v>
      </c>
      <c r="E38" s="16">
        <v>1</v>
      </c>
      <c r="F38" s="22">
        <v>0</v>
      </c>
      <c r="G38" s="18" t="s">
        <v>18</v>
      </c>
      <c r="H38" s="18">
        <v>0</v>
      </c>
      <c r="I38" s="18">
        <v>1</v>
      </c>
      <c r="J38" s="18" t="s">
        <v>69</v>
      </c>
      <c r="K38" s="18" t="s">
        <v>68</v>
      </c>
      <c r="L38" s="18">
        <v>1</v>
      </c>
      <c r="M38" s="18">
        <v>8</v>
      </c>
      <c r="N38" s="19">
        <v>760</v>
      </c>
      <c r="O38" s="19" t="s">
        <v>166</v>
      </c>
      <c r="P38" s="19">
        <v>5</v>
      </c>
      <c r="Q38" s="18" t="str">
        <f t="shared" ref="Q38:Q40" ca="1" si="21">TEXT(DEC2HEX(TEXT(NOW()+2,"YY")),"00")</f>
        <v>16</v>
      </c>
      <c r="R38" s="18" t="str">
        <f t="shared" ref="R38:R40" ca="1" si="22">TEXT(DEC2HEX(TEXT(NOW()+2,"MM")),"00")</f>
        <v>08</v>
      </c>
      <c r="S38" s="23">
        <f>F38</f>
        <v>0</v>
      </c>
      <c r="T38" s="18">
        <v>1</v>
      </c>
      <c r="U38" s="18">
        <v>0</v>
      </c>
      <c r="V38" s="18">
        <v>0</v>
      </c>
      <c r="W38" s="18">
        <v>1</v>
      </c>
      <c r="X38" s="18">
        <v>1</v>
      </c>
      <c r="Y38" s="18">
        <v>1</v>
      </c>
      <c r="Z38" s="18">
        <v>1</v>
      </c>
      <c r="AA38" s="18">
        <v>1</v>
      </c>
      <c r="AB38" s="18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8">
        <v>0</v>
      </c>
      <c r="AJ38" s="19">
        <v>0</v>
      </c>
      <c r="AK38" s="19">
        <v>0</v>
      </c>
      <c r="AL38" s="19">
        <v>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8" t="str">
        <f t="shared" ca="1" si="3"/>
        <v>05</v>
      </c>
      <c r="AU38" s="18" t="s">
        <v>25</v>
      </c>
      <c r="AV38" s="16" t="str">
        <f t="shared" ca="1" si="4"/>
        <v>7B00013CC80108076002F400051608000100000101010100000000000000000000000000000000000000000000000000000000000000000000057D</v>
      </c>
      <c r="AW38" s="79">
        <v>37</v>
      </c>
      <c r="AX38" s="21"/>
      <c r="AY38" s="18" t="str">
        <f t="shared" si="5"/>
        <v>00</v>
      </c>
      <c r="AZ38" s="18" t="str">
        <f t="shared" si="6"/>
        <v>00</v>
      </c>
      <c r="BA38" s="20"/>
      <c r="BB38" s="21"/>
    </row>
    <row r="39" spans="1:54" ht="66">
      <c r="A39" s="27"/>
      <c r="B39" s="16"/>
      <c r="C39" s="27"/>
      <c r="D39" s="16"/>
      <c r="E39" s="16">
        <v>2</v>
      </c>
      <c r="F39" s="22">
        <v>1</v>
      </c>
      <c r="G39" s="18" t="s">
        <v>18</v>
      </c>
      <c r="H39" s="18">
        <v>0</v>
      </c>
      <c r="I39" s="18">
        <v>1</v>
      </c>
      <c r="J39" s="18" t="s">
        <v>69</v>
      </c>
      <c r="K39" s="18" t="s">
        <v>68</v>
      </c>
      <c r="L39" s="18">
        <v>1</v>
      </c>
      <c r="M39" s="18">
        <v>8</v>
      </c>
      <c r="N39" s="19">
        <v>760</v>
      </c>
      <c r="O39" s="19" t="s">
        <v>166</v>
      </c>
      <c r="P39" s="19">
        <v>5</v>
      </c>
      <c r="Q39" s="18" t="str">
        <f t="shared" ca="1" si="21"/>
        <v>16</v>
      </c>
      <c r="R39" s="18" t="str">
        <f t="shared" ca="1" si="22"/>
        <v>08</v>
      </c>
      <c r="S39" s="23">
        <f t="shared" ref="S39:S40" si="23">F39</f>
        <v>1</v>
      </c>
      <c r="T39" s="18">
        <v>1</v>
      </c>
      <c r="U39" s="18">
        <v>0</v>
      </c>
      <c r="V39" s="18">
        <v>0</v>
      </c>
      <c r="W39" s="18">
        <v>1</v>
      </c>
      <c r="X39" s="18">
        <v>1</v>
      </c>
      <c r="Y39" s="18">
        <v>1</v>
      </c>
      <c r="Z39" s="18">
        <v>1</v>
      </c>
      <c r="AA39" s="18">
        <v>1</v>
      </c>
      <c r="AB39" s="18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8">
        <v>0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8" t="str">
        <f t="shared" ca="1" si="3"/>
        <v>04</v>
      </c>
      <c r="AU39" s="18" t="s">
        <v>25</v>
      </c>
      <c r="AV39" s="16" t="str">
        <f t="shared" ca="1" si="4"/>
        <v>7B00013CC80108076002F400051608010100000101010100000000000000000000000000000000000000000000000000000000000000000000047D</v>
      </c>
      <c r="AW39" s="79">
        <v>38</v>
      </c>
      <c r="AX39" s="21"/>
      <c r="AY39" s="18" t="str">
        <f t="shared" si="5"/>
        <v>00</v>
      </c>
      <c r="AZ39" s="18" t="str">
        <f t="shared" si="6"/>
        <v>00</v>
      </c>
      <c r="BA39" s="20"/>
      <c r="BB39" s="21"/>
    </row>
    <row r="40" spans="1:54" ht="66">
      <c r="A40" s="27"/>
      <c r="B40" s="16"/>
      <c r="C40" s="27"/>
      <c r="D40" s="16"/>
      <c r="E40" s="16">
        <v>3</v>
      </c>
      <c r="F40" s="22">
        <v>20</v>
      </c>
      <c r="G40" s="18" t="s">
        <v>18</v>
      </c>
      <c r="H40" s="18">
        <v>0</v>
      </c>
      <c r="I40" s="18">
        <v>1</v>
      </c>
      <c r="J40" s="18" t="s">
        <v>69</v>
      </c>
      <c r="K40" s="18" t="s">
        <v>68</v>
      </c>
      <c r="L40" s="18">
        <v>1</v>
      </c>
      <c r="M40" s="18">
        <v>8</v>
      </c>
      <c r="N40" s="19">
        <v>760</v>
      </c>
      <c r="O40" s="19" t="s">
        <v>166</v>
      </c>
      <c r="P40" s="19">
        <v>5</v>
      </c>
      <c r="Q40" s="18" t="str">
        <f t="shared" ca="1" si="21"/>
        <v>16</v>
      </c>
      <c r="R40" s="18" t="str">
        <f t="shared" ca="1" si="22"/>
        <v>08</v>
      </c>
      <c r="S40" s="23">
        <f t="shared" si="23"/>
        <v>20</v>
      </c>
      <c r="T40" s="18">
        <v>1</v>
      </c>
      <c r="U40" s="18">
        <v>0</v>
      </c>
      <c r="V40" s="18">
        <v>0</v>
      </c>
      <c r="W40" s="18">
        <v>1</v>
      </c>
      <c r="X40" s="18">
        <v>1</v>
      </c>
      <c r="Y40" s="18">
        <v>1</v>
      </c>
      <c r="Z40" s="18">
        <v>1</v>
      </c>
      <c r="AA40" s="18">
        <v>1</v>
      </c>
      <c r="AB40" s="18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8">
        <v>0</v>
      </c>
      <c r="AJ40" s="19">
        <v>0</v>
      </c>
      <c r="AK40" s="19">
        <v>0</v>
      </c>
      <c r="AL40" s="19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8" t="str">
        <f t="shared" ca="1" si="3"/>
        <v>05</v>
      </c>
      <c r="AU40" s="18" t="s">
        <v>25</v>
      </c>
      <c r="AV40" s="16" t="str">
        <f t="shared" ca="1" si="4"/>
        <v>7B00013CC80108076002F400051608200100000101010100000000000000000000000000000000000000000000000000000000000000000000057D</v>
      </c>
      <c r="AW40" s="79">
        <v>39</v>
      </c>
      <c r="AX40" s="21"/>
      <c r="AY40" s="18" t="str">
        <f t="shared" si="5"/>
        <v>00</v>
      </c>
      <c r="AZ40" s="18" t="str">
        <f t="shared" si="6"/>
        <v>00</v>
      </c>
      <c r="BA40" s="20"/>
      <c r="BB40" s="21"/>
    </row>
    <row r="41" spans="1:54" ht="66">
      <c r="A41" s="27"/>
      <c r="B41" s="16">
        <v>16</v>
      </c>
      <c r="C41" s="27" t="s">
        <v>75</v>
      </c>
      <c r="D41" s="16" t="s">
        <v>221</v>
      </c>
      <c r="E41" s="16">
        <v>1</v>
      </c>
      <c r="F41" s="22">
        <v>0</v>
      </c>
      <c r="G41" s="18" t="s">
        <v>18</v>
      </c>
      <c r="H41" s="18">
        <v>0</v>
      </c>
      <c r="I41" s="18">
        <v>1</v>
      </c>
      <c r="J41" s="18" t="s">
        <v>69</v>
      </c>
      <c r="K41" s="18" t="s">
        <v>68</v>
      </c>
      <c r="L41" s="18">
        <v>1</v>
      </c>
      <c r="M41" s="18">
        <v>8</v>
      </c>
      <c r="N41" s="19">
        <v>760</v>
      </c>
      <c r="O41" s="19" t="s">
        <v>166</v>
      </c>
      <c r="P41" s="19">
        <v>5</v>
      </c>
      <c r="Q41" s="18" t="str">
        <f t="shared" ref="Q41:Q75" ca="1" si="24">TEXT(DEC2HEX(TEXT(NOW()+2,"YY")),"00")</f>
        <v>16</v>
      </c>
      <c r="R41" s="18" t="str">
        <f t="shared" ref="R41:R75" ca="1" si="25">TEXT(DEC2HEX(TEXT(NOW()+2,"MM")),"00")</f>
        <v>08</v>
      </c>
      <c r="S41" s="18" t="str">
        <f t="shared" ref="S41:S75" ca="1" si="26">TEXT(DEC2HEX(TEXT(NOW()+2,"DD")),"00")</f>
        <v>07</v>
      </c>
      <c r="T41" s="23">
        <f>F41</f>
        <v>0</v>
      </c>
      <c r="U41" s="18">
        <v>0</v>
      </c>
      <c r="V41" s="18">
        <v>0</v>
      </c>
      <c r="W41" s="18">
        <v>1</v>
      </c>
      <c r="X41" s="18">
        <v>1</v>
      </c>
      <c r="Y41" s="18">
        <v>1</v>
      </c>
      <c r="Z41" s="18">
        <v>1</v>
      </c>
      <c r="AA41" s="18">
        <v>1</v>
      </c>
      <c r="AB41" s="18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8">
        <v>0</v>
      </c>
      <c r="AJ41" s="19">
        <v>0</v>
      </c>
      <c r="AK41" s="19">
        <v>0</v>
      </c>
      <c r="AL41" s="19">
        <v>0</v>
      </c>
      <c r="AM41" s="19">
        <v>0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8" t="str">
        <f t="shared" ca="1" si="3"/>
        <v>01</v>
      </c>
      <c r="AU41" s="18" t="s">
        <v>25</v>
      </c>
      <c r="AV41" s="16" t="str">
        <f t="shared" ca="1" si="4"/>
        <v>7B00013CC80108076002F400051608070000000101010100000000000000000000000000000000000000000000000000000000000000000000017D</v>
      </c>
      <c r="AW41" s="79">
        <v>40</v>
      </c>
      <c r="AX41" s="21"/>
      <c r="AY41" s="18" t="str">
        <f t="shared" si="5"/>
        <v>00</v>
      </c>
      <c r="AZ41" s="18" t="str">
        <f t="shared" si="6"/>
        <v>00</v>
      </c>
      <c r="BA41" s="20"/>
      <c r="BB41" s="21"/>
    </row>
    <row r="42" spans="1:54" ht="66">
      <c r="A42" s="27"/>
      <c r="B42" s="16"/>
      <c r="C42" s="27"/>
      <c r="D42" s="16" t="s">
        <v>226</v>
      </c>
      <c r="E42" s="16">
        <v>2</v>
      </c>
      <c r="F42" s="22" t="s">
        <v>22</v>
      </c>
      <c r="G42" s="18" t="s">
        <v>18</v>
      </c>
      <c r="H42" s="18">
        <v>0</v>
      </c>
      <c r="I42" s="18">
        <v>1</v>
      </c>
      <c r="J42" s="18" t="s">
        <v>69</v>
      </c>
      <c r="K42" s="18" t="s">
        <v>68</v>
      </c>
      <c r="L42" s="18">
        <v>1</v>
      </c>
      <c r="M42" s="18">
        <v>8</v>
      </c>
      <c r="N42" s="19">
        <v>760</v>
      </c>
      <c r="O42" s="19" t="s">
        <v>166</v>
      </c>
      <c r="P42" s="19">
        <v>5</v>
      </c>
      <c r="Q42" s="18" t="str">
        <f t="shared" ca="1" si="24"/>
        <v>16</v>
      </c>
      <c r="R42" s="18" t="str">
        <f t="shared" ca="1" si="25"/>
        <v>08</v>
      </c>
      <c r="S42" s="18" t="str">
        <f t="shared" ca="1" si="26"/>
        <v>07</v>
      </c>
      <c r="T42" s="23" t="str">
        <f t="shared" ref="T42" si="27">F42</f>
        <v>FF</v>
      </c>
      <c r="U42" s="18">
        <v>0</v>
      </c>
      <c r="V42" s="18">
        <v>0</v>
      </c>
      <c r="W42" s="18">
        <v>1</v>
      </c>
      <c r="X42" s="18">
        <v>1</v>
      </c>
      <c r="Y42" s="18">
        <v>1</v>
      </c>
      <c r="Z42" s="18">
        <v>1</v>
      </c>
      <c r="AA42" s="18">
        <v>1</v>
      </c>
      <c r="AB42" s="18">
        <v>0</v>
      </c>
      <c r="AC42" s="19">
        <v>0</v>
      </c>
      <c r="AD42" s="19">
        <v>0</v>
      </c>
      <c r="AE42" s="19">
        <v>0</v>
      </c>
      <c r="AF42" s="19">
        <v>0</v>
      </c>
      <c r="AG42" s="19">
        <v>0</v>
      </c>
      <c r="AH42" s="19">
        <v>0</v>
      </c>
      <c r="AI42" s="18">
        <v>0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8" t="str">
        <f t="shared" ca="1" si="3"/>
        <v>00</v>
      </c>
      <c r="AU42" s="18" t="s">
        <v>25</v>
      </c>
      <c r="AV42" s="16" t="str">
        <f t="shared" ca="1" si="4"/>
        <v>7B00013CC80108076002F40005160807FF00000101010100000000000000000000000000000000000000000000000000000000000000000000007D</v>
      </c>
      <c r="AW42" s="79">
        <v>41</v>
      </c>
      <c r="AX42" s="21"/>
      <c r="AY42" s="18" t="str">
        <f t="shared" si="5"/>
        <v>00</v>
      </c>
      <c r="AZ42" s="18" t="str">
        <f t="shared" si="6"/>
        <v>00</v>
      </c>
      <c r="BA42" s="20"/>
      <c r="BB42" s="21"/>
    </row>
    <row r="43" spans="1:54" ht="66">
      <c r="A43" s="27"/>
      <c r="B43" s="16">
        <v>17</v>
      </c>
      <c r="C43" s="27" t="s">
        <v>163</v>
      </c>
      <c r="D43" s="16"/>
      <c r="E43" s="16">
        <v>1</v>
      </c>
      <c r="F43" s="22">
        <v>0</v>
      </c>
      <c r="G43" s="18" t="s">
        <v>18</v>
      </c>
      <c r="H43" s="18">
        <v>0</v>
      </c>
      <c r="I43" s="18">
        <v>1</v>
      </c>
      <c r="J43" s="18" t="s">
        <v>69</v>
      </c>
      <c r="K43" s="18" t="s">
        <v>68</v>
      </c>
      <c r="L43" s="18">
        <v>1</v>
      </c>
      <c r="M43" s="18">
        <v>8</v>
      </c>
      <c r="N43" s="19">
        <v>760</v>
      </c>
      <c r="O43" s="19" t="s">
        <v>166</v>
      </c>
      <c r="P43" s="19">
        <v>5</v>
      </c>
      <c r="Q43" s="18" t="str">
        <f t="shared" ca="1" si="24"/>
        <v>16</v>
      </c>
      <c r="R43" s="18" t="str">
        <f t="shared" ca="1" si="25"/>
        <v>08</v>
      </c>
      <c r="S43" s="18" t="str">
        <f t="shared" ca="1" si="26"/>
        <v>07</v>
      </c>
      <c r="T43" s="18">
        <v>1</v>
      </c>
      <c r="U43" s="23">
        <f>F43</f>
        <v>0</v>
      </c>
      <c r="V43" s="18">
        <v>0</v>
      </c>
      <c r="W43" s="18">
        <v>1</v>
      </c>
      <c r="X43" s="18">
        <v>1</v>
      </c>
      <c r="Y43" s="18">
        <v>1</v>
      </c>
      <c r="Z43" s="18">
        <v>1</v>
      </c>
      <c r="AA43" s="18">
        <v>1</v>
      </c>
      <c r="AB43" s="18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8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>
        <v>0</v>
      </c>
      <c r="AT43" s="18" t="str">
        <f t="shared" ca="1" si="3"/>
        <v>04</v>
      </c>
      <c r="AU43" s="18" t="s">
        <v>25</v>
      </c>
      <c r="AV43" s="16" t="str">
        <f t="shared" ca="1" si="4"/>
        <v>7B00013CC80108076002F400051608070100000101010100000000000000000000000000000000000000000000000000000000000000000000047D</v>
      </c>
      <c r="AW43" s="79">
        <v>42</v>
      </c>
      <c r="AX43" s="21"/>
      <c r="AY43" s="18" t="str">
        <f t="shared" si="5"/>
        <v>00</v>
      </c>
      <c r="AZ43" s="18" t="str">
        <f t="shared" si="6"/>
        <v>00</v>
      </c>
      <c r="BA43" s="20"/>
      <c r="BB43" s="21"/>
    </row>
    <row r="44" spans="1:54" ht="66">
      <c r="A44" s="27"/>
      <c r="B44" s="16"/>
      <c r="C44" s="27"/>
      <c r="D44" s="16"/>
      <c r="E44" s="16">
        <v>2</v>
      </c>
      <c r="F44" s="22">
        <v>1</v>
      </c>
      <c r="G44" s="18" t="s">
        <v>18</v>
      </c>
      <c r="H44" s="18">
        <v>0</v>
      </c>
      <c r="I44" s="18">
        <v>1</v>
      </c>
      <c r="J44" s="18" t="s">
        <v>69</v>
      </c>
      <c r="K44" s="18" t="s">
        <v>68</v>
      </c>
      <c r="L44" s="18">
        <v>1</v>
      </c>
      <c r="M44" s="18">
        <v>8</v>
      </c>
      <c r="N44" s="19">
        <v>760</v>
      </c>
      <c r="O44" s="19" t="s">
        <v>166</v>
      </c>
      <c r="P44" s="19">
        <v>5</v>
      </c>
      <c r="Q44" s="18" t="str">
        <f t="shared" ca="1" si="24"/>
        <v>16</v>
      </c>
      <c r="R44" s="18" t="str">
        <f t="shared" ca="1" si="25"/>
        <v>08</v>
      </c>
      <c r="S44" s="18" t="str">
        <f t="shared" ca="1" si="26"/>
        <v>07</v>
      </c>
      <c r="T44" s="18">
        <v>1</v>
      </c>
      <c r="U44" s="23">
        <f t="shared" ref="U44:U45" si="28">F44</f>
        <v>1</v>
      </c>
      <c r="V44" s="18">
        <v>0</v>
      </c>
      <c r="W44" s="18">
        <v>1</v>
      </c>
      <c r="X44" s="18">
        <v>1</v>
      </c>
      <c r="Y44" s="18">
        <v>1</v>
      </c>
      <c r="Z44" s="18">
        <v>1</v>
      </c>
      <c r="AA44" s="18">
        <v>1</v>
      </c>
      <c r="AB44" s="18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8">
        <v>0</v>
      </c>
      <c r="AJ44" s="19">
        <v>0</v>
      </c>
      <c r="AK44" s="19">
        <v>0</v>
      </c>
      <c r="AL44" s="19">
        <v>0</v>
      </c>
      <c r="AM44" s="19">
        <v>0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8" t="str">
        <f t="shared" ca="1" si="3"/>
        <v>05</v>
      </c>
      <c r="AU44" s="18" t="s">
        <v>25</v>
      </c>
      <c r="AV44" s="16" t="str">
        <f t="shared" ca="1" si="4"/>
        <v>7B00013CC80108076002F400051608070101000101010100000000000000000000000000000000000000000000000000000000000000000000057D</v>
      </c>
      <c r="AW44" s="79">
        <v>43</v>
      </c>
      <c r="AX44" s="21"/>
      <c r="AY44" s="18" t="str">
        <f t="shared" si="5"/>
        <v>00</v>
      </c>
      <c r="AZ44" s="18" t="str">
        <f t="shared" si="6"/>
        <v>00</v>
      </c>
      <c r="BA44" s="20"/>
      <c r="BB44" s="21"/>
    </row>
    <row r="45" spans="1:54" ht="66">
      <c r="A45" s="27"/>
      <c r="B45" s="16"/>
      <c r="C45" s="27"/>
      <c r="D45" s="16"/>
      <c r="E45" s="16">
        <v>3</v>
      </c>
      <c r="F45" s="22" t="s">
        <v>22</v>
      </c>
      <c r="G45" s="18" t="s">
        <v>18</v>
      </c>
      <c r="H45" s="18">
        <v>0</v>
      </c>
      <c r="I45" s="18">
        <v>1</v>
      </c>
      <c r="J45" s="18" t="s">
        <v>69</v>
      </c>
      <c r="K45" s="18" t="s">
        <v>68</v>
      </c>
      <c r="L45" s="18">
        <v>1</v>
      </c>
      <c r="M45" s="18">
        <v>8</v>
      </c>
      <c r="N45" s="19">
        <v>760</v>
      </c>
      <c r="O45" s="19" t="s">
        <v>166</v>
      </c>
      <c r="P45" s="19">
        <v>5</v>
      </c>
      <c r="Q45" s="18" t="str">
        <f t="shared" ca="1" si="24"/>
        <v>16</v>
      </c>
      <c r="R45" s="18" t="str">
        <f t="shared" ca="1" si="25"/>
        <v>08</v>
      </c>
      <c r="S45" s="18" t="str">
        <f t="shared" ca="1" si="26"/>
        <v>07</v>
      </c>
      <c r="T45" s="18">
        <v>1</v>
      </c>
      <c r="U45" s="23" t="str">
        <f t="shared" si="28"/>
        <v>FF</v>
      </c>
      <c r="V45" s="18">
        <v>0</v>
      </c>
      <c r="W45" s="18">
        <v>1</v>
      </c>
      <c r="X45" s="18">
        <v>1</v>
      </c>
      <c r="Y45" s="18">
        <v>1</v>
      </c>
      <c r="Z45" s="18">
        <v>1</v>
      </c>
      <c r="AA45" s="18">
        <v>1</v>
      </c>
      <c r="AB45" s="18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8">
        <v>0</v>
      </c>
      <c r="AJ45" s="19">
        <v>0</v>
      </c>
      <c r="AK45" s="19">
        <v>0</v>
      </c>
      <c r="AL45" s="19">
        <v>0</v>
      </c>
      <c r="AM45" s="19">
        <v>0</v>
      </c>
      <c r="AN45" s="19">
        <v>0</v>
      </c>
      <c r="AO45" s="19">
        <v>0</v>
      </c>
      <c r="AP45" s="19">
        <v>0</v>
      </c>
      <c r="AQ45" s="19">
        <v>0</v>
      </c>
      <c r="AR45" s="19">
        <v>0</v>
      </c>
      <c r="AS45" s="19">
        <v>0</v>
      </c>
      <c r="AT45" s="18" t="str">
        <f t="shared" ca="1" si="3"/>
        <v>01</v>
      </c>
      <c r="AU45" s="18" t="s">
        <v>25</v>
      </c>
      <c r="AV45" s="16" t="str">
        <f t="shared" ca="1" si="4"/>
        <v>7B00013CC80108076002F4000516080701FF000101010100000000000000000000000000000000000000000000000000000000000000000000017D</v>
      </c>
      <c r="AW45" s="79">
        <v>44</v>
      </c>
      <c r="AX45" s="21"/>
      <c r="AY45" s="18" t="str">
        <f t="shared" si="5"/>
        <v>00</v>
      </c>
      <c r="AZ45" s="18" t="str">
        <f t="shared" si="6"/>
        <v>00</v>
      </c>
      <c r="BA45" s="20"/>
      <c r="BB45" s="21"/>
    </row>
    <row r="46" spans="1:54" ht="66">
      <c r="A46" s="27"/>
      <c r="B46" s="16">
        <v>18</v>
      </c>
      <c r="C46" s="27" t="s">
        <v>164</v>
      </c>
      <c r="D46" s="16"/>
      <c r="E46" s="16">
        <v>1</v>
      </c>
      <c r="F46" s="22">
        <v>0</v>
      </c>
      <c r="G46" s="18" t="s">
        <v>18</v>
      </c>
      <c r="H46" s="18">
        <v>0</v>
      </c>
      <c r="I46" s="18">
        <v>1</v>
      </c>
      <c r="J46" s="18" t="s">
        <v>69</v>
      </c>
      <c r="K46" s="18" t="s">
        <v>68</v>
      </c>
      <c r="L46" s="18">
        <v>1</v>
      </c>
      <c r="M46" s="18">
        <v>8</v>
      </c>
      <c r="N46" s="19">
        <v>760</v>
      </c>
      <c r="O46" s="19" t="s">
        <v>166</v>
      </c>
      <c r="P46" s="19">
        <v>5</v>
      </c>
      <c r="Q46" s="18" t="str">
        <f t="shared" ca="1" si="24"/>
        <v>16</v>
      </c>
      <c r="R46" s="18" t="str">
        <f t="shared" ca="1" si="25"/>
        <v>08</v>
      </c>
      <c r="S46" s="18" t="str">
        <f t="shared" ca="1" si="26"/>
        <v>07</v>
      </c>
      <c r="T46" s="18">
        <v>1</v>
      </c>
      <c r="U46" s="18">
        <v>0</v>
      </c>
      <c r="V46" s="23">
        <f>F46</f>
        <v>0</v>
      </c>
      <c r="W46" s="18">
        <v>1</v>
      </c>
      <c r="X46" s="18">
        <v>1</v>
      </c>
      <c r="Y46" s="18">
        <v>1</v>
      </c>
      <c r="Z46" s="18">
        <v>1</v>
      </c>
      <c r="AA46" s="18">
        <v>1</v>
      </c>
      <c r="AB46" s="18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8">
        <v>0</v>
      </c>
      <c r="AJ46" s="19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8" t="str">
        <f t="shared" ca="1" si="3"/>
        <v>04</v>
      </c>
      <c r="AU46" s="18" t="s">
        <v>25</v>
      </c>
      <c r="AV46" s="16" t="str">
        <f t="shared" ca="1" si="4"/>
        <v>7B00013CC80108076002F400051608070100000101010100000000000000000000000000000000000000000000000000000000000000000000047D</v>
      </c>
      <c r="AW46" s="79">
        <v>45</v>
      </c>
      <c r="AX46" s="21"/>
      <c r="AY46" s="18" t="str">
        <f t="shared" si="5"/>
        <v>00</v>
      </c>
      <c r="AZ46" s="18" t="str">
        <f t="shared" si="6"/>
        <v>00</v>
      </c>
      <c r="BA46" s="20"/>
      <c r="BB46" s="21"/>
    </row>
    <row r="47" spans="1:54" ht="66">
      <c r="A47" s="27"/>
      <c r="B47" s="16"/>
      <c r="C47" s="27"/>
      <c r="D47" s="16"/>
      <c r="E47" s="16">
        <v>2</v>
      </c>
      <c r="F47" s="22">
        <v>1</v>
      </c>
      <c r="G47" s="18" t="s">
        <v>18</v>
      </c>
      <c r="H47" s="18">
        <v>0</v>
      </c>
      <c r="I47" s="18">
        <v>1</v>
      </c>
      <c r="J47" s="18" t="s">
        <v>69</v>
      </c>
      <c r="K47" s="18" t="s">
        <v>68</v>
      </c>
      <c r="L47" s="18">
        <v>1</v>
      </c>
      <c r="M47" s="18">
        <v>8</v>
      </c>
      <c r="N47" s="19">
        <v>760</v>
      </c>
      <c r="O47" s="19" t="s">
        <v>166</v>
      </c>
      <c r="P47" s="19">
        <v>5</v>
      </c>
      <c r="Q47" s="18" t="str">
        <f t="shared" ca="1" si="24"/>
        <v>16</v>
      </c>
      <c r="R47" s="18" t="str">
        <f t="shared" ca="1" si="25"/>
        <v>08</v>
      </c>
      <c r="S47" s="18" t="str">
        <f t="shared" ca="1" si="26"/>
        <v>07</v>
      </c>
      <c r="T47" s="18">
        <v>1</v>
      </c>
      <c r="U47" s="18">
        <v>0</v>
      </c>
      <c r="V47" s="23">
        <f t="shared" ref="V47:V48" si="29">F47</f>
        <v>1</v>
      </c>
      <c r="W47" s="18">
        <v>1</v>
      </c>
      <c r="X47" s="18">
        <v>1</v>
      </c>
      <c r="Y47" s="18">
        <v>1</v>
      </c>
      <c r="Z47" s="18">
        <v>1</v>
      </c>
      <c r="AA47" s="18">
        <v>1</v>
      </c>
      <c r="AB47" s="18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8">
        <v>0</v>
      </c>
      <c r="AJ47" s="19">
        <v>0</v>
      </c>
      <c r="AK47" s="19">
        <v>0</v>
      </c>
      <c r="AL47" s="19">
        <v>0</v>
      </c>
      <c r="AM47" s="19">
        <v>0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>
        <v>0</v>
      </c>
      <c r="AT47" s="18" t="str">
        <f t="shared" ca="1" si="3"/>
        <v>05</v>
      </c>
      <c r="AU47" s="18" t="s">
        <v>25</v>
      </c>
      <c r="AV47" s="16" t="str">
        <f t="shared" ca="1" si="4"/>
        <v>7B00013CC80108076002F400051608070100010101010100000000000000000000000000000000000000000000000000000000000000000000057D</v>
      </c>
      <c r="AW47" s="79">
        <v>46</v>
      </c>
      <c r="AX47" s="21"/>
      <c r="AY47" s="18" t="str">
        <f t="shared" si="5"/>
        <v>00</v>
      </c>
      <c r="AZ47" s="18" t="str">
        <f t="shared" si="6"/>
        <v>00</v>
      </c>
      <c r="BA47" s="20"/>
      <c r="BB47" s="21"/>
    </row>
    <row r="48" spans="1:54" ht="66">
      <c r="A48" s="27"/>
      <c r="B48" s="16"/>
      <c r="C48" s="27"/>
      <c r="D48" s="16"/>
      <c r="E48" s="16">
        <v>3</v>
      </c>
      <c r="F48" s="22" t="s">
        <v>22</v>
      </c>
      <c r="G48" s="18" t="s">
        <v>18</v>
      </c>
      <c r="H48" s="18">
        <v>0</v>
      </c>
      <c r="I48" s="18">
        <v>1</v>
      </c>
      <c r="J48" s="18" t="s">
        <v>69</v>
      </c>
      <c r="K48" s="18" t="s">
        <v>68</v>
      </c>
      <c r="L48" s="18">
        <v>1</v>
      </c>
      <c r="M48" s="18">
        <v>8</v>
      </c>
      <c r="N48" s="19">
        <v>760</v>
      </c>
      <c r="O48" s="19" t="s">
        <v>166</v>
      </c>
      <c r="P48" s="19">
        <v>5</v>
      </c>
      <c r="Q48" s="18" t="str">
        <f t="shared" ca="1" si="24"/>
        <v>16</v>
      </c>
      <c r="R48" s="18" t="str">
        <f t="shared" ca="1" si="25"/>
        <v>08</v>
      </c>
      <c r="S48" s="18" t="str">
        <f t="shared" ca="1" si="26"/>
        <v>07</v>
      </c>
      <c r="T48" s="18">
        <v>1</v>
      </c>
      <c r="U48" s="18">
        <v>0</v>
      </c>
      <c r="V48" s="23" t="str">
        <f t="shared" si="29"/>
        <v>FF</v>
      </c>
      <c r="W48" s="18">
        <v>1</v>
      </c>
      <c r="X48" s="18">
        <v>1</v>
      </c>
      <c r="Y48" s="18">
        <v>1</v>
      </c>
      <c r="Z48" s="18">
        <v>1</v>
      </c>
      <c r="AA48" s="18">
        <v>1</v>
      </c>
      <c r="AB48" s="18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8">
        <v>0</v>
      </c>
      <c r="AJ48" s="19">
        <v>0</v>
      </c>
      <c r="AK48" s="19">
        <v>0</v>
      </c>
      <c r="AL48" s="19">
        <v>0</v>
      </c>
      <c r="AM48" s="19">
        <v>0</v>
      </c>
      <c r="AN48" s="19">
        <v>0</v>
      </c>
      <c r="AO48" s="19">
        <v>0</v>
      </c>
      <c r="AP48" s="19">
        <v>0</v>
      </c>
      <c r="AQ48" s="19">
        <v>0</v>
      </c>
      <c r="AR48" s="19">
        <v>0</v>
      </c>
      <c r="AS48" s="19">
        <v>0</v>
      </c>
      <c r="AT48" s="18" t="str">
        <f t="shared" ca="1" si="3"/>
        <v>01</v>
      </c>
      <c r="AU48" s="18" t="s">
        <v>25</v>
      </c>
      <c r="AV48" s="16" t="str">
        <f t="shared" ca="1" si="4"/>
        <v>7B00013CC80108076002F400051608070100FF0101010100000000000000000000000000000000000000000000000000000000000000000000017D</v>
      </c>
      <c r="AW48" s="79">
        <v>47</v>
      </c>
      <c r="AX48" s="21"/>
      <c r="AY48" s="18" t="str">
        <f t="shared" si="5"/>
        <v>00</v>
      </c>
      <c r="AZ48" s="18" t="str">
        <f t="shared" si="6"/>
        <v>00</v>
      </c>
      <c r="BA48" s="20"/>
      <c r="BB48" s="21"/>
    </row>
    <row r="49" spans="1:54" ht="66">
      <c r="A49" s="27"/>
      <c r="B49" s="16">
        <v>19</v>
      </c>
      <c r="C49" s="27" t="s">
        <v>81</v>
      </c>
      <c r="D49" s="16"/>
      <c r="E49" s="16">
        <v>1</v>
      </c>
      <c r="F49" s="22">
        <v>0</v>
      </c>
      <c r="G49" s="18" t="s">
        <v>18</v>
      </c>
      <c r="H49" s="18">
        <v>0</v>
      </c>
      <c r="I49" s="18">
        <v>1</v>
      </c>
      <c r="J49" s="18" t="s">
        <v>69</v>
      </c>
      <c r="K49" s="18" t="s">
        <v>68</v>
      </c>
      <c r="L49" s="18">
        <v>1</v>
      </c>
      <c r="M49" s="18">
        <v>8</v>
      </c>
      <c r="N49" s="19">
        <v>760</v>
      </c>
      <c r="O49" s="19" t="s">
        <v>166</v>
      </c>
      <c r="P49" s="19">
        <v>5</v>
      </c>
      <c r="Q49" s="18" t="str">
        <f t="shared" ca="1" si="24"/>
        <v>16</v>
      </c>
      <c r="R49" s="18" t="str">
        <f t="shared" ca="1" si="25"/>
        <v>08</v>
      </c>
      <c r="S49" s="18" t="str">
        <f t="shared" ca="1" si="26"/>
        <v>07</v>
      </c>
      <c r="T49" s="18">
        <v>1</v>
      </c>
      <c r="U49" s="18">
        <v>0</v>
      </c>
      <c r="V49" s="18">
        <v>0</v>
      </c>
      <c r="W49" s="23">
        <f>F49</f>
        <v>0</v>
      </c>
      <c r="X49" s="18">
        <v>1</v>
      </c>
      <c r="Y49" s="18">
        <v>1</v>
      </c>
      <c r="Z49" s="18">
        <v>1</v>
      </c>
      <c r="AA49" s="18">
        <v>1</v>
      </c>
      <c r="AB49" s="18">
        <v>0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8">
        <v>0</v>
      </c>
      <c r="AJ49" s="19">
        <v>0</v>
      </c>
      <c r="AK49" s="19">
        <v>0</v>
      </c>
      <c r="AL49" s="19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8" t="str">
        <f t="shared" ca="1" si="3"/>
        <v>04</v>
      </c>
      <c r="AU49" s="18" t="s">
        <v>25</v>
      </c>
      <c r="AV49" s="16" t="str">
        <f t="shared" ca="1" si="4"/>
        <v>7B00013CC80108076002F400051608070100000101010100000000000000000000000000000000000000000000000000000000000000000000047D</v>
      </c>
      <c r="AW49" s="79">
        <v>48</v>
      </c>
      <c r="AX49" s="21"/>
      <c r="AY49" s="18" t="str">
        <f t="shared" si="5"/>
        <v>00</v>
      </c>
      <c r="AZ49" s="18" t="str">
        <f t="shared" si="6"/>
        <v>00</v>
      </c>
      <c r="BA49" s="20"/>
      <c r="BB49" s="21"/>
    </row>
    <row r="50" spans="1:54" ht="66">
      <c r="A50" s="27"/>
      <c r="B50" s="16"/>
      <c r="C50" s="27"/>
      <c r="D50" s="16"/>
      <c r="E50" s="16">
        <v>2</v>
      </c>
      <c r="F50" s="22">
        <v>1</v>
      </c>
      <c r="G50" s="18" t="s">
        <v>18</v>
      </c>
      <c r="H50" s="18">
        <v>0</v>
      </c>
      <c r="I50" s="18">
        <v>1</v>
      </c>
      <c r="J50" s="18" t="s">
        <v>69</v>
      </c>
      <c r="K50" s="18" t="s">
        <v>68</v>
      </c>
      <c r="L50" s="18">
        <v>1</v>
      </c>
      <c r="M50" s="18">
        <v>8</v>
      </c>
      <c r="N50" s="19">
        <v>760</v>
      </c>
      <c r="O50" s="19" t="s">
        <v>166</v>
      </c>
      <c r="P50" s="19">
        <v>5</v>
      </c>
      <c r="Q50" s="18" t="str">
        <f t="shared" ca="1" si="24"/>
        <v>16</v>
      </c>
      <c r="R50" s="18" t="str">
        <f t="shared" ca="1" si="25"/>
        <v>08</v>
      </c>
      <c r="S50" s="18" t="str">
        <f t="shared" ca="1" si="26"/>
        <v>07</v>
      </c>
      <c r="T50" s="18">
        <v>1</v>
      </c>
      <c r="U50" s="18">
        <v>0</v>
      </c>
      <c r="V50" s="18">
        <v>0</v>
      </c>
      <c r="W50" s="23">
        <f t="shared" ref="W50:W51" si="30">F50</f>
        <v>1</v>
      </c>
      <c r="X50" s="18">
        <v>1</v>
      </c>
      <c r="Y50" s="18">
        <v>1</v>
      </c>
      <c r="Z50" s="18">
        <v>1</v>
      </c>
      <c r="AA50" s="18">
        <v>1</v>
      </c>
      <c r="AB50" s="18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8">
        <v>0</v>
      </c>
      <c r="AJ50" s="19">
        <v>0</v>
      </c>
      <c r="AK50" s="19">
        <v>0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>
        <v>0</v>
      </c>
      <c r="AT50" s="18" t="str">
        <f t="shared" ca="1" si="3"/>
        <v>04</v>
      </c>
      <c r="AU50" s="18" t="s">
        <v>25</v>
      </c>
      <c r="AV50" s="16" t="str">
        <f t="shared" ca="1" si="4"/>
        <v>7B00013CC80108076002F400051608070100000101010100000000000000000000000000000000000000000000000000000000000000000000047D</v>
      </c>
      <c r="AW50" s="79">
        <v>49</v>
      </c>
      <c r="AX50" s="21"/>
      <c r="AY50" s="18" t="str">
        <f t="shared" si="5"/>
        <v>00</v>
      </c>
      <c r="AZ50" s="18" t="str">
        <f t="shared" si="6"/>
        <v>00</v>
      </c>
      <c r="BA50" s="20"/>
      <c r="BB50" s="21"/>
    </row>
    <row r="51" spans="1:54" ht="66">
      <c r="A51" s="27"/>
      <c r="B51" s="16"/>
      <c r="C51" s="27"/>
      <c r="D51" s="16"/>
      <c r="E51" s="16">
        <v>3</v>
      </c>
      <c r="F51" s="22" t="s">
        <v>22</v>
      </c>
      <c r="G51" s="18" t="s">
        <v>18</v>
      </c>
      <c r="H51" s="18">
        <v>0</v>
      </c>
      <c r="I51" s="18">
        <v>1</v>
      </c>
      <c r="J51" s="18" t="s">
        <v>69</v>
      </c>
      <c r="K51" s="18" t="s">
        <v>68</v>
      </c>
      <c r="L51" s="18">
        <v>1</v>
      </c>
      <c r="M51" s="18">
        <v>8</v>
      </c>
      <c r="N51" s="19">
        <v>760</v>
      </c>
      <c r="O51" s="19" t="s">
        <v>166</v>
      </c>
      <c r="P51" s="19">
        <v>5</v>
      </c>
      <c r="Q51" s="18" t="str">
        <f t="shared" ca="1" si="24"/>
        <v>16</v>
      </c>
      <c r="R51" s="18" t="str">
        <f t="shared" ca="1" si="25"/>
        <v>08</v>
      </c>
      <c r="S51" s="18" t="str">
        <f t="shared" ca="1" si="26"/>
        <v>07</v>
      </c>
      <c r="T51" s="18">
        <v>1</v>
      </c>
      <c r="U51" s="18">
        <v>0</v>
      </c>
      <c r="V51" s="18">
        <v>0</v>
      </c>
      <c r="W51" s="23" t="str">
        <f t="shared" si="30"/>
        <v>FF</v>
      </c>
      <c r="X51" s="18">
        <v>1</v>
      </c>
      <c r="Y51" s="18">
        <v>1</v>
      </c>
      <c r="Z51" s="18">
        <v>1</v>
      </c>
      <c r="AA51" s="18">
        <v>1</v>
      </c>
      <c r="AB51" s="18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8">
        <v>0</v>
      </c>
      <c r="AJ51" s="19">
        <v>0</v>
      </c>
      <c r="AK51" s="19">
        <v>0</v>
      </c>
      <c r="AL51" s="19">
        <v>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8" t="str">
        <f t="shared" ca="1" si="3"/>
        <v>04</v>
      </c>
      <c r="AU51" s="18" t="s">
        <v>25</v>
      </c>
      <c r="AV51" s="16" t="str">
        <f t="shared" ca="1" si="4"/>
        <v>7B00013CC80108076002F400051608070100000101010100000000000000000000000000000000000000000000000000000000000000000000047D</v>
      </c>
      <c r="AW51" s="79">
        <v>50</v>
      </c>
      <c r="AX51" s="21"/>
      <c r="AY51" s="18" t="str">
        <f t="shared" si="5"/>
        <v>00</v>
      </c>
      <c r="AZ51" s="18" t="str">
        <f t="shared" si="6"/>
        <v>00</v>
      </c>
      <c r="BA51" s="20"/>
      <c r="BB51" s="21"/>
    </row>
    <row r="52" spans="1:54" ht="66">
      <c r="A52" s="27"/>
      <c r="B52" s="16">
        <v>20</v>
      </c>
      <c r="C52" s="27" t="s">
        <v>82</v>
      </c>
      <c r="D52" s="16"/>
      <c r="E52" s="16">
        <v>1</v>
      </c>
      <c r="F52" s="22">
        <v>0</v>
      </c>
      <c r="G52" s="18" t="s">
        <v>18</v>
      </c>
      <c r="H52" s="18">
        <v>0</v>
      </c>
      <c r="I52" s="18">
        <v>1</v>
      </c>
      <c r="J52" s="18" t="s">
        <v>69</v>
      </c>
      <c r="K52" s="18" t="s">
        <v>68</v>
      </c>
      <c r="L52" s="18">
        <v>1</v>
      </c>
      <c r="M52" s="18">
        <v>8</v>
      </c>
      <c r="N52" s="19">
        <v>760</v>
      </c>
      <c r="O52" s="19" t="s">
        <v>166</v>
      </c>
      <c r="P52" s="19">
        <v>5</v>
      </c>
      <c r="Q52" s="18" t="str">
        <f t="shared" ca="1" si="24"/>
        <v>16</v>
      </c>
      <c r="R52" s="18" t="str">
        <f t="shared" ca="1" si="25"/>
        <v>08</v>
      </c>
      <c r="S52" s="18" t="str">
        <f t="shared" ca="1" si="26"/>
        <v>07</v>
      </c>
      <c r="T52" s="18">
        <v>1</v>
      </c>
      <c r="U52" s="18">
        <v>0</v>
      </c>
      <c r="V52" s="18">
        <v>0</v>
      </c>
      <c r="W52" s="18">
        <v>1</v>
      </c>
      <c r="X52" s="23">
        <f>F52</f>
        <v>0</v>
      </c>
      <c r="Y52" s="18">
        <v>1</v>
      </c>
      <c r="Z52" s="18">
        <v>1</v>
      </c>
      <c r="AA52" s="18">
        <v>1</v>
      </c>
      <c r="AB52" s="18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8">
        <v>0</v>
      </c>
      <c r="AJ52" s="19">
        <v>0</v>
      </c>
      <c r="AK52" s="19">
        <v>0</v>
      </c>
      <c r="AL52" s="19">
        <v>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8" t="str">
        <f t="shared" ca="1" si="3"/>
        <v>01</v>
      </c>
      <c r="AU52" s="18" t="s">
        <v>25</v>
      </c>
      <c r="AV52" s="16" t="str">
        <f t="shared" ca="1" si="4"/>
        <v>7B00013CC80108076002F400051608070100000001010100000000000000000000000000000000000000000000000000000000000000000000017D</v>
      </c>
      <c r="AW52" s="79">
        <v>51</v>
      </c>
      <c r="AX52" s="21"/>
      <c r="AY52" s="18" t="str">
        <f t="shared" si="5"/>
        <v>00</v>
      </c>
      <c r="AZ52" s="18" t="str">
        <f t="shared" si="6"/>
        <v>00</v>
      </c>
      <c r="BA52" s="20"/>
      <c r="BB52" s="21"/>
    </row>
    <row r="53" spans="1:54" ht="66">
      <c r="A53" s="27"/>
      <c r="B53" s="16"/>
      <c r="C53" s="27"/>
      <c r="D53" s="16"/>
      <c r="E53" s="16">
        <v>2</v>
      </c>
      <c r="F53" s="22">
        <v>1</v>
      </c>
      <c r="G53" s="18" t="s">
        <v>18</v>
      </c>
      <c r="H53" s="18">
        <v>0</v>
      </c>
      <c r="I53" s="18">
        <v>1</v>
      </c>
      <c r="J53" s="18" t="s">
        <v>69</v>
      </c>
      <c r="K53" s="18" t="s">
        <v>68</v>
      </c>
      <c r="L53" s="18">
        <v>1</v>
      </c>
      <c r="M53" s="18">
        <v>8</v>
      </c>
      <c r="N53" s="19">
        <v>760</v>
      </c>
      <c r="O53" s="19" t="s">
        <v>166</v>
      </c>
      <c r="P53" s="19">
        <v>5</v>
      </c>
      <c r="Q53" s="18" t="str">
        <f t="shared" ca="1" si="24"/>
        <v>16</v>
      </c>
      <c r="R53" s="18" t="str">
        <f t="shared" ca="1" si="25"/>
        <v>08</v>
      </c>
      <c r="S53" s="18" t="str">
        <f t="shared" ca="1" si="26"/>
        <v>07</v>
      </c>
      <c r="T53" s="18">
        <v>1</v>
      </c>
      <c r="U53" s="18">
        <v>0</v>
      </c>
      <c r="V53" s="18">
        <v>0</v>
      </c>
      <c r="W53" s="18">
        <v>1</v>
      </c>
      <c r="X53" s="23">
        <f>F53</f>
        <v>1</v>
      </c>
      <c r="Y53" s="18">
        <v>1</v>
      </c>
      <c r="Z53" s="18">
        <v>1</v>
      </c>
      <c r="AA53" s="18">
        <v>1</v>
      </c>
      <c r="AB53" s="18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8">
        <v>0</v>
      </c>
      <c r="AJ53" s="19">
        <v>0</v>
      </c>
      <c r="AK53" s="19">
        <v>0</v>
      </c>
      <c r="AL53" s="19">
        <v>0</v>
      </c>
      <c r="AM53" s="19">
        <v>0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>
        <v>0</v>
      </c>
      <c r="AT53" s="18" t="str">
        <f t="shared" ca="1" si="3"/>
        <v>04</v>
      </c>
      <c r="AU53" s="18" t="s">
        <v>25</v>
      </c>
      <c r="AV53" s="16" t="str">
        <f t="shared" ca="1" si="4"/>
        <v>7B00013CC80108076002F400051608070100000101010100000000000000000000000000000000000000000000000000000000000000000000047D</v>
      </c>
      <c r="AW53" s="79">
        <v>52</v>
      </c>
      <c r="AX53" s="21"/>
      <c r="AY53" s="18" t="str">
        <f t="shared" si="5"/>
        <v>00</v>
      </c>
      <c r="AZ53" s="18" t="str">
        <f t="shared" si="6"/>
        <v>00</v>
      </c>
      <c r="BA53" s="20"/>
      <c r="BB53" s="21"/>
    </row>
    <row r="54" spans="1:54" ht="66">
      <c r="A54" s="27"/>
      <c r="B54" s="16"/>
      <c r="C54" s="27"/>
      <c r="D54" s="16"/>
      <c r="E54" s="16">
        <v>3</v>
      </c>
      <c r="F54" s="22" t="s">
        <v>22</v>
      </c>
      <c r="G54" s="18" t="s">
        <v>18</v>
      </c>
      <c r="H54" s="18">
        <v>0</v>
      </c>
      <c r="I54" s="18">
        <v>1</v>
      </c>
      <c r="J54" s="18" t="s">
        <v>69</v>
      </c>
      <c r="K54" s="18" t="s">
        <v>68</v>
      </c>
      <c r="L54" s="18">
        <v>1</v>
      </c>
      <c r="M54" s="18">
        <v>8</v>
      </c>
      <c r="N54" s="19">
        <v>760</v>
      </c>
      <c r="O54" s="19" t="s">
        <v>166</v>
      </c>
      <c r="P54" s="19">
        <v>5</v>
      </c>
      <c r="Q54" s="18" t="str">
        <f t="shared" ca="1" si="24"/>
        <v>16</v>
      </c>
      <c r="R54" s="18" t="str">
        <f t="shared" ca="1" si="25"/>
        <v>08</v>
      </c>
      <c r="S54" s="18" t="str">
        <f t="shared" ca="1" si="26"/>
        <v>07</v>
      </c>
      <c r="T54" s="18">
        <v>1</v>
      </c>
      <c r="U54" s="18">
        <v>0</v>
      </c>
      <c r="V54" s="18">
        <v>0</v>
      </c>
      <c r="W54" s="18">
        <v>1</v>
      </c>
      <c r="X54" s="23" t="str">
        <f>F54</f>
        <v>FF</v>
      </c>
      <c r="Y54" s="18">
        <v>1</v>
      </c>
      <c r="Z54" s="18">
        <v>1</v>
      </c>
      <c r="AA54" s="18">
        <v>1</v>
      </c>
      <c r="AB54" s="18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8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8" t="str">
        <f t="shared" ca="1" si="3"/>
        <v>00</v>
      </c>
      <c r="AU54" s="18" t="s">
        <v>25</v>
      </c>
      <c r="AV54" s="16" t="str">
        <f t="shared" ca="1" si="4"/>
        <v>7B00013CC80108076002F40005160807010000FF01010100000000000000000000000000000000000000000000000000000000000000000000007D</v>
      </c>
      <c r="AW54" s="79">
        <v>53</v>
      </c>
      <c r="AX54" s="21"/>
      <c r="AY54" s="18" t="str">
        <f t="shared" si="5"/>
        <v>00</v>
      </c>
      <c r="AZ54" s="18" t="str">
        <f t="shared" si="6"/>
        <v>00</v>
      </c>
      <c r="BA54" s="20"/>
      <c r="BB54" s="21"/>
    </row>
    <row r="55" spans="1:54" ht="66">
      <c r="A55" s="27"/>
      <c r="B55" s="16">
        <v>21</v>
      </c>
      <c r="C55" s="27" t="s">
        <v>83</v>
      </c>
      <c r="D55" s="16"/>
      <c r="E55" s="16">
        <v>1</v>
      </c>
      <c r="F55" s="22">
        <v>0</v>
      </c>
      <c r="G55" s="18" t="s">
        <v>18</v>
      </c>
      <c r="H55" s="18">
        <v>0</v>
      </c>
      <c r="I55" s="18">
        <v>1</v>
      </c>
      <c r="J55" s="18" t="s">
        <v>69</v>
      </c>
      <c r="K55" s="18" t="s">
        <v>68</v>
      </c>
      <c r="L55" s="18">
        <v>1</v>
      </c>
      <c r="M55" s="18">
        <v>8</v>
      </c>
      <c r="N55" s="19">
        <v>760</v>
      </c>
      <c r="O55" s="19" t="s">
        <v>166</v>
      </c>
      <c r="P55" s="19">
        <v>5</v>
      </c>
      <c r="Q55" s="18" t="str">
        <f t="shared" ca="1" si="24"/>
        <v>16</v>
      </c>
      <c r="R55" s="18" t="str">
        <f t="shared" ca="1" si="25"/>
        <v>08</v>
      </c>
      <c r="S55" s="18" t="str">
        <f t="shared" ca="1" si="26"/>
        <v>07</v>
      </c>
      <c r="T55" s="18">
        <v>1</v>
      </c>
      <c r="U55" s="18">
        <v>0</v>
      </c>
      <c r="V55" s="18">
        <v>0</v>
      </c>
      <c r="W55" s="18">
        <v>1</v>
      </c>
      <c r="X55" s="18">
        <v>1</v>
      </c>
      <c r="Y55" s="23">
        <f>F55</f>
        <v>0</v>
      </c>
      <c r="Z55" s="18">
        <v>1</v>
      </c>
      <c r="AA55" s="18">
        <v>1</v>
      </c>
      <c r="AB55" s="18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8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8" t="str">
        <f t="shared" ca="1" si="3"/>
        <v>01</v>
      </c>
      <c r="AU55" s="18" t="s">
        <v>25</v>
      </c>
      <c r="AV55" s="16" t="str">
        <f t="shared" ca="1" si="4"/>
        <v>7B00013CC80108076002F400051608070100000100010100000000000000000000000000000000000000000000000000000000000000000000017D</v>
      </c>
      <c r="AW55" s="79">
        <v>54</v>
      </c>
      <c r="AX55" s="21"/>
      <c r="AY55" s="18" t="str">
        <f t="shared" si="5"/>
        <v>00</v>
      </c>
      <c r="AZ55" s="18" t="str">
        <f t="shared" si="6"/>
        <v>00</v>
      </c>
      <c r="BA55" s="20"/>
      <c r="BB55" s="21"/>
    </row>
    <row r="56" spans="1:54" ht="66">
      <c r="A56" s="27"/>
      <c r="B56" s="16"/>
      <c r="C56" s="27"/>
      <c r="D56" s="16"/>
      <c r="E56" s="16">
        <v>2</v>
      </c>
      <c r="F56" s="22">
        <v>1</v>
      </c>
      <c r="G56" s="18" t="s">
        <v>18</v>
      </c>
      <c r="H56" s="18">
        <v>0</v>
      </c>
      <c r="I56" s="18">
        <v>1</v>
      </c>
      <c r="J56" s="18" t="s">
        <v>69</v>
      </c>
      <c r="K56" s="18" t="s">
        <v>68</v>
      </c>
      <c r="L56" s="18">
        <v>1</v>
      </c>
      <c r="M56" s="18">
        <v>8</v>
      </c>
      <c r="N56" s="19">
        <v>760</v>
      </c>
      <c r="O56" s="19" t="s">
        <v>166</v>
      </c>
      <c r="P56" s="19">
        <v>5</v>
      </c>
      <c r="Q56" s="18" t="str">
        <f t="shared" ca="1" si="24"/>
        <v>16</v>
      </c>
      <c r="R56" s="18" t="str">
        <f t="shared" ca="1" si="25"/>
        <v>08</v>
      </c>
      <c r="S56" s="18" t="str">
        <f t="shared" ca="1" si="26"/>
        <v>07</v>
      </c>
      <c r="T56" s="18">
        <v>1</v>
      </c>
      <c r="U56" s="18">
        <v>0</v>
      </c>
      <c r="V56" s="18">
        <v>0</v>
      </c>
      <c r="W56" s="18">
        <v>1</v>
      </c>
      <c r="X56" s="18">
        <v>1</v>
      </c>
      <c r="Y56" s="23">
        <f t="shared" ref="Y56:Y57" si="31">F56</f>
        <v>1</v>
      </c>
      <c r="Z56" s="18">
        <v>1</v>
      </c>
      <c r="AA56" s="18">
        <v>1</v>
      </c>
      <c r="AB56" s="18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8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8" t="str">
        <f t="shared" ca="1" si="3"/>
        <v>04</v>
      </c>
      <c r="AU56" s="18" t="s">
        <v>25</v>
      </c>
      <c r="AV56" s="16" t="str">
        <f t="shared" ca="1" si="4"/>
        <v>7B00013CC80108076002F400051608070100000101010100000000000000000000000000000000000000000000000000000000000000000000047D</v>
      </c>
      <c r="AW56" s="79">
        <v>55</v>
      </c>
      <c r="AX56" s="21"/>
      <c r="AY56" s="18" t="str">
        <f t="shared" si="5"/>
        <v>00</v>
      </c>
      <c r="AZ56" s="18" t="str">
        <f t="shared" si="6"/>
        <v>00</v>
      </c>
      <c r="BA56" s="20"/>
      <c r="BB56" s="21"/>
    </row>
    <row r="57" spans="1:54" ht="66">
      <c r="A57" s="27"/>
      <c r="B57" s="16"/>
      <c r="C57" s="27"/>
      <c r="D57" s="16"/>
      <c r="E57" s="16">
        <v>3</v>
      </c>
      <c r="F57" s="22" t="s">
        <v>22</v>
      </c>
      <c r="G57" s="18" t="s">
        <v>18</v>
      </c>
      <c r="H57" s="18">
        <v>0</v>
      </c>
      <c r="I57" s="18">
        <v>1</v>
      </c>
      <c r="J57" s="18" t="s">
        <v>69</v>
      </c>
      <c r="K57" s="18" t="s">
        <v>68</v>
      </c>
      <c r="L57" s="18">
        <v>1</v>
      </c>
      <c r="M57" s="18">
        <v>8</v>
      </c>
      <c r="N57" s="19">
        <v>760</v>
      </c>
      <c r="O57" s="19" t="s">
        <v>166</v>
      </c>
      <c r="P57" s="19">
        <v>5</v>
      </c>
      <c r="Q57" s="18" t="str">
        <f t="shared" ca="1" si="24"/>
        <v>16</v>
      </c>
      <c r="R57" s="18" t="str">
        <f t="shared" ca="1" si="25"/>
        <v>08</v>
      </c>
      <c r="S57" s="18" t="str">
        <f t="shared" ca="1" si="26"/>
        <v>07</v>
      </c>
      <c r="T57" s="18">
        <v>1</v>
      </c>
      <c r="U57" s="18">
        <v>0</v>
      </c>
      <c r="V57" s="18">
        <v>0</v>
      </c>
      <c r="W57" s="18">
        <v>1</v>
      </c>
      <c r="X57" s="18">
        <v>1</v>
      </c>
      <c r="Y57" s="23" t="str">
        <f t="shared" si="31"/>
        <v>FF</v>
      </c>
      <c r="Z57" s="18">
        <v>1</v>
      </c>
      <c r="AA57" s="18">
        <v>1</v>
      </c>
      <c r="AB57" s="18">
        <v>0</v>
      </c>
      <c r="AC57" s="19">
        <v>0</v>
      </c>
      <c r="AD57" s="19">
        <v>0</v>
      </c>
      <c r="AE57" s="19">
        <v>0</v>
      </c>
      <c r="AF57" s="19">
        <v>0</v>
      </c>
      <c r="AG57" s="19">
        <v>0</v>
      </c>
      <c r="AH57" s="19">
        <v>0</v>
      </c>
      <c r="AI57" s="18">
        <v>0</v>
      </c>
      <c r="AJ57" s="19">
        <v>0</v>
      </c>
      <c r="AK57" s="19">
        <v>0</v>
      </c>
      <c r="AL57" s="19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8" t="str">
        <f t="shared" ca="1" si="3"/>
        <v>00</v>
      </c>
      <c r="AU57" s="18" t="s">
        <v>25</v>
      </c>
      <c r="AV57" s="16" t="str">
        <f t="shared" ca="1" si="4"/>
        <v>7B00013CC80108076002F4000516080701000001FF010100000000000000000000000000000000000000000000000000000000000000000000007D</v>
      </c>
      <c r="AW57" s="79">
        <v>56</v>
      </c>
      <c r="AX57" s="21"/>
      <c r="AY57" s="18" t="str">
        <f t="shared" si="5"/>
        <v>00</v>
      </c>
      <c r="AZ57" s="18" t="str">
        <f t="shared" si="6"/>
        <v>00</v>
      </c>
      <c r="BA57" s="20"/>
      <c r="BB57" s="21"/>
    </row>
    <row r="58" spans="1:54" ht="66">
      <c r="A58" s="27"/>
      <c r="B58" s="16">
        <v>22</v>
      </c>
      <c r="C58" s="27" t="s">
        <v>84</v>
      </c>
      <c r="D58" s="16"/>
      <c r="E58" s="16">
        <v>1</v>
      </c>
      <c r="F58" s="22">
        <v>0</v>
      </c>
      <c r="G58" s="18" t="s">
        <v>18</v>
      </c>
      <c r="H58" s="18">
        <v>0</v>
      </c>
      <c r="I58" s="18">
        <v>1</v>
      </c>
      <c r="J58" s="18" t="s">
        <v>69</v>
      </c>
      <c r="K58" s="18" t="s">
        <v>68</v>
      </c>
      <c r="L58" s="18">
        <v>1</v>
      </c>
      <c r="M58" s="18">
        <v>8</v>
      </c>
      <c r="N58" s="19">
        <v>760</v>
      </c>
      <c r="O58" s="19" t="s">
        <v>166</v>
      </c>
      <c r="P58" s="19">
        <v>5</v>
      </c>
      <c r="Q58" s="18" t="str">
        <f t="shared" ca="1" si="24"/>
        <v>16</v>
      </c>
      <c r="R58" s="18" t="str">
        <f t="shared" ca="1" si="25"/>
        <v>08</v>
      </c>
      <c r="S58" s="18" t="str">
        <f t="shared" ca="1" si="26"/>
        <v>07</v>
      </c>
      <c r="T58" s="18">
        <v>1</v>
      </c>
      <c r="U58" s="18">
        <v>0</v>
      </c>
      <c r="V58" s="18">
        <v>0</v>
      </c>
      <c r="W58" s="18">
        <v>1</v>
      </c>
      <c r="X58" s="18">
        <v>1</v>
      </c>
      <c r="Y58" s="18">
        <v>1</v>
      </c>
      <c r="Z58" s="23">
        <f>F58</f>
        <v>0</v>
      </c>
      <c r="AA58" s="18">
        <v>1</v>
      </c>
      <c r="AB58" s="18">
        <v>0</v>
      </c>
      <c r="AC58" s="19">
        <v>0</v>
      </c>
      <c r="AD58" s="19">
        <v>0</v>
      </c>
      <c r="AE58" s="19">
        <v>0</v>
      </c>
      <c r="AF58" s="19">
        <v>0</v>
      </c>
      <c r="AG58" s="19">
        <v>0</v>
      </c>
      <c r="AH58" s="19">
        <v>0</v>
      </c>
      <c r="AI58" s="18">
        <v>0</v>
      </c>
      <c r="AJ58" s="19">
        <v>0</v>
      </c>
      <c r="AK58" s="19">
        <v>0</v>
      </c>
      <c r="AL58" s="19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8" t="str">
        <f t="shared" ca="1" si="3"/>
        <v>01</v>
      </c>
      <c r="AU58" s="18" t="s">
        <v>25</v>
      </c>
      <c r="AV58" s="16" t="str">
        <f t="shared" ca="1" si="4"/>
        <v>7B00013CC80108076002F400051608070100000101000100000000000000000000000000000000000000000000000000000000000000000000017D</v>
      </c>
      <c r="AW58" s="79">
        <v>57</v>
      </c>
      <c r="AX58" s="21"/>
      <c r="AY58" s="18" t="str">
        <f t="shared" si="5"/>
        <v>00</v>
      </c>
      <c r="AZ58" s="18" t="str">
        <f t="shared" si="6"/>
        <v>00</v>
      </c>
      <c r="BA58" s="20"/>
      <c r="BB58" s="21"/>
    </row>
    <row r="59" spans="1:54" ht="66">
      <c r="A59" s="27"/>
      <c r="B59" s="16"/>
      <c r="C59" s="27"/>
      <c r="D59" s="16"/>
      <c r="E59" s="16">
        <v>2</v>
      </c>
      <c r="F59" s="22">
        <v>1</v>
      </c>
      <c r="G59" s="18" t="s">
        <v>18</v>
      </c>
      <c r="H59" s="18">
        <v>0</v>
      </c>
      <c r="I59" s="18">
        <v>1</v>
      </c>
      <c r="J59" s="18" t="s">
        <v>69</v>
      </c>
      <c r="K59" s="18" t="s">
        <v>68</v>
      </c>
      <c r="L59" s="18">
        <v>1</v>
      </c>
      <c r="M59" s="18">
        <v>8</v>
      </c>
      <c r="N59" s="19">
        <v>760</v>
      </c>
      <c r="O59" s="19" t="s">
        <v>166</v>
      </c>
      <c r="P59" s="19">
        <v>5</v>
      </c>
      <c r="Q59" s="18" t="str">
        <f t="shared" ca="1" si="24"/>
        <v>16</v>
      </c>
      <c r="R59" s="18" t="str">
        <f t="shared" ca="1" si="25"/>
        <v>08</v>
      </c>
      <c r="S59" s="18" t="str">
        <f t="shared" ca="1" si="26"/>
        <v>07</v>
      </c>
      <c r="T59" s="18">
        <v>1</v>
      </c>
      <c r="U59" s="18">
        <v>0</v>
      </c>
      <c r="V59" s="18">
        <v>0</v>
      </c>
      <c r="W59" s="18">
        <v>1</v>
      </c>
      <c r="X59" s="18">
        <v>1</v>
      </c>
      <c r="Y59" s="18">
        <v>1</v>
      </c>
      <c r="Z59" s="23">
        <f t="shared" ref="Z59:Z60" si="32">F59</f>
        <v>1</v>
      </c>
      <c r="AA59" s="18">
        <v>1</v>
      </c>
      <c r="AB59" s="18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18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8" t="str">
        <f t="shared" ca="1" si="3"/>
        <v>04</v>
      </c>
      <c r="AU59" s="18" t="s">
        <v>25</v>
      </c>
      <c r="AV59" s="16" t="str">
        <f t="shared" ca="1" si="4"/>
        <v>7B00013CC80108076002F400051608070100000101010100000000000000000000000000000000000000000000000000000000000000000000047D</v>
      </c>
      <c r="AW59" s="79">
        <v>58</v>
      </c>
      <c r="AX59" s="21"/>
      <c r="AY59" s="18" t="str">
        <f t="shared" si="5"/>
        <v>00</v>
      </c>
      <c r="AZ59" s="18" t="str">
        <f t="shared" si="6"/>
        <v>00</v>
      </c>
      <c r="BA59" s="20"/>
      <c r="BB59" s="21"/>
    </row>
    <row r="60" spans="1:54" ht="66">
      <c r="A60" s="27"/>
      <c r="B60" s="16"/>
      <c r="C60" s="27"/>
      <c r="D60" s="16"/>
      <c r="E60" s="16">
        <v>3</v>
      </c>
      <c r="F60" s="22" t="s">
        <v>22</v>
      </c>
      <c r="G60" s="18" t="s">
        <v>18</v>
      </c>
      <c r="H60" s="18">
        <v>0</v>
      </c>
      <c r="I60" s="18">
        <v>1</v>
      </c>
      <c r="J60" s="18" t="s">
        <v>69</v>
      </c>
      <c r="K60" s="18" t="s">
        <v>68</v>
      </c>
      <c r="L60" s="18">
        <v>1</v>
      </c>
      <c r="M60" s="18">
        <v>8</v>
      </c>
      <c r="N60" s="19">
        <v>760</v>
      </c>
      <c r="O60" s="19" t="s">
        <v>166</v>
      </c>
      <c r="P60" s="19">
        <v>5</v>
      </c>
      <c r="Q60" s="18" t="str">
        <f t="shared" ca="1" si="24"/>
        <v>16</v>
      </c>
      <c r="R60" s="18" t="str">
        <f t="shared" ca="1" si="25"/>
        <v>08</v>
      </c>
      <c r="S60" s="18" t="str">
        <f t="shared" ca="1" si="26"/>
        <v>07</v>
      </c>
      <c r="T60" s="18">
        <v>1</v>
      </c>
      <c r="U60" s="18">
        <v>0</v>
      </c>
      <c r="V60" s="18">
        <v>0</v>
      </c>
      <c r="W60" s="18">
        <v>1</v>
      </c>
      <c r="X60" s="18">
        <v>1</v>
      </c>
      <c r="Y60" s="18">
        <v>1</v>
      </c>
      <c r="Z60" s="23" t="str">
        <f t="shared" si="32"/>
        <v>FF</v>
      </c>
      <c r="AA60" s="18">
        <v>1</v>
      </c>
      <c r="AB60" s="18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18">
        <v>0</v>
      </c>
      <c r="AJ60" s="19">
        <v>0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8" t="str">
        <f t="shared" ca="1" si="3"/>
        <v>00</v>
      </c>
      <c r="AU60" s="18" t="s">
        <v>25</v>
      </c>
      <c r="AV60" s="16" t="str">
        <f t="shared" ca="1" si="4"/>
        <v>7B00013CC80108076002F400051608070100000101FF0100000000000000000000000000000000000000000000000000000000000000000000007D</v>
      </c>
      <c r="AW60" s="79">
        <v>59</v>
      </c>
      <c r="AX60" s="21"/>
      <c r="AY60" s="18" t="str">
        <f t="shared" si="5"/>
        <v>00</v>
      </c>
      <c r="AZ60" s="18" t="str">
        <f t="shared" si="6"/>
        <v>00</v>
      </c>
      <c r="BA60" s="20"/>
      <c r="BB60" s="21"/>
    </row>
    <row r="61" spans="1:54" ht="66">
      <c r="A61" s="27"/>
      <c r="B61" s="16">
        <v>23</v>
      </c>
      <c r="C61" s="27" t="s">
        <v>85</v>
      </c>
      <c r="D61" s="16"/>
      <c r="E61" s="16">
        <v>1</v>
      </c>
      <c r="F61" s="22">
        <v>0</v>
      </c>
      <c r="G61" s="18" t="s">
        <v>18</v>
      </c>
      <c r="H61" s="18">
        <v>0</v>
      </c>
      <c r="I61" s="18">
        <v>1</v>
      </c>
      <c r="J61" s="18" t="s">
        <v>69</v>
      </c>
      <c r="K61" s="18" t="s">
        <v>68</v>
      </c>
      <c r="L61" s="18">
        <v>1</v>
      </c>
      <c r="M61" s="18">
        <v>8</v>
      </c>
      <c r="N61" s="19">
        <v>760</v>
      </c>
      <c r="O61" s="19" t="s">
        <v>166</v>
      </c>
      <c r="P61" s="19">
        <v>5</v>
      </c>
      <c r="Q61" s="18" t="str">
        <f t="shared" ca="1" si="24"/>
        <v>16</v>
      </c>
      <c r="R61" s="18" t="str">
        <f t="shared" ca="1" si="25"/>
        <v>08</v>
      </c>
      <c r="S61" s="18" t="str">
        <f t="shared" ca="1" si="26"/>
        <v>07</v>
      </c>
      <c r="T61" s="18">
        <v>1</v>
      </c>
      <c r="U61" s="18">
        <v>0</v>
      </c>
      <c r="V61" s="18">
        <v>0</v>
      </c>
      <c r="W61" s="18">
        <v>1</v>
      </c>
      <c r="X61" s="18">
        <v>1</v>
      </c>
      <c r="Y61" s="18">
        <v>1</v>
      </c>
      <c r="Z61" s="18">
        <v>1</v>
      </c>
      <c r="AA61" s="23">
        <f>F61</f>
        <v>0</v>
      </c>
      <c r="AB61" s="18">
        <v>0</v>
      </c>
      <c r="AC61" s="19">
        <v>0</v>
      </c>
      <c r="AD61" s="19">
        <v>0</v>
      </c>
      <c r="AE61" s="19">
        <v>0</v>
      </c>
      <c r="AF61" s="19">
        <v>0</v>
      </c>
      <c r="AG61" s="19">
        <v>0</v>
      </c>
      <c r="AH61" s="19">
        <v>0</v>
      </c>
      <c r="AI61" s="18">
        <v>0</v>
      </c>
      <c r="AJ61" s="19">
        <v>0</v>
      </c>
      <c r="AK61" s="19">
        <v>0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8" t="str">
        <f t="shared" ca="1" si="3"/>
        <v>01</v>
      </c>
      <c r="AU61" s="18" t="s">
        <v>25</v>
      </c>
      <c r="AV61" s="16" t="str">
        <f t="shared" ca="1" si="4"/>
        <v>7B00013CC80108076002F400051608070100000101010000000000000000000000000000000000000000000000000000000000000000000000017D</v>
      </c>
      <c r="AW61" s="79">
        <v>60</v>
      </c>
      <c r="AX61" s="21"/>
      <c r="AY61" s="18" t="str">
        <f t="shared" si="5"/>
        <v>00</v>
      </c>
      <c r="AZ61" s="18" t="str">
        <f t="shared" si="6"/>
        <v>00</v>
      </c>
      <c r="BA61" s="20"/>
      <c r="BB61" s="21"/>
    </row>
    <row r="62" spans="1:54" ht="66">
      <c r="A62" s="27"/>
      <c r="B62" s="16"/>
      <c r="C62" s="27"/>
      <c r="D62" s="16"/>
      <c r="E62" s="16">
        <v>2</v>
      </c>
      <c r="F62" s="22">
        <v>1</v>
      </c>
      <c r="G62" s="18" t="s">
        <v>18</v>
      </c>
      <c r="H62" s="18">
        <v>0</v>
      </c>
      <c r="I62" s="18">
        <v>1</v>
      </c>
      <c r="J62" s="18" t="s">
        <v>69</v>
      </c>
      <c r="K62" s="18" t="s">
        <v>68</v>
      </c>
      <c r="L62" s="18">
        <v>1</v>
      </c>
      <c r="M62" s="18">
        <v>8</v>
      </c>
      <c r="N62" s="19">
        <v>760</v>
      </c>
      <c r="O62" s="19" t="s">
        <v>166</v>
      </c>
      <c r="P62" s="19">
        <v>5</v>
      </c>
      <c r="Q62" s="18" t="str">
        <f t="shared" ca="1" si="24"/>
        <v>16</v>
      </c>
      <c r="R62" s="18" t="str">
        <f t="shared" ca="1" si="25"/>
        <v>08</v>
      </c>
      <c r="S62" s="18" t="str">
        <f t="shared" ca="1" si="26"/>
        <v>07</v>
      </c>
      <c r="T62" s="18">
        <v>1</v>
      </c>
      <c r="U62" s="18">
        <v>0</v>
      </c>
      <c r="V62" s="18">
        <v>0</v>
      </c>
      <c r="W62" s="18">
        <v>1</v>
      </c>
      <c r="X62" s="18">
        <v>1</v>
      </c>
      <c r="Y62" s="18">
        <v>1</v>
      </c>
      <c r="Z62" s="18">
        <v>1</v>
      </c>
      <c r="AA62" s="23">
        <f t="shared" ref="AA62:AA63" si="33">F62</f>
        <v>1</v>
      </c>
      <c r="AB62" s="18">
        <v>0</v>
      </c>
      <c r="AC62" s="19">
        <v>0</v>
      </c>
      <c r="AD62" s="19">
        <v>0</v>
      </c>
      <c r="AE62" s="19">
        <v>0</v>
      </c>
      <c r="AF62" s="19">
        <v>0</v>
      </c>
      <c r="AG62" s="19">
        <v>0</v>
      </c>
      <c r="AH62" s="19">
        <v>0</v>
      </c>
      <c r="AI62" s="18">
        <v>0</v>
      </c>
      <c r="AJ62" s="19">
        <v>0</v>
      </c>
      <c r="AK62" s="19">
        <v>0</v>
      </c>
      <c r="AL62" s="19">
        <v>0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8" t="str">
        <f t="shared" ca="1" si="3"/>
        <v>04</v>
      </c>
      <c r="AU62" s="18" t="s">
        <v>25</v>
      </c>
      <c r="AV62" s="16" t="str">
        <f t="shared" ca="1" si="4"/>
        <v>7B00013CC80108076002F400051608070100000101010100000000000000000000000000000000000000000000000000000000000000000000047D</v>
      </c>
      <c r="AW62" s="79">
        <v>61</v>
      </c>
      <c r="AX62" s="21"/>
      <c r="AY62" s="18" t="str">
        <f t="shared" si="5"/>
        <v>00</v>
      </c>
      <c r="AZ62" s="18" t="str">
        <f t="shared" si="6"/>
        <v>00</v>
      </c>
      <c r="BA62" s="20"/>
      <c r="BB62" s="21"/>
    </row>
    <row r="63" spans="1:54" ht="66">
      <c r="A63" s="27"/>
      <c r="B63" s="16"/>
      <c r="C63" s="27"/>
      <c r="D63" s="16"/>
      <c r="E63" s="16">
        <v>3</v>
      </c>
      <c r="F63" s="22" t="s">
        <v>22</v>
      </c>
      <c r="G63" s="18" t="s">
        <v>18</v>
      </c>
      <c r="H63" s="18">
        <v>0</v>
      </c>
      <c r="I63" s="18">
        <v>1</v>
      </c>
      <c r="J63" s="18" t="s">
        <v>69</v>
      </c>
      <c r="K63" s="18" t="s">
        <v>68</v>
      </c>
      <c r="L63" s="18">
        <v>1</v>
      </c>
      <c r="M63" s="18">
        <v>8</v>
      </c>
      <c r="N63" s="19">
        <v>760</v>
      </c>
      <c r="O63" s="19" t="s">
        <v>166</v>
      </c>
      <c r="P63" s="19">
        <v>5</v>
      </c>
      <c r="Q63" s="18" t="str">
        <f t="shared" ca="1" si="24"/>
        <v>16</v>
      </c>
      <c r="R63" s="18" t="str">
        <f t="shared" ca="1" si="25"/>
        <v>08</v>
      </c>
      <c r="S63" s="18" t="str">
        <f t="shared" ca="1" si="26"/>
        <v>07</v>
      </c>
      <c r="T63" s="18">
        <v>1</v>
      </c>
      <c r="U63" s="18">
        <v>0</v>
      </c>
      <c r="V63" s="18">
        <v>0</v>
      </c>
      <c r="W63" s="18">
        <v>1</v>
      </c>
      <c r="X63" s="18">
        <v>1</v>
      </c>
      <c r="Y63" s="18">
        <v>1</v>
      </c>
      <c r="Z63" s="18">
        <v>1</v>
      </c>
      <c r="AA63" s="23" t="str">
        <f t="shared" si="33"/>
        <v>FF</v>
      </c>
      <c r="AB63" s="18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0</v>
      </c>
      <c r="AH63" s="19">
        <v>0</v>
      </c>
      <c r="AI63" s="18">
        <v>0</v>
      </c>
      <c r="AJ63" s="19">
        <v>0</v>
      </c>
      <c r="AK63" s="19">
        <v>0</v>
      </c>
      <c r="AL63" s="19">
        <v>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8" t="str">
        <f t="shared" ca="1" si="3"/>
        <v>00</v>
      </c>
      <c r="AU63" s="18" t="s">
        <v>25</v>
      </c>
      <c r="AV63" s="16" t="str">
        <f t="shared" ca="1" si="4"/>
        <v>7B00013CC80108076002F40005160807010000010101FF00000000000000000000000000000000000000000000000000000000000000000000007D</v>
      </c>
      <c r="AW63" s="79">
        <v>62</v>
      </c>
      <c r="AX63" s="21"/>
      <c r="AY63" s="18" t="str">
        <f t="shared" si="5"/>
        <v>00</v>
      </c>
      <c r="AZ63" s="18" t="str">
        <f t="shared" si="6"/>
        <v>00</v>
      </c>
      <c r="BA63" s="20"/>
      <c r="BB63" s="21"/>
    </row>
    <row r="64" spans="1:54" ht="66">
      <c r="A64" s="27"/>
      <c r="B64" s="16">
        <v>24</v>
      </c>
      <c r="C64" s="27" t="s">
        <v>79</v>
      </c>
      <c r="D64" s="16"/>
      <c r="E64" s="16">
        <v>1</v>
      </c>
      <c r="F64" s="22">
        <v>1</v>
      </c>
      <c r="G64" s="18" t="s">
        <v>18</v>
      </c>
      <c r="H64" s="18">
        <v>0</v>
      </c>
      <c r="I64" s="18">
        <v>1</v>
      </c>
      <c r="J64" s="18" t="s">
        <v>69</v>
      </c>
      <c r="K64" s="18" t="s">
        <v>68</v>
      </c>
      <c r="L64" s="18">
        <v>1</v>
      </c>
      <c r="M64" s="18">
        <v>8</v>
      </c>
      <c r="N64" s="19">
        <v>760</v>
      </c>
      <c r="O64" s="19" t="s">
        <v>166</v>
      </c>
      <c r="P64" s="19">
        <v>5</v>
      </c>
      <c r="Q64" s="18" t="str">
        <f t="shared" ca="1" si="24"/>
        <v>16</v>
      </c>
      <c r="R64" s="18" t="str">
        <f t="shared" ca="1" si="25"/>
        <v>08</v>
      </c>
      <c r="S64" s="18" t="str">
        <f t="shared" ca="1" si="26"/>
        <v>07</v>
      </c>
      <c r="T64" s="18">
        <v>1</v>
      </c>
      <c r="U64" s="18">
        <v>0</v>
      </c>
      <c r="V64" s="18">
        <v>0</v>
      </c>
      <c r="W64" s="18">
        <v>1</v>
      </c>
      <c r="X64" s="18">
        <v>1</v>
      </c>
      <c r="Y64" s="18">
        <v>1</v>
      </c>
      <c r="Z64" s="18">
        <v>1</v>
      </c>
      <c r="AA64" s="18">
        <v>1</v>
      </c>
      <c r="AB64" s="23">
        <f>F64</f>
        <v>1</v>
      </c>
      <c r="AC64" s="19">
        <v>0</v>
      </c>
      <c r="AD64" s="19">
        <v>0</v>
      </c>
      <c r="AE64" s="19">
        <v>0</v>
      </c>
      <c r="AF64" s="19">
        <v>0</v>
      </c>
      <c r="AG64" s="19">
        <v>0</v>
      </c>
      <c r="AH64" s="19">
        <v>0</v>
      </c>
      <c r="AI64" s="18">
        <v>0</v>
      </c>
      <c r="AJ64" s="19">
        <v>0</v>
      </c>
      <c r="AK64" s="19">
        <v>0</v>
      </c>
      <c r="AL64" s="19">
        <v>0</v>
      </c>
      <c r="AM64" s="19">
        <v>0</v>
      </c>
      <c r="AN64" s="19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8" t="str">
        <f t="shared" ca="1" si="3"/>
        <v>05</v>
      </c>
      <c r="AU64" s="18" t="s">
        <v>25</v>
      </c>
      <c r="AV64" s="16" t="str">
        <f t="shared" ca="1" si="4"/>
        <v>7B00013CC80108076002F400051608070100000101010101000000000000000000000000000000000000000000000000000000000000000000057D</v>
      </c>
      <c r="AW64" s="79">
        <v>63</v>
      </c>
      <c r="AX64" s="21"/>
      <c r="AY64" s="18" t="str">
        <f t="shared" si="5"/>
        <v>00</v>
      </c>
      <c r="AZ64" s="18" t="str">
        <f t="shared" si="6"/>
        <v>00</v>
      </c>
      <c r="BA64" s="20"/>
      <c r="BB64" s="21"/>
    </row>
    <row r="65" spans="1:54" ht="66">
      <c r="A65" s="27"/>
      <c r="B65" s="16"/>
      <c r="C65" s="27"/>
      <c r="D65" s="16"/>
      <c r="E65" s="16">
        <v>2</v>
      </c>
      <c r="F65" s="22" t="s">
        <v>22</v>
      </c>
      <c r="G65" s="18" t="s">
        <v>18</v>
      </c>
      <c r="H65" s="18">
        <v>0</v>
      </c>
      <c r="I65" s="18">
        <v>1</v>
      </c>
      <c r="J65" s="18" t="s">
        <v>69</v>
      </c>
      <c r="K65" s="18" t="s">
        <v>68</v>
      </c>
      <c r="L65" s="18">
        <v>1</v>
      </c>
      <c r="M65" s="18">
        <v>8</v>
      </c>
      <c r="N65" s="19">
        <v>760</v>
      </c>
      <c r="O65" s="19" t="s">
        <v>166</v>
      </c>
      <c r="P65" s="19">
        <v>5</v>
      </c>
      <c r="Q65" s="18" t="str">
        <f t="shared" ca="1" si="24"/>
        <v>16</v>
      </c>
      <c r="R65" s="18" t="str">
        <f t="shared" ca="1" si="25"/>
        <v>08</v>
      </c>
      <c r="S65" s="18" t="str">
        <f t="shared" ca="1" si="26"/>
        <v>07</v>
      </c>
      <c r="T65" s="18">
        <v>1</v>
      </c>
      <c r="U65" s="18">
        <v>0</v>
      </c>
      <c r="V65" s="18">
        <v>0</v>
      </c>
      <c r="W65" s="18">
        <v>1</v>
      </c>
      <c r="X65" s="18">
        <v>1</v>
      </c>
      <c r="Y65" s="18">
        <v>1</v>
      </c>
      <c r="Z65" s="18">
        <v>1</v>
      </c>
      <c r="AA65" s="18">
        <v>1</v>
      </c>
      <c r="AB65" s="23" t="str">
        <f t="shared" ref="AB65" si="34">F65</f>
        <v>FF</v>
      </c>
      <c r="AC65" s="19">
        <v>0</v>
      </c>
      <c r="AD65" s="19">
        <v>0</v>
      </c>
      <c r="AE65" s="19">
        <v>0</v>
      </c>
      <c r="AF65" s="19">
        <v>0</v>
      </c>
      <c r="AG65" s="19">
        <v>0</v>
      </c>
      <c r="AH65" s="19">
        <v>0</v>
      </c>
      <c r="AI65" s="18">
        <v>0</v>
      </c>
      <c r="AJ65" s="19">
        <v>0</v>
      </c>
      <c r="AK65" s="19">
        <v>0</v>
      </c>
      <c r="AL65" s="19">
        <v>0</v>
      </c>
      <c r="AM65" s="19">
        <v>0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8" t="str">
        <f t="shared" ca="1" si="3"/>
        <v>01</v>
      </c>
      <c r="AU65" s="18" t="s">
        <v>25</v>
      </c>
      <c r="AV65" s="16" t="str">
        <f t="shared" ca="1" si="4"/>
        <v>7B00013CC80108076002F4000516080701000001010101FF000000000000000000000000000000000000000000000000000000000000000000017D</v>
      </c>
      <c r="AW65" s="79">
        <v>64</v>
      </c>
      <c r="AX65" s="21"/>
      <c r="AY65" s="18" t="str">
        <f t="shared" si="5"/>
        <v>00</v>
      </c>
      <c r="AZ65" s="18" t="str">
        <f t="shared" si="6"/>
        <v>00</v>
      </c>
      <c r="BA65" s="20"/>
      <c r="BB65" s="21"/>
    </row>
    <row r="66" spans="1:54" ht="66">
      <c r="A66" s="27"/>
      <c r="B66" s="16">
        <v>25</v>
      </c>
      <c r="C66" s="27" t="s">
        <v>87</v>
      </c>
      <c r="D66" s="16"/>
      <c r="E66" s="16">
        <v>1</v>
      </c>
      <c r="F66" s="25">
        <v>0</v>
      </c>
      <c r="G66" s="18" t="s">
        <v>18</v>
      </c>
      <c r="H66" s="18">
        <v>0</v>
      </c>
      <c r="I66" s="18">
        <v>1</v>
      </c>
      <c r="J66" s="18" t="s">
        <v>69</v>
      </c>
      <c r="K66" s="18" t="s">
        <v>68</v>
      </c>
      <c r="L66" s="18">
        <v>1</v>
      </c>
      <c r="M66" s="18">
        <v>8</v>
      </c>
      <c r="N66" s="19">
        <v>760</v>
      </c>
      <c r="O66" s="19" t="s">
        <v>166</v>
      </c>
      <c r="P66" s="19">
        <v>5</v>
      </c>
      <c r="Q66" s="18" t="str">
        <f t="shared" ca="1" si="24"/>
        <v>16</v>
      </c>
      <c r="R66" s="18" t="str">
        <f t="shared" ca="1" si="25"/>
        <v>08</v>
      </c>
      <c r="S66" s="18" t="str">
        <f t="shared" ca="1" si="26"/>
        <v>07</v>
      </c>
      <c r="T66" s="18">
        <v>1</v>
      </c>
      <c r="U66" s="18">
        <v>0</v>
      </c>
      <c r="V66" s="18">
        <v>0</v>
      </c>
      <c r="W66" s="18">
        <v>1</v>
      </c>
      <c r="X66" s="18">
        <v>1</v>
      </c>
      <c r="Y66" s="18">
        <v>1</v>
      </c>
      <c r="Z66" s="18">
        <v>1</v>
      </c>
      <c r="AA66" s="18">
        <v>1</v>
      </c>
      <c r="AB66" s="18">
        <v>0</v>
      </c>
      <c r="AC66" s="26">
        <f>F66</f>
        <v>0</v>
      </c>
      <c r="AD66" s="19">
        <v>0</v>
      </c>
      <c r="AE66" s="19">
        <v>0</v>
      </c>
      <c r="AF66" s="19">
        <v>0</v>
      </c>
      <c r="AG66" s="19">
        <v>0</v>
      </c>
      <c r="AH66" s="19">
        <v>0</v>
      </c>
      <c r="AI66" s="18">
        <v>0</v>
      </c>
      <c r="AJ66" s="19">
        <v>0</v>
      </c>
      <c r="AK66" s="19">
        <v>0</v>
      </c>
      <c r="AL66" s="19">
        <v>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8" t="str">
        <f t="shared" ref="AT66:AT116" ca="1" si="35">TEXT(DEC2HEX(_xlfn.BITAND(SUM(HEX2DEC(G66)+HEX2DEC(H66)+HEX2DEC(I66)+HEX2DEC(J66)+HEX2DEC(K66)+HEX2DEC(L66)+HEX2DEC(M66)+HEX2DEC(N66)+HEX2DEC(O66)+HEX2DEC(P66)+HEX2DEC(Q66)+HEX2DEC(R66)+HEX2DEC(S66)+HEX2DEC(T66)+HEX2DEC(U66)+HEX2DEC(V66)+HEX2DEC(X66)+HEX2DEC(Y66)+HEX2DEC(Z66)+HEX2DEC(AA66)+HEX2DEC(AB66)+HEX2DEC(AC66)+HEX2DEC(AD66)+HEX2DEC(AE66)+HEX2DEC(AF66)+HEX2DEC(AG66)+HEX2DEC(AH66)+HEX2DEC(AI66)+HEX2DEC(AJ66)+HEX2DEC(AK66)+HEX2DEC(AL66)+HEX2DEC(AM66)+HEX2DEC(AN66)+HEX2DEC(AO66)+HEX2DEC(AP66)+HEX2DEC(AQ66)+HEX2DEC(AR66)+HEX2DEC(AS66)),85)),"00")</f>
        <v>04</v>
      </c>
      <c r="AU66" s="18" t="s">
        <v>25</v>
      </c>
      <c r="AV66" s="16" t="str">
        <f t="shared" ref="AV66:AV120" ca="1" si="36">CONCATENATE(TEXT(G66,"00"),TEXT(H66,"00"),TEXT(I66,"00"),TEXT(J66,"00"),TEXT(K66,"00"),TEXT(L66,"00"),TEXT(M66,"00"),TEXT(N66,"0000"),TEXT(O66,"0000"),TEXT(P66,"0000"),TEXT(Q66,"00"),TEXT(R66,"00"),,TEXT(S66,"00"),,TEXT(T66,"00"),TEXT(U66,"00"),TEXT(V66,"00"),TEXT(X66,"00"),TEXT(Y66,"00"),TEXT(Z66,"00"),TEXT(AA66,"00"),TEXT(AB66,"00"),TEXT(AC66,"0000"),TEXT(AD66,"0000"),TEXT(AE66,"0000"),TEXT(AF66,"0000"),TEXT(AG66,"0000"),TEXT(AH66,"0000"),TEXT(AI66,"00"),TEXT(AJ66,"0000"),TEXT(AK66,"0000"),TEXT(AL66,"0000"),TEXT(AM66,"0000"),TEXT(AN66,"0000"),TEXT(AO66,"0000"),TEXT(AP66,"0000"),TEXT(AQ66,"0000"),TEXT(AR66,"0000"),TEXT(AS66,"0000"),TEXT(AT66,"00"),TEXT(AU66,"00"))</f>
        <v>7B00013CC80108076002F400051608070100000101010100000000000000000000000000000000000000000000000000000000000000000000047D</v>
      </c>
      <c r="AW66" s="79">
        <v>65</v>
      </c>
      <c r="AX66" s="21"/>
      <c r="AY66" s="18" t="str">
        <f t="shared" ref="AY66:AY120" si="37">TEXT(DEC2HEX(_xlfn.BITAND(SUM(
HEX2DEC(MID(AX66,1,2))+HEX2DEC(MID(AX66,4,2))+HEX2DEC(MID(AX66,7,2))+HEX2DEC(MID(AX66,10,2))+HEX2DEC(MID(AX66,13,2))+HEX2DEC(MID(AX66,16,2))+HEX2DEC(MID(AX66,19,2))+HEX2DEC(MID(AX66,22,2))+
HEX2DEC(MID(AX66,25,2))+HEX2DEC(MID(AX66,28,2))+HEX2DEC(MID(AX66,31,2))+HEX2DEC(MID(AX66,34,2))+HEX2DEC(MID(AX66,37,2))+HEX2DEC(MID(AX66,40,2))+HEX2DEC(MID(AX66,43,2))+HEX2DEC(MID(AX66,46,2))+
HEX2DEC(MID(AX66,49,2))+HEX2DEC(MID(AX66,52,2))+HEX2DEC(MID(AX66,55,2))+HEX2DEC(MID(AX66,58,2))+HEX2DEC(MID(AX66,61,2))+HEX2DEC(MID(AX66,64,2))+HEX2DEC(MID(AX66,67,2))+HEX2DEC(MID(AX66,70,2))+
HEX2DEC(MID(AX66,73,2))+HEX2DEC(MID(AX66,76,2))+HEX2DEC(MID(AX66,79,2))+HEX2DEC(MID(AX66,82,2))+HEX2DEC(MID(AX66,85,2))+HEX2DEC(MID(AX66,88,2))+HEX2DEC(MID(AX66,91,2))+HEX2DEC(MID(AX66,94,2))+
HEX2DEC(MID(AX66,97,2))+HEX2DEC(MID(AX66,100,2))+HEX2DEC(MID(AX66,103,2))+HEX2DEC(MID(AX66,106,2))+HEX2DEC(MID(AX66,109,2))+HEX2DEC(MID(AX66,112,2))+HEX2DEC(MID(AX66,115,2))+HEX2DEC(MID(AX66,118,2))+HEX2DEC(MID(AX66,121,2))+HEX2DEC(MID(AX66,124,2))+HEX2DEC(MID(AX66,127,2))+HEX2DEC(MID(AX66,130,2))+HEX2DEC(MID(AX66,133,2))+HEX2DEC(MID(AX66,136,2))),85)),"00")</f>
        <v>00</v>
      </c>
      <c r="AZ66" s="18" t="str">
        <f t="shared" ref="AZ66:AZ120" si="38">TEXT(DEC2HEX(_xlfn.BITAND(SUM(
HEX2DEC(MID(AX66,1,2))+HEX2DEC(MID(AX66,4,2))+HEX2DEC(MID(AX66,7,2))+HEX2DEC(MID(AX66,10,2))+HEX2DEC(MID(AX66,13,2))+HEX2DEC(MID(AX66,16,2))+HEX2DEC(MID(AX66,19,2))+HEX2DEC(MID(AX66,22,2))+
HEX2DEC(MID(AX66,25,2))+HEX2DEC(MID(AX66,28,2))+HEX2DEC(MID(AX66,31,2))+HEX2DEC(MID(AX66,34,2))+HEX2DEC(MID(AX66,37,2))+HEX2DEC(MID(AX66,40,2))+HEX2DEC(MID(AX66,43,2))+HEX2DEC(MID(AX66,46,2))+
HEX2DEC(MID(AX66,49,2))+HEX2DEC(MID(AX66,52,2))+HEX2DEC(MID(AX66,55,2))+HEX2DEC(MID(AX66,58,2))+HEX2DEC(MID(AX66,61,2))+HEX2DEC(MID(AX66,64,2))+HEX2DEC(MID(AX66,67,2))+HEX2DEC(MID(AX66,70,2))+
HEX2DEC(MID(AX66,73,2))+HEX2DEC(MID(AX66,76,2))+HEX2DEC(MID(AX66,79,2))+HEX2DEC(MID(AX66,82,2))+HEX2DEC(MID(AX66,85,2))+HEX2DEC(MID(AX66,88,2))+HEX2DEC(MID(AX66,91,2))+HEX2DEC(MID(AX66,94,2))+
HEX2DEC(MID(AX66,97,2))+HEX2DEC(MID(AX66,100,2))+HEX2DEC(MID(AX66,103,2))+HEX2DEC(MID(AX66,106,2))+HEX2DEC(MID(AX66,109,2))+HEX2DEC(MID(AX66,112,2))+HEX2DEC(MID(AX66,115,2))+HEX2DEC(MID(AX66,118,2))+HEX2DEC(MID(AX66,121,2))+HEX2DEC(MID(AX66,124,2))+HEX2DEC(MID(AX66,127,2))+HEX2DEC(MID(AX66,130,2))+HEX2DEC(MID(AX66,133,2))+HEX2DEC(MID(AX66,136,2))+HEX2DEC(MID(AX66,139,2))+HEX2DEC(MID(AX66,142,2))+HEX2DEC(MID(AX66,145,2))+HEX2DEC(MID(AX66,148,2))+HEX2DEC(MID(AX66,151,2))+HEX2DEC(MID(AX66,154,2))+HEX2DEC(MID(AX66,157,2))+HEX2DEC(MID(AX66,160,2))+HEX2DEC(MID(AX66,163,2))+HEX2DEC(MID(AX66,166,2))+HEX2DEC(MID(AX66,169,2))+HEX2DEC(MID(AX66,172,2))+HEX2DEC(MID(AX66,175,2))+HEX2DEC(MID(AX66,178,2))+HEX2DEC(MID(AX66,181,2))+HEX2DEC(MID(AX66,184,2))+HEX2DEC(MID(AX66,187,2))+HEX2DEC(MID(AX66,190,2))+HEX2DEC(MID(AX66,193,2))+HEX2DEC(MID(AX66,196,2))+HEX2DEC(MID(AX66,199,2))+HEX2DEC(MID(AX66,202,2))),85)),"00")</f>
        <v>00</v>
      </c>
      <c r="BA66" s="20"/>
      <c r="BB66" s="21"/>
    </row>
    <row r="67" spans="1:54" ht="66">
      <c r="A67" s="27"/>
      <c r="B67" s="16"/>
      <c r="C67" s="27"/>
      <c r="D67" s="16"/>
      <c r="E67" s="16">
        <v>2</v>
      </c>
      <c r="F67" s="25">
        <v>34</v>
      </c>
      <c r="G67" s="18" t="s">
        <v>18</v>
      </c>
      <c r="H67" s="18">
        <v>0</v>
      </c>
      <c r="I67" s="18">
        <v>1</v>
      </c>
      <c r="J67" s="18" t="s">
        <v>69</v>
      </c>
      <c r="K67" s="18" t="s">
        <v>68</v>
      </c>
      <c r="L67" s="18">
        <v>1</v>
      </c>
      <c r="M67" s="18">
        <v>8</v>
      </c>
      <c r="N67" s="19">
        <v>760</v>
      </c>
      <c r="O67" s="19" t="s">
        <v>166</v>
      </c>
      <c r="P67" s="19">
        <v>5</v>
      </c>
      <c r="Q67" s="18" t="str">
        <f t="shared" ca="1" si="24"/>
        <v>16</v>
      </c>
      <c r="R67" s="18" t="str">
        <f t="shared" ca="1" si="25"/>
        <v>08</v>
      </c>
      <c r="S67" s="18" t="str">
        <f t="shared" ca="1" si="26"/>
        <v>07</v>
      </c>
      <c r="T67" s="18">
        <v>1</v>
      </c>
      <c r="U67" s="18">
        <v>0</v>
      </c>
      <c r="V67" s="18">
        <v>0</v>
      </c>
      <c r="W67" s="18">
        <v>1</v>
      </c>
      <c r="X67" s="18">
        <v>1</v>
      </c>
      <c r="Y67" s="18">
        <v>1</v>
      </c>
      <c r="Z67" s="18">
        <v>1</v>
      </c>
      <c r="AA67" s="18">
        <v>1</v>
      </c>
      <c r="AB67" s="18">
        <v>0</v>
      </c>
      <c r="AC67" s="26">
        <f t="shared" ref="AC67:AC68" si="39">F67</f>
        <v>34</v>
      </c>
      <c r="AD67" s="19">
        <v>0</v>
      </c>
      <c r="AE67" s="19">
        <v>0</v>
      </c>
      <c r="AF67" s="19">
        <v>0</v>
      </c>
      <c r="AG67" s="19">
        <v>0</v>
      </c>
      <c r="AH67" s="19">
        <v>0</v>
      </c>
      <c r="AI67" s="18">
        <v>0</v>
      </c>
      <c r="AJ67" s="19">
        <v>0</v>
      </c>
      <c r="AK67" s="19">
        <v>0</v>
      </c>
      <c r="AL67" s="19">
        <v>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8" t="str">
        <f t="shared" ca="1" si="35"/>
        <v>40</v>
      </c>
      <c r="AU67" s="18" t="s">
        <v>25</v>
      </c>
      <c r="AV67" s="16" t="str">
        <f t="shared" ca="1" si="36"/>
        <v>7B00013CC80108076002F400051608070100000101010100003400000000000000000000000000000000000000000000000000000000000000407D</v>
      </c>
      <c r="AW67" s="79">
        <v>66</v>
      </c>
      <c r="AX67" s="21"/>
      <c r="AY67" s="18" t="str">
        <f t="shared" si="37"/>
        <v>00</v>
      </c>
      <c r="AZ67" s="18" t="str">
        <f t="shared" si="38"/>
        <v>00</v>
      </c>
      <c r="BA67" s="20"/>
      <c r="BB67" s="21"/>
    </row>
    <row r="68" spans="1:54" ht="66">
      <c r="A68" s="27"/>
      <c r="B68" s="16"/>
      <c r="C68" s="27"/>
      <c r="D68" s="16"/>
      <c r="E68" s="16">
        <v>3</v>
      </c>
      <c r="F68" s="25" t="s">
        <v>72</v>
      </c>
      <c r="G68" s="18" t="s">
        <v>18</v>
      </c>
      <c r="H68" s="18">
        <v>0</v>
      </c>
      <c r="I68" s="18">
        <v>1</v>
      </c>
      <c r="J68" s="18" t="s">
        <v>69</v>
      </c>
      <c r="K68" s="18" t="s">
        <v>68</v>
      </c>
      <c r="L68" s="18">
        <v>1</v>
      </c>
      <c r="M68" s="18">
        <v>8</v>
      </c>
      <c r="N68" s="19">
        <v>760</v>
      </c>
      <c r="O68" s="19" t="s">
        <v>166</v>
      </c>
      <c r="P68" s="19">
        <v>5</v>
      </c>
      <c r="Q68" s="18" t="str">
        <f t="shared" ca="1" si="24"/>
        <v>16</v>
      </c>
      <c r="R68" s="18" t="str">
        <f t="shared" ca="1" si="25"/>
        <v>08</v>
      </c>
      <c r="S68" s="18" t="str">
        <f t="shared" ca="1" si="26"/>
        <v>07</v>
      </c>
      <c r="T68" s="18">
        <v>1</v>
      </c>
      <c r="U68" s="18">
        <v>0</v>
      </c>
      <c r="V68" s="18">
        <v>0</v>
      </c>
      <c r="W68" s="18">
        <v>1</v>
      </c>
      <c r="X68" s="18">
        <v>1</v>
      </c>
      <c r="Y68" s="18">
        <v>1</v>
      </c>
      <c r="Z68" s="18">
        <v>1</v>
      </c>
      <c r="AA68" s="18">
        <v>1</v>
      </c>
      <c r="AB68" s="18">
        <v>0</v>
      </c>
      <c r="AC68" s="26" t="str">
        <f t="shared" si="39"/>
        <v>FFFF</v>
      </c>
      <c r="AD68" s="19">
        <v>0</v>
      </c>
      <c r="AE68" s="19">
        <v>0</v>
      </c>
      <c r="AF68" s="19">
        <v>0</v>
      </c>
      <c r="AG68" s="19">
        <v>0</v>
      </c>
      <c r="AH68" s="19">
        <v>0</v>
      </c>
      <c r="AI68" s="18">
        <v>0</v>
      </c>
      <c r="AJ68" s="19">
        <v>0</v>
      </c>
      <c r="AK68" s="19">
        <v>0</v>
      </c>
      <c r="AL68" s="19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8" t="str">
        <f t="shared" ca="1" si="35"/>
        <v>01</v>
      </c>
      <c r="AU68" s="18" t="s">
        <v>25</v>
      </c>
      <c r="AV68" s="16" t="str">
        <f t="shared" ca="1" si="36"/>
        <v>7B00013CC80108076002F400051608070100000101010100FFFF00000000000000000000000000000000000000000000000000000000000000017D</v>
      </c>
      <c r="AW68" s="79">
        <v>67</v>
      </c>
      <c r="AX68" s="21"/>
      <c r="AY68" s="18" t="str">
        <f t="shared" si="37"/>
        <v>00</v>
      </c>
      <c r="AZ68" s="18" t="str">
        <f t="shared" si="38"/>
        <v>00</v>
      </c>
      <c r="BA68" s="20"/>
      <c r="BB68" s="21"/>
    </row>
    <row r="69" spans="1:54" ht="66">
      <c r="A69" s="27"/>
      <c r="B69" s="16">
        <v>27</v>
      </c>
      <c r="C69" s="27" t="s">
        <v>88</v>
      </c>
      <c r="D69" s="16"/>
      <c r="E69" s="16">
        <v>1</v>
      </c>
      <c r="F69" s="25">
        <v>0</v>
      </c>
      <c r="G69" s="18" t="s">
        <v>18</v>
      </c>
      <c r="H69" s="18">
        <v>0</v>
      </c>
      <c r="I69" s="18">
        <v>1</v>
      </c>
      <c r="J69" s="18" t="s">
        <v>69</v>
      </c>
      <c r="K69" s="18" t="s">
        <v>68</v>
      </c>
      <c r="L69" s="18">
        <v>1</v>
      </c>
      <c r="M69" s="18">
        <v>8</v>
      </c>
      <c r="N69" s="19">
        <v>760</v>
      </c>
      <c r="O69" s="19" t="s">
        <v>166</v>
      </c>
      <c r="P69" s="19">
        <v>5</v>
      </c>
      <c r="Q69" s="18" t="str">
        <f t="shared" ca="1" si="24"/>
        <v>16</v>
      </c>
      <c r="R69" s="18" t="str">
        <f t="shared" ca="1" si="25"/>
        <v>08</v>
      </c>
      <c r="S69" s="18" t="str">
        <f t="shared" ca="1" si="26"/>
        <v>07</v>
      </c>
      <c r="T69" s="18">
        <v>1</v>
      </c>
      <c r="U69" s="18">
        <v>0</v>
      </c>
      <c r="V69" s="18">
        <v>0</v>
      </c>
      <c r="W69" s="18">
        <v>1</v>
      </c>
      <c r="X69" s="18">
        <v>1</v>
      </c>
      <c r="Y69" s="18">
        <v>1</v>
      </c>
      <c r="Z69" s="18">
        <v>1</v>
      </c>
      <c r="AA69" s="18">
        <v>1</v>
      </c>
      <c r="AB69" s="18">
        <v>0</v>
      </c>
      <c r="AC69" s="19">
        <v>0</v>
      </c>
      <c r="AD69" s="26">
        <f>F69</f>
        <v>0</v>
      </c>
      <c r="AE69" s="19">
        <v>0</v>
      </c>
      <c r="AF69" s="19">
        <v>0</v>
      </c>
      <c r="AG69" s="19">
        <v>0</v>
      </c>
      <c r="AH69" s="19">
        <v>0</v>
      </c>
      <c r="AI69" s="18">
        <v>0</v>
      </c>
      <c r="AJ69" s="19">
        <v>0</v>
      </c>
      <c r="AK69" s="19">
        <v>0</v>
      </c>
      <c r="AL69" s="19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8" t="str">
        <f t="shared" ca="1" si="35"/>
        <v>04</v>
      </c>
      <c r="AU69" s="18" t="s">
        <v>25</v>
      </c>
      <c r="AV69" s="16" t="str">
        <f t="shared" ca="1" si="36"/>
        <v>7B00013CC80108076002F400051608070100000101010100000000000000000000000000000000000000000000000000000000000000000000047D</v>
      </c>
      <c r="AW69" s="79">
        <v>68</v>
      </c>
      <c r="AX69" s="21"/>
      <c r="AY69" s="18" t="str">
        <f t="shared" si="37"/>
        <v>00</v>
      </c>
      <c r="AZ69" s="18" t="str">
        <f t="shared" si="38"/>
        <v>00</v>
      </c>
      <c r="BA69" s="20"/>
      <c r="BB69" s="21"/>
    </row>
    <row r="70" spans="1:54" ht="66">
      <c r="A70" s="27"/>
      <c r="B70" s="16"/>
      <c r="C70" s="27"/>
      <c r="D70" s="16"/>
      <c r="E70" s="16">
        <v>2</v>
      </c>
      <c r="F70" s="25">
        <v>34</v>
      </c>
      <c r="G70" s="18" t="s">
        <v>18</v>
      </c>
      <c r="H70" s="18">
        <v>0</v>
      </c>
      <c r="I70" s="18">
        <v>1</v>
      </c>
      <c r="J70" s="18" t="s">
        <v>69</v>
      </c>
      <c r="K70" s="18" t="s">
        <v>68</v>
      </c>
      <c r="L70" s="18">
        <v>1</v>
      </c>
      <c r="M70" s="18">
        <v>8</v>
      </c>
      <c r="N70" s="19">
        <v>760</v>
      </c>
      <c r="O70" s="19" t="s">
        <v>166</v>
      </c>
      <c r="P70" s="19">
        <v>5</v>
      </c>
      <c r="Q70" s="18" t="str">
        <f t="shared" ca="1" si="24"/>
        <v>16</v>
      </c>
      <c r="R70" s="18" t="str">
        <f t="shared" ca="1" si="25"/>
        <v>08</v>
      </c>
      <c r="S70" s="18" t="str">
        <f t="shared" ca="1" si="26"/>
        <v>07</v>
      </c>
      <c r="T70" s="18">
        <v>1</v>
      </c>
      <c r="U70" s="18">
        <v>0</v>
      </c>
      <c r="V70" s="18">
        <v>0</v>
      </c>
      <c r="W70" s="18">
        <v>1</v>
      </c>
      <c r="X70" s="18">
        <v>1</v>
      </c>
      <c r="Y70" s="18">
        <v>1</v>
      </c>
      <c r="Z70" s="18">
        <v>1</v>
      </c>
      <c r="AA70" s="18">
        <v>1</v>
      </c>
      <c r="AB70" s="18">
        <v>0</v>
      </c>
      <c r="AC70" s="19">
        <v>0</v>
      </c>
      <c r="AD70" s="26">
        <f t="shared" ref="AD70:AD71" si="40">F70</f>
        <v>34</v>
      </c>
      <c r="AE70" s="19">
        <v>0</v>
      </c>
      <c r="AF70" s="19">
        <v>0</v>
      </c>
      <c r="AG70" s="19">
        <v>0</v>
      </c>
      <c r="AH70" s="19">
        <v>0</v>
      </c>
      <c r="AI70" s="18">
        <v>0</v>
      </c>
      <c r="AJ70" s="19">
        <v>0</v>
      </c>
      <c r="AK70" s="19">
        <v>0</v>
      </c>
      <c r="AL70" s="19">
        <v>0</v>
      </c>
      <c r="AM70" s="19">
        <v>0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8" t="str">
        <f t="shared" ca="1" si="35"/>
        <v>40</v>
      </c>
      <c r="AU70" s="18" t="s">
        <v>25</v>
      </c>
      <c r="AV70" s="16" t="str">
        <f t="shared" ca="1" si="36"/>
        <v>7B00013CC80108076002F400051608070100000101010100000000340000000000000000000000000000000000000000000000000000000000407D</v>
      </c>
      <c r="AW70" s="79">
        <v>69</v>
      </c>
      <c r="AX70" s="21"/>
      <c r="AY70" s="18" t="str">
        <f t="shared" si="37"/>
        <v>00</v>
      </c>
      <c r="AZ70" s="18" t="str">
        <f t="shared" si="38"/>
        <v>00</v>
      </c>
      <c r="BA70" s="20"/>
      <c r="BB70" s="21"/>
    </row>
    <row r="71" spans="1:54" ht="66">
      <c r="A71" s="27"/>
      <c r="B71" s="16"/>
      <c r="C71" s="27"/>
      <c r="D71" s="16"/>
      <c r="E71" s="16">
        <v>3</v>
      </c>
      <c r="F71" s="25" t="s">
        <v>72</v>
      </c>
      <c r="G71" s="18" t="s">
        <v>18</v>
      </c>
      <c r="H71" s="18">
        <v>0</v>
      </c>
      <c r="I71" s="18">
        <v>1</v>
      </c>
      <c r="J71" s="18" t="s">
        <v>69</v>
      </c>
      <c r="K71" s="18" t="s">
        <v>68</v>
      </c>
      <c r="L71" s="18">
        <v>1</v>
      </c>
      <c r="M71" s="18">
        <v>8</v>
      </c>
      <c r="N71" s="19">
        <v>760</v>
      </c>
      <c r="O71" s="19" t="s">
        <v>166</v>
      </c>
      <c r="P71" s="19">
        <v>5</v>
      </c>
      <c r="Q71" s="18" t="str">
        <f t="shared" ca="1" si="24"/>
        <v>16</v>
      </c>
      <c r="R71" s="18" t="str">
        <f t="shared" ca="1" si="25"/>
        <v>08</v>
      </c>
      <c r="S71" s="18" t="str">
        <f t="shared" ca="1" si="26"/>
        <v>07</v>
      </c>
      <c r="T71" s="18">
        <v>1</v>
      </c>
      <c r="U71" s="18">
        <v>0</v>
      </c>
      <c r="V71" s="18">
        <v>0</v>
      </c>
      <c r="W71" s="18">
        <v>1</v>
      </c>
      <c r="X71" s="18">
        <v>1</v>
      </c>
      <c r="Y71" s="18">
        <v>1</v>
      </c>
      <c r="Z71" s="18">
        <v>1</v>
      </c>
      <c r="AA71" s="18">
        <v>1</v>
      </c>
      <c r="AB71" s="18">
        <v>0</v>
      </c>
      <c r="AC71" s="19">
        <v>0</v>
      </c>
      <c r="AD71" s="26" t="str">
        <f t="shared" si="40"/>
        <v>FFFF</v>
      </c>
      <c r="AE71" s="19">
        <v>0</v>
      </c>
      <c r="AF71" s="19">
        <v>0</v>
      </c>
      <c r="AG71" s="19">
        <v>0</v>
      </c>
      <c r="AH71" s="19">
        <v>0</v>
      </c>
      <c r="AI71" s="18">
        <v>0</v>
      </c>
      <c r="AJ71" s="19">
        <v>0</v>
      </c>
      <c r="AK71" s="19">
        <v>0</v>
      </c>
      <c r="AL71" s="19">
        <v>0</v>
      </c>
      <c r="AM71" s="19">
        <v>0</v>
      </c>
      <c r="AN71" s="19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0</v>
      </c>
      <c r="AT71" s="18" t="str">
        <f t="shared" ca="1" si="35"/>
        <v>01</v>
      </c>
      <c r="AU71" s="18" t="s">
        <v>25</v>
      </c>
      <c r="AV71" s="16" t="str">
        <f t="shared" ca="1" si="36"/>
        <v>7B00013CC80108076002F4000516080701000001010101000000FFFF0000000000000000000000000000000000000000000000000000000000017D</v>
      </c>
      <c r="AW71" s="79">
        <v>70</v>
      </c>
      <c r="AX71" s="21"/>
      <c r="AY71" s="18" t="str">
        <f t="shared" si="37"/>
        <v>00</v>
      </c>
      <c r="AZ71" s="18" t="str">
        <f t="shared" si="38"/>
        <v>00</v>
      </c>
      <c r="BA71" s="20"/>
      <c r="BB71" s="21"/>
    </row>
    <row r="72" spans="1:54" ht="66">
      <c r="A72" s="27"/>
      <c r="B72" s="16">
        <v>29</v>
      </c>
      <c r="C72" s="27" t="s">
        <v>89</v>
      </c>
      <c r="D72" s="16"/>
      <c r="E72" s="16">
        <v>1</v>
      </c>
      <c r="F72" s="25">
        <v>0</v>
      </c>
      <c r="G72" s="18" t="s">
        <v>18</v>
      </c>
      <c r="H72" s="18">
        <v>0</v>
      </c>
      <c r="I72" s="18">
        <v>1</v>
      </c>
      <c r="J72" s="18" t="s">
        <v>69</v>
      </c>
      <c r="K72" s="18" t="s">
        <v>68</v>
      </c>
      <c r="L72" s="18">
        <v>1</v>
      </c>
      <c r="M72" s="18">
        <v>8</v>
      </c>
      <c r="N72" s="19">
        <v>760</v>
      </c>
      <c r="O72" s="19" t="s">
        <v>166</v>
      </c>
      <c r="P72" s="19">
        <v>5</v>
      </c>
      <c r="Q72" s="18" t="str">
        <f t="shared" ca="1" si="24"/>
        <v>16</v>
      </c>
      <c r="R72" s="18" t="str">
        <f t="shared" ca="1" si="25"/>
        <v>08</v>
      </c>
      <c r="S72" s="18" t="str">
        <f t="shared" ca="1" si="26"/>
        <v>07</v>
      </c>
      <c r="T72" s="18">
        <v>1</v>
      </c>
      <c r="U72" s="18">
        <v>0</v>
      </c>
      <c r="V72" s="18">
        <v>0</v>
      </c>
      <c r="W72" s="18">
        <v>1</v>
      </c>
      <c r="X72" s="18">
        <v>1</v>
      </c>
      <c r="Y72" s="18">
        <v>1</v>
      </c>
      <c r="Z72" s="18">
        <v>1</v>
      </c>
      <c r="AA72" s="18">
        <v>1</v>
      </c>
      <c r="AB72" s="18">
        <v>0</v>
      </c>
      <c r="AC72" s="19">
        <v>0</v>
      </c>
      <c r="AD72" s="19">
        <v>0</v>
      </c>
      <c r="AE72" s="26">
        <f>F72</f>
        <v>0</v>
      </c>
      <c r="AF72" s="19">
        <v>0</v>
      </c>
      <c r="AG72" s="19">
        <v>0</v>
      </c>
      <c r="AH72" s="19">
        <v>0</v>
      </c>
      <c r="AI72" s="18">
        <v>0</v>
      </c>
      <c r="AJ72" s="19">
        <v>0</v>
      </c>
      <c r="AK72" s="19">
        <v>0</v>
      </c>
      <c r="AL72" s="19">
        <v>0</v>
      </c>
      <c r="AM72" s="19">
        <v>0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8" t="str">
        <f t="shared" ca="1" si="35"/>
        <v>04</v>
      </c>
      <c r="AU72" s="18" t="s">
        <v>25</v>
      </c>
      <c r="AV72" s="16" t="str">
        <f t="shared" ca="1" si="36"/>
        <v>7B00013CC80108076002F400051608070100000101010100000000000000000000000000000000000000000000000000000000000000000000047D</v>
      </c>
      <c r="AW72" s="79">
        <v>71</v>
      </c>
      <c r="AX72" s="21"/>
      <c r="AY72" s="18" t="str">
        <f t="shared" si="37"/>
        <v>00</v>
      </c>
      <c r="AZ72" s="18" t="str">
        <f t="shared" si="38"/>
        <v>00</v>
      </c>
      <c r="BA72" s="20"/>
      <c r="BB72" s="21"/>
    </row>
    <row r="73" spans="1:54" ht="66">
      <c r="A73" s="27"/>
      <c r="B73" s="16"/>
      <c r="C73" s="27"/>
      <c r="D73" s="16"/>
      <c r="E73" s="16">
        <v>2</v>
      </c>
      <c r="F73" s="25">
        <v>34</v>
      </c>
      <c r="G73" s="18" t="s">
        <v>18</v>
      </c>
      <c r="H73" s="18">
        <v>0</v>
      </c>
      <c r="I73" s="18">
        <v>1</v>
      </c>
      <c r="J73" s="18" t="s">
        <v>69</v>
      </c>
      <c r="K73" s="18" t="s">
        <v>68</v>
      </c>
      <c r="L73" s="18">
        <v>1</v>
      </c>
      <c r="M73" s="18">
        <v>8</v>
      </c>
      <c r="N73" s="19">
        <v>760</v>
      </c>
      <c r="O73" s="19" t="s">
        <v>166</v>
      </c>
      <c r="P73" s="19">
        <v>5</v>
      </c>
      <c r="Q73" s="18" t="str">
        <f t="shared" ca="1" si="24"/>
        <v>16</v>
      </c>
      <c r="R73" s="18" t="str">
        <f t="shared" ca="1" si="25"/>
        <v>08</v>
      </c>
      <c r="S73" s="18" t="str">
        <f t="shared" ca="1" si="26"/>
        <v>07</v>
      </c>
      <c r="T73" s="18">
        <v>1</v>
      </c>
      <c r="U73" s="18">
        <v>0</v>
      </c>
      <c r="V73" s="18">
        <v>0</v>
      </c>
      <c r="W73" s="18">
        <v>1</v>
      </c>
      <c r="X73" s="18">
        <v>1</v>
      </c>
      <c r="Y73" s="18">
        <v>1</v>
      </c>
      <c r="Z73" s="18">
        <v>1</v>
      </c>
      <c r="AA73" s="18">
        <v>1</v>
      </c>
      <c r="AB73" s="18">
        <v>0</v>
      </c>
      <c r="AC73" s="19">
        <v>0</v>
      </c>
      <c r="AD73" s="19">
        <v>0</v>
      </c>
      <c r="AE73" s="26">
        <f t="shared" ref="AE73:AE74" si="41">F73</f>
        <v>34</v>
      </c>
      <c r="AF73" s="19">
        <v>0</v>
      </c>
      <c r="AG73" s="19">
        <v>0</v>
      </c>
      <c r="AH73" s="19">
        <v>0</v>
      </c>
      <c r="AI73" s="18">
        <v>0</v>
      </c>
      <c r="AJ73" s="19">
        <v>0</v>
      </c>
      <c r="AK73" s="19">
        <v>0</v>
      </c>
      <c r="AL73" s="19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8" t="str">
        <f t="shared" ca="1" si="35"/>
        <v>40</v>
      </c>
      <c r="AU73" s="18" t="s">
        <v>25</v>
      </c>
      <c r="AV73" s="16" t="str">
        <f t="shared" ca="1" si="36"/>
        <v>7B00013CC80108076002F400051608070100000101010100000000000034000000000000000000000000000000000000000000000000000000407D</v>
      </c>
      <c r="AW73" s="79">
        <v>72</v>
      </c>
      <c r="AX73" s="21"/>
      <c r="AY73" s="18" t="str">
        <f t="shared" si="37"/>
        <v>00</v>
      </c>
      <c r="AZ73" s="18" t="str">
        <f t="shared" si="38"/>
        <v>00</v>
      </c>
      <c r="BA73" s="20"/>
      <c r="BB73" s="21"/>
    </row>
    <row r="74" spans="1:54" ht="66">
      <c r="A74" s="27"/>
      <c r="B74" s="16"/>
      <c r="C74" s="27"/>
      <c r="D74" s="16"/>
      <c r="E74" s="16">
        <v>3</v>
      </c>
      <c r="F74" s="25" t="s">
        <v>72</v>
      </c>
      <c r="G74" s="18" t="s">
        <v>18</v>
      </c>
      <c r="H74" s="18">
        <v>0</v>
      </c>
      <c r="I74" s="18">
        <v>1</v>
      </c>
      <c r="J74" s="18" t="s">
        <v>69</v>
      </c>
      <c r="K74" s="18" t="s">
        <v>68</v>
      </c>
      <c r="L74" s="18">
        <v>1</v>
      </c>
      <c r="M74" s="18">
        <v>8</v>
      </c>
      <c r="N74" s="19">
        <v>760</v>
      </c>
      <c r="O74" s="19" t="s">
        <v>166</v>
      </c>
      <c r="P74" s="19">
        <v>5</v>
      </c>
      <c r="Q74" s="18" t="str">
        <f t="shared" ca="1" si="24"/>
        <v>16</v>
      </c>
      <c r="R74" s="18" t="str">
        <f t="shared" ca="1" si="25"/>
        <v>08</v>
      </c>
      <c r="S74" s="18" t="str">
        <f t="shared" ca="1" si="26"/>
        <v>07</v>
      </c>
      <c r="T74" s="18">
        <v>1</v>
      </c>
      <c r="U74" s="18">
        <v>0</v>
      </c>
      <c r="V74" s="18">
        <v>0</v>
      </c>
      <c r="W74" s="18">
        <v>1</v>
      </c>
      <c r="X74" s="18">
        <v>1</v>
      </c>
      <c r="Y74" s="18">
        <v>1</v>
      </c>
      <c r="Z74" s="18">
        <v>1</v>
      </c>
      <c r="AA74" s="18">
        <v>1</v>
      </c>
      <c r="AB74" s="18">
        <v>0</v>
      </c>
      <c r="AC74" s="19">
        <v>0</v>
      </c>
      <c r="AD74" s="19">
        <v>0</v>
      </c>
      <c r="AE74" s="26" t="str">
        <f t="shared" si="41"/>
        <v>FFFF</v>
      </c>
      <c r="AF74" s="19">
        <v>0</v>
      </c>
      <c r="AG74" s="19">
        <v>0</v>
      </c>
      <c r="AH74" s="19">
        <v>0</v>
      </c>
      <c r="AI74" s="18">
        <v>0</v>
      </c>
      <c r="AJ74" s="19">
        <v>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8" t="str">
        <f t="shared" ca="1" si="35"/>
        <v>01</v>
      </c>
      <c r="AU74" s="18" t="s">
        <v>25</v>
      </c>
      <c r="AV74" s="16" t="str">
        <f t="shared" ca="1" si="36"/>
        <v>7B00013CC80108076002F40005160807010000010101010000000000FFFF000000000000000000000000000000000000000000000000000000017D</v>
      </c>
      <c r="AW74" s="79">
        <v>73</v>
      </c>
      <c r="AX74" s="21"/>
      <c r="AY74" s="18" t="str">
        <f t="shared" si="37"/>
        <v>00</v>
      </c>
      <c r="AZ74" s="18" t="str">
        <f t="shared" si="38"/>
        <v>00</v>
      </c>
      <c r="BA74" s="20"/>
      <c r="BB74" s="21"/>
    </row>
    <row r="75" spans="1:54" ht="66">
      <c r="A75" s="27"/>
      <c r="B75" s="16">
        <v>31</v>
      </c>
      <c r="C75" s="27" t="s">
        <v>90</v>
      </c>
      <c r="D75" s="16"/>
      <c r="E75" s="16">
        <v>1</v>
      </c>
      <c r="F75" s="25">
        <v>0</v>
      </c>
      <c r="G75" s="18" t="s">
        <v>18</v>
      </c>
      <c r="H75" s="18">
        <v>0</v>
      </c>
      <c r="I75" s="18">
        <v>1</v>
      </c>
      <c r="J75" s="18" t="s">
        <v>69</v>
      </c>
      <c r="K75" s="18" t="s">
        <v>68</v>
      </c>
      <c r="L75" s="18">
        <v>1</v>
      </c>
      <c r="M75" s="18">
        <v>8</v>
      </c>
      <c r="N75" s="19">
        <v>760</v>
      </c>
      <c r="O75" s="19" t="s">
        <v>166</v>
      </c>
      <c r="P75" s="19">
        <v>5</v>
      </c>
      <c r="Q75" s="18" t="str">
        <f t="shared" ca="1" si="24"/>
        <v>16</v>
      </c>
      <c r="R75" s="18" t="str">
        <f t="shared" ca="1" si="25"/>
        <v>08</v>
      </c>
      <c r="S75" s="18" t="str">
        <f t="shared" ca="1" si="26"/>
        <v>07</v>
      </c>
      <c r="T75" s="18">
        <v>1</v>
      </c>
      <c r="U75" s="18">
        <v>0</v>
      </c>
      <c r="V75" s="18">
        <v>0</v>
      </c>
      <c r="W75" s="18">
        <v>1</v>
      </c>
      <c r="X75" s="18">
        <v>1</v>
      </c>
      <c r="Y75" s="18">
        <v>1</v>
      </c>
      <c r="Z75" s="18">
        <v>1</v>
      </c>
      <c r="AA75" s="18">
        <v>1</v>
      </c>
      <c r="AB75" s="18">
        <v>0</v>
      </c>
      <c r="AC75" s="19">
        <v>0</v>
      </c>
      <c r="AD75" s="19">
        <v>0</v>
      </c>
      <c r="AE75" s="19">
        <v>0</v>
      </c>
      <c r="AF75" s="26">
        <f>F75</f>
        <v>0</v>
      </c>
      <c r="AG75" s="19">
        <v>0</v>
      </c>
      <c r="AH75" s="19">
        <v>0</v>
      </c>
      <c r="AI75" s="18">
        <v>0</v>
      </c>
      <c r="AJ75" s="19">
        <v>0</v>
      </c>
      <c r="AK75" s="19">
        <v>0</v>
      </c>
      <c r="AL75" s="19">
        <v>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8" t="str">
        <f t="shared" ca="1" si="35"/>
        <v>04</v>
      </c>
      <c r="AU75" s="18" t="s">
        <v>25</v>
      </c>
      <c r="AV75" s="16" t="str">
        <f t="shared" ca="1" si="36"/>
        <v>7B00013CC80108076002F400051608070100000101010100000000000000000000000000000000000000000000000000000000000000000000047D</v>
      </c>
      <c r="AW75" s="79">
        <v>74</v>
      </c>
      <c r="AX75" s="21"/>
      <c r="AY75" s="18" t="str">
        <f t="shared" si="37"/>
        <v>00</v>
      </c>
      <c r="AZ75" s="18" t="str">
        <f t="shared" si="38"/>
        <v>00</v>
      </c>
      <c r="BA75" s="20"/>
      <c r="BB75" s="21"/>
    </row>
    <row r="76" spans="1:54" ht="66">
      <c r="A76" s="27"/>
      <c r="B76" s="16"/>
      <c r="C76" s="27"/>
      <c r="D76" s="16"/>
      <c r="E76" s="16">
        <v>2</v>
      </c>
      <c r="F76" s="25">
        <v>34</v>
      </c>
      <c r="G76" s="18" t="s">
        <v>18</v>
      </c>
      <c r="H76" s="18">
        <v>0</v>
      </c>
      <c r="I76" s="18">
        <v>1</v>
      </c>
      <c r="J76" s="18" t="s">
        <v>69</v>
      </c>
      <c r="K76" s="18" t="s">
        <v>68</v>
      </c>
      <c r="L76" s="18">
        <v>1</v>
      </c>
      <c r="M76" s="18">
        <v>8</v>
      </c>
      <c r="N76" s="19">
        <v>760</v>
      </c>
      <c r="O76" s="19" t="s">
        <v>166</v>
      </c>
      <c r="P76" s="19">
        <v>5</v>
      </c>
      <c r="Q76" s="18" t="str">
        <f ca="1">TEXT(DEC2HEX(TEXT(NOW()+2,"YY")),"00")</f>
        <v>16</v>
      </c>
      <c r="R76" s="18" t="str">
        <f ca="1">TEXT(DEC2HEX(TEXT(NOW()+2,"MM")),"00")</f>
        <v>08</v>
      </c>
      <c r="S76" s="18" t="str">
        <f ca="1">TEXT(DEC2HEX(TEXT(NOW()+2,"DD")),"00")</f>
        <v>07</v>
      </c>
      <c r="T76" s="18">
        <v>1</v>
      </c>
      <c r="U76" s="18">
        <v>0</v>
      </c>
      <c r="V76" s="18">
        <v>0</v>
      </c>
      <c r="W76" s="18">
        <v>1</v>
      </c>
      <c r="X76" s="18">
        <v>1</v>
      </c>
      <c r="Y76" s="18">
        <v>1</v>
      </c>
      <c r="Z76" s="18">
        <v>1</v>
      </c>
      <c r="AA76" s="18">
        <v>1</v>
      </c>
      <c r="AB76" s="18">
        <v>0</v>
      </c>
      <c r="AC76" s="19">
        <v>0</v>
      </c>
      <c r="AD76" s="19">
        <v>0</v>
      </c>
      <c r="AE76" s="19">
        <v>0</v>
      </c>
      <c r="AF76" s="26">
        <f t="shared" ref="AF76:AF77" si="42">F76</f>
        <v>34</v>
      </c>
      <c r="AG76" s="19">
        <v>0</v>
      </c>
      <c r="AH76" s="19">
        <v>0</v>
      </c>
      <c r="AI76" s="18">
        <v>0</v>
      </c>
      <c r="AJ76" s="19">
        <v>0</v>
      </c>
      <c r="AK76" s="19">
        <v>0</v>
      </c>
      <c r="AL76" s="19">
        <v>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8" t="str">
        <f t="shared" ca="1" si="35"/>
        <v>40</v>
      </c>
      <c r="AU76" s="18" t="s">
        <v>25</v>
      </c>
      <c r="AV76" s="16" t="str">
        <f t="shared" ca="1" si="36"/>
        <v>7B00013CC80108076002F400051608070100000101010100000000000000003400000000000000000000000000000000000000000000000000407D</v>
      </c>
      <c r="AW76" s="79">
        <v>75</v>
      </c>
      <c r="AX76" s="21"/>
      <c r="AY76" s="18" t="str">
        <f t="shared" si="37"/>
        <v>00</v>
      </c>
      <c r="AZ76" s="18" t="str">
        <f t="shared" si="38"/>
        <v>00</v>
      </c>
      <c r="BA76" s="20"/>
      <c r="BB76" s="21"/>
    </row>
    <row r="77" spans="1:54" ht="66">
      <c r="A77" s="27"/>
      <c r="B77" s="16"/>
      <c r="C77" s="27"/>
      <c r="D77" s="16"/>
      <c r="E77" s="16">
        <v>3</v>
      </c>
      <c r="F77" s="25" t="s">
        <v>72</v>
      </c>
      <c r="G77" s="18" t="s">
        <v>18</v>
      </c>
      <c r="H77" s="18">
        <v>0</v>
      </c>
      <c r="I77" s="18">
        <v>1</v>
      </c>
      <c r="J77" s="18" t="s">
        <v>69</v>
      </c>
      <c r="K77" s="18" t="s">
        <v>68</v>
      </c>
      <c r="L77" s="18">
        <v>1</v>
      </c>
      <c r="M77" s="18">
        <v>8</v>
      </c>
      <c r="N77" s="19">
        <v>760</v>
      </c>
      <c r="O77" s="19" t="s">
        <v>166</v>
      </c>
      <c r="P77" s="19">
        <v>5</v>
      </c>
      <c r="Q77" s="18" t="str">
        <f t="shared" ref="Q77:Q120" ca="1" si="43">TEXT(DEC2HEX(TEXT(NOW()+2,"YY")),"00")</f>
        <v>16</v>
      </c>
      <c r="R77" s="18" t="str">
        <f t="shared" ref="R77:R120" ca="1" si="44">TEXT(DEC2HEX(TEXT(NOW()+2,"MM")),"00")</f>
        <v>08</v>
      </c>
      <c r="S77" s="18" t="str">
        <f t="shared" ref="S77:S120" ca="1" si="45">TEXT(DEC2HEX(TEXT(NOW()+2,"DD")),"00")</f>
        <v>07</v>
      </c>
      <c r="T77" s="18">
        <v>1</v>
      </c>
      <c r="U77" s="18">
        <v>0</v>
      </c>
      <c r="V77" s="18">
        <v>0</v>
      </c>
      <c r="W77" s="18">
        <v>1</v>
      </c>
      <c r="X77" s="18">
        <v>1</v>
      </c>
      <c r="Y77" s="18">
        <v>1</v>
      </c>
      <c r="Z77" s="18">
        <v>1</v>
      </c>
      <c r="AA77" s="18">
        <v>1</v>
      </c>
      <c r="AB77" s="18">
        <v>0</v>
      </c>
      <c r="AC77" s="19">
        <v>0</v>
      </c>
      <c r="AD77" s="19">
        <v>0</v>
      </c>
      <c r="AE77" s="19">
        <v>0</v>
      </c>
      <c r="AF77" s="26" t="str">
        <f t="shared" si="42"/>
        <v>FFFF</v>
      </c>
      <c r="AG77" s="19">
        <v>0</v>
      </c>
      <c r="AH77" s="19">
        <v>0</v>
      </c>
      <c r="AI77" s="18">
        <v>0</v>
      </c>
      <c r="AJ77" s="19">
        <v>0</v>
      </c>
      <c r="AK77" s="19">
        <v>0</v>
      </c>
      <c r="AL77" s="19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8" t="str">
        <f t="shared" ca="1" si="35"/>
        <v>01</v>
      </c>
      <c r="AU77" s="18" t="s">
        <v>25</v>
      </c>
      <c r="AV77" s="16" t="str">
        <f t="shared" ca="1" si="36"/>
        <v>7B00013CC80108076002F400051608070100000101010100000000000000FFFF00000000000000000000000000000000000000000000000000017D</v>
      </c>
      <c r="AW77" s="79">
        <v>76</v>
      </c>
      <c r="AX77" s="21"/>
      <c r="AY77" s="18" t="str">
        <f t="shared" si="37"/>
        <v>00</v>
      </c>
      <c r="AZ77" s="18" t="str">
        <f t="shared" si="38"/>
        <v>00</v>
      </c>
      <c r="BA77" s="20"/>
      <c r="BB77" s="21"/>
    </row>
    <row r="78" spans="1:54" ht="66">
      <c r="A78" s="27"/>
      <c r="B78" s="16">
        <v>33</v>
      </c>
      <c r="C78" s="27" t="s">
        <v>91</v>
      </c>
      <c r="D78" s="16"/>
      <c r="E78" s="16">
        <v>1</v>
      </c>
      <c r="F78" s="25">
        <v>0</v>
      </c>
      <c r="G78" s="18" t="s">
        <v>18</v>
      </c>
      <c r="H78" s="18">
        <v>0</v>
      </c>
      <c r="I78" s="18">
        <v>1</v>
      </c>
      <c r="J78" s="18" t="s">
        <v>69</v>
      </c>
      <c r="K78" s="18" t="s">
        <v>68</v>
      </c>
      <c r="L78" s="18">
        <v>1</v>
      </c>
      <c r="M78" s="18">
        <v>8</v>
      </c>
      <c r="N78" s="19">
        <v>760</v>
      </c>
      <c r="O78" s="19" t="s">
        <v>166</v>
      </c>
      <c r="P78" s="19">
        <v>5</v>
      </c>
      <c r="Q78" s="18" t="str">
        <f t="shared" ca="1" si="43"/>
        <v>16</v>
      </c>
      <c r="R78" s="18" t="str">
        <f t="shared" ca="1" si="44"/>
        <v>08</v>
      </c>
      <c r="S78" s="18" t="str">
        <f t="shared" ca="1" si="45"/>
        <v>07</v>
      </c>
      <c r="T78" s="18">
        <v>1</v>
      </c>
      <c r="U78" s="18">
        <v>0</v>
      </c>
      <c r="V78" s="18">
        <v>0</v>
      </c>
      <c r="W78" s="18">
        <v>1</v>
      </c>
      <c r="X78" s="18">
        <v>1</v>
      </c>
      <c r="Y78" s="18">
        <v>1</v>
      </c>
      <c r="Z78" s="18">
        <v>1</v>
      </c>
      <c r="AA78" s="18">
        <v>1</v>
      </c>
      <c r="AB78" s="18">
        <v>0</v>
      </c>
      <c r="AC78" s="19">
        <v>0</v>
      </c>
      <c r="AD78" s="19">
        <v>0</v>
      </c>
      <c r="AE78" s="19">
        <v>0</v>
      </c>
      <c r="AF78" s="19">
        <v>0</v>
      </c>
      <c r="AG78" s="26">
        <f>F78</f>
        <v>0</v>
      </c>
      <c r="AH78" s="19">
        <v>0</v>
      </c>
      <c r="AI78" s="18">
        <v>0</v>
      </c>
      <c r="AJ78" s="19">
        <v>0</v>
      </c>
      <c r="AK78" s="19">
        <v>0</v>
      </c>
      <c r="AL78" s="19">
        <v>0</v>
      </c>
      <c r="AM78" s="19">
        <v>0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8" t="str">
        <f t="shared" ca="1" si="35"/>
        <v>04</v>
      </c>
      <c r="AU78" s="18" t="s">
        <v>25</v>
      </c>
      <c r="AV78" s="16" t="str">
        <f t="shared" ca="1" si="36"/>
        <v>7B00013CC80108076002F400051608070100000101010100000000000000000000000000000000000000000000000000000000000000000000047D</v>
      </c>
      <c r="AW78" s="79">
        <v>77</v>
      </c>
      <c r="AX78" s="21"/>
      <c r="AY78" s="18" t="str">
        <f t="shared" si="37"/>
        <v>00</v>
      </c>
      <c r="AZ78" s="18" t="str">
        <f t="shared" si="38"/>
        <v>00</v>
      </c>
      <c r="BA78" s="20"/>
      <c r="BB78" s="21"/>
    </row>
    <row r="79" spans="1:54" ht="66">
      <c r="A79" s="27"/>
      <c r="B79" s="16"/>
      <c r="C79" s="27"/>
      <c r="D79" s="16"/>
      <c r="E79" s="16">
        <v>2</v>
      </c>
      <c r="F79" s="25">
        <v>34</v>
      </c>
      <c r="G79" s="18" t="s">
        <v>18</v>
      </c>
      <c r="H79" s="18">
        <v>0</v>
      </c>
      <c r="I79" s="18">
        <v>1</v>
      </c>
      <c r="J79" s="18" t="s">
        <v>69</v>
      </c>
      <c r="K79" s="18" t="s">
        <v>68</v>
      </c>
      <c r="L79" s="18">
        <v>1</v>
      </c>
      <c r="M79" s="18">
        <v>8</v>
      </c>
      <c r="N79" s="19">
        <v>760</v>
      </c>
      <c r="O79" s="19" t="s">
        <v>166</v>
      </c>
      <c r="P79" s="19">
        <v>5</v>
      </c>
      <c r="Q79" s="18" t="str">
        <f t="shared" ca="1" si="43"/>
        <v>16</v>
      </c>
      <c r="R79" s="18" t="str">
        <f t="shared" ca="1" si="44"/>
        <v>08</v>
      </c>
      <c r="S79" s="18" t="str">
        <f t="shared" ca="1" si="45"/>
        <v>07</v>
      </c>
      <c r="T79" s="18">
        <v>1</v>
      </c>
      <c r="U79" s="18">
        <v>0</v>
      </c>
      <c r="V79" s="18">
        <v>0</v>
      </c>
      <c r="W79" s="18">
        <v>1</v>
      </c>
      <c r="X79" s="18">
        <v>1</v>
      </c>
      <c r="Y79" s="18">
        <v>1</v>
      </c>
      <c r="Z79" s="18">
        <v>1</v>
      </c>
      <c r="AA79" s="18">
        <v>1</v>
      </c>
      <c r="AB79" s="18">
        <v>0</v>
      </c>
      <c r="AC79" s="19">
        <v>0</v>
      </c>
      <c r="AD79" s="19">
        <v>0</v>
      </c>
      <c r="AE79" s="19">
        <v>0</v>
      </c>
      <c r="AF79" s="19">
        <v>0</v>
      </c>
      <c r="AG79" s="26">
        <f t="shared" ref="AG79:AG80" si="46">F79</f>
        <v>34</v>
      </c>
      <c r="AH79" s="19">
        <v>0</v>
      </c>
      <c r="AI79" s="18">
        <v>0</v>
      </c>
      <c r="AJ79" s="19">
        <v>0</v>
      </c>
      <c r="AK79" s="19">
        <v>0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8" t="str">
        <f t="shared" ca="1" si="35"/>
        <v>40</v>
      </c>
      <c r="AU79" s="18" t="s">
        <v>25</v>
      </c>
      <c r="AV79" s="16" t="str">
        <f t="shared" ca="1" si="36"/>
        <v>7B00013CC80108076002F400051608070100000101010100000000000000000000340000000000000000000000000000000000000000000000407D</v>
      </c>
      <c r="AW79" s="79">
        <v>78</v>
      </c>
      <c r="AX79" s="21"/>
      <c r="AY79" s="18" t="str">
        <f t="shared" si="37"/>
        <v>00</v>
      </c>
      <c r="AZ79" s="18" t="str">
        <f t="shared" si="38"/>
        <v>00</v>
      </c>
      <c r="BA79" s="20"/>
      <c r="BB79" s="21"/>
    </row>
    <row r="80" spans="1:54" ht="66">
      <c r="A80" s="27"/>
      <c r="B80" s="16"/>
      <c r="C80" s="27"/>
      <c r="D80" s="16"/>
      <c r="E80" s="16">
        <v>3</v>
      </c>
      <c r="F80" s="25" t="s">
        <v>72</v>
      </c>
      <c r="G80" s="18" t="s">
        <v>18</v>
      </c>
      <c r="H80" s="18">
        <v>0</v>
      </c>
      <c r="I80" s="18">
        <v>1</v>
      </c>
      <c r="J80" s="18" t="s">
        <v>69</v>
      </c>
      <c r="K80" s="18" t="s">
        <v>68</v>
      </c>
      <c r="L80" s="18">
        <v>1</v>
      </c>
      <c r="M80" s="18">
        <v>8</v>
      </c>
      <c r="N80" s="19">
        <v>760</v>
      </c>
      <c r="O80" s="19" t="s">
        <v>166</v>
      </c>
      <c r="P80" s="19">
        <v>5</v>
      </c>
      <c r="Q80" s="18" t="str">
        <f t="shared" ca="1" si="43"/>
        <v>16</v>
      </c>
      <c r="R80" s="18" t="str">
        <f t="shared" ca="1" si="44"/>
        <v>08</v>
      </c>
      <c r="S80" s="18" t="str">
        <f t="shared" ca="1" si="45"/>
        <v>07</v>
      </c>
      <c r="T80" s="18">
        <v>1</v>
      </c>
      <c r="U80" s="18">
        <v>0</v>
      </c>
      <c r="V80" s="18">
        <v>0</v>
      </c>
      <c r="W80" s="18">
        <v>1</v>
      </c>
      <c r="X80" s="18">
        <v>1</v>
      </c>
      <c r="Y80" s="18">
        <v>1</v>
      </c>
      <c r="Z80" s="18">
        <v>1</v>
      </c>
      <c r="AA80" s="18">
        <v>1</v>
      </c>
      <c r="AB80" s="18">
        <v>0</v>
      </c>
      <c r="AC80" s="19">
        <v>0</v>
      </c>
      <c r="AD80" s="19">
        <v>0</v>
      </c>
      <c r="AE80" s="19">
        <v>0</v>
      </c>
      <c r="AF80" s="19">
        <v>0</v>
      </c>
      <c r="AG80" s="26" t="str">
        <f t="shared" si="46"/>
        <v>FFFF</v>
      </c>
      <c r="AH80" s="19">
        <v>0</v>
      </c>
      <c r="AI80" s="18">
        <v>0</v>
      </c>
      <c r="AJ80" s="19">
        <v>0</v>
      </c>
      <c r="AK80" s="19">
        <v>0</v>
      </c>
      <c r="AL80" s="19">
        <v>0</v>
      </c>
      <c r="AM80" s="19">
        <v>0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>
        <v>0</v>
      </c>
      <c r="AT80" s="18" t="str">
        <f t="shared" ca="1" si="35"/>
        <v>01</v>
      </c>
      <c r="AU80" s="18" t="s">
        <v>25</v>
      </c>
      <c r="AV80" s="16" t="str">
        <f t="shared" ca="1" si="36"/>
        <v>7B00013CC80108076002F4000516080701000001010101000000000000000000FFFF0000000000000000000000000000000000000000000000017D</v>
      </c>
      <c r="AW80" s="79">
        <v>79</v>
      </c>
      <c r="AX80" s="21"/>
      <c r="AY80" s="18" t="str">
        <f t="shared" si="37"/>
        <v>00</v>
      </c>
      <c r="AZ80" s="18" t="str">
        <f t="shared" si="38"/>
        <v>00</v>
      </c>
      <c r="BA80" s="20"/>
      <c r="BB80" s="21"/>
    </row>
    <row r="81" spans="1:54" ht="66">
      <c r="A81" s="27"/>
      <c r="B81" s="16">
        <v>35</v>
      </c>
      <c r="C81" s="27" t="s">
        <v>102</v>
      </c>
      <c r="D81" s="16"/>
      <c r="E81" s="16">
        <v>1</v>
      </c>
      <c r="F81" s="25">
        <v>0</v>
      </c>
      <c r="G81" s="18" t="s">
        <v>18</v>
      </c>
      <c r="H81" s="18">
        <v>0</v>
      </c>
      <c r="I81" s="18">
        <v>1</v>
      </c>
      <c r="J81" s="18" t="s">
        <v>69</v>
      </c>
      <c r="K81" s="18" t="s">
        <v>68</v>
      </c>
      <c r="L81" s="18">
        <v>1</v>
      </c>
      <c r="M81" s="18">
        <v>8</v>
      </c>
      <c r="N81" s="19">
        <v>760</v>
      </c>
      <c r="O81" s="19" t="s">
        <v>166</v>
      </c>
      <c r="P81" s="19">
        <v>5</v>
      </c>
      <c r="Q81" s="18" t="str">
        <f t="shared" ca="1" si="43"/>
        <v>16</v>
      </c>
      <c r="R81" s="18" t="str">
        <f t="shared" ca="1" si="44"/>
        <v>08</v>
      </c>
      <c r="S81" s="18" t="str">
        <f t="shared" ca="1" si="45"/>
        <v>07</v>
      </c>
      <c r="T81" s="18">
        <v>1</v>
      </c>
      <c r="U81" s="18">
        <v>0</v>
      </c>
      <c r="V81" s="18">
        <v>0</v>
      </c>
      <c r="W81" s="18">
        <v>1</v>
      </c>
      <c r="X81" s="18">
        <v>1</v>
      </c>
      <c r="Y81" s="18">
        <v>1</v>
      </c>
      <c r="Z81" s="18">
        <v>1</v>
      </c>
      <c r="AA81" s="18">
        <v>1</v>
      </c>
      <c r="AB81" s="18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26">
        <f>F81</f>
        <v>0</v>
      </c>
      <c r="AI81" s="18">
        <v>0</v>
      </c>
      <c r="AJ81" s="19">
        <v>0</v>
      </c>
      <c r="AK81" s="19">
        <v>0</v>
      </c>
      <c r="AL81" s="19">
        <v>0</v>
      </c>
      <c r="AM81" s="19">
        <v>0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8" t="str">
        <f t="shared" ca="1" si="35"/>
        <v>04</v>
      </c>
      <c r="AU81" s="18" t="s">
        <v>25</v>
      </c>
      <c r="AV81" s="16" t="str">
        <f t="shared" ca="1" si="36"/>
        <v>7B00013CC80108076002F400051608070100000101010100000000000000000000000000000000000000000000000000000000000000000000047D</v>
      </c>
      <c r="AW81" s="79">
        <v>80</v>
      </c>
      <c r="AX81" s="21"/>
      <c r="AY81" s="18" t="str">
        <f t="shared" si="37"/>
        <v>00</v>
      </c>
      <c r="AZ81" s="18" t="str">
        <f t="shared" si="38"/>
        <v>00</v>
      </c>
      <c r="BA81" s="20"/>
      <c r="BB81" s="21"/>
    </row>
    <row r="82" spans="1:54" ht="66">
      <c r="A82" s="27"/>
      <c r="B82" s="16"/>
      <c r="C82" s="27"/>
      <c r="D82" s="16"/>
      <c r="E82" s="16">
        <v>2</v>
      </c>
      <c r="F82" s="25">
        <v>34</v>
      </c>
      <c r="G82" s="18" t="s">
        <v>18</v>
      </c>
      <c r="H82" s="18">
        <v>0</v>
      </c>
      <c r="I82" s="18">
        <v>1</v>
      </c>
      <c r="J82" s="18" t="s">
        <v>69</v>
      </c>
      <c r="K82" s="18" t="s">
        <v>68</v>
      </c>
      <c r="L82" s="18">
        <v>1</v>
      </c>
      <c r="M82" s="18">
        <v>8</v>
      </c>
      <c r="N82" s="19">
        <v>760</v>
      </c>
      <c r="O82" s="19" t="s">
        <v>166</v>
      </c>
      <c r="P82" s="19">
        <v>5</v>
      </c>
      <c r="Q82" s="18" t="str">
        <f t="shared" ca="1" si="43"/>
        <v>16</v>
      </c>
      <c r="R82" s="18" t="str">
        <f t="shared" ca="1" si="44"/>
        <v>08</v>
      </c>
      <c r="S82" s="18" t="str">
        <f t="shared" ca="1" si="45"/>
        <v>07</v>
      </c>
      <c r="T82" s="18">
        <v>1</v>
      </c>
      <c r="U82" s="18">
        <v>0</v>
      </c>
      <c r="V82" s="18">
        <v>0</v>
      </c>
      <c r="W82" s="18">
        <v>1</v>
      </c>
      <c r="X82" s="18">
        <v>1</v>
      </c>
      <c r="Y82" s="18">
        <v>1</v>
      </c>
      <c r="Z82" s="18">
        <v>1</v>
      </c>
      <c r="AA82" s="18">
        <v>1</v>
      </c>
      <c r="AB82" s="18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26">
        <f t="shared" ref="AH82:AH83" si="47">F82</f>
        <v>34</v>
      </c>
      <c r="AI82" s="18">
        <v>0</v>
      </c>
      <c r="AJ82" s="19">
        <v>0</v>
      </c>
      <c r="AK82" s="19">
        <v>0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8" t="str">
        <f t="shared" ca="1" si="35"/>
        <v>40</v>
      </c>
      <c r="AU82" s="18" t="s">
        <v>25</v>
      </c>
      <c r="AV82" s="16" t="str">
        <f t="shared" ca="1" si="36"/>
        <v>7B00013CC80108076002F400051608070100000101010100000000000000000000000034000000000000000000000000000000000000000000407D</v>
      </c>
      <c r="AW82" s="79">
        <v>81</v>
      </c>
      <c r="AX82" s="21"/>
      <c r="AY82" s="18" t="str">
        <f t="shared" si="37"/>
        <v>00</v>
      </c>
      <c r="AZ82" s="18" t="str">
        <f t="shared" si="38"/>
        <v>00</v>
      </c>
      <c r="BA82" s="20"/>
      <c r="BB82" s="21"/>
    </row>
    <row r="83" spans="1:54" ht="66">
      <c r="A83" s="27"/>
      <c r="B83" s="16"/>
      <c r="C83" s="27"/>
      <c r="D83" s="16"/>
      <c r="E83" s="16">
        <v>3</v>
      </c>
      <c r="F83" s="25" t="s">
        <v>72</v>
      </c>
      <c r="G83" s="18" t="s">
        <v>18</v>
      </c>
      <c r="H83" s="18">
        <v>0</v>
      </c>
      <c r="I83" s="18">
        <v>1</v>
      </c>
      <c r="J83" s="18" t="s">
        <v>69</v>
      </c>
      <c r="K83" s="18" t="s">
        <v>68</v>
      </c>
      <c r="L83" s="18">
        <v>1</v>
      </c>
      <c r="M83" s="18">
        <v>8</v>
      </c>
      <c r="N83" s="19">
        <v>760</v>
      </c>
      <c r="O83" s="19" t="s">
        <v>166</v>
      </c>
      <c r="P83" s="19">
        <v>5</v>
      </c>
      <c r="Q83" s="18" t="str">
        <f t="shared" ca="1" si="43"/>
        <v>16</v>
      </c>
      <c r="R83" s="18" t="str">
        <f t="shared" ca="1" si="44"/>
        <v>08</v>
      </c>
      <c r="S83" s="18" t="str">
        <f t="shared" ca="1" si="45"/>
        <v>07</v>
      </c>
      <c r="T83" s="18">
        <v>1</v>
      </c>
      <c r="U83" s="18">
        <v>0</v>
      </c>
      <c r="V83" s="18">
        <v>0</v>
      </c>
      <c r="W83" s="18">
        <v>1</v>
      </c>
      <c r="X83" s="18">
        <v>1</v>
      </c>
      <c r="Y83" s="18">
        <v>1</v>
      </c>
      <c r="Z83" s="18">
        <v>1</v>
      </c>
      <c r="AA83" s="18">
        <v>1</v>
      </c>
      <c r="AB83" s="18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26" t="str">
        <f t="shared" si="47"/>
        <v>FFFF</v>
      </c>
      <c r="AI83" s="18">
        <v>0</v>
      </c>
      <c r="AJ83" s="19">
        <v>0</v>
      </c>
      <c r="AK83" s="19">
        <v>0</v>
      </c>
      <c r="AL83" s="19">
        <v>0</v>
      </c>
      <c r="AM83" s="19">
        <v>0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>
        <v>0</v>
      </c>
      <c r="AT83" s="18" t="str">
        <f t="shared" ca="1" si="35"/>
        <v>01</v>
      </c>
      <c r="AU83" s="18" t="s">
        <v>25</v>
      </c>
      <c r="AV83" s="16" t="str">
        <f t="shared" ca="1" si="36"/>
        <v>7B00013CC80108076002F40005160807010000010101010000000000000000000000FFFF000000000000000000000000000000000000000000017D</v>
      </c>
      <c r="AW83" s="79">
        <v>82</v>
      </c>
      <c r="AX83" s="21"/>
      <c r="AY83" s="18" t="str">
        <f t="shared" si="37"/>
        <v>00</v>
      </c>
      <c r="AZ83" s="18" t="str">
        <f t="shared" si="38"/>
        <v>00</v>
      </c>
      <c r="BA83" s="20"/>
      <c r="BB83" s="21"/>
    </row>
    <row r="84" spans="1:54" ht="66">
      <c r="A84" s="27"/>
      <c r="B84" s="16">
        <v>37</v>
      </c>
      <c r="C84" s="27" t="s">
        <v>103</v>
      </c>
      <c r="D84" s="16"/>
      <c r="E84" s="16">
        <v>1</v>
      </c>
      <c r="F84" s="22">
        <v>0</v>
      </c>
      <c r="G84" s="18" t="s">
        <v>18</v>
      </c>
      <c r="H84" s="18">
        <v>0</v>
      </c>
      <c r="I84" s="18">
        <v>1</v>
      </c>
      <c r="J84" s="18" t="s">
        <v>69</v>
      </c>
      <c r="K84" s="18" t="s">
        <v>68</v>
      </c>
      <c r="L84" s="18">
        <v>1</v>
      </c>
      <c r="M84" s="18">
        <v>8</v>
      </c>
      <c r="N84" s="19">
        <v>760</v>
      </c>
      <c r="O84" s="19" t="s">
        <v>166</v>
      </c>
      <c r="P84" s="19">
        <v>5</v>
      </c>
      <c r="Q84" s="18" t="str">
        <f t="shared" ca="1" si="43"/>
        <v>16</v>
      </c>
      <c r="R84" s="18" t="str">
        <f t="shared" ca="1" si="44"/>
        <v>08</v>
      </c>
      <c r="S84" s="18" t="str">
        <f t="shared" ca="1" si="45"/>
        <v>07</v>
      </c>
      <c r="T84" s="18">
        <v>1</v>
      </c>
      <c r="U84" s="18">
        <v>0</v>
      </c>
      <c r="V84" s="18">
        <v>0</v>
      </c>
      <c r="W84" s="18">
        <v>1</v>
      </c>
      <c r="X84" s="18">
        <v>1</v>
      </c>
      <c r="Y84" s="18">
        <v>1</v>
      </c>
      <c r="Z84" s="18">
        <v>1</v>
      </c>
      <c r="AA84" s="18">
        <v>1</v>
      </c>
      <c r="AB84" s="18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23">
        <f>F84</f>
        <v>0</v>
      </c>
      <c r="AJ84" s="19">
        <v>0</v>
      </c>
      <c r="AK84" s="19">
        <v>0</v>
      </c>
      <c r="AL84" s="19">
        <v>0</v>
      </c>
      <c r="AM84" s="19">
        <v>0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8" t="str">
        <f t="shared" ca="1" si="35"/>
        <v>04</v>
      </c>
      <c r="AU84" s="18" t="s">
        <v>25</v>
      </c>
      <c r="AV84" s="16" t="str">
        <f t="shared" ca="1" si="36"/>
        <v>7B00013CC80108076002F400051608070100000101010100000000000000000000000000000000000000000000000000000000000000000000047D</v>
      </c>
      <c r="AW84" s="79">
        <v>83</v>
      </c>
      <c r="AX84" s="21"/>
      <c r="AY84" s="18" t="str">
        <f t="shared" si="37"/>
        <v>00</v>
      </c>
      <c r="AZ84" s="18" t="str">
        <f t="shared" si="38"/>
        <v>00</v>
      </c>
      <c r="BA84" s="20"/>
      <c r="BB84" s="21"/>
    </row>
    <row r="85" spans="1:54" ht="66">
      <c r="A85" s="27"/>
      <c r="B85" s="16"/>
      <c r="C85" s="27"/>
      <c r="D85" s="16"/>
      <c r="E85" s="16">
        <v>2</v>
      </c>
      <c r="F85" s="22">
        <v>1</v>
      </c>
      <c r="G85" s="18" t="s">
        <v>18</v>
      </c>
      <c r="H85" s="18">
        <v>0</v>
      </c>
      <c r="I85" s="18">
        <v>1</v>
      </c>
      <c r="J85" s="18" t="s">
        <v>69</v>
      </c>
      <c r="K85" s="18" t="s">
        <v>68</v>
      </c>
      <c r="L85" s="18">
        <v>1</v>
      </c>
      <c r="M85" s="18">
        <v>8</v>
      </c>
      <c r="N85" s="19">
        <v>760</v>
      </c>
      <c r="O85" s="19" t="s">
        <v>166</v>
      </c>
      <c r="P85" s="19">
        <v>5</v>
      </c>
      <c r="Q85" s="18" t="str">
        <f t="shared" ca="1" si="43"/>
        <v>16</v>
      </c>
      <c r="R85" s="18" t="str">
        <f t="shared" ca="1" si="44"/>
        <v>08</v>
      </c>
      <c r="S85" s="18" t="str">
        <f t="shared" ca="1" si="45"/>
        <v>07</v>
      </c>
      <c r="T85" s="18">
        <v>1</v>
      </c>
      <c r="U85" s="18">
        <v>0</v>
      </c>
      <c r="V85" s="18">
        <v>0</v>
      </c>
      <c r="W85" s="18">
        <v>1</v>
      </c>
      <c r="X85" s="18">
        <v>1</v>
      </c>
      <c r="Y85" s="18">
        <v>1</v>
      </c>
      <c r="Z85" s="18">
        <v>1</v>
      </c>
      <c r="AA85" s="18">
        <v>1</v>
      </c>
      <c r="AB85" s="18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23">
        <f t="shared" ref="AI85:AI86" si="48">F85</f>
        <v>1</v>
      </c>
      <c r="AJ85" s="19">
        <v>0</v>
      </c>
      <c r="AK85" s="19">
        <v>0</v>
      </c>
      <c r="AL85" s="19">
        <v>0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8" t="str">
        <f t="shared" ca="1" si="35"/>
        <v>05</v>
      </c>
      <c r="AU85" s="18" t="s">
        <v>25</v>
      </c>
      <c r="AV85" s="16" t="str">
        <f t="shared" ca="1" si="36"/>
        <v>7B00013CC80108076002F400051608070100000101010100000000000000000000000000010000000000000000000000000000000000000000057D</v>
      </c>
      <c r="AW85" s="79">
        <v>84</v>
      </c>
      <c r="AX85" s="21"/>
      <c r="AY85" s="18" t="str">
        <f t="shared" si="37"/>
        <v>00</v>
      </c>
      <c r="AZ85" s="18" t="str">
        <f t="shared" si="38"/>
        <v>00</v>
      </c>
      <c r="BA85" s="20"/>
      <c r="BB85" s="21"/>
    </row>
    <row r="86" spans="1:54" ht="66">
      <c r="A86" s="27"/>
      <c r="B86" s="16"/>
      <c r="C86" s="27"/>
      <c r="D86" s="16"/>
      <c r="E86" s="16">
        <v>3</v>
      </c>
      <c r="F86" s="22" t="s">
        <v>22</v>
      </c>
      <c r="G86" s="18" t="s">
        <v>18</v>
      </c>
      <c r="H86" s="18">
        <v>0</v>
      </c>
      <c r="I86" s="18">
        <v>1</v>
      </c>
      <c r="J86" s="18" t="s">
        <v>69</v>
      </c>
      <c r="K86" s="18" t="s">
        <v>68</v>
      </c>
      <c r="L86" s="18">
        <v>1</v>
      </c>
      <c r="M86" s="18">
        <v>8</v>
      </c>
      <c r="N86" s="19">
        <v>760</v>
      </c>
      <c r="O86" s="19" t="s">
        <v>166</v>
      </c>
      <c r="P86" s="19">
        <v>5</v>
      </c>
      <c r="Q86" s="18" t="str">
        <f t="shared" ca="1" si="43"/>
        <v>16</v>
      </c>
      <c r="R86" s="18" t="str">
        <f t="shared" ca="1" si="44"/>
        <v>08</v>
      </c>
      <c r="S86" s="18" t="str">
        <f t="shared" ca="1" si="45"/>
        <v>07</v>
      </c>
      <c r="T86" s="18">
        <v>1</v>
      </c>
      <c r="U86" s="18">
        <v>0</v>
      </c>
      <c r="V86" s="18">
        <v>0</v>
      </c>
      <c r="W86" s="18">
        <v>1</v>
      </c>
      <c r="X86" s="18">
        <v>1</v>
      </c>
      <c r="Y86" s="18">
        <v>1</v>
      </c>
      <c r="Z86" s="18">
        <v>1</v>
      </c>
      <c r="AA86" s="18">
        <v>1</v>
      </c>
      <c r="AB86" s="18">
        <v>0</v>
      </c>
      <c r="AC86" s="19">
        <v>0</v>
      </c>
      <c r="AD86" s="19">
        <v>0</v>
      </c>
      <c r="AE86" s="19">
        <v>0</v>
      </c>
      <c r="AF86" s="19">
        <v>0</v>
      </c>
      <c r="AG86" s="19">
        <v>0</v>
      </c>
      <c r="AH86" s="19">
        <v>0</v>
      </c>
      <c r="AI86" s="23" t="str">
        <f t="shared" si="48"/>
        <v>FF</v>
      </c>
      <c r="AJ86" s="19">
        <v>0</v>
      </c>
      <c r="AK86" s="19">
        <v>0</v>
      </c>
      <c r="AL86" s="19">
        <v>0</v>
      </c>
      <c r="AM86" s="19">
        <v>0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0</v>
      </c>
      <c r="AT86" s="18" t="str">
        <f t="shared" ca="1" si="35"/>
        <v>01</v>
      </c>
      <c r="AU86" s="18" t="s">
        <v>25</v>
      </c>
      <c r="AV86" s="16" t="str">
        <f t="shared" ca="1" si="36"/>
        <v>7B00013CC80108076002F400051608070100000101010100000000000000000000000000FF0000000000000000000000000000000000000000017D</v>
      </c>
      <c r="AW86" s="79">
        <v>85</v>
      </c>
      <c r="AX86" s="21"/>
      <c r="AY86" s="18" t="str">
        <f t="shared" si="37"/>
        <v>00</v>
      </c>
      <c r="AZ86" s="18" t="str">
        <f t="shared" si="38"/>
        <v>00</v>
      </c>
      <c r="BA86" s="20"/>
      <c r="BB86" s="21"/>
    </row>
    <row r="87" spans="1:54" ht="66">
      <c r="A87" s="27"/>
      <c r="B87" s="16">
        <v>38</v>
      </c>
      <c r="C87" s="27" t="s">
        <v>92</v>
      </c>
      <c r="D87" s="16"/>
      <c r="E87" s="16">
        <v>1</v>
      </c>
      <c r="F87" s="25">
        <v>0</v>
      </c>
      <c r="G87" s="18" t="s">
        <v>18</v>
      </c>
      <c r="H87" s="18">
        <v>0</v>
      </c>
      <c r="I87" s="18">
        <v>1</v>
      </c>
      <c r="J87" s="18" t="s">
        <v>69</v>
      </c>
      <c r="K87" s="18" t="s">
        <v>68</v>
      </c>
      <c r="L87" s="18">
        <v>1</v>
      </c>
      <c r="M87" s="18">
        <v>8</v>
      </c>
      <c r="N87" s="19">
        <v>760</v>
      </c>
      <c r="O87" s="19" t="s">
        <v>166</v>
      </c>
      <c r="P87" s="19">
        <v>5</v>
      </c>
      <c r="Q87" s="18" t="str">
        <f t="shared" ca="1" si="43"/>
        <v>16</v>
      </c>
      <c r="R87" s="18" t="str">
        <f t="shared" ca="1" si="44"/>
        <v>08</v>
      </c>
      <c r="S87" s="18" t="str">
        <f t="shared" ca="1" si="45"/>
        <v>07</v>
      </c>
      <c r="T87" s="18">
        <v>1</v>
      </c>
      <c r="U87" s="18">
        <v>0</v>
      </c>
      <c r="V87" s="18">
        <v>0</v>
      </c>
      <c r="W87" s="18">
        <v>1</v>
      </c>
      <c r="X87" s="18">
        <v>1</v>
      </c>
      <c r="Y87" s="18">
        <v>1</v>
      </c>
      <c r="Z87" s="18">
        <v>1</v>
      </c>
      <c r="AA87" s="18">
        <v>1</v>
      </c>
      <c r="AB87" s="18">
        <v>0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8">
        <v>0</v>
      </c>
      <c r="AJ87" s="26">
        <f>F87</f>
        <v>0</v>
      </c>
      <c r="AK87" s="19">
        <v>0</v>
      </c>
      <c r="AL87" s="19">
        <v>0</v>
      </c>
      <c r="AM87" s="19">
        <v>0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8" t="str">
        <f t="shared" ca="1" si="35"/>
        <v>04</v>
      </c>
      <c r="AU87" s="18" t="s">
        <v>25</v>
      </c>
      <c r="AV87" s="16" t="str">
        <f t="shared" ca="1" si="36"/>
        <v>7B00013CC80108076002F400051608070100000101010100000000000000000000000000000000000000000000000000000000000000000000047D</v>
      </c>
      <c r="AW87" s="79">
        <v>86</v>
      </c>
      <c r="AX87" s="21"/>
      <c r="AY87" s="18" t="str">
        <f t="shared" si="37"/>
        <v>00</v>
      </c>
      <c r="AZ87" s="18" t="str">
        <f t="shared" si="38"/>
        <v>00</v>
      </c>
      <c r="BA87" s="20"/>
      <c r="BB87" s="21"/>
    </row>
    <row r="88" spans="1:54" ht="66">
      <c r="A88" s="27"/>
      <c r="B88" s="16"/>
      <c r="C88" s="27"/>
      <c r="D88" s="16"/>
      <c r="E88" s="16">
        <v>2</v>
      </c>
      <c r="F88" s="25">
        <v>34</v>
      </c>
      <c r="G88" s="18" t="s">
        <v>18</v>
      </c>
      <c r="H88" s="18">
        <v>0</v>
      </c>
      <c r="I88" s="18">
        <v>1</v>
      </c>
      <c r="J88" s="18" t="s">
        <v>69</v>
      </c>
      <c r="K88" s="18" t="s">
        <v>68</v>
      </c>
      <c r="L88" s="18">
        <v>1</v>
      </c>
      <c r="M88" s="18">
        <v>8</v>
      </c>
      <c r="N88" s="19">
        <v>760</v>
      </c>
      <c r="O88" s="19" t="s">
        <v>166</v>
      </c>
      <c r="P88" s="19">
        <v>5</v>
      </c>
      <c r="Q88" s="18" t="str">
        <f t="shared" ca="1" si="43"/>
        <v>16</v>
      </c>
      <c r="R88" s="18" t="str">
        <f t="shared" ca="1" si="44"/>
        <v>08</v>
      </c>
      <c r="S88" s="18" t="str">
        <f t="shared" ca="1" si="45"/>
        <v>07</v>
      </c>
      <c r="T88" s="18">
        <v>1</v>
      </c>
      <c r="U88" s="18">
        <v>0</v>
      </c>
      <c r="V88" s="18">
        <v>0</v>
      </c>
      <c r="W88" s="18">
        <v>1</v>
      </c>
      <c r="X88" s="18">
        <v>1</v>
      </c>
      <c r="Y88" s="18">
        <v>1</v>
      </c>
      <c r="Z88" s="18">
        <v>1</v>
      </c>
      <c r="AA88" s="18">
        <v>1</v>
      </c>
      <c r="AB88" s="18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8">
        <v>0</v>
      </c>
      <c r="AJ88" s="26">
        <f t="shared" ref="AJ88:AJ89" si="49">F88</f>
        <v>34</v>
      </c>
      <c r="AK88" s="19">
        <v>0</v>
      </c>
      <c r="AL88" s="19">
        <v>0</v>
      </c>
      <c r="AM88" s="19">
        <v>0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8" t="str">
        <f t="shared" ca="1" si="35"/>
        <v>40</v>
      </c>
      <c r="AU88" s="18" t="s">
        <v>25</v>
      </c>
      <c r="AV88" s="16" t="str">
        <f t="shared" ca="1" si="36"/>
        <v>7B00013CC80108076002F400051608070100000101010100000000000000000000000000000034000000000000000000000000000000000000407D</v>
      </c>
      <c r="AW88" s="79">
        <v>87</v>
      </c>
      <c r="AX88" s="21"/>
      <c r="AY88" s="18" t="str">
        <f t="shared" si="37"/>
        <v>00</v>
      </c>
      <c r="AZ88" s="18" t="str">
        <f t="shared" si="38"/>
        <v>00</v>
      </c>
      <c r="BA88" s="20"/>
      <c r="BB88" s="21"/>
    </row>
    <row r="89" spans="1:54" ht="66">
      <c r="A89" s="27"/>
      <c r="B89" s="16"/>
      <c r="C89" s="27"/>
      <c r="D89" s="16"/>
      <c r="E89" s="16">
        <v>3</v>
      </c>
      <c r="F89" s="25" t="s">
        <v>72</v>
      </c>
      <c r="G89" s="18" t="s">
        <v>18</v>
      </c>
      <c r="H89" s="18">
        <v>0</v>
      </c>
      <c r="I89" s="18">
        <v>1</v>
      </c>
      <c r="J89" s="18" t="s">
        <v>69</v>
      </c>
      <c r="K89" s="18" t="s">
        <v>68</v>
      </c>
      <c r="L89" s="18">
        <v>1</v>
      </c>
      <c r="M89" s="18">
        <v>8</v>
      </c>
      <c r="N89" s="19">
        <v>760</v>
      </c>
      <c r="O89" s="19" t="s">
        <v>166</v>
      </c>
      <c r="P89" s="19">
        <v>5</v>
      </c>
      <c r="Q89" s="18" t="str">
        <f t="shared" ca="1" si="43"/>
        <v>16</v>
      </c>
      <c r="R89" s="18" t="str">
        <f t="shared" ca="1" si="44"/>
        <v>08</v>
      </c>
      <c r="S89" s="18" t="str">
        <f t="shared" ca="1" si="45"/>
        <v>07</v>
      </c>
      <c r="T89" s="18">
        <v>1</v>
      </c>
      <c r="U89" s="18">
        <v>0</v>
      </c>
      <c r="V89" s="18">
        <v>0</v>
      </c>
      <c r="W89" s="18">
        <v>1</v>
      </c>
      <c r="X89" s="18">
        <v>1</v>
      </c>
      <c r="Y89" s="18">
        <v>1</v>
      </c>
      <c r="Z89" s="18">
        <v>1</v>
      </c>
      <c r="AA89" s="18">
        <v>1</v>
      </c>
      <c r="AB89" s="18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8">
        <v>0</v>
      </c>
      <c r="AJ89" s="26" t="str">
        <f t="shared" si="49"/>
        <v>FFFF</v>
      </c>
      <c r="AK89" s="19">
        <v>0</v>
      </c>
      <c r="AL89" s="19">
        <v>0</v>
      </c>
      <c r="AM89" s="19">
        <v>0</v>
      </c>
      <c r="AN89" s="19">
        <v>0</v>
      </c>
      <c r="AO89" s="19">
        <v>0</v>
      </c>
      <c r="AP89" s="19">
        <v>0</v>
      </c>
      <c r="AQ89" s="19">
        <v>0</v>
      </c>
      <c r="AR89" s="19">
        <v>0</v>
      </c>
      <c r="AS89" s="19">
        <v>0</v>
      </c>
      <c r="AT89" s="18" t="str">
        <f t="shared" ca="1" si="35"/>
        <v>01</v>
      </c>
      <c r="AU89" s="18" t="s">
        <v>25</v>
      </c>
      <c r="AV89" s="16" t="str">
        <f t="shared" ca="1" si="36"/>
        <v>7B00013CC80108076002F40005160807010000010101010000000000000000000000000000FFFF000000000000000000000000000000000000017D</v>
      </c>
      <c r="AW89" s="79">
        <v>88</v>
      </c>
      <c r="AX89" s="21"/>
      <c r="AY89" s="18" t="str">
        <f t="shared" si="37"/>
        <v>00</v>
      </c>
      <c r="AZ89" s="18" t="str">
        <f t="shared" si="38"/>
        <v>00</v>
      </c>
      <c r="BA89" s="20"/>
      <c r="BB89" s="21"/>
    </row>
    <row r="90" spans="1:54" ht="66">
      <c r="A90" s="27"/>
      <c r="B90" s="16">
        <v>40</v>
      </c>
      <c r="C90" s="27" t="s">
        <v>93</v>
      </c>
      <c r="D90" s="16"/>
      <c r="E90" s="16">
        <v>1</v>
      </c>
      <c r="F90" s="25">
        <v>0</v>
      </c>
      <c r="G90" s="18" t="s">
        <v>18</v>
      </c>
      <c r="H90" s="18">
        <v>0</v>
      </c>
      <c r="I90" s="18">
        <v>1</v>
      </c>
      <c r="J90" s="18" t="s">
        <v>69</v>
      </c>
      <c r="K90" s="18" t="s">
        <v>68</v>
      </c>
      <c r="L90" s="18">
        <v>1</v>
      </c>
      <c r="M90" s="18">
        <v>8</v>
      </c>
      <c r="N90" s="19">
        <v>760</v>
      </c>
      <c r="O90" s="19" t="s">
        <v>166</v>
      </c>
      <c r="P90" s="19">
        <v>5</v>
      </c>
      <c r="Q90" s="18" t="str">
        <f t="shared" ca="1" si="43"/>
        <v>16</v>
      </c>
      <c r="R90" s="18" t="str">
        <f t="shared" ca="1" si="44"/>
        <v>08</v>
      </c>
      <c r="S90" s="18" t="str">
        <f t="shared" ca="1" si="45"/>
        <v>07</v>
      </c>
      <c r="T90" s="18">
        <v>1</v>
      </c>
      <c r="U90" s="18">
        <v>0</v>
      </c>
      <c r="V90" s="18">
        <v>0</v>
      </c>
      <c r="W90" s="18">
        <v>1</v>
      </c>
      <c r="X90" s="18">
        <v>1</v>
      </c>
      <c r="Y90" s="18">
        <v>1</v>
      </c>
      <c r="Z90" s="18">
        <v>1</v>
      </c>
      <c r="AA90" s="18">
        <v>1</v>
      </c>
      <c r="AB90" s="18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8">
        <v>0</v>
      </c>
      <c r="AJ90" s="19">
        <v>0</v>
      </c>
      <c r="AK90" s="26">
        <f>F90</f>
        <v>0</v>
      </c>
      <c r="AL90" s="19">
        <v>0</v>
      </c>
      <c r="AM90" s="19">
        <v>0</v>
      </c>
      <c r="AN90" s="19">
        <v>0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8" t="str">
        <f t="shared" ca="1" si="35"/>
        <v>04</v>
      </c>
      <c r="AU90" s="18" t="s">
        <v>25</v>
      </c>
      <c r="AV90" s="16" t="str">
        <f t="shared" ca="1" si="36"/>
        <v>7B00013CC80108076002F400051608070100000101010100000000000000000000000000000000000000000000000000000000000000000000047D</v>
      </c>
      <c r="AW90" s="79">
        <v>89</v>
      </c>
      <c r="AX90" s="21"/>
      <c r="AY90" s="18" t="str">
        <f t="shared" si="37"/>
        <v>00</v>
      </c>
      <c r="AZ90" s="18" t="str">
        <f t="shared" si="38"/>
        <v>00</v>
      </c>
      <c r="BA90" s="20"/>
      <c r="BB90" s="21"/>
    </row>
    <row r="91" spans="1:54" ht="66">
      <c r="A91" s="27"/>
      <c r="B91" s="16"/>
      <c r="C91" s="27"/>
      <c r="D91" s="16"/>
      <c r="E91" s="16">
        <v>2</v>
      </c>
      <c r="F91" s="25">
        <v>34</v>
      </c>
      <c r="G91" s="18" t="s">
        <v>18</v>
      </c>
      <c r="H91" s="18">
        <v>0</v>
      </c>
      <c r="I91" s="18">
        <v>1</v>
      </c>
      <c r="J91" s="18" t="s">
        <v>69</v>
      </c>
      <c r="K91" s="18" t="s">
        <v>68</v>
      </c>
      <c r="L91" s="18">
        <v>1</v>
      </c>
      <c r="M91" s="18">
        <v>8</v>
      </c>
      <c r="N91" s="19">
        <v>760</v>
      </c>
      <c r="O91" s="19" t="s">
        <v>166</v>
      </c>
      <c r="P91" s="19">
        <v>5</v>
      </c>
      <c r="Q91" s="18" t="str">
        <f t="shared" ca="1" si="43"/>
        <v>16</v>
      </c>
      <c r="R91" s="18" t="str">
        <f t="shared" ca="1" si="44"/>
        <v>08</v>
      </c>
      <c r="S91" s="18" t="str">
        <f t="shared" ca="1" si="45"/>
        <v>07</v>
      </c>
      <c r="T91" s="18">
        <v>1</v>
      </c>
      <c r="U91" s="18">
        <v>0</v>
      </c>
      <c r="V91" s="18">
        <v>0</v>
      </c>
      <c r="W91" s="18">
        <v>1</v>
      </c>
      <c r="X91" s="18">
        <v>1</v>
      </c>
      <c r="Y91" s="18">
        <v>1</v>
      </c>
      <c r="Z91" s="18">
        <v>1</v>
      </c>
      <c r="AA91" s="18">
        <v>1</v>
      </c>
      <c r="AB91" s="18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  <c r="AH91" s="19">
        <v>0</v>
      </c>
      <c r="AI91" s="18">
        <v>0</v>
      </c>
      <c r="AJ91" s="19">
        <v>0</v>
      </c>
      <c r="AK91" s="26">
        <f t="shared" ref="AK91:AK92" si="50">F91</f>
        <v>34</v>
      </c>
      <c r="AL91" s="19">
        <v>0</v>
      </c>
      <c r="AM91" s="19">
        <v>0</v>
      </c>
      <c r="AN91" s="19">
        <v>0</v>
      </c>
      <c r="AO91" s="19">
        <v>0</v>
      </c>
      <c r="AP91" s="19">
        <v>0</v>
      </c>
      <c r="AQ91" s="19">
        <v>0</v>
      </c>
      <c r="AR91" s="19">
        <v>0</v>
      </c>
      <c r="AS91" s="19">
        <v>0</v>
      </c>
      <c r="AT91" s="18" t="str">
        <f t="shared" ca="1" si="35"/>
        <v>40</v>
      </c>
      <c r="AU91" s="18" t="s">
        <v>25</v>
      </c>
      <c r="AV91" s="16" t="str">
        <f t="shared" ca="1" si="36"/>
        <v>7B00013CC80108076002F400051608070100000101010100000000000000000000000000000000003400000000000000000000000000000000407D</v>
      </c>
      <c r="AW91" s="79">
        <v>90</v>
      </c>
      <c r="AX91" s="21"/>
      <c r="AY91" s="18" t="str">
        <f t="shared" si="37"/>
        <v>00</v>
      </c>
      <c r="AZ91" s="18" t="str">
        <f t="shared" si="38"/>
        <v>00</v>
      </c>
      <c r="BA91" s="20"/>
      <c r="BB91" s="21"/>
    </row>
    <row r="92" spans="1:54" ht="66">
      <c r="A92" s="27"/>
      <c r="B92" s="16"/>
      <c r="C92" s="27"/>
      <c r="D92" s="16"/>
      <c r="E92" s="16">
        <v>3</v>
      </c>
      <c r="F92" s="25" t="s">
        <v>72</v>
      </c>
      <c r="G92" s="18" t="s">
        <v>18</v>
      </c>
      <c r="H92" s="18">
        <v>0</v>
      </c>
      <c r="I92" s="18">
        <v>1</v>
      </c>
      <c r="J92" s="18" t="s">
        <v>69</v>
      </c>
      <c r="K92" s="18" t="s">
        <v>68</v>
      </c>
      <c r="L92" s="18">
        <v>1</v>
      </c>
      <c r="M92" s="18">
        <v>8</v>
      </c>
      <c r="N92" s="19">
        <v>760</v>
      </c>
      <c r="O92" s="19" t="s">
        <v>166</v>
      </c>
      <c r="P92" s="19">
        <v>5</v>
      </c>
      <c r="Q92" s="18" t="str">
        <f t="shared" ca="1" si="43"/>
        <v>16</v>
      </c>
      <c r="R92" s="18" t="str">
        <f t="shared" ca="1" si="44"/>
        <v>08</v>
      </c>
      <c r="S92" s="18" t="str">
        <f t="shared" ca="1" si="45"/>
        <v>07</v>
      </c>
      <c r="T92" s="18">
        <v>1</v>
      </c>
      <c r="U92" s="18">
        <v>0</v>
      </c>
      <c r="V92" s="18">
        <v>0</v>
      </c>
      <c r="W92" s="18">
        <v>1</v>
      </c>
      <c r="X92" s="18">
        <v>1</v>
      </c>
      <c r="Y92" s="18">
        <v>1</v>
      </c>
      <c r="Z92" s="18">
        <v>1</v>
      </c>
      <c r="AA92" s="18">
        <v>1</v>
      </c>
      <c r="AB92" s="18">
        <v>0</v>
      </c>
      <c r="AC92" s="19">
        <v>0</v>
      </c>
      <c r="AD92" s="19">
        <v>0</v>
      </c>
      <c r="AE92" s="19">
        <v>0</v>
      </c>
      <c r="AF92" s="19">
        <v>0</v>
      </c>
      <c r="AG92" s="19">
        <v>0</v>
      </c>
      <c r="AH92" s="19">
        <v>0</v>
      </c>
      <c r="AI92" s="18">
        <v>0</v>
      </c>
      <c r="AJ92" s="19">
        <v>0</v>
      </c>
      <c r="AK92" s="26" t="str">
        <f t="shared" si="50"/>
        <v>FFFF</v>
      </c>
      <c r="AL92" s="19">
        <v>0</v>
      </c>
      <c r="AM92" s="19">
        <v>0</v>
      </c>
      <c r="AN92" s="19">
        <v>0</v>
      </c>
      <c r="AO92" s="19">
        <v>0</v>
      </c>
      <c r="AP92" s="19">
        <v>0</v>
      </c>
      <c r="AQ92" s="19">
        <v>0</v>
      </c>
      <c r="AR92" s="19">
        <v>0</v>
      </c>
      <c r="AS92" s="19">
        <v>0</v>
      </c>
      <c r="AT92" s="18" t="str">
        <f t="shared" ca="1" si="35"/>
        <v>01</v>
      </c>
      <c r="AU92" s="18" t="s">
        <v>25</v>
      </c>
      <c r="AV92" s="16" t="str">
        <f t="shared" ca="1" si="36"/>
        <v>7B00013CC80108076002F400051608070100000101010100000000000000000000000000000000FFFF00000000000000000000000000000000017D</v>
      </c>
      <c r="AW92" s="79">
        <v>91</v>
      </c>
      <c r="AX92" s="21"/>
      <c r="AY92" s="18" t="str">
        <f t="shared" si="37"/>
        <v>00</v>
      </c>
      <c r="AZ92" s="18" t="str">
        <f t="shared" si="38"/>
        <v>00</v>
      </c>
      <c r="BA92" s="20"/>
      <c r="BB92" s="21"/>
    </row>
    <row r="93" spans="1:54" ht="66">
      <c r="A93" s="27"/>
      <c r="B93" s="16">
        <v>42</v>
      </c>
      <c r="C93" s="27" t="s">
        <v>94</v>
      </c>
      <c r="D93" s="16"/>
      <c r="E93" s="16">
        <v>1</v>
      </c>
      <c r="F93" s="25">
        <v>0</v>
      </c>
      <c r="G93" s="18" t="s">
        <v>18</v>
      </c>
      <c r="H93" s="18">
        <v>0</v>
      </c>
      <c r="I93" s="18">
        <v>1</v>
      </c>
      <c r="J93" s="18" t="s">
        <v>69</v>
      </c>
      <c r="K93" s="18" t="s">
        <v>68</v>
      </c>
      <c r="L93" s="18">
        <v>1</v>
      </c>
      <c r="M93" s="18">
        <v>8</v>
      </c>
      <c r="N93" s="19">
        <v>760</v>
      </c>
      <c r="O93" s="19" t="s">
        <v>166</v>
      </c>
      <c r="P93" s="19">
        <v>5</v>
      </c>
      <c r="Q93" s="18" t="str">
        <f t="shared" ca="1" si="43"/>
        <v>16</v>
      </c>
      <c r="R93" s="18" t="str">
        <f t="shared" ca="1" si="44"/>
        <v>08</v>
      </c>
      <c r="S93" s="18" t="str">
        <f t="shared" ca="1" si="45"/>
        <v>07</v>
      </c>
      <c r="T93" s="18">
        <v>1</v>
      </c>
      <c r="U93" s="18">
        <v>0</v>
      </c>
      <c r="V93" s="18">
        <v>0</v>
      </c>
      <c r="W93" s="18">
        <v>1</v>
      </c>
      <c r="X93" s="18">
        <v>1</v>
      </c>
      <c r="Y93" s="18">
        <v>1</v>
      </c>
      <c r="Z93" s="18">
        <v>1</v>
      </c>
      <c r="AA93" s="18">
        <v>1</v>
      </c>
      <c r="AB93" s="18">
        <v>0</v>
      </c>
      <c r="AC93" s="19">
        <v>0</v>
      </c>
      <c r="AD93" s="19">
        <v>0</v>
      </c>
      <c r="AE93" s="19">
        <v>0</v>
      </c>
      <c r="AF93" s="19">
        <v>0</v>
      </c>
      <c r="AG93" s="19">
        <v>0</v>
      </c>
      <c r="AH93" s="19">
        <v>0</v>
      </c>
      <c r="AI93" s="18">
        <v>0</v>
      </c>
      <c r="AJ93" s="19">
        <v>0</v>
      </c>
      <c r="AK93" s="19">
        <v>0</v>
      </c>
      <c r="AL93" s="26">
        <f>F93</f>
        <v>0</v>
      </c>
      <c r="AM93" s="19">
        <v>0</v>
      </c>
      <c r="AN93" s="19">
        <v>0</v>
      </c>
      <c r="AO93" s="19">
        <v>0</v>
      </c>
      <c r="AP93" s="19">
        <v>0</v>
      </c>
      <c r="AQ93" s="19">
        <v>0</v>
      </c>
      <c r="AR93" s="19">
        <v>0</v>
      </c>
      <c r="AS93" s="19">
        <v>0</v>
      </c>
      <c r="AT93" s="18" t="str">
        <f t="shared" ca="1" si="35"/>
        <v>04</v>
      </c>
      <c r="AU93" s="18" t="s">
        <v>25</v>
      </c>
      <c r="AV93" s="16" t="str">
        <f t="shared" ca="1" si="36"/>
        <v>7B00013CC80108076002F400051608070100000101010100000000000000000000000000000000000000000000000000000000000000000000047D</v>
      </c>
      <c r="AW93" s="79">
        <v>92</v>
      </c>
      <c r="AX93" s="21"/>
      <c r="AY93" s="18" t="str">
        <f t="shared" si="37"/>
        <v>00</v>
      </c>
      <c r="AZ93" s="18" t="str">
        <f t="shared" si="38"/>
        <v>00</v>
      </c>
      <c r="BA93" s="20"/>
      <c r="BB93" s="21"/>
    </row>
    <row r="94" spans="1:54" ht="66">
      <c r="A94" s="27"/>
      <c r="B94" s="16"/>
      <c r="C94" s="27"/>
      <c r="D94" s="16"/>
      <c r="E94" s="16">
        <v>2</v>
      </c>
      <c r="F94" s="25">
        <v>34</v>
      </c>
      <c r="G94" s="18" t="s">
        <v>18</v>
      </c>
      <c r="H94" s="18">
        <v>0</v>
      </c>
      <c r="I94" s="18">
        <v>1</v>
      </c>
      <c r="J94" s="18" t="s">
        <v>69</v>
      </c>
      <c r="K94" s="18" t="s">
        <v>68</v>
      </c>
      <c r="L94" s="18">
        <v>1</v>
      </c>
      <c r="M94" s="18">
        <v>8</v>
      </c>
      <c r="N94" s="19">
        <v>760</v>
      </c>
      <c r="O94" s="19" t="s">
        <v>166</v>
      </c>
      <c r="P94" s="19">
        <v>5</v>
      </c>
      <c r="Q94" s="18" t="str">
        <f t="shared" ca="1" si="43"/>
        <v>16</v>
      </c>
      <c r="R94" s="18" t="str">
        <f t="shared" ca="1" si="44"/>
        <v>08</v>
      </c>
      <c r="S94" s="18" t="str">
        <f t="shared" ca="1" si="45"/>
        <v>07</v>
      </c>
      <c r="T94" s="18">
        <v>1</v>
      </c>
      <c r="U94" s="18">
        <v>0</v>
      </c>
      <c r="V94" s="18">
        <v>0</v>
      </c>
      <c r="W94" s="18">
        <v>1</v>
      </c>
      <c r="X94" s="18">
        <v>1</v>
      </c>
      <c r="Y94" s="18">
        <v>1</v>
      </c>
      <c r="Z94" s="18">
        <v>1</v>
      </c>
      <c r="AA94" s="18">
        <v>1</v>
      </c>
      <c r="AB94" s="18">
        <v>0</v>
      </c>
      <c r="AC94" s="19">
        <v>0</v>
      </c>
      <c r="AD94" s="19">
        <v>0</v>
      </c>
      <c r="AE94" s="19">
        <v>0</v>
      </c>
      <c r="AF94" s="19">
        <v>0</v>
      </c>
      <c r="AG94" s="19">
        <v>0</v>
      </c>
      <c r="AH94" s="19">
        <v>0</v>
      </c>
      <c r="AI94" s="18">
        <v>0</v>
      </c>
      <c r="AJ94" s="19">
        <v>0</v>
      </c>
      <c r="AK94" s="19">
        <v>0</v>
      </c>
      <c r="AL94" s="26">
        <f t="shared" ref="AL94:AL95" si="51">F94</f>
        <v>34</v>
      </c>
      <c r="AM94" s="19">
        <v>0</v>
      </c>
      <c r="AN94" s="19">
        <v>0</v>
      </c>
      <c r="AO94" s="19">
        <v>0</v>
      </c>
      <c r="AP94" s="19">
        <v>0</v>
      </c>
      <c r="AQ94" s="19">
        <v>0</v>
      </c>
      <c r="AR94" s="19">
        <v>0</v>
      </c>
      <c r="AS94" s="19">
        <v>0</v>
      </c>
      <c r="AT94" s="18" t="str">
        <f t="shared" ca="1" si="35"/>
        <v>40</v>
      </c>
      <c r="AU94" s="18" t="s">
        <v>25</v>
      </c>
      <c r="AV94" s="16" t="str">
        <f t="shared" ca="1" si="36"/>
        <v>7B00013CC80108076002F400051608070100000101010100000000000000000000000000000000000000340000000000000000000000000000407D</v>
      </c>
      <c r="AW94" s="79">
        <v>93</v>
      </c>
      <c r="AX94" s="21"/>
      <c r="AY94" s="18" t="str">
        <f t="shared" si="37"/>
        <v>00</v>
      </c>
      <c r="AZ94" s="18" t="str">
        <f t="shared" si="38"/>
        <v>00</v>
      </c>
      <c r="BA94" s="20"/>
      <c r="BB94" s="21"/>
    </row>
    <row r="95" spans="1:54" ht="66">
      <c r="A95" s="27"/>
      <c r="B95" s="16"/>
      <c r="C95" s="27"/>
      <c r="D95" s="16"/>
      <c r="E95" s="16">
        <v>3</v>
      </c>
      <c r="F95" s="25" t="s">
        <v>72</v>
      </c>
      <c r="G95" s="18" t="s">
        <v>18</v>
      </c>
      <c r="H95" s="18">
        <v>0</v>
      </c>
      <c r="I95" s="18">
        <v>1</v>
      </c>
      <c r="J95" s="18" t="s">
        <v>69</v>
      </c>
      <c r="K95" s="18" t="s">
        <v>68</v>
      </c>
      <c r="L95" s="18">
        <v>1</v>
      </c>
      <c r="M95" s="18">
        <v>8</v>
      </c>
      <c r="N95" s="19">
        <v>760</v>
      </c>
      <c r="O95" s="19" t="s">
        <v>166</v>
      </c>
      <c r="P95" s="19">
        <v>5</v>
      </c>
      <c r="Q95" s="18" t="str">
        <f t="shared" ca="1" si="43"/>
        <v>16</v>
      </c>
      <c r="R95" s="18" t="str">
        <f t="shared" ca="1" si="44"/>
        <v>08</v>
      </c>
      <c r="S95" s="18" t="str">
        <f t="shared" ca="1" si="45"/>
        <v>07</v>
      </c>
      <c r="T95" s="18">
        <v>1</v>
      </c>
      <c r="U95" s="18">
        <v>0</v>
      </c>
      <c r="V95" s="18">
        <v>0</v>
      </c>
      <c r="W95" s="18">
        <v>1</v>
      </c>
      <c r="X95" s="18">
        <v>1</v>
      </c>
      <c r="Y95" s="18">
        <v>1</v>
      </c>
      <c r="Z95" s="18">
        <v>1</v>
      </c>
      <c r="AA95" s="18">
        <v>1</v>
      </c>
      <c r="AB95" s="18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0</v>
      </c>
      <c r="AH95" s="19">
        <v>0</v>
      </c>
      <c r="AI95" s="18">
        <v>0</v>
      </c>
      <c r="AJ95" s="19">
        <v>0</v>
      </c>
      <c r="AK95" s="19">
        <v>0</v>
      </c>
      <c r="AL95" s="26" t="str">
        <f t="shared" si="51"/>
        <v>FFFF</v>
      </c>
      <c r="AM95" s="19">
        <v>0</v>
      </c>
      <c r="AN95" s="19">
        <v>0</v>
      </c>
      <c r="AO95" s="19">
        <v>0</v>
      </c>
      <c r="AP95" s="19">
        <v>0</v>
      </c>
      <c r="AQ95" s="19">
        <v>0</v>
      </c>
      <c r="AR95" s="19">
        <v>0</v>
      </c>
      <c r="AS95" s="19">
        <v>0</v>
      </c>
      <c r="AT95" s="18" t="str">
        <f t="shared" ca="1" si="35"/>
        <v>01</v>
      </c>
      <c r="AU95" s="18" t="s">
        <v>25</v>
      </c>
      <c r="AV95" s="16" t="str">
        <f t="shared" ca="1" si="36"/>
        <v>7B00013CC80108076002F4000516080701000001010101000000000000000000000000000000000000FFFF0000000000000000000000000000017D</v>
      </c>
      <c r="AW95" s="79">
        <v>94</v>
      </c>
      <c r="AX95" s="21"/>
      <c r="AY95" s="18" t="str">
        <f t="shared" si="37"/>
        <v>00</v>
      </c>
      <c r="AZ95" s="18" t="str">
        <f t="shared" si="38"/>
        <v>00</v>
      </c>
      <c r="BA95" s="20"/>
      <c r="BB95" s="21"/>
    </row>
    <row r="96" spans="1:54" ht="66">
      <c r="A96" s="27"/>
      <c r="B96" s="16">
        <v>44</v>
      </c>
      <c r="C96" s="27" t="s">
        <v>95</v>
      </c>
      <c r="D96" s="16"/>
      <c r="E96" s="16">
        <v>1</v>
      </c>
      <c r="F96" s="25">
        <v>0</v>
      </c>
      <c r="G96" s="18" t="s">
        <v>18</v>
      </c>
      <c r="H96" s="18">
        <v>0</v>
      </c>
      <c r="I96" s="18">
        <v>1</v>
      </c>
      <c r="J96" s="18" t="s">
        <v>69</v>
      </c>
      <c r="K96" s="18" t="s">
        <v>68</v>
      </c>
      <c r="L96" s="18">
        <v>1</v>
      </c>
      <c r="M96" s="18">
        <v>8</v>
      </c>
      <c r="N96" s="19">
        <v>760</v>
      </c>
      <c r="O96" s="19" t="s">
        <v>166</v>
      </c>
      <c r="P96" s="19">
        <v>5</v>
      </c>
      <c r="Q96" s="18" t="str">
        <f t="shared" ca="1" si="43"/>
        <v>16</v>
      </c>
      <c r="R96" s="18" t="str">
        <f t="shared" ca="1" si="44"/>
        <v>08</v>
      </c>
      <c r="S96" s="18" t="str">
        <f t="shared" ca="1" si="45"/>
        <v>07</v>
      </c>
      <c r="T96" s="18">
        <v>1</v>
      </c>
      <c r="U96" s="18">
        <v>0</v>
      </c>
      <c r="V96" s="18">
        <v>0</v>
      </c>
      <c r="W96" s="18">
        <v>1</v>
      </c>
      <c r="X96" s="18">
        <v>1</v>
      </c>
      <c r="Y96" s="18">
        <v>1</v>
      </c>
      <c r="Z96" s="18">
        <v>1</v>
      </c>
      <c r="AA96" s="18">
        <v>1</v>
      </c>
      <c r="AB96" s="18">
        <v>0</v>
      </c>
      <c r="AC96" s="19">
        <v>0</v>
      </c>
      <c r="AD96" s="19">
        <v>0</v>
      </c>
      <c r="AE96" s="19">
        <v>0</v>
      </c>
      <c r="AF96" s="19">
        <v>0</v>
      </c>
      <c r="AG96" s="19">
        <v>0</v>
      </c>
      <c r="AH96" s="19">
        <v>0</v>
      </c>
      <c r="AI96" s="18">
        <v>0</v>
      </c>
      <c r="AJ96" s="19">
        <v>0</v>
      </c>
      <c r="AK96" s="19">
        <v>0</v>
      </c>
      <c r="AL96" s="19">
        <v>0</v>
      </c>
      <c r="AM96" s="26">
        <f>F96</f>
        <v>0</v>
      </c>
      <c r="AN96" s="19">
        <v>0</v>
      </c>
      <c r="AO96" s="19">
        <v>0</v>
      </c>
      <c r="AP96" s="19">
        <v>0</v>
      </c>
      <c r="AQ96" s="19">
        <v>0</v>
      </c>
      <c r="AR96" s="19">
        <v>0</v>
      </c>
      <c r="AS96" s="19">
        <v>0</v>
      </c>
      <c r="AT96" s="18" t="str">
        <f t="shared" ca="1" si="35"/>
        <v>04</v>
      </c>
      <c r="AU96" s="18" t="s">
        <v>25</v>
      </c>
      <c r="AV96" s="16" t="str">
        <f t="shared" ca="1" si="36"/>
        <v>7B00013CC80108076002F400051608070100000101010100000000000000000000000000000000000000000000000000000000000000000000047D</v>
      </c>
      <c r="AW96" s="79">
        <v>95</v>
      </c>
      <c r="AX96" s="21"/>
      <c r="AY96" s="18" t="str">
        <f t="shared" si="37"/>
        <v>00</v>
      </c>
      <c r="AZ96" s="18" t="str">
        <f t="shared" si="38"/>
        <v>00</v>
      </c>
      <c r="BA96" s="20"/>
      <c r="BB96" s="21"/>
    </row>
    <row r="97" spans="1:54" ht="66">
      <c r="A97" s="27"/>
      <c r="B97" s="16"/>
      <c r="C97" s="27"/>
      <c r="D97" s="16"/>
      <c r="E97" s="16">
        <v>2</v>
      </c>
      <c r="F97" s="25">
        <v>34</v>
      </c>
      <c r="G97" s="18" t="s">
        <v>18</v>
      </c>
      <c r="H97" s="18">
        <v>0</v>
      </c>
      <c r="I97" s="18">
        <v>1</v>
      </c>
      <c r="J97" s="18" t="s">
        <v>69</v>
      </c>
      <c r="K97" s="18" t="s">
        <v>68</v>
      </c>
      <c r="L97" s="18">
        <v>1</v>
      </c>
      <c r="M97" s="18">
        <v>8</v>
      </c>
      <c r="N97" s="19">
        <v>760</v>
      </c>
      <c r="O97" s="19" t="s">
        <v>166</v>
      </c>
      <c r="P97" s="19">
        <v>5</v>
      </c>
      <c r="Q97" s="18" t="str">
        <f t="shared" ca="1" si="43"/>
        <v>16</v>
      </c>
      <c r="R97" s="18" t="str">
        <f t="shared" ca="1" si="44"/>
        <v>08</v>
      </c>
      <c r="S97" s="18" t="str">
        <f t="shared" ca="1" si="45"/>
        <v>07</v>
      </c>
      <c r="T97" s="18">
        <v>1</v>
      </c>
      <c r="U97" s="18">
        <v>0</v>
      </c>
      <c r="V97" s="18">
        <v>0</v>
      </c>
      <c r="W97" s="18">
        <v>1</v>
      </c>
      <c r="X97" s="18">
        <v>1</v>
      </c>
      <c r="Y97" s="18">
        <v>1</v>
      </c>
      <c r="Z97" s="18">
        <v>1</v>
      </c>
      <c r="AA97" s="18">
        <v>1</v>
      </c>
      <c r="AB97" s="18">
        <v>0</v>
      </c>
      <c r="AC97" s="19">
        <v>0</v>
      </c>
      <c r="AD97" s="19">
        <v>0</v>
      </c>
      <c r="AE97" s="19">
        <v>0</v>
      </c>
      <c r="AF97" s="19">
        <v>0</v>
      </c>
      <c r="AG97" s="19">
        <v>0</v>
      </c>
      <c r="AH97" s="19">
        <v>0</v>
      </c>
      <c r="AI97" s="18">
        <v>0</v>
      </c>
      <c r="AJ97" s="19">
        <v>0</v>
      </c>
      <c r="AK97" s="19">
        <v>0</v>
      </c>
      <c r="AL97" s="19">
        <v>0</v>
      </c>
      <c r="AM97" s="26">
        <f t="shared" ref="AM97:AM98" si="52">F97</f>
        <v>34</v>
      </c>
      <c r="AN97" s="19">
        <v>0</v>
      </c>
      <c r="AO97" s="19">
        <v>0</v>
      </c>
      <c r="AP97" s="19">
        <v>0</v>
      </c>
      <c r="AQ97" s="19">
        <v>0</v>
      </c>
      <c r="AR97" s="19">
        <v>0</v>
      </c>
      <c r="AS97" s="19">
        <v>0</v>
      </c>
      <c r="AT97" s="18" t="str">
        <f t="shared" ca="1" si="35"/>
        <v>40</v>
      </c>
      <c r="AU97" s="18" t="s">
        <v>25</v>
      </c>
      <c r="AV97" s="16" t="str">
        <f t="shared" ca="1" si="36"/>
        <v>7B00013CC80108076002F400051608070100000101010100000000000000000000000000000000000000000034000000000000000000000000407D</v>
      </c>
      <c r="AW97" s="79">
        <v>96</v>
      </c>
      <c r="AX97" s="21"/>
      <c r="AY97" s="18" t="str">
        <f t="shared" si="37"/>
        <v>00</v>
      </c>
      <c r="AZ97" s="18" t="str">
        <f t="shared" si="38"/>
        <v>00</v>
      </c>
      <c r="BA97" s="20"/>
      <c r="BB97" s="21"/>
    </row>
    <row r="98" spans="1:54" ht="66">
      <c r="A98" s="27"/>
      <c r="B98" s="16"/>
      <c r="C98" s="27"/>
      <c r="D98" s="16"/>
      <c r="E98" s="16">
        <v>3</v>
      </c>
      <c r="F98" s="25" t="s">
        <v>72</v>
      </c>
      <c r="G98" s="18" t="s">
        <v>18</v>
      </c>
      <c r="H98" s="18">
        <v>0</v>
      </c>
      <c r="I98" s="18">
        <v>1</v>
      </c>
      <c r="J98" s="18" t="s">
        <v>69</v>
      </c>
      <c r="K98" s="18" t="s">
        <v>68</v>
      </c>
      <c r="L98" s="18">
        <v>1</v>
      </c>
      <c r="M98" s="18">
        <v>8</v>
      </c>
      <c r="N98" s="19">
        <v>760</v>
      </c>
      <c r="O98" s="19" t="s">
        <v>166</v>
      </c>
      <c r="P98" s="19">
        <v>5</v>
      </c>
      <c r="Q98" s="18" t="str">
        <f t="shared" ca="1" si="43"/>
        <v>16</v>
      </c>
      <c r="R98" s="18" t="str">
        <f t="shared" ca="1" si="44"/>
        <v>08</v>
      </c>
      <c r="S98" s="18" t="str">
        <f t="shared" ca="1" si="45"/>
        <v>07</v>
      </c>
      <c r="T98" s="18">
        <v>1</v>
      </c>
      <c r="U98" s="18">
        <v>0</v>
      </c>
      <c r="V98" s="18">
        <v>0</v>
      </c>
      <c r="W98" s="18">
        <v>1</v>
      </c>
      <c r="X98" s="18">
        <v>1</v>
      </c>
      <c r="Y98" s="18">
        <v>1</v>
      </c>
      <c r="Z98" s="18">
        <v>1</v>
      </c>
      <c r="AA98" s="18">
        <v>1</v>
      </c>
      <c r="AB98" s="18">
        <v>0</v>
      </c>
      <c r="AC98" s="19">
        <v>0</v>
      </c>
      <c r="AD98" s="19">
        <v>0</v>
      </c>
      <c r="AE98" s="19">
        <v>0</v>
      </c>
      <c r="AF98" s="19">
        <v>0</v>
      </c>
      <c r="AG98" s="19">
        <v>0</v>
      </c>
      <c r="AH98" s="19">
        <v>0</v>
      </c>
      <c r="AI98" s="18">
        <v>0</v>
      </c>
      <c r="AJ98" s="19">
        <v>0</v>
      </c>
      <c r="AK98" s="19">
        <v>0</v>
      </c>
      <c r="AL98" s="19">
        <v>0</v>
      </c>
      <c r="AM98" s="26" t="str">
        <f t="shared" si="52"/>
        <v>FFFF</v>
      </c>
      <c r="AN98" s="19">
        <v>0</v>
      </c>
      <c r="AO98" s="19">
        <v>0</v>
      </c>
      <c r="AP98" s="19">
        <v>0</v>
      </c>
      <c r="AQ98" s="19">
        <v>0</v>
      </c>
      <c r="AR98" s="19">
        <v>0</v>
      </c>
      <c r="AS98" s="19">
        <v>0</v>
      </c>
      <c r="AT98" s="18" t="str">
        <f t="shared" ca="1" si="35"/>
        <v>01</v>
      </c>
      <c r="AU98" s="18" t="s">
        <v>25</v>
      </c>
      <c r="AV98" s="16" t="str">
        <f t="shared" ca="1" si="36"/>
        <v>7B00013CC80108076002F40005160807010000010101010000000000000000000000000000000000000000FFFF000000000000000000000000017D</v>
      </c>
      <c r="AW98" s="79">
        <v>97</v>
      </c>
      <c r="AX98" s="21"/>
      <c r="AY98" s="18" t="str">
        <f t="shared" si="37"/>
        <v>00</v>
      </c>
      <c r="AZ98" s="18" t="str">
        <f t="shared" si="38"/>
        <v>00</v>
      </c>
      <c r="BA98" s="20"/>
      <c r="BB98" s="21"/>
    </row>
    <row r="99" spans="1:54" ht="66">
      <c r="A99" s="27"/>
      <c r="B99" s="16">
        <v>46</v>
      </c>
      <c r="C99" s="27" t="s">
        <v>96</v>
      </c>
      <c r="D99" s="16"/>
      <c r="E99" s="16">
        <v>1</v>
      </c>
      <c r="F99" s="22">
        <v>0</v>
      </c>
      <c r="G99" s="18" t="s">
        <v>18</v>
      </c>
      <c r="H99" s="18">
        <v>0</v>
      </c>
      <c r="I99" s="18">
        <v>1</v>
      </c>
      <c r="J99" s="18" t="s">
        <v>69</v>
      </c>
      <c r="K99" s="18" t="s">
        <v>68</v>
      </c>
      <c r="L99" s="18">
        <v>1</v>
      </c>
      <c r="M99" s="18">
        <v>8</v>
      </c>
      <c r="N99" s="19">
        <v>760</v>
      </c>
      <c r="O99" s="19" t="s">
        <v>166</v>
      </c>
      <c r="P99" s="19">
        <v>5</v>
      </c>
      <c r="Q99" s="18" t="str">
        <f t="shared" ca="1" si="43"/>
        <v>16</v>
      </c>
      <c r="R99" s="18" t="str">
        <f t="shared" ca="1" si="44"/>
        <v>08</v>
      </c>
      <c r="S99" s="18" t="str">
        <f t="shared" ca="1" si="45"/>
        <v>07</v>
      </c>
      <c r="T99" s="18">
        <v>1</v>
      </c>
      <c r="U99" s="18">
        <v>0</v>
      </c>
      <c r="V99" s="18">
        <v>0</v>
      </c>
      <c r="W99" s="18">
        <v>1</v>
      </c>
      <c r="X99" s="18">
        <v>1</v>
      </c>
      <c r="Y99" s="18">
        <v>1</v>
      </c>
      <c r="Z99" s="18">
        <v>1</v>
      </c>
      <c r="AA99" s="18">
        <v>1</v>
      </c>
      <c r="AB99" s="18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8">
        <v>0</v>
      </c>
      <c r="AJ99" s="19">
        <v>0</v>
      </c>
      <c r="AK99" s="19">
        <v>0</v>
      </c>
      <c r="AL99" s="19">
        <v>0</v>
      </c>
      <c r="AM99" s="19">
        <v>0</v>
      </c>
      <c r="AN99" s="26">
        <f>F99</f>
        <v>0</v>
      </c>
      <c r="AO99" s="19">
        <v>0</v>
      </c>
      <c r="AP99" s="19">
        <v>0</v>
      </c>
      <c r="AQ99" s="19">
        <v>0</v>
      </c>
      <c r="AR99" s="19">
        <v>0</v>
      </c>
      <c r="AS99" s="19">
        <v>0</v>
      </c>
      <c r="AT99" s="18" t="str">
        <f t="shared" ca="1" si="35"/>
        <v>04</v>
      </c>
      <c r="AU99" s="18" t="s">
        <v>25</v>
      </c>
      <c r="AV99" s="16" t="str">
        <f t="shared" ca="1" si="36"/>
        <v>7B00013CC80108076002F400051608070100000101010100000000000000000000000000000000000000000000000000000000000000000000047D</v>
      </c>
      <c r="AW99" s="79">
        <v>98</v>
      </c>
      <c r="AX99" s="21"/>
      <c r="AY99" s="18" t="str">
        <f t="shared" si="37"/>
        <v>00</v>
      </c>
      <c r="AZ99" s="18" t="str">
        <f t="shared" si="38"/>
        <v>00</v>
      </c>
      <c r="BA99" s="20"/>
      <c r="BB99" s="21"/>
    </row>
    <row r="100" spans="1:54" ht="66">
      <c r="A100" s="27"/>
      <c r="B100" s="16"/>
      <c r="C100" s="27"/>
      <c r="D100" s="16"/>
      <c r="E100" s="16">
        <v>2</v>
      </c>
      <c r="F100" s="22">
        <v>1</v>
      </c>
      <c r="G100" s="18" t="s">
        <v>18</v>
      </c>
      <c r="H100" s="18">
        <v>0</v>
      </c>
      <c r="I100" s="18">
        <v>1</v>
      </c>
      <c r="J100" s="18" t="s">
        <v>69</v>
      </c>
      <c r="K100" s="18" t="s">
        <v>68</v>
      </c>
      <c r="L100" s="18">
        <v>1</v>
      </c>
      <c r="M100" s="18">
        <v>8</v>
      </c>
      <c r="N100" s="19">
        <v>760</v>
      </c>
      <c r="O100" s="19" t="s">
        <v>166</v>
      </c>
      <c r="P100" s="19">
        <v>5</v>
      </c>
      <c r="Q100" s="18" t="str">
        <f t="shared" ca="1" si="43"/>
        <v>16</v>
      </c>
      <c r="R100" s="18" t="str">
        <f t="shared" ca="1" si="44"/>
        <v>08</v>
      </c>
      <c r="S100" s="18" t="str">
        <f t="shared" ca="1" si="45"/>
        <v>07</v>
      </c>
      <c r="T100" s="18">
        <v>1</v>
      </c>
      <c r="U100" s="18">
        <v>0</v>
      </c>
      <c r="V100" s="18">
        <v>0</v>
      </c>
      <c r="W100" s="18">
        <v>1</v>
      </c>
      <c r="X100" s="18">
        <v>1</v>
      </c>
      <c r="Y100" s="18">
        <v>1</v>
      </c>
      <c r="Z100" s="18">
        <v>1</v>
      </c>
      <c r="AA100" s="18">
        <v>1</v>
      </c>
      <c r="AB100" s="18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0</v>
      </c>
      <c r="AH100" s="19">
        <v>0</v>
      </c>
      <c r="AI100" s="18">
        <v>0</v>
      </c>
      <c r="AJ100" s="19">
        <v>0</v>
      </c>
      <c r="AK100" s="19">
        <v>0</v>
      </c>
      <c r="AL100" s="19">
        <v>0</v>
      </c>
      <c r="AM100" s="19">
        <v>0</v>
      </c>
      <c r="AN100" s="26">
        <f t="shared" ref="AN100:AN101" si="53">F100</f>
        <v>1</v>
      </c>
      <c r="AO100" s="19">
        <v>0</v>
      </c>
      <c r="AP100" s="19">
        <v>0</v>
      </c>
      <c r="AQ100" s="19">
        <v>0</v>
      </c>
      <c r="AR100" s="19">
        <v>0</v>
      </c>
      <c r="AS100" s="19">
        <v>0</v>
      </c>
      <c r="AT100" s="18" t="str">
        <f t="shared" ca="1" si="35"/>
        <v>05</v>
      </c>
      <c r="AU100" s="18" t="s">
        <v>25</v>
      </c>
      <c r="AV100" s="16" t="str">
        <f t="shared" ca="1" si="36"/>
        <v>7B00013CC80108076002F400051608070100000101010100000000000000000000000000000000000000000000000100000000000000000000057D</v>
      </c>
      <c r="AW100" s="79">
        <v>99</v>
      </c>
      <c r="AX100" s="21"/>
      <c r="AY100" s="18" t="str">
        <f t="shared" si="37"/>
        <v>00</v>
      </c>
      <c r="AZ100" s="18" t="str">
        <f t="shared" si="38"/>
        <v>00</v>
      </c>
      <c r="BA100" s="20"/>
      <c r="BB100" s="21"/>
    </row>
    <row r="101" spans="1:54" ht="66">
      <c r="A101" s="27"/>
      <c r="B101" s="16"/>
      <c r="C101" s="27"/>
      <c r="D101" s="16"/>
      <c r="E101" s="16">
        <v>3</v>
      </c>
      <c r="F101" s="22" t="s">
        <v>22</v>
      </c>
      <c r="G101" s="18" t="s">
        <v>18</v>
      </c>
      <c r="H101" s="18">
        <v>0</v>
      </c>
      <c r="I101" s="18">
        <v>1</v>
      </c>
      <c r="J101" s="18" t="s">
        <v>69</v>
      </c>
      <c r="K101" s="18" t="s">
        <v>68</v>
      </c>
      <c r="L101" s="18">
        <v>1</v>
      </c>
      <c r="M101" s="18">
        <v>8</v>
      </c>
      <c r="N101" s="19">
        <v>760</v>
      </c>
      <c r="O101" s="19" t="s">
        <v>166</v>
      </c>
      <c r="P101" s="19">
        <v>5</v>
      </c>
      <c r="Q101" s="18" t="str">
        <f t="shared" ca="1" si="43"/>
        <v>16</v>
      </c>
      <c r="R101" s="18" t="str">
        <f t="shared" ca="1" si="44"/>
        <v>08</v>
      </c>
      <c r="S101" s="18" t="str">
        <f t="shared" ca="1" si="45"/>
        <v>07</v>
      </c>
      <c r="T101" s="18">
        <v>1</v>
      </c>
      <c r="U101" s="18">
        <v>0</v>
      </c>
      <c r="V101" s="18">
        <v>0</v>
      </c>
      <c r="W101" s="18">
        <v>1</v>
      </c>
      <c r="X101" s="18">
        <v>1</v>
      </c>
      <c r="Y101" s="18">
        <v>1</v>
      </c>
      <c r="Z101" s="18">
        <v>1</v>
      </c>
      <c r="AA101" s="18">
        <v>1</v>
      </c>
      <c r="AB101" s="18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18">
        <v>0</v>
      </c>
      <c r="AJ101" s="19">
        <v>0</v>
      </c>
      <c r="AK101" s="19">
        <v>0</v>
      </c>
      <c r="AL101" s="19">
        <v>0</v>
      </c>
      <c r="AM101" s="19">
        <v>0</v>
      </c>
      <c r="AN101" s="26" t="str">
        <f t="shared" si="53"/>
        <v>FF</v>
      </c>
      <c r="AO101" s="19">
        <v>0</v>
      </c>
      <c r="AP101" s="19">
        <v>0</v>
      </c>
      <c r="AQ101" s="19">
        <v>0</v>
      </c>
      <c r="AR101" s="19">
        <v>0</v>
      </c>
      <c r="AS101" s="19">
        <v>0</v>
      </c>
      <c r="AT101" s="18" t="str">
        <f t="shared" ca="1" si="35"/>
        <v>01</v>
      </c>
      <c r="AU101" s="18" t="s">
        <v>25</v>
      </c>
      <c r="AV101" s="16" t="str">
        <f t="shared" ca="1" si="36"/>
        <v>7B00013CC80108076002F400051608070100000101010100000000000000000000000000000000000000000000FF00000000000000000000017D</v>
      </c>
      <c r="AW101" s="79">
        <v>100</v>
      </c>
      <c r="AX101" s="21"/>
      <c r="AY101" s="18" t="str">
        <f t="shared" si="37"/>
        <v>00</v>
      </c>
      <c r="AZ101" s="18" t="str">
        <f t="shared" si="38"/>
        <v>00</v>
      </c>
      <c r="BA101" s="20"/>
      <c r="BB101" s="21"/>
    </row>
    <row r="102" spans="1:54" ht="66">
      <c r="A102" s="27"/>
      <c r="B102" s="16">
        <v>48</v>
      </c>
      <c r="C102" s="27" t="s">
        <v>97</v>
      </c>
      <c r="D102" s="16"/>
      <c r="E102" s="16">
        <v>1</v>
      </c>
      <c r="F102" s="25">
        <v>0</v>
      </c>
      <c r="G102" s="18" t="s">
        <v>18</v>
      </c>
      <c r="H102" s="18">
        <v>0</v>
      </c>
      <c r="I102" s="18">
        <v>1</v>
      </c>
      <c r="J102" s="18" t="s">
        <v>69</v>
      </c>
      <c r="K102" s="18" t="s">
        <v>68</v>
      </c>
      <c r="L102" s="18">
        <v>1</v>
      </c>
      <c r="M102" s="18">
        <v>8</v>
      </c>
      <c r="N102" s="19">
        <v>760</v>
      </c>
      <c r="O102" s="19" t="s">
        <v>166</v>
      </c>
      <c r="P102" s="19">
        <v>5</v>
      </c>
      <c r="Q102" s="18" t="str">
        <f t="shared" ca="1" si="43"/>
        <v>16</v>
      </c>
      <c r="R102" s="18" t="str">
        <f t="shared" ca="1" si="44"/>
        <v>08</v>
      </c>
      <c r="S102" s="18" t="str">
        <f t="shared" ca="1" si="45"/>
        <v>07</v>
      </c>
      <c r="T102" s="18">
        <v>1</v>
      </c>
      <c r="U102" s="18">
        <v>0</v>
      </c>
      <c r="V102" s="18">
        <v>0</v>
      </c>
      <c r="W102" s="18">
        <v>1</v>
      </c>
      <c r="X102" s="18">
        <v>1</v>
      </c>
      <c r="Y102" s="18">
        <v>1</v>
      </c>
      <c r="Z102" s="18">
        <v>1</v>
      </c>
      <c r="AA102" s="18">
        <v>1</v>
      </c>
      <c r="AB102" s="18">
        <v>0</v>
      </c>
      <c r="AC102" s="19">
        <v>0</v>
      </c>
      <c r="AD102" s="19">
        <v>0</v>
      </c>
      <c r="AE102" s="19">
        <v>0</v>
      </c>
      <c r="AF102" s="19">
        <v>0</v>
      </c>
      <c r="AG102" s="19">
        <v>0</v>
      </c>
      <c r="AH102" s="19">
        <v>0</v>
      </c>
      <c r="AI102" s="18">
        <v>0</v>
      </c>
      <c r="AJ102" s="19">
        <v>0</v>
      </c>
      <c r="AK102" s="19">
        <v>0</v>
      </c>
      <c r="AL102" s="19">
        <v>0</v>
      </c>
      <c r="AM102" s="19">
        <v>0</v>
      </c>
      <c r="AN102" s="19">
        <v>0</v>
      </c>
      <c r="AO102" s="26">
        <f>F102</f>
        <v>0</v>
      </c>
      <c r="AP102" s="19">
        <v>0</v>
      </c>
      <c r="AQ102" s="19">
        <v>0</v>
      </c>
      <c r="AR102" s="19">
        <v>0</v>
      </c>
      <c r="AS102" s="19">
        <v>0</v>
      </c>
      <c r="AT102" s="18" t="str">
        <f t="shared" ca="1" si="35"/>
        <v>04</v>
      </c>
      <c r="AU102" s="18" t="s">
        <v>25</v>
      </c>
      <c r="AV102" s="16" t="str">
        <f t="shared" ca="1" si="36"/>
        <v>7B00013CC80108076002F400051608070100000101010100000000000000000000000000000000000000000000000000000000000000000000047D</v>
      </c>
      <c r="AW102" s="79">
        <v>101</v>
      </c>
      <c r="AX102" s="21"/>
      <c r="AY102" s="18" t="str">
        <f t="shared" si="37"/>
        <v>00</v>
      </c>
      <c r="AZ102" s="18" t="str">
        <f t="shared" si="38"/>
        <v>00</v>
      </c>
      <c r="BA102" s="20"/>
      <c r="BB102" s="21"/>
    </row>
    <row r="103" spans="1:54" ht="66">
      <c r="A103" s="27"/>
      <c r="B103" s="16"/>
      <c r="C103" s="27"/>
      <c r="D103" s="16"/>
      <c r="E103" s="16">
        <v>2</v>
      </c>
      <c r="F103" s="25">
        <v>34</v>
      </c>
      <c r="G103" s="18" t="s">
        <v>18</v>
      </c>
      <c r="H103" s="18">
        <v>0</v>
      </c>
      <c r="I103" s="18">
        <v>1</v>
      </c>
      <c r="J103" s="18" t="s">
        <v>69</v>
      </c>
      <c r="K103" s="18" t="s">
        <v>68</v>
      </c>
      <c r="L103" s="18">
        <v>1</v>
      </c>
      <c r="M103" s="18">
        <v>8</v>
      </c>
      <c r="N103" s="19">
        <v>760</v>
      </c>
      <c r="O103" s="19" t="s">
        <v>166</v>
      </c>
      <c r="P103" s="19">
        <v>5</v>
      </c>
      <c r="Q103" s="18" t="str">
        <f t="shared" ca="1" si="43"/>
        <v>16</v>
      </c>
      <c r="R103" s="18" t="str">
        <f t="shared" ca="1" si="44"/>
        <v>08</v>
      </c>
      <c r="S103" s="18" t="str">
        <f t="shared" ca="1" si="45"/>
        <v>07</v>
      </c>
      <c r="T103" s="18">
        <v>1</v>
      </c>
      <c r="U103" s="18">
        <v>0</v>
      </c>
      <c r="V103" s="18">
        <v>0</v>
      </c>
      <c r="W103" s="18">
        <v>1</v>
      </c>
      <c r="X103" s="18">
        <v>1</v>
      </c>
      <c r="Y103" s="18">
        <v>1</v>
      </c>
      <c r="Z103" s="18">
        <v>1</v>
      </c>
      <c r="AA103" s="18">
        <v>1</v>
      </c>
      <c r="AB103" s="18">
        <v>0</v>
      </c>
      <c r="AC103" s="19">
        <v>0</v>
      </c>
      <c r="AD103" s="19">
        <v>0</v>
      </c>
      <c r="AE103" s="19">
        <v>0</v>
      </c>
      <c r="AF103" s="19">
        <v>0</v>
      </c>
      <c r="AG103" s="19">
        <v>0</v>
      </c>
      <c r="AH103" s="19">
        <v>0</v>
      </c>
      <c r="AI103" s="18">
        <v>0</v>
      </c>
      <c r="AJ103" s="19">
        <v>0</v>
      </c>
      <c r="AK103" s="19">
        <v>0</v>
      </c>
      <c r="AL103" s="19">
        <v>0</v>
      </c>
      <c r="AM103" s="19">
        <v>0</v>
      </c>
      <c r="AN103" s="19">
        <v>0</v>
      </c>
      <c r="AO103" s="26">
        <f t="shared" ref="AO103:AO104" si="54">F103</f>
        <v>34</v>
      </c>
      <c r="AP103" s="19">
        <v>0</v>
      </c>
      <c r="AQ103" s="19">
        <v>0</v>
      </c>
      <c r="AR103" s="19">
        <v>0</v>
      </c>
      <c r="AS103" s="19">
        <v>0</v>
      </c>
      <c r="AT103" s="18" t="str">
        <f t="shared" ca="1" si="35"/>
        <v>40</v>
      </c>
      <c r="AU103" s="18" t="s">
        <v>25</v>
      </c>
      <c r="AV103" s="16" t="str">
        <f t="shared" ca="1" si="36"/>
        <v>7B00013CC80108076002F400051608070100000101010100000000000000000000000000000000000000000000000000340000000000000000407D</v>
      </c>
      <c r="AW103" s="79">
        <v>102</v>
      </c>
      <c r="AX103" s="21"/>
      <c r="AY103" s="18" t="str">
        <f t="shared" si="37"/>
        <v>00</v>
      </c>
      <c r="AZ103" s="18" t="str">
        <f t="shared" si="38"/>
        <v>00</v>
      </c>
      <c r="BA103" s="20"/>
      <c r="BB103" s="21"/>
    </row>
    <row r="104" spans="1:54" ht="66">
      <c r="A104" s="27"/>
      <c r="B104" s="16"/>
      <c r="C104" s="27"/>
      <c r="D104" s="16"/>
      <c r="E104" s="16">
        <v>3</v>
      </c>
      <c r="F104" s="25" t="s">
        <v>72</v>
      </c>
      <c r="G104" s="18" t="s">
        <v>18</v>
      </c>
      <c r="H104" s="18">
        <v>0</v>
      </c>
      <c r="I104" s="18">
        <v>1</v>
      </c>
      <c r="J104" s="18" t="s">
        <v>69</v>
      </c>
      <c r="K104" s="18" t="s">
        <v>68</v>
      </c>
      <c r="L104" s="18">
        <v>1</v>
      </c>
      <c r="M104" s="18">
        <v>8</v>
      </c>
      <c r="N104" s="19">
        <v>760</v>
      </c>
      <c r="O104" s="19" t="s">
        <v>166</v>
      </c>
      <c r="P104" s="19">
        <v>5</v>
      </c>
      <c r="Q104" s="18" t="str">
        <f t="shared" ca="1" si="43"/>
        <v>16</v>
      </c>
      <c r="R104" s="18" t="str">
        <f t="shared" ca="1" si="44"/>
        <v>08</v>
      </c>
      <c r="S104" s="18" t="str">
        <f t="shared" ca="1" si="45"/>
        <v>07</v>
      </c>
      <c r="T104" s="18">
        <v>1</v>
      </c>
      <c r="U104" s="18">
        <v>0</v>
      </c>
      <c r="V104" s="18">
        <v>0</v>
      </c>
      <c r="W104" s="18">
        <v>1</v>
      </c>
      <c r="X104" s="18">
        <v>1</v>
      </c>
      <c r="Y104" s="18">
        <v>1</v>
      </c>
      <c r="Z104" s="18">
        <v>1</v>
      </c>
      <c r="AA104" s="18">
        <v>1</v>
      </c>
      <c r="AB104" s="18">
        <v>0</v>
      </c>
      <c r="AC104" s="19">
        <v>0</v>
      </c>
      <c r="AD104" s="19">
        <v>0</v>
      </c>
      <c r="AE104" s="19">
        <v>0</v>
      </c>
      <c r="AF104" s="19">
        <v>0</v>
      </c>
      <c r="AG104" s="19">
        <v>0</v>
      </c>
      <c r="AH104" s="19">
        <v>0</v>
      </c>
      <c r="AI104" s="18">
        <v>0</v>
      </c>
      <c r="AJ104" s="19">
        <v>0</v>
      </c>
      <c r="AK104" s="19">
        <v>0</v>
      </c>
      <c r="AL104" s="19">
        <v>0</v>
      </c>
      <c r="AM104" s="19">
        <v>0</v>
      </c>
      <c r="AN104" s="19">
        <v>0</v>
      </c>
      <c r="AO104" s="26" t="str">
        <f t="shared" si="54"/>
        <v>FFFF</v>
      </c>
      <c r="AP104" s="19">
        <v>0</v>
      </c>
      <c r="AQ104" s="19">
        <v>0</v>
      </c>
      <c r="AR104" s="19">
        <v>0</v>
      </c>
      <c r="AS104" s="19">
        <v>0</v>
      </c>
      <c r="AT104" s="18" t="str">
        <f t="shared" ca="1" si="35"/>
        <v>01</v>
      </c>
      <c r="AU104" s="18" t="s">
        <v>25</v>
      </c>
      <c r="AV104" s="16" t="str">
        <f t="shared" ca="1" si="36"/>
        <v>7B00013CC80108076002F4000516080701000001010101000000000000000000000000000000000000000000000000FFFF0000000000000000017D</v>
      </c>
      <c r="AW104" s="79">
        <v>103</v>
      </c>
      <c r="AX104" s="21"/>
      <c r="AY104" s="18" t="str">
        <f t="shared" si="37"/>
        <v>00</v>
      </c>
      <c r="AZ104" s="18" t="str">
        <f t="shared" si="38"/>
        <v>00</v>
      </c>
      <c r="BA104" s="20"/>
      <c r="BB104" s="21"/>
    </row>
    <row r="105" spans="1:54" ht="66">
      <c r="A105" s="27"/>
      <c r="B105" s="16">
        <v>50</v>
      </c>
      <c r="C105" s="27" t="s">
        <v>98</v>
      </c>
      <c r="D105" s="16"/>
      <c r="E105" s="16">
        <v>1</v>
      </c>
      <c r="F105" s="25">
        <v>0</v>
      </c>
      <c r="G105" s="18" t="s">
        <v>18</v>
      </c>
      <c r="H105" s="18">
        <v>0</v>
      </c>
      <c r="I105" s="18">
        <v>1</v>
      </c>
      <c r="J105" s="18" t="s">
        <v>69</v>
      </c>
      <c r="K105" s="18" t="s">
        <v>68</v>
      </c>
      <c r="L105" s="18">
        <v>1</v>
      </c>
      <c r="M105" s="18">
        <v>8</v>
      </c>
      <c r="N105" s="19">
        <v>760</v>
      </c>
      <c r="O105" s="19" t="s">
        <v>166</v>
      </c>
      <c r="P105" s="19">
        <v>5</v>
      </c>
      <c r="Q105" s="18" t="str">
        <f t="shared" ca="1" si="43"/>
        <v>16</v>
      </c>
      <c r="R105" s="18" t="str">
        <f t="shared" ca="1" si="44"/>
        <v>08</v>
      </c>
      <c r="S105" s="18" t="str">
        <f t="shared" ca="1" si="45"/>
        <v>07</v>
      </c>
      <c r="T105" s="18">
        <v>1</v>
      </c>
      <c r="U105" s="18">
        <v>0</v>
      </c>
      <c r="V105" s="18">
        <v>0</v>
      </c>
      <c r="W105" s="18">
        <v>1</v>
      </c>
      <c r="X105" s="18">
        <v>1</v>
      </c>
      <c r="Y105" s="18">
        <v>1</v>
      </c>
      <c r="Z105" s="18">
        <v>1</v>
      </c>
      <c r="AA105" s="18">
        <v>1</v>
      </c>
      <c r="AB105" s="18">
        <v>0</v>
      </c>
      <c r="AC105" s="19">
        <v>0</v>
      </c>
      <c r="AD105" s="19">
        <v>0</v>
      </c>
      <c r="AE105" s="19">
        <v>0</v>
      </c>
      <c r="AF105" s="19">
        <v>0</v>
      </c>
      <c r="AG105" s="19">
        <v>0</v>
      </c>
      <c r="AH105" s="19">
        <v>0</v>
      </c>
      <c r="AI105" s="18">
        <v>0</v>
      </c>
      <c r="AJ105" s="19">
        <v>0</v>
      </c>
      <c r="AK105" s="19">
        <v>0</v>
      </c>
      <c r="AL105" s="19">
        <v>0</v>
      </c>
      <c r="AM105" s="19">
        <v>0</v>
      </c>
      <c r="AN105" s="19">
        <v>0</v>
      </c>
      <c r="AO105" s="19">
        <v>0</v>
      </c>
      <c r="AP105" s="26">
        <f>F105</f>
        <v>0</v>
      </c>
      <c r="AQ105" s="19">
        <v>0</v>
      </c>
      <c r="AR105" s="19">
        <v>0</v>
      </c>
      <c r="AS105" s="19">
        <v>0</v>
      </c>
      <c r="AT105" s="18" t="str">
        <f t="shared" ca="1" si="35"/>
        <v>04</v>
      </c>
      <c r="AU105" s="18" t="s">
        <v>25</v>
      </c>
      <c r="AV105" s="16" t="str">
        <f t="shared" ca="1" si="36"/>
        <v>7B00013CC80108076002F400051608070100000101010100000000000000000000000000000000000000000000000000000000000000000000047D</v>
      </c>
      <c r="AW105" s="79">
        <v>104</v>
      </c>
      <c r="AX105" s="21"/>
      <c r="AY105" s="18" t="str">
        <f t="shared" si="37"/>
        <v>00</v>
      </c>
      <c r="AZ105" s="18" t="str">
        <f t="shared" si="38"/>
        <v>00</v>
      </c>
      <c r="BA105" s="20"/>
      <c r="BB105" s="21"/>
    </row>
    <row r="106" spans="1:54" ht="66">
      <c r="A106" s="27"/>
      <c r="B106" s="16"/>
      <c r="C106" s="27"/>
      <c r="D106" s="16"/>
      <c r="E106" s="16">
        <v>2</v>
      </c>
      <c r="F106" s="25">
        <v>34</v>
      </c>
      <c r="G106" s="18" t="s">
        <v>18</v>
      </c>
      <c r="H106" s="18">
        <v>0</v>
      </c>
      <c r="I106" s="18">
        <v>1</v>
      </c>
      <c r="J106" s="18" t="s">
        <v>69</v>
      </c>
      <c r="K106" s="18" t="s">
        <v>68</v>
      </c>
      <c r="L106" s="18">
        <v>1</v>
      </c>
      <c r="M106" s="18">
        <v>8</v>
      </c>
      <c r="N106" s="19">
        <v>760</v>
      </c>
      <c r="O106" s="19" t="s">
        <v>166</v>
      </c>
      <c r="P106" s="19">
        <v>5</v>
      </c>
      <c r="Q106" s="18" t="str">
        <f t="shared" ca="1" si="43"/>
        <v>16</v>
      </c>
      <c r="R106" s="18" t="str">
        <f t="shared" ca="1" si="44"/>
        <v>08</v>
      </c>
      <c r="S106" s="18" t="str">
        <f t="shared" ca="1" si="45"/>
        <v>07</v>
      </c>
      <c r="T106" s="18">
        <v>1</v>
      </c>
      <c r="U106" s="18">
        <v>0</v>
      </c>
      <c r="V106" s="18">
        <v>0</v>
      </c>
      <c r="W106" s="18">
        <v>1</v>
      </c>
      <c r="X106" s="18">
        <v>1</v>
      </c>
      <c r="Y106" s="18">
        <v>1</v>
      </c>
      <c r="Z106" s="18">
        <v>1</v>
      </c>
      <c r="AA106" s="18">
        <v>1</v>
      </c>
      <c r="AB106" s="18">
        <v>0</v>
      </c>
      <c r="AC106" s="19">
        <v>0</v>
      </c>
      <c r="AD106" s="19">
        <v>0</v>
      </c>
      <c r="AE106" s="19">
        <v>0</v>
      </c>
      <c r="AF106" s="19">
        <v>0</v>
      </c>
      <c r="AG106" s="19">
        <v>0</v>
      </c>
      <c r="AH106" s="19">
        <v>0</v>
      </c>
      <c r="AI106" s="18">
        <v>0</v>
      </c>
      <c r="AJ106" s="19">
        <v>0</v>
      </c>
      <c r="AK106" s="19">
        <v>0</v>
      </c>
      <c r="AL106" s="19">
        <v>0</v>
      </c>
      <c r="AM106" s="19">
        <v>0</v>
      </c>
      <c r="AN106" s="19">
        <v>0</v>
      </c>
      <c r="AO106" s="19">
        <v>0</v>
      </c>
      <c r="AP106" s="26">
        <f t="shared" ref="AP106:AP107" si="55">F106</f>
        <v>34</v>
      </c>
      <c r="AQ106" s="19">
        <v>0</v>
      </c>
      <c r="AR106" s="19">
        <v>0</v>
      </c>
      <c r="AS106" s="19">
        <v>0</v>
      </c>
      <c r="AT106" s="18" t="str">
        <f t="shared" ca="1" si="35"/>
        <v>40</v>
      </c>
      <c r="AU106" s="18" t="s">
        <v>25</v>
      </c>
      <c r="AV106" s="16" t="str">
        <f t="shared" ca="1" si="36"/>
        <v>7B00013CC80108076002F400051608070100000101010100000000000000000000000000000000000000000000000000000034000000000000407D</v>
      </c>
      <c r="AW106" s="79">
        <v>105</v>
      </c>
      <c r="AX106" s="21"/>
      <c r="AY106" s="18" t="str">
        <f t="shared" si="37"/>
        <v>00</v>
      </c>
      <c r="AZ106" s="18" t="str">
        <f t="shared" si="38"/>
        <v>00</v>
      </c>
      <c r="BA106" s="20"/>
      <c r="BB106" s="21"/>
    </row>
    <row r="107" spans="1:54" ht="66">
      <c r="A107" s="27"/>
      <c r="B107" s="16"/>
      <c r="C107" s="27"/>
      <c r="D107" s="16"/>
      <c r="E107" s="16">
        <v>3</v>
      </c>
      <c r="F107" s="25" t="s">
        <v>72</v>
      </c>
      <c r="G107" s="18" t="s">
        <v>18</v>
      </c>
      <c r="H107" s="18">
        <v>0</v>
      </c>
      <c r="I107" s="18">
        <v>1</v>
      </c>
      <c r="J107" s="18" t="s">
        <v>69</v>
      </c>
      <c r="K107" s="18" t="s">
        <v>68</v>
      </c>
      <c r="L107" s="18">
        <v>1</v>
      </c>
      <c r="M107" s="18">
        <v>8</v>
      </c>
      <c r="N107" s="19">
        <v>760</v>
      </c>
      <c r="O107" s="19" t="s">
        <v>166</v>
      </c>
      <c r="P107" s="19">
        <v>5</v>
      </c>
      <c r="Q107" s="18" t="str">
        <f t="shared" ca="1" si="43"/>
        <v>16</v>
      </c>
      <c r="R107" s="18" t="str">
        <f t="shared" ca="1" si="44"/>
        <v>08</v>
      </c>
      <c r="S107" s="18" t="str">
        <f t="shared" ca="1" si="45"/>
        <v>07</v>
      </c>
      <c r="T107" s="18">
        <v>1</v>
      </c>
      <c r="U107" s="18">
        <v>0</v>
      </c>
      <c r="V107" s="18">
        <v>0</v>
      </c>
      <c r="W107" s="18">
        <v>1</v>
      </c>
      <c r="X107" s="18">
        <v>1</v>
      </c>
      <c r="Y107" s="18">
        <v>1</v>
      </c>
      <c r="Z107" s="18">
        <v>1</v>
      </c>
      <c r="AA107" s="18">
        <v>1</v>
      </c>
      <c r="AB107" s="18">
        <v>0</v>
      </c>
      <c r="AC107" s="19">
        <v>0</v>
      </c>
      <c r="AD107" s="19">
        <v>0</v>
      </c>
      <c r="AE107" s="19">
        <v>0</v>
      </c>
      <c r="AF107" s="19">
        <v>0</v>
      </c>
      <c r="AG107" s="19">
        <v>0</v>
      </c>
      <c r="AH107" s="19">
        <v>0</v>
      </c>
      <c r="AI107" s="18">
        <v>0</v>
      </c>
      <c r="AJ107" s="19">
        <v>0</v>
      </c>
      <c r="AK107" s="19">
        <v>0</v>
      </c>
      <c r="AL107" s="19">
        <v>0</v>
      </c>
      <c r="AM107" s="19">
        <v>0</v>
      </c>
      <c r="AN107" s="19">
        <v>0</v>
      </c>
      <c r="AO107" s="19">
        <v>0</v>
      </c>
      <c r="AP107" s="26" t="str">
        <f t="shared" si="55"/>
        <v>FFFF</v>
      </c>
      <c r="AQ107" s="19">
        <v>0</v>
      </c>
      <c r="AR107" s="19">
        <v>0</v>
      </c>
      <c r="AS107" s="19">
        <v>0</v>
      </c>
      <c r="AT107" s="18" t="str">
        <f t="shared" ca="1" si="35"/>
        <v>01</v>
      </c>
      <c r="AU107" s="18" t="s">
        <v>25</v>
      </c>
      <c r="AV107" s="16" t="str">
        <f t="shared" ca="1" si="36"/>
        <v>7B00013CC80108076002F40005160807010000010101010000000000000000000000000000000000000000000000000000FFFF000000000000017D</v>
      </c>
      <c r="AW107" s="79">
        <v>106</v>
      </c>
      <c r="AX107" s="21"/>
      <c r="AY107" s="18" t="str">
        <f t="shared" si="37"/>
        <v>00</v>
      </c>
      <c r="AZ107" s="18" t="str">
        <f t="shared" si="38"/>
        <v>00</v>
      </c>
      <c r="BA107" s="20"/>
      <c r="BB107" s="21"/>
    </row>
    <row r="108" spans="1:54" ht="66">
      <c r="A108" s="27"/>
      <c r="B108" s="16">
        <v>52</v>
      </c>
      <c r="C108" s="27" t="s">
        <v>99</v>
      </c>
      <c r="D108" s="16"/>
      <c r="E108" s="16">
        <v>1</v>
      </c>
      <c r="F108" s="25">
        <v>0</v>
      </c>
      <c r="G108" s="18" t="s">
        <v>18</v>
      </c>
      <c r="H108" s="18">
        <v>0</v>
      </c>
      <c r="I108" s="18">
        <v>1</v>
      </c>
      <c r="J108" s="18" t="s">
        <v>69</v>
      </c>
      <c r="K108" s="18" t="s">
        <v>68</v>
      </c>
      <c r="L108" s="18">
        <v>1</v>
      </c>
      <c r="M108" s="18">
        <v>8</v>
      </c>
      <c r="N108" s="19">
        <v>760</v>
      </c>
      <c r="O108" s="19" t="s">
        <v>166</v>
      </c>
      <c r="P108" s="19">
        <v>5</v>
      </c>
      <c r="Q108" s="18" t="str">
        <f t="shared" ca="1" si="43"/>
        <v>16</v>
      </c>
      <c r="R108" s="18" t="str">
        <f t="shared" ca="1" si="44"/>
        <v>08</v>
      </c>
      <c r="S108" s="18" t="str">
        <f t="shared" ca="1" si="45"/>
        <v>07</v>
      </c>
      <c r="T108" s="18">
        <v>1</v>
      </c>
      <c r="U108" s="18">
        <v>0</v>
      </c>
      <c r="V108" s="18">
        <v>0</v>
      </c>
      <c r="W108" s="18">
        <v>1</v>
      </c>
      <c r="X108" s="18">
        <v>1</v>
      </c>
      <c r="Y108" s="18">
        <v>1</v>
      </c>
      <c r="Z108" s="18">
        <v>1</v>
      </c>
      <c r="AA108" s="18">
        <v>1</v>
      </c>
      <c r="AB108" s="18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0</v>
      </c>
      <c r="AI108" s="18">
        <v>0</v>
      </c>
      <c r="AJ108" s="19">
        <v>0</v>
      </c>
      <c r="AK108" s="19">
        <v>0</v>
      </c>
      <c r="AL108" s="19">
        <v>0</v>
      </c>
      <c r="AM108" s="19">
        <v>0</v>
      </c>
      <c r="AN108" s="19">
        <v>0</v>
      </c>
      <c r="AO108" s="19">
        <v>0</v>
      </c>
      <c r="AP108" s="19">
        <v>0</v>
      </c>
      <c r="AQ108" s="26">
        <f>F108</f>
        <v>0</v>
      </c>
      <c r="AR108" s="19">
        <v>0</v>
      </c>
      <c r="AS108" s="19">
        <v>0</v>
      </c>
      <c r="AT108" s="18" t="str">
        <f t="shared" ca="1" si="35"/>
        <v>04</v>
      </c>
      <c r="AU108" s="18" t="s">
        <v>25</v>
      </c>
      <c r="AV108" s="16" t="str">
        <f t="shared" ca="1" si="36"/>
        <v>7B00013CC80108076002F400051608070100000101010100000000000000000000000000000000000000000000000000000000000000000000047D</v>
      </c>
      <c r="AW108" s="79">
        <v>107</v>
      </c>
      <c r="AX108" s="21"/>
      <c r="AY108" s="18" t="str">
        <f t="shared" si="37"/>
        <v>00</v>
      </c>
      <c r="AZ108" s="18" t="str">
        <f t="shared" si="38"/>
        <v>00</v>
      </c>
      <c r="BA108" s="20"/>
      <c r="BB108" s="21"/>
    </row>
    <row r="109" spans="1:54" ht="66">
      <c r="A109" s="27"/>
      <c r="B109" s="16"/>
      <c r="C109" s="27"/>
      <c r="D109" s="16"/>
      <c r="E109" s="16">
        <v>2</v>
      </c>
      <c r="F109" s="25">
        <v>34</v>
      </c>
      <c r="G109" s="18" t="s">
        <v>18</v>
      </c>
      <c r="H109" s="18">
        <v>0</v>
      </c>
      <c r="I109" s="18">
        <v>1</v>
      </c>
      <c r="J109" s="18" t="s">
        <v>69</v>
      </c>
      <c r="K109" s="18" t="s">
        <v>68</v>
      </c>
      <c r="L109" s="18">
        <v>1</v>
      </c>
      <c r="M109" s="18">
        <v>8</v>
      </c>
      <c r="N109" s="19">
        <v>760</v>
      </c>
      <c r="O109" s="19" t="s">
        <v>166</v>
      </c>
      <c r="P109" s="19">
        <v>5</v>
      </c>
      <c r="Q109" s="18" t="str">
        <f t="shared" ca="1" si="43"/>
        <v>16</v>
      </c>
      <c r="R109" s="18" t="str">
        <f t="shared" ca="1" si="44"/>
        <v>08</v>
      </c>
      <c r="S109" s="18" t="str">
        <f t="shared" ca="1" si="45"/>
        <v>07</v>
      </c>
      <c r="T109" s="18">
        <v>1</v>
      </c>
      <c r="U109" s="18">
        <v>0</v>
      </c>
      <c r="V109" s="18">
        <v>0</v>
      </c>
      <c r="W109" s="18">
        <v>1</v>
      </c>
      <c r="X109" s="18">
        <v>1</v>
      </c>
      <c r="Y109" s="18">
        <v>1</v>
      </c>
      <c r="Z109" s="18">
        <v>1</v>
      </c>
      <c r="AA109" s="18">
        <v>1</v>
      </c>
      <c r="AB109" s="18">
        <v>0</v>
      </c>
      <c r="AC109" s="19">
        <v>0</v>
      </c>
      <c r="AD109" s="19">
        <v>0</v>
      </c>
      <c r="AE109" s="19">
        <v>0</v>
      </c>
      <c r="AF109" s="19">
        <v>0</v>
      </c>
      <c r="AG109" s="19">
        <v>0</v>
      </c>
      <c r="AH109" s="19">
        <v>0</v>
      </c>
      <c r="AI109" s="18">
        <v>0</v>
      </c>
      <c r="AJ109" s="19">
        <v>0</v>
      </c>
      <c r="AK109" s="19">
        <v>0</v>
      </c>
      <c r="AL109" s="19">
        <v>0</v>
      </c>
      <c r="AM109" s="19">
        <v>0</v>
      </c>
      <c r="AN109" s="19">
        <v>0</v>
      </c>
      <c r="AO109" s="19">
        <v>0</v>
      </c>
      <c r="AP109" s="19">
        <v>0</v>
      </c>
      <c r="AQ109" s="26">
        <f t="shared" ref="AQ109:AQ110" si="56">F109</f>
        <v>34</v>
      </c>
      <c r="AR109" s="19">
        <v>0</v>
      </c>
      <c r="AS109" s="19">
        <v>0</v>
      </c>
      <c r="AT109" s="18" t="str">
        <f t="shared" ca="1" si="35"/>
        <v>40</v>
      </c>
      <c r="AU109" s="18" t="s">
        <v>25</v>
      </c>
      <c r="AV109" s="16" t="str">
        <f t="shared" ca="1" si="36"/>
        <v>7B00013CC80108076002F400051608070100000101010100000000000000000000000000000000000000000000000000000000003400000000407D</v>
      </c>
      <c r="AW109" s="79">
        <v>108</v>
      </c>
      <c r="AX109" s="21"/>
      <c r="AY109" s="18" t="str">
        <f t="shared" si="37"/>
        <v>00</v>
      </c>
      <c r="AZ109" s="18" t="str">
        <f t="shared" si="38"/>
        <v>00</v>
      </c>
      <c r="BA109" s="20"/>
      <c r="BB109" s="21"/>
    </row>
    <row r="110" spans="1:54" ht="66">
      <c r="A110" s="27"/>
      <c r="B110" s="16"/>
      <c r="C110" s="27"/>
      <c r="D110" s="16"/>
      <c r="E110" s="16">
        <v>3</v>
      </c>
      <c r="F110" s="25" t="s">
        <v>72</v>
      </c>
      <c r="G110" s="18" t="s">
        <v>18</v>
      </c>
      <c r="H110" s="18">
        <v>0</v>
      </c>
      <c r="I110" s="18">
        <v>1</v>
      </c>
      <c r="J110" s="18" t="s">
        <v>69</v>
      </c>
      <c r="K110" s="18" t="s">
        <v>68</v>
      </c>
      <c r="L110" s="18">
        <v>1</v>
      </c>
      <c r="M110" s="18">
        <v>8</v>
      </c>
      <c r="N110" s="19">
        <v>760</v>
      </c>
      <c r="O110" s="19" t="s">
        <v>166</v>
      </c>
      <c r="P110" s="19">
        <v>5</v>
      </c>
      <c r="Q110" s="18" t="str">
        <f t="shared" ca="1" si="43"/>
        <v>16</v>
      </c>
      <c r="R110" s="18" t="str">
        <f t="shared" ca="1" si="44"/>
        <v>08</v>
      </c>
      <c r="S110" s="18" t="str">
        <f t="shared" ca="1" si="45"/>
        <v>07</v>
      </c>
      <c r="T110" s="18">
        <v>1</v>
      </c>
      <c r="U110" s="18">
        <v>0</v>
      </c>
      <c r="V110" s="18">
        <v>0</v>
      </c>
      <c r="W110" s="18">
        <v>1</v>
      </c>
      <c r="X110" s="18">
        <v>1</v>
      </c>
      <c r="Y110" s="18">
        <v>1</v>
      </c>
      <c r="Z110" s="18">
        <v>1</v>
      </c>
      <c r="AA110" s="18">
        <v>1</v>
      </c>
      <c r="AB110" s="18">
        <v>0</v>
      </c>
      <c r="AC110" s="19">
        <v>0</v>
      </c>
      <c r="AD110" s="19">
        <v>0</v>
      </c>
      <c r="AE110" s="19">
        <v>0</v>
      </c>
      <c r="AF110" s="19">
        <v>0</v>
      </c>
      <c r="AG110" s="19">
        <v>0</v>
      </c>
      <c r="AH110" s="19">
        <v>0</v>
      </c>
      <c r="AI110" s="18">
        <v>0</v>
      </c>
      <c r="AJ110" s="19">
        <v>0</v>
      </c>
      <c r="AK110" s="19">
        <v>0</v>
      </c>
      <c r="AL110" s="19">
        <v>0</v>
      </c>
      <c r="AM110" s="19">
        <v>0</v>
      </c>
      <c r="AN110" s="19">
        <v>0</v>
      </c>
      <c r="AO110" s="19">
        <v>0</v>
      </c>
      <c r="AP110" s="19">
        <v>0</v>
      </c>
      <c r="AQ110" s="26" t="str">
        <f t="shared" si="56"/>
        <v>FFFF</v>
      </c>
      <c r="AR110" s="19">
        <v>0</v>
      </c>
      <c r="AS110" s="19">
        <v>0</v>
      </c>
      <c r="AT110" s="18" t="str">
        <f t="shared" ca="1" si="35"/>
        <v>01</v>
      </c>
      <c r="AU110" s="18" t="s">
        <v>25</v>
      </c>
      <c r="AV110" s="16" t="str">
        <f t="shared" ca="1" si="36"/>
        <v>7B00013CC80108076002F400051608070100000101010100000000000000000000000000000000000000000000000000000000FFFF00000000017D</v>
      </c>
      <c r="AW110" s="79">
        <v>109</v>
      </c>
      <c r="AX110" s="21"/>
      <c r="AY110" s="18" t="str">
        <f t="shared" si="37"/>
        <v>00</v>
      </c>
      <c r="AZ110" s="18" t="str">
        <f t="shared" si="38"/>
        <v>00</v>
      </c>
      <c r="BA110" s="20"/>
      <c r="BB110" s="21"/>
    </row>
    <row r="111" spans="1:54" ht="66">
      <c r="A111" s="27"/>
      <c r="B111" s="16">
        <v>54</v>
      </c>
      <c r="C111" s="27" t="s">
        <v>100</v>
      </c>
      <c r="D111" s="16"/>
      <c r="E111" s="16">
        <v>1</v>
      </c>
      <c r="F111" s="25">
        <v>0</v>
      </c>
      <c r="G111" s="18" t="s">
        <v>18</v>
      </c>
      <c r="H111" s="18">
        <v>0</v>
      </c>
      <c r="I111" s="18">
        <v>1</v>
      </c>
      <c r="J111" s="18" t="s">
        <v>69</v>
      </c>
      <c r="K111" s="18" t="s">
        <v>68</v>
      </c>
      <c r="L111" s="18">
        <v>1</v>
      </c>
      <c r="M111" s="18">
        <v>8</v>
      </c>
      <c r="N111" s="19">
        <v>760</v>
      </c>
      <c r="O111" s="19" t="s">
        <v>166</v>
      </c>
      <c r="P111" s="19">
        <v>5</v>
      </c>
      <c r="Q111" s="18" t="str">
        <f t="shared" ca="1" si="43"/>
        <v>16</v>
      </c>
      <c r="R111" s="18" t="str">
        <f t="shared" ca="1" si="44"/>
        <v>08</v>
      </c>
      <c r="S111" s="18" t="str">
        <f t="shared" ca="1" si="45"/>
        <v>07</v>
      </c>
      <c r="T111" s="18">
        <v>1</v>
      </c>
      <c r="U111" s="18">
        <v>0</v>
      </c>
      <c r="V111" s="18">
        <v>0</v>
      </c>
      <c r="W111" s="18">
        <v>1</v>
      </c>
      <c r="X111" s="18">
        <v>1</v>
      </c>
      <c r="Y111" s="18">
        <v>1</v>
      </c>
      <c r="Z111" s="18">
        <v>1</v>
      </c>
      <c r="AA111" s="18">
        <v>1</v>
      </c>
      <c r="AB111" s="18">
        <v>0</v>
      </c>
      <c r="AC111" s="19">
        <v>0</v>
      </c>
      <c r="AD111" s="19">
        <v>0</v>
      </c>
      <c r="AE111" s="19">
        <v>0</v>
      </c>
      <c r="AF111" s="19">
        <v>0</v>
      </c>
      <c r="AG111" s="19">
        <v>0</v>
      </c>
      <c r="AH111" s="19">
        <v>0</v>
      </c>
      <c r="AI111" s="18">
        <v>0</v>
      </c>
      <c r="AJ111" s="19">
        <v>0</v>
      </c>
      <c r="AK111" s="19">
        <v>0</v>
      </c>
      <c r="AL111" s="19">
        <v>0</v>
      </c>
      <c r="AM111" s="19">
        <v>0</v>
      </c>
      <c r="AN111" s="19">
        <v>0</v>
      </c>
      <c r="AO111" s="19">
        <v>0</v>
      </c>
      <c r="AP111" s="19">
        <v>0</v>
      </c>
      <c r="AQ111" s="19">
        <v>0</v>
      </c>
      <c r="AR111" s="26">
        <f>F111</f>
        <v>0</v>
      </c>
      <c r="AS111" s="19">
        <v>0</v>
      </c>
      <c r="AT111" s="18" t="str">
        <f t="shared" ca="1" si="35"/>
        <v>04</v>
      </c>
      <c r="AU111" s="18" t="s">
        <v>25</v>
      </c>
      <c r="AV111" s="16" t="str">
        <f t="shared" ca="1" si="36"/>
        <v>7B00013CC80108076002F400051608070100000101010100000000000000000000000000000000000000000000000000000000000000000000047D</v>
      </c>
      <c r="AW111" s="79">
        <v>110</v>
      </c>
      <c r="AX111" s="21"/>
      <c r="AY111" s="18" t="str">
        <f t="shared" si="37"/>
        <v>00</v>
      </c>
      <c r="AZ111" s="18" t="str">
        <f t="shared" si="38"/>
        <v>00</v>
      </c>
      <c r="BA111" s="20"/>
      <c r="BB111" s="21"/>
    </row>
    <row r="112" spans="1:54" ht="66">
      <c r="A112" s="27"/>
      <c r="B112" s="16"/>
      <c r="C112" s="27"/>
      <c r="D112" s="16"/>
      <c r="E112" s="16">
        <v>2</v>
      </c>
      <c r="F112" s="25">
        <v>34</v>
      </c>
      <c r="G112" s="18" t="s">
        <v>18</v>
      </c>
      <c r="H112" s="18">
        <v>0</v>
      </c>
      <c r="I112" s="18">
        <v>1</v>
      </c>
      <c r="J112" s="18" t="s">
        <v>69</v>
      </c>
      <c r="K112" s="18" t="s">
        <v>68</v>
      </c>
      <c r="L112" s="18">
        <v>1</v>
      </c>
      <c r="M112" s="18">
        <v>8</v>
      </c>
      <c r="N112" s="19">
        <v>760</v>
      </c>
      <c r="O112" s="19" t="s">
        <v>166</v>
      </c>
      <c r="P112" s="19">
        <v>5</v>
      </c>
      <c r="Q112" s="18" t="str">
        <f t="shared" ca="1" si="43"/>
        <v>16</v>
      </c>
      <c r="R112" s="18" t="str">
        <f t="shared" ca="1" si="44"/>
        <v>08</v>
      </c>
      <c r="S112" s="18" t="str">
        <f t="shared" ca="1" si="45"/>
        <v>07</v>
      </c>
      <c r="T112" s="18">
        <v>1</v>
      </c>
      <c r="U112" s="18">
        <v>0</v>
      </c>
      <c r="V112" s="18">
        <v>0</v>
      </c>
      <c r="W112" s="18">
        <v>1</v>
      </c>
      <c r="X112" s="18">
        <v>1</v>
      </c>
      <c r="Y112" s="18">
        <v>1</v>
      </c>
      <c r="Z112" s="18">
        <v>1</v>
      </c>
      <c r="AA112" s="18">
        <v>1</v>
      </c>
      <c r="AB112" s="18">
        <v>0</v>
      </c>
      <c r="AC112" s="19">
        <v>0</v>
      </c>
      <c r="AD112" s="19">
        <v>0</v>
      </c>
      <c r="AE112" s="19">
        <v>0</v>
      </c>
      <c r="AF112" s="19">
        <v>0</v>
      </c>
      <c r="AG112" s="19">
        <v>0</v>
      </c>
      <c r="AH112" s="19">
        <v>0</v>
      </c>
      <c r="AI112" s="18">
        <v>0</v>
      </c>
      <c r="AJ112" s="19">
        <v>0</v>
      </c>
      <c r="AK112" s="19">
        <v>0</v>
      </c>
      <c r="AL112" s="19">
        <v>0</v>
      </c>
      <c r="AM112" s="19">
        <v>0</v>
      </c>
      <c r="AN112" s="19">
        <v>0</v>
      </c>
      <c r="AO112" s="19">
        <v>0</v>
      </c>
      <c r="AP112" s="19">
        <v>0</v>
      </c>
      <c r="AQ112" s="19">
        <v>0</v>
      </c>
      <c r="AR112" s="26">
        <f t="shared" ref="AR112:AR113" si="57">F112</f>
        <v>34</v>
      </c>
      <c r="AS112" s="19">
        <v>0</v>
      </c>
      <c r="AT112" s="18" t="str">
        <f t="shared" ca="1" si="35"/>
        <v>40</v>
      </c>
      <c r="AU112" s="18" t="s">
        <v>25</v>
      </c>
      <c r="AV112" s="16" t="str">
        <f t="shared" ca="1" si="36"/>
        <v>7B00013CC80108076002F400051608070100000101010100000000000000000000000000000000000000000000000000000000000000340000407D</v>
      </c>
      <c r="AW112" s="79">
        <v>111</v>
      </c>
      <c r="AX112" s="21"/>
      <c r="AY112" s="18" t="str">
        <f t="shared" si="37"/>
        <v>00</v>
      </c>
      <c r="AZ112" s="18" t="str">
        <f t="shared" si="38"/>
        <v>00</v>
      </c>
      <c r="BA112" s="20"/>
      <c r="BB112" s="21"/>
    </row>
    <row r="113" spans="1:54" ht="66">
      <c r="A113" s="27"/>
      <c r="B113" s="16"/>
      <c r="C113" s="27"/>
      <c r="D113" s="16"/>
      <c r="E113" s="16">
        <v>3</v>
      </c>
      <c r="F113" s="25" t="s">
        <v>72</v>
      </c>
      <c r="G113" s="18" t="s">
        <v>18</v>
      </c>
      <c r="H113" s="18">
        <v>0</v>
      </c>
      <c r="I113" s="18">
        <v>1</v>
      </c>
      <c r="J113" s="18" t="s">
        <v>69</v>
      </c>
      <c r="K113" s="18" t="s">
        <v>68</v>
      </c>
      <c r="L113" s="18">
        <v>1</v>
      </c>
      <c r="M113" s="18">
        <v>8</v>
      </c>
      <c r="N113" s="19">
        <v>760</v>
      </c>
      <c r="O113" s="19" t="s">
        <v>166</v>
      </c>
      <c r="P113" s="19">
        <v>5</v>
      </c>
      <c r="Q113" s="18" t="str">
        <f t="shared" ca="1" si="43"/>
        <v>16</v>
      </c>
      <c r="R113" s="18" t="str">
        <f t="shared" ca="1" si="44"/>
        <v>08</v>
      </c>
      <c r="S113" s="18" t="str">
        <f t="shared" ca="1" si="45"/>
        <v>07</v>
      </c>
      <c r="T113" s="18">
        <v>1</v>
      </c>
      <c r="U113" s="18">
        <v>0</v>
      </c>
      <c r="V113" s="18">
        <v>0</v>
      </c>
      <c r="W113" s="18">
        <v>1</v>
      </c>
      <c r="X113" s="18">
        <v>1</v>
      </c>
      <c r="Y113" s="18">
        <v>1</v>
      </c>
      <c r="Z113" s="18">
        <v>1</v>
      </c>
      <c r="AA113" s="18">
        <v>1</v>
      </c>
      <c r="AB113" s="18">
        <v>0</v>
      </c>
      <c r="AC113" s="19">
        <v>0</v>
      </c>
      <c r="AD113" s="19">
        <v>0</v>
      </c>
      <c r="AE113" s="19">
        <v>0</v>
      </c>
      <c r="AF113" s="19">
        <v>0</v>
      </c>
      <c r="AG113" s="19">
        <v>0</v>
      </c>
      <c r="AH113" s="19">
        <v>0</v>
      </c>
      <c r="AI113" s="18">
        <v>0</v>
      </c>
      <c r="AJ113" s="19">
        <v>0</v>
      </c>
      <c r="AK113" s="19">
        <v>0</v>
      </c>
      <c r="AL113" s="19">
        <v>0</v>
      </c>
      <c r="AM113" s="19">
        <v>0</v>
      </c>
      <c r="AN113" s="19">
        <v>0</v>
      </c>
      <c r="AO113" s="19">
        <v>0</v>
      </c>
      <c r="AP113" s="19">
        <v>0</v>
      </c>
      <c r="AQ113" s="19">
        <v>0</v>
      </c>
      <c r="AR113" s="26" t="str">
        <f t="shared" si="57"/>
        <v>FFFF</v>
      </c>
      <c r="AS113" s="19">
        <v>0</v>
      </c>
      <c r="AT113" s="18" t="str">
        <f t="shared" ca="1" si="35"/>
        <v>01</v>
      </c>
      <c r="AU113" s="18" t="s">
        <v>25</v>
      </c>
      <c r="AV113" s="16" t="str">
        <f t="shared" ca="1" si="36"/>
        <v>7B00013CC80108076002F4000516080701000001010101000000000000000000000000000000000000000000000000000000000000FFFF0000017D</v>
      </c>
      <c r="AW113" s="79">
        <v>112</v>
      </c>
      <c r="AX113" s="21"/>
      <c r="AY113" s="18" t="str">
        <f t="shared" si="37"/>
        <v>00</v>
      </c>
      <c r="AZ113" s="18" t="str">
        <f t="shared" si="38"/>
        <v>00</v>
      </c>
      <c r="BA113" s="20"/>
      <c r="BB113" s="21"/>
    </row>
    <row r="114" spans="1:54" ht="66">
      <c r="A114" s="27"/>
      <c r="B114" s="16">
        <v>56</v>
      </c>
      <c r="C114" s="27" t="s">
        <v>101</v>
      </c>
      <c r="D114" s="16"/>
      <c r="E114" s="16">
        <v>1</v>
      </c>
      <c r="F114" s="25">
        <v>0</v>
      </c>
      <c r="G114" s="18" t="s">
        <v>18</v>
      </c>
      <c r="H114" s="18">
        <v>0</v>
      </c>
      <c r="I114" s="18">
        <v>1</v>
      </c>
      <c r="J114" s="18" t="s">
        <v>69</v>
      </c>
      <c r="K114" s="18" t="s">
        <v>68</v>
      </c>
      <c r="L114" s="18">
        <v>1</v>
      </c>
      <c r="M114" s="18">
        <v>8</v>
      </c>
      <c r="N114" s="19">
        <v>760</v>
      </c>
      <c r="O114" s="19" t="s">
        <v>166</v>
      </c>
      <c r="P114" s="19">
        <v>5</v>
      </c>
      <c r="Q114" s="18" t="str">
        <f t="shared" ca="1" si="43"/>
        <v>16</v>
      </c>
      <c r="R114" s="18" t="str">
        <f t="shared" ca="1" si="44"/>
        <v>08</v>
      </c>
      <c r="S114" s="18" t="str">
        <f t="shared" ca="1" si="45"/>
        <v>07</v>
      </c>
      <c r="T114" s="18">
        <v>1</v>
      </c>
      <c r="U114" s="18">
        <v>0</v>
      </c>
      <c r="V114" s="18">
        <v>0</v>
      </c>
      <c r="W114" s="18">
        <v>1</v>
      </c>
      <c r="X114" s="18">
        <v>1</v>
      </c>
      <c r="Y114" s="18">
        <v>1</v>
      </c>
      <c r="Z114" s="18">
        <v>1</v>
      </c>
      <c r="AA114" s="18">
        <v>1</v>
      </c>
      <c r="AB114" s="18">
        <v>0</v>
      </c>
      <c r="AC114" s="19">
        <v>0</v>
      </c>
      <c r="AD114" s="19">
        <v>0</v>
      </c>
      <c r="AE114" s="19">
        <v>0</v>
      </c>
      <c r="AF114" s="19">
        <v>0</v>
      </c>
      <c r="AG114" s="19">
        <v>0</v>
      </c>
      <c r="AH114" s="19">
        <v>0</v>
      </c>
      <c r="AI114" s="18">
        <v>0</v>
      </c>
      <c r="AJ114" s="19">
        <v>0</v>
      </c>
      <c r="AK114" s="19">
        <v>0</v>
      </c>
      <c r="AL114" s="19">
        <v>0</v>
      </c>
      <c r="AM114" s="19">
        <v>0</v>
      </c>
      <c r="AN114" s="19">
        <v>0</v>
      </c>
      <c r="AO114" s="19">
        <v>0</v>
      </c>
      <c r="AP114" s="19">
        <v>0</v>
      </c>
      <c r="AQ114" s="19">
        <v>0</v>
      </c>
      <c r="AR114" s="19">
        <v>0</v>
      </c>
      <c r="AS114" s="26">
        <f>F114</f>
        <v>0</v>
      </c>
      <c r="AT114" s="18" t="str">
        <f t="shared" ca="1" si="35"/>
        <v>04</v>
      </c>
      <c r="AU114" s="18" t="s">
        <v>25</v>
      </c>
      <c r="AV114" s="16" t="str">
        <f t="shared" ca="1" si="36"/>
        <v>7B00013CC80108076002F400051608070100000101010100000000000000000000000000000000000000000000000000000000000000000000047D</v>
      </c>
      <c r="AW114" s="79">
        <v>113</v>
      </c>
      <c r="AX114" s="21"/>
      <c r="AY114" s="18" t="str">
        <f t="shared" si="37"/>
        <v>00</v>
      </c>
      <c r="AZ114" s="18" t="str">
        <f t="shared" si="38"/>
        <v>00</v>
      </c>
      <c r="BA114" s="20"/>
      <c r="BB114" s="21"/>
    </row>
    <row r="115" spans="1:54" ht="66">
      <c r="A115" s="27"/>
      <c r="B115" s="16"/>
      <c r="C115" s="27"/>
      <c r="D115" s="16"/>
      <c r="E115" s="16">
        <v>2</v>
      </c>
      <c r="F115" s="25">
        <v>34</v>
      </c>
      <c r="G115" s="18" t="s">
        <v>18</v>
      </c>
      <c r="H115" s="18">
        <v>0</v>
      </c>
      <c r="I115" s="18">
        <v>1</v>
      </c>
      <c r="J115" s="18" t="s">
        <v>69</v>
      </c>
      <c r="K115" s="18" t="s">
        <v>68</v>
      </c>
      <c r="L115" s="18">
        <v>1</v>
      </c>
      <c r="M115" s="18">
        <v>8</v>
      </c>
      <c r="N115" s="19">
        <v>760</v>
      </c>
      <c r="O115" s="19" t="s">
        <v>166</v>
      </c>
      <c r="P115" s="19">
        <v>5</v>
      </c>
      <c r="Q115" s="18" t="str">
        <f t="shared" ca="1" si="43"/>
        <v>16</v>
      </c>
      <c r="R115" s="18" t="str">
        <f t="shared" ca="1" si="44"/>
        <v>08</v>
      </c>
      <c r="S115" s="18" t="str">
        <f t="shared" ca="1" si="45"/>
        <v>07</v>
      </c>
      <c r="T115" s="18">
        <v>1</v>
      </c>
      <c r="U115" s="18">
        <v>0</v>
      </c>
      <c r="V115" s="18">
        <v>0</v>
      </c>
      <c r="W115" s="18">
        <v>1</v>
      </c>
      <c r="X115" s="18">
        <v>1</v>
      </c>
      <c r="Y115" s="18">
        <v>1</v>
      </c>
      <c r="Z115" s="18">
        <v>1</v>
      </c>
      <c r="AA115" s="18">
        <v>1</v>
      </c>
      <c r="AB115" s="18">
        <v>0</v>
      </c>
      <c r="AC115" s="19">
        <v>0</v>
      </c>
      <c r="AD115" s="19">
        <v>0</v>
      </c>
      <c r="AE115" s="19">
        <v>0</v>
      </c>
      <c r="AF115" s="19">
        <v>0</v>
      </c>
      <c r="AG115" s="19">
        <v>0</v>
      </c>
      <c r="AH115" s="19">
        <v>0</v>
      </c>
      <c r="AI115" s="18">
        <v>0</v>
      </c>
      <c r="AJ115" s="19">
        <v>0</v>
      </c>
      <c r="AK115" s="19">
        <v>0</v>
      </c>
      <c r="AL115" s="19">
        <v>0</v>
      </c>
      <c r="AM115" s="19">
        <v>0</v>
      </c>
      <c r="AN115" s="19">
        <v>0</v>
      </c>
      <c r="AO115" s="19">
        <v>0</v>
      </c>
      <c r="AP115" s="19">
        <v>0</v>
      </c>
      <c r="AQ115" s="19">
        <v>0</v>
      </c>
      <c r="AR115" s="19">
        <v>0</v>
      </c>
      <c r="AS115" s="26">
        <f t="shared" ref="AS115:AS116" si="58">F115</f>
        <v>34</v>
      </c>
      <c r="AT115" s="18" t="str">
        <f t="shared" ca="1" si="35"/>
        <v>40</v>
      </c>
      <c r="AU115" s="18" t="s">
        <v>25</v>
      </c>
      <c r="AV115" s="16" t="str">
        <f t="shared" ca="1" si="36"/>
        <v>7B00013CC80108076002F400051608070100000101010100000000000000000000000000000000000000000000000000000000000000000034407D</v>
      </c>
      <c r="AW115" s="79">
        <v>114</v>
      </c>
      <c r="AX115" s="21"/>
      <c r="AY115" s="18" t="str">
        <f t="shared" si="37"/>
        <v>00</v>
      </c>
      <c r="AZ115" s="18" t="str">
        <f t="shared" si="38"/>
        <v>00</v>
      </c>
      <c r="BA115" s="20"/>
      <c r="BB115" s="21"/>
    </row>
    <row r="116" spans="1:54" ht="66">
      <c r="A116" s="27"/>
      <c r="B116" s="16"/>
      <c r="C116" s="27"/>
      <c r="D116" s="16"/>
      <c r="E116" s="16">
        <v>3</v>
      </c>
      <c r="F116" s="25" t="s">
        <v>72</v>
      </c>
      <c r="G116" s="18" t="s">
        <v>18</v>
      </c>
      <c r="H116" s="18">
        <v>0</v>
      </c>
      <c r="I116" s="18">
        <v>1</v>
      </c>
      <c r="J116" s="18" t="s">
        <v>69</v>
      </c>
      <c r="K116" s="18" t="s">
        <v>68</v>
      </c>
      <c r="L116" s="18">
        <v>1</v>
      </c>
      <c r="M116" s="18">
        <v>8</v>
      </c>
      <c r="N116" s="19">
        <v>760</v>
      </c>
      <c r="O116" s="19" t="s">
        <v>166</v>
      </c>
      <c r="P116" s="19">
        <v>5</v>
      </c>
      <c r="Q116" s="18" t="str">
        <f t="shared" ca="1" si="43"/>
        <v>16</v>
      </c>
      <c r="R116" s="18" t="str">
        <f t="shared" ca="1" si="44"/>
        <v>08</v>
      </c>
      <c r="S116" s="18" t="str">
        <f t="shared" ca="1" si="45"/>
        <v>07</v>
      </c>
      <c r="T116" s="18">
        <v>1</v>
      </c>
      <c r="U116" s="18">
        <v>0</v>
      </c>
      <c r="V116" s="18">
        <v>0</v>
      </c>
      <c r="W116" s="18">
        <v>1</v>
      </c>
      <c r="X116" s="18">
        <v>1</v>
      </c>
      <c r="Y116" s="18">
        <v>1</v>
      </c>
      <c r="Z116" s="18">
        <v>1</v>
      </c>
      <c r="AA116" s="18">
        <v>1</v>
      </c>
      <c r="AB116" s="18">
        <v>0</v>
      </c>
      <c r="AC116" s="19">
        <v>0</v>
      </c>
      <c r="AD116" s="19">
        <v>0</v>
      </c>
      <c r="AE116" s="19">
        <v>0</v>
      </c>
      <c r="AF116" s="19">
        <v>0</v>
      </c>
      <c r="AG116" s="19">
        <v>0</v>
      </c>
      <c r="AH116" s="19">
        <v>0</v>
      </c>
      <c r="AI116" s="18">
        <v>0</v>
      </c>
      <c r="AJ116" s="19">
        <v>0</v>
      </c>
      <c r="AK116" s="19">
        <v>0</v>
      </c>
      <c r="AL116" s="19">
        <v>0</v>
      </c>
      <c r="AM116" s="19">
        <v>0</v>
      </c>
      <c r="AN116" s="19">
        <v>0</v>
      </c>
      <c r="AO116" s="19">
        <v>0</v>
      </c>
      <c r="AP116" s="19">
        <v>0</v>
      </c>
      <c r="AQ116" s="19">
        <v>0</v>
      </c>
      <c r="AR116" s="19">
        <v>0</v>
      </c>
      <c r="AS116" s="26" t="str">
        <f t="shared" si="58"/>
        <v>FFFF</v>
      </c>
      <c r="AT116" s="18" t="str">
        <f t="shared" ca="1" si="35"/>
        <v>01</v>
      </c>
      <c r="AU116" s="18" t="s">
        <v>25</v>
      </c>
      <c r="AV116" s="16" t="str">
        <f t="shared" ca="1" si="36"/>
        <v>7B00013CC80108076002F40005160807010000010101010000000000000000000000000000000000000000000000000000000000000000FFFF017D</v>
      </c>
      <c r="AW116" s="79">
        <v>115</v>
      </c>
      <c r="AX116" s="21"/>
      <c r="AY116" s="18" t="str">
        <f t="shared" si="37"/>
        <v>00</v>
      </c>
      <c r="AZ116" s="18" t="str">
        <f t="shared" si="38"/>
        <v>00</v>
      </c>
      <c r="BA116" s="20"/>
      <c r="BB116" s="21"/>
    </row>
    <row r="117" spans="1:54" ht="66">
      <c r="A117" s="27"/>
      <c r="B117" s="16">
        <v>58</v>
      </c>
      <c r="C117" s="27" t="s">
        <v>11</v>
      </c>
      <c r="D117" s="28" t="s">
        <v>31</v>
      </c>
      <c r="E117" s="28">
        <v>1</v>
      </c>
      <c r="F117" s="22">
        <v>0</v>
      </c>
      <c r="G117" s="18" t="s">
        <v>18</v>
      </c>
      <c r="H117" s="18">
        <v>0</v>
      </c>
      <c r="I117" s="18">
        <v>1</v>
      </c>
      <c r="J117" s="18" t="s">
        <v>69</v>
      </c>
      <c r="K117" s="18" t="s">
        <v>68</v>
      </c>
      <c r="L117" s="18">
        <v>1</v>
      </c>
      <c r="M117" s="18">
        <v>8</v>
      </c>
      <c r="N117" s="19">
        <v>760</v>
      </c>
      <c r="O117" s="19" t="s">
        <v>166</v>
      </c>
      <c r="P117" s="19">
        <v>5</v>
      </c>
      <c r="Q117" s="18" t="str">
        <f t="shared" ca="1" si="43"/>
        <v>16</v>
      </c>
      <c r="R117" s="18" t="str">
        <f t="shared" ca="1" si="44"/>
        <v>08</v>
      </c>
      <c r="S117" s="18" t="str">
        <f t="shared" ca="1" si="45"/>
        <v>07</v>
      </c>
      <c r="T117" s="18">
        <v>1</v>
      </c>
      <c r="U117" s="18">
        <v>0</v>
      </c>
      <c r="V117" s="18">
        <v>0</v>
      </c>
      <c r="W117" s="18">
        <v>1</v>
      </c>
      <c r="X117" s="18">
        <v>1</v>
      </c>
      <c r="Y117" s="18">
        <v>1</v>
      </c>
      <c r="Z117" s="18">
        <v>1</v>
      </c>
      <c r="AA117" s="18">
        <v>1</v>
      </c>
      <c r="AB117" s="18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0</v>
      </c>
      <c r="AI117" s="18">
        <v>0</v>
      </c>
      <c r="AJ117" s="19">
        <v>1</v>
      </c>
      <c r="AK117" s="19">
        <v>1</v>
      </c>
      <c r="AL117" s="19">
        <v>1</v>
      </c>
      <c r="AM117" s="19">
        <v>1</v>
      </c>
      <c r="AN117" s="19">
        <v>1</v>
      </c>
      <c r="AO117" s="19">
        <v>0</v>
      </c>
      <c r="AP117" s="19">
        <v>0</v>
      </c>
      <c r="AQ117" s="19">
        <v>0</v>
      </c>
      <c r="AR117" s="19">
        <v>0</v>
      </c>
      <c r="AS117" s="19">
        <v>1</v>
      </c>
      <c r="AT117" s="23">
        <f>F117</f>
        <v>0</v>
      </c>
      <c r="AU117" s="18" t="s">
        <v>25</v>
      </c>
      <c r="AV117" s="16" t="str">
        <f t="shared" ca="1" si="36"/>
        <v>7B00013CC80108076002F400051608070100000101010100000000000000000000000000000001000100010001000100000000000000000001007D</v>
      </c>
      <c r="AW117" s="79">
        <v>116</v>
      </c>
      <c r="AX117" s="21"/>
      <c r="AY117" s="18" t="str">
        <f t="shared" si="37"/>
        <v>00</v>
      </c>
      <c r="AZ117" s="18" t="str">
        <f t="shared" si="38"/>
        <v>00</v>
      </c>
      <c r="BA117" s="20"/>
      <c r="BB117" s="21"/>
    </row>
    <row r="118" spans="1:54" ht="66">
      <c r="A118" s="27"/>
      <c r="B118" s="16"/>
      <c r="C118" s="27"/>
      <c r="D118" s="29"/>
      <c r="E118" s="28">
        <v>2</v>
      </c>
      <c r="F118" s="22" t="s">
        <v>22</v>
      </c>
      <c r="G118" s="18" t="s">
        <v>18</v>
      </c>
      <c r="H118" s="18">
        <v>0</v>
      </c>
      <c r="I118" s="18">
        <v>1</v>
      </c>
      <c r="J118" s="18" t="s">
        <v>69</v>
      </c>
      <c r="K118" s="18" t="s">
        <v>68</v>
      </c>
      <c r="L118" s="18">
        <v>1</v>
      </c>
      <c r="M118" s="18">
        <v>8</v>
      </c>
      <c r="N118" s="19">
        <v>760</v>
      </c>
      <c r="O118" s="19" t="s">
        <v>166</v>
      </c>
      <c r="P118" s="19">
        <v>5</v>
      </c>
      <c r="Q118" s="18" t="str">
        <f t="shared" ca="1" si="43"/>
        <v>16</v>
      </c>
      <c r="R118" s="18" t="str">
        <f t="shared" ca="1" si="44"/>
        <v>08</v>
      </c>
      <c r="S118" s="18" t="str">
        <f t="shared" ca="1" si="45"/>
        <v>07</v>
      </c>
      <c r="T118" s="18">
        <v>1</v>
      </c>
      <c r="U118" s="18">
        <v>0</v>
      </c>
      <c r="V118" s="18">
        <v>0</v>
      </c>
      <c r="W118" s="18">
        <v>1</v>
      </c>
      <c r="X118" s="18">
        <v>1</v>
      </c>
      <c r="Y118" s="18">
        <v>1</v>
      </c>
      <c r="Z118" s="18">
        <v>1</v>
      </c>
      <c r="AA118" s="18">
        <v>1</v>
      </c>
      <c r="AB118" s="18">
        <v>0</v>
      </c>
      <c r="AC118" s="19">
        <v>1</v>
      </c>
      <c r="AD118" s="19">
        <v>1</v>
      </c>
      <c r="AE118" s="19">
        <v>1</v>
      </c>
      <c r="AF118" s="19">
        <v>1</v>
      </c>
      <c r="AG118" s="19">
        <v>1</v>
      </c>
      <c r="AH118" s="19">
        <v>1</v>
      </c>
      <c r="AI118" s="18">
        <v>0</v>
      </c>
      <c r="AJ118" s="19">
        <v>1</v>
      </c>
      <c r="AK118" s="19">
        <v>1</v>
      </c>
      <c r="AL118" s="19">
        <v>1</v>
      </c>
      <c r="AM118" s="19">
        <v>1</v>
      </c>
      <c r="AN118" s="19">
        <v>1</v>
      </c>
      <c r="AO118" s="19">
        <v>1</v>
      </c>
      <c r="AP118" s="19">
        <v>1</v>
      </c>
      <c r="AQ118" s="19">
        <v>0</v>
      </c>
      <c r="AR118" s="19">
        <v>1</v>
      </c>
      <c r="AS118" s="19">
        <v>1</v>
      </c>
      <c r="AT118" s="23" t="str">
        <f>F118</f>
        <v>FF</v>
      </c>
      <c r="AU118" s="18" t="s">
        <v>25</v>
      </c>
      <c r="AV118" s="16" t="str">
        <f t="shared" ca="1" si="36"/>
        <v>7B00013CC80108076002F400051608070100000101010100000100010001000100010001000001000100010001000100010001000000010001FF7D</v>
      </c>
      <c r="AW118" s="79">
        <v>117</v>
      </c>
      <c r="AX118" s="21"/>
      <c r="AY118" s="18" t="str">
        <f t="shared" si="37"/>
        <v>00</v>
      </c>
      <c r="AZ118" s="18" t="str">
        <f t="shared" si="38"/>
        <v>00</v>
      </c>
      <c r="BA118" s="20"/>
      <c r="BB118" s="21"/>
    </row>
    <row r="119" spans="1:54" ht="66">
      <c r="A119" s="27"/>
      <c r="B119" s="16">
        <v>59</v>
      </c>
      <c r="C119" s="27" t="s">
        <v>12</v>
      </c>
      <c r="D119" s="16" t="s">
        <v>2</v>
      </c>
      <c r="E119" s="16">
        <v>1</v>
      </c>
      <c r="F119" s="22">
        <v>0</v>
      </c>
      <c r="G119" s="18" t="s">
        <v>18</v>
      </c>
      <c r="H119" s="18">
        <v>0</v>
      </c>
      <c r="I119" s="18">
        <v>1</v>
      </c>
      <c r="J119" s="18" t="s">
        <v>69</v>
      </c>
      <c r="K119" s="18" t="s">
        <v>68</v>
      </c>
      <c r="L119" s="18">
        <v>1</v>
      </c>
      <c r="M119" s="18">
        <v>8</v>
      </c>
      <c r="N119" s="19">
        <v>760</v>
      </c>
      <c r="O119" s="19" t="s">
        <v>166</v>
      </c>
      <c r="P119" s="19">
        <v>5</v>
      </c>
      <c r="Q119" s="18" t="str">
        <f t="shared" ca="1" si="43"/>
        <v>16</v>
      </c>
      <c r="R119" s="18" t="str">
        <f t="shared" ca="1" si="44"/>
        <v>08</v>
      </c>
      <c r="S119" s="18" t="str">
        <f t="shared" ca="1" si="45"/>
        <v>07</v>
      </c>
      <c r="T119" s="18">
        <v>1</v>
      </c>
      <c r="U119" s="18">
        <v>0</v>
      </c>
      <c r="V119" s="18">
        <v>0</v>
      </c>
      <c r="W119" s="18">
        <v>1</v>
      </c>
      <c r="X119" s="18">
        <v>1</v>
      </c>
      <c r="Y119" s="18">
        <v>1</v>
      </c>
      <c r="Z119" s="18">
        <v>1</v>
      </c>
      <c r="AA119" s="18">
        <v>1</v>
      </c>
      <c r="AB119" s="18">
        <v>0</v>
      </c>
      <c r="AC119" s="19">
        <v>1</v>
      </c>
      <c r="AD119" s="19">
        <v>1</v>
      </c>
      <c r="AE119" s="19">
        <v>1</v>
      </c>
      <c r="AF119" s="19">
        <v>1</v>
      </c>
      <c r="AG119" s="19">
        <v>1</v>
      </c>
      <c r="AH119" s="19">
        <v>1</v>
      </c>
      <c r="AI119" s="18">
        <v>0</v>
      </c>
      <c r="AJ119" s="19">
        <v>1</v>
      </c>
      <c r="AK119" s="19">
        <v>1</v>
      </c>
      <c r="AL119" s="19">
        <v>1</v>
      </c>
      <c r="AM119" s="19">
        <v>1</v>
      </c>
      <c r="AN119" s="19">
        <v>1</v>
      </c>
      <c r="AO119" s="19">
        <v>1</v>
      </c>
      <c r="AP119" s="19">
        <v>1</v>
      </c>
      <c r="AQ119" s="19">
        <v>0</v>
      </c>
      <c r="AR119" s="19">
        <v>1</v>
      </c>
      <c r="AS119" s="19">
        <v>1</v>
      </c>
      <c r="AT119" s="18" t="str">
        <f t="shared" ref="AT119:AT120" ca="1" si="59">TEXT(DEC2HEX(_xlfn.BITAND(SUM(HEX2DEC(G119)+HEX2DEC(H119)+HEX2DEC(I119)+HEX2DEC(J119)+HEX2DEC(K119)+HEX2DEC(L119)+HEX2DEC(M119)+HEX2DEC(N119)+HEX2DEC(O119)+HEX2DEC(P119)+HEX2DEC(Q119)+HEX2DEC(R119)+HEX2DEC(S119)+HEX2DEC(T119)+HEX2DEC(U119)+HEX2DEC(V119)+HEX2DEC(X119)+HEX2DEC(Y119)+HEX2DEC(Z119)+HEX2DEC(AA119)+HEX2DEC(AB119)+HEX2DEC(AC119)+HEX2DEC(AD119)+HEX2DEC(AE119)+HEX2DEC(AF119)+HEX2DEC(AG119)+HEX2DEC(AH119)+HEX2DEC(AI119)+HEX2DEC(AJ119)+HEX2DEC(AK119)+HEX2DEC(AL119)+HEX2DEC(AM119)+HEX2DEC(AN119)+HEX2DEC(AO119)+HEX2DEC(AP119)+HEX2DEC(AQ119)+HEX2DEC(AR119)+HEX2DEC(AS119)),85)),"00")</f>
        <v>11</v>
      </c>
      <c r="AU119" s="23">
        <f>F119</f>
        <v>0</v>
      </c>
      <c r="AV119" s="16" t="str">
        <f t="shared" ca="1" si="36"/>
        <v>7B00013CC80108076002F4000516080701000001010101000001000100010001000100010000010001000100010001000100010000000100011100</v>
      </c>
      <c r="AW119" s="79">
        <v>118</v>
      </c>
      <c r="AX119" s="21"/>
      <c r="AY119" s="18" t="str">
        <f t="shared" si="37"/>
        <v>00</v>
      </c>
      <c r="AZ119" s="18" t="str">
        <f t="shared" si="38"/>
        <v>00</v>
      </c>
      <c r="BA119" s="20"/>
      <c r="BB119" s="21"/>
    </row>
    <row r="120" spans="1:54" ht="66">
      <c r="A120" s="27"/>
      <c r="B120" s="16"/>
      <c r="C120" s="27"/>
      <c r="D120" s="16"/>
      <c r="E120" s="16">
        <v>2</v>
      </c>
      <c r="F120" s="22" t="s">
        <v>22</v>
      </c>
      <c r="G120" s="18" t="s">
        <v>18</v>
      </c>
      <c r="H120" s="18">
        <v>0</v>
      </c>
      <c r="I120" s="18">
        <v>1</v>
      </c>
      <c r="J120" s="18" t="s">
        <v>69</v>
      </c>
      <c r="K120" s="18" t="s">
        <v>68</v>
      </c>
      <c r="L120" s="18">
        <v>1</v>
      </c>
      <c r="M120" s="18">
        <v>8</v>
      </c>
      <c r="N120" s="19">
        <v>760</v>
      </c>
      <c r="O120" s="19" t="s">
        <v>166</v>
      </c>
      <c r="P120" s="19">
        <v>5</v>
      </c>
      <c r="Q120" s="18" t="str">
        <f t="shared" ca="1" si="43"/>
        <v>16</v>
      </c>
      <c r="R120" s="18" t="str">
        <f t="shared" ca="1" si="44"/>
        <v>08</v>
      </c>
      <c r="S120" s="18" t="str">
        <f t="shared" ca="1" si="45"/>
        <v>07</v>
      </c>
      <c r="T120" s="18">
        <v>1</v>
      </c>
      <c r="U120" s="18">
        <v>0</v>
      </c>
      <c r="V120" s="18">
        <v>0</v>
      </c>
      <c r="W120" s="18">
        <v>1</v>
      </c>
      <c r="X120" s="18">
        <v>1</v>
      </c>
      <c r="Y120" s="18">
        <v>1</v>
      </c>
      <c r="Z120" s="18">
        <v>1</v>
      </c>
      <c r="AA120" s="18">
        <v>1</v>
      </c>
      <c r="AB120" s="18">
        <v>0</v>
      </c>
      <c r="AC120" s="19">
        <v>1</v>
      </c>
      <c r="AD120" s="19">
        <v>1</v>
      </c>
      <c r="AE120" s="19">
        <v>1</v>
      </c>
      <c r="AF120" s="19">
        <v>1</v>
      </c>
      <c r="AG120" s="19">
        <v>1</v>
      </c>
      <c r="AH120" s="19">
        <v>1</v>
      </c>
      <c r="AI120" s="18">
        <v>0</v>
      </c>
      <c r="AJ120" s="19">
        <v>1</v>
      </c>
      <c r="AK120" s="19">
        <v>1</v>
      </c>
      <c r="AL120" s="19">
        <v>1</v>
      </c>
      <c r="AM120" s="19">
        <v>1</v>
      </c>
      <c r="AN120" s="19">
        <v>1</v>
      </c>
      <c r="AO120" s="19">
        <v>1</v>
      </c>
      <c r="AP120" s="19">
        <v>1</v>
      </c>
      <c r="AQ120" s="19">
        <v>1</v>
      </c>
      <c r="AR120" s="19">
        <v>1</v>
      </c>
      <c r="AS120" s="19">
        <v>1</v>
      </c>
      <c r="AT120" s="18" t="str">
        <f t="shared" ca="1" si="59"/>
        <v>14</v>
      </c>
      <c r="AU120" s="23" t="str">
        <f>F120</f>
        <v>FF</v>
      </c>
      <c r="AV120" s="16" t="str">
        <f t="shared" ca="1" si="36"/>
        <v>7B00013CC80108076002F40005160807010000010101010000010001000100010001000100000100010001000100010001000100010001000114FF</v>
      </c>
      <c r="AW120" s="79">
        <v>119</v>
      </c>
      <c r="AX120" s="21"/>
      <c r="AY120" s="18" t="str">
        <f t="shared" si="37"/>
        <v>00</v>
      </c>
      <c r="AZ120" s="18" t="str">
        <f t="shared" si="38"/>
        <v>00</v>
      </c>
      <c r="BA120" s="20"/>
      <c r="BB120" s="21"/>
    </row>
    <row r="121" spans="1:54">
      <c r="A121" s="71"/>
      <c r="B121" s="76"/>
      <c r="C121" s="72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5"/>
      <c r="AY121" s="76"/>
      <c r="AZ121" s="76"/>
      <c r="BA121" s="76"/>
      <c r="BB121" s="75"/>
    </row>
  </sheetData>
  <sheetProtection algorithmName="SHA-512" hashValue="LeuTRWrP7pvTjfplqeJiKvuqusuC2REhu+6Kl9n/aGX2hQRWqj28p4ciqKKJKsA5xfhgM0oCTQc9aZ3AYG6DiA==" saltValue="YBwusH25nCoYFu2uIVmy0w==" spinCount="100000" sheet="1" objects="1" scenarios="1"/>
  <phoneticPr fontId="1" type="noConversion"/>
  <conditionalFormatting sqref="AW2:AW120">
    <cfRule type="duplicateValues" dxfId="21" priority="1"/>
  </conditionalFormatting>
  <dataValidations count="2">
    <dataValidation type="list" allowBlank="1" showInputMessage="1" showErrorMessage="1" sqref="BA2:BA120" xr:uid="{9CE0C415-84C3-418E-B86F-A663BBEE4FFF}">
      <formula1>결과</formula1>
    </dataValidation>
    <dataValidation type="whole" allowBlank="1" showInputMessage="1" showErrorMessage="1" sqref="AW2:AW120" xr:uid="{0077E0BC-D993-48D6-A5F7-3063B7990050}">
      <formula1>1</formula1>
      <formula2>300</formula2>
    </dataValidation>
  </dataValidations>
  <pageMargins left="0.17" right="0.17" top="0.41" bottom="0.41" header="0.3" footer="0.3"/>
  <pageSetup paperSize="9" scale="25" fitToHeight="0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59635-4DE3-4E88-B18C-49A915A5A006}">
  <sheetPr>
    <pageSetUpPr fitToPage="1"/>
  </sheetPr>
  <dimension ref="A1:BB121"/>
  <sheetViews>
    <sheetView zoomScale="70" zoomScaleNormal="70" workbookViewId="0">
      <pane xSplit="6" ySplit="1" topLeftCell="G2" activePane="bottomRight" state="frozen"/>
      <selection activeCell="Y40" sqref="Y40"/>
      <selection pane="topRight" activeCell="Y40" sqref="Y40"/>
      <selection pane="bottomLeft" activeCell="Y40" sqref="Y40"/>
      <selection pane="bottomRight" activeCell="C120" sqref="C120"/>
    </sheetView>
  </sheetViews>
  <sheetFormatPr defaultRowHeight="16.5"/>
  <cols>
    <col min="1" max="1" width="30.125" style="74" customWidth="1"/>
    <col min="2" max="2" width="7.125" style="77" customWidth="1"/>
    <col min="3" max="3" width="19" style="74" customWidth="1"/>
    <col min="4" max="4" width="13.75" style="77" customWidth="1"/>
    <col min="5" max="5" width="5.625" style="77" customWidth="1"/>
    <col min="6" max="6" width="9.5" style="77" customWidth="1"/>
    <col min="7" max="13" width="5.375" style="77" customWidth="1"/>
    <col min="14" max="16" width="7.625" style="77" customWidth="1"/>
    <col min="17" max="17" width="5.375" style="77" customWidth="1"/>
    <col min="18" max="18" width="6.375" style="77" customWidth="1"/>
    <col min="19" max="28" width="5.375" style="77" customWidth="1"/>
    <col min="29" max="34" width="7.625" style="77" customWidth="1"/>
    <col min="35" max="35" width="5.375" style="77" customWidth="1"/>
    <col min="36" max="45" width="7.625" style="77" customWidth="1"/>
    <col min="46" max="46" width="8.125" style="77" customWidth="1"/>
    <col min="47" max="47" width="5.375" style="77" customWidth="1"/>
    <col min="48" max="48" width="30.875" style="77" customWidth="1"/>
    <col min="49" max="49" width="6.625" style="77" customWidth="1"/>
    <col min="50" max="50" width="37.875" style="78" customWidth="1"/>
    <col min="51" max="52" width="5.375" style="77" customWidth="1"/>
    <col min="53" max="53" width="7.5" style="77" customWidth="1"/>
    <col min="54" max="54" width="82.875" style="77" bestFit="1" customWidth="1"/>
    <col min="55" max="16384" width="9" style="74"/>
  </cols>
  <sheetData>
    <row r="1" spans="1:54" ht="34.5">
      <c r="A1" s="65" t="s">
        <v>50</v>
      </c>
      <c r="B1" s="65" t="s">
        <v>15</v>
      </c>
      <c r="C1" s="65" t="s">
        <v>52</v>
      </c>
      <c r="D1" s="65" t="s">
        <v>54</v>
      </c>
      <c r="E1" s="67" t="s">
        <v>15</v>
      </c>
      <c r="F1" s="67" t="s">
        <v>33</v>
      </c>
      <c r="G1" s="67" t="s">
        <v>6</v>
      </c>
      <c r="H1" s="67" t="s">
        <v>26</v>
      </c>
      <c r="I1" s="67" t="s">
        <v>28</v>
      </c>
      <c r="J1" s="67" t="s">
        <v>27</v>
      </c>
      <c r="K1" s="67" t="s">
        <v>29</v>
      </c>
      <c r="L1" s="67" t="s">
        <v>10</v>
      </c>
      <c r="M1" s="67" t="s">
        <v>70</v>
      </c>
      <c r="N1" s="67" t="s">
        <v>71</v>
      </c>
      <c r="O1" s="67" t="s">
        <v>104</v>
      </c>
      <c r="P1" s="67" t="s">
        <v>105</v>
      </c>
      <c r="Q1" s="67" t="s">
        <v>106</v>
      </c>
      <c r="R1" s="67" t="s">
        <v>107</v>
      </c>
      <c r="S1" s="67" t="s">
        <v>108</v>
      </c>
      <c r="T1" s="67" t="s">
        <v>109</v>
      </c>
      <c r="U1" s="67" t="s">
        <v>117</v>
      </c>
      <c r="V1" s="67" t="s">
        <v>110</v>
      </c>
      <c r="W1" s="67" t="s">
        <v>111</v>
      </c>
      <c r="X1" s="67" t="s">
        <v>112</v>
      </c>
      <c r="Y1" s="67" t="s">
        <v>113</v>
      </c>
      <c r="Z1" s="67" t="s">
        <v>114</v>
      </c>
      <c r="AA1" s="67" t="s">
        <v>115</v>
      </c>
      <c r="AB1" s="67" t="s">
        <v>116</v>
      </c>
      <c r="AC1" s="67" t="s">
        <v>796</v>
      </c>
      <c r="AD1" s="67" t="s">
        <v>798</v>
      </c>
      <c r="AE1" s="67" t="s">
        <v>797</v>
      </c>
      <c r="AF1" s="67" t="s">
        <v>799</v>
      </c>
      <c r="AG1" s="67" t="s">
        <v>800</v>
      </c>
      <c r="AH1" s="67" t="s">
        <v>801</v>
      </c>
      <c r="AI1" s="67" t="s">
        <v>117</v>
      </c>
      <c r="AJ1" s="67" t="s">
        <v>125</v>
      </c>
      <c r="AK1" s="67" t="s">
        <v>126</v>
      </c>
      <c r="AL1" s="67" t="s">
        <v>127</v>
      </c>
      <c r="AM1" s="67" t="s">
        <v>128</v>
      </c>
      <c r="AN1" s="67" t="s">
        <v>129</v>
      </c>
      <c r="AO1" s="67" t="s">
        <v>130</v>
      </c>
      <c r="AP1" s="67" t="s">
        <v>131</v>
      </c>
      <c r="AQ1" s="67" t="s">
        <v>132</v>
      </c>
      <c r="AR1" s="67" t="s">
        <v>133</v>
      </c>
      <c r="AS1" s="67" t="s">
        <v>134</v>
      </c>
      <c r="AT1" s="67" t="s">
        <v>20</v>
      </c>
      <c r="AU1" s="67" t="s">
        <v>12</v>
      </c>
      <c r="AV1" s="67" t="s">
        <v>21</v>
      </c>
      <c r="AW1" s="67" t="s">
        <v>787</v>
      </c>
      <c r="AX1" s="67" t="s">
        <v>17</v>
      </c>
      <c r="AY1" s="67" t="s">
        <v>135</v>
      </c>
      <c r="AZ1" s="67" t="s">
        <v>136</v>
      </c>
      <c r="BA1" s="67" t="s">
        <v>34</v>
      </c>
      <c r="BB1" s="67" t="s">
        <v>32</v>
      </c>
    </row>
    <row r="2" spans="1:54" ht="66">
      <c r="A2" s="41" t="s">
        <v>141</v>
      </c>
      <c r="B2" s="63">
        <f>COUNTA(AW2:AW300)</f>
        <v>119</v>
      </c>
      <c r="C2" s="34"/>
      <c r="D2" s="35" t="s">
        <v>53</v>
      </c>
      <c r="E2" s="42">
        <v>0</v>
      </c>
      <c r="F2" s="17" t="s">
        <v>18</v>
      </c>
      <c r="G2" s="18" t="s">
        <v>18</v>
      </c>
      <c r="H2" s="18">
        <v>0</v>
      </c>
      <c r="I2" s="18">
        <v>1</v>
      </c>
      <c r="J2" s="18" t="s">
        <v>69</v>
      </c>
      <c r="K2" s="18" t="s">
        <v>68</v>
      </c>
      <c r="L2" s="18">
        <v>1</v>
      </c>
      <c r="M2" s="18">
        <v>0</v>
      </c>
      <c r="N2" s="19">
        <v>760</v>
      </c>
      <c r="O2" s="19">
        <v>65</v>
      </c>
      <c r="P2" s="19">
        <v>5</v>
      </c>
      <c r="Q2" s="18" t="str">
        <f ca="1">TEXT(DEC2HEX(TEXT(NOW()+2,"YY")),"00")</f>
        <v>16</v>
      </c>
      <c r="R2" s="18" t="str">
        <f ca="1">TEXT(DEC2HEX(TEXT(NOW()+2,"MM")),"00")</f>
        <v>08</v>
      </c>
      <c r="S2" s="18" t="str">
        <f ca="1">TEXT(DEC2HEX(TEXT(NOW()+2,"DD")),"00")</f>
        <v>07</v>
      </c>
      <c r="T2" s="18">
        <v>1</v>
      </c>
      <c r="U2" s="18">
        <v>0</v>
      </c>
      <c r="V2" s="18">
        <v>1</v>
      </c>
      <c r="W2" s="18">
        <v>1</v>
      </c>
      <c r="X2" s="18">
        <v>1</v>
      </c>
      <c r="Y2" s="18">
        <v>1</v>
      </c>
      <c r="Z2" s="18">
        <v>1</v>
      </c>
      <c r="AA2" s="18">
        <v>1</v>
      </c>
      <c r="AB2" s="18">
        <v>1</v>
      </c>
      <c r="AC2" s="19">
        <v>66</v>
      </c>
      <c r="AD2" s="19">
        <v>15</v>
      </c>
      <c r="AE2" s="19">
        <v>67</v>
      </c>
      <c r="AF2" s="19">
        <v>111</v>
      </c>
      <c r="AG2" s="19">
        <v>67</v>
      </c>
      <c r="AH2" s="19" t="s">
        <v>803</v>
      </c>
      <c r="AI2" s="18">
        <v>0</v>
      </c>
      <c r="AJ2" s="19">
        <v>0</v>
      </c>
      <c r="AK2" s="19">
        <v>0</v>
      </c>
      <c r="AL2" s="19">
        <v>0</v>
      </c>
      <c r="AM2" s="19">
        <v>0</v>
      </c>
      <c r="AN2" s="19">
        <v>0</v>
      </c>
      <c r="AO2" s="19">
        <v>0</v>
      </c>
      <c r="AP2" s="19">
        <v>0</v>
      </c>
      <c r="AQ2" s="19">
        <v>0</v>
      </c>
      <c r="AR2" s="19">
        <v>0</v>
      </c>
      <c r="AS2" s="19">
        <v>0</v>
      </c>
      <c r="AT2" s="18" t="str">
        <f ca="1">TEXT(DEC2HEX(_xlfn.BITAND(SUM(HEX2DEC(G2)+HEX2DEC(H2)+HEX2DEC(I2)+HEX2DEC(J2)+HEX2DEC(K2)+HEX2DEC(L2)+HEX2DEC(M2)+HEX2DEC(N2)+HEX2DEC(O2)+HEX2DEC(P2)+HEX2DEC(Q2)+HEX2DEC(R2)+HEX2DEC(S2)+HEX2DEC(T2)+HEX2DEC(U2)+HEX2DEC(V2)+HEX2DEC(X2)+HEX2DEC(Y2)+HEX2DEC(Z2)+HEX2DEC(AA2)+HEX2DEC(AB2)+HEX2DEC(AC2)+HEX2DEC(AD2)+HEX2DEC(AE2)+HEX2DEC(AF2)+HEX2DEC(AG2)+HEX2DEC(AH2)+HEX2DEC(AI2)+HEX2DEC(AJ2)+HEX2DEC(AK2)+HEX2DEC(AL2)+HEX2DEC(AM2)+HEX2DEC(AN2)+HEX2DEC(AO2)+HEX2DEC(AP2)+HEX2DEC(AQ2)+HEX2DEC(AR2)+HEX2DEC(AS2)),85)),"00")</f>
        <v>11</v>
      </c>
      <c r="AU2" s="18" t="s">
        <v>25</v>
      </c>
      <c r="AV2" s="119" t="str">
        <f ca="1">CONCATENATE(TEXT(G2,"00"),TEXT(H2,"00"),TEXT(I2,"00"),TEXT(J2,"00"),TEXT(K2,"00"),TEXT(L2,"00"),TEXT(M2,"00"),TEXT(N2,"0000"),TEXT(O2,"0000"),TEXT(P2,"0000"),TEXT(Q2,"00"),TEXT(R2,"00"),,TEXT(S2,"00"),,TEXT(T2,"00"),TEXT(U2,"00"),TEXT(V2,"00"),TEXT(X2,"00"),TEXT(Y2,"00"),TEXT(Z2,"00"),TEXT(AA2,"00"),TEXT(AB2,"00"),TEXT(AC2,"0000"),TEXT(AD2,"0000"),TEXT(AE2,"0000"),TEXT(AF2,"0000"),TEXT(AG2,"0000"),TEXT(AH2,"0000"),TEXT(AI2,"00"),TEXT(AJ2,"0000"),TEXT(AK2,"0000"),TEXT(AL2,"0000"),TEXT(AM2,"0000"),TEXT(AN2,"0000"),TEXT(AO2,"0000"),TEXT(AP2,"0000"),TEXT(AQ2,"0000"),TEXT(AR2,"0000"),TEXT(AS2,"0000"),TEXT(AT2,"00"),TEXT(AU2,"00"))</f>
        <v>7B00013CC80100076000650005160807010001010101010100660015006701110067016A000000000000000000000000000000000000000000117D</v>
      </c>
      <c r="AW2" s="79">
        <v>1</v>
      </c>
      <c r="AX2" s="21"/>
      <c r="AY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),85)),"00")</f>
        <v>00</v>
      </c>
      <c r="AZ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+HEX2DEC(MID(AX2,139,2))+HEX2DEC(MID(AX2,142,2))+HEX2DEC(MID(AX2,145,2))+HEX2DEC(MID(AX2,148,2))+HEX2DEC(MID(AX2,151,2))+HEX2DEC(MID(AX2,154,2))+HEX2DEC(MID(AX2,157,2))+HEX2DEC(MID(AX2,160,2))+HEX2DEC(MID(AX2,163,2))+HEX2DEC(MID(AX2,166,2))+HEX2DEC(MID(AX2,169,2))+HEX2DEC(MID(AX2,172,2))+HEX2DEC(MID(AX2,175,2))+HEX2DEC(MID(AX2,178,2))+HEX2DEC(MID(AX2,181,2))+HEX2DEC(MID(AX2,184,2))+HEX2DEC(MID(AX2,187,2))+HEX2DEC(MID(AX2,190,2))+HEX2DEC(MID(AX2,193,2))+HEX2DEC(MID(AX2,196,2))+HEX2DEC(MID(AX2,199,2))+HEX2DEC(MID(AX2,202,2))),85)),"00")</f>
        <v>00</v>
      </c>
      <c r="BA2" s="20" t="s">
        <v>40</v>
      </c>
      <c r="BB2" s="21"/>
    </row>
    <row r="3" spans="1:54" ht="66">
      <c r="A3" s="40" t="s">
        <v>5</v>
      </c>
      <c r="B3" s="120">
        <v>0</v>
      </c>
      <c r="C3" s="39" t="s">
        <v>6</v>
      </c>
      <c r="D3" s="120" t="s">
        <v>0</v>
      </c>
      <c r="E3" s="119">
        <v>1</v>
      </c>
      <c r="F3" s="22" t="s">
        <v>22</v>
      </c>
      <c r="G3" s="23" t="str">
        <f>F3</f>
        <v>FF</v>
      </c>
      <c r="H3" s="18">
        <v>0</v>
      </c>
      <c r="I3" s="18">
        <v>1</v>
      </c>
      <c r="J3" s="18" t="s">
        <v>69</v>
      </c>
      <c r="K3" s="18" t="s">
        <v>68</v>
      </c>
      <c r="L3" s="18">
        <v>1</v>
      </c>
      <c r="M3" s="18">
        <v>1</v>
      </c>
      <c r="N3" s="19">
        <v>760</v>
      </c>
      <c r="O3" s="19">
        <v>65</v>
      </c>
      <c r="P3" s="19">
        <v>5</v>
      </c>
      <c r="Q3" s="18" t="str">
        <f t="shared" ref="Q3:Q31" ca="1" si="0">TEXT(DEC2HEX(TEXT(NOW()+2,"YY")),"00")</f>
        <v>16</v>
      </c>
      <c r="R3" s="18" t="str">
        <f t="shared" ref="R3:R34" ca="1" si="1">TEXT(DEC2HEX(TEXT(NOW()+2,"MM")),"00")</f>
        <v>08</v>
      </c>
      <c r="S3" s="18" t="str">
        <f t="shared" ref="S3:S37" ca="1" si="2">TEXT(DEC2HEX(TEXT(NOW()+2,"DD")),"00")</f>
        <v>07</v>
      </c>
      <c r="T3" s="18">
        <v>1</v>
      </c>
      <c r="U3" s="18">
        <v>0</v>
      </c>
      <c r="V3" s="18">
        <v>1</v>
      </c>
      <c r="W3" s="18">
        <v>1</v>
      </c>
      <c r="X3" s="18">
        <v>1</v>
      </c>
      <c r="Y3" s="18">
        <v>1</v>
      </c>
      <c r="Z3" s="18">
        <v>1</v>
      </c>
      <c r="AA3" s="18">
        <v>1</v>
      </c>
      <c r="AB3" s="18">
        <v>1</v>
      </c>
      <c r="AC3" s="19">
        <v>66</v>
      </c>
      <c r="AD3" s="19">
        <v>15</v>
      </c>
      <c r="AE3" s="19">
        <v>67</v>
      </c>
      <c r="AF3" s="19">
        <v>111</v>
      </c>
      <c r="AG3" s="19">
        <v>67</v>
      </c>
      <c r="AH3" s="19" t="s">
        <v>803</v>
      </c>
      <c r="AI3" s="18">
        <v>0</v>
      </c>
      <c r="AJ3" s="19">
        <v>0</v>
      </c>
      <c r="AK3" s="19">
        <v>0</v>
      </c>
      <c r="AL3" s="19">
        <v>0</v>
      </c>
      <c r="AM3" s="19">
        <v>0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>
        <v>0</v>
      </c>
      <c r="AT3" s="18" t="str">
        <f t="shared" ref="AT3:AT66" ca="1" si="3">TEXT(DEC2HEX(_xlfn.BITAND(SUM(HEX2DEC(G3)+HEX2DEC(H3)+HEX2DEC(I3)+HEX2DEC(J3)+HEX2DEC(K3)+HEX2DEC(L3)+HEX2DEC(M3)+HEX2DEC(N3)+HEX2DEC(O3)+HEX2DEC(P3)+HEX2DEC(Q3)+HEX2DEC(R3)+HEX2DEC(S3)+HEX2DEC(T3)+HEX2DEC(U3)+HEX2DEC(V3)+HEX2DEC(X3)+HEX2DEC(Y3)+HEX2DEC(Z3)+HEX2DEC(AA3)+HEX2DEC(AB3)+HEX2DEC(AC3)+HEX2DEC(AD3)+HEX2DEC(AE3)+HEX2DEC(AF3)+HEX2DEC(AG3)+HEX2DEC(AH3)+HEX2DEC(AI3)+HEX2DEC(AJ3)+HEX2DEC(AK3)+HEX2DEC(AL3)+HEX2DEC(AM3)+HEX2DEC(AN3)+HEX2DEC(AO3)+HEX2DEC(AP3)+HEX2DEC(AQ3)+HEX2DEC(AR3)+HEX2DEC(AS3)),85)),"00")</f>
        <v>40</v>
      </c>
      <c r="AU3" s="18" t="s">
        <v>25</v>
      </c>
      <c r="AV3" s="119" t="str">
        <f t="shared" ref="AV3:AV66" ca="1" si="4">CONCATENATE(TEXT(G3,"00"),TEXT(H3,"00"),TEXT(I3,"00"),TEXT(J3,"00"),TEXT(K3,"00"),TEXT(L3,"00"),TEXT(M3,"00"),TEXT(N3,"0000"),TEXT(O3,"0000"),TEXT(P3,"0000"),TEXT(Q3,"00"),TEXT(R3,"00"),,TEXT(S3,"00"),,TEXT(T3,"00"),TEXT(U3,"00"),TEXT(V3,"00"),TEXT(X3,"00"),TEXT(Y3,"00"),TEXT(Z3,"00"),TEXT(AA3,"00"),TEXT(AB3,"00"),TEXT(AC3,"0000"),TEXT(AD3,"0000"),TEXT(AE3,"0000"),TEXT(AF3,"0000"),TEXT(AG3,"0000"),TEXT(AH3,"0000"),TEXT(AI3,"00"),TEXT(AJ3,"0000"),TEXT(AK3,"0000"),TEXT(AL3,"0000"),TEXT(AM3,"0000"),TEXT(AN3,"0000"),TEXT(AO3,"0000"),TEXT(AP3,"0000"),TEXT(AQ3,"0000"),TEXT(AR3,"0000"),TEXT(AS3,"0000"),TEXT(AT3,"00"),TEXT(AU3,"00"))</f>
        <v>FF00013CC80101076000650005160807010001010101010100660015006701110067016A000000000000000000000000000000000000000000407D</v>
      </c>
      <c r="AW3" s="79">
        <v>2</v>
      </c>
      <c r="AX3" s="21"/>
      <c r="AY3" s="18" t="str">
        <f t="shared" ref="AY3:AY66" si="5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),85)),"00")</f>
        <v>00</v>
      </c>
      <c r="AZ3" s="18" t="str">
        <f t="shared" ref="AZ3:AZ66" si="6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+HEX2DEC(MID(AX3,139,2))+HEX2DEC(MID(AX3,142,2))+HEX2DEC(MID(AX3,145,2))+HEX2DEC(MID(AX3,148,2))+HEX2DEC(MID(AX3,151,2))+HEX2DEC(MID(AX3,154,2))+HEX2DEC(MID(AX3,157,2))+HEX2DEC(MID(AX3,160,2))+HEX2DEC(MID(AX3,163,2))+HEX2DEC(MID(AX3,166,2))+HEX2DEC(MID(AX3,169,2))+HEX2DEC(MID(AX3,172,2))+HEX2DEC(MID(AX3,175,2))+HEX2DEC(MID(AX3,178,2))+HEX2DEC(MID(AX3,181,2))+HEX2DEC(MID(AX3,184,2))+HEX2DEC(MID(AX3,187,2))+HEX2DEC(MID(AX3,190,2))+HEX2DEC(MID(AX3,193,2))+HEX2DEC(MID(AX3,196,2))+HEX2DEC(MID(AX3,199,2))+HEX2DEC(MID(AX3,202,2))),85)),"00")</f>
        <v>00</v>
      </c>
      <c r="BA3" s="20"/>
      <c r="BB3" s="21"/>
    </row>
    <row r="4" spans="1:54" ht="66">
      <c r="A4" s="27"/>
      <c r="B4" s="119"/>
      <c r="C4" s="27"/>
      <c r="D4" s="119"/>
      <c r="E4" s="119">
        <v>2</v>
      </c>
      <c r="F4" s="22">
        <v>0</v>
      </c>
      <c r="G4" s="23">
        <f>F4</f>
        <v>0</v>
      </c>
      <c r="H4" s="18" t="str">
        <f>TEXT(DEC2HEX(_xlfn.BITAND(SUM(HEX2DEC(MID(E4,1,2))+HEX2DEC(MID(E4,3,2))+HEX2DEC(MID(E4,5,2))+HEX2DEC(MID(E4,7,2))+HEX2DEC(MID(E4,9,2))+HEX2DEC(MID(E4,11,2))),85)),"00")</f>
        <v>00</v>
      </c>
      <c r="I4" s="18">
        <v>1</v>
      </c>
      <c r="J4" s="18" t="s">
        <v>69</v>
      </c>
      <c r="K4" s="18" t="s">
        <v>68</v>
      </c>
      <c r="L4" s="18">
        <v>1</v>
      </c>
      <c r="M4" s="18">
        <v>1</v>
      </c>
      <c r="N4" s="19">
        <v>760</v>
      </c>
      <c r="O4" s="19">
        <v>65</v>
      </c>
      <c r="P4" s="19">
        <v>5</v>
      </c>
      <c r="Q4" s="18" t="str">
        <f t="shared" ca="1" si="0"/>
        <v>16</v>
      </c>
      <c r="R4" s="18" t="str">
        <f t="shared" ca="1" si="1"/>
        <v>08</v>
      </c>
      <c r="S4" s="18" t="str">
        <f t="shared" ca="1" si="2"/>
        <v>07</v>
      </c>
      <c r="T4" s="18">
        <v>1</v>
      </c>
      <c r="U4" s="18">
        <v>0</v>
      </c>
      <c r="V4" s="18">
        <v>1</v>
      </c>
      <c r="W4" s="18">
        <v>1</v>
      </c>
      <c r="X4" s="18">
        <v>1</v>
      </c>
      <c r="Y4" s="18">
        <v>1</v>
      </c>
      <c r="Z4" s="18">
        <v>1</v>
      </c>
      <c r="AA4" s="18">
        <v>1</v>
      </c>
      <c r="AB4" s="18">
        <v>1</v>
      </c>
      <c r="AC4" s="19">
        <v>66</v>
      </c>
      <c r="AD4" s="19">
        <v>15</v>
      </c>
      <c r="AE4" s="19">
        <v>67</v>
      </c>
      <c r="AF4" s="19">
        <v>111</v>
      </c>
      <c r="AG4" s="19">
        <v>67</v>
      </c>
      <c r="AH4" s="19" t="s">
        <v>803</v>
      </c>
      <c r="AI4" s="18">
        <v>0</v>
      </c>
      <c r="AJ4" s="19">
        <v>0</v>
      </c>
      <c r="AK4" s="19">
        <v>0</v>
      </c>
      <c r="AL4" s="19">
        <v>0</v>
      </c>
      <c r="AM4" s="19">
        <v>0</v>
      </c>
      <c r="AN4" s="19">
        <v>0</v>
      </c>
      <c r="AO4" s="19">
        <v>0</v>
      </c>
      <c r="AP4" s="19">
        <v>0</v>
      </c>
      <c r="AQ4" s="19">
        <v>0</v>
      </c>
      <c r="AR4" s="19">
        <v>0</v>
      </c>
      <c r="AS4" s="19">
        <v>0</v>
      </c>
      <c r="AT4" s="18" t="str">
        <f t="shared" ca="1" si="3"/>
        <v>41</v>
      </c>
      <c r="AU4" s="18" t="s">
        <v>25</v>
      </c>
      <c r="AV4" s="119" t="str">
        <f t="shared" ca="1" si="4"/>
        <v>0000013CC80101076000650005160807010001010101010100660015006701110067016A000000000000000000000000000000000000000000417D</v>
      </c>
      <c r="AW4" s="79">
        <v>3</v>
      </c>
      <c r="AX4" s="21"/>
      <c r="AY4" s="18" t="str">
        <f t="shared" si="5"/>
        <v>00</v>
      </c>
      <c r="AZ4" s="18" t="str">
        <f t="shared" si="6"/>
        <v>00</v>
      </c>
      <c r="BA4" s="20"/>
      <c r="BB4" s="21"/>
    </row>
    <row r="5" spans="1:54" ht="66">
      <c r="A5" s="27"/>
      <c r="B5" s="119">
        <v>1</v>
      </c>
      <c r="C5" s="27" t="s">
        <v>3</v>
      </c>
      <c r="D5" s="119" t="s">
        <v>14</v>
      </c>
      <c r="E5" s="119">
        <v>1</v>
      </c>
      <c r="F5" s="22">
        <v>0</v>
      </c>
      <c r="G5" s="18" t="s">
        <v>18</v>
      </c>
      <c r="H5" s="23">
        <f>F5</f>
        <v>0</v>
      </c>
      <c r="I5" s="18">
        <v>1</v>
      </c>
      <c r="J5" s="18" t="s">
        <v>69</v>
      </c>
      <c r="K5" s="18" t="s">
        <v>68</v>
      </c>
      <c r="L5" s="18">
        <v>1</v>
      </c>
      <c r="M5" s="18">
        <v>1</v>
      </c>
      <c r="N5" s="19">
        <v>760</v>
      </c>
      <c r="O5" s="19">
        <v>65</v>
      </c>
      <c r="P5" s="19">
        <v>5</v>
      </c>
      <c r="Q5" s="18" t="str">
        <f t="shared" ca="1" si="0"/>
        <v>16</v>
      </c>
      <c r="R5" s="18" t="str">
        <f t="shared" ca="1" si="1"/>
        <v>08</v>
      </c>
      <c r="S5" s="18" t="str">
        <f t="shared" ca="1" si="2"/>
        <v>07</v>
      </c>
      <c r="T5" s="18">
        <v>1</v>
      </c>
      <c r="U5" s="18">
        <v>0</v>
      </c>
      <c r="V5" s="18">
        <v>1</v>
      </c>
      <c r="W5" s="18">
        <v>1</v>
      </c>
      <c r="X5" s="18">
        <v>1</v>
      </c>
      <c r="Y5" s="18">
        <v>1</v>
      </c>
      <c r="Z5" s="18">
        <v>1</v>
      </c>
      <c r="AA5" s="18">
        <v>1</v>
      </c>
      <c r="AB5" s="18">
        <v>1</v>
      </c>
      <c r="AC5" s="19">
        <v>66</v>
      </c>
      <c r="AD5" s="19">
        <v>15</v>
      </c>
      <c r="AE5" s="19">
        <v>67</v>
      </c>
      <c r="AF5" s="19">
        <v>111</v>
      </c>
      <c r="AG5" s="19">
        <v>67</v>
      </c>
      <c r="AH5" s="19" t="s">
        <v>803</v>
      </c>
      <c r="AI5" s="18">
        <v>0</v>
      </c>
      <c r="AJ5" s="19">
        <v>0</v>
      </c>
      <c r="AK5" s="19">
        <v>0</v>
      </c>
      <c r="AL5" s="19">
        <v>0</v>
      </c>
      <c r="AM5" s="19">
        <v>0</v>
      </c>
      <c r="AN5" s="19">
        <v>0</v>
      </c>
      <c r="AO5" s="19">
        <v>0</v>
      </c>
      <c r="AP5" s="19">
        <v>0</v>
      </c>
      <c r="AQ5" s="19">
        <v>0</v>
      </c>
      <c r="AR5" s="19">
        <v>0</v>
      </c>
      <c r="AS5" s="19">
        <v>0</v>
      </c>
      <c r="AT5" s="18" t="str">
        <f t="shared" ca="1" si="3"/>
        <v>14</v>
      </c>
      <c r="AU5" s="18" t="s">
        <v>25</v>
      </c>
      <c r="AV5" s="119" t="str">
        <f t="shared" ca="1" si="4"/>
        <v>7B00013CC80101076000650005160807010001010101010100660015006701110067016A000000000000000000000000000000000000000000147D</v>
      </c>
      <c r="AW5" s="79">
        <v>4</v>
      </c>
      <c r="AX5" s="21"/>
      <c r="AY5" s="18" t="str">
        <f t="shared" si="5"/>
        <v>00</v>
      </c>
      <c r="AZ5" s="18" t="str">
        <f t="shared" si="6"/>
        <v>00</v>
      </c>
      <c r="BA5" s="20"/>
      <c r="BB5" s="21"/>
    </row>
    <row r="6" spans="1:54" ht="66">
      <c r="A6" s="27"/>
      <c r="B6" s="119"/>
      <c r="C6" s="27"/>
      <c r="D6" s="119"/>
      <c r="E6" s="119">
        <v>2</v>
      </c>
      <c r="F6" s="24" t="s">
        <v>22</v>
      </c>
      <c r="G6" s="18" t="s">
        <v>18</v>
      </c>
      <c r="H6" s="23" t="str">
        <f>F6</f>
        <v>FF</v>
      </c>
      <c r="I6" s="18">
        <v>1</v>
      </c>
      <c r="J6" s="18" t="s">
        <v>69</v>
      </c>
      <c r="K6" s="18" t="s">
        <v>68</v>
      </c>
      <c r="L6" s="18">
        <v>1</v>
      </c>
      <c r="M6" s="18">
        <v>0</v>
      </c>
      <c r="N6" s="19">
        <v>760</v>
      </c>
      <c r="O6" s="19">
        <v>65</v>
      </c>
      <c r="P6" s="19">
        <v>5</v>
      </c>
      <c r="Q6" s="18" t="str">
        <f t="shared" ca="1" si="0"/>
        <v>16</v>
      </c>
      <c r="R6" s="18" t="str">
        <f t="shared" ca="1" si="1"/>
        <v>08</v>
      </c>
      <c r="S6" s="18" t="str">
        <f t="shared" ca="1" si="2"/>
        <v>07</v>
      </c>
      <c r="T6" s="18">
        <v>1</v>
      </c>
      <c r="U6" s="18">
        <v>0</v>
      </c>
      <c r="V6" s="18">
        <v>1</v>
      </c>
      <c r="W6" s="18">
        <v>1</v>
      </c>
      <c r="X6" s="18">
        <v>1</v>
      </c>
      <c r="Y6" s="18">
        <v>1</v>
      </c>
      <c r="Z6" s="18">
        <v>1</v>
      </c>
      <c r="AA6" s="18">
        <v>1</v>
      </c>
      <c r="AB6" s="18">
        <v>1</v>
      </c>
      <c r="AC6" s="19">
        <v>66</v>
      </c>
      <c r="AD6" s="19">
        <v>15</v>
      </c>
      <c r="AE6" s="19">
        <v>67</v>
      </c>
      <c r="AF6" s="19">
        <v>111</v>
      </c>
      <c r="AG6" s="19">
        <v>67</v>
      </c>
      <c r="AH6" s="19" t="s">
        <v>803</v>
      </c>
      <c r="AI6" s="18">
        <v>0</v>
      </c>
      <c r="AJ6" s="19">
        <v>0</v>
      </c>
      <c r="AK6" s="19">
        <v>0</v>
      </c>
      <c r="AL6" s="19">
        <v>0</v>
      </c>
      <c r="AM6" s="19">
        <v>0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>
        <v>0</v>
      </c>
      <c r="AT6" s="18" t="str">
        <f t="shared" ca="1" si="3"/>
        <v>10</v>
      </c>
      <c r="AU6" s="18" t="s">
        <v>25</v>
      </c>
      <c r="AV6" s="119" t="str">
        <f t="shared" ca="1" si="4"/>
        <v>7BFF013CC80100076000650005160807010001010101010100660015006701110067016A000000000000000000000000000000000000000000107D</v>
      </c>
      <c r="AW6" s="79">
        <v>5</v>
      </c>
      <c r="AX6" s="21"/>
      <c r="AY6" s="18" t="str">
        <f t="shared" si="5"/>
        <v>00</v>
      </c>
      <c r="AZ6" s="18" t="str">
        <f t="shared" si="6"/>
        <v>00</v>
      </c>
      <c r="BA6" s="20"/>
      <c r="BB6" s="21"/>
    </row>
    <row r="7" spans="1:54" ht="66">
      <c r="A7" s="27"/>
      <c r="B7" s="119">
        <v>2</v>
      </c>
      <c r="C7" s="27" t="s">
        <v>4</v>
      </c>
      <c r="D7" s="119" t="s">
        <v>14</v>
      </c>
      <c r="E7" s="119">
        <v>1</v>
      </c>
      <c r="F7" s="22">
        <v>0</v>
      </c>
      <c r="G7" s="18" t="s">
        <v>18</v>
      </c>
      <c r="H7" s="18">
        <v>0</v>
      </c>
      <c r="I7" s="23">
        <f>F7</f>
        <v>0</v>
      </c>
      <c r="J7" s="18" t="s">
        <v>69</v>
      </c>
      <c r="K7" s="18" t="s">
        <v>68</v>
      </c>
      <c r="L7" s="18">
        <v>1</v>
      </c>
      <c r="M7" s="18">
        <v>0</v>
      </c>
      <c r="N7" s="19">
        <v>760</v>
      </c>
      <c r="O7" s="19">
        <v>65</v>
      </c>
      <c r="P7" s="19">
        <v>5</v>
      </c>
      <c r="Q7" s="18" t="str">
        <f t="shared" ca="1" si="0"/>
        <v>16</v>
      </c>
      <c r="R7" s="18" t="str">
        <f t="shared" ca="1" si="1"/>
        <v>08</v>
      </c>
      <c r="S7" s="18" t="str">
        <f t="shared" ca="1" si="2"/>
        <v>07</v>
      </c>
      <c r="T7" s="18">
        <v>1</v>
      </c>
      <c r="U7" s="18">
        <v>0</v>
      </c>
      <c r="V7" s="18">
        <v>1</v>
      </c>
      <c r="W7" s="18">
        <v>1</v>
      </c>
      <c r="X7" s="18">
        <v>1</v>
      </c>
      <c r="Y7" s="18">
        <v>1</v>
      </c>
      <c r="Z7" s="18">
        <v>1</v>
      </c>
      <c r="AA7" s="18">
        <v>1</v>
      </c>
      <c r="AB7" s="18">
        <v>1</v>
      </c>
      <c r="AC7" s="19">
        <v>66</v>
      </c>
      <c r="AD7" s="19">
        <v>15</v>
      </c>
      <c r="AE7" s="19">
        <v>67</v>
      </c>
      <c r="AF7" s="19">
        <v>111</v>
      </c>
      <c r="AG7" s="19">
        <v>67</v>
      </c>
      <c r="AH7" s="19" t="s">
        <v>803</v>
      </c>
      <c r="AI7" s="18">
        <v>0</v>
      </c>
      <c r="AJ7" s="19">
        <v>0</v>
      </c>
      <c r="AK7" s="19">
        <v>0</v>
      </c>
      <c r="AL7" s="19">
        <v>0</v>
      </c>
      <c r="AM7" s="19">
        <v>0</v>
      </c>
      <c r="AN7" s="19">
        <v>0</v>
      </c>
      <c r="AO7" s="19">
        <v>0</v>
      </c>
      <c r="AP7" s="19">
        <v>0</v>
      </c>
      <c r="AQ7" s="19">
        <v>0</v>
      </c>
      <c r="AR7" s="19">
        <v>0</v>
      </c>
      <c r="AS7" s="19">
        <v>0</v>
      </c>
      <c r="AT7" s="18" t="str">
        <f t="shared" ca="1" si="3"/>
        <v>10</v>
      </c>
      <c r="AU7" s="18" t="s">
        <v>25</v>
      </c>
      <c r="AV7" s="119" t="str">
        <f t="shared" ca="1" si="4"/>
        <v>7B00003CC80100076000650005160807010001010101010100660015006701110067016A000000000000000000000000000000000000000000107D</v>
      </c>
      <c r="AW7" s="79">
        <v>6</v>
      </c>
      <c r="AX7" s="21"/>
      <c r="AY7" s="18" t="str">
        <f t="shared" si="5"/>
        <v>00</v>
      </c>
      <c r="AZ7" s="18" t="str">
        <f t="shared" si="6"/>
        <v>00</v>
      </c>
      <c r="BA7" s="20"/>
      <c r="BB7" s="21"/>
    </row>
    <row r="8" spans="1:54" ht="66">
      <c r="A8" s="27"/>
      <c r="B8" s="119"/>
      <c r="C8" s="27"/>
      <c r="D8" s="119"/>
      <c r="E8" s="119">
        <v>2</v>
      </c>
      <c r="F8" s="24" t="s">
        <v>22</v>
      </c>
      <c r="G8" s="18" t="s">
        <v>18</v>
      </c>
      <c r="H8" s="18">
        <v>0</v>
      </c>
      <c r="I8" s="23" t="str">
        <f>F8</f>
        <v>FF</v>
      </c>
      <c r="J8" s="18" t="s">
        <v>69</v>
      </c>
      <c r="K8" s="18" t="s">
        <v>68</v>
      </c>
      <c r="L8" s="18">
        <v>1</v>
      </c>
      <c r="M8" s="18">
        <v>0</v>
      </c>
      <c r="N8" s="19">
        <v>760</v>
      </c>
      <c r="O8" s="19">
        <v>65</v>
      </c>
      <c r="P8" s="19">
        <v>5</v>
      </c>
      <c r="Q8" s="18" t="str">
        <f t="shared" ca="1" si="0"/>
        <v>16</v>
      </c>
      <c r="R8" s="18" t="str">
        <f t="shared" ca="1" si="1"/>
        <v>08</v>
      </c>
      <c r="S8" s="18" t="str">
        <f t="shared" ca="1" si="2"/>
        <v>07</v>
      </c>
      <c r="T8" s="18">
        <v>1</v>
      </c>
      <c r="U8" s="18">
        <v>0</v>
      </c>
      <c r="V8" s="18">
        <v>1</v>
      </c>
      <c r="W8" s="18">
        <v>1</v>
      </c>
      <c r="X8" s="18">
        <v>1</v>
      </c>
      <c r="Y8" s="18">
        <v>1</v>
      </c>
      <c r="Z8" s="18">
        <v>1</v>
      </c>
      <c r="AA8" s="18">
        <v>1</v>
      </c>
      <c r="AB8" s="18">
        <v>1</v>
      </c>
      <c r="AC8" s="19">
        <v>66</v>
      </c>
      <c r="AD8" s="19">
        <v>15</v>
      </c>
      <c r="AE8" s="19">
        <v>67</v>
      </c>
      <c r="AF8" s="19">
        <v>111</v>
      </c>
      <c r="AG8" s="19">
        <v>67</v>
      </c>
      <c r="AH8" s="19" t="s">
        <v>803</v>
      </c>
      <c r="AI8" s="18">
        <v>0</v>
      </c>
      <c r="AJ8" s="19">
        <v>0</v>
      </c>
      <c r="AK8" s="19">
        <v>0</v>
      </c>
      <c r="AL8" s="19">
        <v>0</v>
      </c>
      <c r="AM8" s="19">
        <v>0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0</v>
      </c>
      <c r="AT8" s="18" t="str">
        <f t="shared" ca="1" si="3"/>
        <v>11</v>
      </c>
      <c r="AU8" s="18" t="s">
        <v>25</v>
      </c>
      <c r="AV8" s="119" t="str">
        <f t="shared" ca="1" si="4"/>
        <v>7B00FF3CC80100076000650005160807010001010101010100660015006701110067016A000000000000000000000000000000000000000000117D</v>
      </c>
      <c r="AW8" s="79">
        <v>7</v>
      </c>
      <c r="AX8" s="21"/>
      <c r="AY8" s="18" t="str">
        <f t="shared" si="5"/>
        <v>00</v>
      </c>
      <c r="AZ8" s="18" t="str">
        <f t="shared" si="6"/>
        <v>00</v>
      </c>
      <c r="BA8" s="20"/>
      <c r="BB8" s="21"/>
    </row>
    <row r="9" spans="1:54" ht="66">
      <c r="A9" s="27"/>
      <c r="B9" s="119">
        <v>3</v>
      </c>
      <c r="C9" s="27" t="s">
        <v>7</v>
      </c>
      <c r="D9" s="119" t="s">
        <v>63</v>
      </c>
      <c r="E9" s="119">
        <v>1</v>
      </c>
      <c r="F9" s="22">
        <v>0</v>
      </c>
      <c r="G9" s="18" t="s">
        <v>18</v>
      </c>
      <c r="H9" s="18">
        <v>0</v>
      </c>
      <c r="I9" s="18">
        <v>1</v>
      </c>
      <c r="J9" s="23">
        <f>F9</f>
        <v>0</v>
      </c>
      <c r="K9" s="18" t="s">
        <v>68</v>
      </c>
      <c r="L9" s="18">
        <v>1</v>
      </c>
      <c r="M9" s="18">
        <v>0</v>
      </c>
      <c r="N9" s="19">
        <v>760</v>
      </c>
      <c r="O9" s="19">
        <v>65</v>
      </c>
      <c r="P9" s="19">
        <v>5</v>
      </c>
      <c r="Q9" s="18" t="str">
        <f t="shared" ca="1" si="0"/>
        <v>16</v>
      </c>
      <c r="R9" s="18" t="str">
        <f t="shared" ca="1" si="1"/>
        <v>08</v>
      </c>
      <c r="S9" s="18" t="str">
        <f t="shared" ca="1" si="2"/>
        <v>07</v>
      </c>
      <c r="T9" s="18">
        <v>1</v>
      </c>
      <c r="U9" s="18">
        <v>0</v>
      </c>
      <c r="V9" s="18">
        <v>1</v>
      </c>
      <c r="W9" s="18">
        <v>1</v>
      </c>
      <c r="X9" s="18">
        <v>1</v>
      </c>
      <c r="Y9" s="18">
        <v>1</v>
      </c>
      <c r="Z9" s="18">
        <v>1</v>
      </c>
      <c r="AA9" s="18">
        <v>1</v>
      </c>
      <c r="AB9" s="18">
        <v>1</v>
      </c>
      <c r="AC9" s="19">
        <v>66</v>
      </c>
      <c r="AD9" s="19">
        <v>15</v>
      </c>
      <c r="AE9" s="19">
        <v>67</v>
      </c>
      <c r="AF9" s="19">
        <v>111</v>
      </c>
      <c r="AG9" s="19">
        <v>67</v>
      </c>
      <c r="AH9" s="19" t="s">
        <v>803</v>
      </c>
      <c r="AI9" s="18">
        <v>0</v>
      </c>
      <c r="AJ9" s="19">
        <v>0</v>
      </c>
      <c r="AK9" s="19">
        <v>0</v>
      </c>
      <c r="AL9" s="19">
        <v>0</v>
      </c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8" t="str">
        <f t="shared" ca="1" si="3"/>
        <v>55</v>
      </c>
      <c r="AU9" s="18" t="s">
        <v>25</v>
      </c>
      <c r="AV9" s="119" t="str">
        <f t="shared" ca="1" si="4"/>
        <v>7B000100C80100076000650005160807010001010101010100660015006701110067016A000000000000000000000000000000000000000000557D</v>
      </c>
      <c r="AW9" s="79">
        <v>8</v>
      </c>
      <c r="AX9" s="21"/>
      <c r="AY9" s="18" t="str">
        <f t="shared" si="5"/>
        <v>00</v>
      </c>
      <c r="AZ9" s="18" t="str">
        <f t="shared" si="6"/>
        <v>00</v>
      </c>
      <c r="BA9" s="20" t="s">
        <v>38</v>
      </c>
      <c r="BB9" s="21"/>
    </row>
    <row r="10" spans="1:54" ht="66">
      <c r="A10" s="27"/>
      <c r="B10" s="119"/>
      <c r="C10" s="27"/>
      <c r="D10" s="119"/>
      <c r="E10" s="119">
        <v>2</v>
      </c>
      <c r="F10" s="22">
        <v>6</v>
      </c>
      <c r="G10" s="18" t="s">
        <v>18</v>
      </c>
      <c r="H10" s="18">
        <v>0</v>
      </c>
      <c r="I10" s="18">
        <v>1</v>
      </c>
      <c r="J10" s="23">
        <f>F10</f>
        <v>6</v>
      </c>
      <c r="K10" s="18" t="s">
        <v>68</v>
      </c>
      <c r="L10" s="18">
        <v>1</v>
      </c>
      <c r="M10" s="18">
        <v>0</v>
      </c>
      <c r="N10" s="19">
        <v>760</v>
      </c>
      <c r="O10" s="19">
        <v>65</v>
      </c>
      <c r="P10" s="19">
        <v>5</v>
      </c>
      <c r="Q10" s="18" t="str">
        <f t="shared" ca="1" si="0"/>
        <v>16</v>
      </c>
      <c r="R10" s="18" t="str">
        <f t="shared" ca="1" si="1"/>
        <v>08</v>
      </c>
      <c r="S10" s="18" t="str">
        <f t="shared" ca="1" si="2"/>
        <v>07</v>
      </c>
      <c r="T10" s="18">
        <v>1</v>
      </c>
      <c r="U10" s="18">
        <v>0</v>
      </c>
      <c r="V10" s="18">
        <v>1</v>
      </c>
      <c r="W10" s="18">
        <v>1</v>
      </c>
      <c r="X10" s="18">
        <v>1</v>
      </c>
      <c r="Y10" s="18">
        <v>1</v>
      </c>
      <c r="Z10" s="18">
        <v>1</v>
      </c>
      <c r="AA10" s="18">
        <v>1</v>
      </c>
      <c r="AB10" s="18">
        <v>1</v>
      </c>
      <c r="AC10" s="19">
        <v>66</v>
      </c>
      <c r="AD10" s="19">
        <v>15</v>
      </c>
      <c r="AE10" s="19">
        <v>67</v>
      </c>
      <c r="AF10" s="19">
        <v>111</v>
      </c>
      <c r="AG10" s="19">
        <v>67</v>
      </c>
      <c r="AH10" s="19" t="s">
        <v>803</v>
      </c>
      <c r="AI10" s="18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19">
        <v>0</v>
      </c>
      <c r="AP10" s="19">
        <v>0</v>
      </c>
      <c r="AQ10" s="19">
        <v>0</v>
      </c>
      <c r="AR10" s="19">
        <v>0</v>
      </c>
      <c r="AS10" s="19">
        <v>0</v>
      </c>
      <c r="AT10" s="18" t="str">
        <f t="shared" ca="1" si="3"/>
        <v>05</v>
      </c>
      <c r="AU10" s="18" t="s">
        <v>25</v>
      </c>
      <c r="AV10" s="119" t="str">
        <f t="shared" ca="1" si="4"/>
        <v>7B000106C80100076000650005160807010001010101010100660015006701110067016A000000000000000000000000000000000000000000057D</v>
      </c>
      <c r="AW10" s="79">
        <v>9</v>
      </c>
      <c r="AX10" s="21"/>
      <c r="AY10" s="18" t="str">
        <f t="shared" si="5"/>
        <v>00</v>
      </c>
      <c r="AZ10" s="18" t="str">
        <f t="shared" si="6"/>
        <v>00</v>
      </c>
      <c r="BA10" s="20"/>
      <c r="BB10" s="21"/>
    </row>
    <row r="11" spans="1:54" ht="66">
      <c r="A11" s="27"/>
      <c r="B11" s="119"/>
      <c r="C11" s="27"/>
      <c r="D11" s="119"/>
      <c r="E11" s="119">
        <v>2</v>
      </c>
      <c r="F11" s="22">
        <v>70</v>
      </c>
      <c r="G11" s="18" t="s">
        <v>18</v>
      </c>
      <c r="H11" s="18">
        <v>0</v>
      </c>
      <c r="I11" s="18">
        <v>1</v>
      </c>
      <c r="J11" s="23">
        <f>F11</f>
        <v>70</v>
      </c>
      <c r="K11" s="18" t="s">
        <v>68</v>
      </c>
      <c r="L11" s="18">
        <v>1</v>
      </c>
      <c r="M11" s="18">
        <v>0</v>
      </c>
      <c r="N11" s="19">
        <v>760</v>
      </c>
      <c r="O11" s="19">
        <v>65</v>
      </c>
      <c r="P11" s="19">
        <v>5</v>
      </c>
      <c r="Q11" s="18" t="str">
        <f t="shared" ca="1" si="0"/>
        <v>16</v>
      </c>
      <c r="R11" s="18" t="str">
        <f t="shared" ca="1" si="1"/>
        <v>08</v>
      </c>
      <c r="S11" s="18" t="str">
        <f t="shared" ca="1" si="2"/>
        <v>07</v>
      </c>
      <c r="T11" s="18">
        <v>1</v>
      </c>
      <c r="U11" s="18">
        <v>0</v>
      </c>
      <c r="V11" s="18">
        <v>1</v>
      </c>
      <c r="W11" s="18">
        <v>1</v>
      </c>
      <c r="X11" s="18">
        <v>1</v>
      </c>
      <c r="Y11" s="18">
        <v>1</v>
      </c>
      <c r="Z11" s="18">
        <v>1</v>
      </c>
      <c r="AA11" s="18">
        <v>1</v>
      </c>
      <c r="AB11" s="18">
        <v>1</v>
      </c>
      <c r="AC11" s="19">
        <v>66</v>
      </c>
      <c r="AD11" s="19">
        <v>15</v>
      </c>
      <c r="AE11" s="19">
        <v>67</v>
      </c>
      <c r="AF11" s="19">
        <v>111</v>
      </c>
      <c r="AG11" s="19">
        <v>67</v>
      </c>
      <c r="AH11" s="19" t="s">
        <v>803</v>
      </c>
      <c r="AI11" s="18">
        <v>0</v>
      </c>
      <c r="AJ11" s="19">
        <v>0</v>
      </c>
      <c r="AK11" s="19">
        <v>0</v>
      </c>
      <c r="AL11" s="19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8" t="str">
        <f t="shared" ca="1" si="3"/>
        <v>45</v>
      </c>
      <c r="AU11" s="18" t="s">
        <v>25</v>
      </c>
      <c r="AV11" s="119" t="str">
        <f t="shared" ca="1" si="4"/>
        <v>7B000170C80100076000650005160807010001010101010100660015006701110067016A000000000000000000000000000000000000000000457D</v>
      </c>
      <c r="AW11" s="79">
        <v>10</v>
      </c>
      <c r="AX11" s="21"/>
      <c r="AY11" s="18" t="str">
        <f t="shared" si="5"/>
        <v>00</v>
      </c>
      <c r="AZ11" s="18" t="str">
        <f t="shared" si="6"/>
        <v>00</v>
      </c>
      <c r="BA11" s="20"/>
      <c r="BB11" s="21"/>
    </row>
    <row r="12" spans="1:54" ht="66">
      <c r="A12" s="27"/>
      <c r="B12" s="119"/>
      <c r="C12" s="27"/>
      <c r="D12" s="119"/>
      <c r="E12" s="119">
        <v>2</v>
      </c>
      <c r="F12" s="22" t="s">
        <v>22</v>
      </c>
      <c r="G12" s="18" t="s">
        <v>18</v>
      </c>
      <c r="H12" s="18">
        <v>0</v>
      </c>
      <c r="I12" s="18">
        <v>1</v>
      </c>
      <c r="J12" s="23" t="str">
        <f>F12</f>
        <v>FF</v>
      </c>
      <c r="K12" s="18" t="s">
        <v>68</v>
      </c>
      <c r="L12" s="18">
        <v>1</v>
      </c>
      <c r="M12" s="18">
        <v>0</v>
      </c>
      <c r="N12" s="19">
        <v>760</v>
      </c>
      <c r="O12" s="19">
        <v>65</v>
      </c>
      <c r="P12" s="19">
        <v>5</v>
      </c>
      <c r="Q12" s="18" t="str">
        <f t="shared" ca="1" si="0"/>
        <v>16</v>
      </c>
      <c r="R12" s="18" t="str">
        <f t="shared" ca="1" si="1"/>
        <v>08</v>
      </c>
      <c r="S12" s="18" t="str">
        <f t="shared" ca="1" si="2"/>
        <v>07</v>
      </c>
      <c r="T12" s="18">
        <v>1</v>
      </c>
      <c r="U12" s="18">
        <v>0</v>
      </c>
      <c r="V12" s="18">
        <v>1</v>
      </c>
      <c r="W12" s="18">
        <v>1</v>
      </c>
      <c r="X12" s="18">
        <v>1</v>
      </c>
      <c r="Y12" s="18">
        <v>1</v>
      </c>
      <c r="Z12" s="18">
        <v>1</v>
      </c>
      <c r="AA12" s="18">
        <v>1</v>
      </c>
      <c r="AB12" s="18">
        <v>1</v>
      </c>
      <c r="AC12" s="19">
        <v>66</v>
      </c>
      <c r="AD12" s="19">
        <v>15</v>
      </c>
      <c r="AE12" s="19">
        <v>67</v>
      </c>
      <c r="AF12" s="19">
        <v>111</v>
      </c>
      <c r="AG12" s="19">
        <v>67</v>
      </c>
      <c r="AH12" s="19" t="s">
        <v>803</v>
      </c>
      <c r="AI12" s="18">
        <v>0</v>
      </c>
      <c r="AJ12" s="19">
        <v>0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8" t="str">
        <f t="shared" ca="1" si="3"/>
        <v>54</v>
      </c>
      <c r="AU12" s="18" t="s">
        <v>25</v>
      </c>
      <c r="AV12" s="119" t="str">
        <f t="shared" ca="1" si="4"/>
        <v>7B0001FFC80100076000650005160807010001010101010100660015006701110067016A000000000000000000000000000000000000000000547D</v>
      </c>
      <c r="AW12" s="79">
        <v>11</v>
      </c>
      <c r="AX12" s="21"/>
      <c r="AY12" s="18" t="str">
        <f t="shared" si="5"/>
        <v>00</v>
      </c>
      <c r="AZ12" s="18" t="str">
        <f t="shared" si="6"/>
        <v>00</v>
      </c>
      <c r="BA12" s="20"/>
      <c r="BB12" s="21"/>
    </row>
    <row r="13" spans="1:54" ht="66">
      <c r="A13" s="27"/>
      <c r="B13" s="119">
        <v>4</v>
      </c>
      <c r="C13" s="27" t="s">
        <v>8</v>
      </c>
      <c r="D13" s="119" t="s">
        <v>64</v>
      </c>
      <c r="E13" s="119">
        <v>1</v>
      </c>
      <c r="F13" s="22" t="s">
        <v>23</v>
      </c>
      <c r="G13" s="18" t="s">
        <v>18</v>
      </c>
      <c r="H13" s="18">
        <v>0</v>
      </c>
      <c r="I13" s="18">
        <v>1</v>
      </c>
      <c r="J13" s="18" t="s">
        <v>69</v>
      </c>
      <c r="K13" s="23" t="str">
        <f>F13</f>
        <v>C9</v>
      </c>
      <c r="L13" s="18">
        <v>1</v>
      </c>
      <c r="M13" s="18">
        <v>0</v>
      </c>
      <c r="N13" s="19">
        <v>760</v>
      </c>
      <c r="O13" s="19">
        <v>65</v>
      </c>
      <c r="P13" s="19">
        <v>5</v>
      </c>
      <c r="Q13" s="18" t="str">
        <f t="shared" ca="1" si="0"/>
        <v>16</v>
      </c>
      <c r="R13" s="18" t="str">
        <f t="shared" ca="1" si="1"/>
        <v>08</v>
      </c>
      <c r="S13" s="18" t="str">
        <f t="shared" ca="1" si="2"/>
        <v>07</v>
      </c>
      <c r="T13" s="18">
        <v>1</v>
      </c>
      <c r="U13" s="18">
        <v>0</v>
      </c>
      <c r="V13" s="18">
        <v>1</v>
      </c>
      <c r="W13" s="18">
        <v>1</v>
      </c>
      <c r="X13" s="18">
        <v>1</v>
      </c>
      <c r="Y13" s="18">
        <v>1</v>
      </c>
      <c r="Z13" s="18">
        <v>1</v>
      </c>
      <c r="AA13" s="18">
        <v>1</v>
      </c>
      <c r="AB13" s="18">
        <v>1</v>
      </c>
      <c r="AC13" s="19">
        <v>66</v>
      </c>
      <c r="AD13" s="19">
        <v>15</v>
      </c>
      <c r="AE13" s="19">
        <v>67</v>
      </c>
      <c r="AF13" s="19">
        <v>111</v>
      </c>
      <c r="AG13" s="19">
        <v>67</v>
      </c>
      <c r="AH13" s="19" t="s">
        <v>803</v>
      </c>
      <c r="AI13" s="18">
        <v>0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0</v>
      </c>
      <c r="AT13" s="18" t="str">
        <f t="shared" ca="1" si="3"/>
        <v>14</v>
      </c>
      <c r="AU13" s="18" t="s">
        <v>25</v>
      </c>
      <c r="AV13" s="119" t="str">
        <f t="shared" ca="1" si="4"/>
        <v>7B00013CC90100076000650005160807010001010101010100660015006701110067016A000000000000000000000000000000000000000000147D</v>
      </c>
      <c r="AW13" s="79">
        <v>12</v>
      </c>
      <c r="AX13" s="21"/>
      <c r="AY13" s="18" t="str">
        <f t="shared" si="5"/>
        <v>00</v>
      </c>
      <c r="AZ13" s="18" t="str">
        <f t="shared" si="6"/>
        <v>00</v>
      </c>
      <c r="BA13" s="20"/>
      <c r="BB13" s="21"/>
    </row>
    <row r="14" spans="1:54" ht="66">
      <c r="A14" s="27"/>
      <c r="B14" s="119"/>
      <c r="C14" s="27"/>
      <c r="D14" s="119"/>
      <c r="E14" s="119">
        <v>2</v>
      </c>
      <c r="F14" s="22">
        <v>0</v>
      </c>
      <c r="G14" s="18" t="s">
        <v>18</v>
      </c>
      <c r="H14" s="18">
        <v>0</v>
      </c>
      <c r="I14" s="18">
        <v>1</v>
      </c>
      <c r="J14" s="18" t="s">
        <v>69</v>
      </c>
      <c r="K14" s="23">
        <f>F14</f>
        <v>0</v>
      </c>
      <c r="L14" s="18">
        <v>1</v>
      </c>
      <c r="M14" s="18">
        <v>0</v>
      </c>
      <c r="N14" s="19">
        <v>760</v>
      </c>
      <c r="O14" s="19">
        <v>65</v>
      </c>
      <c r="P14" s="19">
        <v>5</v>
      </c>
      <c r="Q14" s="18" t="str">
        <f t="shared" ca="1" si="0"/>
        <v>16</v>
      </c>
      <c r="R14" s="18" t="str">
        <f t="shared" ca="1" si="1"/>
        <v>08</v>
      </c>
      <c r="S14" s="18" t="str">
        <f t="shared" ca="1" si="2"/>
        <v>07</v>
      </c>
      <c r="T14" s="18">
        <v>1</v>
      </c>
      <c r="U14" s="18">
        <v>0</v>
      </c>
      <c r="V14" s="18">
        <v>1</v>
      </c>
      <c r="W14" s="18">
        <v>1</v>
      </c>
      <c r="X14" s="18">
        <v>1</v>
      </c>
      <c r="Y14" s="18">
        <v>1</v>
      </c>
      <c r="Z14" s="18">
        <v>1</v>
      </c>
      <c r="AA14" s="18">
        <v>1</v>
      </c>
      <c r="AB14" s="18">
        <v>1</v>
      </c>
      <c r="AC14" s="19">
        <v>66</v>
      </c>
      <c r="AD14" s="19">
        <v>15</v>
      </c>
      <c r="AE14" s="19">
        <v>67</v>
      </c>
      <c r="AF14" s="19">
        <v>111</v>
      </c>
      <c r="AG14" s="19">
        <v>67</v>
      </c>
      <c r="AH14" s="19" t="s">
        <v>803</v>
      </c>
      <c r="AI14" s="18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8" t="str">
        <f t="shared" ca="1" si="3"/>
        <v>51</v>
      </c>
      <c r="AU14" s="18" t="s">
        <v>25</v>
      </c>
      <c r="AV14" s="119" t="str">
        <f t="shared" ca="1" si="4"/>
        <v>7B00013C000100076000650005160807010001010101010100660015006701110067016A000000000000000000000000000000000000000000517D</v>
      </c>
      <c r="AW14" s="79">
        <v>13</v>
      </c>
      <c r="AX14" s="21"/>
      <c r="AY14" s="18" t="str">
        <f t="shared" si="5"/>
        <v>00</v>
      </c>
      <c r="AZ14" s="18" t="str">
        <f t="shared" si="6"/>
        <v>00</v>
      </c>
      <c r="BA14" s="20"/>
      <c r="BB14" s="21"/>
    </row>
    <row r="15" spans="1:54" ht="66">
      <c r="A15" s="27"/>
      <c r="B15" s="119"/>
      <c r="C15" s="27"/>
      <c r="D15" s="119"/>
      <c r="E15" s="119">
        <v>3</v>
      </c>
      <c r="F15" s="22" t="s">
        <v>22</v>
      </c>
      <c r="G15" s="18" t="s">
        <v>18</v>
      </c>
      <c r="H15" s="18">
        <v>0</v>
      </c>
      <c r="I15" s="18">
        <v>1</v>
      </c>
      <c r="J15" s="18" t="s">
        <v>69</v>
      </c>
      <c r="K15" s="23" t="str">
        <f>F15</f>
        <v>FF</v>
      </c>
      <c r="L15" s="18">
        <v>1</v>
      </c>
      <c r="M15" s="18">
        <v>0</v>
      </c>
      <c r="N15" s="19">
        <v>760</v>
      </c>
      <c r="O15" s="19">
        <v>65</v>
      </c>
      <c r="P15" s="19">
        <v>5</v>
      </c>
      <c r="Q15" s="18" t="str">
        <f t="shared" ca="1" si="0"/>
        <v>16</v>
      </c>
      <c r="R15" s="18" t="str">
        <f t="shared" ca="1" si="1"/>
        <v>08</v>
      </c>
      <c r="S15" s="18" t="str">
        <f t="shared" ca="1" si="2"/>
        <v>07</v>
      </c>
      <c r="T15" s="18">
        <v>1</v>
      </c>
      <c r="U15" s="18">
        <v>0</v>
      </c>
      <c r="V15" s="18">
        <v>1</v>
      </c>
      <c r="W15" s="18">
        <v>1</v>
      </c>
      <c r="X15" s="18">
        <v>1</v>
      </c>
      <c r="Y15" s="18">
        <v>1</v>
      </c>
      <c r="Z15" s="18">
        <v>1</v>
      </c>
      <c r="AA15" s="18">
        <v>1</v>
      </c>
      <c r="AB15" s="18">
        <v>1</v>
      </c>
      <c r="AC15" s="19">
        <v>66</v>
      </c>
      <c r="AD15" s="19">
        <v>15</v>
      </c>
      <c r="AE15" s="19">
        <v>67</v>
      </c>
      <c r="AF15" s="19">
        <v>111</v>
      </c>
      <c r="AG15" s="19">
        <v>67</v>
      </c>
      <c r="AH15" s="19" t="s">
        <v>803</v>
      </c>
      <c r="AI15" s="18">
        <v>0</v>
      </c>
      <c r="AJ15" s="19">
        <v>0</v>
      </c>
      <c r="AK15" s="19">
        <v>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8" t="str">
        <f t="shared" ca="1" si="3"/>
        <v>50</v>
      </c>
      <c r="AU15" s="18" t="s">
        <v>25</v>
      </c>
      <c r="AV15" s="119" t="str">
        <f t="shared" ca="1" si="4"/>
        <v>7B00013CFF0100076000650005160807010001010101010100660015006701110067016A000000000000000000000000000000000000000000507D</v>
      </c>
      <c r="AW15" s="79">
        <v>14</v>
      </c>
      <c r="AX15" s="21"/>
      <c r="AY15" s="18" t="str">
        <f t="shared" si="5"/>
        <v>00</v>
      </c>
      <c r="AZ15" s="18" t="str">
        <f t="shared" si="6"/>
        <v>00</v>
      </c>
      <c r="BA15" s="20"/>
      <c r="BB15" s="21"/>
    </row>
    <row r="16" spans="1:54" ht="66">
      <c r="A16" s="27"/>
      <c r="B16" s="119">
        <v>5</v>
      </c>
      <c r="C16" s="27" t="s">
        <v>10</v>
      </c>
      <c r="D16" s="119" t="s">
        <v>61</v>
      </c>
      <c r="E16" s="119">
        <v>1</v>
      </c>
      <c r="F16" s="22">
        <v>1</v>
      </c>
      <c r="G16" s="18" t="s">
        <v>18</v>
      </c>
      <c r="H16" s="18">
        <v>0</v>
      </c>
      <c r="I16" s="18">
        <v>1</v>
      </c>
      <c r="J16" s="18" t="s">
        <v>69</v>
      </c>
      <c r="K16" s="18" t="s">
        <v>68</v>
      </c>
      <c r="L16" s="23">
        <f>F16</f>
        <v>1</v>
      </c>
      <c r="M16" s="18">
        <v>0</v>
      </c>
      <c r="N16" s="19">
        <v>760</v>
      </c>
      <c r="O16" s="19">
        <v>65</v>
      </c>
      <c r="P16" s="19">
        <v>5</v>
      </c>
      <c r="Q16" s="18" t="str">
        <f t="shared" ca="1" si="0"/>
        <v>16</v>
      </c>
      <c r="R16" s="18" t="str">
        <f t="shared" ca="1" si="1"/>
        <v>08</v>
      </c>
      <c r="S16" s="18" t="str">
        <f t="shared" ca="1" si="2"/>
        <v>07</v>
      </c>
      <c r="T16" s="18">
        <v>1</v>
      </c>
      <c r="U16" s="18">
        <v>0</v>
      </c>
      <c r="V16" s="18">
        <v>1</v>
      </c>
      <c r="W16" s="18">
        <v>1</v>
      </c>
      <c r="X16" s="18">
        <v>1</v>
      </c>
      <c r="Y16" s="18">
        <v>1</v>
      </c>
      <c r="Z16" s="18">
        <v>1</v>
      </c>
      <c r="AA16" s="18">
        <v>1</v>
      </c>
      <c r="AB16" s="18">
        <v>1</v>
      </c>
      <c r="AC16" s="19">
        <v>66</v>
      </c>
      <c r="AD16" s="19">
        <v>15</v>
      </c>
      <c r="AE16" s="19">
        <v>67</v>
      </c>
      <c r="AF16" s="19">
        <v>111</v>
      </c>
      <c r="AG16" s="19">
        <v>67</v>
      </c>
      <c r="AH16" s="19" t="s">
        <v>803</v>
      </c>
      <c r="AI16" s="18">
        <v>0</v>
      </c>
      <c r="AJ16" s="19">
        <v>0</v>
      </c>
      <c r="AK16" s="19">
        <v>0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Q16" s="19">
        <v>0</v>
      </c>
      <c r="AR16" s="19">
        <v>0</v>
      </c>
      <c r="AS16" s="19">
        <v>0</v>
      </c>
      <c r="AT16" s="18" t="str">
        <f t="shared" ca="1" si="3"/>
        <v>11</v>
      </c>
      <c r="AU16" s="18" t="s">
        <v>25</v>
      </c>
      <c r="AV16" s="119" t="str">
        <f t="shared" ca="1" si="4"/>
        <v>7B00013CC80100076000650005160807010001010101010100660015006701110067016A000000000000000000000000000000000000000000117D</v>
      </c>
      <c r="AW16" s="79">
        <v>15</v>
      </c>
      <c r="AX16" s="21"/>
      <c r="AY16" s="18" t="str">
        <f t="shared" si="5"/>
        <v>00</v>
      </c>
      <c r="AZ16" s="18" t="str">
        <f t="shared" si="6"/>
        <v>00</v>
      </c>
      <c r="BA16" s="20"/>
      <c r="BB16" s="21"/>
    </row>
    <row r="17" spans="1:54" ht="66">
      <c r="A17" s="27"/>
      <c r="B17" s="119"/>
      <c r="C17" s="27"/>
      <c r="D17" s="119" t="s">
        <v>62</v>
      </c>
      <c r="E17" s="119">
        <v>2</v>
      </c>
      <c r="F17" s="22">
        <v>2</v>
      </c>
      <c r="G17" s="18" t="s">
        <v>18</v>
      </c>
      <c r="H17" s="18">
        <v>0</v>
      </c>
      <c r="I17" s="18">
        <v>1</v>
      </c>
      <c r="J17" s="18" t="s">
        <v>69</v>
      </c>
      <c r="K17" s="18" t="s">
        <v>68</v>
      </c>
      <c r="L17" s="23">
        <f>F17</f>
        <v>2</v>
      </c>
      <c r="M17" s="18">
        <v>0</v>
      </c>
      <c r="N17" s="19">
        <v>760</v>
      </c>
      <c r="O17" s="19">
        <v>65</v>
      </c>
      <c r="P17" s="19">
        <v>5</v>
      </c>
      <c r="Q17" s="18" t="str">
        <f t="shared" ca="1" si="0"/>
        <v>16</v>
      </c>
      <c r="R17" s="18" t="str">
        <f t="shared" ca="1" si="1"/>
        <v>08</v>
      </c>
      <c r="S17" s="18" t="str">
        <f t="shared" ca="1" si="2"/>
        <v>07</v>
      </c>
      <c r="T17" s="18">
        <v>1</v>
      </c>
      <c r="U17" s="18">
        <v>0</v>
      </c>
      <c r="V17" s="18">
        <v>1</v>
      </c>
      <c r="W17" s="18">
        <v>1</v>
      </c>
      <c r="X17" s="18">
        <v>1</v>
      </c>
      <c r="Y17" s="18">
        <v>1</v>
      </c>
      <c r="Z17" s="18">
        <v>1</v>
      </c>
      <c r="AA17" s="18">
        <v>1</v>
      </c>
      <c r="AB17" s="18">
        <v>1</v>
      </c>
      <c r="AC17" s="19">
        <v>66</v>
      </c>
      <c r="AD17" s="19">
        <v>15</v>
      </c>
      <c r="AE17" s="19">
        <v>67</v>
      </c>
      <c r="AF17" s="19">
        <v>111</v>
      </c>
      <c r="AG17" s="19">
        <v>67</v>
      </c>
      <c r="AH17" s="19" t="s">
        <v>803</v>
      </c>
      <c r="AI17" s="18">
        <v>0</v>
      </c>
      <c r="AJ17" s="19">
        <v>0</v>
      </c>
      <c r="AK17" s="19">
        <v>0</v>
      </c>
      <c r="AL17" s="19">
        <v>0</v>
      </c>
      <c r="AM17" s="19">
        <v>0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8" t="str">
        <f t="shared" ca="1" si="3"/>
        <v>14</v>
      </c>
      <c r="AU17" s="18" t="s">
        <v>25</v>
      </c>
      <c r="AV17" s="119" t="str">
        <f t="shared" ca="1" si="4"/>
        <v>7B00013CC80200076000650005160807010001010101010100660015006701110067016A000000000000000000000000000000000000000000147D</v>
      </c>
      <c r="AW17" s="79">
        <v>16</v>
      </c>
      <c r="AX17" s="21"/>
      <c r="AY17" s="18" t="str">
        <f t="shared" si="5"/>
        <v>00</v>
      </c>
      <c r="AZ17" s="18" t="str">
        <f t="shared" si="6"/>
        <v>00</v>
      </c>
      <c r="BA17" s="20"/>
      <c r="BB17" s="21"/>
    </row>
    <row r="18" spans="1:54" ht="66">
      <c r="A18" s="27"/>
      <c r="B18" s="119"/>
      <c r="C18" s="27"/>
      <c r="D18" s="119"/>
      <c r="E18" s="119">
        <v>3</v>
      </c>
      <c r="F18" s="22">
        <v>0</v>
      </c>
      <c r="G18" s="18" t="s">
        <v>18</v>
      </c>
      <c r="H18" s="18">
        <v>0</v>
      </c>
      <c r="I18" s="18">
        <v>1</v>
      </c>
      <c r="J18" s="18" t="s">
        <v>69</v>
      </c>
      <c r="K18" s="18" t="s">
        <v>68</v>
      </c>
      <c r="L18" s="23">
        <f t="shared" ref="L18:L19" si="7">F18</f>
        <v>0</v>
      </c>
      <c r="M18" s="18">
        <v>0</v>
      </c>
      <c r="N18" s="19">
        <v>760</v>
      </c>
      <c r="O18" s="19">
        <v>65</v>
      </c>
      <c r="P18" s="19">
        <v>5</v>
      </c>
      <c r="Q18" s="18" t="str">
        <f t="shared" ca="1" si="0"/>
        <v>16</v>
      </c>
      <c r="R18" s="18" t="str">
        <f t="shared" ca="1" si="1"/>
        <v>08</v>
      </c>
      <c r="S18" s="18" t="str">
        <f t="shared" ca="1" si="2"/>
        <v>07</v>
      </c>
      <c r="T18" s="18">
        <v>1</v>
      </c>
      <c r="U18" s="18">
        <v>0</v>
      </c>
      <c r="V18" s="18">
        <v>1</v>
      </c>
      <c r="W18" s="18">
        <v>1</v>
      </c>
      <c r="X18" s="18">
        <v>1</v>
      </c>
      <c r="Y18" s="18">
        <v>1</v>
      </c>
      <c r="Z18" s="18">
        <v>1</v>
      </c>
      <c r="AA18" s="18">
        <v>1</v>
      </c>
      <c r="AB18" s="18">
        <v>1</v>
      </c>
      <c r="AC18" s="19">
        <v>66</v>
      </c>
      <c r="AD18" s="19">
        <v>15</v>
      </c>
      <c r="AE18" s="19">
        <v>67</v>
      </c>
      <c r="AF18" s="19">
        <v>111</v>
      </c>
      <c r="AG18" s="19">
        <v>67</v>
      </c>
      <c r="AH18" s="19" t="s">
        <v>803</v>
      </c>
      <c r="AI18" s="18">
        <v>0</v>
      </c>
      <c r="AJ18" s="19">
        <v>0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8" t="str">
        <f t="shared" ca="1" si="3"/>
        <v>10</v>
      </c>
      <c r="AU18" s="18" t="s">
        <v>25</v>
      </c>
      <c r="AV18" s="119" t="str">
        <f t="shared" ca="1" si="4"/>
        <v>7B00013CC80000076000650005160807010001010101010100660015006701110067016A000000000000000000000000000000000000000000107D</v>
      </c>
      <c r="AW18" s="79">
        <v>17</v>
      </c>
      <c r="AX18" s="21"/>
      <c r="AY18" s="18" t="str">
        <f t="shared" si="5"/>
        <v>00</v>
      </c>
      <c r="AZ18" s="18" t="str">
        <f t="shared" si="6"/>
        <v>00</v>
      </c>
      <c r="BA18" s="20"/>
      <c r="BB18" s="21"/>
    </row>
    <row r="19" spans="1:54" ht="66">
      <c r="A19" s="27"/>
      <c r="B19" s="119"/>
      <c r="C19" s="27"/>
      <c r="D19" s="119"/>
      <c r="E19" s="119">
        <v>4</v>
      </c>
      <c r="F19" s="22" t="s">
        <v>22</v>
      </c>
      <c r="G19" s="18" t="s">
        <v>18</v>
      </c>
      <c r="H19" s="18">
        <v>0</v>
      </c>
      <c r="I19" s="18">
        <v>1</v>
      </c>
      <c r="J19" s="18" t="s">
        <v>69</v>
      </c>
      <c r="K19" s="18" t="s">
        <v>68</v>
      </c>
      <c r="L19" s="23" t="str">
        <f t="shared" si="7"/>
        <v>FF</v>
      </c>
      <c r="M19" s="18">
        <v>0</v>
      </c>
      <c r="N19" s="19">
        <v>760</v>
      </c>
      <c r="O19" s="19">
        <v>65</v>
      </c>
      <c r="P19" s="19">
        <v>5</v>
      </c>
      <c r="Q19" s="18" t="str">
        <f t="shared" ca="1" si="0"/>
        <v>16</v>
      </c>
      <c r="R19" s="18" t="str">
        <f t="shared" ca="1" si="1"/>
        <v>08</v>
      </c>
      <c r="S19" s="18" t="str">
        <f t="shared" ca="1" si="2"/>
        <v>07</v>
      </c>
      <c r="T19" s="18">
        <v>1</v>
      </c>
      <c r="U19" s="18">
        <v>0</v>
      </c>
      <c r="V19" s="18">
        <v>1</v>
      </c>
      <c r="W19" s="18">
        <v>1</v>
      </c>
      <c r="X19" s="18">
        <v>1</v>
      </c>
      <c r="Y19" s="18">
        <v>1</v>
      </c>
      <c r="Z19" s="18">
        <v>1</v>
      </c>
      <c r="AA19" s="18">
        <v>1</v>
      </c>
      <c r="AB19" s="18">
        <v>1</v>
      </c>
      <c r="AC19" s="19">
        <v>66</v>
      </c>
      <c r="AD19" s="19">
        <v>15</v>
      </c>
      <c r="AE19" s="19">
        <v>67</v>
      </c>
      <c r="AF19" s="19">
        <v>111</v>
      </c>
      <c r="AG19" s="19">
        <v>67</v>
      </c>
      <c r="AH19" s="19" t="s">
        <v>803</v>
      </c>
      <c r="AI19" s="18">
        <v>0</v>
      </c>
      <c r="AJ19" s="19">
        <v>0</v>
      </c>
      <c r="AK19" s="19">
        <v>0</v>
      </c>
      <c r="AL19" s="19">
        <v>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8" t="str">
        <f t="shared" ca="1" si="3"/>
        <v>11</v>
      </c>
      <c r="AU19" s="18" t="s">
        <v>25</v>
      </c>
      <c r="AV19" s="119" t="str">
        <f t="shared" ca="1" si="4"/>
        <v>7B00013CC8FF00076000650005160807010001010101010100660015006701110067016A000000000000000000000000000000000000000000117D</v>
      </c>
      <c r="AW19" s="79">
        <v>18</v>
      </c>
      <c r="AX19" s="21"/>
      <c r="AY19" s="18" t="str">
        <f t="shared" si="5"/>
        <v>00</v>
      </c>
      <c r="AZ19" s="18" t="str">
        <f t="shared" si="6"/>
        <v>00</v>
      </c>
      <c r="BA19" s="20"/>
      <c r="BB19" s="21"/>
    </row>
    <row r="20" spans="1:54" ht="66">
      <c r="A20" s="27"/>
      <c r="B20" s="119">
        <v>6</v>
      </c>
      <c r="C20" s="27" t="s">
        <v>65</v>
      </c>
      <c r="D20" s="119" t="s">
        <v>66</v>
      </c>
      <c r="E20" s="119">
        <v>1</v>
      </c>
      <c r="F20" s="22">
        <v>0</v>
      </c>
      <c r="G20" s="18" t="s">
        <v>18</v>
      </c>
      <c r="H20" s="18">
        <v>0</v>
      </c>
      <c r="I20" s="18">
        <v>1</v>
      </c>
      <c r="J20" s="18" t="s">
        <v>69</v>
      </c>
      <c r="K20" s="18" t="s">
        <v>68</v>
      </c>
      <c r="L20" s="18">
        <v>1</v>
      </c>
      <c r="M20" s="23">
        <f>F20</f>
        <v>0</v>
      </c>
      <c r="N20" s="19">
        <v>760</v>
      </c>
      <c r="O20" s="19">
        <v>65</v>
      </c>
      <c r="P20" s="19">
        <v>5</v>
      </c>
      <c r="Q20" s="18" t="str">
        <f t="shared" ca="1" si="0"/>
        <v>16</v>
      </c>
      <c r="R20" s="18" t="str">
        <f t="shared" ca="1" si="1"/>
        <v>08</v>
      </c>
      <c r="S20" s="18" t="str">
        <f t="shared" ca="1" si="2"/>
        <v>07</v>
      </c>
      <c r="T20" s="18">
        <v>1</v>
      </c>
      <c r="U20" s="18">
        <v>0</v>
      </c>
      <c r="V20" s="18">
        <v>1</v>
      </c>
      <c r="W20" s="18">
        <v>1</v>
      </c>
      <c r="X20" s="18">
        <v>1</v>
      </c>
      <c r="Y20" s="18">
        <v>1</v>
      </c>
      <c r="Z20" s="18">
        <v>1</v>
      </c>
      <c r="AA20" s="18">
        <v>1</v>
      </c>
      <c r="AB20" s="18">
        <v>1</v>
      </c>
      <c r="AC20" s="19">
        <v>66</v>
      </c>
      <c r="AD20" s="19">
        <v>15</v>
      </c>
      <c r="AE20" s="19">
        <v>67</v>
      </c>
      <c r="AF20" s="19">
        <v>111</v>
      </c>
      <c r="AG20" s="19">
        <v>67</v>
      </c>
      <c r="AH20" s="19" t="s">
        <v>803</v>
      </c>
      <c r="AI20" s="18">
        <v>0</v>
      </c>
      <c r="AJ20" s="19">
        <v>0</v>
      </c>
      <c r="AK20" s="19">
        <v>0</v>
      </c>
      <c r="AL20" s="19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8" t="str">
        <f t="shared" ca="1" si="3"/>
        <v>11</v>
      </c>
      <c r="AU20" s="18" t="s">
        <v>25</v>
      </c>
      <c r="AV20" s="119" t="str">
        <f t="shared" ca="1" si="4"/>
        <v>7B00013CC80100076000650005160807010001010101010100660015006701110067016A000000000000000000000000000000000000000000117D</v>
      </c>
      <c r="AW20" s="79">
        <v>19</v>
      </c>
      <c r="AX20" s="21"/>
      <c r="AY20" s="18" t="str">
        <f t="shared" si="5"/>
        <v>00</v>
      </c>
      <c r="AZ20" s="18" t="str">
        <f t="shared" si="6"/>
        <v>00</v>
      </c>
      <c r="BA20" s="20"/>
      <c r="BB20" s="21"/>
    </row>
    <row r="21" spans="1:54" ht="66">
      <c r="A21" s="27"/>
      <c r="B21" s="119"/>
      <c r="C21" s="27"/>
      <c r="D21" s="119"/>
      <c r="E21" s="119">
        <v>2</v>
      </c>
      <c r="F21" s="22">
        <v>1</v>
      </c>
      <c r="G21" s="18" t="s">
        <v>18</v>
      </c>
      <c r="H21" s="18">
        <v>0</v>
      </c>
      <c r="I21" s="18">
        <v>1</v>
      </c>
      <c r="J21" s="18" t="s">
        <v>69</v>
      </c>
      <c r="K21" s="18" t="s">
        <v>68</v>
      </c>
      <c r="L21" s="18">
        <v>1</v>
      </c>
      <c r="M21" s="23">
        <f t="shared" ref="M21:M22" si="8">F21</f>
        <v>1</v>
      </c>
      <c r="N21" s="19">
        <v>760</v>
      </c>
      <c r="O21" s="19">
        <v>65</v>
      </c>
      <c r="P21" s="19">
        <v>5</v>
      </c>
      <c r="Q21" s="18" t="str">
        <f t="shared" ca="1" si="0"/>
        <v>16</v>
      </c>
      <c r="R21" s="18" t="str">
        <f t="shared" ca="1" si="1"/>
        <v>08</v>
      </c>
      <c r="S21" s="18" t="str">
        <f t="shared" ca="1" si="2"/>
        <v>07</v>
      </c>
      <c r="T21" s="18">
        <v>1</v>
      </c>
      <c r="U21" s="18">
        <v>0</v>
      </c>
      <c r="V21" s="18">
        <v>1</v>
      </c>
      <c r="W21" s="18">
        <v>1</v>
      </c>
      <c r="X21" s="18">
        <v>1</v>
      </c>
      <c r="Y21" s="18">
        <v>1</v>
      </c>
      <c r="Z21" s="18">
        <v>1</v>
      </c>
      <c r="AA21" s="18">
        <v>1</v>
      </c>
      <c r="AB21" s="18">
        <v>1</v>
      </c>
      <c r="AC21" s="19">
        <v>66</v>
      </c>
      <c r="AD21" s="19">
        <v>15</v>
      </c>
      <c r="AE21" s="19">
        <v>67</v>
      </c>
      <c r="AF21" s="19">
        <v>111</v>
      </c>
      <c r="AG21" s="19">
        <v>67</v>
      </c>
      <c r="AH21" s="19" t="s">
        <v>803</v>
      </c>
      <c r="AI21" s="18">
        <v>0</v>
      </c>
      <c r="AJ21" s="19">
        <v>0</v>
      </c>
      <c r="AK21" s="19">
        <v>0</v>
      </c>
      <c r="AL21" s="19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8" t="str">
        <f t="shared" ca="1" si="3"/>
        <v>14</v>
      </c>
      <c r="AU21" s="18" t="s">
        <v>25</v>
      </c>
      <c r="AV21" s="119" t="str">
        <f t="shared" ca="1" si="4"/>
        <v>7B00013CC80101076000650005160807010001010101010100660015006701110067016A000000000000000000000000000000000000000000147D</v>
      </c>
      <c r="AW21" s="79">
        <v>20</v>
      </c>
      <c r="AX21" s="21"/>
      <c r="AY21" s="18" t="str">
        <f t="shared" si="5"/>
        <v>00</v>
      </c>
      <c r="AZ21" s="18" t="str">
        <f t="shared" si="6"/>
        <v>00</v>
      </c>
      <c r="BA21" s="20"/>
      <c r="BB21" s="21"/>
    </row>
    <row r="22" spans="1:54" ht="66">
      <c r="A22" s="27"/>
      <c r="B22" s="119"/>
      <c r="C22" s="27"/>
      <c r="D22" s="119"/>
      <c r="E22" s="119">
        <v>3</v>
      </c>
      <c r="F22" s="22" t="s">
        <v>22</v>
      </c>
      <c r="G22" s="18" t="s">
        <v>18</v>
      </c>
      <c r="H22" s="18">
        <v>0</v>
      </c>
      <c r="I22" s="18">
        <v>1</v>
      </c>
      <c r="J22" s="18" t="s">
        <v>69</v>
      </c>
      <c r="K22" s="18" t="s">
        <v>68</v>
      </c>
      <c r="L22" s="18">
        <v>1</v>
      </c>
      <c r="M22" s="23" t="str">
        <f t="shared" si="8"/>
        <v>FF</v>
      </c>
      <c r="N22" s="19">
        <v>760</v>
      </c>
      <c r="O22" s="19">
        <v>65</v>
      </c>
      <c r="P22" s="19">
        <v>5</v>
      </c>
      <c r="Q22" s="18" t="str">
        <f t="shared" ca="1" si="0"/>
        <v>16</v>
      </c>
      <c r="R22" s="18" t="str">
        <f t="shared" ca="1" si="1"/>
        <v>08</v>
      </c>
      <c r="S22" s="18" t="str">
        <f t="shared" ca="1" si="2"/>
        <v>07</v>
      </c>
      <c r="T22" s="18">
        <v>1</v>
      </c>
      <c r="U22" s="18">
        <v>0</v>
      </c>
      <c r="V22" s="18">
        <v>1</v>
      </c>
      <c r="W22" s="18">
        <v>1</v>
      </c>
      <c r="X22" s="18">
        <v>1</v>
      </c>
      <c r="Y22" s="18">
        <v>1</v>
      </c>
      <c r="Z22" s="18">
        <v>1</v>
      </c>
      <c r="AA22" s="18">
        <v>1</v>
      </c>
      <c r="AB22" s="18">
        <v>1</v>
      </c>
      <c r="AC22" s="19">
        <v>66</v>
      </c>
      <c r="AD22" s="19">
        <v>15</v>
      </c>
      <c r="AE22" s="19">
        <v>67</v>
      </c>
      <c r="AF22" s="19">
        <v>111</v>
      </c>
      <c r="AG22" s="19">
        <v>67</v>
      </c>
      <c r="AH22" s="19" t="s">
        <v>803</v>
      </c>
      <c r="AI22" s="18">
        <v>0</v>
      </c>
      <c r="AJ22" s="19">
        <v>0</v>
      </c>
      <c r="AK22" s="19">
        <v>0</v>
      </c>
      <c r="AL22" s="19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8" t="str">
        <f t="shared" ca="1" si="3"/>
        <v>10</v>
      </c>
      <c r="AU22" s="18" t="s">
        <v>25</v>
      </c>
      <c r="AV22" s="119" t="str">
        <f t="shared" ca="1" si="4"/>
        <v>7B00013CC801FF076000650005160807010001010101010100660015006701110067016A000000000000000000000000000000000000000000107D</v>
      </c>
      <c r="AW22" s="79">
        <v>21</v>
      </c>
      <c r="AX22" s="21"/>
      <c r="AY22" s="18" t="str">
        <f t="shared" si="5"/>
        <v>00</v>
      </c>
      <c r="AZ22" s="18" t="str">
        <f t="shared" si="6"/>
        <v>00</v>
      </c>
      <c r="BA22" s="20"/>
      <c r="BB22" s="21"/>
    </row>
    <row r="23" spans="1:54" ht="66">
      <c r="A23" s="27"/>
      <c r="B23" s="119">
        <v>7</v>
      </c>
      <c r="C23" s="27" t="s">
        <v>67</v>
      </c>
      <c r="D23" s="119"/>
      <c r="E23" s="119">
        <v>1</v>
      </c>
      <c r="F23" s="25">
        <v>0</v>
      </c>
      <c r="G23" s="18" t="s">
        <v>18</v>
      </c>
      <c r="H23" s="18">
        <v>0</v>
      </c>
      <c r="I23" s="18">
        <v>1</v>
      </c>
      <c r="J23" s="18" t="s">
        <v>69</v>
      </c>
      <c r="K23" s="18" t="s">
        <v>68</v>
      </c>
      <c r="L23" s="18">
        <v>1</v>
      </c>
      <c r="M23" s="18">
        <v>0</v>
      </c>
      <c r="N23" s="26">
        <f>F23</f>
        <v>0</v>
      </c>
      <c r="O23" s="19">
        <v>65</v>
      </c>
      <c r="P23" s="19">
        <v>5</v>
      </c>
      <c r="Q23" s="18" t="str">
        <f t="shared" ca="1" si="0"/>
        <v>16</v>
      </c>
      <c r="R23" s="18" t="str">
        <f t="shared" ca="1" si="1"/>
        <v>08</v>
      </c>
      <c r="S23" s="18" t="str">
        <f t="shared" ca="1" si="2"/>
        <v>07</v>
      </c>
      <c r="T23" s="18">
        <v>1</v>
      </c>
      <c r="U23" s="18">
        <v>0</v>
      </c>
      <c r="V23" s="18">
        <v>1</v>
      </c>
      <c r="W23" s="18">
        <v>1</v>
      </c>
      <c r="X23" s="18">
        <v>1</v>
      </c>
      <c r="Y23" s="18">
        <v>1</v>
      </c>
      <c r="Z23" s="18">
        <v>1</v>
      </c>
      <c r="AA23" s="18">
        <v>1</v>
      </c>
      <c r="AB23" s="18">
        <v>1</v>
      </c>
      <c r="AC23" s="19">
        <v>66</v>
      </c>
      <c r="AD23" s="19">
        <v>15</v>
      </c>
      <c r="AE23" s="19">
        <v>67</v>
      </c>
      <c r="AF23" s="19">
        <v>111</v>
      </c>
      <c r="AG23" s="19">
        <v>67</v>
      </c>
      <c r="AH23" s="19" t="s">
        <v>803</v>
      </c>
      <c r="AI23" s="18">
        <v>0</v>
      </c>
      <c r="AJ23" s="19">
        <v>0</v>
      </c>
      <c r="AK23" s="19">
        <v>0</v>
      </c>
      <c r="AL23" s="19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8" t="str">
        <f t="shared" ca="1" si="3"/>
        <v>51</v>
      </c>
      <c r="AU23" s="18" t="s">
        <v>25</v>
      </c>
      <c r="AV23" s="119" t="str">
        <f t="shared" ca="1" si="4"/>
        <v>7B00013CC80100000000650005160807010001010101010100660015006701110067016A000000000000000000000000000000000000000000517D</v>
      </c>
      <c r="AW23" s="79">
        <v>22</v>
      </c>
      <c r="AX23" s="21"/>
      <c r="AY23" s="18" t="str">
        <f t="shared" si="5"/>
        <v>00</v>
      </c>
      <c r="AZ23" s="18" t="str">
        <f t="shared" si="6"/>
        <v>00</v>
      </c>
      <c r="BA23" s="20"/>
      <c r="BB23" s="21"/>
    </row>
    <row r="24" spans="1:54" ht="66">
      <c r="A24" s="27"/>
      <c r="B24" s="119"/>
      <c r="C24" s="27"/>
      <c r="D24" s="119"/>
      <c r="E24" s="119">
        <v>2</v>
      </c>
      <c r="F24" s="25">
        <v>34</v>
      </c>
      <c r="G24" s="18" t="s">
        <v>18</v>
      </c>
      <c r="H24" s="18">
        <v>0</v>
      </c>
      <c r="I24" s="18">
        <v>1</v>
      </c>
      <c r="J24" s="18" t="s">
        <v>69</v>
      </c>
      <c r="K24" s="18" t="s">
        <v>68</v>
      </c>
      <c r="L24" s="18">
        <v>1</v>
      </c>
      <c r="M24" s="18">
        <v>0</v>
      </c>
      <c r="N24" s="26">
        <f t="shared" ref="N24:N25" si="9">F24</f>
        <v>34</v>
      </c>
      <c r="O24" s="19">
        <v>65</v>
      </c>
      <c r="P24" s="19">
        <v>5</v>
      </c>
      <c r="Q24" s="18" t="str">
        <f t="shared" ca="1" si="0"/>
        <v>16</v>
      </c>
      <c r="R24" s="18" t="str">
        <f t="shared" ca="1" si="1"/>
        <v>08</v>
      </c>
      <c r="S24" s="18" t="str">
        <f t="shared" ca="1" si="2"/>
        <v>07</v>
      </c>
      <c r="T24" s="18">
        <v>1</v>
      </c>
      <c r="U24" s="18">
        <v>0</v>
      </c>
      <c r="V24" s="18">
        <v>1</v>
      </c>
      <c r="W24" s="18">
        <v>1</v>
      </c>
      <c r="X24" s="18">
        <v>1</v>
      </c>
      <c r="Y24" s="18">
        <v>1</v>
      </c>
      <c r="Z24" s="18">
        <v>1</v>
      </c>
      <c r="AA24" s="18">
        <v>1</v>
      </c>
      <c r="AB24" s="18">
        <v>1</v>
      </c>
      <c r="AC24" s="19">
        <v>66</v>
      </c>
      <c r="AD24" s="19">
        <v>15</v>
      </c>
      <c r="AE24" s="19">
        <v>67</v>
      </c>
      <c r="AF24" s="19">
        <v>111</v>
      </c>
      <c r="AG24" s="19">
        <v>67</v>
      </c>
      <c r="AH24" s="19" t="s">
        <v>803</v>
      </c>
      <c r="AI24" s="18">
        <v>0</v>
      </c>
      <c r="AJ24" s="19">
        <v>0</v>
      </c>
      <c r="AK24" s="19">
        <v>0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8" t="str">
        <f t="shared" ca="1" si="3"/>
        <v>05</v>
      </c>
      <c r="AU24" s="18" t="s">
        <v>25</v>
      </c>
      <c r="AV24" s="119" t="str">
        <f t="shared" ca="1" si="4"/>
        <v>7B00013CC80100003400650005160807010001010101010100660015006701110067016A000000000000000000000000000000000000000000057D</v>
      </c>
      <c r="AW24" s="79">
        <v>23</v>
      </c>
      <c r="AX24" s="21"/>
      <c r="AY24" s="18" t="str">
        <f t="shared" si="5"/>
        <v>00</v>
      </c>
      <c r="AZ24" s="18" t="str">
        <f t="shared" si="6"/>
        <v>00</v>
      </c>
      <c r="BA24" s="20"/>
      <c r="BB24" s="21"/>
    </row>
    <row r="25" spans="1:54" ht="66">
      <c r="A25" s="27"/>
      <c r="B25" s="119"/>
      <c r="C25" s="27"/>
      <c r="D25" s="119"/>
      <c r="E25" s="119">
        <v>3</v>
      </c>
      <c r="F25" s="25" t="s">
        <v>72</v>
      </c>
      <c r="G25" s="18" t="s">
        <v>18</v>
      </c>
      <c r="H25" s="18">
        <v>0</v>
      </c>
      <c r="I25" s="18">
        <v>1</v>
      </c>
      <c r="J25" s="18" t="s">
        <v>69</v>
      </c>
      <c r="K25" s="18" t="s">
        <v>68</v>
      </c>
      <c r="L25" s="18">
        <v>1</v>
      </c>
      <c r="M25" s="18">
        <v>0</v>
      </c>
      <c r="N25" s="26" t="str">
        <f t="shared" si="9"/>
        <v>FFFF</v>
      </c>
      <c r="O25" s="19">
        <v>65</v>
      </c>
      <c r="P25" s="19">
        <v>5</v>
      </c>
      <c r="Q25" s="18" t="str">
        <f t="shared" ca="1" si="0"/>
        <v>16</v>
      </c>
      <c r="R25" s="18" t="str">
        <f t="shared" ca="1" si="1"/>
        <v>08</v>
      </c>
      <c r="S25" s="18" t="str">
        <f t="shared" ca="1" si="2"/>
        <v>07</v>
      </c>
      <c r="T25" s="18">
        <v>1</v>
      </c>
      <c r="U25" s="18">
        <v>0</v>
      </c>
      <c r="V25" s="18">
        <v>1</v>
      </c>
      <c r="W25" s="18">
        <v>1</v>
      </c>
      <c r="X25" s="18">
        <v>1</v>
      </c>
      <c r="Y25" s="18">
        <v>1</v>
      </c>
      <c r="Z25" s="18">
        <v>1</v>
      </c>
      <c r="AA25" s="18">
        <v>1</v>
      </c>
      <c r="AB25" s="18">
        <v>1</v>
      </c>
      <c r="AC25" s="19">
        <v>66</v>
      </c>
      <c r="AD25" s="19">
        <v>15</v>
      </c>
      <c r="AE25" s="19">
        <v>67</v>
      </c>
      <c r="AF25" s="19">
        <v>111</v>
      </c>
      <c r="AG25" s="19">
        <v>67</v>
      </c>
      <c r="AH25" s="19" t="s">
        <v>803</v>
      </c>
      <c r="AI25" s="18">
        <v>0</v>
      </c>
      <c r="AJ25" s="19">
        <v>0</v>
      </c>
      <c r="AK25" s="19">
        <v>0</v>
      </c>
      <c r="AL25" s="19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8" t="str">
        <f t="shared" ca="1" si="3"/>
        <v>50</v>
      </c>
      <c r="AU25" s="18" t="s">
        <v>25</v>
      </c>
      <c r="AV25" s="119" t="str">
        <f t="shared" ca="1" si="4"/>
        <v>7B00013CC80100FFFF00650005160807010001010101010100660015006701110067016A000000000000000000000000000000000000000000507D</v>
      </c>
      <c r="AW25" s="79">
        <v>24</v>
      </c>
      <c r="AX25" s="21"/>
      <c r="AY25" s="18" t="str">
        <f t="shared" si="5"/>
        <v>00</v>
      </c>
      <c r="AZ25" s="18" t="str">
        <f t="shared" si="6"/>
        <v>00</v>
      </c>
      <c r="BA25" s="20"/>
      <c r="BB25" s="21"/>
    </row>
    <row r="26" spans="1:54" ht="66">
      <c r="A26" s="27"/>
      <c r="B26" s="119">
        <v>9</v>
      </c>
      <c r="C26" s="27" t="s">
        <v>73</v>
      </c>
      <c r="D26" s="119"/>
      <c r="E26" s="119">
        <v>1</v>
      </c>
      <c r="F26" s="25">
        <v>0</v>
      </c>
      <c r="G26" s="18" t="s">
        <v>18</v>
      </c>
      <c r="H26" s="18">
        <v>0</v>
      </c>
      <c r="I26" s="18">
        <v>1</v>
      </c>
      <c r="J26" s="18" t="s">
        <v>69</v>
      </c>
      <c r="K26" s="18" t="s">
        <v>68</v>
      </c>
      <c r="L26" s="18">
        <v>1</v>
      </c>
      <c r="M26" s="18">
        <v>0</v>
      </c>
      <c r="N26" s="19">
        <v>760</v>
      </c>
      <c r="O26" s="26">
        <f>F26</f>
        <v>0</v>
      </c>
      <c r="P26" s="19">
        <v>5</v>
      </c>
      <c r="Q26" s="18" t="str">
        <f t="shared" ca="1" si="0"/>
        <v>16</v>
      </c>
      <c r="R26" s="18" t="str">
        <f t="shared" ca="1" si="1"/>
        <v>08</v>
      </c>
      <c r="S26" s="18" t="str">
        <f t="shared" ca="1" si="2"/>
        <v>07</v>
      </c>
      <c r="T26" s="18">
        <v>1</v>
      </c>
      <c r="U26" s="18">
        <v>0</v>
      </c>
      <c r="V26" s="18">
        <v>1</v>
      </c>
      <c r="W26" s="18">
        <v>1</v>
      </c>
      <c r="X26" s="18">
        <v>1</v>
      </c>
      <c r="Y26" s="18">
        <v>1</v>
      </c>
      <c r="Z26" s="18">
        <v>1</v>
      </c>
      <c r="AA26" s="18">
        <v>1</v>
      </c>
      <c r="AB26" s="18">
        <v>1</v>
      </c>
      <c r="AC26" s="19">
        <v>66</v>
      </c>
      <c r="AD26" s="19">
        <v>15</v>
      </c>
      <c r="AE26" s="19">
        <v>67</v>
      </c>
      <c r="AF26" s="19">
        <v>111</v>
      </c>
      <c r="AG26" s="19">
        <v>67</v>
      </c>
      <c r="AH26" s="19" t="s">
        <v>803</v>
      </c>
      <c r="AI26" s="18">
        <v>0</v>
      </c>
      <c r="AJ26" s="19">
        <v>0</v>
      </c>
      <c r="AK26" s="19">
        <v>0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8" t="str">
        <f t="shared" ca="1" si="3"/>
        <v>54</v>
      </c>
      <c r="AU26" s="18" t="s">
        <v>25</v>
      </c>
      <c r="AV26" s="119" t="str">
        <f t="shared" ca="1" si="4"/>
        <v>7B00013CC80100076000000005160807010001010101010100660015006701110067016A000000000000000000000000000000000000000000547D</v>
      </c>
      <c r="AW26" s="79">
        <v>25</v>
      </c>
      <c r="AX26" s="21"/>
      <c r="AY26" s="18" t="str">
        <f t="shared" si="5"/>
        <v>00</v>
      </c>
      <c r="AZ26" s="18" t="str">
        <f t="shared" si="6"/>
        <v>00</v>
      </c>
      <c r="BA26" s="20"/>
      <c r="BB26" s="21"/>
    </row>
    <row r="27" spans="1:54" ht="66">
      <c r="A27" s="27"/>
      <c r="B27" s="119"/>
      <c r="C27" s="27"/>
      <c r="D27" s="119"/>
      <c r="E27" s="119">
        <v>2</v>
      </c>
      <c r="F27" s="25">
        <v>34</v>
      </c>
      <c r="G27" s="18" t="s">
        <v>18</v>
      </c>
      <c r="H27" s="18">
        <v>0</v>
      </c>
      <c r="I27" s="18">
        <v>1</v>
      </c>
      <c r="J27" s="18" t="s">
        <v>69</v>
      </c>
      <c r="K27" s="18" t="s">
        <v>68</v>
      </c>
      <c r="L27" s="18">
        <v>1</v>
      </c>
      <c r="M27" s="18">
        <v>0</v>
      </c>
      <c r="N27" s="19">
        <v>760</v>
      </c>
      <c r="O27" s="26">
        <f t="shared" ref="O27:O28" si="10">F27</f>
        <v>34</v>
      </c>
      <c r="P27" s="19">
        <v>5</v>
      </c>
      <c r="Q27" s="18" t="str">
        <f t="shared" ca="1" si="0"/>
        <v>16</v>
      </c>
      <c r="R27" s="18" t="str">
        <f t="shared" ca="1" si="1"/>
        <v>08</v>
      </c>
      <c r="S27" s="18" t="str">
        <f t="shared" ca="1" si="2"/>
        <v>07</v>
      </c>
      <c r="T27" s="18">
        <v>1</v>
      </c>
      <c r="U27" s="18">
        <v>0</v>
      </c>
      <c r="V27" s="18">
        <v>1</v>
      </c>
      <c r="W27" s="18">
        <v>1</v>
      </c>
      <c r="X27" s="18">
        <v>1</v>
      </c>
      <c r="Y27" s="18">
        <v>1</v>
      </c>
      <c r="Z27" s="18">
        <v>1</v>
      </c>
      <c r="AA27" s="18">
        <v>1</v>
      </c>
      <c r="AB27" s="18">
        <v>1</v>
      </c>
      <c r="AC27" s="19">
        <v>66</v>
      </c>
      <c r="AD27" s="19">
        <v>15</v>
      </c>
      <c r="AE27" s="19">
        <v>67</v>
      </c>
      <c r="AF27" s="19">
        <v>111</v>
      </c>
      <c r="AG27" s="19">
        <v>67</v>
      </c>
      <c r="AH27" s="19" t="s">
        <v>803</v>
      </c>
      <c r="AI27" s="18">
        <v>0</v>
      </c>
      <c r="AJ27" s="19">
        <v>0</v>
      </c>
      <c r="AK27" s="19">
        <v>0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8" t="str">
        <f t="shared" ca="1" si="3"/>
        <v>00</v>
      </c>
      <c r="AU27" s="18" t="s">
        <v>25</v>
      </c>
      <c r="AV27" s="119" t="str">
        <f t="shared" ca="1" si="4"/>
        <v>7B00013CC80100076000340005160807010001010101010100660015006701110067016A000000000000000000000000000000000000000000007D</v>
      </c>
      <c r="AW27" s="79">
        <v>26</v>
      </c>
      <c r="AX27" s="21"/>
      <c r="AY27" s="18" t="str">
        <f t="shared" si="5"/>
        <v>00</v>
      </c>
      <c r="AZ27" s="18" t="str">
        <f t="shared" si="6"/>
        <v>00</v>
      </c>
      <c r="BA27" s="20"/>
      <c r="BB27" s="21"/>
    </row>
    <row r="28" spans="1:54" ht="66">
      <c r="A28" s="27"/>
      <c r="B28" s="119"/>
      <c r="C28" s="27"/>
      <c r="D28" s="119"/>
      <c r="E28" s="119">
        <v>3</v>
      </c>
      <c r="F28" s="25" t="s">
        <v>72</v>
      </c>
      <c r="G28" s="18" t="s">
        <v>18</v>
      </c>
      <c r="H28" s="18">
        <v>0</v>
      </c>
      <c r="I28" s="18">
        <v>1</v>
      </c>
      <c r="J28" s="18" t="s">
        <v>69</v>
      </c>
      <c r="K28" s="18" t="s">
        <v>68</v>
      </c>
      <c r="L28" s="18">
        <v>1</v>
      </c>
      <c r="M28" s="18">
        <v>0</v>
      </c>
      <c r="N28" s="19">
        <v>760</v>
      </c>
      <c r="O28" s="26" t="str">
        <f t="shared" si="10"/>
        <v>FFFF</v>
      </c>
      <c r="P28" s="19">
        <v>5</v>
      </c>
      <c r="Q28" s="18" t="str">
        <f t="shared" ca="1" si="0"/>
        <v>16</v>
      </c>
      <c r="R28" s="18" t="str">
        <f t="shared" ca="1" si="1"/>
        <v>08</v>
      </c>
      <c r="S28" s="18" t="str">
        <f t="shared" ca="1" si="2"/>
        <v>07</v>
      </c>
      <c r="T28" s="18">
        <v>1</v>
      </c>
      <c r="U28" s="18">
        <v>0</v>
      </c>
      <c r="V28" s="18">
        <v>1</v>
      </c>
      <c r="W28" s="18">
        <v>1</v>
      </c>
      <c r="X28" s="18">
        <v>1</v>
      </c>
      <c r="Y28" s="18">
        <v>1</v>
      </c>
      <c r="Z28" s="18">
        <v>1</v>
      </c>
      <c r="AA28" s="18">
        <v>1</v>
      </c>
      <c r="AB28" s="18">
        <v>1</v>
      </c>
      <c r="AC28" s="19">
        <v>66</v>
      </c>
      <c r="AD28" s="19">
        <v>15</v>
      </c>
      <c r="AE28" s="19">
        <v>67</v>
      </c>
      <c r="AF28" s="19">
        <v>111</v>
      </c>
      <c r="AG28" s="19">
        <v>67</v>
      </c>
      <c r="AH28" s="19" t="s">
        <v>803</v>
      </c>
      <c r="AI28" s="18">
        <v>0</v>
      </c>
      <c r="AJ28" s="19">
        <v>0</v>
      </c>
      <c r="AK28" s="19">
        <v>0</v>
      </c>
      <c r="AL28" s="19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8" t="str">
        <f t="shared" ca="1" si="3"/>
        <v>55</v>
      </c>
      <c r="AU28" s="18" t="s">
        <v>25</v>
      </c>
      <c r="AV28" s="119" t="str">
        <f t="shared" ca="1" si="4"/>
        <v>7B00013CC801000760FFFF0005160807010001010101010100660015006701110067016A000000000000000000000000000000000000000000557D</v>
      </c>
      <c r="AW28" s="79">
        <v>27</v>
      </c>
      <c r="AX28" s="21"/>
      <c r="AY28" s="18" t="str">
        <f t="shared" si="5"/>
        <v>00</v>
      </c>
      <c r="AZ28" s="18" t="str">
        <f t="shared" si="6"/>
        <v>00</v>
      </c>
      <c r="BA28" s="20"/>
      <c r="BB28" s="21"/>
    </row>
    <row r="29" spans="1:54" ht="66">
      <c r="A29" s="27"/>
      <c r="B29" s="119">
        <v>11</v>
      </c>
      <c r="C29" s="27" t="s">
        <v>74</v>
      </c>
      <c r="D29" s="119" t="s">
        <v>225</v>
      </c>
      <c r="E29" s="119">
        <v>1</v>
      </c>
      <c r="F29" s="25">
        <v>0</v>
      </c>
      <c r="G29" s="18" t="s">
        <v>18</v>
      </c>
      <c r="H29" s="18">
        <v>0</v>
      </c>
      <c r="I29" s="18">
        <v>1</v>
      </c>
      <c r="J29" s="18" t="s">
        <v>69</v>
      </c>
      <c r="K29" s="18" t="s">
        <v>68</v>
      </c>
      <c r="L29" s="18">
        <v>1</v>
      </c>
      <c r="M29" s="18">
        <v>0</v>
      </c>
      <c r="N29" s="19">
        <v>760</v>
      </c>
      <c r="O29" s="19">
        <v>65</v>
      </c>
      <c r="P29" s="26">
        <f>F29</f>
        <v>0</v>
      </c>
      <c r="Q29" s="18" t="str">
        <f t="shared" ca="1" si="0"/>
        <v>16</v>
      </c>
      <c r="R29" s="18" t="str">
        <f t="shared" ca="1" si="1"/>
        <v>08</v>
      </c>
      <c r="S29" s="18" t="str">
        <f t="shared" ca="1" si="2"/>
        <v>07</v>
      </c>
      <c r="T29" s="18">
        <v>1</v>
      </c>
      <c r="U29" s="18">
        <v>0</v>
      </c>
      <c r="V29" s="18">
        <v>1</v>
      </c>
      <c r="W29" s="18">
        <v>1</v>
      </c>
      <c r="X29" s="18">
        <v>1</v>
      </c>
      <c r="Y29" s="18">
        <v>1</v>
      </c>
      <c r="Z29" s="18">
        <v>1</v>
      </c>
      <c r="AA29" s="18">
        <v>1</v>
      </c>
      <c r="AB29" s="18">
        <v>1</v>
      </c>
      <c r="AC29" s="19">
        <v>66</v>
      </c>
      <c r="AD29" s="19">
        <v>15</v>
      </c>
      <c r="AE29" s="19">
        <v>67</v>
      </c>
      <c r="AF29" s="19">
        <v>111</v>
      </c>
      <c r="AG29" s="19">
        <v>67</v>
      </c>
      <c r="AH29" s="19" t="s">
        <v>803</v>
      </c>
      <c r="AI29" s="18">
        <v>0</v>
      </c>
      <c r="AJ29" s="19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8" t="str">
        <f t="shared" ca="1" si="3"/>
        <v>14</v>
      </c>
      <c r="AU29" s="18" t="s">
        <v>25</v>
      </c>
      <c r="AV29" s="119" t="str">
        <f t="shared" ca="1" si="4"/>
        <v>7B00013CC80100076000650000160807010001010101010100660015006701110067016A000000000000000000000000000000000000000000147D</v>
      </c>
      <c r="AW29" s="79">
        <v>28</v>
      </c>
      <c r="AX29" s="21"/>
      <c r="AY29" s="18" t="str">
        <f t="shared" si="5"/>
        <v>00</v>
      </c>
      <c r="AZ29" s="18" t="str">
        <f t="shared" si="6"/>
        <v>00</v>
      </c>
      <c r="BA29" s="20"/>
      <c r="BB29" s="21"/>
    </row>
    <row r="30" spans="1:54" ht="66">
      <c r="A30" s="27"/>
      <c r="B30" s="119"/>
      <c r="C30" s="27"/>
      <c r="D30" s="119" t="s">
        <v>224</v>
      </c>
      <c r="E30" s="119">
        <v>2</v>
      </c>
      <c r="F30" s="25" t="s">
        <v>222</v>
      </c>
      <c r="G30" s="18" t="s">
        <v>18</v>
      </c>
      <c r="H30" s="18">
        <v>0</v>
      </c>
      <c r="I30" s="18">
        <v>1</v>
      </c>
      <c r="J30" s="18" t="s">
        <v>69</v>
      </c>
      <c r="K30" s="18" t="s">
        <v>68</v>
      </c>
      <c r="L30" s="18">
        <v>1</v>
      </c>
      <c r="M30" s="18">
        <v>0</v>
      </c>
      <c r="N30" s="19">
        <v>760</v>
      </c>
      <c r="O30" s="19">
        <v>65</v>
      </c>
      <c r="P30" s="26" t="str">
        <f t="shared" ref="P30:P31" si="11">F30</f>
        <v>02FF</v>
      </c>
      <c r="Q30" s="18" t="str">
        <f t="shared" ca="1" si="0"/>
        <v>16</v>
      </c>
      <c r="R30" s="18" t="str">
        <f t="shared" ca="1" si="1"/>
        <v>08</v>
      </c>
      <c r="S30" s="18" t="str">
        <f t="shared" ca="1" si="2"/>
        <v>07</v>
      </c>
      <c r="T30" s="18">
        <v>1</v>
      </c>
      <c r="U30" s="18">
        <v>0</v>
      </c>
      <c r="V30" s="18">
        <v>1</v>
      </c>
      <c r="W30" s="18">
        <v>1</v>
      </c>
      <c r="X30" s="18">
        <v>1</v>
      </c>
      <c r="Y30" s="18">
        <v>1</v>
      </c>
      <c r="Z30" s="18">
        <v>1</v>
      </c>
      <c r="AA30" s="18">
        <v>1</v>
      </c>
      <c r="AB30" s="18">
        <v>1</v>
      </c>
      <c r="AC30" s="19">
        <v>66</v>
      </c>
      <c r="AD30" s="19">
        <v>15</v>
      </c>
      <c r="AE30" s="19">
        <v>67</v>
      </c>
      <c r="AF30" s="19">
        <v>111</v>
      </c>
      <c r="AG30" s="19">
        <v>67</v>
      </c>
      <c r="AH30" s="19" t="s">
        <v>803</v>
      </c>
      <c r="AI30" s="18">
        <v>0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8" t="str">
        <f t="shared" ca="1" si="3"/>
        <v>15</v>
      </c>
      <c r="AU30" s="18" t="s">
        <v>25</v>
      </c>
      <c r="AV30" s="119" t="str">
        <f t="shared" ca="1" si="4"/>
        <v>7B00013CC801000760006502FF160807010001010101010100660015006701110067016A000000000000000000000000000000000000000000157D</v>
      </c>
      <c r="AW30" s="79">
        <v>29</v>
      </c>
      <c r="AX30" s="21"/>
      <c r="AY30" s="18" t="str">
        <f t="shared" si="5"/>
        <v>00</v>
      </c>
      <c r="AZ30" s="18" t="str">
        <f t="shared" si="6"/>
        <v>00</v>
      </c>
      <c r="BA30" s="20"/>
      <c r="BB30" s="21"/>
    </row>
    <row r="31" spans="1:54" ht="66">
      <c r="A31" s="27"/>
      <c r="B31" s="119"/>
      <c r="C31" s="27"/>
      <c r="D31" s="119" t="s">
        <v>223</v>
      </c>
      <c r="E31" s="119">
        <v>3</v>
      </c>
      <c r="F31" s="25" t="s">
        <v>72</v>
      </c>
      <c r="G31" s="18" t="s">
        <v>18</v>
      </c>
      <c r="H31" s="18">
        <v>0</v>
      </c>
      <c r="I31" s="18">
        <v>1</v>
      </c>
      <c r="J31" s="18" t="s">
        <v>69</v>
      </c>
      <c r="K31" s="18" t="s">
        <v>68</v>
      </c>
      <c r="L31" s="18">
        <v>1</v>
      </c>
      <c r="M31" s="18">
        <v>0</v>
      </c>
      <c r="N31" s="19">
        <v>760</v>
      </c>
      <c r="O31" s="19">
        <v>65</v>
      </c>
      <c r="P31" s="26" t="str">
        <f t="shared" si="11"/>
        <v>FFFF</v>
      </c>
      <c r="Q31" s="18" t="str">
        <f t="shared" ca="1" si="0"/>
        <v>16</v>
      </c>
      <c r="R31" s="18" t="str">
        <f t="shared" ca="1" si="1"/>
        <v>08</v>
      </c>
      <c r="S31" s="18" t="str">
        <f t="shared" ca="1" si="2"/>
        <v>07</v>
      </c>
      <c r="T31" s="18">
        <v>1</v>
      </c>
      <c r="U31" s="18">
        <v>0</v>
      </c>
      <c r="V31" s="18">
        <v>1</v>
      </c>
      <c r="W31" s="18">
        <v>1</v>
      </c>
      <c r="X31" s="18">
        <v>1</v>
      </c>
      <c r="Y31" s="18">
        <v>1</v>
      </c>
      <c r="Z31" s="18">
        <v>1</v>
      </c>
      <c r="AA31" s="18">
        <v>1</v>
      </c>
      <c r="AB31" s="18">
        <v>1</v>
      </c>
      <c r="AC31" s="19">
        <v>66</v>
      </c>
      <c r="AD31" s="19">
        <v>15</v>
      </c>
      <c r="AE31" s="19">
        <v>67</v>
      </c>
      <c r="AF31" s="19">
        <v>111</v>
      </c>
      <c r="AG31" s="19">
        <v>67</v>
      </c>
      <c r="AH31" s="19" t="s">
        <v>803</v>
      </c>
      <c r="AI31" s="18">
        <v>0</v>
      </c>
      <c r="AJ31" s="19">
        <v>0</v>
      </c>
      <c r="AK31" s="19">
        <v>0</v>
      </c>
      <c r="AL31" s="19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8" t="str">
        <f t="shared" ca="1" si="3"/>
        <v>15</v>
      </c>
      <c r="AU31" s="18" t="s">
        <v>25</v>
      </c>
      <c r="AV31" s="119" t="str">
        <f t="shared" ca="1" si="4"/>
        <v>7B00013CC8010007600065FFFF160807010001010101010100660015006701110067016A000000000000000000000000000000000000000000157D</v>
      </c>
      <c r="AW31" s="79">
        <v>30</v>
      </c>
      <c r="AX31" s="21"/>
      <c r="AY31" s="18" t="str">
        <f t="shared" si="5"/>
        <v>00</v>
      </c>
      <c r="AZ31" s="18" t="str">
        <f t="shared" si="6"/>
        <v>00</v>
      </c>
      <c r="BA31" s="20"/>
      <c r="BB31" s="21"/>
    </row>
    <row r="32" spans="1:54" ht="66">
      <c r="A32" s="27"/>
      <c r="B32" s="119">
        <v>13</v>
      </c>
      <c r="C32" s="27" t="s">
        <v>76</v>
      </c>
      <c r="D32" s="119" t="s">
        <v>137</v>
      </c>
      <c r="E32" s="119">
        <v>1</v>
      </c>
      <c r="F32" s="22">
        <v>0</v>
      </c>
      <c r="G32" s="18" t="s">
        <v>18</v>
      </c>
      <c r="H32" s="18">
        <v>0</v>
      </c>
      <c r="I32" s="18">
        <v>1</v>
      </c>
      <c r="J32" s="18" t="s">
        <v>69</v>
      </c>
      <c r="K32" s="18" t="s">
        <v>68</v>
      </c>
      <c r="L32" s="18">
        <v>1</v>
      </c>
      <c r="M32" s="18">
        <v>0</v>
      </c>
      <c r="N32" s="19">
        <v>760</v>
      </c>
      <c r="O32" s="19">
        <v>65</v>
      </c>
      <c r="P32" s="19">
        <v>5</v>
      </c>
      <c r="Q32" s="23">
        <f>F32</f>
        <v>0</v>
      </c>
      <c r="R32" s="18" t="str">
        <f t="shared" ca="1" si="1"/>
        <v>08</v>
      </c>
      <c r="S32" s="18" t="str">
        <f t="shared" ca="1" si="2"/>
        <v>07</v>
      </c>
      <c r="T32" s="18">
        <v>1</v>
      </c>
      <c r="U32" s="18">
        <v>0</v>
      </c>
      <c r="V32" s="18">
        <v>1</v>
      </c>
      <c r="W32" s="18">
        <v>1</v>
      </c>
      <c r="X32" s="18">
        <v>1</v>
      </c>
      <c r="Y32" s="18">
        <v>1</v>
      </c>
      <c r="Z32" s="18">
        <v>1</v>
      </c>
      <c r="AA32" s="18">
        <v>1</v>
      </c>
      <c r="AB32" s="18">
        <v>1</v>
      </c>
      <c r="AC32" s="19">
        <v>66</v>
      </c>
      <c r="AD32" s="19">
        <v>15</v>
      </c>
      <c r="AE32" s="19">
        <v>67</v>
      </c>
      <c r="AF32" s="19">
        <v>111</v>
      </c>
      <c r="AG32" s="19">
        <v>67</v>
      </c>
      <c r="AH32" s="19" t="s">
        <v>803</v>
      </c>
      <c r="AI32" s="18">
        <v>0</v>
      </c>
      <c r="AJ32" s="19">
        <v>0</v>
      </c>
      <c r="AK32" s="19">
        <v>0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8" t="str">
        <f t="shared" ca="1" si="3"/>
        <v>05</v>
      </c>
      <c r="AU32" s="18" t="s">
        <v>25</v>
      </c>
      <c r="AV32" s="119" t="str">
        <f t="shared" ca="1" si="4"/>
        <v>7B00013CC80100076000650005000807010001010101010100660015006701110067016A000000000000000000000000000000000000000000057D</v>
      </c>
      <c r="AW32" s="79">
        <v>31</v>
      </c>
      <c r="AX32" s="21"/>
      <c r="AY32" s="18" t="str">
        <f t="shared" si="5"/>
        <v>00</v>
      </c>
      <c r="AZ32" s="18" t="str">
        <f t="shared" si="6"/>
        <v>00</v>
      </c>
      <c r="BA32" s="20"/>
      <c r="BB32" s="21"/>
    </row>
    <row r="33" spans="1:54" ht="66">
      <c r="A33" s="27"/>
      <c r="B33" s="119"/>
      <c r="C33" s="27"/>
      <c r="D33" s="119"/>
      <c r="E33" s="119">
        <v>2</v>
      </c>
      <c r="F33" s="22">
        <v>64</v>
      </c>
      <c r="G33" s="18" t="s">
        <v>18</v>
      </c>
      <c r="H33" s="18">
        <v>0</v>
      </c>
      <c r="I33" s="18">
        <v>1</v>
      </c>
      <c r="J33" s="18" t="s">
        <v>69</v>
      </c>
      <c r="K33" s="18" t="s">
        <v>68</v>
      </c>
      <c r="L33" s="18">
        <v>1</v>
      </c>
      <c r="M33" s="18">
        <v>0</v>
      </c>
      <c r="N33" s="19">
        <v>760</v>
      </c>
      <c r="O33" s="19">
        <v>65</v>
      </c>
      <c r="P33" s="19">
        <v>5</v>
      </c>
      <c r="Q33" s="23">
        <f t="shared" ref="Q33:Q34" si="12">F33</f>
        <v>64</v>
      </c>
      <c r="R33" s="18" t="str">
        <f t="shared" ca="1" si="1"/>
        <v>08</v>
      </c>
      <c r="S33" s="18" t="str">
        <f t="shared" ca="1" si="2"/>
        <v>07</v>
      </c>
      <c r="T33" s="18">
        <v>1</v>
      </c>
      <c r="U33" s="18">
        <v>0</v>
      </c>
      <c r="V33" s="18">
        <v>1</v>
      </c>
      <c r="W33" s="18">
        <v>1</v>
      </c>
      <c r="X33" s="18">
        <v>1</v>
      </c>
      <c r="Y33" s="18">
        <v>1</v>
      </c>
      <c r="Z33" s="18">
        <v>1</v>
      </c>
      <c r="AA33" s="18">
        <v>1</v>
      </c>
      <c r="AB33" s="18">
        <v>1</v>
      </c>
      <c r="AC33" s="19">
        <v>66</v>
      </c>
      <c r="AD33" s="19">
        <v>15</v>
      </c>
      <c r="AE33" s="19">
        <v>67</v>
      </c>
      <c r="AF33" s="19">
        <v>111</v>
      </c>
      <c r="AG33" s="19">
        <v>67</v>
      </c>
      <c r="AH33" s="19" t="s">
        <v>803</v>
      </c>
      <c r="AI33" s="18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8" t="str">
        <f t="shared" ca="1" si="3"/>
        <v>01</v>
      </c>
      <c r="AU33" s="18" t="s">
        <v>25</v>
      </c>
      <c r="AV33" s="119" t="str">
        <f t="shared" ca="1" si="4"/>
        <v>7B00013CC80100076000650005640807010001010101010100660015006701110067016A000000000000000000000000000000000000000000017D</v>
      </c>
      <c r="AW33" s="79">
        <v>32</v>
      </c>
      <c r="AX33" s="21"/>
      <c r="AY33" s="18" t="str">
        <f t="shared" si="5"/>
        <v>00</v>
      </c>
      <c r="AZ33" s="18" t="str">
        <f t="shared" si="6"/>
        <v>00</v>
      </c>
      <c r="BA33" s="20"/>
      <c r="BB33" s="21"/>
    </row>
    <row r="34" spans="1:54" ht="66">
      <c r="A34" s="27"/>
      <c r="B34" s="119"/>
      <c r="C34" s="27"/>
      <c r="D34" s="119"/>
      <c r="E34" s="119">
        <v>3</v>
      </c>
      <c r="F34" s="22" t="s">
        <v>22</v>
      </c>
      <c r="G34" s="18" t="s">
        <v>18</v>
      </c>
      <c r="H34" s="18">
        <v>0</v>
      </c>
      <c r="I34" s="18">
        <v>1</v>
      </c>
      <c r="J34" s="18" t="s">
        <v>69</v>
      </c>
      <c r="K34" s="18" t="s">
        <v>68</v>
      </c>
      <c r="L34" s="18">
        <v>1</v>
      </c>
      <c r="M34" s="18">
        <v>0</v>
      </c>
      <c r="N34" s="19">
        <v>760</v>
      </c>
      <c r="O34" s="19">
        <v>65</v>
      </c>
      <c r="P34" s="19">
        <v>5</v>
      </c>
      <c r="Q34" s="23" t="str">
        <f t="shared" si="12"/>
        <v>FF</v>
      </c>
      <c r="R34" s="18" t="str">
        <f t="shared" ca="1" si="1"/>
        <v>08</v>
      </c>
      <c r="S34" s="18" t="str">
        <f t="shared" ca="1" si="2"/>
        <v>07</v>
      </c>
      <c r="T34" s="18">
        <v>1</v>
      </c>
      <c r="U34" s="18">
        <v>0</v>
      </c>
      <c r="V34" s="18">
        <v>1</v>
      </c>
      <c r="W34" s="18">
        <v>1</v>
      </c>
      <c r="X34" s="18">
        <v>1</v>
      </c>
      <c r="Y34" s="18">
        <v>1</v>
      </c>
      <c r="Z34" s="18">
        <v>1</v>
      </c>
      <c r="AA34" s="18">
        <v>1</v>
      </c>
      <c r="AB34" s="18">
        <v>1</v>
      </c>
      <c r="AC34" s="19">
        <v>66</v>
      </c>
      <c r="AD34" s="19">
        <v>15</v>
      </c>
      <c r="AE34" s="19">
        <v>67</v>
      </c>
      <c r="AF34" s="19">
        <v>111</v>
      </c>
      <c r="AG34" s="19">
        <v>67</v>
      </c>
      <c r="AH34" s="19" t="s">
        <v>803</v>
      </c>
      <c r="AI34" s="18">
        <v>0</v>
      </c>
      <c r="AJ34" s="19">
        <v>0</v>
      </c>
      <c r="AK34" s="19">
        <v>0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8" t="str">
        <f t="shared" ca="1" si="3"/>
        <v>04</v>
      </c>
      <c r="AU34" s="18" t="s">
        <v>25</v>
      </c>
      <c r="AV34" s="119" t="str">
        <f t="shared" ca="1" si="4"/>
        <v>7B00013CC80100076000650005FF0807010001010101010100660015006701110067016A000000000000000000000000000000000000000000047D</v>
      </c>
      <c r="AW34" s="79">
        <v>33</v>
      </c>
      <c r="AX34" s="21"/>
      <c r="AY34" s="18" t="str">
        <f t="shared" si="5"/>
        <v>00</v>
      </c>
      <c r="AZ34" s="18" t="str">
        <f t="shared" si="6"/>
        <v>00</v>
      </c>
      <c r="BA34" s="20"/>
      <c r="BB34" s="21"/>
    </row>
    <row r="35" spans="1:54" ht="66">
      <c r="A35" s="27"/>
      <c r="B35" s="119">
        <v>14</v>
      </c>
      <c r="C35" s="27" t="s">
        <v>77</v>
      </c>
      <c r="D35" s="119" t="s">
        <v>138</v>
      </c>
      <c r="E35" s="119">
        <v>1</v>
      </c>
      <c r="F35" s="22">
        <v>0</v>
      </c>
      <c r="G35" s="18" t="s">
        <v>18</v>
      </c>
      <c r="H35" s="18">
        <v>0</v>
      </c>
      <c r="I35" s="18">
        <v>1</v>
      </c>
      <c r="J35" s="18" t="s">
        <v>69</v>
      </c>
      <c r="K35" s="18" t="s">
        <v>68</v>
      </c>
      <c r="L35" s="18">
        <v>1</v>
      </c>
      <c r="M35" s="18">
        <v>0</v>
      </c>
      <c r="N35" s="19">
        <v>760</v>
      </c>
      <c r="O35" s="19">
        <v>65</v>
      </c>
      <c r="P35" s="19">
        <v>5</v>
      </c>
      <c r="Q35" s="18" t="str">
        <f t="shared" ref="Q35:Q98" ca="1" si="13">TEXT(DEC2HEX(TEXT(NOW()+2,"YY")),"00")</f>
        <v>16</v>
      </c>
      <c r="R35" s="23">
        <f>F35</f>
        <v>0</v>
      </c>
      <c r="S35" s="18" t="str">
        <f t="shared" ca="1" si="2"/>
        <v>07</v>
      </c>
      <c r="T35" s="18">
        <v>1</v>
      </c>
      <c r="U35" s="18">
        <v>0</v>
      </c>
      <c r="V35" s="18">
        <v>1</v>
      </c>
      <c r="W35" s="18">
        <v>1</v>
      </c>
      <c r="X35" s="18">
        <v>1</v>
      </c>
      <c r="Y35" s="18">
        <v>1</v>
      </c>
      <c r="Z35" s="18">
        <v>1</v>
      </c>
      <c r="AA35" s="18">
        <v>1</v>
      </c>
      <c r="AB35" s="18">
        <v>1</v>
      </c>
      <c r="AC35" s="19">
        <v>66</v>
      </c>
      <c r="AD35" s="19">
        <v>15</v>
      </c>
      <c r="AE35" s="19">
        <v>67</v>
      </c>
      <c r="AF35" s="19">
        <v>111</v>
      </c>
      <c r="AG35" s="19">
        <v>67</v>
      </c>
      <c r="AH35" s="19" t="s">
        <v>803</v>
      </c>
      <c r="AI35" s="18">
        <v>0</v>
      </c>
      <c r="AJ35" s="19">
        <v>0</v>
      </c>
      <c r="AK35" s="19">
        <v>0</v>
      </c>
      <c r="AL35" s="19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8" t="str">
        <f t="shared" ca="1" si="3"/>
        <v>11</v>
      </c>
      <c r="AU35" s="18" t="s">
        <v>25</v>
      </c>
      <c r="AV35" s="119" t="str">
        <f t="shared" ca="1" si="4"/>
        <v>7B00013CC80100076000650005160007010001010101010100660015006701110067016A000000000000000000000000000000000000000000117D</v>
      </c>
      <c r="AW35" s="79">
        <v>34</v>
      </c>
      <c r="AX35" s="21"/>
      <c r="AY35" s="18" t="str">
        <f t="shared" si="5"/>
        <v>00</v>
      </c>
      <c r="AZ35" s="18" t="str">
        <f t="shared" si="6"/>
        <v>00</v>
      </c>
      <c r="BA35" s="20"/>
      <c r="BB35" s="21"/>
    </row>
    <row r="36" spans="1:54" ht="66">
      <c r="A36" s="27"/>
      <c r="B36" s="119"/>
      <c r="C36" s="27"/>
      <c r="D36" s="119"/>
      <c r="E36" s="119">
        <v>2</v>
      </c>
      <c r="F36" s="22">
        <v>1</v>
      </c>
      <c r="G36" s="18" t="s">
        <v>18</v>
      </c>
      <c r="H36" s="18">
        <v>0</v>
      </c>
      <c r="I36" s="18">
        <v>1</v>
      </c>
      <c r="J36" s="18" t="s">
        <v>69</v>
      </c>
      <c r="K36" s="18" t="s">
        <v>68</v>
      </c>
      <c r="L36" s="18">
        <v>1</v>
      </c>
      <c r="M36" s="18">
        <v>0</v>
      </c>
      <c r="N36" s="19">
        <v>760</v>
      </c>
      <c r="O36" s="19">
        <v>65</v>
      </c>
      <c r="P36" s="19">
        <v>5</v>
      </c>
      <c r="Q36" s="18" t="str">
        <f t="shared" ca="1" si="13"/>
        <v>16</v>
      </c>
      <c r="R36" s="23">
        <f t="shared" ref="R36:R37" si="14">F36</f>
        <v>1</v>
      </c>
      <c r="S36" s="18" t="str">
        <f t="shared" ca="1" si="2"/>
        <v>07</v>
      </c>
      <c r="T36" s="18">
        <v>1</v>
      </c>
      <c r="U36" s="18">
        <v>0</v>
      </c>
      <c r="V36" s="18">
        <v>1</v>
      </c>
      <c r="W36" s="18">
        <v>1</v>
      </c>
      <c r="X36" s="18">
        <v>1</v>
      </c>
      <c r="Y36" s="18">
        <v>1</v>
      </c>
      <c r="Z36" s="18">
        <v>1</v>
      </c>
      <c r="AA36" s="18">
        <v>1</v>
      </c>
      <c r="AB36" s="18">
        <v>1</v>
      </c>
      <c r="AC36" s="19">
        <v>66</v>
      </c>
      <c r="AD36" s="19">
        <v>15</v>
      </c>
      <c r="AE36" s="19">
        <v>67</v>
      </c>
      <c r="AF36" s="19">
        <v>111</v>
      </c>
      <c r="AG36" s="19">
        <v>67</v>
      </c>
      <c r="AH36" s="19" t="s">
        <v>803</v>
      </c>
      <c r="AI36" s="18">
        <v>0</v>
      </c>
      <c r="AJ36" s="19">
        <v>0</v>
      </c>
      <c r="AK36" s="19">
        <v>0</v>
      </c>
      <c r="AL36" s="19">
        <v>0</v>
      </c>
      <c r="AM36" s="19">
        <v>0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>
        <v>0</v>
      </c>
      <c r="AT36" s="18" t="str">
        <f t="shared" ca="1" si="3"/>
        <v>14</v>
      </c>
      <c r="AU36" s="18" t="s">
        <v>25</v>
      </c>
      <c r="AV36" s="119" t="str">
        <f t="shared" ca="1" si="4"/>
        <v>7B00013CC80100076000650005160107010001010101010100660015006701110067016A000000000000000000000000000000000000000000147D</v>
      </c>
      <c r="AW36" s="79">
        <v>35</v>
      </c>
      <c r="AX36" s="21"/>
      <c r="AY36" s="18" t="str">
        <f t="shared" si="5"/>
        <v>00</v>
      </c>
      <c r="AZ36" s="18" t="str">
        <f t="shared" si="6"/>
        <v>00</v>
      </c>
      <c r="BA36" s="20"/>
      <c r="BB36" s="21"/>
    </row>
    <row r="37" spans="1:54" ht="82.5">
      <c r="A37" s="27"/>
      <c r="B37" s="119"/>
      <c r="C37" s="27"/>
      <c r="D37" s="119"/>
      <c r="E37" s="119">
        <v>3</v>
      </c>
      <c r="F37" s="22" t="s">
        <v>140</v>
      </c>
      <c r="G37" s="18" t="s">
        <v>18</v>
      </c>
      <c r="H37" s="18">
        <v>0</v>
      </c>
      <c r="I37" s="18">
        <v>1</v>
      </c>
      <c r="J37" s="18" t="s">
        <v>69</v>
      </c>
      <c r="K37" s="18" t="s">
        <v>68</v>
      </c>
      <c r="L37" s="18">
        <v>1</v>
      </c>
      <c r="M37" s="18">
        <v>0</v>
      </c>
      <c r="N37" s="19">
        <v>760</v>
      </c>
      <c r="O37" s="19">
        <v>65</v>
      </c>
      <c r="P37" s="19">
        <v>5</v>
      </c>
      <c r="Q37" s="18" t="str">
        <f t="shared" ca="1" si="13"/>
        <v>16</v>
      </c>
      <c r="R37" s="23" t="str">
        <f t="shared" si="14"/>
        <v>0D</v>
      </c>
      <c r="S37" s="18" t="str">
        <f t="shared" ca="1" si="2"/>
        <v>07</v>
      </c>
      <c r="T37" s="18">
        <v>1</v>
      </c>
      <c r="U37" s="18">
        <v>0</v>
      </c>
      <c r="V37" s="18">
        <v>1</v>
      </c>
      <c r="W37" s="18">
        <v>1</v>
      </c>
      <c r="X37" s="18">
        <v>1</v>
      </c>
      <c r="Y37" s="18">
        <v>1</v>
      </c>
      <c r="Z37" s="18">
        <v>1</v>
      </c>
      <c r="AA37" s="18">
        <v>1</v>
      </c>
      <c r="AB37" s="18">
        <v>1</v>
      </c>
      <c r="AC37" s="19">
        <v>66</v>
      </c>
      <c r="AD37" s="19">
        <v>15</v>
      </c>
      <c r="AE37" s="19">
        <v>67</v>
      </c>
      <c r="AF37" s="19">
        <v>111</v>
      </c>
      <c r="AG37" s="19">
        <v>67</v>
      </c>
      <c r="AH37" s="19" t="s">
        <v>803</v>
      </c>
      <c r="AI37" s="18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8" t="str">
        <f t="shared" ca="1" si="3"/>
        <v>40</v>
      </c>
      <c r="AU37" s="18" t="s">
        <v>25</v>
      </c>
      <c r="AV37" s="119" t="str">
        <f t="shared" ca="1" si="4"/>
        <v>7B00013CC80100076000650005160D07010001010101010100660015006701110067016A000000000000000000000000000000000000000000407D</v>
      </c>
      <c r="AW37" s="79">
        <v>36</v>
      </c>
      <c r="AX37" s="21"/>
      <c r="AY37" s="18" t="str">
        <f t="shared" si="5"/>
        <v>00</v>
      </c>
      <c r="AZ37" s="18" t="str">
        <f t="shared" si="6"/>
        <v>00</v>
      </c>
      <c r="BA37" s="20"/>
      <c r="BB37" s="21"/>
    </row>
    <row r="38" spans="1:54" ht="66">
      <c r="A38" s="27"/>
      <c r="B38" s="119">
        <v>15</v>
      </c>
      <c r="C38" s="27" t="s">
        <v>78</v>
      </c>
      <c r="D38" s="119" t="s">
        <v>139</v>
      </c>
      <c r="E38" s="119">
        <v>1</v>
      </c>
      <c r="F38" s="22">
        <v>0</v>
      </c>
      <c r="G38" s="18" t="s">
        <v>18</v>
      </c>
      <c r="H38" s="18">
        <v>0</v>
      </c>
      <c r="I38" s="18">
        <v>1</v>
      </c>
      <c r="J38" s="18" t="s">
        <v>69</v>
      </c>
      <c r="K38" s="18" t="s">
        <v>68</v>
      </c>
      <c r="L38" s="18">
        <v>1</v>
      </c>
      <c r="M38" s="18">
        <v>0</v>
      </c>
      <c r="N38" s="19">
        <v>760</v>
      </c>
      <c r="O38" s="19">
        <v>65</v>
      </c>
      <c r="P38" s="19">
        <v>5</v>
      </c>
      <c r="Q38" s="18" t="str">
        <f t="shared" ca="1" si="13"/>
        <v>16</v>
      </c>
      <c r="R38" s="18" t="str">
        <f t="shared" ref="R38:R101" ca="1" si="15">TEXT(DEC2HEX(TEXT(NOW()+2,"MM")),"00")</f>
        <v>08</v>
      </c>
      <c r="S38" s="23">
        <f>F38</f>
        <v>0</v>
      </c>
      <c r="T38" s="18">
        <v>1</v>
      </c>
      <c r="U38" s="18">
        <v>0</v>
      </c>
      <c r="V38" s="18">
        <v>1</v>
      </c>
      <c r="W38" s="18">
        <v>1</v>
      </c>
      <c r="X38" s="18">
        <v>1</v>
      </c>
      <c r="Y38" s="18">
        <v>1</v>
      </c>
      <c r="Z38" s="18">
        <v>1</v>
      </c>
      <c r="AA38" s="18">
        <v>1</v>
      </c>
      <c r="AB38" s="18">
        <v>1</v>
      </c>
      <c r="AC38" s="19">
        <v>66</v>
      </c>
      <c r="AD38" s="19">
        <v>15</v>
      </c>
      <c r="AE38" s="19">
        <v>67</v>
      </c>
      <c r="AF38" s="19">
        <v>111</v>
      </c>
      <c r="AG38" s="19">
        <v>67</v>
      </c>
      <c r="AH38" s="19" t="s">
        <v>803</v>
      </c>
      <c r="AI38" s="18">
        <v>0</v>
      </c>
      <c r="AJ38" s="19">
        <v>0</v>
      </c>
      <c r="AK38" s="19">
        <v>0</v>
      </c>
      <c r="AL38" s="19">
        <v>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8" t="str">
        <f t="shared" ca="1" si="3"/>
        <v>14</v>
      </c>
      <c r="AU38" s="18" t="s">
        <v>25</v>
      </c>
      <c r="AV38" s="119" t="str">
        <f t="shared" ca="1" si="4"/>
        <v>7B00013CC80100076000650005160800010001010101010100660015006701110067016A000000000000000000000000000000000000000000147D</v>
      </c>
      <c r="AW38" s="79">
        <v>37</v>
      </c>
      <c r="AX38" s="21"/>
      <c r="AY38" s="18" t="str">
        <f t="shared" si="5"/>
        <v>00</v>
      </c>
      <c r="AZ38" s="18" t="str">
        <f t="shared" si="6"/>
        <v>00</v>
      </c>
      <c r="BA38" s="20"/>
      <c r="BB38" s="21"/>
    </row>
    <row r="39" spans="1:54" ht="66">
      <c r="A39" s="27"/>
      <c r="B39" s="119"/>
      <c r="C39" s="27"/>
      <c r="D39" s="119"/>
      <c r="E39" s="119">
        <v>2</v>
      </c>
      <c r="F39" s="22">
        <v>1</v>
      </c>
      <c r="G39" s="18" t="s">
        <v>18</v>
      </c>
      <c r="H39" s="18">
        <v>0</v>
      </c>
      <c r="I39" s="18">
        <v>1</v>
      </c>
      <c r="J39" s="18" t="s">
        <v>69</v>
      </c>
      <c r="K39" s="18" t="s">
        <v>68</v>
      </c>
      <c r="L39" s="18">
        <v>1</v>
      </c>
      <c r="M39" s="18">
        <v>0</v>
      </c>
      <c r="N39" s="19">
        <v>760</v>
      </c>
      <c r="O39" s="19">
        <v>65</v>
      </c>
      <c r="P39" s="19">
        <v>5</v>
      </c>
      <c r="Q39" s="18" t="str">
        <f t="shared" ca="1" si="13"/>
        <v>16</v>
      </c>
      <c r="R39" s="18" t="str">
        <f t="shared" ca="1" si="15"/>
        <v>08</v>
      </c>
      <c r="S39" s="23">
        <f t="shared" ref="S39:S40" si="16">F39</f>
        <v>1</v>
      </c>
      <c r="T39" s="18">
        <v>1</v>
      </c>
      <c r="U39" s="18">
        <v>0</v>
      </c>
      <c r="V39" s="18">
        <v>1</v>
      </c>
      <c r="W39" s="18">
        <v>1</v>
      </c>
      <c r="X39" s="18">
        <v>1</v>
      </c>
      <c r="Y39" s="18">
        <v>1</v>
      </c>
      <c r="Z39" s="18">
        <v>1</v>
      </c>
      <c r="AA39" s="18">
        <v>1</v>
      </c>
      <c r="AB39" s="18">
        <v>1</v>
      </c>
      <c r="AC39" s="19">
        <v>66</v>
      </c>
      <c r="AD39" s="19">
        <v>15</v>
      </c>
      <c r="AE39" s="19">
        <v>67</v>
      </c>
      <c r="AF39" s="19">
        <v>111</v>
      </c>
      <c r="AG39" s="19">
        <v>67</v>
      </c>
      <c r="AH39" s="19" t="s">
        <v>803</v>
      </c>
      <c r="AI39" s="18">
        <v>0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8" t="str">
        <f t="shared" ca="1" si="3"/>
        <v>15</v>
      </c>
      <c r="AU39" s="18" t="s">
        <v>25</v>
      </c>
      <c r="AV39" s="119" t="str">
        <f t="shared" ca="1" si="4"/>
        <v>7B00013CC80100076000650005160801010001010101010100660015006701110067016A000000000000000000000000000000000000000000157D</v>
      </c>
      <c r="AW39" s="79">
        <v>38</v>
      </c>
      <c r="AX39" s="21"/>
      <c r="AY39" s="18" t="str">
        <f t="shared" si="5"/>
        <v>00</v>
      </c>
      <c r="AZ39" s="18" t="str">
        <f t="shared" si="6"/>
        <v>00</v>
      </c>
      <c r="BA39" s="20"/>
      <c r="BB39" s="21"/>
    </row>
    <row r="40" spans="1:54" ht="66">
      <c r="A40" s="27"/>
      <c r="B40" s="119"/>
      <c r="C40" s="27"/>
      <c r="D40" s="119"/>
      <c r="E40" s="119">
        <v>3</v>
      </c>
      <c r="F40" s="22">
        <v>20</v>
      </c>
      <c r="G40" s="18" t="s">
        <v>18</v>
      </c>
      <c r="H40" s="18">
        <v>0</v>
      </c>
      <c r="I40" s="18">
        <v>1</v>
      </c>
      <c r="J40" s="18" t="s">
        <v>69</v>
      </c>
      <c r="K40" s="18" t="s">
        <v>68</v>
      </c>
      <c r="L40" s="18">
        <v>1</v>
      </c>
      <c r="M40" s="18">
        <v>0</v>
      </c>
      <c r="N40" s="19">
        <v>760</v>
      </c>
      <c r="O40" s="19">
        <v>65</v>
      </c>
      <c r="P40" s="19">
        <v>5</v>
      </c>
      <c r="Q40" s="18" t="str">
        <f t="shared" ca="1" si="13"/>
        <v>16</v>
      </c>
      <c r="R40" s="18" t="str">
        <f t="shared" ca="1" si="15"/>
        <v>08</v>
      </c>
      <c r="S40" s="23">
        <f t="shared" si="16"/>
        <v>20</v>
      </c>
      <c r="T40" s="18">
        <v>1</v>
      </c>
      <c r="U40" s="18">
        <v>0</v>
      </c>
      <c r="V40" s="18">
        <v>1</v>
      </c>
      <c r="W40" s="18">
        <v>1</v>
      </c>
      <c r="X40" s="18">
        <v>1</v>
      </c>
      <c r="Y40" s="18">
        <v>1</v>
      </c>
      <c r="Z40" s="18">
        <v>1</v>
      </c>
      <c r="AA40" s="18">
        <v>1</v>
      </c>
      <c r="AB40" s="18">
        <v>1</v>
      </c>
      <c r="AC40" s="19">
        <v>66</v>
      </c>
      <c r="AD40" s="19">
        <v>15</v>
      </c>
      <c r="AE40" s="19">
        <v>67</v>
      </c>
      <c r="AF40" s="19">
        <v>111</v>
      </c>
      <c r="AG40" s="19">
        <v>67</v>
      </c>
      <c r="AH40" s="19" t="s">
        <v>803</v>
      </c>
      <c r="AI40" s="18">
        <v>0</v>
      </c>
      <c r="AJ40" s="19">
        <v>0</v>
      </c>
      <c r="AK40" s="19">
        <v>0</v>
      </c>
      <c r="AL40" s="19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8" t="str">
        <f t="shared" ca="1" si="3"/>
        <v>54</v>
      </c>
      <c r="AU40" s="18" t="s">
        <v>25</v>
      </c>
      <c r="AV40" s="119" t="str">
        <f t="shared" ca="1" si="4"/>
        <v>7B00013CC80100076000650005160820010001010101010100660015006701110067016A000000000000000000000000000000000000000000547D</v>
      </c>
      <c r="AW40" s="79">
        <v>39</v>
      </c>
      <c r="AX40" s="21"/>
      <c r="AY40" s="18" t="str">
        <f t="shared" si="5"/>
        <v>00</v>
      </c>
      <c r="AZ40" s="18" t="str">
        <f t="shared" si="6"/>
        <v>00</v>
      </c>
      <c r="BA40" s="20"/>
      <c r="BB40" s="21"/>
    </row>
    <row r="41" spans="1:54" ht="66">
      <c r="A41" s="27"/>
      <c r="B41" s="119">
        <v>16</v>
      </c>
      <c r="C41" s="27" t="s">
        <v>75</v>
      </c>
      <c r="D41" s="119" t="s">
        <v>221</v>
      </c>
      <c r="E41" s="119">
        <v>1</v>
      </c>
      <c r="F41" s="22">
        <v>0</v>
      </c>
      <c r="G41" s="18" t="s">
        <v>18</v>
      </c>
      <c r="H41" s="18">
        <v>0</v>
      </c>
      <c r="I41" s="18">
        <v>1</v>
      </c>
      <c r="J41" s="18" t="s">
        <v>69</v>
      </c>
      <c r="K41" s="18" t="s">
        <v>68</v>
      </c>
      <c r="L41" s="18">
        <v>1</v>
      </c>
      <c r="M41" s="18">
        <v>0</v>
      </c>
      <c r="N41" s="19">
        <v>760</v>
      </c>
      <c r="O41" s="19">
        <v>65</v>
      </c>
      <c r="P41" s="19">
        <v>5</v>
      </c>
      <c r="Q41" s="18" t="str">
        <f t="shared" ca="1" si="13"/>
        <v>16</v>
      </c>
      <c r="R41" s="18" t="str">
        <f t="shared" ca="1" si="15"/>
        <v>08</v>
      </c>
      <c r="S41" s="18" t="str">
        <f t="shared" ref="S41:S104" ca="1" si="17">TEXT(DEC2HEX(TEXT(NOW()-1,"DD")),"00")</f>
        <v>04</v>
      </c>
      <c r="T41" s="23">
        <f>F41</f>
        <v>0</v>
      </c>
      <c r="U41" s="18">
        <v>0</v>
      </c>
      <c r="V41" s="18">
        <v>1</v>
      </c>
      <c r="W41" s="18">
        <v>1</v>
      </c>
      <c r="X41" s="18">
        <v>1</v>
      </c>
      <c r="Y41" s="18">
        <v>1</v>
      </c>
      <c r="Z41" s="18">
        <v>1</v>
      </c>
      <c r="AA41" s="18">
        <v>1</v>
      </c>
      <c r="AB41" s="18">
        <v>1</v>
      </c>
      <c r="AC41" s="19">
        <v>66</v>
      </c>
      <c r="AD41" s="19">
        <v>15</v>
      </c>
      <c r="AE41" s="19">
        <v>67</v>
      </c>
      <c r="AF41" s="19">
        <v>111</v>
      </c>
      <c r="AG41" s="19">
        <v>67</v>
      </c>
      <c r="AH41" s="19" t="s">
        <v>803</v>
      </c>
      <c r="AI41" s="18">
        <v>0</v>
      </c>
      <c r="AJ41" s="19">
        <v>0</v>
      </c>
      <c r="AK41" s="19">
        <v>0</v>
      </c>
      <c r="AL41" s="19">
        <v>0</v>
      </c>
      <c r="AM41" s="19">
        <v>0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8" t="str">
        <f t="shared" ca="1" si="3"/>
        <v>15</v>
      </c>
      <c r="AU41" s="18" t="s">
        <v>25</v>
      </c>
      <c r="AV41" s="119" t="str">
        <f t="shared" ca="1" si="4"/>
        <v>7B00013CC80100076000650005160804000001010101010100660015006701110067016A000000000000000000000000000000000000000000157D</v>
      </c>
      <c r="AW41" s="79">
        <v>40</v>
      </c>
      <c r="AX41" s="21"/>
      <c r="AY41" s="18" t="str">
        <f t="shared" si="5"/>
        <v>00</v>
      </c>
      <c r="AZ41" s="18" t="str">
        <f t="shared" si="6"/>
        <v>00</v>
      </c>
      <c r="BA41" s="20"/>
      <c r="BB41" s="21"/>
    </row>
    <row r="42" spans="1:54" ht="66">
      <c r="A42" s="27"/>
      <c r="B42" s="119"/>
      <c r="C42" s="27"/>
      <c r="D42" s="119" t="s">
        <v>226</v>
      </c>
      <c r="E42" s="119">
        <v>2</v>
      </c>
      <c r="F42" s="22" t="s">
        <v>22</v>
      </c>
      <c r="G42" s="18" t="s">
        <v>18</v>
      </c>
      <c r="H42" s="18">
        <v>0</v>
      </c>
      <c r="I42" s="18">
        <v>1</v>
      </c>
      <c r="J42" s="18" t="s">
        <v>69</v>
      </c>
      <c r="K42" s="18" t="s">
        <v>68</v>
      </c>
      <c r="L42" s="18">
        <v>1</v>
      </c>
      <c r="M42" s="18">
        <v>0</v>
      </c>
      <c r="N42" s="19">
        <v>760</v>
      </c>
      <c r="O42" s="19">
        <v>65</v>
      </c>
      <c r="P42" s="19">
        <v>5</v>
      </c>
      <c r="Q42" s="18" t="str">
        <f t="shared" ca="1" si="13"/>
        <v>16</v>
      </c>
      <c r="R42" s="18" t="str">
        <f t="shared" ca="1" si="15"/>
        <v>08</v>
      </c>
      <c r="S42" s="18" t="str">
        <f t="shared" ca="1" si="17"/>
        <v>04</v>
      </c>
      <c r="T42" s="23" t="str">
        <f t="shared" ref="T42" si="18">F42</f>
        <v>FF</v>
      </c>
      <c r="U42" s="18">
        <v>0</v>
      </c>
      <c r="V42" s="18">
        <v>1</v>
      </c>
      <c r="W42" s="18">
        <v>1</v>
      </c>
      <c r="X42" s="18">
        <v>1</v>
      </c>
      <c r="Y42" s="18">
        <v>1</v>
      </c>
      <c r="Z42" s="18">
        <v>1</v>
      </c>
      <c r="AA42" s="18">
        <v>1</v>
      </c>
      <c r="AB42" s="18">
        <v>1</v>
      </c>
      <c r="AC42" s="19">
        <v>66</v>
      </c>
      <c r="AD42" s="19">
        <v>15</v>
      </c>
      <c r="AE42" s="19">
        <v>67</v>
      </c>
      <c r="AF42" s="19">
        <v>111</v>
      </c>
      <c r="AG42" s="19">
        <v>67</v>
      </c>
      <c r="AH42" s="19" t="s">
        <v>803</v>
      </c>
      <c r="AI42" s="18">
        <v>0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8" t="str">
        <f t="shared" ca="1" si="3"/>
        <v>14</v>
      </c>
      <c r="AU42" s="18" t="s">
        <v>25</v>
      </c>
      <c r="AV42" s="119" t="str">
        <f t="shared" ca="1" si="4"/>
        <v>7B00013CC80100076000650005160804FF0001010101010100660015006701110067016A000000000000000000000000000000000000000000147D</v>
      </c>
      <c r="AW42" s="79">
        <v>41</v>
      </c>
      <c r="AX42" s="21"/>
      <c r="AY42" s="18" t="str">
        <f t="shared" si="5"/>
        <v>00</v>
      </c>
      <c r="AZ42" s="18" t="str">
        <f t="shared" si="6"/>
        <v>00</v>
      </c>
      <c r="BA42" s="20"/>
      <c r="BB42" s="21"/>
    </row>
    <row r="43" spans="1:54" ht="66">
      <c r="A43" s="27"/>
      <c r="B43" s="119">
        <v>17</v>
      </c>
      <c r="C43" s="27" t="s">
        <v>79</v>
      </c>
      <c r="D43" s="119"/>
      <c r="E43" s="119">
        <v>1</v>
      </c>
      <c r="F43" s="22">
        <v>1</v>
      </c>
      <c r="G43" s="18" t="s">
        <v>18</v>
      </c>
      <c r="H43" s="18">
        <v>0</v>
      </c>
      <c r="I43" s="18">
        <v>1</v>
      </c>
      <c r="J43" s="18" t="s">
        <v>69</v>
      </c>
      <c r="K43" s="18" t="s">
        <v>68</v>
      </c>
      <c r="L43" s="18">
        <v>1</v>
      </c>
      <c r="M43" s="18">
        <v>0</v>
      </c>
      <c r="N43" s="19">
        <v>760</v>
      </c>
      <c r="O43" s="19">
        <v>65</v>
      </c>
      <c r="P43" s="19">
        <v>5</v>
      </c>
      <c r="Q43" s="18" t="str">
        <f t="shared" ca="1" si="13"/>
        <v>16</v>
      </c>
      <c r="R43" s="18" t="str">
        <f t="shared" ca="1" si="15"/>
        <v>08</v>
      </c>
      <c r="S43" s="18" t="str">
        <f t="shared" ca="1" si="17"/>
        <v>04</v>
      </c>
      <c r="T43" s="18">
        <v>1</v>
      </c>
      <c r="U43" s="23">
        <f>F43</f>
        <v>1</v>
      </c>
      <c r="V43" s="18">
        <v>1</v>
      </c>
      <c r="W43" s="18">
        <v>1</v>
      </c>
      <c r="X43" s="18">
        <v>1</v>
      </c>
      <c r="Y43" s="18">
        <v>1</v>
      </c>
      <c r="Z43" s="18">
        <v>1</v>
      </c>
      <c r="AA43" s="18">
        <v>1</v>
      </c>
      <c r="AB43" s="18">
        <v>1</v>
      </c>
      <c r="AC43" s="19">
        <v>66</v>
      </c>
      <c r="AD43" s="19">
        <v>15</v>
      </c>
      <c r="AE43" s="19">
        <v>67</v>
      </c>
      <c r="AF43" s="19">
        <v>111</v>
      </c>
      <c r="AG43" s="19">
        <v>67</v>
      </c>
      <c r="AH43" s="19" t="s">
        <v>803</v>
      </c>
      <c r="AI43" s="18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>
        <v>0</v>
      </c>
      <c r="AT43" s="18" t="str">
        <f t="shared" ca="1" si="3"/>
        <v>11</v>
      </c>
      <c r="AU43" s="18" t="s">
        <v>25</v>
      </c>
      <c r="AV43" s="119" t="str">
        <f t="shared" ca="1" si="4"/>
        <v>7B00013CC80100076000650005160804010101010101010100660015006701110067016A000000000000000000000000000000000000000000117D</v>
      </c>
      <c r="AW43" s="79">
        <v>42</v>
      </c>
      <c r="AX43" s="21"/>
      <c r="AY43" s="18" t="str">
        <f t="shared" si="5"/>
        <v>00</v>
      </c>
      <c r="AZ43" s="18" t="str">
        <f t="shared" si="6"/>
        <v>00</v>
      </c>
      <c r="BA43" s="20"/>
      <c r="BB43" s="21"/>
    </row>
    <row r="44" spans="1:54" ht="66">
      <c r="A44" s="27"/>
      <c r="B44" s="119"/>
      <c r="C44" s="27"/>
      <c r="D44" s="119"/>
      <c r="E44" s="119">
        <v>2</v>
      </c>
      <c r="F44" s="22" t="s">
        <v>22</v>
      </c>
      <c r="G44" s="18" t="s">
        <v>18</v>
      </c>
      <c r="H44" s="18">
        <v>0</v>
      </c>
      <c r="I44" s="18">
        <v>1</v>
      </c>
      <c r="J44" s="18" t="s">
        <v>69</v>
      </c>
      <c r="K44" s="18" t="s">
        <v>68</v>
      </c>
      <c r="L44" s="18">
        <v>1</v>
      </c>
      <c r="M44" s="18">
        <v>0</v>
      </c>
      <c r="N44" s="19">
        <v>760</v>
      </c>
      <c r="O44" s="19">
        <v>65</v>
      </c>
      <c r="P44" s="19">
        <v>5</v>
      </c>
      <c r="Q44" s="18" t="str">
        <f t="shared" ca="1" si="13"/>
        <v>16</v>
      </c>
      <c r="R44" s="18" t="str">
        <f t="shared" ca="1" si="15"/>
        <v>08</v>
      </c>
      <c r="S44" s="18" t="str">
        <f t="shared" ca="1" si="17"/>
        <v>04</v>
      </c>
      <c r="T44" s="18">
        <v>1</v>
      </c>
      <c r="U44" s="23" t="str">
        <f t="shared" ref="U44" si="19">F44</f>
        <v>FF</v>
      </c>
      <c r="V44" s="18">
        <v>1</v>
      </c>
      <c r="W44" s="18">
        <v>1</v>
      </c>
      <c r="X44" s="18">
        <v>1</v>
      </c>
      <c r="Y44" s="18">
        <v>1</v>
      </c>
      <c r="Z44" s="18">
        <v>1</v>
      </c>
      <c r="AA44" s="18">
        <v>1</v>
      </c>
      <c r="AB44" s="18">
        <v>1</v>
      </c>
      <c r="AC44" s="19">
        <v>66</v>
      </c>
      <c r="AD44" s="19">
        <v>15</v>
      </c>
      <c r="AE44" s="19">
        <v>67</v>
      </c>
      <c r="AF44" s="19">
        <v>111</v>
      </c>
      <c r="AG44" s="19">
        <v>67</v>
      </c>
      <c r="AH44" s="19" t="s">
        <v>803</v>
      </c>
      <c r="AI44" s="18">
        <v>0</v>
      </c>
      <c r="AJ44" s="19">
        <v>0</v>
      </c>
      <c r="AK44" s="19">
        <v>0</v>
      </c>
      <c r="AL44" s="19">
        <v>0</v>
      </c>
      <c r="AM44" s="19">
        <v>0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8" t="str">
        <f t="shared" ca="1" si="3"/>
        <v>15</v>
      </c>
      <c r="AU44" s="18" t="s">
        <v>25</v>
      </c>
      <c r="AV44" s="119" t="str">
        <f t="shared" ca="1" si="4"/>
        <v>7B00013CC8010007600065000516080401FF01010101010100660015006701110067016A000000000000000000000000000000000000000000157D</v>
      </c>
      <c r="AW44" s="79">
        <v>43</v>
      </c>
      <c r="AX44" s="21"/>
      <c r="AY44" s="18" t="str">
        <f t="shared" si="5"/>
        <v>00</v>
      </c>
      <c r="AZ44" s="18" t="str">
        <f t="shared" si="6"/>
        <v>00</v>
      </c>
      <c r="BA44" s="20"/>
      <c r="BB44" s="21"/>
    </row>
    <row r="45" spans="1:54" ht="66">
      <c r="A45" s="27"/>
      <c r="B45" s="119">
        <v>18</v>
      </c>
      <c r="C45" s="27" t="s">
        <v>80</v>
      </c>
      <c r="D45" s="119"/>
      <c r="E45" s="119">
        <v>1</v>
      </c>
      <c r="F45" s="22">
        <v>0</v>
      </c>
      <c r="G45" s="18" t="s">
        <v>18</v>
      </c>
      <c r="H45" s="18">
        <v>0</v>
      </c>
      <c r="I45" s="18">
        <v>1</v>
      </c>
      <c r="J45" s="18" t="s">
        <v>69</v>
      </c>
      <c r="K45" s="18" t="s">
        <v>68</v>
      </c>
      <c r="L45" s="18">
        <v>1</v>
      </c>
      <c r="M45" s="18">
        <v>0</v>
      </c>
      <c r="N45" s="19">
        <v>760</v>
      </c>
      <c r="O45" s="19">
        <v>65</v>
      </c>
      <c r="P45" s="19">
        <v>5</v>
      </c>
      <c r="Q45" s="18" t="str">
        <f t="shared" ca="1" si="13"/>
        <v>16</v>
      </c>
      <c r="R45" s="18" t="str">
        <f t="shared" ca="1" si="15"/>
        <v>08</v>
      </c>
      <c r="S45" s="18" t="str">
        <f t="shared" ca="1" si="17"/>
        <v>04</v>
      </c>
      <c r="T45" s="18">
        <v>1</v>
      </c>
      <c r="U45" s="18">
        <v>0</v>
      </c>
      <c r="V45" s="23">
        <f>F45</f>
        <v>0</v>
      </c>
      <c r="W45" s="18">
        <v>1</v>
      </c>
      <c r="X45" s="18">
        <v>1</v>
      </c>
      <c r="Y45" s="18">
        <v>1</v>
      </c>
      <c r="Z45" s="18">
        <v>1</v>
      </c>
      <c r="AA45" s="18">
        <v>1</v>
      </c>
      <c r="AB45" s="18">
        <v>1</v>
      </c>
      <c r="AC45" s="19">
        <v>66</v>
      </c>
      <c r="AD45" s="19">
        <v>15</v>
      </c>
      <c r="AE45" s="19">
        <v>67</v>
      </c>
      <c r="AF45" s="19">
        <v>111</v>
      </c>
      <c r="AG45" s="19">
        <v>67</v>
      </c>
      <c r="AH45" s="19" t="s">
        <v>803</v>
      </c>
      <c r="AI45" s="18">
        <v>0</v>
      </c>
      <c r="AJ45" s="19">
        <v>0</v>
      </c>
      <c r="AK45" s="19">
        <v>0</v>
      </c>
      <c r="AL45" s="19">
        <v>0</v>
      </c>
      <c r="AM45" s="19">
        <v>0</v>
      </c>
      <c r="AN45" s="19">
        <v>0</v>
      </c>
      <c r="AO45" s="19">
        <v>0</v>
      </c>
      <c r="AP45" s="19">
        <v>0</v>
      </c>
      <c r="AQ45" s="19">
        <v>0</v>
      </c>
      <c r="AR45" s="19">
        <v>0</v>
      </c>
      <c r="AS45" s="19">
        <v>0</v>
      </c>
      <c r="AT45" s="18" t="str">
        <f t="shared" ca="1" si="3"/>
        <v>15</v>
      </c>
      <c r="AU45" s="18" t="s">
        <v>25</v>
      </c>
      <c r="AV45" s="119" t="str">
        <f t="shared" ca="1" si="4"/>
        <v>7B00013CC80100076000650005160804010000010101010100660015006701110067016A000000000000000000000000000000000000000000157D</v>
      </c>
      <c r="AW45" s="79">
        <v>44</v>
      </c>
      <c r="AX45" s="21"/>
      <c r="AY45" s="18" t="str">
        <f t="shared" si="5"/>
        <v>00</v>
      </c>
      <c r="AZ45" s="18" t="str">
        <f t="shared" si="6"/>
        <v>00</v>
      </c>
      <c r="BA45" s="20"/>
      <c r="BB45" s="21"/>
    </row>
    <row r="46" spans="1:54" ht="66">
      <c r="A46" s="27"/>
      <c r="B46" s="119"/>
      <c r="C46" s="27"/>
      <c r="D46" s="119"/>
      <c r="E46" s="119">
        <v>2</v>
      </c>
      <c r="F46" s="22">
        <v>1</v>
      </c>
      <c r="G46" s="18" t="s">
        <v>18</v>
      </c>
      <c r="H46" s="18">
        <v>0</v>
      </c>
      <c r="I46" s="18">
        <v>1</v>
      </c>
      <c r="J46" s="18" t="s">
        <v>69</v>
      </c>
      <c r="K46" s="18" t="s">
        <v>68</v>
      </c>
      <c r="L46" s="18">
        <v>1</v>
      </c>
      <c r="M46" s="18">
        <v>0</v>
      </c>
      <c r="N46" s="19">
        <v>760</v>
      </c>
      <c r="O46" s="19">
        <v>65</v>
      </c>
      <c r="P46" s="19">
        <v>5</v>
      </c>
      <c r="Q46" s="18" t="str">
        <f t="shared" ca="1" si="13"/>
        <v>16</v>
      </c>
      <c r="R46" s="18" t="str">
        <f t="shared" ca="1" si="15"/>
        <v>08</v>
      </c>
      <c r="S46" s="18" t="str">
        <f t="shared" ca="1" si="17"/>
        <v>04</v>
      </c>
      <c r="T46" s="18">
        <v>1</v>
      </c>
      <c r="U46" s="18">
        <v>0</v>
      </c>
      <c r="V46" s="23">
        <f t="shared" ref="V46:V47" si="20">F46</f>
        <v>1</v>
      </c>
      <c r="W46" s="18">
        <v>1</v>
      </c>
      <c r="X46" s="18">
        <v>1</v>
      </c>
      <c r="Y46" s="18">
        <v>1</v>
      </c>
      <c r="Z46" s="18">
        <v>1</v>
      </c>
      <c r="AA46" s="18">
        <v>1</v>
      </c>
      <c r="AB46" s="18">
        <v>1</v>
      </c>
      <c r="AC46" s="19">
        <v>66</v>
      </c>
      <c r="AD46" s="19">
        <v>15</v>
      </c>
      <c r="AE46" s="19">
        <v>67</v>
      </c>
      <c r="AF46" s="19">
        <v>111</v>
      </c>
      <c r="AG46" s="19">
        <v>67</v>
      </c>
      <c r="AH46" s="19" t="s">
        <v>803</v>
      </c>
      <c r="AI46" s="18">
        <v>0</v>
      </c>
      <c r="AJ46" s="19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8" t="str">
        <f t="shared" ca="1" si="3"/>
        <v>10</v>
      </c>
      <c r="AU46" s="18" t="s">
        <v>25</v>
      </c>
      <c r="AV46" s="119" t="str">
        <f t="shared" ca="1" si="4"/>
        <v>7B00013CC80100076000650005160804010001010101010100660015006701110067016A000000000000000000000000000000000000000000107D</v>
      </c>
      <c r="AW46" s="79">
        <v>45</v>
      </c>
      <c r="AX46" s="21"/>
      <c r="AY46" s="18" t="str">
        <f t="shared" si="5"/>
        <v>00</v>
      </c>
      <c r="AZ46" s="18" t="str">
        <f t="shared" si="6"/>
        <v>00</v>
      </c>
      <c r="BA46" s="20"/>
      <c r="BB46" s="21"/>
    </row>
    <row r="47" spans="1:54" ht="66">
      <c r="A47" s="27"/>
      <c r="B47" s="119"/>
      <c r="C47" s="27"/>
      <c r="D47" s="119"/>
      <c r="E47" s="119">
        <v>3</v>
      </c>
      <c r="F47" s="22" t="s">
        <v>22</v>
      </c>
      <c r="G47" s="18" t="s">
        <v>18</v>
      </c>
      <c r="H47" s="18">
        <v>0</v>
      </c>
      <c r="I47" s="18">
        <v>1</v>
      </c>
      <c r="J47" s="18" t="s">
        <v>69</v>
      </c>
      <c r="K47" s="18" t="s">
        <v>68</v>
      </c>
      <c r="L47" s="18">
        <v>1</v>
      </c>
      <c r="M47" s="18">
        <v>0</v>
      </c>
      <c r="N47" s="19">
        <v>760</v>
      </c>
      <c r="O47" s="19">
        <v>65</v>
      </c>
      <c r="P47" s="19">
        <v>5</v>
      </c>
      <c r="Q47" s="18" t="str">
        <f t="shared" ca="1" si="13"/>
        <v>16</v>
      </c>
      <c r="R47" s="18" t="str">
        <f t="shared" ca="1" si="15"/>
        <v>08</v>
      </c>
      <c r="S47" s="18" t="str">
        <f t="shared" ca="1" si="17"/>
        <v>04</v>
      </c>
      <c r="T47" s="18">
        <v>1</v>
      </c>
      <c r="U47" s="18">
        <v>0</v>
      </c>
      <c r="V47" s="23" t="str">
        <f t="shared" si="20"/>
        <v>FF</v>
      </c>
      <c r="W47" s="18">
        <v>1</v>
      </c>
      <c r="X47" s="18">
        <v>1</v>
      </c>
      <c r="Y47" s="18">
        <v>1</v>
      </c>
      <c r="Z47" s="18">
        <v>1</v>
      </c>
      <c r="AA47" s="18">
        <v>1</v>
      </c>
      <c r="AB47" s="18">
        <v>1</v>
      </c>
      <c r="AC47" s="19">
        <v>66</v>
      </c>
      <c r="AD47" s="19">
        <v>15</v>
      </c>
      <c r="AE47" s="19">
        <v>67</v>
      </c>
      <c r="AF47" s="19">
        <v>111</v>
      </c>
      <c r="AG47" s="19">
        <v>67</v>
      </c>
      <c r="AH47" s="19" t="s">
        <v>803</v>
      </c>
      <c r="AI47" s="18">
        <v>0</v>
      </c>
      <c r="AJ47" s="19">
        <v>0</v>
      </c>
      <c r="AK47" s="19">
        <v>0</v>
      </c>
      <c r="AL47" s="19">
        <v>0</v>
      </c>
      <c r="AM47" s="19">
        <v>0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>
        <v>0</v>
      </c>
      <c r="AT47" s="18" t="str">
        <f t="shared" ca="1" si="3"/>
        <v>14</v>
      </c>
      <c r="AU47" s="18" t="s">
        <v>25</v>
      </c>
      <c r="AV47" s="119" t="str">
        <f t="shared" ca="1" si="4"/>
        <v>7B00013CC801000760006500051608040100FF010101010100660015006701110067016A000000000000000000000000000000000000000000147D</v>
      </c>
      <c r="AW47" s="79">
        <v>46</v>
      </c>
      <c r="AX47" s="21"/>
      <c r="AY47" s="18" t="str">
        <f t="shared" si="5"/>
        <v>00</v>
      </c>
      <c r="AZ47" s="18" t="str">
        <f t="shared" si="6"/>
        <v>00</v>
      </c>
      <c r="BA47" s="20"/>
      <c r="BB47" s="21"/>
    </row>
    <row r="48" spans="1:54" ht="66">
      <c r="A48" s="27"/>
      <c r="B48" s="119">
        <v>19</v>
      </c>
      <c r="C48" s="27" t="s">
        <v>81</v>
      </c>
      <c r="D48" s="119"/>
      <c r="E48" s="119">
        <v>1</v>
      </c>
      <c r="F48" s="22">
        <v>0</v>
      </c>
      <c r="G48" s="18" t="s">
        <v>18</v>
      </c>
      <c r="H48" s="18">
        <v>0</v>
      </c>
      <c r="I48" s="18">
        <v>1</v>
      </c>
      <c r="J48" s="18" t="s">
        <v>69</v>
      </c>
      <c r="K48" s="18" t="s">
        <v>68</v>
      </c>
      <c r="L48" s="18">
        <v>1</v>
      </c>
      <c r="M48" s="18">
        <v>0</v>
      </c>
      <c r="N48" s="19">
        <v>760</v>
      </c>
      <c r="O48" s="19">
        <v>65</v>
      </c>
      <c r="P48" s="19">
        <v>5</v>
      </c>
      <c r="Q48" s="18" t="str">
        <f t="shared" ca="1" si="13"/>
        <v>16</v>
      </c>
      <c r="R48" s="18" t="str">
        <f t="shared" ca="1" si="15"/>
        <v>08</v>
      </c>
      <c r="S48" s="18" t="str">
        <f t="shared" ca="1" si="17"/>
        <v>04</v>
      </c>
      <c r="T48" s="18">
        <v>1</v>
      </c>
      <c r="U48" s="18">
        <v>0</v>
      </c>
      <c r="V48" s="18">
        <v>1</v>
      </c>
      <c r="W48" s="23">
        <f>F48</f>
        <v>0</v>
      </c>
      <c r="X48" s="18">
        <v>1</v>
      </c>
      <c r="Y48" s="18">
        <v>1</v>
      </c>
      <c r="Z48" s="18">
        <v>1</v>
      </c>
      <c r="AA48" s="18">
        <v>1</v>
      </c>
      <c r="AB48" s="18">
        <v>1</v>
      </c>
      <c r="AC48" s="19">
        <v>66</v>
      </c>
      <c r="AD48" s="19">
        <v>15</v>
      </c>
      <c r="AE48" s="19">
        <v>67</v>
      </c>
      <c r="AF48" s="19">
        <v>111</v>
      </c>
      <c r="AG48" s="19">
        <v>67</v>
      </c>
      <c r="AH48" s="19" t="s">
        <v>803</v>
      </c>
      <c r="AI48" s="18">
        <v>0</v>
      </c>
      <c r="AJ48" s="19">
        <v>0</v>
      </c>
      <c r="AK48" s="19">
        <v>0</v>
      </c>
      <c r="AL48" s="19">
        <v>0</v>
      </c>
      <c r="AM48" s="19">
        <v>0</v>
      </c>
      <c r="AN48" s="19">
        <v>0</v>
      </c>
      <c r="AO48" s="19">
        <v>0</v>
      </c>
      <c r="AP48" s="19">
        <v>0</v>
      </c>
      <c r="AQ48" s="19">
        <v>0</v>
      </c>
      <c r="AR48" s="19">
        <v>0</v>
      </c>
      <c r="AS48" s="19">
        <v>0</v>
      </c>
      <c r="AT48" s="18" t="str">
        <f t="shared" ca="1" si="3"/>
        <v>10</v>
      </c>
      <c r="AU48" s="18" t="s">
        <v>25</v>
      </c>
      <c r="AV48" s="119" t="str">
        <f t="shared" ca="1" si="4"/>
        <v>7B00013CC80100076000650005160804010001010101010100660015006701110067016A000000000000000000000000000000000000000000107D</v>
      </c>
      <c r="AW48" s="79">
        <v>47</v>
      </c>
      <c r="AX48" s="21"/>
      <c r="AY48" s="18" t="str">
        <f t="shared" si="5"/>
        <v>00</v>
      </c>
      <c r="AZ48" s="18" t="str">
        <f t="shared" si="6"/>
        <v>00</v>
      </c>
      <c r="BA48" s="20"/>
      <c r="BB48" s="21"/>
    </row>
    <row r="49" spans="1:54" ht="66">
      <c r="A49" s="27"/>
      <c r="B49" s="119"/>
      <c r="C49" s="27"/>
      <c r="D49" s="119"/>
      <c r="E49" s="119">
        <v>2</v>
      </c>
      <c r="F49" s="22">
        <v>1</v>
      </c>
      <c r="G49" s="18" t="s">
        <v>18</v>
      </c>
      <c r="H49" s="18">
        <v>0</v>
      </c>
      <c r="I49" s="18">
        <v>1</v>
      </c>
      <c r="J49" s="18" t="s">
        <v>69</v>
      </c>
      <c r="K49" s="18" t="s">
        <v>68</v>
      </c>
      <c r="L49" s="18">
        <v>1</v>
      </c>
      <c r="M49" s="18">
        <v>0</v>
      </c>
      <c r="N49" s="19">
        <v>760</v>
      </c>
      <c r="O49" s="19">
        <v>65</v>
      </c>
      <c r="P49" s="19">
        <v>5</v>
      </c>
      <c r="Q49" s="18" t="str">
        <f t="shared" ca="1" si="13"/>
        <v>16</v>
      </c>
      <c r="R49" s="18" t="str">
        <f t="shared" ca="1" si="15"/>
        <v>08</v>
      </c>
      <c r="S49" s="18" t="str">
        <f t="shared" ca="1" si="17"/>
        <v>04</v>
      </c>
      <c r="T49" s="18">
        <v>1</v>
      </c>
      <c r="U49" s="18">
        <v>0</v>
      </c>
      <c r="V49" s="18">
        <v>1</v>
      </c>
      <c r="W49" s="23">
        <f t="shared" ref="W49:W50" si="21">F49</f>
        <v>1</v>
      </c>
      <c r="X49" s="18">
        <v>1</v>
      </c>
      <c r="Y49" s="18">
        <v>1</v>
      </c>
      <c r="Z49" s="18">
        <v>1</v>
      </c>
      <c r="AA49" s="18">
        <v>1</v>
      </c>
      <c r="AB49" s="18">
        <v>1</v>
      </c>
      <c r="AC49" s="19">
        <v>66</v>
      </c>
      <c r="AD49" s="19">
        <v>15</v>
      </c>
      <c r="AE49" s="19">
        <v>67</v>
      </c>
      <c r="AF49" s="19">
        <v>111</v>
      </c>
      <c r="AG49" s="19">
        <v>67</v>
      </c>
      <c r="AH49" s="19" t="s">
        <v>803</v>
      </c>
      <c r="AI49" s="18">
        <v>0</v>
      </c>
      <c r="AJ49" s="19">
        <v>0</v>
      </c>
      <c r="AK49" s="19">
        <v>0</v>
      </c>
      <c r="AL49" s="19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8" t="str">
        <f t="shared" ca="1" si="3"/>
        <v>10</v>
      </c>
      <c r="AU49" s="18" t="s">
        <v>25</v>
      </c>
      <c r="AV49" s="119" t="str">
        <f t="shared" ca="1" si="4"/>
        <v>7B00013CC80100076000650005160804010001010101010100660015006701110067016A000000000000000000000000000000000000000000107D</v>
      </c>
      <c r="AW49" s="79">
        <v>48</v>
      </c>
      <c r="AX49" s="21"/>
      <c r="AY49" s="18" t="str">
        <f t="shared" si="5"/>
        <v>00</v>
      </c>
      <c r="AZ49" s="18" t="str">
        <f t="shared" si="6"/>
        <v>00</v>
      </c>
      <c r="BA49" s="20"/>
      <c r="BB49" s="21"/>
    </row>
    <row r="50" spans="1:54" ht="66">
      <c r="A50" s="27"/>
      <c r="B50" s="119"/>
      <c r="C50" s="27"/>
      <c r="D50" s="119"/>
      <c r="E50" s="119">
        <v>3</v>
      </c>
      <c r="F50" s="22" t="s">
        <v>22</v>
      </c>
      <c r="G50" s="18" t="s">
        <v>18</v>
      </c>
      <c r="H50" s="18">
        <v>0</v>
      </c>
      <c r="I50" s="18">
        <v>1</v>
      </c>
      <c r="J50" s="18" t="s">
        <v>69</v>
      </c>
      <c r="K50" s="18" t="s">
        <v>68</v>
      </c>
      <c r="L50" s="18">
        <v>1</v>
      </c>
      <c r="M50" s="18">
        <v>0</v>
      </c>
      <c r="N50" s="19">
        <v>760</v>
      </c>
      <c r="O50" s="19">
        <v>65</v>
      </c>
      <c r="P50" s="19">
        <v>5</v>
      </c>
      <c r="Q50" s="18" t="str">
        <f t="shared" ca="1" si="13"/>
        <v>16</v>
      </c>
      <c r="R50" s="18" t="str">
        <f t="shared" ca="1" si="15"/>
        <v>08</v>
      </c>
      <c r="S50" s="18" t="str">
        <f t="shared" ca="1" si="17"/>
        <v>04</v>
      </c>
      <c r="T50" s="18">
        <v>1</v>
      </c>
      <c r="U50" s="18">
        <v>0</v>
      </c>
      <c r="V50" s="18">
        <v>1</v>
      </c>
      <c r="W50" s="23" t="str">
        <f t="shared" si="21"/>
        <v>FF</v>
      </c>
      <c r="X50" s="18">
        <v>1</v>
      </c>
      <c r="Y50" s="18">
        <v>1</v>
      </c>
      <c r="Z50" s="18">
        <v>1</v>
      </c>
      <c r="AA50" s="18">
        <v>1</v>
      </c>
      <c r="AB50" s="18">
        <v>1</v>
      </c>
      <c r="AC50" s="19">
        <v>66</v>
      </c>
      <c r="AD50" s="19">
        <v>15</v>
      </c>
      <c r="AE50" s="19">
        <v>67</v>
      </c>
      <c r="AF50" s="19">
        <v>111</v>
      </c>
      <c r="AG50" s="19">
        <v>67</v>
      </c>
      <c r="AH50" s="19" t="s">
        <v>803</v>
      </c>
      <c r="AI50" s="18">
        <v>0</v>
      </c>
      <c r="AJ50" s="19">
        <v>0</v>
      </c>
      <c r="AK50" s="19">
        <v>0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>
        <v>0</v>
      </c>
      <c r="AT50" s="18" t="str">
        <f t="shared" ca="1" si="3"/>
        <v>10</v>
      </c>
      <c r="AU50" s="18" t="s">
        <v>25</v>
      </c>
      <c r="AV50" s="119" t="str">
        <f t="shared" ca="1" si="4"/>
        <v>7B00013CC80100076000650005160804010001010101010100660015006701110067016A000000000000000000000000000000000000000000107D</v>
      </c>
      <c r="AW50" s="79">
        <v>49</v>
      </c>
      <c r="AX50" s="21"/>
      <c r="AY50" s="18" t="str">
        <f t="shared" si="5"/>
        <v>00</v>
      </c>
      <c r="AZ50" s="18" t="str">
        <f t="shared" si="6"/>
        <v>00</v>
      </c>
      <c r="BA50" s="20"/>
      <c r="BB50" s="21"/>
    </row>
    <row r="51" spans="1:54" ht="66">
      <c r="A51" s="27"/>
      <c r="B51" s="119">
        <v>20</v>
      </c>
      <c r="C51" s="27" t="s">
        <v>82</v>
      </c>
      <c r="D51" s="119"/>
      <c r="E51" s="119">
        <v>1</v>
      </c>
      <c r="F51" s="22">
        <v>0</v>
      </c>
      <c r="G51" s="18" t="s">
        <v>18</v>
      </c>
      <c r="H51" s="18">
        <v>0</v>
      </c>
      <c r="I51" s="18">
        <v>1</v>
      </c>
      <c r="J51" s="18" t="s">
        <v>69</v>
      </c>
      <c r="K51" s="18" t="s">
        <v>68</v>
      </c>
      <c r="L51" s="18">
        <v>1</v>
      </c>
      <c r="M51" s="18">
        <v>0</v>
      </c>
      <c r="N51" s="19">
        <v>760</v>
      </c>
      <c r="O51" s="19">
        <v>65</v>
      </c>
      <c r="P51" s="19">
        <v>5</v>
      </c>
      <c r="Q51" s="18" t="str">
        <f t="shared" ca="1" si="13"/>
        <v>16</v>
      </c>
      <c r="R51" s="18" t="str">
        <f t="shared" ca="1" si="15"/>
        <v>08</v>
      </c>
      <c r="S51" s="18" t="str">
        <f t="shared" ca="1" si="17"/>
        <v>04</v>
      </c>
      <c r="T51" s="18">
        <v>1</v>
      </c>
      <c r="U51" s="18">
        <v>0</v>
      </c>
      <c r="V51" s="18">
        <v>1</v>
      </c>
      <c r="W51" s="18">
        <v>1</v>
      </c>
      <c r="X51" s="23">
        <f>F51</f>
        <v>0</v>
      </c>
      <c r="Y51" s="18">
        <v>1</v>
      </c>
      <c r="Z51" s="18">
        <v>1</v>
      </c>
      <c r="AA51" s="18">
        <v>1</v>
      </c>
      <c r="AB51" s="18">
        <v>1</v>
      </c>
      <c r="AC51" s="19">
        <v>66</v>
      </c>
      <c r="AD51" s="19">
        <v>15</v>
      </c>
      <c r="AE51" s="19">
        <v>67</v>
      </c>
      <c r="AF51" s="19">
        <v>111</v>
      </c>
      <c r="AG51" s="19">
        <v>67</v>
      </c>
      <c r="AH51" s="19" t="s">
        <v>803</v>
      </c>
      <c r="AI51" s="18">
        <v>0</v>
      </c>
      <c r="AJ51" s="19">
        <v>0</v>
      </c>
      <c r="AK51" s="19">
        <v>0</v>
      </c>
      <c r="AL51" s="19">
        <v>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8" t="str">
        <f t="shared" ca="1" si="3"/>
        <v>15</v>
      </c>
      <c r="AU51" s="18" t="s">
        <v>25</v>
      </c>
      <c r="AV51" s="119" t="str">
        <f t="shared" ca="1" si="4"/>
        <v>7B00013CC80100076000650005160804010001000101010100660015006701110067016A000000000000000000000000000000000000000000157D</v>
      </c>
      <c r="AW51" s="79">
        <v>50</v>
      </c>
      <c r="AX51" s="21"/>
      <c r="AY51" s="18" t="str">
        <f t="shared" si="5"/>
        <v>00</v>
      </c>
      <c r="AZ51" s="18" t="str">
        <f t="shared" si="6"/>
        <v>00</v>
      </c>
      <c r="BA51" s="20"/>
      <c r="BB51" s="21"/>
    </row>
    <row r="52" spans="1:54" ht="66">
      <c r="A52" s="27"/>
      <c r="B52" s="119"/>
      <c r="C52" s="27"/>
      <c r="D52" s="119"/>
      <c r="E52" s="119">
        <v>2</v>
      </c>
      <c r="F52" s="22">
        <v>1</v>
      </c>
      <c r="G52" s="18" t="s">
        <v>18</v>
      </c>
      <c r="H52" s="18">
        <v>0</v>
      </c>
      <c r="I52" s="18">
        <v>1</v>
      </c>
      <c r="J52" s="18" t="s">
        <v>69</v>
      </c>
      <c r="K52" s="18" t="s">
        <v>68</v>
      </c>
      <c r="L52" s="18">
        <v>1</v>
      </c>
      <c r="M52" s="18">
        <v>0</v>
      </c>
      <c r="N52" s="19">
        <v>760</v>
      </c>
      <c r="O52" s="19">
        <v>65</v>
      </c>
      <c r="P52" s="19">
        <v>5</v>
      </c>
      <c r="Q52" s="18" t="str">
        <f t="shared" ca="1" si="13"/>
        <v>16</v>
      </c>
      <c r="R52" s="18" t="str">
        <f t="shared" ca="1" si="15"/>
        <v>08</v>
      </c>
      <c r="S52" s="18" t="str">
        <f t="shared" ca="1" si="17"/>
        <v>04</v>
      </c>
      <c r="T52" s="18">
        <v>1</v>
      </c>
      <c r="U52" s="18">
        <v>0</v>
      </c>
      <c r="V52" s="18">
        <v>1</v>
      </c>
      <c r="W52" s="18">
        <v>1</v>
      </c>
      <c r="X52" s="23">
        <f>F52</f>
        <v>1</v>
      </c>
      <c r="Y52" s="18">
        <v>1</v>
      </c>
      <c r="Z52" s="18">
        <v>1</v>
      </c>
      <c r="AA52" s="18">
        <v>1</v>
      </c>
      <c r="AB52" s="18">
        <v>1</v>
      </c>
      <c r="AC52" s="19">
        <v>66</v>
      </c>
      <c r="AD52" s="19">
        <v>15</v>
      </c>
      <c r="AE52" s="19">
        <v>67</v>
      </c>
      <c r="AF52" s="19">
        <v>111</v>
      </c>
      <c r="AG52" s="19">
        <v>67</v>
      </c>
      <c r="AH52" s="19" t="s">
        <v>803</v>
      </c>
      <c r="AI52" s="18">
        <v>0</v>
      </c>
      <c r="AJ52" s="19">
        <v>0</v>
      </c>
      <c r="AK52" s="19">
        <v>0</v>
      </c>
      <c r="AL52" s="19">
        <v>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8" t="str">
        <f t="shared" ca="1" si="3"/>
        <v>10</v>
      </c>
      <c r="AU52" s="18" t="s">
        <v>25</v>
      </c>
      <c r="AV52" s="119" t="str">
        <f t="shared" ca="1" si="4"/>
        <v>7B00013CC80100076000650005160804010001010101010100660015006701110067016A000000000000000000000000000000000000000000107D</v>
      </c>
      <c r="AW52" s="79">
        <v>51</v>
      </c>
      <c r="AX52" s="21"/>
      <c r="AY52" s="18" t="str">
        <f t="shared" si="5"/>
        <v>00</v>
      </c>
      <c r="AZ52" s="18" t="str">
        <f t="shared" si="6"/>
        <v>00</v>
      </c>
      <c r="BA52" s="20"/>
      <c r="BB52" s="21"/>
    </row>
    <row r="53" spans="1:54" ht="66">
      <c r="A53" s="27"/>
      <c r="B53" s="119"/>
      <c r="C53" s="27"/>
      <c r="D53" s="119"/>
      <c r="E53" s="119">
        <v>3</v>
      </c>
      <c r="F53" s="22" t="s">
        <v>22</v>
      </c>
      <c r="G53" s="18" t="s">
        <v>18</v>
      </c>
      <c r="H53" s="18">
        <v>0</v>
      </c>
      <c r="I53" s="18">
        <v>1</v>
      </c>
      <c r="J53" s="18" t="s">
        <v>69</v>
      </c>
      <c r="K53" s="18" t="s">
        <v>68</v>
      </c>
      <c r="L53" s="18">
        <v>1</v>
      </c>
      <c r="M53" s="18">
        <v>0</v>
      </c>
      <c r="N53" s="19">
        <v>760</v>
      </c>
      <c r="O53" s="19">
        <v>65</v>
      </c>
      <c r="P53" s="19">
        <v>5</v>
      </c>
      <c r="Q53" s="18" t="str">
        <f t="shared" ca="1" si="13"/>
        <v>16</v>
      </c>
      <c r="R53" s="18" t="str">
        <f t="shared" ca="1" si="15"/>
        <v>08</v>
      </c>
      <c r="S53" s="18" t="str">
        <f t="shared" ca="1" si="17"/>
        <v>04</v>
      </c>
      <c r="T53" s="18">
        <v>1</v>
      </c>
      <c r="U53" s="18">
        <v>0</v>
      </c>
      <c r="V53" s="18">
        <v>1</v>
      </c>
      <c r="W53" s="18">
        <v>1</v>
      </c>
      <c r="X53" s="23" t="str">
        <f>F53</f>
        <v>FF</v>
      </c>
      <c r="Y53" s="18">
        <v>1</v>
      </c>
      <c r="Z53" s="18">
        <v>1</v>
      </c>
      <c r="AA53" s="18">
        <v>1</v>
      </c>
      <c r="AB53" s="18">
        <v>1</v>
      </c>
      <c r="AC53" s="19">
        <v>66</v>
      </c>
      <c r="AD53" s="19">
        <v>15</v>
      </c>
      <c r="AE53" s="19">
        <v>67</v>
      </c>
      <c r="AF53" s="19">
        <v>111</v>
      </c>
      <c r="AG53" s="19">
        <v>67</v>
      </c>
      <c r="AH53" s="19" t="s">
        <v>803</v>
      </c>
      <c r="AI53" s="18">
        <v>0</v>
      </c>
      <c r="AJ53" s="19">
        <v>0</v>
      </c>
      <c r="AK53" s="19">
        <v>0</v>
      </c>
      <c r="AL53" s="19">
        <v>0</v>
      </c>
      <c r="AM53" s="19">
        <v>0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>
        <v>0</v>
      </c>
      <c r="AT53" s="18" t="str">
        <f t="shared" ca="1" si="3"/>
        <v>14</v>
      </c>
      <c r="AU53" s="18" t="s">
        <v>25</v>
      </c>
      <c r="AV53" s="119" t="str">
        <f t="shared" ca="1" si="4"/>
        <v>7B00013CC80100076000650005160804010001FF0101010100660015006701110067016A000000000000000000000000000000000000000000147D</v>
      </c>
      <c r="AW53" s="79">
        <v>52</v>
      </c>
      <c r="AX53" s="21"/>
      <c r="AY53" s="18" t="str">
        <f t="shared" si="5"/>
        <v>00</v>
      </c>
      <c r="AZ53" s="18" t="str">
        <f t="shared" si="6"/>
        <v>00</v>
      </c>
      <c r="BA53" s="20"/>
      <c r="BB53" s="21"/>
    </row>
    <row r="54" spans="1:54" ht="66">
      <c r="A54" s="27"/>
      <c r="B54" s="119">
        <v>21</v>
      </c>
      <c r="C54" s="27" t="s">
        <v>83</v>
      </c>
      <c r="D54" s="119"/>
      <c r="E54" s="119">
        <v>1</v>
      </c>
      <c r="F54" s="22">
        <v>0</v>
      </c>
      <c r="G54" s="18" t="s">
        <v>18</v>
      </c>
      <c r="H54" s="18">
        <v>0</v>
      </c>
      <c r="I54" s="18">
        <v>1</v>
      </c>
      <c r="J54" s="18" t="s">
        <v>69</v>
      </c>
      <c r="K54" s="18" t="s">
        <v>68</v>
      </c>
      <c r="L54" s="18">
        <v>1</v>
      </c>
      <c r="M54" s="18">
        <v>0</v>
      </c>
      <c r="N54" s="19">
        <v>760</v>
      </c>
      <c r="O54" s="19">
        <v>65</v>
      </c>
      <c r="P54" s="19">
        <v>5</v>
      </c>
      <c r="Q54" s="18" t="str">
        <f t="shared" ca="1" si="13"/>
        <v>16</v>
      </c>
      <c r="R54" s="18" t="str">
        <f t="shared" ca="1" si="15"/>
        <v>08</v>
      </c>
      <c r="S54" s="18" t="str">
        <f t="shared" ca="1" si="17"/>
        <v>04</v>
      </c>
      <c r="T54" s="18">
        <v>1</v>
      </c>
      <c r="U54" s="18">
        <v>0</v>
      </c>
      <c r="V54" s="18">
        <v>1</v>
      </c>
      <c r="W54" s="18">
        <v>1</v>
      </c>
      <c r="X54" s="18">
        <v>1</v>
      </c>
      <c r="Y54" s="23">
        <f>F54</f>
        <v>0</v>
      </c>
      <c r="Z54" s="18">
        <v>1</v>
      </c>
      <c r="AA54" s="18">
        <v>1</v>
      </c>
      <c r="AB54" s="18">
        <v>1</v>
      </c>
      <c r="AC54" s="19">
        <v>66</v>
      </c>
      <c r="AD54" s="19">
        <v>15</v>
      </c>
      <c r="AE54" s="19">
        <v>67</v>
      </c>
      <c r="AF54" s="19">
        <v>111</v>
      </c>
      <c r="AG54" s="19">
        <v>67</v>
      </c>
      <c r="AH54" s="19" t="s">
        <v>803</v>
      </c>
      <c r="AI54" s="18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8" t="str">
        <f t="shared" ca="1" si="3"/>
        <v>15</v>
      </c>
      <c r="AU54" s="18" t="s">
        <v>25</v>
      </c>
      <c r="AV54" s="119" t="str">
        <f t="shared" ca="1" si="4"/>
        <v>7B00013CC80100076000650005160804010001010001010100660015006701110067016A000000000000000000000000000000000000000000157D</v>
      </c>
      <c r="AW54" s="79">
        <v>53</v>
      </c>
      <c r="AX54" s="21"/>
      <c r="AY54" s="18" t="str">
        <f t="shared" si="5"/>
        <v>00</v>
      </c>
      <c r="AZ54" s="18" t="str">
        <f t="shared" si="6"/>
        <v>00</v>
      </c>
      <c r="BA54" s="20"/>
      <c r="BB54" s="21"/>
    </row>
    <row r="55" spans="1:54" ht="66">
      <c r="A55" s="27"/>
      <c r="B55" s="119"/>
      <c r="C55" s="27"/>
      <c r="D55" s="119"/>
      <c r="E55" s="119">
        <v>2</v>
      </c>
      <c r="F55" s="22">
        <v>1</v>
      </c>
      <c r="G55" s="18" t="s">
        <v>18</v>
      </c>
      <c r="H55" s="18">
        <v>0</v>
      </c>
      <c r="I55" s="18">
        <v>1</v>
      </c>
      <c r="J55" s="18" t="s">
        <v>69</v>
      </c>
      <c r="K55" s="18" t="s">
        <v>68</v>
      </c>
      <c r="L55" s="18">
        <v>1</v>
      </c>
      <c r="M55" s="18">
        <v>0</v>
      </c>
      <c r="N55" s="19">
        <v>760</v>
      </c>
      <c r="O55" s="19">
        <v>65</v>
      </c>
      <c r="P55" s="19">
        <v>5</v>
      </c>
      <c r="Q55" s="18" t="str">
        <f t="shared" ca="1" si="13"/>
        <v>16</v>
      </c>
      <c r="R55" s="18" t="str">
        <f t="shared" ca="1" si="15"/>
        <v>08</v>
      </c>
      <c r="S55" s="18" t="str">
        <f t="shared" ca="1" si="17"/>
        <v>04</v>
      </c>
      <c r="T55" s="18">
        <v>1</v>
      </c>
      <c r="U55" s="18">
        <v>0</v>
      </c>
      <c r="V55" s="18">
        <v>1</v>
      </c>
      <c r="W55" s="18">
        <v>1</v>
      </c>
      <c r="X55" s="18">
        <v>1</v>
      </c>
      <c r="Y55" s="23">
        <f t="shared" ref="Y55:Y56" si="22">F55</f>
        <v>1</v>
      </c>
      <c r="Z55" s="18">
        <v>1</v>
      </c>
      <c r="AA55" s="18">
        <v>1</v>
      </c>
      <c r="AB55" s="18">
        <v>1</v>
      </c>
      <c r="AC55" s="19">
        <v>66</v>
      </c>
      <c r="AD55" s="19">
        <v>15</v>
      </c>
      <c r="AE55" s="19">
        <v>67</v>
      </c>
      <c r="AF55" s="19">
        <v>111</v>
      </c>
      <c r="AG55" s="19">
        <v>67</v>
      </c>
      <c r="AH55" s="19" t="s">
        <v>803</v>
      </c>
      <c r="AI55" s="18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8" t="str">
        <f t="shared" ca="1" si="3"/>
        <v>10</v>
      </c>
      <c r="AU55" s="18" t="s">
        <v>25</v>
      </c>
      <c r="AV55" s="119" t="str">
        <f t="shared" ca="1" si="4"/>
        <v>7B00013CC80100076000650005160804010001010101010100660015006701110067016A000000000000000000000000000000000000000000107D</v>
      </c>
      <c r="AW55" s="79">
        <v>54</v>
      </c>
      <c r="AX55" s="21"/>
      <c r="AY55" s="18" t="str">
        <f t="shared" si="5"/>
        <v>00</v>
      </c>
      <c r="AZ55" s="18" t="str">
        <f t="shared" si="6"/>
        <v>00</v>
      </c>
      <c r="BA55" s="20"/>
      <c r="BB55" s="21"/>
    </row>
    <row r="56" spans="1:54" ht="66">
      <c r="A56" s="27"/>
      <c r="B56" s="119"/>
      <c r="C56" s="27"/>
      <c r="D56" s="119"/>
      <c r="E56" s="119">
        <v>3</v>
      </c>
      <c r="F56" s="22" t="s">
        <v>22</v>
      </c>
      <c r="G56" s="18" t="s">
        <v>18</v>
      </c>
      <c r="H56" s="18">
        <v>0</v>
      </c>
      <c r="I56" s="18">
        <v>1</v>
      </c>
      <c r="J56" s="18" t="s">
        <v>69</v>
      </c>
      <c r="K56" s="18" t="s">
        <v>68</v>
      </c>
      <c r="L56" s="18">
        <v>1</v>
      </c>
      <c r="M56" s="18">
        <v>0</v>
      </c>
      <c r="N56" s="19">
        <v>760</v>
      </c>
      <c r="O56" s="19">
        <v>65</v>
      </c>
      <c r="P56" s="19">
        <v>5</v>
      </c>
      <c r="Q56" s="18" t="str">
        <f t="shared" ca="1" si="13"/>
        <v>16</v>
      </c>
      <c r="R56" s="18" t="str">
        <f t="shared" ca="1" si="15"/>
        <v>08</v>
      </c>
      <c r="S56" s="18" t="str">
        <f t="shared" ca="1" si="17"/>
        <v>04</v>
      </c>
      <c r="T56" s="18">
        <v>1</v>
      </c>
      <c r="U56" s="18">
        <v>0</v>
      </c>
      <c r="V56" s="18">
        <v>1</v>
      </c>
      <c r="W56" s="18">
        <v>1</v>
      </c>
      <c r="X56" s="18">
        <v>1</v>
      </c>
      <c r="Y56" s="23" t="str">
        <f t="shared" si="22"/>
        <v>FF</v>
      </c>
      <c r="Z56" s="18">
        <v>1</v>
      </c>
      <c r="AA56" s="18">
        <v>1</v>
      </c>
      <c r="AB56" s="18">
        <v>1</v>
      </c>
      <c r="AC56" s="19">
        <v>66</v>
      </c>
      <c r="AD56" s="19">
        <v>15</v>
      </c>
      <c r="AE56" s="19">
        <v>67</v>
      </c>
      <c r="AF56" s="19">
        <v>111</v>
      </c>
      <c r="AG56" s="19">
        <v>67</v>
      </c>
      <c r="AH56" s="19" t="s">
        <v>803</v>
      </c>
      <c r="AI56" s="18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8" t="str">
        <f t="shared" ca="1" si="3"/>
        <v>14</v>
      </c>
      <c r="AU56" s="18" t="s">
        <v>25</v>
      </c>
      <c r="AV56" s="119" t="str">
        <f t="shared" ca="1" si="4"/>
        <v>7B00013CC8010007600065000516080401000101FF01010100660015006701110067016A000000000000000000000000000000000000000000147D</v>
      </c>
      <c r="AW56" s="79">
        <v>55</v>
      </c>
      <c r="AX56" s="21"/>
      <c r="AY56" s="18" t="str">
        <f t="shared" si="5"/>
        <v>00</v>
      </c>
      <c r="AZ56" s="18" t="str">
        <f t="shared" si="6"/>
        <v>00</v>
      </c>
      <c r="BA56" s="20"/>
      <c r="BB56" s="21"/>
    </row>
    <row r="57" spans="1:54" ht="66">
      <c r="A57" s="27"/>
      <c r="B57" s="119">
        <v>22</v>
      </c>
      <c r="C57" s="27" t="s">
        <v>84</v>
      </c>
      <c r="D57" s="119"/>
      <c r="E57" s="119">
        <v>1</v>
      </c>
      <c r="F57" s="22">
        <v>0</v>
      </c>
      <c r="G57" s="18" t="s">
        <v>18</v>
      </c>
      <c r="H57" s="18">
        <v>0</v>
      </c>
      <c r="I57" s="18">
        <v>1</v>
      </c>
      <c r="J57" s="18" t="s">
        <v>69</v>
      </c>
      <c r="K57" s="18" t="s">
        <v>68</v>
      </c>
      <c r="L57" s="18">
        <v>1</v>
      </c>
      <c r="M57" s="18">
        <v>0</v>
      </c>
      <c r="N57" s="19">
        <v>760</v>
      </c>
      <c r="O57" s="19">
        <v>65</v>
      </c>
      <c r="P57" s="19">
        <v>5</v>
      </c>
      <c r="Q57" s="18" t="str">
        <f t="shared" ca="1" si="13"/>
        <v>16</v>
      </c>
      <c r="R57" s="18" t="str">
        <f t="shared" ca="1" si="15"/>
        <v>08</v>
      </c>
      <c r="S57" s="18" t="str">
        <f t="shared" ca="1" si="17"/>
        <v>04</v>
      </c>
      <c r="T57" s="18">
        <v>1</v>
      </c>
      <c r="U57" s="18">
        <v>0</v>
      </c>
      <c r="V57" s="18">
        <v>1</v>
      </c>
      <c r="W57" s="18">
        <v>1</v>
      </c>
      <c r="X57" s="18">
        <v>1</v>
      </c>
      <c r="Y57" s="18">
        <v>1</v>
      </c>
      <c r="Z57" s="23">
        <f>F57</f>
        <v>0</v>
      </c>
      <c r="AA57" s="18">
        <v>1</v>
      </c>
      <c r="AB57" s="18">
        <v>1</v>
      </c>
      <c r="AC57" s="19">
        <v>66</v>
      </c>
      <c r="AD57" s="19">
        <v>15</v>
      </c>
      <c r="AE57" s="19">
        <v>67</v>
      </c>
      <c r="AF57" s="19">
        <v>111</v>
      </c>
      <c r="AG57" s="19">
        <v>67</v>
      </c>
      <c r="AH57" s="19" t="s">
        <v>803</v>
      </c>
      <c r="AI57" s="18">
        <v>0</v>
      </c>
      <c r="AJ57" s="19">
        <v>0</v>
      </c>
      <c r="AK57" s="19">
        <v>0</v>
      </c>
      <c r="AL57" s="19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8" t="str">
        <f t="shared" ca="1" si="3"/>
        <v>15</v>
      </c>
      <c r="AU57" s="18" t="s">
        <v>25</v>
      </c>
      <c r="AV57" s="119" t="str">
        <f t="shared" ca="1" si="4"/>
        <v>7B00013CC80100076000650005160804010001010100010100660015006701110067016A000000000000000000000000000000000000000000157D</v>
      </c>
      <c r="AW57" s="79">
        <v>56</v>
      </c>
      <c r="AX57" s="21"/>
      <c r="AY57" s="18" t="str">
        <f t="shared" si="5"/>
        <v>00</v>
      </c>
      <c r="AZ57" s="18" t="str">
        <f t="shared" si="6"/>
        <v>00</v>
      </c>
      <c r="BA57" s="20"/>
      <c r="BB57" s="21"/>
    </row>
    <row r="58" spans="1:54" ht="66">
      <c r="A58" s="27"/>
      <c r="B58" s="119"/>
      <c r="C58" s="27"/>
      <c r="D58" s="119"/>
      <c r="E58" s="119">
        <v>2</v>
      </c>
      <c r="F58" s="22">
        <v>1</v>
      </c>
      <c r="G58" s="18" t="s">
        <v>18</v>
      </c>
      <c r="H58" s="18">
        <v>0</v>
      </c>
      <c r="I58" s="18">
        <v>1</v>
      </c>
      <c r="J58" s="18" t="s">
        <v>69</v>
      </c>
      <c r="K58" s="18" t="s">
        <v>68</v>
      </c>
      <c r="L58" s="18">
        <v>1</v>
      </c>
      <c r="M58" s="18">
        <v>0</v>
      </c>
      <c r="N58" s="19">
        <v>760</v>
      </c>
      <c r="O58" s="19">
        <v>65</v>
      </c>
      <c r="P58" s="19">
        <v>5</v>
      </c>
      <c r="Q58" s="18" t="str">
        <f t="shared" ca="1" si="13"/>
        <v>16</v>
      </c>
      <c r="R58" s="18" t="str">
        <f t="shared" ca="1" si="15"/>
        <v>08</v>
      </c>
      <c r="S58" s="18" t="str">
        <f t="shared" ca="1" si="17"/>
        <v>04</v>
      </c>
      <c r="T58" s="18">
        <v>1</v>
      </c>
      <c r="U58" s="18">
        <v>0</v>
      </c>
      <c r="V58" s="18">
        <v>1</v>
      </c>
      <c r="W58" s="18">
        <v>1</v>
      </c>
      <c r="X58" s="18">
        <v>1</v>
      </c>
      <c r="Y58" s="18">
        <v>1</v>
      </c>
      <c r="Z58" s="23">
        <f t="shared" ref="Z58:Z59" si="23">F58</f>
        <v>1</v>
      </c>
      <c r="AA58" s="18">
        <v>1</v>
      </c>
      <c r="AB58" s="18">
        <v>1</v>
      </c>
      <c r="AC58" s="19">
        <v>66</v>
      </c>
      <c r="AD58" s="19">
        <v>15</v>
      </c>
      <c r="AE58" s="19">
        <v>67</v>
      </c>
      <c r="AF58" s="19">
        <v>111</v>
      </c>
      <c r="AG58" s="19">
        <v>67</v>
      </c>
      <c r="AH58" s="19" t="s">
        <v>803</v>
      </c>
      <c r="AI58" s="18">
        <v>0</v>
      </c>
      <c r="AJ58" s="19">
        <v>0</v>
      </c>
      <c r="AK58" s="19">
        <v>0</v>
      </c>
      <c r="AL58" s="19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8" t="str">
        <f t="shared" ca="1" si="3"/>
        <v>10</v>
      </c>
      <c r="AU58" s="18" t="s">
        <v>25</v>
      </c>
      <c r="AV58" s="119" t="str">
        <f t="shared" ca="1" si="4"/>
        <v>7B00013CC80100076000650005160804010001010101010100660015006701110067016A000000000000000000000000000000000000000000107D</v>
      </c>
      <c r="AW58" s="79">
        <v>57</v>
      </c>
      <c r="AX58" s="21"/>
      <c r="AY58" s="18" t="str">
        <f t="shared" si="5"/>
        <v>00</v>
      </c>
      <c r="AZ58" s="18" t="str">
        <f t="shared" si="6"/>
        <v>00</v>
      </c>
      <c r="BA58" s="20"/>
      <c r="BB58" s="21"/>
    </row>
    <row r="59" spans="1:54" ht="66">
      <c r="A59" s="27"/>
      <c r="B59" s="119"/>
      <c r="C59" s="27"/>
      <c r="D59" s="119"/>
      <c r="E59" s="119">
        <v>3</v>
      </c>
      <c r="F59" s="22" t="s">
        <v>22</v>
      </c>
      <c r="G59" s="18" t="s">
        <v>18</v>
      </c>
      <c r="H59" s="18">
        <v>0</v>
      </c>
      <c r="I59" s="18">
        <v>1</v>
      </c>
      <c r="J59" s="18" t="s">
        <v>69</v>
      </c>
      <c r="K59" s="18" t="s">
        <v>68</v>
      </c>
      <c r="L59" s="18">
        <v>1</v>
      </c>
      <c r="M59" s="18">
        <v>0</v>
      </c>
      <c r="N59" s="19">
        <v>760</v>
      </c>
      <c r="O59" s="19">
        <v>65</v>
      </c>
      <c r="P59" s="19">
        <v>5</v>
      </c>
      <c r="Q59" s="18" t="str">
        <f t="shared" ca="1" si="13"/>
        <v>16</v>
      </c>
      <c r="R59" s="18" t="str">
        <f t="shared" ca="1" si="15"/>
        <v>08</v>
      </c>
      <c r="S59" s="18" t="str">
        <f t="shared" ca="1" si="17"/>
        <v>04</v>
      </c>
      <c r="T59" s="18">
        <v>1</v>
      </c>
      <c r="U59" s="18">
        <v>0</v>
      </c>
      <c r="V59" s="18">
        <v>1</v>
      </c>
      <c r="W59" s="18">
        <v>1</v>
      </c>
      <c r="X59" s="18">
        <v>1</v>
      </c>
      <c r="Y59" s="18">
        <v>1</v>
      </c>
      <c r="Z59" s="23" t="str">
        <f t="shared" si="23"/>
        <v>FF</v>
      </c>
      <c r="AA59" s="18">
        <v>1</v>
      </c>
      <c r="AB59" s="18">
        <v>1</v>
      </c>
      <c r="AC59" s="19">
        <v>66</v>
      </c>
      <c r="AD59" s="19">
        <v>15</v>
      </c>
      <c r="AE59" s="19">
        <v>67</v>
      </c>
      <c r="AF59" s="19">
        <v>111</v>
      </c>
      <c r="AG59" s="19">
        <v>67</v>
      </c>
      <c r="AH59" s="19" t="s">
        <v>803</v>
      </c>
      <c r="AI59" s="18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8" t="str">
        <f t="shared" ca="1" si="3"/>
        <v>14</v>
      </c>
      <c r="AU59" s="18" t="s">
        <v>25</v>
      </c>
      <c r="AV59" s="119" t="str">
        <f t="shared" ca="1" si="4"/>
        <v>7B00013CC801000760006500051608040100010101FF010100660015006701110067016A000000000000000000000000000000000000000000147D</v>
      </c>
      <c r="AW59" s="79">
        <v>58</v>
      </c>
      <c r="AX59" s="21"/>
      <c r="AY59" s="18" t="str">
        <f t="shared" si="5"/>
        <v>00</v>
      </c>
      <c r="AZ59" s="18" t="str">
        <f t="shared" si="6"/>
        <v>00</v>
      </c>
      <c r="BA59" s="20"/>
      <c r="BB59" s="21"/>
    </row>
    <row r="60" spans="1:54" ht="66">
      <c r="A60" s="27"/>
      <c r="B60" s="119">
        <v>23</v>
      </c>
      <c r="C60" s="27" t="s">
        <v>85</v>
      </c>
      <c r="D60" s="119"/>
      <c r="E60" s="119">
        <v>1</v>
      </c>
      <c r="F60" s="22">
        <v>0</v>
      </c>
      <c r="G60" s="18" t="s">
        <v>18</v>
      </c>
      <c r="H60" s="18">
        <v>0</v>
      </c>
      <c r="I60" s="18">
        <v>1</v>
      </c>
      <c r="J60" s="18" t="s">
        <v>69</v>
      </c>
      <c r="K60" s="18" t="s">
        <v>68</v>
      </c>
      <c r="L60" s="18">
        <v>1</v>
      </c>
      <c r="M60" s="18">
        <v>0</v>
      </c>
      <c r="N60" s="19">
        <v>760</v>
      </c>
      <c r="O60" s="19">
        <v>65</v>
      </c>
      <c r="P60" s="19">
        <v>5</v>
      </c>
      <c r="Q60" s="18" t="str">
        <f t="shared" ca="1" si="13"/>
        <v>16</v>
      </c>
      <c r="R60" s="18" t="str">
        <f t="shared" ca="1" si="15"/>
        <v>08</v>
      </c>
      <c r="S60" s="18" t="str">
        <f t="shared" ca="1" si="17"/>
        <v>04</v>
      </c>
      <c r="T60" s="18">
        <v>1</v>
      </c>
      <c r="U60" s="18">
        <v>0</v>
      </c>
      <c r="V60" s="18">
        <v>1</v>
      </c>
      <c r="W60" s="18">
        <v>1</v>
      </c>
      <c r="X60" s="18">
        <v>1</v>
      </c>
      <c r="Y60" s="18">
        <v>1</v>
      </c>
      <c r="Z60" s="18">
        <v>1</v>
      </c>
      <c r="AA60" s="23">
        <f>F60</f>
        <v>0</v>
      </c>
      <c r="AB60" s="18">
        <v>1</v>
      </c>
      <c r="AC60" s="19">
        <v>66</v>
      </c>
      <c r="AD60" s="19">
        <v>15</v>
      </c>
      <c r="AE60" s="19">
        <v>67</v>
      </c>
      <c r="AF60" s="19">
        <v>111</v>
      </c>
      <c r="AG60" s="19">
        <v>67</v>
      </c>
      <c r="AH60" s="19" t="s">
        <v>803</v>
      </c>
      <c r="AI60" s="18">
        <v>0</v>
      </c>
      <c r="AJ60" s="19">
        <v>0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8" t="str">
        <f t="shared" ca="1" si="3"/>
        <v>15</v>
      </c>
      <c r="AU60" s="18" t="s">
        <v>25</v>
      </c>
      <c r="AV60" s="119" t="str">
        <f t="shared" ca="1" si="4"/>
        <v>7B00013CC80100076000650005160804010001010101000100660015006701110067016A000000000000000000000000000000000000000000157D</v>
      </c>
      <c r="AW60" s="79">
        <v>59</v>
      </c>
      <c r="AX60" s="21"/>
      <c r="AY60" s="18" t="str">
        <f t="shared" si="5"/>
        <v>00</v>
      </c>
      <c r="AZ60" s="18" t="str">
        <f t="shared" si="6"/>
        <v>00</v>
      </c>
      <c r="BA60" s="20"/>
      <c r="BB60" s="21"/>
    </row>
    <row r="61" spans="1:54" ht="66">
      <c r="A61" s="27"/>
      <c r="B61" s="119"/>
      <c r="C61" s="27"/>
      <c r="D61" s="119"/>
      <c r="E61" s="119">
        <v>2</v>
      </c>
      <c r="F61" s="22">
        <v>1</v>
      </c>
      <c r="G61" s="18" t="s">
        <v>18</v>
      </c>
      <c r="H61" s="18">
        <v>0</v>
      </c>
      <c r="I61" s="18">
        <v>1</v>
      </c>
      <c r="J61" s="18" t="s">
        <v>69</v>
      </c>
      <c r="K61" s="18" t="s">
        <v>68</v>
      </c>
      <c r="L61" s="18">
        <v>1</v>
      </c>
      <c r="M61" s="18">
        <v>0</v>
      </c>
      <c r="N61" s="19">
        <v>760</v>
      </c>
      <c r="O61" s="19">
        <v>65</v>
      </c>
      <c r="P61" s="19">
        <v>5</v>
      </c>
      <c r="Q61" s="18" t="str">
        <f t="shared" ca="1" si="13"/>
        <v>16</v>
      </c>
      <c r="R61" s="18" t="str">
        <f t="shared" ca="1" si="15"/>
        <v>08</v>
      </c>
      <c r="S61" s="18" t="str">
        <f t="shared" ca="1" si="17"/>
        <v>04</v>
      </c>
      <c r="T61" s="18">
        <v>1</v>
      </c>
      <c r="U61" s="18">
        <v>0</v>
      </c>
      <c r="V61" s="18">
        <v>1</v>
      </c>
      <c r="W61" s="18">
        <v>1</v>
      </c>
      <c r="X61" s="18">
        <v>1</v>
      </c>
      <c r="Y61" s="18">
        <v>1</v>
      </c>
      <c r="Z61" s="18">
        <v>1</v>
      </c>
      <c r="AA61" s="23">
        <f t="shared" ref="AA61:AA62" si="24">F61</f>
        <v>1</v>
      </c>
      <c r="AB61" s="18">
        <v>1</v>
      </c>
      <c r="AC61" s="19">
        <v>66</v>
      </c>
      <c r="AD61" s="19">
        <v>15</v>
      </c>
      <c r="AE61" s="19">
        <v>67</v>
      </c>
      <c r="AF61" s="19">
        <v>111</v>
      </c>
      <c r="AG61" s="19">
        <v>67</v>
      </c>
      <c r="AH61" s="19" t="s">
        <v>803</v>
      </c>
      <c r="AI61" s="18">
        <v>0</v>
      </c>
      <c r="AJ61" s="19">
        <v>0</v>
      </c>
      <c r="AK61" s="19">
        <v>0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8" t="str">
        <f t="shared" ca="1" si="3"/>
        <v>10</v>
      </c>
      <c r="AU61" s="18" t="s">
        <v>25</v>
      </c>
      <c r="AV61" s="119" t="str">
        <f t="shared" ca="1" si="4"/>
        <v>7B00013CC80100076000650005160804010001010101010100660015006701110067016A000000000000000000000000000000000000000000107D</v>
      </c>
      <c r="AW61" s="79">
        <v>60</v>
      </c>
      <c r="AX61" s="21"/>
      <c r="AY61" s="18" t="str">
        <f t="shared" si="5"/>
        <v>00</v>
      </c>
      <c r="AZ61" s="18" t="str">
        <f t="shared" si="6"/>
        <v>00</v>
      </c>
      <c r="BA61" s="20"/>
      <c r="BB61" s="21"/>
    </row>
    <row r="62" spans="1:54" ht="66">
      <c r="A62" s="27"/>
      <c r="B62" s="119"/>
      <c r="C62" s="27"/>
      <c r="D62" s="119"/>
      <c r="E62" s="119">
        <v>3</v>
      </c>
      <c r="F62" s="22" t="s">
        <v>22</v>
      </c>
      <c r="G62" s="18" t="s">
        <v>18</v>
      </c>
      <c r="H62" s="18">
        <v>0</v>
      </c>
      <c r="I62" s="18">
        <v>1</v>
      </c>
      <c r="J62" s="18" t="s">
        <v>69</v>
      </c>
      <c r="K62" s="18" t="s">
        <v>68</v>
      </c>
      <c r="L62" s="18">
        <v>1</v>
      </c>
      <c r="M62" s="18">
        <v>0</v>
      </c>
      <c r="N62" s="19">
        <v>760</v>
      </c>
      <c r="O62" s="19">
        <v>65</v>
      </c>
      <c r="P62" s="19">
        <v>5</v>
      </c>
      <c r="Q62" s="18" t="str">
        <f t="shared" ca="1" si="13"/>
        <v>16</v>
      </c>
      <c r="R62" s="18" t="str">
        <f t="shared" ca="1" si="15"/>
        <v>08</v>
      </c>
      <c r="S62" s="18" t="str">
        <f t="shared" ca="1" si="17"/>
        <v>04</v>
      </c>
      <c r="T62" s="18">
        <v>1</v>
      </c>
      <c r="U62" s="18">
        <v>0</v>
      </c>
      <c r="V62" s="18">
        <v>1</v>
      </c>
      <c r="W62" s="18">
        <v>1</v>
      </c>
      <c r="X62" s="18">
        <v>1</v>
      </c>
      <c r="Y62" s="18">
        <v>1</v>
      </c>
      <c r="Z62" s="18">
        <v>1</v>
      </c>
      <c r="AA62" s="23" t="str">
        <f t="shared" si="24"/>
        <v>FF</v>
      </c>
      <c r="AB62" s="18">
        <v>1</v>
      </c>
      <c r="AC62" s="19">
        <v>66</v>
      </c>
      <c r="AD62" s="19">
        <v>15</v>
      </c>
      <c r="AE62" s="19">
        <v>67</v>
      </c>
      <c r="AF62" s="19">
        <v>111</v>
      </c>
      <c r="AG62" s="19">
        <v>67</v>
      </c>
      <c r="AH62" s="19" t="s">
        <v>803</v>
      </c>
      <c r="AI62" s="18">
        <v>0</v>
      </c>
      <c r="AJ62" s="19">
        <v>0</v>
      </c>
      <c r="AK62" s="19">
        <v>0</v>
      </c>
      <c r="AL62" s="19">
        <v>0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8" t="str">
        <f t="shared" ca="1" si="3"/>
        <v>14</v>
      </c>
      <c r="AU62" s="18" t="s">
        <v>25</v>
      </c>
      <c r="AV62" s="119" t="str">
        <f t="shared" ca="1" si="4"/>
        <v>7B00013CC80100076000650005160804010001010101FF0100660015006701110067016A000000000000000000000000000000000000000000147D</v>
      </c>
      <c r="AW62" s="79">
        <v>61</v>
      </c>
      <c r="AX62" s="21"/>
      <c r="AY62" s="18" t="str">
        <f t="shared" si="5"/>
        <v>00</v>
      </c>
      <c r="AZ62" s="18" t="str">
        <f t="shared" si="6"/>
        <v>00</v>
      </c>
      <c r="BA62" s="20"/>
      <c r="BB62" s="21"/>
    </row>
    <row r="63" spans="1:54" ht="66">
      <c r="A63" s="27"/>
      <c r="B63" s="119">
        <v>24</v>
      </c>
      <c r="C63" s="27" t="s">
        <v>86</v>
      </c>
      <c r="D63" s="119"/>
      <c r="E63" s="119">
        <v>1</v>
      </c>
      <c r="F63" s="22">
        <v>0</v>
      </c>
      <c r="G63" s="18" t="s">
        <v>18</v>
      </c>
      <c r="H63" s="18">
        <v>0</v>
      </c>
      <c r="I63" s="18">
        <v>1</v>
      </c>
      <c r="J63" s="18" t="s">
        <v>69</v>
      </c>
      <c r="K63" s="18" t="s">
        <v>68</v>
      </c>
      <c r="L63" s="18">
        <v>1</v>
      </c>
      <c r="M63" s="18">
        <v>0</v>
      </c>
      <c r="N63" s="19">
        <v>760</v>
      </c>
      <c r="O63" s="19">
        <v>65</v>
      </c>
      <c r="P63" s="19">
        <v>5</v>
      </c>
      <c r="Q63" s="18" t="str">
        <f t="shared" ca="1" si="13"/>
        <v>16</v>
      </c>
      <c r="R63" s="18" t="str">
        <f t="shared" ca="1" si="15"/>
        <v>08</v>
      </c>
      <c r="S63" s="18" t="str">
        <f t="shared" ca="1" si="17"/>
        <v>04</v>
      </c>
      <c r="T63" s="18">
        <v>1</v>
      </c>
      <c r="U63" s="18">
        <v>0</v>
      </c>
      <c r="V63" s="18">
        <v>1</v>
      </c>
      <c r="W63" s="18">
        <v>1</v>
      </c>
      <c r="X63" s="18">
        <v>1</v>
      </c>
      <c r="Y63" s="18">
        <v>1</v>
      </c>
      <c r="Z63" s="18">
        <v>1</v>
      </c>
      <c r="AA63" s="18">
        <v>1</v>
      </c>
      <c r="AB63" s="23">
        <f>F63</f>
        <v>0</v>
      </c>
      <c r="AC63" s="19">
        <v>66</v>
      </c>
      <c r="AD63" s="19">
        <v>15</v>
      </c>
      <c r="AE63" s="19">
        <v>67</v>
      </c>
      <c r="AF63" s="19">
        <v>111</v>
      </c>
      <c r="AG63" s="19">
        <v>67</v>
      </c>
      <c r="AH63" s="19" t="s">
        <v>803</v>
      </c>
      <c r="AI63" s="18">
        <v>0</v>
      </c>
      <c r="AJ63" s="19">
        <v>0</v>
      </c>
      <c r="AK63" s="19">
        <v>0</v>
      </c>
      <c r="AL63" s="19">
        <v>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8" t="str">
        <f t="shared" ca="1" si="3"/>
        <v>15</v>
      </c>
      <c r="AU63" s="18" t="s">
        <v>25</v>
      </c>
      <c r="AV63" s="119" t="str">
        <f t="shared" ca="1" si="4"/>
        <v>7B00013CC80100076000650005160804010001010101010000660015006701110067016A000000000000000000000000000000000000000000157D</v>
      </c>
      <c r="AW63" s="79">
        <v>62</v>
      </c>
      <c r="AX63" s="21"/>
      <c r="AY63" s="18" t="str">
        <f t="shared" si="5"/>
        <v>00</v>
      </c>
      <c r="AZ63" s="18" t="str">
        <f t="shared" si="6"/>
        <v>00</v>
      </c>
      <c r="BA63" s="20"/>
      <c r="BB63" s="21"/>
    </row>
    <row r="64" spans="1:54" ht="66">
      <c r="A64" s="27"/>
      <c r="B64" s="119"/>
      <c r="C64" s="27"/>
      <c r="D64" s="119"/>
      <c r="E64" s="119">
        <v>2</v>
      </c>
      <c r="F64" s="22">
        <v>1</v>
      </c>
      <c r="G64" s="18" t="s">
        <v>18</v>
      </c>
      <c r="H64" s="18">
        <v>0</v>
      </c>
      <c r="I64" s="18">
        <v>1</v>
      </c>
      <c r="J64" s="18" t="s">
        <v>69</v>
      </c>
      <c r="K64" s="18" t="s">
        <v>68</v>
      </c>
      <c r="L64" s="18">
        <v>1</v>
      </c>
      <c r="M64" s="18">
        <v>0</v>
      </c>
      <c r="N64" s="19">
        <v>760</v>
      </c>
      <c r="O64" s="19">
        <v>65</v>
      </c>
      <c r="P64" s="19">
        <v>5</v>
      </c>
      <c r="Q64" s="18" t="str">
        <f t="shared" ca="1" si="13"/>
        <v>16</v>
      </c>
      <c r="R64" s="18" t="str">
        <f t="shared" ca="1" si="15"/>
        <v>08</v>
      </c>
      <c r="S64" s="18" t="str">
        <f t="shared" ca="1" si="17"/>
        <v>04</v>
      </c>
      <c r="T64" s="18">
        <v>1</v>
      </c>
      <c r="U64" s="18">
        <v>0</v>
      </c>
      <c r="V64" s="18">
        <v>1</v>
      </c>
      <c r="W64" s="18">
        <v>1</v>
      </c>
      <c r="X64" s="18">
        <v>1</v>
      </c>
      <c r="Y64" s="18">
        <v>1</v>
      </c>
      <c r="Z64" s="18">
        <v>1</v>
      </c>
      <c r="AA64" s="18">
        <v>1</v>
      </c>
      <c r="AB64" s="23">
        <f t="shared" ref="AB64:AB65" si="25">F64</f>
        <v>1</v>
      </c>
      <c r="AC64" s="19">
        <v>66</v>
      </c>
      <c r="AD64" s="19">
        <v>15</v>
      </c>
      <c r="AE64" s="19">
        <v>67</v>
      </c>
      <c r="AF64" s="19">
        <v>111</v>
      </c>
      <c r="AG64" s="19">
        <v>67</v>
      </c>
      <c r="AH64" s="19" t="s">
        <v>803</v>
      </c>
      <c r="AI64" s="18">
        <v>0</v>
      </c>
      <c r="AJ64" s="19">
        <v>0</v>
      </c>
      <c r="AK64" s="19">
        <v>0</v>
      </c>
      <c r="AL64" s="19">
        <v>0</v>
      </c>
      <c r="AM64" s="19">
        <v>0</v>
      </c>
      <c r="AN64" s="19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8" t="str">
        <f t="shared" ca="1" si="3"/>
        <v>10</v>
      </c>
      <c r="AU64" s="18" t="s">
        <v>25</v>
      </c>
      <c r="AV64" s="119" t="str">
        <f t="shared" ca="1" si="4"/>
        <v>7B00013CC80100076000650005160804010001010101010100660015006701110067016A000000000000000000000000000000000000000000107D</v>
      </c>
      <c r="AW64" s="79">
        <v>63</v>
      </c>
      <c r="AX64" s="21"/>
      <c r="AY64" s="18" t="str">
        <f t="shared" si="5"/>
        <v>00</v>
      </c>
      <c r="AZ64" s="18" t="str">
        <f t="shared" si="6"/>
        <v>00</v>
      </c>
      <c r="BA64" s="20"/>
      <c r="BB64" s="21"/>
    </row>
    <row r="65" spans="1:54" ht="66">
      <c r="A65" s="27"/>
      <c r="B65" s="119"/>
      <c r="C65" s="27"/>
      <c r="D65" s="119"/>
      <c r="E65" s="119">
        <v>3</v>
      </c>
      <c r="F65" s="22" t="s">
        <v>22</v>
      </c>
      <c r="G65" s="18" t="s">
        <v>18</v>
      </c>
      <c r="H65" s="18">
        <v>0</v>
      </c>
      <c r="I65" s="18">
        <v>1</v>
      </c>
      <c r="J65" s="18" t="s">
        <v>69</v>
      </c>
      <c r="K65" s="18" t="s">
        <v>68</v>
      </c>
      <c r="L65" s="18">
        <v>1</v>
      </c>
      <c r="M65" s="18">
        <v>0</v>
      </c>
      <c r="N65" s="19">
        <v>760</v>
      </c>
      <c r="O65" s="19">
        <v>65</v>
      </c>
      <c r="P65" s="19">
        <v>5</v>
      </c>
      <c r="Q65" s="18" t="str">
        <f t="shared" ca="1" si="13"/>
        <v>16</v>
      </c>
      <c r="R65" s="18" t="str">
        <f t="shared" ca="1" si="15"/>
        <v>08</v>
      </c>
      <c r="S65" s="18" t="str">
        <f t="shared" ca="1" si="17"/>
        <v>04</v>
      </c>
      <c r="T65" s="18">
        <v>1</v>
      </c>
      <c r="U65" s="18">
        <v>0</v>
      </c>
      <c r="V65" s="18">
        <v>1</v>
      </c>
      <c r="W65" s="18">
        <v>1</v>
      </c>
      <c r="X65" s="18">
        <v>1</v>
      </c>
      <c r="Y65" s="18">
        <v>1</v>
      </c>
      <c r="Z65" s="18">
        <v>1</v>
      </c>
      <c r="AA65" s="18">
        <v>1</v>
      </c>
      <c r="AB65" s="23" t="str">
        <f t="shared" si="25"/>
        <v>FF</v>
      </c>
      <c r="AC65" s="19">
        <v>66</v>
      </c>
      <c r="AD65" s="19">
        <v>15</v>
      </c>
      <c r="AE65" s="19">
        <v>67</v>
      </c>
      <c r="AF65" s="19">
        <v>111</v>
      </c>
      <c r="AG65" s="19">
        <v>67</v>
      </c>
      <c r="AH65" s="19" t="s">
        <v>803</v>
      </c>
      <c r="AI65" s="18">
        <v>0</v>
      </c>
      <c r="AJ65" s="19">
        <v>0</v>
      </c>
      <c r="AK65" s="19">
        <v>0</v>
      </c>
      <c r="AL65" s="19">
        <v>0</v>
      </c>
      <c r="AM65" s="19">
        <v>0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8" t="str">
        <f t="shared" ca="1" si="3"/>
        <v>14</v>
      </c>
      <c r="AU65" s="18" t="s">
        <v>25</v>
      </c>
      <c r="AV65" s="119" t="str">
        <f t="shared" ca="1" si="4"/>
        <v>7B00013CC8010007600065000516080401000101010101FF00660015006701110067016A000000000000000000000000000000000000000000147D</v>
      </c>
      <c r="AW65" s="79">
        <v>64</v>
      </c>
      <c r="AX65" s="21"/>
      <c r="AY65" s="18" t="str">
        <f t="shared" si="5"/>
        <v>00</v>
      </c>
      <c r="AZ65" s="18" t="str">
        <f t="shared" si="6"/>
        <v>00</v>
      </c>
      <c r="BA65" s="20"/>
      <c r="BB65" s="21"/>
    </row>
    <row r="66" spans="1:54" ht="66">
      <c r="A66" s="27"/>
      <c r="B66" s="119">
        <v>25</v>
      </c>
      <c r="C66" s="27" t="s">
        <v>804</v>
      </c>
      <c r="D66" s="119"/>
      <c r="E66" s="119">
        <v>1</v>
      </c>
      <c r="F66" s="25">
        <v>0</v>
      </c>
      <c r="G66" s="18" t="s">
        <v>18</v>
      </c>
      <c r="H66" s="18">
        <v>0</v>
      </c>
      <c r="I66" s="18">
        <v>1</v>
      </c>
      <c r="J66" s="18" t="s">
        <v>69</v>
      </c>
      <c r="K66" s="18" t="s">
        <v>68</v>
      </c>
      <c r="L66" s="18">
        <v>1</v>
      </c>
      <c r="M66" s="18">
        <v>0</v>
      </c>
      <c r="N66" s="19">
        <v>760</v>
      </c>
      <c r="O66" s="19">
        <v>65</v>
      </c>
      <c r="P66" s="19">
        <v>5</v>
      </c>
      <c r="Q66" s="18" t="str">
        <f t="shared" ca="1" si="13"/>
        <v>16</v>
      </c>
      <c r="R66" s="18" t="str">
        <f t="shared" ca="1" si="15"/>
        <v>08</v>
      </c>
      <c r="S66" s="18" t="str">
        <f t="shared" ca="1" si="17"/>
        <v>04</v>
      </c>
      <c r="T66" s="18">
        <v>1</v>
      </c>
      <c r="U66" s="18">
        <v>0</v>
      </c>
      <c r="V66" s="18">
        <v>1</v>
      </c>
      <c r="W66" s="18">
        <v>1</v>
      </c>
      <c r="X66" s="18">
        <v>1</v>
      </c>
      <c r="Y66" s="18">
        <v>1</v>
      </c>
      <c r="Z66" s="18">
        <v>1</v>
      </c>
      <c r="AA66" s="18">
        <v>1</v>
      </c>
      <c r="AB66" s="18">
        <v>1</v>
      </c>
      <c r="AC66" s="26">
        <f>F66</f>
        <v>0</v>
      </c>
      <c r="AD66" s="19">
        <v>15</v>
      </c>
      <c r="AE66" s="19">
        <v>67</v>
      </c>
      <c r="AF66" s="19">
        <v>111</v>
      </c>
      <c r="AG66" s="19">
        <v>67</v>
      </c>
      <c r="AH66" s="19" t="s">
        <v>803</v>
      </c>
      <c r="AI66" s="18">
        <v>0</v>
      </c>
      <c r="AJ66" s="19">
        <v>0</v>
      </c>
      <c r="AK66" s="19">
        <v>0</v>
      </c>
      <c r="AL66" s="19">
        <v>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8" t="str">
        <f t="shared" ca="1" si="3"/>
        <v>50</v>
      </c>
      <c r="AU66" s="18" t="s">
        <v>25</v>
      </c>
      <c r="AV66" s="119" t="str">
        <f t="shared" ca="1" si="4"/>
        <v>7B00013CC80100076000650005160804010001010101010100000015006701110067016A000000000000000000000000000000000000000000507D</v>
      </c>
      <c r="AW66" s="79">
        <v>65</v>
      </c>
      <c r="AX66" s="21"/>
      <c r="AY66" s="18" t="str">
        <f t="shared" si="5"/>
        <v>00</v>
      </c>
      <c r="AZ66" s="18" t="str">
        <f t="shared" si="6"/>
        <v>00</v>
      </c>
      <c r="BA66" s="20"/>
      <c r="BB66" s="21"/>
    </row>
    <row r="67" spans="1:54" ht="66">
      <c r="A67" s="27"/>
      <c r="B67" s="119"/>
      <c r="C67" s="27"/>
      <c r="D67" s="119"/>
      <c r="E67" s="119">
        <v>2</v>
      </c>
      <c r="F67" s="25">
        <v>34</v>
      </c>
      <c r="G67" s="18" t="s">
        <v>18</v>
      </c>
      <c r="H67" s="18">
        <v>0</v>
      </c>
      <c r="I67" s="18">
        <v>1</v>
      </c>
      <c r="J67" s="18" t="s">
        <v>69</v>
      </c>
      <c r="K67" s="18" t="s">
        <v>68</v>
      </c>
      <c r="L67" s="18">
        <v>1</v>
      </c>
      <c r="M67" s="18">
        <v>0</v>
      </c>
      <c r="N67" s="19">
        <v>760</v>
      </c>
      <c r="O67" s="19">
        <v>65</v>
      </c>
      <c r="P67" s="19">
        <v>5</v>
      </c>
      <c r="Q67" s="18" t="str">
        <f t="shared" ca="1" si="13"/>
        <v>16</v>
      </c>
      <c r="R67" s="18" t="str">
        <f t="shared" ca="1" si="15"/>
        <v>08</v>
      </c>
      <c r="S67" s="18" t="str">
        <f t="shared" ca="1" si="17"/>
        <v>04</v>
      </c>
      <c r="T67" s="18">
        <v>1</v>
      </c>
      <c r="U67" s="18">
        <v>0</v>
      </c>
      <c r="V67" s="18">
        <v>1</v>
      </c>
      <c r="W67" s="18">
        <v>1</v>
      </c>
      <c r="X67" s="18">
        <v>1</v>
      </c>
      <c r="Y67" s="18">
        <v>1</v>
      </c>
      <c r="Z67" s="18">
        <v>1</v>
      </c>
      <c r="AA67" s="18">
        <v>1</v>
      </c>
      <c r="AB67" s="18">
        <v>1</v>
      </c>
      <c r="AC67" s="26">
        <f t="shared" ref="AC67:AC68" si="26">F67</f>
        <v>34</v>
      </c>
      <c r="AD67" s="19">
        <v>15</v>
      </c>
      <c r="AE67" s="19">
        <v>67</v>
      </c>
      <c r="AF67" s="19">
        <v>111</v>
      </c>
      <c r="AG67" s="19">
        <v>67</v>
      </c>
      <c r="AH67" s="19" t="s">
        <v>803</v>
      </c>
      <c r="AI67" s="18">
        <v>0</v>
      </c>
      <c r="AJ67" s="19">
        <v>0</v>
      </c>
      <c r="AK67" s="19">
        <v>0</v>
      </c>
      <c r="AL67" s="19">
        <v>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8" t="str">
        <f t="shared" ref="AT67:AT116" ca="1" si="27">TEXT(DEC2HEX(_xlfn.BITAND(SUM(HEX2DEC(G67)+HEX2DEC(H67)+HEX2DEC(I67)+HEX2DEC(J67)+HEX2DEC(K67)+HEX2DEC(L67)+HEX2DEC(M67)+HEX2DEC(N67)+HEX2DEC(O67)+HEX2DEC(P67)+HEX2DEC(Q67)+HEX2DEC(R67)+HEX2DEC(S67)+HEX2DEC(T67)+HEX2DEC(U67)+HEX2DEC(V67)+HEX2DEC(X67)+HEX2DEC(Y67)+HEX2DEC(Z67)+HEX2DEC(AA67)+HEX2DEC(AB67)+HEX2DEC(AC67)+HEX2DEC(AD67)+HEX2DEC(AE67)+HEX2DEC(AF67)+HEX2DEC(AG67)+HEX2DEC(AH67)+HEX2DEC(AI67)+HEX2DEC(AJ67)+HEX2DEC(AK67)+HEX2DEC(AL67)+HEX2DEC(AM67)+HEX2DEC(AN67)+HEX2DEC(AO67)+HEX2DEC(AP67)+HEX2DEC(AQ67)+HEX2DEC(AR67)+HEX2DEC(AS67)),85)),"00")</f>
        <v>04</v>
      </c>
      <c r="AU67" s="18" t="s">
        <v>25</v>
      </c>
      <c r="AV67" s="119" t="str">
        <f t="shared" ref="AV67:AV120" ca="1" si="28">CONCATENATE(TEXT(G67,"00"),TEXT(H67,"00"),TEXT(I67,"00"),TEXT(J67,"00"),TEXT(K67,"00"),TEXT(L67,"00"),TEXT(M67,"00"),TEXT(N67,"0000"),TEXT(O67,"0000"),TEXT(P67,"0000"),TEXT(Q67,"00"),TEXT(R67,"00"),,TEXT(S67,"00"),,TEXT(T67,"00"),TEXT(U67,"00"),TEXT(V67,"00"),TEXT(X67,"00"),TEXT(Y67,"00"),TEXT(Z67,"00"),TEXT(AA67,"00"),TEXT(AB67,"00"),TEXT(AC67,"0000"),TEXT(AD67,"0000"),TEXT(AE67,"0000"),TEXT(AF67,"0000"),TEXT(AG67,"0000"),TEXT(AH67,"0000"),TEXT(AI67,"00"),TEXT(AJ67,"0000"),TEXT(AK67,"0000"),TEXT(AL67,"0000"),TEXT(AM67,"0000"),TEXT(AN67,"0000"),TEXT(AO67,"0000"),TEXT(AP67,"0000"),TEXT(AQ67,"0000"),TEXT(AR67,"0000"),TEXT(AS67,"0000"),TEXT(AT67,"00"),TEXT(AU67,"00"))</f>
        <v>7B00013CC80100076000650005160804010001010101010100340015006701110067016A000000000000000000000000000000000000000000047D</v>
      </c>
      <c r="AW67" s="79">
        <v>66</v>
      </c>
      <c r="AX67" s="21"/>
      <c r="AY67" s="18" t="str">
        <f t="shared" ref="AY67:AY120" si="29">TEXT(DEC2HEX(_xlfn.BITAND(SUM(
HEX2DEC(MID(AX67,1,2))+HEX2DEC(MID(AX67,4,2))+HEX2DEC(MID(AX67,7,2))+HEX2DEC(MID(AX67,10,2))+HEX2DEC(MID(AX67,13,2))+HEX2DEC(MID(AX67,16,2))+HEX2DEC(MID(AX67,19,2))+HEX2DEC(MID(AX67,22,2))+
HEX2DEC(MID(AX67,25,2))+HEX2DEC(MID(AX67,28,2))+HEX2DEC(MID(AX67,31,2))+HEX2DEC(MID(AX67,34,2))+HEX2DEC(MID(AX67,37,2))+HEX2DEC(MID(AX67,40,2))+HEX2DEC(MID(AX67,43,2))+HEX2DEC(MID(AX67,46,2))+
HEX2DEC(MID(AX67,49,2))+HEX2DEC(MID(AX67,52,2))+HEX2DEC(MID(AX67,55,2))+HEX2DEC(MID(AX67,58,2))+HEX2DEC(MID(AX67,61,2))+HEX2DEC(MID(AX67,64,2))+HEX2DEC(MID(AX67,67,2))+HEX2DEC(MID(AX67,70,2))+
HEX2DEC(MID(AX67,73,2))+HEX2DEC(MID(AX67,76,2))+HEX2DEC(MID(AX67,79,2))+HEX2DEC(MID(AX67,82,2))+HEX2DEC(MID(AX67,85,2))+HEX2DEC(MID(AX67,88,2))+HEX2DEC(MID(AX67,91,2))+HEX2DEC(MID(AX67,94,2))+
HEX2DEC(MID(AX67,97,2))+HEX2DEC(MID(AX67,100,2))+HEX2DEC(MID(AX67,103,2))+HEX2DEC(MID(AX67,106,2))+HEX2DEC(MID(AX67,109,2))+HEX2DEC(MID(AX67,112,2))+HEX2DEC(MID(AX67,115,2))+HEX2DEC(MID(AX67,118,2))+HEX2DEC(MID(AX67,121,2))+HEX2DEC(MID(AX67,124,2))+HEX2DEC(MID(AX67,127,2))+HEX2DEC(MID(AX67,130,2))+HEX2DEC(MID(AX67,133,2))+HEX2DEC(MID(AX67,136,2))),85)),"00")</f>
        <v>00</v>
      </c>
      <c r="AZ67" s="18" t="str">
        <f t="shared" ref="AZ67:AZ120" si="30">TEXT(DEC2HEX(_xlfn.BITAND(SUM(
HEX2DEC(MID(AX67,1,2))+HEX2DEC(MID(AX67,4,2))+HEX2DEC(MID(AX67,7,2))+HEX2DEC(MID(AX67,10,2))+HEX2DEC(MID(AX67,13,2))+HEX2DEC(MID(AX67,16,2))+HEX2DEC(MID(AX67,19,2))+HEX2DEC(MID(AX67,22,2))+
HEX2DEC(MID(AX67,25,2))+HEX2DEC(MID(AX67,28,2))+HEX2DEC(MID(AX67,31,2))+HEX2DEC(MID(AX67,34,2))+HEX2DEC(MID(AX67,37,2))+HEX2DEC(MID(AX67,40,2))+HEX2DEC(MID(AX67,43,2))+HEX2DEC(MID(AX67,46,2))+
HEX2DEC(MID(AX67,49,2))+HEX2DEC(MID(AX67,52,2))+HEX2DEC(MID(AX67,55,2))+HEX2DEC(MID(AX67,58,2))+HEX2DEC(MID(AX67,61,2))+HEX2DEC(MID(AX67,64,2))+HEX2DEC(MID(AX67,67,2))+HEX2DEC(MID(AX67,70,2))+
HEX2DEC(MID(AX67,73,2))+HEX2DEC(MID(AX67,76,2))+HEX2DEC(MID(AX67,79,2))+HEX2DEC(MID(AX67,82,2))+HEX2DEC(MID(AX67,85,2))+HEX2DEC(MID(AX67,88,2))+HEX2DEC(MID(AX67,91,2))+HEX2DEC(MID(AX67,94,2))+
HEX2DEC(MID(AX67,97,2))+HEX2DEC(MID(AX67,100,2))+HEX2DEC(MID(AX67,103,2))+HEX2DEC(MID(AX67,106,2))+HEX2DEC(MID(AX67,109,2))+HEX2DEC(MID(AX67,112,2))+HEX2DEC(MID(AX67,115,2))+HEX2DEC(MID(AX67,118,2))+HEX2DEC(MID(AX67,121,2))+HEX2DEC(MID(AX67,124,2))+HEX2DEC(MID(AX67,127,2))+HEX2DEC(MID(AX67,130,2))+HEX2DEC(MID(AX67,133,2))+HEX2DEC(MID(AX67,136,2))+HEX2DEC(MID(AX67,139,2))+HEX2DEC(MID(AX67,142,2))+HEX2DEC(MID(AX67,145,2))+HEX2DEC(MID(AX67,148,2))+HEX2DEC(MID(AX67,151,2))+HEX2DEC(MID(AX67,154,2))+HEX2DEC(MID(AX67,157,2))+HEX2DEC(MID(AX67,160,2))+HEX2DEC(MID(AX67,163,2))+HEX2DEC(MID(AX67,166,2))+HEX2DEC(MID(AX67,169,2))+HEX2DEC(MID(AX67,172,2))+HEX2DEC(MID(AX67,175,2))+HEX2DEC(MID(AX67,178,2))+HEX2DEC(MID(AX67,181,2))+HEX2DEC(MID(AX67,184,2))+HEX2DEC(MID(AX67,187,2))+HEX2DEC(MID(AX67,190,2))+HEX2DEC(MID(AX67,193,2))+HEX2DEC(MID(AX67,196,2))+HEX2DEC(MID(AX67,199,2))+HEX2DEC(MID(AX67,202,2))),85)),"00")</f>
        <v>00</v>
      </c>
      <c r="BA67" s="20"/>
      <c r="BB67" s="21"/>
    </row>
    <row r="68" spans="1:54" ht="66">
      <c r="A68" s="27"/>
      <c r="B68" s="119"/>
      <c r="C68" s="27"/>
      <c r="D68" s="119"/>
      <c r="E68" s="119">
        <v>3</v>
      </c>
      <c r="F68" s="25" t="s">
        <v>72</v>
      </c>
      <c r="G68" s="18" t="s">
        <v>18</v>
      </c>
      <c r="H68" s="18">
        <v>0</v>
      </c>
      <c r="I68" s="18">
        <v>1</v>
      </c>
      <c r="J68" s="18" t="s">
        <v>69</v>
      </c>
      <c r="K68" s="18" t="s">
        <v>68</v>
      </c>
      <c r="L68" s="18">
        <v>1</v>
      </c>
      <c r="M68" s="18">
        <v>0</v>
      </c>
      <c r="N68" s="19">
        <v>760</v>
      </c>
      <c r="O68" s="19">
        <v>65</v>
      </c>
      <c r="P68" s="19">
        <v>5</v>
      </c>
      <c r="Q68" s="18" t="str">
        <f t="shared" ca="1" si="13"/>
        <v>16</v>
      </c>
      <c r="R68" s="18" t="str">
        <f t="shared" ca="1" si="15"/>
        <v>08</v>
      </c>
      <c r="S68" s="18" t="str">
        <f t="shared" ca="1" si="17"/>
        <v>04</v>
      </c>
      <c r="T68" s="18">
        <v>1</v>
      </c>
      <c r="U68" s="18">
        <v>0</v>
      </c>
      <c r="V68" s="18">
        <v>1</v>
      </c>
      <c r="W68" s="18">
        <v>1</v>
      </c>
      <c r="X68" s="18">
        <v>1</v>
      </c>
      <c r="Y68" s="18">
        <v>1</v>
      </c>
      <c r="Z68" s="18">
        <v>1</v>
      </c>
      <c r="AA68" s="18">
        <v>1</v>
      </c>
      <c r="AB68" s="18">
        <v>1</v>
      </c>
      <c r="AC68" s="26" t="str">
        <f t="shared" si="26"/>
        <v>FFFF</v>
      </c>
      <c r="AD68" s="19">
        <v>15</v>
      </c>
      <c r="AE68" s="19">
        <v>67</v>
      </c>
      <c r="AF68" s="19">
        <v>111</v>
      </c>
      <c r="AG68" s="19">
        <v>67</v>
      </c>
      <c r="AH68" s="19" t="s">
        <v>803</v>
      </c>
      <c r="AI68" s="18">
        <v>0</v>
      </c>
      <c r="AJ68" s="19">
        <v>0</v>
      </c>
      <c r="AK68" s="19">
        <v>0</v>
      </c>
      <c r="AL68" s="19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8" t="str">
        <f t="shared" ca="1" si="27"/>
        <v>51</v>
      </c>
      <c r="AU68" s="18" t="s">
        <v>25</v>
      </c>
      <c r="AV68" s="119" t="str">
        <f t="shared" ca="1" si="28"/>
        <v>7B00013CC801000760006500051608040100010101010101FFFF0015006701110067016A000000000000000000000000000000000000000000517D</v>
      </c>
      <c r="AW68" s="79">
        <v>67</v>
      </c>
      <c r="AX68" s="21"/>
      <c r="AY68" s="18" t="str">
        <f t="shared" si="29"/>
        <v>00</v>
      </c>
      <c r="AZ68" s="18" t="str">
        <f t="shared" si="30"/>
        <v>00</v>
      </c>
      <c r="BA68" s="20"/>
      <c r="BB68" s="21"/>
    </row>
    <row r="69" spans="1:54" ht="66">
      <c r="A69" s="27"/>
      <c r="B69" s="119">
        <v>27</v>
      </c>
      <c r="C69" s="27" t="s">
        <v>805</v>
      </c>
      <c r="D69" s="119" t="s">
        <v>225</v>
      </c>
      <c r="E69" s="119">
        <v>1</v>
      </c>
      <c r="F69" s="25">
        <v>0</v>
      </c>
      <c r="G69" s="18" t="s">
        <v>18</v>
      </c>
      <c r="H69" s="18">
        <v>0</v>
      </c>
      <c r="I69" s="18">
        <v>1</v>
      </c>
      <c r="J69" s="18" t="s">
        <v>69</v>
      </c>
      <c r="K69" s="18" t="s">
        <v>68</v>
      </c>
      <c r="L69" s="18">
        <v>1</v>
      </c>
      <c r="M69" s="18">
        <v>0</v>
      </c>
      <c r="N69" s="19">
        <v>760</v>
      </c>
      <c r="O69" s="19">
        <v>65</v>
      </c>
      <c r="P69" s="19">
        <v>5</v>
      </c>
      <c r="Q69" s="18" t="str">
        <f t="shared" ca="1" si="13"/>
        <v>16</v>
      </c>
      <c r="R69" s="18" t="str">
        <f t="shared" ca="1" si="15"/>
        <v>08</v>
      </c>
      <c r="S69" s="18" t="str">
        <f t="shared" ca="1" si="17"/>
        <v>04</v>
      </c>
      <c r="T69" s="18">
        <v>1</v>
      </c>
      <c r="U69" s="18">
        <v>0</v>
      </c>
      <c r="V69" s="18">
        <v>1</v>
      </c>
      <c r="W69" s="18">
        <v>1</v>
      </c>
      <c r="X69" s="18">
        <v>1</v>
      </c>
      <c r="Y69" s="18">
        <v>1</v>
      </c>
      <c r="Z69" s="18">
        <v>1</v>
      </c>
      <c r="AA69" s="18">
        <v>1</v>
      </c>
      <c r="AB69" s="18">
        <v>1</v>
      </c>
      <c r="AC69" s="19">
        <v>66</v>
      </c>
      <c r="AD69" s="26">
        <f>F69</f>
        <v>0</v>
      </c>
      <c r="AE69" s="19">
        <v>67</v>
      </c>
      <c r="AF69" s="19">
        <v>111</v>
      </c>
      <c r="AG69" s="19">
        <v>67</v>
      </c>
      <c r="AH69" s="19" t="s">
        <v>803</v>
      </c>
      <c r="AI69" s="18">
        <v>0</v>
      </c>
      <c r="AJ69" s="19">
        <v>0</v>
      </c>
      <c r="AK69" s="19">
        <v>0</v>
      </c>
      <c r="AL69" s="19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8" t="str">
        <f t="shared" ca="1" si="27"/>
        <v>01</v>
      </c>
      <c r="AU69" s="18" t="s">
        <v>25</v>
      </c>
      <c r="AV69" s="119" t="str">
        <f t="shared" ca="1" si="28"/>
        <v>7B00013CC80100076000650005160804010001010101010100660000006701110067016A000000000000000000000000000000000000000000017D</v>
      </c>
      <c r="AW69" s="79">
        <v>68</v>
      </c>
      <c r="AX69" s="21"/>
      <c r="AY69" s="18" t="str">
        <f t="shared" si="29"/>
        <v>00</v>
      </c>
      <c r="AZ69" s="18" t="str">
        <f t="shared" si="30"/>
        <v>00</v>
      </c>
      <c r="BA69" s="20"/>
      <c r="BB69" s="21"/>
    </row>
    <row r="70" spans="1:54" ht="66">
      <c r="A70" s="27"/>
      <c r="B70" s="119"/>
      <c r="C70" s="27"/>
      <c r="D70" s="119" t="s">
        <v>224</v>
      </c>
      <c r="E70" s="119">
        <v>2</v>
      </c>
      <c r="F70" s="25" t="s">
        <v>222</v>
      </c>
      <c r="G70" s="18" t="s">
        <v>18</v>
      </c>
      <c r="H70" s="18">
        <v>0</v>
      </c>
      <c r="I70" s="18">
        <v>1</v>
      </c>
      <c r="J70" s="18" t="s">
        <v>69</v>
      </c>
      <c r="K70" s="18" t="s">
        <v>68</v>
      </c>
      <c r="L70" s="18">
        <v>1</v>
      </c>
      <c r="M70" s="18">
        <v>0</v>
      </c>
      <c r="N70" s="19">
        <v>760</v>
      </c>
      <c r="O70" s="19">
        <v>65</v>
      </c>
      <c r="P70" s="19">
        <v>5</v>
      </c>
      <c r="Q70" s="18" t="str">
        <f t="shared" ca="1" si="13"/>
        <v>16</v>
      </c>
      <c r="R70" s="18" t="str">
        <f t="shared" ca="1" si="15"/>
        <v>08</v>
      </c>
      <c r="S70" s="18" t="str">
        <f t="shared" ca="1" si="17"/>
        <v>04</v>
      </c>
      <c r="T70" s="18">
        <v>1</v>
      </c>
      <c r="U70" s="18">
        <v>0</v>
      </c>
      <c r="V70" s="18">
        <v>1</v>
      </c>
      <c r="W70" s="18">
        <v>1</v>
      </c>
      <c r="X70" s="18">
        <v>1</v>
      </c>
      <c r="Y70" s="18">
        <v>1</v>
      </c>
      <c r="Z70" s="18">
        <v>1</v>
      </c>
      <c r="AA70" s="18">
        <v>1</v>
      </c>
      <c r="AB70" s="18">
        <v>1</v>
      </c>
      <c r="AC70" s="19">
        <v>66</v>
      </c>
      <c r="AD70" s="26" t="str">
        <f t="shared" ref="AD70:AD71" si="31">F70</f>
        <v>02FF</v>
      </c>
      <c r="AE70" s="19">
        <v>67</v>
      </c>
      <c r="AF70" s="19">
        <v>111</v>
      </c>
      <c r="AG70" s="19">
        <v>67</v>
      </c>
      <c r="AH70" s="19" t="s">
        <v>803</v>
      </c>
      <c r="AI70" s="18">
        <v>0</v>
      </c>
      <c r="AJ70" s="19">
        <v>0</v>
      </c>
      <c r="AK70" s="19">
        <v>0</v>
      </c>
      <c r="AL70" s="19">
        <v>0</v>
      </c>
      <c r="AM70" s="19">
        <v>0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8" t="str">
        <f t="shared" ca="1" si="27"/>
        <v>00</v>
      </c>
      <c r="AU70" s="18" t="s">
        <v>25</v>
      </c>
      <c r="AV70" s="119" t="str">
        <f t="shared" ca="1" si="28"/>
        <v>7B00013CC801000760006500051608040100010101010101006602FF006701110067016A000000000000000000000000000000000000000000007D</v>
      </c>
      <c r="AW70" s="79">
        <v>69</v>
      </c>
      <c r="AX70" s="21"/>
      <c r="AY70" s="18" t="str">
        <f t="shared" si="29"/>
        <v>00</v>
      </c>
      <c r="AZ70" s="18" t="str">
        <f t="shared" si="30"/>
        <v>00</v>
      </c>
      <c r="BA70" s="20"/>
      <c r="BB70" s="21"/>
    </row>
    <row r="71" spans="1:54" ht="66">
      <c r="A71" s="27"/>
      <c r="B71" s="119"/>
      <c r="C71" s="27"/>
      <c r="D71" s="119" t="s">
        <v>223</v>
      </c>
      <c r="E71" s="119">
        <v>3</v>
      </c>
      <c r="F71" s="25" t="s">
        <v>72</v>
      </c>
      <c r="G71" s="18" t="s">
        <v>18</v>
      </c>
      <c r="H71" s="18">
        <v>0</v>
      </c>
      <c r="I71" s="18">
        <v>1</v>
      </c>
      <c r="J71" s="18" t="s">
        <v>69</v>
      </c>
      <c r="K71" s="18" t="s">
        <v>68</v>
      </c>
      <c r="L71" s="18">
        <v>1</v>
      </c>
      <c r="M71" s="18">
        <v>0</v>
      </c>
      <c r="N71" s="19">
        <v>760</v>
      </c>
      <c r="O71" s="19">
        <v>65</v>
      </c>
      <c r="P71" s="19">
        <v>5</v>
      </c>
      <c r="Q71" s="18" t="str">
        <f t="shared" ca="1" si="13"/>
        <v>16</v>
      </c>
      <c r="R71" s="18" t="str">
        <f t="shared" ca="1" si="15"/>
        <v>08</v>
      </c>
      <c r="S71" s="18" t="str">
        <f t="shared" ca="1" si="17"/>
        <v>04</v>
      </c>
      <c r="T71" s="18">
        <v>1</v>
      </c>
      <c r="U71" s="18">
        <v>0</v>
      </c>
      <c r="V71" s="18">
        <v>1</v>
      </c>
      <c r="W71" s="18">
        <v>1</v>
      </c>
      <c r="X71" s="18">
        <v>1</v>
      </c>
      <c r="Y71" s="18">
        <v>1</v>
      </c>
      <c r="Z71" s="18">
        <v>1</v>
      </c>
      <c r="AA71" s="18">
        <v>1</v>
      </c>
      <c r="AB71" s="18">
        <v>1</v>
      </c>
      <c r="AC71" s="19">
        <v>66</v>
      </c>
      <c r="AD71" s="26" t="str">
        <f t="shared" si="31"/>
        <v>FFFF</v>
      </c>
      <c r="AE71" s="19">
        <v>67</v>
      </c>
      <c r="AF71" s="19">
        <v>111</v>
      </c>
      <c r="AG71" s="19">
        <v>67</v>
      </c>
      <c r="AH71" s="19" t="s">
        <v>803</v>
      </c>
      <c r="AI71" s="18">
        <v>0</v>
      </c>
      <c r="AJ71" s="19">
        <v>0</v>
      </c>
      <c r="AK71" s="19">
        <v>0</v>
      </c>
      <c r="AL71" s="19">
        <v>0</v>
      </c>
      <c r="AM71" s="19">
        <v>0</v>
      </c>
      <c r="AN71" s="19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0</v>
      </c>
      <c r="AT71" s="18" t="str">
        <f t="shared" ca="1" si="27"/>
        <v>00</v>
      </c>
      <c r="AU71" s="18" t="s">
        <v>25</v>
      </c>
      <c r="AV71" s="119" t="str">
        <f t="shared" ca="1" si="28"/>
        <v>7B00013CC8010007600065000516080401000101010101010066FFFF006701110067016A000000000000000000000000000000000000000000007D</v>
      </c>
      <c r="AW71" s="79">
        <v>70</v>
      </c>
      <c r="AX71" s="21"/>
      <c r="AY71" s="18" t="str">
        <f t="shared" si="29"/>
        <v>00</v>
      </c>
      <c r="AZ71" s="18" t="str">
        <f t="shared" si="30"/>
        <v>00</v>
      </c>
      <c r="BA71" s="20"/>
      <c r="BB71" s="21"/>
    </row>
    <row r="72" spans="1:54" ht="66">
      <c r="A72" s="27"/>
      <c r="B72" s="119">
        <v>29</v>
      </c>
      <c r="C72" s="27" t="s">
        <v>806</v>
      </c>
      <c r="D72" s="119"/>
      <c r="E72" s="119">
        <v>1</v>
      </c>
      <c r="F72" s="25">
        <v>0</v>
      </c>
      <c r="G72" s="18" t="s">
        <v>18</v>
      </c>
      <c r="H72" s="18">
        <v>0</v>
      </c>
      <c r="I72" s="18">
        <v>1</v>
      </c>
      <c r="J72" s="18" t="s">
        <v>69</v>
      </c>
      <c r="K72" s="18" t="s">
        <v>68</v>
      </c>
      <c r="L72" s="18">
        <v>1</v>
      </c>
      <c r="M72" s="18">
        <v>0</v>
      </c>
      <c r="N72" s="19">
        <v>760</v>
      </c>
      <c r="O72" s="19">
        <v>65</v>
      </c>
      <c r="P72" s="19">
        <v>5</v>
      </c>
      <c r="Q72" s="18" t="str">
        <f t="shared" ca="1" si="13"/>
        <v>16</v>
      </c>
      <c r="R72" s="18" t="str">
        <f t="shared" ca="1" si="15"/>
        <v>08</v>
      </c>
      <c r="S72" s="18" t="str">
        <f t="shared" ca="1" si="17"/>
        <v>04</v>
      </c>
      <c r="T72" s="18">
        <v>1</v>
      </c>
      <c r="U72" s="18">
        <v>0</v>
      </c>
      <c r="V72" s="18">
        <v>1</v>
      </c>
      <c r="W72" s="18">
        <v>1</v>
      </c>
      <c r="X72" s="18">
        <v>1</v>
      </c>
      <c r="Y72" s="18">
        <v>1</v>
      </c>
      <c r="Z72" s="18">
        <v>1</v>
      </c>
      <c r="AA72" s="18">
        <v>1</v>
      </c>
      <c r="AB72" s="18">
        <v>1</v>
      </c>
      <c r="AC72" s="19">
        <v>66</v>
      </c>
      <c r="AD72" s="19">
        <v>15</v>
      </c>
      <c r="AE72" s="26">
        <f>F72</f>
        <v>0</v>
      </c>
      <c r="AF72" s="19">
        <v>111</v>
      </c>
      <c r="AG72" s="19">
        <v>67</v>
      </c>
      <c r="AH72" s="19" t="s">
        <v>803</v>
      </c>
      <c r="AI72" s="18">
        <v>0</v>
      </c>
      <c r="AJ72" s="19">
        <v>0</v>
      </c>
      <c r="AK72" s="19">
        <v>0</v>
      </c>
      <c r="AL72" s="19">
        <v>0</v>
      </c>
      <c r="AM72" s="19">
        <v>0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8" t="str">
        <f t="shared" ca="1" si="27"/>
        <v>51</v>
      </c>
      <c r="AU72" s="18" t="s">
        <v>25</v>
      </c>
      <c r="AV72" s="119" t="str">
        <f t="shared" ca="1" si="28"/>
        <v>7B00013CC80100076000650005160804010001010101010100660015000001110067016A000000000000000000000000000000000000000000517D</v>
      </c>
      <c r="AW72" s="79">
        <v>71</v>
      </c>
      <c r="AX72" s="21"/>
      <c r="AY72" s="18" t="str">
        <f t="shared" si="29"/>
        <v>00</v>
      </c>
      <c r="AZ72" s="18" t="str">
        <f t="shared" si="30"/>
        <v>00</v>
      </c>
      <c r="BA72" s="20"/>
      <c r="BB72" s="21"/>
    </row>
    <row r="73" spans="1:54" ht="66">
      <c r="A73" s="27"/>
      <c r="B73" s="119"/>
      <c r="C73" s="27"/>
      <c r="D73" s="119"/>
      <c r="E73" s="119">
        <v>2</v>
      </c>
      <c r="F73" s="25">
        <v>34</v>
      </c>
      <c r="G73" s="18" t="s">
        <v>18</v>
      </c>
      <c r="H73" s="18">
        <v>0</v>
      </c>
      <c r="I73" s="18">
        <v>1</v>
      </c>
      <c r="J73" s="18" t="s">
        <v>69</v>
      </c>
      <c r="K73" s="18" t="s">
        <v>68</v>
      </c>
      <c r="L73" s="18">
        <v>1</v>
      </c>
      <c r="M73" s="18">
        <v>0</v>
      </c>
      <c r="N73" s="19">
        <v>760</v>
      </c>
      <c r="O73" s="19">
        <v>65</v>
      </c>
      <c r="P73" s="19">
        <v>5</v>
      </c>
      <c r="Q73" s="18" t="str">
        <f t="shared" ca="1" si="13"/>
        <v>16</v>
      </c>
      <c r="R73" s="18" t="str">
        <f t="shared" ca="1" si="15"/>
        <v>08</v>
      </c>
      <c r="S73" s="18" t="str">
        <f t="shared" ca="1" si="17"/>
        <v>04</v>
      </c>
      <c r="T73" s="18">
        <v>1</v>
      </c>
      <c r="U73" s="18">
        <v>0</v>
      </c>
      <c r="V73" s="18">
        <v>1</v>
      </c>
      <c r="W73" s="18">
        <v>1</v>
      </c>
      <c r="X73" s="18">
        <v>1</v>
      </c>
      <c r="Y73" s="18">
        <v>1</v>
      </c>
      <c r="Z73" s="18">
        <v>1</v>
      </c>
      <c r="AA73" s="18">
        <v>1</v>
      </c>
      <c r="AB73" s="18">
        <v>1</v>
      </c>
      <c r="AC73" s="19">
        <v>66</v>
      </c>
      <c r="AD73" s="19">
        <v>15</v>
      </c>
      <c r="AE73" s="26">
        <f t="shared" ref="AE73:AE74" si="32">F73</f>
        <v>34</v>
      </c>
      <c r="AF73" s="19">
        <v>111</v>
      </c>
      <c r="AG73" s="19">
        <v>67</v>
      </c>
      <c r="AH73" s="19" t="s">
        <v>803</v>
      </c>
      <c r="AI73" s="18">
        <v>0</v>
      </c>
      <c r="AJ73" s="19">
        <v>0</v>
      </c>
      <c r="AK73" s="19">
        <v>0</v>
      </c>
      <c r="AL73" s="19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8" t="str">
        <f t="shared" ca="1" si="27"/>
        <v>05</v>
      </c>
      <c r="AU73" s="18" t="s">
        <v>25</v>
      </c>
      <c r="AV73" s="119" t="str">
        <f t="shared" ca="1" si="28"/>
        <v>7B00013CC80100076000650005160804010001010101010100660015003401110067016A000000000000000000000000000000000000000000057D</v>
      </c>
      <c r="AW73" s="79">
        <v>72</v>
      </c>
      <c r="AX73" s="21"/>
      <c r="AY73" s="18" t="str">
        <f t="shared" si="29"/>
        <v>00</v>
      </c>
      <c r="AZ73" s="18" t="str">
        <f t="shared" si="30"/>
        <v>00</v>
      </c>
      <c r="BA73" s="20"/>
      <c r="BB73" s="21"/>
    </row>
    <row r="74" spans="1:54" ht="66">
      <c r="A74" s="27"/>
      <c r="B74" s="119"/>
      <c r="C74" s="27"/>
      <c r="D74" s="119"/>
      <c r="E74" s="119">
        <v>3</v>
      </c>
      <c r="F74" s="25" t="s">
        <v>72</v>
      </c>
      <c r="G74" s="18" t="s">
        <v>18</v>
      </c>
      <c r="H74" s="18">
        <v>0</v>
      </c>
      <c r="I74" s="18">
        <v>1</v>
      </c>
      <c r="J74" s="18" t="s">
        <v>69</v>
      </c>
      <c r="K74" s="18" t="s">
        <v>68</v>
      </c>
      <c r="L74" s="18">
        <v>1</v>
      </c>
      <c r="M74" s="18">
        <v>0</v>
      </c>
      <c r="N74" s="19">
        <v>760</v>
      </c>
      <c r="O74" s="19">
        <v>65</v>
      </c>
      <c r="P74" s="19">
        <v>5</v>
      </c>
      <c r="Q74" s="18" t="str">
        <f t="shared" ca="1" si="13"/>
        <v>16</v>
      </c>
      <c r="R74" s="18" t="str">
        <f t="shared" ca="1" si="15"/>
        <v>08</v>
      </c>
      <c r="S74" s="18" t="str">
        <f t="shared" ca="1" si="17"/>
        <v>04</v>
      </c>
      <c r="T74" s="18">
        <v>1</v>
      </c>
      <c r="U74" s="18">
        <v>0</v>
      </c>
      <c r="V74" s="18">
        <v>1</v>
      </c>
      <c r="W74" s="18">
        <v>1</v>
      </c>
      <c r="X74" s="18">
        <v>1</v>
      </c>
      <c r="Y74" s="18">
        <v>1</v>
      </c>
      <c r="Z74" s="18">
        <v>1</v>
      </c>
      <c r="AA74" s="18">
        <v>1</v>
      </c>
      <c r="AB74" s="18">
        <v>1</v>
      </c>
      <c r="AC74" s="19">
        <v>66</v>
      </c>
      <c r="AD74" s="19">
        <v>15</v>
      </c>
      <c r="AE74" s="26" t="str">
        <f t="shared" si="32"/>
        <v>FFFF</v>
      </c>
      <c r="AF74" s="19">
        <v>111</v>
      </c>
      <c r="AG74" s="19">
        <v>67</v>
      </c>
      <c r="AH74" s="19" t="s">
        <v>803</v>
      </c>
      <c r="AI74" s="18">
        <v>0</v>
      </c>
      <c r="AJ74" s="19">
        <v>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8" t="str">
        <f t="shared" ca="1" si="27"/>
        <v>50</v>
      </c>
      <c r="AU74" s="18" t="s">
        <v>25</v>
      </c>
      <c r="AV74" s="119" t="str">
        <f t="shared" ca="1" si="28"/>
        <v>7B00013CC80100076000650005160804010001010101010100660015FFFF01110067016A000000000000000000000000000000000000000000507D</v>
      </c>
      <c r="AW74" s="79">
        <v>73</v>
      </c>
      <c r="AX74" s="21"/>
      <c r="AY74" s="18" t="str">
        <f t="shared" si="29"/>
        <v>00</v>
      </c>
      <c r="AZ74" s="18" t="str">
        <f t="shared" si="30"/>
        <v>00</v>
      </c>
      <c r="BA74" s="20"/>
      <c r="BB74" s="21"/>
    </row>
    <row r="75" spans="1:54" ht="66">
      <c r="A75" s="27"/>
      <c r="B75" s="119">
        <v>31</v>
      </c>
      <c r="C75" s="27" t="s">
        <v>807</v>
      </c>
      <c r="D75" s="119" t="s">
        <v>225</v>
      </c>
      <c r="E75" s="119">
        <v>1</v>
      </c>
      <c r="F75" s="25">
        <v>0</v>
      </c>
      <c r="G75" s="18" t="s">
        <v>18</v>
      </c>
      <c r="H75" s="18">
        <v>0</v>
      </c>
      <c r="I75" s="18">
        <v>1</v>
      </c>
      <c r="J75" s="18" t="s">
        <v>69</v>
      </c>
      <c r="K75" s="18" t="s">
        <v>68</v>
      </c>
      <c r="L75" s="18">
        <v>1</v>
      </c>
      <c r="M75" s="18">
        <v>0</v>
      </c>
      <c r="N75" s="19">
        <v>760</v>
      </c>
      <c r="O75" s="19">
        <v>65</v>
      </c>
      <c r="P75" s="19">
        <v>5</v>
      </c>
      <c r="Q75" s="18" t="str">
        <f t="shared" ca="1" si="13"/>
        <v>16</v>
      </c>
      <c r="R75" s="18" t="str">
        <f t="shared" ca="1" si="15"/>
        <v>08</v>
      </c>
      <c r="S75" s="18" t="str">
        <f t="shared" ca="1" si="17"/>
        <v>04</v>
      </c>
      <c r="T75" s="18">
        <v>1</v>
      </c>
      <c r="U75" s="18">
        <v>0</v>
      </c>
      <c r="V75" s="18">
        <v>1</v>
      </c>
      <c r="W75" s="18">
        <v>1</v>
      </c>
      <c r="X75" s="18">
        <v>1</v>
      </c>
      <c r="Y75" s="18">
        <v>1</v>
      </c>
      <c r="Z75" s="18">
        <v>1</v>
      </c>
      <c r="AA75" s="18">
        <v>1</v>
      </c>
      <c r="AB75" s="18">
        <v>1</v>
      </c>
      <c r="AC75" s="19">
        <v>66</v>
      </c>
      <c r="AD75" s="19">
        <v>15</v>
      </c>
      <c r="AE75" s="19">
        <v>67</v>
      </c>
      <c r="AF75" s="26">
        <f>F75</f>
        <v>0</v>
      </c>
      <c r="AG75" s="19">
        <v>67</v>
      </c>
      <c r="AH75" s="19" t="s">
        <v>803</v>
      </c>
      <c r="AI75" s="18">
        <v>0</v>
      </c>
      <c r="AJ75" s="19">
        <v>0</v>
      </c>
      <c r="AK75" s="19">
        <v>0</v>
      </c>
      <c r="AL75" s="19">
        <v>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8" t="str">
        <f t="shared" ca="1" si="27"/>
        <v>05</v>
      </c>
      <c r="AU75" s="18" t="s">
        <v>25</v>
      </c>
      <c r="AV75" s="119" t="str">
        <f t="shared" ca="1" si="28"/>
        <v>7B00013CC80100076000650005160804010001010101010100660015006700000067016A000000000000000000000000000000000000000000057D</v>
      </c>
      <c r="AW75" s="79">
        <v>74</v>
      </c>
      <c r="AX75" s="21"/>
      <c r="AY75" s="18" t="str">
        <f t="shared" si="29"/>
        <v>00</v>
      </c>
      <c r="AZ75" s="18" t="str">
        <f t="shared" si="30"/>
        <v>00</v>
      </c>
      <c r="BA75" s="20"/>
      <c r="BB75" s="21"/>
    </row>
    <row r="76" spans="1:54" ht="66">
      <c r="A76" s="27"/>
      <c r="B76" s="119"/>
      <c r="C76" s="27"/>
      <c r="D76" s="119" t="s">
        <v>224</v>
      </c>
      <c r="E76" s="119">
        <v>2</v>
      </c>
      <c r="F76" s="25">
        <v>34</v>
      </c>
      <c r="G76" s="18" t="s">
        <v>18</v>
      </c>
      <c r="H76" s="18">
        <v>0</v>
      </c>
      <c r="I76" s="18">
        <v>1</v>
      </c>
      <c r="J76" s="18" t="s">
        <v>69</v>
      </c>
      <c r="K76" s="18" t="s">
        <v>68</v>
      </c>
      <c r="L76" s="18">
        <v>1</v>
      </c>
      <c r="M76" s="18">
        <v>0</v>
      </c>
      <c r="N76" s="19">
        <v>760</v>
      </c>
      <c r="O76" s="19">
        <v>65</v>
      </c>
      <c r="P76" s="19">
        <v>5</v>
      </c>
      <c r="Q76" s="18" t="str">
        <f t="shared" ca="1" si="13"/>
        <v>16</v>
      </c>
      <c r="R76" s="18" t="str">
        <f t="shared" ca="1" si="15"/>
        <v>08</v>
      </c>
      <c r="S76" s="18" t="str">
        <f t="shared" ca="1" si="17"/>
        <v>04</v>
      </c>
      <c r="T76" s="18">
        <v>1</v>
      </c>
      <c r="U76" s="18">
        <v>0</v>
      </c>
      <c r="V76" s="18">
        <v>1</v>
      </c>
      <c r="W76" s="18">
        <v>1</v>
      </c>
      <c r="X76" s="18">
        <v>1</v>
      </c>
      <c r="Y76" s="18">
        <v>1</v>
      </c>
      <c r="Z76" s="18">
        <v>1</v>
      </c>
      <c r="AA76" s="18">
        <v>1</v>
      </c>
      <c r="AB76" s="18">
        <v>1</v>
      </c>
      <c r="AC76" s="19">
        <v>66</v>
      </c>
      <c r="AD76" s="19">
        <v>15</v>
      </c>
      <c r="AE76" s="19">
        <v>67</v>
      </c>
      <c r="AF76" s="26">
        <f t="shared" ref="AF76:AF77" si="33">F76</f>
        <v>34</v>
      </c>
      <c r="AG76" s="19">
        <v>67</v>
      </c>
      <c r="AH76" s="19" t="s">
        <v>803</v>
      </c>
      <c r="AI76" s="18">
        <v>0</v>
      </c>
      <c r="AJ76" s="19">
        <v>0</v>
      </c>
      <c r="AK76" s="19">
        <v>0</v>
      </c>
      <c r="AL76" s="19">
        <v>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8" t="str">
        <f t="shared" ca="1" si="27"/>
        <v>51</v>
      </c>
      <c r="AU76" s="18" t="s">
        <v>25</v>
      </c>
      <c r="AV76" s="119" t="str">
        <f t="shared" ca="1" si="28"/>
        <v>7B00013CC80100076000650005160804010001010101010100660015006700340067016A000000000000000000000000000000000000000000517D</v>
      </c>
      <c r="AW76" s="79">
        <v>75</v>
      </c>
      <c r="AX76" s="21"/>
      <c r="AY76" s="18" t="str">
        <f t="shared" si="29"/>
        <v>00</v>
      </c>
      <c r="AZ76" s="18" t="str">
        <f t="shared" si="30"/>
        <v>00</v>
      </c>
      <c r="BA76" s="20"/>
      <c r="BB76" s="21"/>
    </row>
    <row r="77" spans="1:54" ht="66">
      <c r="A77" s="27"/>
      <c r="B77" s="119"/>
      <c r="C77" s="27"/>
      <c r="D77" s="119" t="s">
        <v>223</v>
      </c>
      <c r="E77" s="119">
        <v>3</v>
      </c>
      <c r="F77" s="25" t="s">
        <v>72</v>
      </c>
      <c r="G77" s="18" t="s">
        <v>18</v>
      </c>
      <c r="H77" s="18">
        <v>0</v>
      </c>
      <c r="I77" s="18">
        <v>1</v>
      </c>
      <c r="J77" s="18" t="s">
        <v>69</v>
      </c>
      <c r="K77" s="18" t="s">
        <v>68</v>
      </c>
      <c r="L77" s="18">
        <v>1</v>
      </c>
      <c r="M77" s="18">
        <v>0</v>
      </c>
      <c r="N77" s="19">
        <v>760</v>
      </c>
      <c r="O77" s="19">
        <v>65</v>
      </c>
      <c r="P77" s="19">
        <v>5</v>
      </c>
      <c r="Q77" s="18" t="str">
        <f t="shared" ca="1" si="13"/>
        <v>16</v>
      </c>
      <c r="R77" s="18" t="str">
        <f t="shared" ca="1" si="15"/>
        <v>08</v>
      </c>
      <c r="S77" s="18" t="str">
        <f t="shared" ca="1" si="17"/>
        <v>04</v>
      </c>
      <c r="T77" s="18">
        <v>1</v>
      </c>
      <c r="U77" s="18">
        <v>0</v>
      </c>
      <c r="V77" s="18">
        <v>1</v>
      </c>
      <c r="W77" s="18">
        <v>1</v>
      </c>
      <c r="X77" s="18">
        <v>1</v>
      </c>
      <c r="Y77" s="18">
        <v>1</v>
      </c>
      <c r="Z77" s="18">
        <v>1</v>
      </c>
      <c r="AA77" s="18">
        <v>1</v>
      </c>
      <c r="AB77" s="18">
        <v>1</v>
      </c>
      <c r="AC77" s="19">
        <v>66</v>
      </c>
      <c r="AD77" s="19">
        <v>15</v>
      </c>
      <c r="AE77" s="19">
        <v>67</v>
      </c>
      <c r="AF77" s="26" t="str">
        <f t="shared" si="33"/>
        <v>FFFF</v>
      </c>
      <c r="AG77" s="19">
        <v>67</v>
      </c>
      <c r="AH77" s="19" t="s">
        <v>803</v>
      </c>
      <c r="AI77" s="18">
        <v>0</v>
      </c>
      <c r="AJ77" s="19">
        <v>0</v>
      </c>
      <c r="AK77" s="19">
        <v>0</v>
      </c>
      <c r="AL77" s="19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8" t="str">
        <f t="shared" ca="1" si="27"/>
        <v>04</v>
      </c>
      <c r="AU77" s="18" t="s">
        <v>25</v>
      </c>
      <c r="AV77" s="119" t="str">
        <f t="shared" ca="1" si="28"/>
        <v>7B00013CC801000760006500051608040100010101010101006600150067FFFF0067016A000000000000000000000000000000000000000000047D</v>
      </c>
      <c r="AW77" s="79">
        <v>76</v>
      </c>
      <c r="AX77" s="21"/>
      <c r="AY77" s="18" t="str">
        <f t="shared" si="29"/>
        <v>00</v>
      </c>
      <c r="AZ77" s="18" t="str">
        <f t="shared" si="30"/>
        <v>00</v>
      </c>
      <c r="BA77" s="20"/>
      <c r="BB77" s="21"/>
    </row>
    <row r="78" spans="1:54" ht="66">
      <c r="A78" s="27"/>
      <c r="B78" s="119">
        <v>33</v>
      </c>
      <c r="C78" s="27" t="s">
        <v>808</v>
      </c>
      <c r="D78" s="119"/>
      <c r="E78" s="119">
        <v>1</v>
      </c>
      <c r="F78" s="25">
        <v>0</v>
      </c>
      <c r="G78" s="18" t="s">
        <v>18</v>
      </c>
      <c r="H78" s="18">
        <v>0</v>
      </c>
      <c r="I78" s="18">
        <v>1</v>
      </c>
      <c r="J78" s="18" t="s">
        <v>69</v>
      </c>
      <c r="K78" s="18" t="s">
        <v>68</v>
      </c>
      <c r="L78" s="18">
        <v>1</v>
      </c>
      <c r="M78" s="18">
        <v>0</v>
      </c>
      <c r="N78" s="19">
        <v>760</v>
      </c>
      <c r="O78" s="19">
        <v>65</v>
      </c>
      <c r="P78" s="19">
        <v>5</v>
      </c>
      <c r="Q78" s="18" t="str">
        <f t="shared" ca="1" si="13"/>
        <v>16</v>
      </c>
      <c r="R78" s="18" t="str">
        <f t="shared" ca="1" si="15"/>
        <v>08</v>
      </c>
      <c r="S78" s="18" t="str">
        <f t="shared" ca="1" si="17"/>
        <v>04</v>
      </c>
      <c r="T78" s="18">
        <v>1</v>
      </c>
      <c r="U78" s="18">
        <v>0</v>
      </c>
      <c r="V78" s="18">
        <v>1</v>
      </c>
      <c r="W78" s="18">
        <v>1</v>
      </c>
      <c r="X78" s="18">
        <v>1</v>
      </c>
      <c r="Y78" s="18">
        <v>1</v>
      </c>
      <c r="Z78" s="18">
        <v>1</v>
      </c>
      <c r="AA78" s="18">
        <v>1</v>
      </c>
      <c r="AB78" s="18">
        <v>1</v>
      </c>
      <c r="AC78" s="19">
        <v>66</v>
      </c>
      <c r="AD78" s="19">
        <v>15</v>
      </c>
      <c r="AE78" s="19">
        <v>67</v>
      </c>
      <c r="AF78" s="19">
        <v>111</v>
      </c>
      <c r="AG78" s="26">
        <f>F78</f>
        <v>0</v>
      </c>
      <c r="AH78" s="19" t="s">
        <v>803</v>
      </c>
      <c r="AI78" s="18">
        <v>0</v>
      </c>
      <c r="AJ78" s="19">
        <v>0</v>
      </c>
      <c r="AK78" s="19">
        <v>0</v>
      </c>
      <c r="AL78" s="19">
        <v>0</v>
      </c>
      <c r="AM78" s="19">
        <v>0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8" t="str">
        <f t="shared" ca="1" si="27"/>
        <v>51</v>
      </c>
      <c r="AU78" s="18" t="s">
        <v>25</v>
      </c>
      <c r="AV78" s="119" t="str">
        <f t="shared" ca="1" si="28"/>
        <v>7B00013CC80100076000650005160804010001010101010100660015006701110000016A000000000000000000000000000000000000000000517D</v>
      </c>
      <c r="AW78" s="79">
        <v>77</v>
      </c>
      <c r="AX78" s="21"/>
      <c r="AY78" s="18" t="str">
        <f t="shared" si="29"/>
        <v>00</v>
      </c>
      <c r="AZ78" s="18" t="str">
        <f t="shared" si="30"/>
        <v>00</v>
      </c>
      <c r="BA78" s="20"/>
      <c r="BB78" s="21"/>
    </row>
    <row r="79" spans="1:54" ht="66">
      <c r="A79" s="27"/>
      <c r="B79" s="119"/>
      <c r="C79" s="27"/>
      <c r="D79" s="119"/>
      <c r="E79" s="119">
        <v>2</v>
      </c>
      <c r="F79" s="25">
        <v>34</v>
      </c>
      <c r="G79" s="18" t="s">
        <v>18</v>
      </c>
      <c r="H79" s="18">
        <v>0</v>
      </c>
      <c r="I79" s="18">
        <v>1</v>
      </c>
      <c r="J79" s="18" t="s">
        <v>69</v>
      </c>
      <c r="K79" s="18" t="s">
        <v>68</v>
      </c>
      <c r="L79" s="18">
        <v>1</v>
      </c>
      <c r="M79" s="18">
        <v>0</v>
      </c>
      <c r="N79" s="19">
        <v>760</v>
      </c>
      <c r="O79" s="19">
        <v>65</v>
      </c>
      <c r="P79" s="19">
        <v>5</v>
      </c>
      <c r="Q79" s="18" t="str">
        <f t="shared" ca="1" si="13"/>
        <v>16</v>
      </c>
      <c r="R79" s="18" t="str">
        <f t="shared" ca="1" si="15"/>
        <v>08</v>
      </c>
      <c r="S79" s="18" t="str">
        <f t="shared" ca="1" si="17"/>
        <v>04</v>
      </c>
      <c r="T79" s="18">
        <v>1</v>
      </c>
      <c r="U79" s="18">
        <v>0</v>
      </c>
      <c r="V79" s="18">
        <v>1</v>
      </c>
      <c r="W79" s="18">
        <v>1</v>
      </c>
      <c r="X79" s="18">
        <v>1</v>
      </c>
      <c r="Y79" s="18">
        <v>1</v>
      </c>
      <c r="Z79" s="18">
        <v>1</v>
      </c>
      <c r="AA79" s="18">
        <v>1</v>
      </c>
      <c r="AB79" s="18">
        <v>1</v>
      </c>
      <c r="AC79" s="19">
        <v>66</v>
      </c>
      <c r="AD79" s="19">
        <v>15</v>
      </c>
      <c r="AE79" s="19">
        <v>67</v>
      </c>
      <c r="AF79" s="19">
        <v>111</v>
      </c>
      <c r="AG79" s="26">
        <f t="shared" ref="AG79:AG80" si="34">F79</f>
        <v>34</v>
      </c>
      <c r="AH79" s="19" t="s">
        <v>803</v>
      </c>
      <c r="AI79" s="18">
        <v>0</v>
      </c>
      <c r="AJ79" s="19">
        <v>0</v>
      </c>
      <c r="AK79" s="19">
        <v>0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8" t="str">
        <f t="shared" ca="1" si="27"/>
        <v>05</v>
      </c>
      <c r="AU79" s="18" t="s">
        <v>25</v>
      </c>
      <c r="AV79" s="119" t="str">
        <f t="shared" ca="1" si="28"/>
        <v>7B00013CC80100076000650005160804010001010101010100660015006701110034016A000000000000000000000000000000000000000000057D</v>
      </c>
      <c r="AW79" s="79">
        <v>78</v>
      </c>
      <c r="AX79" s="21"/>
      <c r="AY79" s="18" t="str">
        <f t="shared" si="29"/>
        <v>00</v>
      </c>
      <c r="AZ79" s="18" t="str">
        <f t="shared" si="30"/>
        <v>00</v>
      </c>
      <c r="BA79" s="20"/>
      <c r="BB79" s="21"/>
    </row>
    <row r="80" spans="1:54" ht="66">
      <c r="A80" s="27"/>
      <c r="B80" s="119"/>
      <c r="C80" s="27"/>
      <c r="D80" s="119"/>
      <c r="E80" s="119">
        <v>3</v>
      </c>
      <c r="F80" s="25" t="s">
        <v>72</v>
      </c>
      <c r="G80" s="18" t="s">
        <v>18</v>
      </c>
      <c r="H80" s="18">
        <v>0</v>
      </c>
      <c r="I80" s="18">
        <v>1</v>
      </c>
      <c r="J80" s="18" t="s">
        <v>69</v>
      </c>
      <c r="K80" s="18" t="s">
        <v>68</v>
      </c>
      <c r="L80" s="18">
        <v>1</v>
      </c>
      <c r="M80" s="18">
        <v>0</v>
      </c>
      <c r="N80" s="19">
        <v>760</v>
      </c>
      <c r="O80" s="19">
        <v>65</v>
      </c>
      <c r="P80" s="19">
        <v>5</v>
      </c>
      <c r="Q80" s="18" t="str">
        <f t="shared" ca="1" si="13"/>
        <v>16</v>
      </c>
      <c r="R80" s="18" t="str">
        <f t="shared" ca="1" si="15"/>
        <v>08</v>
      </c>
      <c r="S80" s="18" t="str">
        <f t="shared" ca="1" si="17"/>
        <v>04</v>
      </c>
      <c r="T80" s="18">
        <v>1</v>
      </c>
      <c r="U80" s="18">
        <v>0</v>
      </c>
      <c r="V80" s="18">
        <v>1</v>
      </c>
      <c r="W80" s="18">
        <v>1</v>
      </c>
      <c r="X80" s="18">
        <v>1</v>
      </c>
      <c r="Y80" s="18">
        <v>1</v>
      </c>
      <c r="Z80" s="18">
        <v>1</v>
      </c>
      <c r="AA80" s="18">
        <v>1</v>
      </c>
      <c r="AB80" s="18">
        <v>1</v>
      </c>
      <c r="AC80" s="19">
        <v>66</v>
      </c>
      <c r="AD80" s="19">
        <v>15</v>
      </c>
      <c r="AE80" s="19">
        <v>67</v>
      </c>
      <c r="AF80" s="19">
        <v>111</v>
      </c>
      <c r="AG80" s="26" t="str">
        <f t="shared" si="34"/>
        <v>FFFF</v>
      </c>
      <c r="AH80" s="19" t="s">
        <v>803</v>
      </c>
      <c r="AI80" s="18">
        <v>0</v>
      </c>
      <c r="AJ80" s="19">
        <v>0</v>
      </c>
      <c r="AK80" s="19">
        <v>0</v>
      </c>
      <c r="AL80" s="19">
        <v>0</v>
      </c>
      <c r="AM80" s="19">
        <v>0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>
        <v>0</v>
      </c>
      <c r="AT80" s="18" t="str">
        <f t="shared" ca="1" si="27"/>
        <v>50</v>
      </c>
      <c r="AU80" s="18" t="s">
        <v>25</v>
      </c>
      <c r="AV80" s="119" t="str">
        <f t="shared" ca="1" si="28"/>
        <v>7B00013CC8010007600065000516080401000101010101010066001500670111FFFF016A000000000000000000000000000000000000000000507D</v>
      </c>
      <c r="AW80" s="79">
        <v>79</v>
      </c>
      <c r="AX80" s="21"/>
      <c r="AY80" s="18" t="str">
        <f t="shared" si="29"/>
        <v>00</v>
      </c>
      <c r="AZ80" s="18" t="str">
        <f t="shared" si="30"/>
        <v>00</v>
      </c>
      <c r="BA80" s="20"/>
      <c r="BB80" s="21"/>
    </row>
    <row r="81" spans="1:54" ht="66">
      <c r="A81" s="27"/>
      <c r="B81" s="119">
        <v>35</v>
      </c>
      <c r="C81" s="27" t="s">
        <v>809</v>
      </c>
      <c r="D81" s="119" t="s">
        <v>225</v>
      </c>
      <c r="E81" s="119">
        <v>1</v>
      </c>
      <c r="F81" s="25">
        <v>0</v>
      </c>
      <c r="G81" s="18" t="s">
        <v>18</v>
      </c>
      <c r="H81" s="18">
        <v>0</v>
      </c>
      <c r="I81" s="18">
        <v>1</v>
      </c>
      <c r="J81" s="18" t="s">
        <v>69</v>
      </c>
      <c r="K81" s="18" t="s">
        <v>68</v>
      </c>
      <c r="L81" s="18">
        <v>1</v>
      </c>
      <c r="M81" s="18">
        <v>0</v>
      </c>
      <c r="N81" s="19">
        <v>760</v>
      </c>
      <c r="O81" s="19">
        <v>65</v>
      </c>
      <c r="P81" s="19">
        <v>5</v>
      </c>
      <c r="Q81" s="18" t="str">
        <f t="shared" ca="1" si="13"/>
        <v>16</v>
      </c>
      <c r="R81" s="18" t="str">
        <f t="shared" ca="1" si="15"/>
        <v>08</v>
      </c>
      <c r="S81" s="18" t="str">
        <f t="shared" ca="1" si="17"/>
        <v>04</v>
      </c>
      <c r="T81" s="18">
        <v>1</v>
      </c>
      <c r="U81" s="18">
        <v>0</v>
      </c>
      <c r="V81" s="18">
        <v>1</v>
      </c>
      <c r="W81" s="18">
        <v>1</v>
      </c>
      <c r="X81" s="18">
        <v>1</v>
      </c>
      <c r="Y81" s="18">
        <v>1</v>
      </c>
      <c r="Z81" s="18">
        <v>1</v>
      </c>
      <c r="AA81" s="18">
        <v>1</v>
      </c>
      <c r="AB81" s="18">
        <v>1</v>
      </c>
      <c r="AC81" s="19">
        <v>66</v>
      </c>
      <c r="AD81" s="19">
        <v>15</v>
      </c>
      <c r="AE81" s="19">
        <v>67</v>
      </c>
      <c r="AF81" s="19">
        <v>111</v>
      </c>
      <c r="AG81" s="19">
        <v>67</v>
      </c>
      <c r="AH81" s="26">
        <f>F81</f>
        <v>0</v>
      </c>
      <c r="AI81" s="18">
        <v>0</v>
      </c>
      <c r="AJ81" s="19">
        <v>0</v>
      </c>
      <c r="AK81" s="19">
        <v>0</v>
      </c>
      <c r="AL81" s="19">
        <v>0</v>
      </c>
      <c r="AM81" s="19">
        <v>0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8" t="str">
        <f t="shared" ca="1" si="27"/>
        <v>44</v>
      </c>
      <c r="AU81" s="18" t="s">
        <v>25</v>
      </c>
      <c r="AV81" s="119" t="str">
        <f t="shared" ca="1" si="28"/>
        <v>7B00013CC801000760006500051608040100010101010101006600150067011100670000000000000000000000000000000000000000000000447D</v>
      </c>
      <c r="AW81" s="79">
        <v>80</v>
      </c>
      <c r="AX81" s="21"/>
      <c r="AY81" s="18" t="str">
        <f t="shared" si="29"/>
        <v>00</v>
      </c>
      <c r="AZ81" s="18" t="str">
        <f t="shared" si="30"/>
        <v>00</v>
      </c>
      <c r="BA81" s="20"/>
      <c r="BB81" s="21"/>
    </row>
    <row r="82" spans="1:54" ht="66">
      <c r="A82" s="27"/>
      <c r="B82" s="119"/>
      <c r="C82" s="27"/>
      <c r="D82" s="119" t="s">
        <v>224</v>
      </c>
      <c r="E82" s="119">
        <v>2</v>
      </c>
      <c r="F82" s="25">
        <v>34</v>
      </c>
      <c r="G82" s="18" t="s">
        <v>18</v>
      </c>
      <c r="H82" s="18">
        <v>0</v>
      </c>
      <c r="I82" s="18">
        <v>1</v>
      </c>
      <c r="J82" s="18" t="s">
        <v>69</v>
      </c>
      <c r="K82" s="18" t="s">
        <v>68</v>
      </c>
      <c r="L82" s="18">
        <v>1</v>
      </c>
      <c r="M82" s="18">
        <v>0</v>
      </c>
      <c r="N82" s="19">
        <v>760</v>
      </c>
      <c r="O82" s="19">
        <v>65</v>
      </c>
      <c r="P82" s="19">
        <v>5</v>
      </c>
      <c r="Q82" s="18" t="str">
        <f t="shared" ca="1" si="13"/>
        <v>16</v>
      </c>
      <c r="R82" s="18" t="str">
        <f t="shared" ca="1" si="15"/>
        <v>08</v>
      </c>
      <c r="S82" s="18" t="str">
        <f t="shared" ca="1" si="17"/>
        <v>04</v>
      </c>
      <c r="T82" s="18">
        <v>1</v>
      </c>
      <c r="U82" s="18">
        <v>0</v>
      </c>
      <c r="V82" s="18">
        <v>1</v>
      </c>
      <c r="W82" s="18">
        <v>1</v>
      </c>
      <c r="X82" s="18">
        <v>1</v>
      </c>
      <c r="Y82" s="18">
        <v>1</v>
      </c>
      <c r="Z82" s="18">
        <v>1</v>
      </c>
      <c r="AA82" s="18">
        <v>1</v>
      </c>
      <c r="AB82" s="18">
        <v>1</v>
      </c>
      <c r="AC82" s="19">
        <v>66</v>
      </c>
      <c r="AD82" s="19">
        <v>15</v>
      </c>
      <c r="AE82" s="19">
        <v>67</v>
      </c>
      <c r="AF82" s="19">
        <v>111</v>
      </c>
      <c r="AG82" s="19">
        <v>67</v>
      </c>
      <c r="AH82" s="26">
        <f t="shared" ref="AH82:AH83" si="35">F82</f>
        <v>34</v>
      </c>
      <c r="AI82" s="18">
        <v>0</v>
      </c>
      <c r="AJ82" s="19">
        <v>0</v>
      </c>
      <c r="AK82" s="19">
        <v>0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8" t="str">
        <f t="shared" ca="1" si="27"/>
        <v>00</v>
      </c>
      <c r="AU82" s="18" t="s">
        <v>25</v>
      </c>
      <c r="AV82" s="119" t="str">
        <f t="shared" ca="1" si="28"/>
        <v>7B00013CC801000760006500051608040100010101010101006600150067011100670034000000000000000000000000000000000000000000007D</v>
      </c>
      <c r="AW82" s="79">
        <v>81</v>
      </c>
      <c r="AX82" s="21"/>
      <c r="AY82" s="18" t="str">
        <f t="shared" si="29"/>
        <v>00</v>
      </c>
      <c r="AZ82" s="18" t="str">
        <f t="shared" si="30"/>
        <v>00</v>
      </c>
      <c r="BA82" s="20"/>
      <c r="BB82" s="21"/>
    </row>
    <row r="83" spans="1:54" ht="66">
      <c r="A83" s="27"/>
      <c r="B83" s="119"/>
      <c r="C83" s="27"/>
      <c r="D83" s="119" t="s">
        <v>223</v>
      </c>
      <c r="E83" s="119">
        <v>3</v>
      </c>
      <c r="F83" s="25" t="s">
        <v>72</v>
      </c>
      <c r="G83" s="18" t="s">
        <v>18</v>
      </c>
      <c r="H83" s="18">
        <v>0</v>
      </c>
      <c r="I83" s="18">
        <v>1</v>
      </c>
      <c r="J83" s="18" t="s">
        <v>69</v>
      </c>
      <c r="K83" s="18" t="s">
        <v>68</v>
      </c>
      <c r="L83" s="18">
        <v>1</v>
      </c>
      <c r="M83" s="18">
        <v>0</v>
      </c>
      <c r="N83" s="19">
        <v>760</v>
      </c>
      <c r="O83" s="19">
        <v>65</v>
      </c>
      <c r="P83" s="19">
        <v>5</v>
      </c>
      <c r="Q83" s="18" t="str">
        <f t="shared" ca="1" si="13"/>
        <v>16</v>
      </c>
      <c r="R83" s="18" t="str">
        <f t="shared" ca="1" si="15"/>
        <v>08</v>
      </c>
      <c r="S83" s="18" t="str">
        <f t="shared" ca="1" si="17"/>
        <v>04</v>
      </c>
      <c r="T83" s="18">
        <v>1</v>
      </c>
      <c r="U83" s="18">
        <v>0</v>
      </c>
      <c r="V83" s="18">
        <v>1</v>
      </c>
      <c r="W83" s="18">
        <v>1</v>
      </c>
      <c r="X83" s="18">
        <v>1</v>
      </c>
      <c r="Y83" s="18">
        <v>1</v>
      </c>
      <c r="Z83" s="18">
        <v>1</v>
      </c>
      <c r="AA83" s="18">
        <v>1</v>
      </c>
      <c r="AB83" s="18">
        <v>1</v>
      </c>
      <c r="AC83" s="19">
        <v>66</v>
      </c>
      <c r="AD83" s="19">
        <v>15</v>
      </c>
      <c r="AE83" s="19">
        <v>67</v>
      </c>
      <c r="AF83" s="19">
        <v>111</v>
      </c>
      <c r="AG83" s="19">
        <v>67</v>
      </c>
      <c r="AH83" s="26" t="str">
        <f t="shared" si="35"/>
        <v>FFFF</v>
      </c>
      <c r="AI83" s="18">
        <v>0</v>
      </c>
      <c r="AJ83" s="19">
        <v>0</v>
      </c>
      <c r="AK83" s="19">
        <v>0</v>
      </c>
      <c r="AL83" s="19">
        <v>0</v>
      </c>
      <c r="AM83" s="19">
        <v>0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>
        <v>0</v>
      </c>
      <c r="AT83" s="18" t="str">
        <f t="shared" ca="1" si="27"/>
        <v>45</v>
      </c>
      <c r="AU83" s="18" t="s">
        <v>25</v>
      </c>
      <c r="AV83" s="119" t="str">
        <f t="shared" ca="1" si="28"/>
        <v>7B00013CC80100076000650005160804010001010101010100660015006701110067FFFF000000000000000000000000000000000000000000457D</v>
      </c>
      <c r="AW83" s="79">
        <v>82</v>
      </c>
      <c r="AX83" s="21"/>
      <c r="AY83" s="18" t="str">
        <f t="shared" si="29"/>
        <v>00</v>
      </c>
      <c r="AZ83" s="18" t="str">
        <f t="shared" si="30"/>
        <v>00</v>
      </c>
      <c r="BA83" s="20"/>
      <c r="BB83" s="21"/>
    </row>
    <row r="84" spans="1:54" ht="66">
      <c r="A84" s="27"/>
      <c r="B84" s="119">
        <v>37</v>
      </c>
      <c r="C84" s="27" t="s">
        <v>79</v>
      </c>
      <c r="D84" s="119"/>
      <c r="E84" s="119">
        <v>1</v>
      </c>
      <c r="F84" s="22">
        <v>0</v>
      </c>
      <c r="G84" s="18" t="s">
        <v>18</v>
      </c>
      <c r="H84" s="18">
        <v>0</v>
      </c>
      <c r="I84" s="18">
        <v>1</v>
      </c>
      <c r="J84" s="18" t="s">
        <v>69</v>
      </c>
      <c r="K84" s="18" t="s">
        <v>68</v>
      </c>
      <c r="L84" s="18">
        <v>1</v>
      </c>
      <c r="M84" s="18">
        <v>0</v>
      </c>
      <c r="N84" s="19">
        <v>760</v>
      </c>
      <c r="O84" s="19">
        <v>65</v>
      </c>
      <c r="P84" s="19">
        <v>5</v>
      </c>
      <c r="Q84" s="18" t="str">
        <f t="shared" ca="1" si="13"/>
        <v>16</v>
      </c>
      <c r="R84" s="18" t="str">
        <f t="shared" ca="1" si="15"/>
        <v>08</v>
      </c>
      <c r="S84" s="18" t="str">
        <f t="shared" ca="1" si="17"/>
        <v>04</v>
      </c>
      <c r="T84" s="18">
        <v>1</v>
      </c>
      <c r="U84" s="18">
        <v>0</v>
      </c>
      <c r="V84" s="18">
        <v>1</v>
      </c>
      <c r="W84" s="18">
        <v>1</v>
      </c>
      <c r="X84" s="18">
        <v>1</v>
      </c>
      <c r="Y84" s="18">
        <v>1</v>
      </c>
      <c r="Z84" s="18">
        <v>1</v>
      </c>
      <c r="AA84" s="18">
        <v>1</v>
      </c>
      <c r="AB84" s="18">
        <v>1</v>
      </c>
      <c r="AC84" s="19">
        <v>66</v>
      </c>
      <c r="AD84" s="19">
        <v>15</v>
      </c>
      <c r="AE84" s="19">
        <v>67</v>
      </c>
      <c r="AF84" s="19">
        <v>111</v>
      </c>
      <c r="AG84" s="19">
        <v>67</v>
      </c>
      <c r="AH84" s="19" t="s">
        <v>803</v>
      </c>
      <c r="AI84" s="23">
        <f>F84</f>
        <v>0</v>
      </c>
      <c r="AJ84" s="19">
        <v>0</v>
      </c>
      <c r="AK84" s="19">
        <v>0</v>
      </c>
      <c r="AL84" s="19">
        <v>0</v>
      </c>
      <c r="AM84" s="19">
        <v>0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8" t="str">
        <f t="shared" ca="1" si="27"/>
        <v>10</v>
      </c>
      <c r="AU84" s="18" t="s">
        <v>25</v>
      </c>
      <c r="AV84" s="119" t="str">
        <f t="shared" ca="1" si="28"/>
        <v>7B00013CC80100076000650005160804010001010101010100660015006701110067016A000000000000000000000000000000000000000000107D</v>
      </c>
      <c r="AW84" s="79">
        <v>83</v>
      </c>
      <c r="AX84" s="21"/>
      <c r="AY84" s="18" t="str">
        <f t="shared" si="29"/>
        <v>00</v>
      </c>
      <c r="AZ84" s="18" t="str">
        <f t="shared" si="30"/>
        <v>00</v>
      </c>
      <c r="BA84" s="20"/>
      <c r="BB84" s="21"/>
    </row>
    <row r="85" spans="1:54" ht="66">
      <c r="A85" s="27"/>
      <c r="B85" s="119"/>
      <c r="C85" s="27"/>
      <c r="D85" s="119"/>
      <c r="E85" s="119">
        <v>2</v>
      </c>
      <c r="F85" s="22">
        <v>1</v>
      </c>
      <c r="G85" s="18" t="s">
        <v>18</v>
      </c>
      <c r="H85" s="18">
        <v>0</v>
      </c>
      <c r="I85" s="18">
        <v>1</v>
      </c>
      <c r="J85" s="18" t="s">
        <v>69</v>
      </c>
      <c r="K85" s="18" t="s">
        <v>68</v>
      </c>
      <c r="L85" s="18">
        <v>1</v>
      </c>
      <c r="M85" s="18">
        <v>0</v>
      </c>
      <c r="N85" s="19">
        <v>760</v>
      </c>
      <c r="O85" s="19">
        <v>65</v>
      </c>
      <c r="P85" s="19">
        <v>5</v>
      </c>
      <c r="Q85" s="18" t="str">
        <f t="shared" ca="1" si="13"/>
        <v>16</v>
      </c>
      <c r="R85" s="18" t="str">
        <f t="shared" ca="1" si="15"/>
        <v>08</v>
      </c>
      <c r="S85" s="18" t="str">
        <f t="shared" ca="1" si="17"/>
        <v>04</v>
      </c>
      <c r="T85" s="18">
        <v>1</v>
      </c>
      <c r="U85" s="18">
        <v>0</v>
      </c>
      <c r="V85" s="18">
        <v>1</v>
      </c>
      <c r="W85" s="18">
        <v>1</v>
      </c>
      <c r="X85" s="18">
        <v>1</v>
      </c>
      <c r="Y85" s="18">
        <v>1</v>
      </c>
      <c r="Z85" s="18">
        <v>1</v>
      </c>
      <c r="AA85" s="18">
        <v>1</v>
      </c>
      <c r="AB85" s="18">
        <v>1</v>
      </c>
      <c r="AC85" s="19">
        <v>66</v>
      </c>
      <c r="AD85" s="19">
        <v>15</v>
      </c>
      <c r="AE85" s="19">
        <v>67</v>
      </c>
      <c r="AF85" s="19">
        <v>111</v>
      </c>
      <c r="AG85" s="19">
        <v>67</v>
      </c>
      <c r="AH85" s="19" t="s">
        <v>803</v>
      </c>
      <c r="AI85" s="23">
        <f t="shared" ref="AI85:AI86" si="36">F85</f>
        <v>1</v>
      </c>
      <c r="AJ85" s="19">
        <v>0</v>
      </c>
      <c r="AK85" s="19">
        <v>0</v>
      </c>
      <c r="AL85" s="19">
        <v>0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8" t="str">
        <f t="shared" ca="1" si="27"/>
        <v>11</v>
      </c>
      <c r="AU85" s="18" t="s">
        <v>25</v>
      </c>
      <c r="AV85" s="119" t="str">
        <f t="shared" ca="1" si="28"/>
        <v>7B00013CC80100076000650005160804010001010101010100660015006701110067016A010000000000000000000000000000000000000000117D</v>
      </c>
      <c r="AW85" s="79">
        <v>84</v>
      </c>
      <c r="AX85" s="21"/>
      <c r="AY85" s="18" t="str">
        <f t="shared" si="29"/>
        <v>00</v>
      </c>
      <c r="AZ85" s="18" t="str">
        <f t="shared" si="30"/>
        <v>00</v>
      </c>
      <c r="BA85" s="20"/>
      <c r="BB85" s="21"/>
    </row>
    <row r="86" spans="1:54" ht="66">
      <c r="A86" s="27"/>
      <c r="B86" s="119"/>
      <c r="C86" s="27"/>
      <c r="D86" s="119"/>
      <c r="E86" s="119">
        <v>3</v>
      </c>
      <c r="F86" s="22" t="s">
        <v>22</v>
      </c>
      <c r="G86" s="18" t="s">
        <v>18</v>
      </c>
      <c r="H86" s="18">
        <v>0</v>
      </c>
      <c r="I86" s="18">
        <v>1</v>
      </c>
      <c r="J86" s="18" t="s">
        <v>69</v>
      </c>
      <c r="K86" s="18" t="s">
        <v>68</v>
      </c>
      <c r="L86" s="18">
        <v>1</v>
      </c>
      <c r="M86" s="18">
        <v>0</v>
      </c>
      <c r="N86" s="19">
        <v>760</v>
      </c>
      <c r="O86" s="19">
        <v>65</v>
      </c>
      <c r="P86" s="19">
        <v>5</v>
      </c>
      <c r="Q86" s="18" t="str">
        <f t="shared" ca="1" si="13"/>
        <v>16</v>
      </c>
      <c r="R86" s="18" t="str">
        <f t="shared" ca="1" si="15"/>
        <v>08</v>
      </c>
      <c r="S86" s="18" t="str">
        <f t="shared" ca="1" si="17"/>
        <v>04</v>
      </c>
      <c r="T86" s="18">
        <v>1</v>
      </c>
      <c r="U86" s="18">
        <v>0</v>
      </c>
      <c r="V86" s="18">
        <v>1</v>
      </c>
      <c r="W86" s="18">
        <v>1</v>
      </c>
      <c r="X86" s="18">
        <v>1</v>
      </c>
      <c r="Y86" s="18">
        <v>1</v>
      </c>
      <c r="Z86" s="18">
        <v>1</v>
      </c>
      <c r="AA86" s="18">
        <v>1</v>
      </c>
      <c r="AB86" s="18">
        <v>1</v>
      </c>
      <c r="AC86" s="19">
        <v>66</v>
      </c>
      <c r="AD86" s="19">
        <v>15</v>
      </c>
      <c r="AE86" s="19">
        <v>67</v>
      </c>
      <c r="AF86" s="19">
        <v>111</v>
      </c>
      <c r="AG86" s="19">
        <v>67</v>
      </c>
      <c r="AH86" s="19" t="s">
        <v>803</v>
      </c>
      <c r="AI86" s="23" t="str">
        <f t="shared" si="36"/>
        <v>FF</v>
      </c>
      <c r="AJ86" s="19">
        <v>0</v>
      </c>
      <c r="AK86" s="19">
        <v>0</v>
      </c>
      <c r="AL86" s="19">
        <v>0</v>
      </c>
      <c r="AM86" s="19">
        <v>0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0</v>
      </c>
      <c r="AT86" s="18" t="str">
        <f t="shared" ca="1" si="27"/>
        <v>15</v>
      </c>
      <c r="AU86" s="18" t="s">
        <v>25</v>
      </c>
      <c r="AV86" s="119" t="str">
        <f t="shared" ca="1" si="28"/>
        <v>7B00013CC80100076000650005160804010001010101010100660015006701110067016AFF0000000000000000000000000000000000000000157D</v>
      </c>
      <c r="AW86" s="79">
        <v>85</v>
      </c>
      <c r="AX86" s="21"/>
      <c r="AY86" s="18" t="str">
        <f t="shared" si="29"/>
        <v>00</v>
      </c>
      <c r="AZ86" s="18" t="str">
        <f t="shared" si="30"/>
        <v>00</v>
      </c>
      <c r="BA86" s="20"/>
      <c r="BB86" s="21"/>
    </row>
    <row r="87" spans="1:54" ht="66">
      <c r="A87" s="27"/>
      <c r="B87" s="119">
        <v>38</v>
      </c>
      <c r="C87" s="27" t="s">
        <v>92</v>
      </c>
      <c r="D87" s="119"/>
      <c r="E87" s="119">
        <v>1</v>
      </c>
      <c r="F87" s="25">
        <v>0</v>
      </c>
      <c r="G87" s="18" t="s">
        <v>18</v>
      </c>
      <c r="H87" s="18">
        <v>0</v>
      </c>
      <c r="I87" s="18">
        <v>1</v>
      </c>
      <c r="J87" s="18" t="s">
        <v>69</v>
      </c>
      <c r="K87" s="18" t="s">
        <v>68</v>
      </c>
      <c r="L87" s="18">
        <v>1</v>
      </c>
      <c r="M87" s="18">
        <v>0</v>
      </c>
      <c r="N87" s="19">
        <v>760</v>
      </c>
      <c r="O87" s="19">
        <v>65</v>
      </c>
      <c r="P87" s="19">
        <v>5</v>
      </c>
      <c r="Q87" s="18" t="str">
        <f t="shared" ca="1" si="13"/>
        <v>16</v>
      </c>
      <c r="R87" s="18" t="str">
        <f t="shared" ca="1" si="15"/>
        <v>08</v>
      </c>
      <c r="S87" s="18" t="str">
        <f t="shared" ca="1" si="17"/>
        <v>04</v>
      </c>
      <c r="T87" s="18">
        <v>1</v>
      </c>
      <c r="U87" s="18">
        <v>0</v>
      </c>
      <c r="V87" s="18">
        <v>1</v>
      </c>
      <c r="W87" s="18">
        <v>1</v>
      </c>
      <c r="X87" s="18">
        <v>1</v>
      </c>
      <c r="Y87" s="18">
        <v>1</v>
      </c>
      <c r="Z87" s="18">
        <v>1</v>
      </c>
      <c r="AA87" s="18">
        <v>1</v>
      </c>
      <c r="AB87" s="18">
        <v>1</v>
      </c>
      <c r="AC87" s="19">
        <v>66</v>
      </c>
      <c r="AD87" s="19">
        <v>15</v>
      </c>
      <c r="AE87" s="19">
        <v>67</v>
      </c>
      <c r="AF87" s="19">
        <v>111</v>
      </c>
      <c r="AG87" s="19">
        <v>67</v>
      </c>
      <c r="AH87" s="19" t="s">
        <v>802</v>
      </c>
      <c r="AI87" s="18">
        <v>0</v>
      </c>
      <c r="AJ87" s="26">
        <f>F87</f>
        <v>0</v>
      </c>
      <c r="AK87" s="19">
        <v>0</v>
      </c>
      <c r="AL87" s="19">
        <v>0</v>
      </c>
      <c r="AM87" s="19">
        <v>0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8" t="str">
        <f t="shared" ca="1" si="27"/>
        <v>10</v>
      </c>
      <c r="AU87" s="18" t="s">
        <v>25</v>
      </c>
      <c r="AV87" s="119" t="str">
        <f t="shared" ca="1" si="28"/>
        <v>7B00013CC80100076000650005160804010001010101010100660015006701110067016A000000000000000000000000000000000000000000107D</v>
      </c>
      <c r="AW87" s="79">
        <v>86</v>
      </c>
      <c r="AX87" s="21"/>
      <c r="AY87" s="18" t="str">
        <f t="shared" si="29"/>
        <v>00</v>
      </c>
      <c r="AZ87" s="18" t="str">
        <f t="shared" si="30"/>
        <v>00</v>
      </c>
      <c r="BA87" s="20"/>
      <c r="BB87" s="21"/>
    </row>
    <row r="88" spans="1:54" ht="66">
      <c r="A88" s="27"/>
      <c r="B88" s="119"/>
      <c r="C88" s="27"/>
      <c r="D88" s="119"/>
      <c r="E88" s="119">
        <v>2</v>
      </c>
      <c r="F88" s="25">
        <v>34</v>
      </c>
      <c r="G88" s="18" t="s">
        <v>18</v>
      </c>
      <c r="H88" s="18">
        <v>0</v>
      </c>
      <c r="I88" s="18">
        <v>1</v>
      </c>
      <c r="J88" s="18" t="s">
        <v>69</v>
      </c>
      <c r="K88" s="18" t="s">
        <v>68</v>
      </c>
      <c r="L88" s="18">
        <v>1</v>
      </c>
      <c r="M88" s="18">
        <v>0</v>
      </c>
      <c r="N88" s="19">
        <v>760</v>
      </c>
      <c r="O88" s="19">
        <v>65</v>
      </c>
      <c r="P88" s="19">
        <v>5</v>
      </c>
      <c r="Q88" s="18" t="str">
        <f t="shared" ca="1" si="13"/>
        <v>16</v>
      </c>
      <c r="R88" s="18" t="str">
        <f t="shared" ca="1" si="15"/>
        <v>08</v>
      </c>
      <c r="S88" s="18" t="str">
        <f t="shared" ca="1" si="17"/>
        <v>04</v>
      </c>
      <c r="T88" s="18">
        <v>1</v>
      </c>
      <c r="U88" s="18">
        <v>0</v>
      </c>
      <c r="V88" s="18">
        <v>1</v>
      </c>
      <c r="W88" s="18">
        <v>1</v>
      </c>
      <c r="X88" s="18">
        <v>1</v>
      </c>
      <c r="Y88" s="18">
        <v>1</v>
      </c>
      <c r="Z88" s="18">
        <v>1</v>
      </c>
      <c r="AA88" s="18">
        <v>1</v>
      </c>
      <c r="AB88" s="18">
        <v>1</v>
      </c>
      <c r="AC88" s="19">
        <v>66</v>
      </c>
      <c r="AD88" s="19">
        <v>15</v>
      </c>
      <c r="AE88" s="19">
        <v>67</v>
      </c>
      <c r="AF88" s="19">
        <v>111</v>
      </c>
      <c r="AG88" s="19">
        <v>67</v>
      </c>
      <c r="AH88" s="19" t="s">
        <v>802</v>
      </c>
      <c r="AI88" s="18">
        <v>0</v>
      </c>
      <c r="AJ88" s="26">
        <f t="shared" ref="AJ88:AJ89" si="37">F88</f>
        <v>34</v>
      </c>
      <c r="AK88" s="19">
        <v>0</v>
      </c>
      <c r="AL88" s="19">
        <v>0</v>
      </c>
      <c r="AM88" s="19">
        <v>0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8" t="str">
        <f t="shared" ca="1" si="27"/>
        <v>44</v>
      </c>
      <c r="AU88" s="18" t="s">
        <v>25</v>
      </c>
      <c r="AV88" s="119" t="str">
        <f t="shared" ca="1" si="28"/>
        <v>7B00013CC80100076000650005160804010001010101010100660015006701110067016A000034000000000000000000000000000000000000447D</v>
      </c>
      <c r="AW88" s="79">
        <v>87</v>
      </c>
      <c r="AX88" s="21"/>
      <c r="AY88" s="18" t="str">
        <f t="shared" si="29"/>
        <v>00</v>
      </c>
      <c r="AZ88" s="18" t="str">
        <f t="shared" si="30"/>
        <v>00</v>
      </c>
      <c r="BA88" s="20"/>
      <c r="BB88" s="21"/>
    </row>
    <row r="89" spans="1:54" ht="66">
      <c r="A89" s="27"/>
      <c r="B89" s="119"/>
      <c r="C89" s="27"/>
      <c r="D89" s="119"/>
      <c r="E89" s="119">
        <v>3</v>
      </c>
      <c r="F89" s="25" t="s">
        <v>72</v>
      </c>
      <c r="G89" s="18" t="s">
        <v>18</v>
      </c>
      <c r="H89" s="18">
        <v>0</v>
      </c>
      <c r="I89" s="18">
        <v>1</v>
      </c>
      <c r="J89" s="18" t="s">
        <v>69</v>
      </c>
      <c r="K89" s="18" t="s">
        <v>68</v>
      </c>
      <c r="L89" s="18">
        <v>1</v>
      </c>
      <c r="M89" s="18">
        <v>0</v>
      </c>
      <c r="N89" s="19">
        <v>760</v>
      </c>
      <c r="O89" s="19">
        <v>65</v>
      </c>
      <c r="P89" s="19">
        <v>5</v>
      </c>
      <c r="Q89" s="18" t="str">
        <f t="shared" ca="1" si="13"/>
        <v>16</v>
      </c>
      <c r="R89" s="18" t="str">
        <f t="shared" ca="1" si="15"/>
        <v>08</v>
      </c>
      <c r="S89" s="18" t="str">
        <f t="shared" ca="1" si="17"/>
        <v>04</v>
      </c>
      <c r="T89" s="18">
        <v>1</v>
      </c>
      <c r="U89" s="18">
        <v>0</v>
      </c>
      <c r="V89" s="18">
        <v>1</v>
      </c>
      <c r="W89" s="18">
        <v>1</v>
      </c>
      <c r="X89" s="18">
        <v>1</v>
      </c>
      <c r="Y89" s="18">
        <v>1</v>
      </c>
      <c r="Z89" s="18">
        <v>1</v>
      </c>
      <c r="AA89" s="18">
        <v>1</v>
      </c>
      <c r="AB89" s="18">
        <v>1</v>
      </c>
      <c r="AC89" s="19">
        <v>66</v>
      </c>
      <c r="AD89" s="19">
        <v>15</v>
      </c>
      <c r="AE89" s="19">
        <v>67</v>
      </c>
      <c r="AF89" s="19">
        <v>111</v>
      </c>
      <c r="AG89" s="19">
        <v>67</v>
      </c>
      <c r="AH89" s="19" t="s">
        <v>802</v>
      </c>
      <c r="AI89" s="18">
        <v>0</v>
      </c>
      <c r="AJ89" s="26" t="str">
        <f t="shared" si="37"/>
        <v>FFFF</v>
      </c>
      <c r="AK89" s="19">
        <v>0</v>
      </c>
      <c r="AL89" s="19">
        <v>0</v>
      </c>
      <c r="AM89" s="19">
        <v>0</v>
      </c>
      <c r="AN89" s="19">
        <v>0</v>
      </c>
      <c r="AO89" s="19">
        <v>0</v>
      </c>
      <c r="AP89" s="19">
        <v>0</v>
      </c>
      <c r="AQ89" s="19">
        <v>0</v>
      </c>
      <c r="AR89" s="19">
        <v>0</v>
      </c>
      <c r="AS89" s="19">
        <v>0</v>
      </c>
      <c r="AT89" s="18" t="str">
        <f t="shared" ca="1" si="27"/>
        <v>15</v>
      </c>
      <c r="AU89" s="18" t="s">
        <v>25</v>
      </c>
      <c r="AV89" s="119" t="str">
        <f t="shared" ca="1" si="28"/>
        <v>7B00013CC80100076000650005160804010001010101010100660015006701110067016A00FFFF000000000000000000000000000000000000157D</v>
      </c>
      <c r="AW89" s="79">
        <v>88</v>
      </c>
      <c r="AX89" s="21"/>
      <c r="AY89" s="18" t="str">
        <f t="shared" si="29"/>
        <v>00</v>
      </c>
      <c r="AZ89" s="18" t="str">
        <f t="shared" si="30"/>
        <v>00</v>
      </c>
      <c r="BA89" s="20"/>
      <c r="BB89" s="21"/>
    </row>
    <row r="90" spans="1:54" ht="66">
      <c r="A90" s="27"/>
      <c r="B90" s="119">
        <v>40</v>
      </c>
      <c r="C90" s="27" t="s">
        <v>93</v>
      </c>
      <c r="D90" s="119"/>
      <c r="E90" s="119">
        <v>1</v>
      </c>
      <c r="F90" s="25">
        <v>0</v>
      </c>
      <c r="G90" s="18" t="s">
        <v>18</v>
      </c>
      <c r="H90" s="18">
        <v>0</v>
      </c>
      <c r="I90" s="18">
        <v>1</v>
      </c>
      <c r="J90" s="18" t="s">
        <v>69</v>
      </c>
      <c r="K90" s="18" t="s">
        <v>68</v>
      </c>
      <c r="L90" s="18">
        <v>1</v>
      </c>
      <c r="M90" s="18">
        <v>0</v>
      </c>
      <c r="N90" s="19">
        <v>760</v>
      </c>
      <c r="O90" s="19">
        <v>65</v>
      </c>
      <c r="P90" s="19">
        <v>5</v>
      </c>
      <c r="Q90" s="18" t="str">
        <f t="shared" ca="1" si="13"/>
        <v>16</v>
      </c>
      <c r="R90" s="18" t="str">
        <f t="shared" ca="1" si="15"/>
        <v>08</v>
      </c>
      <c r="S90" s="18" t="str">
        <f t="shared" ca="1" si="17"/>
        <v>04</v>
      </c>
      <c r="T90" s="18">
        <v>1</v>
      </c>
      <c r="U90" s="18">
        <v>0</v>
      </c>
      <c r="V90" s="18">
        <v>1</v>
      </c>
      <c r="W90" s="18">
        <v>1</v>
      </c>
      <c r="X90" s="18">
        <v>1</v>
      </c>
      <c r="Y90" s="18">
        <v>1</v>
      </c>
      <c r="Z90" s="18">
        <v>1</v>
      </c>
      <c r="AA90" s="18">
        <v>1</v>
      </c>
      <c r="AB90" s="18">
        <v>1</v>
      </c>
      <c r="AC90" s="19">
        <v>66</v>
      </c>
      <c r="AD90" s="19">
        <v>15</v>
      </c>
      <c r="AE90" s="19">
        <v>67</v>
      </c>
      <c r="AF90" s="19">
        <v>111</v>
      </c>
      <c r="AG90" s="19">
        <v>67</v>
      </c>
      <c r="AH90" s="19" t="s">
        <v>802</v>
      </c>
      <c r="AI90" s="18">
        <v>0</v>
      </c>
      <c r="AJ90" s="19">
        <v>0</v>
      </c>
      <c r="AK90" s="26">
        <f>F90</f>
        <v>0</v>
      </c>
      <c r="AL90" s="19">
        <v>0</v>
      </c>
      <c r="AM90" s="19">
        <v>0</v>
      </c>
      <c r="AN90" s="19">
        <v>0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8" t="str">
        <f t="shared" ca="1" si="27"/>
        <v>10</v>
      </c>
      <c r="AU90" s="18" t="s">
        <v>25</v>
      </c>
      <c r="AV90" s="119" t="str">
        <f t="shared" ca="1" si="28"/>
        <v>7B00013CC80100076000650005160804010001010101010100660015006701110067016A000000000000000000000000000000000000000000107D</v>
      </c>
      <c r="AW90" s="79">
        <v>89</v>
      </c>
      <c r="AX90" s="21"/>
      <c r="AY90" s="18" t="str">
        <f t="shared" si="29"/>
        <v>00</v>
      </c>
      <c r="AZ90" s="18" t="str">
        <f t="shared" si="30"/>
        <v>00</v>
      </c>
      <c r="BA90" s="20"/>
      <c r="BB90" s="21"/>
    </row>
    <row r="91" spans="1:54" ht="66">
      <c r="A91" s="27"/>
      <c r="B91" s="119"/>
      <c r="C91" s="27"/>
      <c r="D91" s="119"/>
      <c r="E91" s="119">
        <v>2</v>
      </c>
      <c r="F91" s="25">
        <v>34</v>
      </c>
      <c r="G91" s="18" t="s">
        <v>18</v>
      </c>
      <c r="H91" s="18">
        <v>0</v>
      </c>
      <c r="I91" s="18">
        <v>1</v>
      </c>
      <c r="J91" s="18" t="s">
        <v>69</v>
      </c>
      <c r="K91" s="18" t="s">
        <v>68</v>
      </c>
      <c r="L91" s="18">
        <v>1</v>
      </c>
      <c r="M91" s="18">
        <v>0</v>
      </c>
      <c r="N91" s="19">
        <v>760</v>
      </c>
      <c r="O91" s="19">
        <v>65</v>
      </c>
      <c r="P91" s="19">
        <v>5</v>
      </c>
      <c r="Q91" s="18" t="str">
        <f t="shared" ca="1" si="13"/>
        <v>16</v>
      </c>
      <c r="R91" s="18" t="str">
        <f t="shared" ca="1" si="15"/>
        <v>08</v>
      </c>
      <c r="S91" s="18" t="str">
        <f t="shared" ca="1" si="17"/>
        <v>04</v>
      </c>
      <c r="T91" s="18">
        <v>1</v>
      </c>
      <c r="U91" s="18">
        <v>0</v>
      </c>
      <c r="V91" s="18">
        <v>1</v>
      </c>
      <c r="W91" s="18">
        <v>1</v>
      </c>
      <c r="X91" s="18">
        <v>1</v>
      </c>
      <c r="Y91" s="18">
        <v>1</v>
      </c>
      <c r="Z91" s="18">
        <v>1</v>
      </c>
      <c r="AA91" s="18">
        <v>1</v>
      </c>
      <c r="AB91" s="18">
        <v>1</v>
      </c>
      <c r="AC91" s="19">
        <v>66</v>
      </c>
      <c r="AD91" s="19">
        <v>15</v>
      </c>
      <c r="AE91" s="19">
        <v>67</v>
      </c>
      <c r="AF91" s="19">
        <v>111</v>
      </c>
      <c r="AG91" s="19">
        <v>67</v>
      </c>
      <c r="AH91" s="19" t="s">
        <v>802</v>
      </c>
      <c r="AI91" s="18">
        <v>0</v>
      </c>
      <c r="AJ91" s="19">
        <v>0</v>
      </c>
      <c r="AK91" s="26">
        <f t="shared" ref="AK91:AK92" si="38">F91</f>
        <v>34</v>
      </c>
      <c r="AL91" s="19">
        <v>0</v>
      </c>
      <c r="AM91" s="19">
        <v>0</v>
      </c>
      <c r="AN91" s="19">
        <v>0</v>
      </c>
      <c r="AO91" s="19">
        <v>0</v>
      </c>
      <c r="AP91" s="19">
        <v>0</v>
      </c>
      <c r="AQ91" s="19">
        <v>0</v>
      </c>
      <c r="AR91" s="19">
        <v>0</v>
      </c>
      <c r="AS91" s="19">
        <v>0</v>
      </c>
      <c r="AT91" s="18" t="str">
        <f t="shared" ca="1" si="27"/>
        <v>44</v>
      </c>
      <c r="AU91" s="18" t="s">
        <v>25</v>
      </c>
      <c r="AV91" s="119" t="str">
        <f t="shared" ca="1" si="28"/>
        <v>7B00013CC80100076000650005160804010001010101010100660015006701110067016A000000003400000000000000000000000000000000447D</v>
      </c>
      <c r="AW91" s="79">
        <v>90</v>
      </c>
      <c r="AX91" s="21"/>
      <c r="AY91" s="18" t="str">
        <f t="shared" si="29"/>
        <v>00</v>
      </c>
      <c r="AZ91" s="18" t="str">
        <f t="shared" si="30"/>
        <v>00</v>
      </c>
      <c r="BA91" s="20"/>
      <c r="BB91" s="21"/>
    </row>
    <row r="92" spans="1:54" ht="66">
      <c r="A92" s="27"/>
      <c r="B92" s="119"/>
      <c r="C92" s="27"/>
      <c r="D92" s="119"/>
      <c r="E92" s="119">
        <v>3</v>
      </c>
      <c r="F92" s="25" t="s">
        <v>72</v>
      </c>
      <c r="G92" s="18" t="s">
        <v>18</v>
      </c>
      <c r="H92" s="18">
        <v>0</v>
      </c>
      <c r="I92" s="18">
        <v>1</v>
      </c>
      <c r="J92" s="18" t="s">
        <v>69</v>
      </c>
      <c r="K92" s="18" t="s">
        <v>68</v>
      </c>
      <c r="L92" s="18">
        <v>1</v>
      </c>
      <c r="M92" s="18">
        <v>0</v>
      </c>
      <c r="N92" s="19">
        <v>760</v>
      </c>
      <c r="O92" s="19">
        <v>65</v>
      </c>
      <c r="P92" s="19">
        <v>5</v>
      </c>
      <c r="Q92" s="18" t="str">
        <f t="shared" ca="1" si="13"/>
        <v>16</v>
      </c>
      <c r="R92" s="18" t="str">
        <f t="shared" ca="1" si="15"/>
        <v>08</v>
      </c>
      <c r="S92" s="18" t="str">
        <f t="shared" ca="1" si="17"/>
        <v>04</v>
      </c>
      <c r="T92" s="18">
        <v>1</v>
      </c>
      <c r="U92" s="18">
        <v>0</v>
      </c>
      <c r="V92" s="18">
        <v>1</v>
      </c>
      <c r="W92" s="18">
        <v>1</v>
      </c>
      <c r="X92" s="18">
        <v>1</v>
      </c>
      <c r="Y92" s="18">
        <v>1</v>
      </c>
      <c r="Z92" s="18">
        <v>1</v>
      </c>
      <c r="AA92" s="18">
        <v>1</v>
      </c>
      <c r="AB92" s="18">
        <v>1</v>
      </c>
      <c r="AC92" s="19">
        <v>66</v>
      </c>
      <c r="AD92" s="19">
        <v>15</v>
      </c>
      <c r="AE92" s="19">
        <v>67</v>
      </c>
      <c r="AF92" s="19">
        <v>111</v>
      </c>
      <c r="AG92" s="19">
        <v>67</v>
      </c>
      <c r="AH92" s="19" t="s">
        <v>802</v>
      </c>
      <c r="AI92" s="18">
        <v>0</v>
      </c>
      <c r="AJ92" s="19">
        <v>0</v>
      </c>
      <c r="AK92" s="26" t="str">
        <f t="shared" si="38"/>
        <v>FFFF</v>
      </c>
      <c r="AL92" s="19">
        <v>0</v>
      </c>
      <c r="AM92" s="19">
        <v>0</v>
      </c>
      <c r="AN92" s="19">
        <v>0</v>
      </c>
      <c r="AO92" s="19">
        <v>0</v>
      </c>
      <c r="AP92" s="19">
        <v>0</v>
      </c>
      <c r="AQ92" s="19">
        <v>0</v>
      </c>
      <c r="AR92" s="19">
        <v>0</v>
      </c>
      <c r="AS92" s="19">
        <v>0</v>
      </c>
      <c r="AT92" s="18" t="str">
        <f t="shared" ca="1" si="27"/>
        <v>15</v>
      </c>
      <c r="AU92" s="18" t="s">
        <v>25</v>
      </c>
      <c r="AV92" s="119" t="str">
        <f t="shared" ca="1" si="28"/>
        <v>7B00013CC80100076000650005160804010001010101010100660015006701110067016A000000FFFF00000000000000000000000000000000157D</v>
      </c>
      <c r="AW92" s="79">
        <v>91</v>
      </c>
      <c r="AX92" s="21"/>
      <c r="AY92" s="18" t="str">
        <f t="shared" si="29"/>
        <v>00</v>
      </c>
      <c r="AZ92" s="18" t="str">
        <f t="shared" si="30"/>
        <v>00</v>
      </c>
      <c r="BA92" s="20"/>
      <c r="BB92" s="21"/>
    </row>
    <row r="93" spans="1:54" ht="66">
      <c r="A93" s="27"/>
      <c r="B93" s="119">
        <v>42</v>
      </c>
      <c r="C93" s="27" t="s">
        <v>94</v>
      </c>
      <c r="D93" s="119"/>
      <c r="E93" s="119">
        <v>1</v>
      </c>
      <c r="F93" s="25">
        <v>0</v>
      </c>
      <c r="G93" s="18" t="s">
        <v>18</v>
      </c>
      <c r="H93" s="18">
        <v>0</v>
      </c>
      <c r="I93" s="18">
        <v>1</v>
      </c>
      <c r="J93" s="18" t="s">
        <v>69</v>
      </c>
      <c r="K93" s="18" t="s">
        <v>68</v>
      </c>
      <c r="L93" s="18">
        <v>1</v>
      </c>
      <c r="M93" s="18">
        <v>0</v>
      </c>
      <c r="N93" s="19">
        <v>760</v>
      </c>
      <c r="O93" s="19">
        <v>65</v>
      </c>
      <c r="P93" s="19">
        <v>5</v>
      </c>
      <c r="Q93" s="18" t="str">
        <f t="shared" ca="1" si="13"/>
        <v>16</v>
      </c>
      <c r="R93" s="18" t="str">
        <f t="shared" ca="1" si="15"/>
        <v>08</v>
      </c>
      <c r="S93" s="18" t="str">
        <f t="shared" ca="1" si="17"/>
        <v>04</v>
      </c>
      <c r="T93" s="18">
        <v>1</v>
      </c>
      <c r="U93" s="18">
        <v>0</v>
      </c>
      <c r="V93" s="18">
        <v>1</v>
      </c>
      <c r="W93" s="18">
        <v>1</v>
      </c>
      <c r="X93" s="18">
        <v>1</v>
      </c>
      <c r="Y93" s="18">
        <v>1</v>
      </c>
      <c r="Z93" s="18">
        <v>1</v>
      </c>
      <c r="AA93" s="18">
        <v>1</v>
      </c>
      <c r="AB93" s="18">
        <v>1</v>
      </c>
      <c r="AC93" s="19">
        <v>66</v>
      </c>
      <c r="AD93" s="19">
        <v>15</v>
      </c>
      <c r="AE93" s="19">
        <v>67</v>
      </c>
      <c r="AF93" s="19">
        <v>111</v>
      </c>
      <c r="AG93" s="19">
        <v>67</v>
      </c>
      <c r="AH93" s="19" t="s">
        <v>802</v>
      </c>
      <c r="AI93" s="18">
        <v>0</v>
      </c>
      <c r="AJ93" s="19">
        <v>0</v>
      </c>
      <c r="AK93" s="19">
        <v>0</v>
      </c>
      <c r="AL93" s="26">
        <f>F93</f>
        <v>0</v>
      </c>
      <c r="AM93" s="19">
        <v>0</v>
      </c>
      <c r="AN93" s="19">
        <v>0</v>
      </c>
      <c r="AO93" s="19">
        <v>0</v>
      </c>
      <c r="AP93" s="19">
        <v>0</v>
      </c>
      <c r="AQ93" s="19">
        <v>0</v>
      </c>
      <c r="AR93" s="19">
        <v>0</v>
      </c>
      <c r="AS93" s="19">
        <v>0</v>
      </c>
      <c r="AT93" s="18" t="str">
        <f t="shared" ca="1" si="27"/>
        <v>10</v>
      </c>
      <c r="AU93" s="18" t="s">
        <v>25</v>
      </c>
      <c r="AV93" s="119" t="str">
        <f t="shared" ca="1" si="28"/>
        <v>7B00013CC80100076000650005160804010001010101010100660015006701110067016A000000000000000000000000000000000000000000107D</v>
      </c>
      <c r="AW93" s="79">
        <v>92</v>
      </c>
      <c r="AX93" s="21"/>
      <c r="AY93" s="18" t="str">
        <f t="shared" si="29"/>
        <v>00</v>
      </c>
      <c r="AZ93" s="18" t="str">
        <f t="shared" si="30"/>
        <v>00</v>
      </c>
      <c r="BA93" s="20"/>
      <c r="BB93" s="21"/>
    </row>
    <row r="94" spans="1:54" ht="66">
      <c r="A94" s="27"/>
      <c r="B94" s="119"/>
      <c r="C94" s="27"/>
      <c r="D94" s="119"/>
      <c r="E94" s="119">
        <v>2</v>
      </c>
      <c r="F94" s="25">
        <v>34</v>
      </c>
      <c r="G94" s="18" t="s">
        <v>18</v>
      </c>
      <c r="H94" s="18">
        <v>0</v>
      </c>
      <c r="I94" s="18">
        <v>1</v>
      </c>
      <c r="J94" s="18" t="s">
        <v>69</v>
      </c>
      <c r="K94" s="18" t="s">
        <v>68</v>
      </c>
      <c r="L94" s="18">
        <v>1</v>
      </c>
      <c r="M94" s="18">
        <v>0</v>
      </c>
      <c r="N94" s="19">
        <v>760</v>
      </c>
      <c r="O94" s="19">
        <v>65</v>
      </c>
      <c r="P94" s="19">
        <v>5</v>
      </c>
      <c r="Q94" s="18" t="str">
        <f t="shared" ca="1" si="13"/>
        <v>16</v>
      </c>
      <c r="R94" s="18" t="str">
        <f t="shared" ca="1" si="15"/>
        <v>08</v>
      </c>
      <c r="S94" s="18" t="str">
        <f t="shared" ca="1" si="17"/>
        <v>04</v>
      </c>
      <c r="T94" s="18">
        <v>1</v>
      </c>
      <c r="U94" s="18">
        <v>0</v>
      </c>
      <c r="V94" s="18">
        <v>1</v>
      </c>
      <c r="W94" s="18">
        <v>1</v>
      </c>
      <c r="X94" s="18">
        <v>1</v>
      </c>
      <c r="Y94" s="18">
        <v>1</v>
      </c>
      <c r="Z94" s="18">
        <v>1</v>
      </c>
      <c r="AA94" s="18">
        <v>1</v>
      </c>
      <c r="AB94" s="18">
        <v>1</v>
      </c>
      <c r="AC94" s="19">
        <v>66</v>
      </c>
      <c r="AD94" s="19">
        <v>15</v>
      </c>
      <c r="AE94" s="19">
        <v>67</v>
      </c>
      <c r="AF94" s="19">
        <v>111</v>
      </c>
      <c r="AG94" s="19">
        <v>67</v>
      </c>
      <c r="AH94" s="19" t="s">
        <v>802</v>
      </c>
      <c r="AI94" s="18">
        <v>0</v>
      </c>
      <c r="AJ94" s="19">
        <v>0</v>
      </c>
      <c r="AK94" s="19">
        <v>0</v>
      </c>
      <c r="AL94" s="26">
        <f t="shared" ref="AL94:AL95" si="39">F94</f>
        <v>34</v>
      </c>
      <c r="AM94" s="19">
        <v>0</v>
      </c>
      <c r="AN94" s="19">
        <v>0</v>
      </c>
      <c r="AO94" s="19">
        <v>0</v>
      </c>
      <c r="AP94" s="19">
        <v>0</v>
      </c>
      <c r="AQ94" s="19">
        <v>0</v>
      </c>
      <c r="AR94" s="19">
        <v>0</v>
      </c>
      <c r="AS94" s="19">
        <v>0</v>
      </c>
      <c r="AT94" s="18" t="str">
        <f t="shared" ca="1" si="27"/>
        <v>44</v>
      </c>
      <c r="AU94" s="18" t="s">
        <v>25</v>
      </c>
      <c r="AV94" s="119" t="str">
        <f t="shared" ca="1" si="28"/>
        <v>7B00013CC80100076000650005160804010001010101010100660015006701110067016A000000000000340000000000000000000000000000447D</v>
      </c>
      <c r="AW94" s="79">
        <v>93</v>
      </c>
      <c r="AX94" s="21"/>
      <c r="AY94" s="18" t="str">
        <f t="shared" si="29"/>
        <v>00</v>
      </c>
      <c r="AZ94" s="18" t="str">
        <f t="shared" si="30"/>
        <v>00</v>
      </c>
      <c r="BA94" s="20"/>
      <c r="BB94" s="21"/>
    </row>
    <row r="95" spans="1:54" ht="66">
      <c r="A95" s="27"/>
      <c r="B95" s="119"/>
      <c r="C95" s="27"/>
      <c r="D95" s="119"/>
      <c r="E95" s="119">
        <v>3</v>
      </c>
      <c r="F95" s="25" t="s">
        <v>72</v>
      </c>
      <c r="G95" s="18" t="s">
        <v>18</v>
      </c>
      <c r="H95" s="18">
        <v>0</v>
      </c>
      <c r="I95" s="18">
        <v>1</v>
      </c>
      <c r="J95" s="18" t="s">
        <v>69</v>
      </c>
      <c r="K95" s="18" t="s">
        <v>68</v>
      </c>
      <c r="L95" s="18">
        <v>1</v>
      </c>
      <c r="M95" s="18">
        <v>0</v>
      </c>
      <c r="N95" s="19">
        <v>760</v>
      </c>
      <c r="O95" s="19">
        <v>65</v>
      </c>
      <c r="P95" s="19">
        <v>5</v>
      </c>
      <c r="Q95" s="18" t="str">
        <f t="shared" ca="1" si="13"/>
        <v>16</v>
      </c>
      <c r="R95" s="18" t="str">
        <f t="shared" ca="1" si="15"/>
        <v>08</v>
      </c>
      <c r="S95" s="18" t="str">
        <f t="shared" ca="1" si="17"/>
        <v>04</v>
      </c>
      <c r="T95" s="18">
        <v>1</v>
      </c>
      <c r="U95" s="18">
        <v>0</v>
      </c>
      <c r="V95" s="18">
        <v>1</v>
      </c>
      <c r="W95" s="18">
        <v>1</v>
      </c>
      <c r="X95" s="18">
        <v>1</v>
      </c>
      <c r="Y95" s="18">
        <v>1</v>
      </c>
      <c r="Z95" s="18">
        <v>1</v>
      </c>
      <c r="AA95" s="18">
        <v>1</v>
      </c>
      <c r="AB95" s="18">
        <v>1</v>
      </c>
      <c r="AC95" s="19">
        <v>66</v>
      </c>
      <c r="AD95" s="19">
        <v>15</v>
      </c>
      <c r="AE95" s="19">
        <v>67</v>
      </c>
      <c r="AF95" s="19">
        <v>111</v>
      </c>
      <c r="AG95" s="19">
        <v>67</v>
      </c>
      <c r="AH95" s="19" t="s">
        <v>802</v>
      </c>
      <c r="AI95" s="18">
        <v>0</v>
      </c>
      <c r="AJ95" s="19">
        <v>0</v>
      </c>
      <c r="AK95" s="19">
        <v>0</v>
      </c>
      <c r="AL95" s="26" t="str">
        <f t="shared" si="39"/>
        <v>FFFF</v>
      </c>
      <c r="AM95" s="19">
        <v>0</v>
      </c>
      <c r="AN95" s="19">
        <v>0</v>
      </c>
      <c r="AO95" s="19">
        <v>0</v>
      </c>
      <c r="AP95" s="19">
        <v>0</v>
      </c>
      <c r="AQ95" s="19">
        <v>0</v>
      </c>
      <c r="AR95" s="19">
        <v>0</v>
      </c>
      <c r="AS95" s="19">
        <v>0</v>
      </c>
      <c r="AT95" s="18" t="str">
        <f t="shared" ca="1" si="27"/>
        <v>15</v>
      </c>
      <c r="AU95" s="18" t="s">
        <v>25</v>
      </c>
      <c r="AV95" s="119" t="str">
        <f t="shared" ca="1" si="28"/>
        <v>7B00013CC80100076000650005160804010001010101010100660015006701110067016A0000000000FFFF0000000000000000000000000000157D</v>
      </c>
      <c r="AW95" s="79">
        <v>94</v>
      </c>
      <c r="AX95" s="21"/>
      <c r="AY95" s="18" t="str">
        <f t="shared" si="29"/>
        <v>00</v>
      </c>
      <c r="AZ95" s="18" t="str">
        <f t="shared" si="30"/>
        <v>00</v>
      </c>
      <c r="BA95" s="20"/>
      <c r="BB95" s="21"/>
    </row>
    <row r="96" spans="1:54" ht="66">
      <c r="A96" s="27"/>
      <c r="B96" s="119">
        <v>44</v>
      </c>
      <c r="C96" s="27" t="s">
        <v>95</v>
      </c>
      <c r="D96" s="119"/>
      <c r="E96" s="119">
        <v>1</v>
      </c>
      <c r="F96" s="25">
        <v>0</v>
      </c>
      <c r="G96" s="18" t="s">
        <v>18</v>
      </c>
      <c r="H96" s="18">
        <v>0</v>
      </c>
      <c r="I96" s="18">
        <v>1</v>
      </c>
      <c r="J96" s="18" t="s">
        <v>69</v>
      </c>
      <c r="K96" s="18" t="s">
        <v>68</v>
      </c>
      <c r="L96" s="18">
        <v>1</v>
      </c>
      <c r="M96" s="18">
        <v>0</v>
      </c>
      <c r="N96" s="19">
        <v>760</v>
      </c>
      <c r="O96" s="19">
        <v>65</v>
      </c>
      <c r="P96" s="19">
        <v>5</v>
      </c>
      <c r="Q96" s="18" t="str">
        <f t="shared" ca="1" si="13"/>
        <v>16</v>
      </c>
      <c r="R96" s="18" t="str">
        <f t="shared" ca="1" si="15"/>
        <v>08</v>
      </c>
      <c r="S96" s="18" t="str">
        <f t="shared" ca="1" si="17"/>
        <v>04</v>
      </c>
      <c r="T96" s="18">
        <v>1</v>
      </c>
      <c r="U96" s="18">
        <v>0</v>
      </c>
      <c r="V96" s="18">
        <v>1</v>
      </c>
      <c r="W96" s="18">
        <v>1</v>
      </c>
      <c r="X96" s="18">
        <v>1</v>
      </c>
      <c r="Y96" s="18">
        <v>1</v>
      </c>
      <c r="Z96" s="18">
        <v>1</v>
      </c>
      <c r="AA96" s="18">
        <v>1</v>
      </c>
      <c r="AB96" s="18">
        <v>1</v>
      </c>
      <c r="AC96" s="19">
        <v>66</v>
      </c>
      <c r="AD96" s="19">
        <v>15</v>
      </c>
      <c r="AE96" s="19">
        <v>67</v>
      </c>
      <c r="AF96" s="19">
        <v>111</v>
      </c>
      <c r="AG96" s="19">
        <v>67</v>
      </c>
      <c r="AH96" s="19" t="s">
        <v>802</v>
      </c>
      <c r="AI96" s="18">
        <v>0</v>
      </c>
      <c r="AJ96" s="19">
        <v>0</v>
      </c>
      <c r="AK96" s="19">
        <v>0</v>
      </c>
      <c r="AL96" s="19">
        <v>0</v>
      </c>
      <c r="AM96" s="26">
        <f>F96</f>
        <v>0</v>
      </c>
      <c r="AN96" s="19">
        <v>0</v>
      </c>
      <c r="AO96" s="19">
        <v>0</v>
      </c>
      <c r="AP96" s="19">
        <v>0</v>
      </c>
      <c r="AQ96" s="19">
        <v>0</v>
      </c>
      <c r="AR96" s="19">
        <v>0</v>
      </c>
      <c r="AS96" s="19">
        <v>0</v>
      </c>
      <c r="AT96" s="18" t="str">
        <f t="shared" ca="1" si="27"/>
        <v>10</v>
      </c>
      <c r="AU96" s="18" t="s">
        <v>25</v>
      </c>
      <c r="AV96" s="119" t="str">
        <f t="shared" ca="1" si="28"/>
        <v>7B00013CC80100076000650005160804010001010101010100660015006701110067016A000000000000000000000000000000000000000000107D</v>
      </c>
      <c r="AW96" s="79">
        <v>95</v>
      </c>
      <c r="AX96" s="21"/>
      <c r="AY96" s="18" t="str">
        <f t="shared" si="29"/>
        <v>00</v>
      </c>
      <c r="AZ96" s="18" t="str">
        <f t="shared" si="30"/>
        <v>00</v>
      </c>
      <c r="BA96" s="20"/>
      <c r="BB96" s="21"/>
    </row>
    <row r="97" spans="1:54" ht="66">
      <c r="A97" s="27"/>
      <c r="B97" s="119"/>
      <c r="C97" s="27"/>
      <c r="D97" s="119"/>
      <c r="E97" s="119">
        <v>2</v>
      </c>
      <c r="F97" s="25">
        <v>34</v>
      </c>
      <c r="G97" s="18" t="s">
        <v>18</v>
      </c>
      <c r="H97" s="18">
        <v>0</v>
      </c>
      <c r="I97" s="18">
        <v>1</v>
      </c>
      <c r="J97" s="18" t="s">
        <v>69</v>
      </c>
      <c r="K97" s="18" t="s">
        <v>68</v>
      </c>
      <c r="L97" s="18">
        <v>1</v>
      </c>
      <c r="M97" s="18">
        <v>0</v>
      </c>
      <c r="N97" s="19">
        <v>760</v>
      </c>
      <c r="O97" s="19">
        <v>65</v>
      </c>
      <c r="P97" s="19">
        <v>5</v>
      </c>
      <c r="Q97" s="18" t="str">
        <f t="shared" ca="1" si="13"/>
        <v>16</v>
      </c>
      <c r="R97" s="18" t="str">
        <f t="shared" ca="1" si="15"/>
        <v>08</v>
      </c>
      <c r="S97" s="18" t="str">
        <f t="shared" ca="1" si="17"/>
        <v>04</v>
      </c>
      <c r="T97" s="18">
        <v>1</v>
      </c>
      <c r="U97" s="18">
        <v>0</v>
      </c>
      <c r="V97" s="18">
        <v>1</v>
      </c>
      <c r="W97" s="18">
        <v>1</v>
      </c>
      <c r="X97" s="18">
        <v>1</v>
      </c>
      <c r="Y97" s="18">
        <v>1</v>
      </c>
      <c r="Z97" s="18">
        <v>1</v>
      </c>
      <c r="AA97" s="18">
        <v>1</v>
      </c>
      <c r="AB97" s="18">
        <v>1</v>
      </c>
      <c r="AC97" s="19">
        <v>66</v>
      </c>
      <c r="AD97" s="19">
        <v>15</v>
      </c>
      <c r="AE97" s="19">
        <v>67</v>
      </c>
      <c r="AF97" s="19">
        <v>111</v>
      </c>
      <c r="AG97" s="19">
        <v>67</v>
      </c>
      <c r="AH97" s="19" t="s">
        <v>802</v>
      </c>
      <c r="AI97" s="18">
        <v>0</v>
      </c>
      <c r="AJ97" s="19">
        <v>0</v>
      </c>
      <c r="AK97" s="19">
        <v>0</v>
      </c>
      <c r="AL97" s="19">
        <v>0</v>
      </c>
      <c r="AM97" s="26">
        <f t="shared" ref="AM97:AM98" si="40">F97</f>
        <v>34</v>
      </c>
      <c r="AN97" s="19">
        <v>0</v>
      </c>
      <c r="AO97" s="19">
        <v>0</v>
      </c>
      <c r="AP97" s="19">
        <v>0</v>
      </c>
      <c r="AQ97" s="19">
        <v>0</v>
      </c>
      <c r="AR97" s="19">
        <v>0</v>
      </c>
      <c r="AS97" s="19">
        <v>0</v>
      </c>
      <c r="AT97" s="18" t="str">
        <f t="shared" ca="1" si="27"/>
        <v>44</v>
      </c>
      <c r="AU97" s="18" t="s">
        <v>25</v>
      </c>
      <c r="AV97" s="119" t="str">
        <f t="shared" ca="1" si="28"/>
        <v>7B00013CC80100076000650005160804010001010101010100660015006701110067016A000000000000000034000000000000000000000000447D</v>
      </c>
      <c r="AW97" s="79">
        <v>96</v>
      </c>
      <c r="AX97" s="21"/>
      <c r="AY97" s="18" t="str">
        <f t="shared" si="29"/>
        <v>00</v>
      </c>
      <c r="AZ97" s="18" t="str">
        <f t="shared" si="30"/>
        <v>00</v>
      </c>
      <c r="BA97" s="20"/>
      <c r="BB97" s="21"/>
    </row>
    <row r="98" spans="1:54" ht="66">
      <c r="A98" s="27"/>
      <c r="B98" s="119"/>
      <c r="C98" s="27"/>
      <c r="D98" s="119"/>
      <c r="E98" s="119">
        <v>3</v>
      </c>
      <c r="F98" s="25" t="s">
        <v>72</v>
      </c>
      <c r="G98" s="18" t="s">
        <v>18</v>
      </c>
      <c r="H98" s="18">
        <v>0</v>
      </c>
      <c r="I98" s="18">
        <v>1</v>
      </c>
      <c r="J98" s="18" t="s">
        <v>69</v>
      </c>
      <c r="K98" s="18" t="s">
        <v>68</v>
      </c>
      <c r="L98" s="18">
        <v>1</v>
      </c>
      <c r="M98" s="18">
        <v>0</v>
      </c>
      <c r="N98" s="19">
        <v>760</v>
      </c>
      <c r="O98" s="19">
        <v>65</v>
      </c>
      <c r="P98" s="19">
        <v>5</v>
      </c>
      <c r="Q98" s="18" t="str">
        <f t="shared" ca="1" si="13"/>
        <v>16</v>
      </c>
      <c r="R98" s="18" t="str">
        <f t="shared" ca="1" si="15"/>
        <v>08</v>
      </c>
      <c r="S98" s="18" t="str">
        <f t="shared" ca="1" si="17"/>
        <v>04</v>
      </c>
      <c r="T98" s="18">
        <v>1</v>
      </c>
      <c r="U98" s="18">
        <v>0</v>
      </c>
      <c r="V98" s="18">
        <v>1</v>
      </c>
      <c r="W98" s="18">
        <v>1</v>
      </c>
      <c r="X98" s="18">
        <v>1</v>
      </c>
      <c r="Y98" s="18">
        <v>1</v>
      </c>
      <c r="Z98" s="18">
        <v>1</v>
      </c>
      <c r="AA98" s="18">
        <v>1</v>
      </c>
      <c r="AB98" s="18">
        <v>1</v>
      </c>
      <c r="AC98" s="19">
        <v>66</v>
      </c>
      <c r="AD98" s="19">
        <v>15</v>
      </c>
      <c r="AE98" s="19">
        <v>67</v>
      </c>
      <c r="AF98" s="19">
        <v>111</v>
      </c>
      <c r="AG98" s="19">
        <v>67</v>
      </c>
      <c r="AH98" s="19" t="s">
        <v>802</v>
      </c>
      <c r="AI98" s="18">
        <v>0</v>
      </c>
      <c r="AJ98" s="19">
        <v>0</v>
      </c>
      <c r="AK98" s="19">
        <v>0</v>
      </c>
      <c r="AL98" s="19">
        <v>0</v>
      </c>
      <c r="AM98" s="26" t="str">
        <f t="shared" si="40"/>
        <v>FFFF</v>
      </c>
      <c r="AN98" s="19">
        <v>0</v>
      </c>
      <c r="AO98" s="19">
        <v>0</v>
      </c>
      <c r="AP98" s="19">
        <v>0</v>
      </c>
      <c r="AQ98" s="19">
        <v>0</v>
      </c>
      <c r="AR98" s="19">
        <v>0</v>
      </c>
      <c r="AS98" s="19">
        <v>0</v>
      </c>
      <c r="AT98" s="18" t="str">
        <f t="shared" ca="1" si="27"/>
        <v>15</v>
      </c>
      <c r="AU98" s="18" t="s">
        <v>25</v>
      </c>
      <c r="AV98" s="119" t="str">
        <f t="shared" ca="1" si="28"/>
        <v>7B00013CC80100076000650005160804010001010101010100660015006701110067016A00000000000000FFFF000000000000000000000000157D</v>
      </c>
      <c r="AW98" s="79">
        <v>97</v>
      </c>
      <c r="AX98" s="21"/>
      <c r="AY98" s="18" t="str">
        <f t="shared" si="29"/>
        <v>00</v>
      </c>
      <c r="AZ98" s="18" t="str">
        <f t="shared" si="30"/>
        <v>00</v>
      </c>
      <c r="BA98" s="20"/>
      <c r="BB98" s="21"/>
    </row>
    <row r="99" spans="1:54" ht="66">
      <c r="A99" s="27"/>
      <c r="B99" s="119">
        <v>46</v>
      </c>
      <c r="C99" s="27" t="s">
        <v>96</v>
      </c>
      <c r="D99" s="119"/>
      <c r="E99" s="119">
        <v>1</v>
      </c>
      <c r="F99" s="22">
        <v>0</v>
      </c>
      <c r="G99" s="18" t="s">
        <v>18</v>
      </c>
      <c r="H99" s="18">
        <v>0</v>
      </c>
      <c r="I99" s="18">
        <v>1</v>
      </c>
      <c r="J99" s="18" t="s">
        <v>69</v>
      </c>
      <c r="K99" s="18" t="s">
        <v>68</v>
      </c>
      <c r="L99" s="18">
        <v>1</v>
      </c>
      <c r="M99" s="18">
        <v>0</v>
      </c>
      <c r="N99" s="19">
        <v>760</v>
      </c>
      <c r="O99" s="19">
        <v>65</v>
      </c>
      <c r="P99" s="19">
        <v>5</v>
      </c>
      <c r="Q99" s="18" t="str">
        <f t="shared" ref="Q99:Q120" ca="1" si="41">TEXT(DEC2HEX(TEXT(NOW()+2,"YY")),"00")</f>
        <v>16</v>
      </c>
      <c r="R99" s="18" t="str">
        <f t="shared" ca="1" si="15"/>
        <v>08</v>
      </c>
      <c r="S99" s="18" t="str">
        <f t="shared" ca="1" si="17"/>
        <v>04</v>
      </c>
      <c r="T99" s="18">
        <v>1</v>
      </c>
      <c r="U99" s="18">
        <v>0</v>
      </c>
      <c r="V99" s="18">
        <v>1</v>
      </c>
      <c r="W99" s="18">
        <v>1</v>
      </c>
      <c r="X99" s="18">
        <v>1</v>
      </c>
      <c r="Y99" s="18">
        <v>1</v>
      </c>
      <c r="Z99" s="18">
        <v>1</v>
      </c>
      <c r="AA99" s="18">
        <v>1</v>
      </c>
      <c r="AB99" s="18">
        <v>1</v>
      </c>
      <c r="AC99" s="19">
        <v>66</v>
      </c>
      <c r="AD99" s="19">
        <v>15</v>
      </c>
      <c r="AE99" s="19">
        <v>67</v>
      </c>
      <c r="AF99" s="19">
        <v>111</v>
      </c>
      <c r="AG99" s="19">
        <v>67</v>
      </c>
      <c r="AH99" s="19" t="s">
        <v>802</v>
      </c>
      <c r="AI99" s="18">
        <v>0</v>
      </c>
      <c r="AJ99" s="19">
        <v>0</v>
      </c>
      <c r="AK99" s="19">
        <v>0</v>
      </c>
      <c r="AL99" s="19">
        <v>0</v>
      </c>
      <c r="AM99" s="19">
        <v>0</v>
      </c>
      <c r="AN99" s="26">
        <f>F99</f>
        <v>0</v>
      </c>
      <c r="AO99" s="19">
        <v>0</v>
      </c>
      <c r="AP99" s="19">
        <v>0</v>
      </c>
      <c r="AQ99" s="19">
        <v>0</v>
      </c>
      <c r="AR99" s="19">
        <v>0</v>
      </c>
      <c r="AS99" s="19">
        <v>0</v>
      </c>
      <c r="AT99" s="18" t="str">
        <f t="shared" ca="1" si="27"/>
        <v>10</v>
      </c>
      <c r="AU99" s="18" t="s">
        <v>25</v>
      </c>
      <c r="AV99" s="119" t="str">
        <f t="shared" ca="1" si="28"/>
        <v>7B00013CC80100076000650005160804010001010101010100660015006701110067016A000000000000000000000000000000000000000000107D</v>
      </c>
      <c r="AW99" s="79">
        <v>98</v>
      </c>
      <c r="AX99" s="21"/>
      <c r="AY99" s="18" t="str">
        <f t="shared" si="29"/>
        <v>00</v>
      </c>
      <c r="AZ99" s="18" t="str">
        <f t="shared" si="30"/>
        <v>00</v>
      </c>
      <c r="BA99" s="20"/>
      <c r="BB99" s="21"/>
    </row>
    <row r="100" spans="1:54" ht="66">
      <c r="A100" s="27"/>
      <c r="B100" s="119"/>
      <c r="C100" s="27"/>
      <c r="D100" s="119"/>
      <c r="E100" s="119">
        <v>2</v>
      </c>
      <c r="F100" s="22">
        <v>1</v>
      </c>
      <c r="G100" s="18" t="s">
        <v>18</v>
      </c>
      <c r="H100" s="18">
        <v>0</v>
      </c>
      <c r="I100" s="18">
        <v>1</v>
      </c>
      <c r="J100" s="18" t="s">
        <v>69</v>
      </c>
      <c r="K100" s="18" t="s">
        <v>68</v>
      </c>
      <c r="L100" s="18">
        <v>1</v>
      </c>
      <c r="M100" s="18">
        <v>0</v>
      </c>
      <c r="N100" s="19">
        <v>760</v>
      </c>
      <c r="O100" s="19">
        <v>65</v>
      </c>
      <c r="P100" s="19">
        <v>5</v>
      </c>
      <c r="Q100" s="18" t="str">
        <f t="shared" ca="1" si="41"/>
        <v>16</v>
      </c>
      <c r="R100" s="18" t="str">
        <f t="shared" ca="1" si="15"/>
        <v>08</v>
      </c>
      <c r="S100" s="18" t="str">
        <f t="shared" ca="1" si="17"/>
        <v>04</v>
      </c>
      <c r="T100" s="18">
        <v>1</v>
      </c>
      <c r="U100" s="18">
        <v>0</v>
      </c>
      <c r="V100" s="18">
        <v>1</v>
      </c>
      <c r="W100" s="18">
        <v>1</v>
      </c>
      <c r="X100" s="18">
        <v>1</v>
      </c>
      <c r="Y100" s="18">
        <v>1</v>
      </c>
      <c r="Z100" s="18">
        <v>1</v>
      </c>
      <c r="AA100" s="18">
        <v>1</v>
      </c>
      <c r="AB100" s="18">
        <v>1</v>
      </c>
      <c r="AC100" s="19">
        <v>66</v>
      </c>
      <c r="AD100" s="19">
        <v>15</v>
      </c>
      <c r="AE100" s="19">
        <v>67</v>
      </c>
      <c r="AF100" s="19">
        <v>111</v>
      </c>
      <c r="AG100" s="19">
        <v>67</v>
      </c>
      <c r="AH100" s="19" t="s">
        <v>802</v>
      </c>
      <c r="AI100" s="18">
        <v>0</v>
      </c>
      <c r="AJ100" s="19">
        <v>0</v>
      </c>
      <c r="AK100" s="19">
        <v>0</v>
      </c>
      <c r="AL100" s="19">
        <v>0</v>
      </c>
      <c r="AM100" s="19">
        <v>0</v>
      </c>
      <c r="AN100" s="26">
        <f t="shared" ref="AN100:AN101" si="42">F100</f>
        <v>1</v>
      </c>
      <c r="AO100" s="19">
        <v>0</v>
      </c>
      <c r="AP100" s="19">
        <v>0</v>
      </c>
      <c r="AQ100" s="19">
        <v>0</v>
      </c>
      <c r="AR100" s="19">
        <v>0</v>
      </c>
      <c r="AS100" s="19">
        <v>0</v>
      </c>
      <c r="AT100" s="18" t="str">
        <f t="shared" ca="1" si="27"/>
        <v>11</v>
      </c>
      <c r="AU100" s="18" t="s">
        <v>25</v>
      </c>
      <c r="AV100" s="119" t="str">
        <f t="shared" ca="1" si="28"/>
        <v>7B00013CC80100076000650005160804010001010101010100660015006701110067016A000000000000000000000100000000000000000000117D</v>
      </c>
      <c r="AW100" s="79">
        <v>99</v>
      </c>
      <c r="AX100" s="21"/>
      <c r="AY100" s="18" t="str">
        <f t="shared" si="29"/>
        <v>00</v>
      </c>
      <c r="AZ100" s="18" t="str">
        <f t="shared" si="30"/>
        <v>00</v>
      </c>
      <c r="BA100" s="20"/>
      <c r="BB100" s="21"/>
    </row>
    <row r="101" spans="1:54" ht="66">
      <c r="A101" s="27"/>
      <c r="B101" s="119"/>
      <c r="C101" s="27"/>
      <c r="D101" s="119"/>
      <c r="E101" s="119">
        <v>3</v>
      </c>
      <c r="F101" s="22" t="s">
        <v>22</v>
      </c>
      <c r="G101" s="18" t="s">
        <v>18</v>
      </c>
      <c r="H101" s="18">
        <v>0</v>
      </c>
      <c r="I101" s="18">
        <v>1</v>
      </c>
      <c r="J101" s="18" t="s">
        <v>69</v>
      </c>
      <c r="K101" s="18" t="s">
        <v>68</v>
      </c>
      <c r="L101" s="18">
        <v>1</v>
      </c>
      <c r="M101" s="18">
        <v>0</v>
      </c>
      <c r="N101" s="19">
        <v>760</v>
      </c>
      <c r="O101" s="19">
        <v>65</v>
      </c>
      <c r="P101" s="19">
        <v>5</v>
      </c>
      <c r="Q101" s="18" t="str">
        <f t="shared" ca="1" si="41"/>
        <v>16</v>
      </c>
      <c r="R101" s="18" t="str">
        <f t="shared" ca="1" si="15"/>
        <v>08</v>
      </c>
      <c r="S101" s="18" t="str">
        <f t="shared" ca="1" si="17"/>
        <v>04</v>
      </c>
      <c r="T101" s="18">
        <v>1</v>
      </c>
      <c r="U101" s="18">
        <v>0</v>
      </c>
      <c r="V101" s="18">
        <v>1</v>
      </c>
      <c r="W101" s="18">
        <v>1</v>
      </c>
      <c r="X101" s="18">
        <v>1</v>
      </c>
      <c r="Y101" s="18">
        <v>1</v>
      </c>
      <c r="Z101" s="18">
        <v>1</v>
      </c>
      <c r="AA101" s="18">
        <v>1</v>
      </c>
      <c r="AB101" s="18">
        <v>1</v>
      </c>
      <c r="AC101" s="19">
        <v>66</v>
      </c>
      <c r="AD101" s="19">
        <v>15</v>
      </c>
      <c r="AE101" s="19">
        <v>67</v>
      </c>
      <c r="AF101" s="19">
        <v>111</v>
      </c>
      <c r="AG101" s="19">
        <v>67</v>
      </c>
      <c r="AH101" s="19" t="s">
        <v>802</v>
      </c>
      <c r="AI101" s="18">
        <v>0</v>
      </c>
      <c r="AJ101" s="19">
        <v>0</v>
      </c>
      <c r="AK101" s="19">
        <v>0</v>
      </c>
      <c r="AL101" s="19">
        <v>0</v>
      </c>
      <c r="AM101" s="19">
        <v>0</v>
      </c>
      <c r="AN101" s="26" t="str">
        <f t="shared" si="42"/>
        <v>FF</v>
      </c>
      <c r="AO101" s="19">
        <v>0</v>
      </c>
      <c r="AP101" s="19">
        <v>0</v>
      </c>
      <c r="AQ101" s="19">
        <v>0</v>
      </c>
      <c r="AR101" s="19">
        <v>0</v>
      </c>
      <c r="AS101" s="19">
        <v>0</v>
      </c>
      <c r="AT101" s="18" t="str">
        <f t="shared" ca="1" si="27"/>
        <v>15</v>
      </c>
      <c r="AU101" s="18" t="s">
        <v>25</v>
      </c>
      <c r="AV101" s="119" t="str">
        <f t="shared" ca="1" si="28"/>
        <v>7B00013CC80100076000650005160804010001010101010100660015006701110067016A000000000000000000FF00000000000000000000157D</v>
      </c>
      <c r="AW101" s="79">
        <v>100</v>
      </c>
      <c r="AX101" s="21"/>
      <c r="AY101" s="18" t="str">
        <f t="shared" si="29"/>
        <v>00</v>
      </c>
      <c r="AZ101" s="18" t="str">
        <f t="shared" si="30"/>
        <v>00</v>
      </c>
      <c r="BA101" s="20"/>
      <c r="BB101" s="21"/>
    </row>
    <row r="102" spans="1:54" ht="66">
      <c r="A102" s="27"/>
      <c r="B102" s="119">
        <v>48</v>
      </c>
      <c r="C102" s="27" t="s">
        <v>97</v>
      </c>
      <c r="D102" s="119"/>
      <c r="E102" s="119">
        <v>1</v>
      </c>
      <c r="F102" s="25">
        <v>0</v>
      </c>
      <c r="G102" s="18" t="s">
        <v>18</v>
      </c>
      <c r="H102" s="18">
        <v>0</v>
      </c>
      <c r="I102" s="18">
        <v>1</v>
      </c>
      <c r="J102" s="18" t="s">
        <v>69</v>
      </c>
      <c r="K102" s="18" t="s">
        <v>68</v>
      </c>
      <c r="L102" s="18">
        <v>1</v>
      </c>
      <c r="M102" s="18">
        <v>0</v>
      </c>
      <c r="N102" s="19">
        <v>760</v>
      </c>
      <c r="O102" s="19">
        <v>65</v>
      </c>
      <c r="P102" s="19">
        <v>5</v>
      </c>
      <c r="Q102" s="18" t="str">
        <f t="shared" ca="1" si="41"/>
        <v>16</v>
      </c>
      <c r="R102" s="18" t="str">
        <f t="shared" ref="R102:R120" ca="1" si="43">TEXT(DEC2HEX(TEXT(NOW()+2,"MM")),"00")</f>
        <v>08</v>
      </c>
      <c r="S102" s="18" t="str">
        <f t="shared" ca="1" si="17"/>
        <v>04</v>
      </c>
      <c r="T102" s="18">
        <v>1</v>
      </c>
      <c r="U102" s="18">
        <v>0</v>
      </c>
      <c r="V102" s="18">
        <v>1</v>
      </c>
      <c r="W102" s="18">
        <v>1</v>
      </c>
      <c r="X102" s="18">
        <v>1</v>
      </c>
      <c r="Y102" s="18">
        <v>1</v>
      </c>
      <c r="Z102" s="18">
        <v>1</v>
      </c>
      <c r="AA102" s="18">
        <v>1</v>
      </c>
      <c r="AB102" s="18">
        <v>1</v>
      </c>
      <c r="AC102" s="19">
        <v>66</v>
      </c>
      <c r="AD102" s="19">
        <v>15</v>
      </c>
      <c r="AE102" s="19">
        <v>67</v>
      </c>
      <c r="AF102" s="19">
        <v>111</v>
      </c>
      <c r="AG102" s="19">
        <v>67</v>
      </c>
      <c r="AH102" s="19" t="s">
        <v>802</v>
      </c>
      <c r="AI102" s="18">
        <v>0</v>
      </c>
      <c r="AJ102" s="19">
        <v>0</v>
      </c>
      <c r="AK102" s="19">
        <v>0</v>
      </c>
      <c r="AL102" s="19">
        <v>0</v>
      </c>
      <c r="AM102" s="19">
        <v>0</v>
      </c>
      <c r="AN102" s="19">
        <v>0</v>
      </c>
      <c r="AO102" s="26">
        <f>F102</f>
        <v>0</v>
      </c>
      <c r="AP102" s="19">
        <v>0</v>
      </c>
      <c r="AQ102" s="19">
        <v>0</v>
      </c>
      <c r="AR102" s="19">
        <v>0</v>
      </c>
      <c r="AS102" s="19">
        <v>0</v>
      </c>
      <c r="AT102" s="18" t="str">
        <f t="shared" ca="1" si="27"/>
        <v>10</v>
      </c>
      <c r="AU102" s="18" t="s">
        <v>25</v>
      </c>
      <c r="AV102" s="119" t="str">
        <f t="shared" ca="1" si="28"/>
        <v>7B00013CC80100076000650005160804010001010101010100660015006701110067016A000000000000000000000000000000000000000000107D</v>
      </c>
      <c r="AW102" s="79">
        <v>101</v>
      </c>
      <c r="AX102" s="21"/>
      <c r="AY102" s="18" t="str">
        <f t="shared" si="29"/>
        <v>00</v>
      </c>
      <c r="AZ102" s="18" t="str">
        <f t="shared" si="30"/>
        <v>00</v>
      </c>
      <c r="BA102" s="20"/>
      <c r="BB102" s="21"/>
    </row>
    <row r="103" spans="1:54" ht="66">
      <c r="A103" s="27"/>
      <c r="B103" s="119"/>
      <c r="C103" s="27"/>
      <c r="D103" s="119"/>
      <c r="E103" s="119">
        <v>2</v>
      </c>
      <c r="F103" s="25">
        <v>34</v>
      </c>
      <c r="G103" s="18" t="s">
        <v>18</v>
      </c>
      <c r="H103" s="18">
        <v>0</v>
      </c>
      <c r="I103" s="18">
        <v>1</v>
      </c>
      <c r="J103" s="18" t="s">
        <v>69</v>
      </c>
      <c r="K103" s="18" t="s">
        <v>68</v>
      </c>
      <c r="L103" s="18">
        <v>1</v>
      </c>
      <c r="M103" s="18">
        <v>0</v>
      </c>
      <c r="N103" s="19">
        <v>760</v>
      </c>
      <c r="O103" s="19">
        <v>65</v>
      </c>
      <c r="P103" s="19">
        <v>5</v>
      </c>
      <c r="Q103" s="18" t="str">
        <f t="shared" ca="1" si="41"/>
        <v>16</v>
      </c>
      <c r="R103" s="18" t="str">
        <f t="shared" ca="1" si="43"/>
        <v>08</v>
      </c>
      <c r="S103" s="18" t="str">
        <f t="shared" ca="1" si="17"/>
        <v>04</v>
      </c>
      <c r="T103" s="18">
        <v>1</v>
      </c>
      <c r="U103" s="18">
        <v>0</v>
      </c>
      <c r="V103" s="18">
        <v>1</v>
      </c>
      <c r="W103" s="18">
        <v>1</v>
      </c>
      <c r="X103" s="18">
        <v>1</v>
      </c>
      <c r="Y103" s="18">
        <v>1</v>
      </c>
      <c r="Z103" s="18">
        <v>1</v>
      </c>
      <c r="AA103" s="18">
        <v>1</v>
      </c>
      <c r="AB103" s="18">
        <v>1</v>
      </c>
      <c r="AC103" s="19">
        <v>66</v>
      </c>
      <c r="AD103" s="19">
        <v>15</v>
      </c>
      <c r="AE103" s="19">
        <v>67</v>
      </c>
      <c r="AF103" s="19">
        <v>111</v>
      </c>
      <c r="AG103" s="19">
        <v>67</v>
      </c>
      <c r="AH103" s="19" t="s">
        <v>802</v>
      </c>
      <c r="AI103" s="18">
        <v>0</v>
      </c>
      <c r="AJ103" s="19">
        <v>0</v>
      </c>
      <c r="AK103" s="19">
        <v>0</v>
      </c>
      <c r="AL103" s="19">
        <v>0</v>
      </c>
      <c r="AM103" s="19">
        <v>0</v>
      </c>
      <c r="AN103" s="19">
        <v>0</v>
      </c>
      <c r="AO103" s="26">
        <f t="shared" ref="AO103:AO104" si="44">F103</f>
        <v>34</v>
      </c>
      <c r="AP103" s="19">
        <v>0</v>
      </c>
      <c r="AQ103" s="19">
        <v>0</v>
      </c>
      <c r="AR103" s="19">
        <v>0</v>
      </c>
      <c r="AS103" s="19">
        <v>0</v>
      </c>
      <c r="AT103" s="18" t="str">
        <f t="shared" ca="1" si="27"/>
        <v>44</v>
      </c>
      <c r="AU103" s="18" t="s">
        <v>25</v>
      </c>
      <c r="AV103" s="119" t="str">
        <f t="shared" ca="1" si="28"/>
        <v>7B00013CC80100076000650005160804010001010101010100660015006701110067016A000000000000000000000000340000000000000000447D</v>
      </c>
      <c r="AW103" s="79">
        <v>102</v>
      </c>
      <c r="AX103" s="21"/>
      <c r="AY103" s="18" t="str">
        <f t="shared" si="29"/>
        <v>00</v>
      </c>
      <c r="AZ103" s="18" t="str">
        <f t="shared" si="30"/>
        <v>00</v>
      </c>
      <c r="BA103" s="20"/>
      <c r="BB103" s="21"/>
    </row>
    <row r="104" spans="1:54" ht="66">
      <c r="A104" s="27"/>
      <c r="B104" s="119"/>
      <c r="C104" s="27"/>
      <c r="D104" s="119"/>
      <c r="E104" s="119">
        <v>3</v>
      </c>
      <c r="F104" s="25" t="s">
        <v>72</v>
      </c>
      <c r="G104" s="18" t="s">
        <v>18</v>
      </c>
      <c r="H104" s="18">
        <v>0</v>
      </c>
      <c r="I104" s="18">
        <v>1</v>
      </c>
      <c r="J104" s="18" t="s">
        <v>69</v>
      </c>
      <c r="K104" s="18" t="s">
        <v>68</v>
      </c>
      <c r="L104" s="18">
        <v>1</v>
      </c>
      <c r="M104" s="18">
        <v>0</v>
      </c>
      <c r="N104" s="19">
        <v>760</v>
      </c>
      <c r="O104" s="19">
        <v>65</v>
      </c>
      <c r="P104" s="19">
        <v>5</v>
      </c>
      <c r="Q104" s="18" t="str">
        <f t="shared" ca="1" si="41"/>
        <v>16</v>
      </c>
      <c r="R104" s="18" t="str">
        <f t="shared" ca="1" si="43"/>
        <v>08</v>
      </c>
      <c r="S104" s="18" t="str">
        <f t="shared" ca="1" si="17"/>
        <v>04</v>
      </c>
      <c r="T104" s="18">
        <v>1</v>
      </c>
      <c r="U104" s="18">
        <v>0</v>
      </c>
      <c r="V104" s="18">
        <v>1</v>
      </c>
      <c r="W104" s="18">
        <v>1</v>
      </c>
      <c r="X104" s="18">
        <v>1</v>
      </c>
      <c r="Y104" s="18">
        <v>1</v>
      </c>
      <c r="Z104" s="18">
        <v>1</v>
      </c>
      <c r="AA104" s="18">
        <v>1</v>
      </c>
      <c r="AB104" s="18">
        <v>1</v>
      </c>
      <c r="AC104" s="19">
        <v>66</v>
      </c>
      <c r="AD104" s="19">
        <v>15</v>
      </c>
      <c r="AE104" s="19">
        <v>67</v>
      </c>
      <c r="AF104" s="19">
        <v>111</v>
      </c>
      <c r="AG104" s="19">
        <v>67</v>
      </c>
      <c r="AH104" s="19" t="s">
        <v>802</v>
      </c>
      <c r="AI104" s="18">
        <v>0</v>
      </c>
      <c r="AJ104" s="19">
        <v>0</v>
      </c>
      <c r="AK104" s="19">
        <v>0</v>
      </c>
      <c r="AL104" s="19">
        <v>0</v>
      </c>
      <c r="AM104" s="19">
        <v>0</v>
      </c>
      <c r="AN104" s="19">
        <v>0</v>
      </c>
      <c r="AO104" s="26" t="str">
        <f t="shared" si="44"/>
        <v>FFFF</v>
      </c>
      <c r="AP104" s="19">
        <v>0</v>
      </c>
      <c r="AQ104" s="19">
        <v>0</v>
      </c>
      <c r="AR104" s="19">
        <v>0</v>
      </c>
      <c r="AS104" s="19">
        <v>0</v>
      </c>
      <c r="AT104" s="18" t="str">
        <f t="shared" ca="1" si="27"/>
        <v>15</v>
      </c>
      <c r="AU104" s="18" t="s">
        <v>25</v>
      </c>
      <c r="AV104" s="119" t="str">
        <f t="shared" ca="1" si="28"/>
        <v>7B00013CC80100076000650005160804010001010101010100660015006701110067016A0000000000000000000000FFFF0000000000000000157D</v>
      </c>
      <c r="AW104" s="79">
        <v>103</v>
      </c>
      <c r="AX104" s="21"/>
      <c r="AY104" s="18" t="str">
        <f t="shared" si="29"/>
        <v>00</v>
      </c>
      <c r="AZ104" s="18" t="str">
        <f t="shared" si="30"/>
        <v>00</v>
      </c>
      <c r="BA104" s="20"/>
      <c r="BB104" s="21"/>
    </row>
    <row r="105" spans="1:54" ht="66">
      <c r="A105" s="27"/>
      <c r="B105" s="119">
        <v>50</v>
      </c>
      <c r="C105" s="27" t="s">
        <v>98</v>
      </c>
      <c r="D105" s="119"/>
      <c r="E105" s="119">
        <v>1</v>
      </c>
      <c r="F105" s="25">
        <v>0</v>
      </c>
      <c r="G105" s="18" t="s">
        <v>18</v>
      </c>
      <c r="H105" s="18">
        <v>0</v>
      </c>
      <c r="I105" s="18">
        <v>1</v>
      </c>
      <c r="J105" s="18" t="s">
        <v>69</v>
      </c>
      <c r="K105" s="18" t="s">
        <v>68</v>
      </c>
      <c r="L105" s="18">
        <v>1</v>
      </c>
      <c r="M105" s="18">
        <v>0</v>
      </c>
      <c r="N105" s="19">
        <v>760</v>
      </c>
      <c r="O105" s="19">
        <v>65</v>
      </c>
      <c r="P105" s="19">
        <v>5</v>
      </c>
      <c r="Q105" s="18" t="str">
        <f t="shared" ca="1" si="41"/>
        <v>16</v>
      </c>
      <c r="R105" s="18" t="str">
        <f t="shared" ca="1" si="43"/>
        <v>08</v>
      </c>
      <c r="S105" s="18" t="str">
        <f t="shared" ref="S105:S120" ca="1" si="45">TEXT(DEC2HEX(TEXT(NOW()-1,"DD")),"00")</f>
        <v>04</v>
      </c>
      <c r="T105" s="18">
        <v>1</v>
      </c>
      <c r="U105" s="18">
        <v>0</v>
      </c>
      <c r="V105" s="18">
        <v>1</v>
      </c>
      <c r="W105" s="18">
        <v>1</v>
      </c>
      <c r="X105" s="18">
        <v>1</v>
      </c>
      <c r="Y105" s="18">
        <v>1</v>
      </c>
      <c r="Z105" s="18">
        <v>1</v>
      </c>
      <c r="AA105" s="18">
        <v>1</v>
      </c>
      <c r="AB105" s="18">
        <v>1</v>
      </c>
      <c r="AC105" s="19">
        <v>66</v>
      </c>
      <c r="AD105" s="19">
        <v>15</v>
      </c>
      <c r="AE105" s="19">
        <v>67</v>
      </c>
      <c r="AF105" s="19">
        <v>111</v>
      </c>
      <c r="AG105" s="19">
        <v>67</v>
      </c>
      <c r="AH105" s="19" t="s">
        <v>802</v>
      </c>
      <c r="AI105" s="18">
        <v>0</v>
      </c>
      <c r="AJ105" s="19">
        <v>0</v>
      </c>
      <c r="AK105" s="19">
        <v>0</v>
      </c>
      <c r="AL105" s="19">
        <v>0</v>
      </c>
      <c r="AM105" s="19">
        <v>0</v>
      </c>
      <c r="AN105" s="19">
        <v>0</v>
      </c>
      <c r="AO105" s="19">
        <v>0</v>
      </c>
      <c r="AP105" s="26">
        <f>F105</f>
        <v>0</v>
      </c>
      <c r="AQ105" s="19">
        <v>0</v>
      </c>
      <c r="AR105" s="19">
        <v>0</v>
      </c>
      <c r="AS105" s="19">
        <v>0</v>
      </c>
      <c r="AT105" s="18" t="str">
        <f t="shared" ca="1" si="27"/>
        <v>10</v>
      </c>
      <c r="AU105" s="18" t="s">
        <v>25</v>
      </c>
      <c r="AV105" s="119" t="str">
        <f t="shared" ca="1" si="28"/>
        <v>7B00013CC80100076000650005160804010001010101010100660015006701110067016A000000000000000000000000000000000000000000107D</v>
      </c>
      <c r="AW105" s="79">
        <v>104</v>
      </c>
      <c r="AX105" s="21"/>
      <c r="AY105" s="18" t="str">
        <f t="shared" si="29"/>
        <v>00</v>
      </c>
      <c r="AZ105" s="18" t="str">
        <f t="shared" si="30"/>
        <v>00</v>
      </c>
      <c r="BA105" s="20"/>
      <c r="BB105" s="21"/>
    </row>
    <row r="106" spans="1:54" ht="66">
      <c r="A106" s="27"/>
      <c r="B106" s="119"/>
      <c r="C106" s="27"/>
      <c r="D106" s="119"/>
      <c r="E106" s="119">
        <v>2</v>
      </c>
      <c r="F106" s="25">
        <v>34</v>
      </c>
      <c r="G106" s="18" t="s">
        <v>18</v>
      </c>
      <c r="H106" s="18">
        <v>0</v>
      </c>
      <c r="I106" s="18">
        <v>1</v>
      </c>
      <c r="J106" s="18" t="s">
        <v>69</v>
      </c>
      <c r="K106" s="18" t="s">
        <v>68</v>
      </c>
      <c r="L106" s="18">
        <v>1</v>
      </c>
      <c r="M106" s="18">
        <v>0</v>
      </c>
      <c r="N106" s="19">
        <v>760</v>
      </c>
      <c r="O106" s="19">
        <v>65</v>
      </c>
      <c r="P106" s="19">
        <v>5</v>
      </c>
      <c r="Q106" s="18" t="str">
        <f t="shared" ca="1" si="41"/>
        <v>16</v>
      </c>
      <c r="R106" s="18" t="str">
        <f t="shared" ca="1" si="43"/>
        <v>08</v>
      </c>
      <c r="S106" s="18" t="str">
        <f t="shared" ca="1" si="45"/>
        <v>04</v>
      </c>
      <c r="T106" s="18">
        <v>1</v>
      </c>
      <c r="U106" s="18">
        <v>0</v>
      </c>
      <c r="V106" s="18">
        <v>1</v>
      </c>
      <c r="W106" s="18">
        <v>1</v>
      </c>
      <c r="X106" s="18">
        <v>1</v>
      </c>
      <c r="Y106" s="18">
        <v>1</v>
      </c>
      <c r="Z106" s="18">
        <v>1</v>
      </c>
      <c r="AA106" s="18">
        <v>1</v>
      </c>
      <c r="AB106" s="18">
        <v>1</v>
      </c>
      <c r="AC106" s="19">
        <v>66</v>
      </c>
      <c r="AD106" s="19">
        <v>15</v>
      </c>
      <c r="AE106" s="19">
        <v>67</v>
      </c>
      <c r="AF106" s="19">
        <v>111</v>
      </c>
      <c r="AG106" s="19">
        <v>67</v>
      </c>
      <c r="AH106" s="19" t="s">
        <v>802</v>
      </c>
      <c r="AI106" s="18">
        <v>0</v>
      </c>
      <c r="AJ106" s="19">
        <v>0</v>
      </c>
      <c r="AK106" s="19">
        <v>0</v>
      </c>
      <c r="AL106" s="19">
        <v>0</v>
      </c>
      <c r="AM106" s="19">
        <v>0</v>
      </c>
      <c r="AN106" s="19">
        <v>0</v>
      </c>
      <c r="AO106" s="19">
        <v>0</v>
      </c>
      <c r="AP106" s="26">
        <f t="shared" ref="AP106:AP107" si="46">F106</f>
        <v>34</v>
      </c>
      <c r="AQ106" s="19">
        <v>0</v>
      </c>
      <c r="AR106" s="19">
        <v>0</v>
      </c>
      <c r="AS106" s="19">
        <v>0</v>
      </c>
      <c r="AT106" s="18" t="str">
        <f t="shared" ca="1" si="27"/>
        <v>44</v>
      </c>
      <c r="AU106" s="18" t="s">
        <v>25</v>
      </c>
      <c r="AV106" s="119" t="str">
        <f t="shared" ca="1" si="28"/>
        <v>7B00013CC80100076000650005160804010001010101010100660015006701110067016A000000000000000000000000000034000000000000447D</v>
      </c>
      <c r="AW106" s="79">
        <v>105</v>
      </c>
      <c r="AX106" s="21"/>
      <c r="AY106" s="18" t="str">
        <f t="shared" si="29"/>
        <v>00</v>
      </c>
      <c r="AZ106" s="18" t="str">
        <f t="shared" si="30"/>
        <v>00</v>
      </c>
      <c r="BA106" s="20"/>
      <c r="BB106" s="21"/>
    </row>
    <row r="107" spans="1:54" ht="66">
      <c r="A107" s="27"/>
      <c r="B107" s="119"/>
      <c r="C107" s="27"/>
      <c r="D107" s="119"/>
      <c r="E107" s="119">
        <v>3</v>
      </c>
      <c r="F107" s="25" t="s">
        <v>72</v>
      </c>
      <c r="G107" s="18" t="s">
        <v>18</v>
      </c>
      <c r="H107" s="18">
        <v>0</v>
      </c>
      <c r="I107" s="18">
        <v>1</v>
      </c>
      <c r="J107" s="18" t="s">
        <v>69</v>
      </c>
      <c r="K107" s="18" t="s">
        <v>68</v>
      </c>
      <c r="L107" s="18">
        <v>1</v>
      </c>
      <c r="M107" s="18">
        <v>0</v>
      </c>
      <c r="N107" s="19">
        <v>760</v>
      </c>
      <c r="O107" s="19">
        <v>65</v>
      </c>
      <c r="P107" s="19">
        <v>5</v>
      </c>
      <c r="Q107" s="18" t="str">
        <f t="shared" ca="1" si="41"/>
        <v>16</v>
      </c>
      <c r="R107" s="18" t="str">
        <f t="shared" ca="1" si="43"/>
        <v>08</v>
      </c>
      <c r="S107" s="18" t="str">
        <f t="shared" ca="1" si="45"/>
        <v>04</v>
      </c>
      <c r="T107" s="18">
        <v>1</v>
      </c>
      <c r="U107" s="18">
        <v>0</v>
      </c>
      <c r="V107" s="18">
        <v>1</v>
      </c>
      <c r="W107" s="18">
        <v>1</v>
      </c>
      <c r="X107" s="18">
        <v>1</v>
      </c>
      <c r="Y107" s="18">
        <v>1</v>
      </c>
      <c r="Z107" s="18">
        <v>1</v>
      </c>
      <c r="AA107" s="18">
        <v>1</v>
      </c>
      <c r="AB107" s="18">
        <v>1</v>
      </c>
      <c r="AC107" s="19">
        <v>66</v>
      </c>
      <c r="AD107" s="19">
        <v>15</v>
      </c>
      <c r="AE107" s="19">
        <v>67</v>
      </c>
      <c r="AF107" s="19">
        <v>111</v>
      </c>
      <c r="AG107" s="19">
        <v>67</v>
      </c>
      <c r="AH107" s="19" t="s">
        <v>802</v>
      </c>
      <c r="AI107" s="18">
        <v>0</v>
      </c>
      <c r="AJ107" s="19">
        <v>0</v>
      </c>
      <c r="AK107" s="19">
        <v>0</v>
      </c>
      <c r="AL107" s="19">
        <v>0</v>
      </c>
      <c r="AM107" s="19">
        <v>0</v>
      </c>
      <c r="AN107" s="19">
        <v>0</v>
      </c>
      <c r="AO107" s="19">
        <v>0</v>
      </c>
      <c r="AP107" s="26" t="str">
        <f t="shared" si="46"/>
        <v>FFFF</v>
      </c>
      <c r="AQ107" s="19">
        <v>0</v>
      </c>
      <c r="AR107" s="19">
        <v>0</v>
      </c>
      <c r="AS107" s="19">
        <v>0</v>
      </c>
      <c r="AT107" s="18" t="str">
        <f t="shared" ca="1" si="27"/>
        <v>15</v>
      </c>
      <c r="AU107" s="18" t="s">
        <v>25</v>
      </c>
      <c r="AV107" s="119" t="str">
        <f t="shared" ca="1" si="28"/>
        <v>7B00013CC80100076000650005160804010001010101010100660015006701110067016A00000000000000000000000000FFFF000000000000157D</v>
      </c>
      <c r="AW107" s="79">
        <v>106</v>
      </c>
      <c r="AX107" s="21"/>
      <c r="AY107" s="18" t="str">
        <f t="shared" si="29"/>
        <v>00</v>
      </c>
      <c r="AZ107" s="18" t="str">
        <f t="shared" si="30"/>
        <v>00</v>
      </c>
      <c r="BA107" s="20"/>
      <c r="BB107" s="21"/>
    </row>
    <row r="108" spans="1:54" ht="66">
      <c r="A108" s="27"/>
      <c r="B108" s="119">
        <v>52</v>
      </c>
      <c r="C108" s="27" t="s">
        <v>99</v>
      </c>
      <c r="D108" s="119"/>
      <c r="E108" s="119">
        <v>1</v>
      </c>
      <c r="F108" s="25">
        <v>0</v>
      </c>
      <c r="G108" s="18" t="s">
        <v>18</v>
      </c>
      <c r="H108" s="18">
        <v>0</v>
      </c>
      <c r="I108" s="18">
        <v>1</v>
      </c>
      <c r="J108" s="18" t="s">
        <v>69</v>
      </c>
      <c r="K108" s="18" t="s">
        <v>68</v>
      </c>
      <c r="L108" s="18">
        <v>1</v>
      </c>
      <c r="M108" s="18">
        <v>0</v>
      </c>
      <c r="N108" s="19">
        <v>760</v>
      </c>
      <c r="O108" s="19">
        <v>65</v>
      </c>
      <c r="P108" s="19">
        <v>5</v>
      </c>
      <c r="Q108" s="18" t="str">
        <f t="shared" ca="1" si="41"/>
        <v>16</v>
      </c>
      <c r="R108" s="18" t="str">
        <f t="shared" ca="1" si="43"/>
        <v>08</v>
      </c>
      <c r="S108" s="18" t="str">
        <f t="shared" ca="1" si="45"/>
        <v>04</v>
      </c>
      <c r="T108" s="18">
        <v>1</v>
      </c>
      <c r="U108" s="18">
        <v>0</v>
      </c>
      <c r="V108" s="18">
        <v>1</v>
      </c>
      <c r="W108" s="18">
        <v>1</v>
      </c>
      <c r="X108" s="18">
        <v>1</v>
      </c>
      <c r="Y108" s="18">
        <v>1</v>
      </c>
      <c r="Z108" s="18">
        <v>1</v>
      </c>
      <c r="AA108" s="18">
        <v>1</v>
      </c>
      <c r="AB108" s="18">
        <v>1</v>
      </c>
      <c r="AC108" s="19">
        <v>66</v>
      </c>
      <c r="AD108" s="19">
        <v>15</v>
      </c>
      <c r="AE108" s="19">
        <v>67</v>
      </c>
      <c r="AF108" s="19">
        <v>111</v>
      </c>
      <c r="AG108" s="19">
        <v>67</v>
      </c>
      <c r="AH108" s="19" t="s">
        <v>802</v>
      </c>
      <c r="AI108" s="18">
        <v>0</v>
      </c>
      <c r="AJ108" s="19">
        <v>0</v>
      </c>
      <c r="AK108" s="19">
        <v>0</v>
      </c>
      <c r="AL108" s="19">
        <v>0</v>
      </c>
      <c r="AM108" s="19">
        <v>0</v>
      </c>
      <c r="AN108" s="19">
        <v>0</v>
      </c>
      <c r="AO108" s="19">
        <v>0</v>
      </c>
      <c r="AP108" s="19">
        <v>0</v>
      </c>
      <c r="AQ108" s="26">
        <f>F108</f>
        <v>0</v>
      </c>
      <c r="AR108" s="19">
        <v>0</v>
      </c>
      <c r="AS108" s="19">
        <v>0</v>
      </c>
      <c r="AT108" s="18" t="str">
        <f t="shared" ca="1" si="27"/>
        <v>10</v>
      </c>
      <c r="AU108" s="18" t="s">
        <v>25</v>
      </c>
      <c r="AV108" s="119" t="str">
        <f t="shared" ca="1" si="28"/>
        <v>7B00013CC80100076000650005160804010001010101010100660015006701110067016A000000000000000000000000000000000000000000107D</v>
      </c>
      <c r="AW108" s="79">
        <v>107</v>
      </c>
      <c r="AX108" s="21"/>
      <c r="AY108" s="18" t="str">
        <f t="shared" si="29"/>
        <v>00</v>
      </c>
      <c r="AZ108" s="18" t="str">
        <f t="shared" si="30"/>
        <v>00</v>
      </c>
      <c r="BA108" s="20"/>
      <c r="BB108" s="21"/>
    </row>
    <row r="109" spans="1:54" ht="66">
      <c r="A109" s="27"/>
      <c r="B109" s="119"/>
      <c r="C109" s="27"/>
      <c r="D109" s="119"/>
      <c r="E109" s="119">
        <v>2</v>
      </c>
      <c r="F109" s="25">
        <v>34</v>
      </c>
      <c r="G109" s="18" t="s">
        <v>18</v>
      </c>
      <c r="H109" s="18">
        <v>0</v>
      </c>
      <c r="I109" s="18">
        <v>1</v>
      </c>
      <c r="J109" s="18" t="s">
        <v>69</v>
      </c>
      <c r="K109" s="18" t="s">
        <v>68</v>
      </c>
      <c r="L109" s="18">
        <v>1</v>
      </c>
      <c r="M109" s="18">
        <v>0</v>
      </c>
      <c r="N109" s="19">
        <v>760</v>
      </c>
      <c r="O109" s="19">
        <v>65</v>
      </c>
      <c r="P109" s="19">
        <v>5</v>
      </c>
      <c r="Q109" s="18" t="str">
        <f t="shared" ca="1" si="41"/>
        <v>16</v>
      </c>
      <c r="R109" s="18" t="str">
        <f t="shared" ca="1" si="43"/>
        <v>08</v>
      </c>
      <c r="S109" s="18" t="str">
        <f t="shared" ca="1" si="45"/>
        <v>04</v>
      </c>
      <c r="T109" s="18">
        <v>1</v>
      </c>
      <c r="U109" s="18">
        <v>0</v>
      </c>
      <c r="V109" s="18">
        <v>1</v>
      </c>
      <c r="W109" s="18">
        <v>1</v>
      </c>
      <c r="X109" s="18">
        <v>1</v>
      </c>
      <c r="Y109" s="18">
        <v>1</v>
      </c>
      <c r="Z109" s="18">
        <v>1</v>
      </c>
      <c r="AA109" s="18">
        <v>1</v>
      </c>
      <c r="AB109" s="18">
        <v>1</v>
      </c>
      <c r="AC109" s="19">
        <v>66</v>
      </c>
      <c r="AD109" s="19">
        <v>15</v>
      </c>
      <c r="AE109" s="19">
        <v>67</v>
      </c>
      <c r="AF109" s="19">
        <v>111</v>
      </c>
      <c r="AG109" s="19">
        <v>67</v>
      </c>
      <c r="AH109" s="19" t="s">
        <v>802</v>
      </c>
      <c r="AI109" s="18">
        <v>0</v>
      </c>
      <c r="AJ109" s="19">
        <v>0</v>
      </c>
      <c r="AK109" s="19">
        <v>0</v>
      </c>
      <c r="AL109" s="19">
        <v>0</v>
      </c>
      <c r="AM109" s="19">
        <v>0</v>
      </c>
      <c r="AN109" s="19">
        <v>0</v>
      </c>
      <c r="AO109" s="19">
        <v>0</v>
      </c>
      <c r="AP109" s="19">
        <v>0</v>
      </c>
      <c r="AQ109" s="26">
        <f t="shared" ref="AQ109:AQ110" si="47">F109</f>
        <v>34</v>
      </c>
      <c r="AR109" s="19">
        <v>0</v>
      </c>
      <c r="AS109" s="19">
        <v>0</v>
      </c>
      <c r="AT109" s="18" t="str">
        <f t="shared" ca="1" si="27"/>
        <v>44</v>
      </c>
      <c r="AU109" s="18" t="s">
        <v>25</v>
      </c>
      <c r="AV109" s="119" t="str">
        <f t="shared" ca="1" si="28"/>
        <v>7B00013CC80100076000650005160804010001010101010100660015006701110067016A000000000000000000000000000000003400000000447D</v>
      </c>
      <c r="AW109" s="79">
        <v>108</v>
      </c>
      <c r="AX109" s="21"/>
      <c r="AY109" s="18" t="str">
        <f t="shared" si="29"/>
        <v>00</v>
      </c>
      <c r="AZ109" s="18" t="str">
        <f t="shared" si="30"/>
        <v>00</v>
      </c>
      <c r="BA109" s="20"/>
      <c r="BB109" s="21"/>
    </row>
    <row r="110" spans="1:54" ht="66">
      <c r="A110" s="27"/>
      <c r="B110" s="119"/>
      <c r="C110" s="27"/>
      <c r="D110" s="119"/>
      <c r="E110" s="119">
        <v>3</v>
      </c>
      <c r="F110" s="25" t="s">
        <v>72</v>
      </c>
      <c r="G110" s="18" t="s">
        <v>18</v>
      </c>
      <c r="H110" s="18">
        <v>0</v>
      </c>
      <c r="I110" s="18">
        <v>1</v>
      </c>
      <c r="J110" s="18" t="s">
        <v>69</v>
      </c>
      <c r="K110" s="18" t="s">
        <v>68</v>
      </c>
      <c r="L110" s="18">
        <v>1</v>
      </c>
      <c r="M110" s="18">
        <v>0</v>
      </c>
      <c r="N110" s="19">
        <v>760</v>
      </c>
      <c r="O110" s="19">
        <v>65</v>
      </c>
      <c r="P110" s="19">
        <v>5</v>
      </c>
      <c r="Q110" s="18" t="str">
        <f t="shared" ca="1" si="41"/>
        <v>16</v>
      </c>
      <c r="R110" s="18" t="str">
        <f t="shared" ca="1" si="43"/>
        <v>08</v>
      </c>
      <c r="S110" s="18" t="str">
        <f t="shared" ca="1" si="45"/>
        <v>04</v>
      </c>
      <c r="T110" s="18">
        <v>1</v>
      </c>
      <c r="U110" s="18">
        <v>0</v>
      </c>
      <c r="V110" s="18">
        <v>1</v>
      </c>
      <c r="W110" s="18">
        <v>1</v>
      </c>
      <c r="X110" s="18">
        <v>1</v>
      </c>
      <c r="Y110" s="18">
        <v>1</v>
      </c>
      <c r="Z110" s="18">
        <v>1</v>
      </c>
      <c r="AA110" s="18">
        <v>1</v>
      </c>
      <c r="AB110" s="18">
        <v>1</v>
      </c>
      <c r="AC110" s="19">
        <v>66</v>
      </c>
      <c r="AD110" s="19">
        <v>15</v>
      </c>
      <c r="AE110" s="19">
        <v>67</v>
      </c>
      <c r="AF110" s="19">
        <v>111</v>
      </c>
      <c r="AG110" s="19">
        <v>67</v>
      </c>
      <c r="AH110" s="19" t="s">
        <v>802</v>
      </c>
      <c r="AI110" s="18">
        <v>0</v>
      </c>
      <c r="AJ110" s="19">
        <v>0</v>
      </c>
      <c r="AK110" s="19">
        <v>0</v>
      </c>
      <c r="AL110" s="19">
        <v>0</v>
      </c>
      <c r="AM110" s="19">
        <v>0</v>
      </c>
      <c r="AN110" s="19">
        <v>0</v>
      </c>
      <c r="AO110" s="19">
        <v>0</v>
      </c>
      <c r="AP110" s="19">
        <v>0</v>
      </c>
      <c r="AQ110" s="26" t="str">
        <f t="shared" si="47"/>
        <v>FFFF</v>
      </c>
      <c r="AR110" s="19">
        <v>0</v>
      </c>
      <c r="AS110" s="19">
        <v>0</v>
      </c>
      <c r="AT110" s="18" t="str">
        <f t="shared" ca="1" si="27"/>
        <v>15</v>
      </c>
      <c r="AU110" s="18" t="s">
        <v>25</v>
      </c>
      <c r="AV110" s="119" t="str">
        <f t="shared" ca="1" si="28"/>
        <v>7B00013CC80100076000650005160804010001010101010100660015006701110067016A000000000000000000000000000000FFFF00000000157D</v>
      </c>
      <c r="AW110" s="79">
        <v>109</v>
      </c>
      <c r="AX110" s="21"/>
      <c r="AY110" s="18" t="str">
        <f t="shared" si="29"/>
        <v>00</v>
      </c>
      <c r="AZ110" s="18" t="str">
        <f t="shared" si="30"/>
        <v>00</v>
      </c>
      <c r="BA110" s="20"/>
      <c r="BB110" s="21"/>
    </row>
    <row r="111" spans="1:54" ht="66">
      <c r="A111" s="27"/>
      <c r="B111" s="119">
        <v>54</v>
      </c>
      <c r="C111" s="27" t="s">
        <v>100</v>
      </c>
      <c r="D111" s="119"/>
      <c r="E111" s="119">
        <v>1</v>
      </c>
      <c r="F111" s="25">
        <v>0</v>
      </c>
      <c r="G111" s="18" t="s">
        <v>18</v>
      </c>
      <c r="H111" s="18">
        <v>0</v>
      </c>
      <c r="I111" s="18">
        <v>1</v>
      </c>
      <c r="J111" s="18" t="s">
        <v>69</v>
      </c>
      <c r="K111" s="18" t="s">
        <v>68</v>
      </c>
      <c r="L111" s="18">
        <v>1</v>
      </c>
      <c r="M111" s="18">
        <v>0</v>
      </c>
      <c r="N111" s="19">
        <v>760</v>
      </c>
      <c r="O111" s="19">
        <v>65</v>
      </c>
      <c r="P111" s="19">
        <v>5</v>
      </c>
      <c r="Q111" s="18" t="str">
        <f t="shared" ca="1" si="41"/>
        <v>16</v>
      </c>
      <c r="R111" s="18" t="str">
        <f t="shared" ca="1" si="43"/>
        <v>08</v>
      </c>
      <c r="S111" s="18" t="str">
        <f t="shared" ca="1" si="45"/>
        <v>04</v>
      </c>
      <c r="T111" s="18">
        <v>1</v>
      </c>
      <c r="U111" s="18">
        <v>0</v>
      </c>
      <c r="V111" s="18">
        <v>1</v>
      </c>
      <c r="W111" s="18">
        <v>1</v>
      </c>
      <c r="X111" s="18">
        <v>1</v>
      </c>
      <c r="Y111" s="18">
        <v>1</v>
      </c>
      <c r="Z111" s="18">
        <v>1</v>
      </c>
      <c r="AA111" s="18">
        <v>1</v>
      </c>
      <c r="AB111" s="18">
        <v>1</v>
      </c>
      <c r="AC111" s="19">
        <v>66</v>
      </c>
      <c r="AD111" s="19">
        <v>15</v>
      </c>
      <c r="AE111" s="19">
        <v>67</v>
      </c>
      <c r="AF111" s="19">
        <v>111</v>
      </c>
      <c r="AG111" s="19">
        <v>67</v>
      </c>
      <c r="AH111" s="19" t="s">
        <v>802</v>
      </c>
      <c r="AI111" s="18">
        <v>0</v>
      </c>
      <c r="AJ111" s="19">
        <v>0</v>
      </c>
      <c r="AK111" s="19">
        <v>0</v>
      </c>
      <c r="AL111" s="19">
        <v>0</v>
      </c>
      <c r="AM111" s="19">
        <v>0</v>
      </c>
      <c r="AN111" s="19">
        <v>0</v>
      </c>
      <c r="AO111" s="19">
        <v>0</v>
      </c>
      <c r="AP111" s="19">
        <v>0</v>
      </c>
      <c r="AQ111" s="19">
        <v>0</v>
      </c>
      <c r="AR111" s="26">
        <f>F111</f>
        <v>0</v>
      </c>
      <c r="AS111" s="19">
        <v>0</v>
      </c>
      <c r="AT111" s="18" t="str">
        <f t="shared" ca="1" si="27"/>
        <v>10</v>
      </c>
      <c r="AU111" s="18" t="s">
        <v>25</v>
      </c>
      <c r="AV111" s="119" t="str">
        <f t="shared" ca="1" si="28"/>
        <v>7B00013CC80100076000650005160804010001010101010100660015006701110067016A000000000000000000000000000000000000000000107D</v>
      </c>
      <c r="AW111" s="79">
        <v>110</v>
      </c>
      <c r="AX111" s="21"/>
      <c r="AY111" s="18" t="str">
        <f t="shared" si="29"/>
        <v>00</v>
      </c>
      <c r="AZ111" s="18" t="str">
        <f t="shared" si="30"/>
        <v>00</v>
      </c>
      <c r="BA111" s="20"/>
      <c r="BB111" s="21"/>
    </row>
    <row r="112" spans="1:54" ht="66">
      <c r="A112" s="27"/>
      <c r="B112" s="119"/>
      <c r="C112" s="27"/>
      <c r="D112" s="119"/>
      <c r="E112" s="119">
        <v>2</v>
      </c>
      <c r="F112" s="25">
        <v>34</v>
      </c>
      <c r="G112" s="18" t="s">
        <v>18</v>
      </c>
      <c r="H112" s="18">
        <v>0</v>
      </c>
      <c r="I112" s="18">
        <v>1</v>
      </c>
      <c r="J112" s="18" t="s">
        <v>69</v>
      </c>
      <c r="K112" s="18" t="s">
        <v>68</v>
      </c>
      <c r="L112" s="18">
        <v>1</v>
      </c>
      <c r="M112" s="18">
        <v>0</v>
      </c>
      <c r="N112" s="19">
        <v>760</v>
      </c>
      <c r="O112" s="19">
        <v>65</v>
      </c>
      <c r="P112" s="19">
        <v>5</v>
      </c>
      <c r="Q112" s="18" t="str">
        <f t="shared" ca="1" si="41"/>
        <v>16</v>
      </c>
      <c r="R112" s="18" t="str">
        <f t="shared" ca="1" si="43"/>
        <v>08</v>
      </c>
      <c r="S112" s="18" t="str">
        <f t="shared" ca="1" si="45"/>
        <v>04</v>
      </c>
      <c r="T112" s="18">
        <v>1</v>
      </c>
      <c r="U112" s="18">
        <v>0</v>
      </c>
      <c r="V112" s="18">
        <v>1</v>
      </c>
      <c r="W112" s="18">
        <v>1</v>
      </c>
      <c r="X112" s="18">
        <v>1</v>
      </c>
      <c r="Y112" s="18">
        <v>1</v>
      </c>
      <c r="Z112" s="18">
        <v>1</v>
      </c>
      <c r="AA112" s="18">
        <v>1</v>
      </c>
      <c r="AB112" s="18">
        <v>1</v>
      </c>
      <c r="AC112" s="19">
        <v>66</v>
      </c>
      <c r="AD112" s="19">
        <v>15</v>
      </c>
      <c r="AE112" s="19">
        <v>67</v>
      </c>
      <c r="AF112" s="19">
        <v>111</v>
      </c>
      <c r="AG112" s="19">
        <v>67</v>
      </c>
      <c r="AH112" s="19" t="s">
        <v>802</v>
      </c>
      <c r="AI112" s="18">
        <v>0</v>
      </c>
      <c r="AJ112" s="19">
        <v>0</v>
      </c>
      <c r="AK112" s="19">
        <v>0</v>
      </c>
      <c r="AL112" s="19">
        <v>0</v>
      </c>
      <c r="AM112" s="19">
        <v>0</v>
      </c>
      <c r="AN112" s="19">
        <v>0</v>
      </c>
      <c r="AO112" s="19">
        <v>0</v>
      </c>
      <c r="AP112" s="19">
        <v>0</v>
      </c>
      <c r="AQ112" s="19">
        <v>0</v>
      </c>
      <c r="AR112" s="26">
        <f t="shared" ref="AR112:AR113" si="48">F112</f>
        <v>34</v>
      </c>
      <c r="AS112" s="19">
        <v>0</v>
      </c>
      <c r="AT112" s="18" t="str">
        <f t="shared" ca="1" si="27"/>
        <v>44</v>
      </c>
      <c r="AU112" s="18" t="s">
        <v>25</v>
      </c>
      <c r="AV112" s="119" t="str">
        <f t="shared" ca="1" si="28"/>
        <v>7B00013CC80100076000650005160804010001010101010100660015006701110067016A000000000000000000000000000000000000340000447D</v>
      </c>
      <c r="AW112" s="79">
        <v>111</v>
      </c>
      <c r="AX112" s="21"/>
      <c r="AY112" s="18" t="str">
        <f t="shared" si="29"/>
        <v>00</v>
      </c>
      <c r="AZ112" s="18" t="str">
        <f t="shared" si="30"/>
        <v>00</v>
      </c>
      <c r="BA112" s="20"/>
      <c r="BB112" s="21"/>
    </row>
    <row r="113" spans="1:54" ht="66">
      <c r="A113" s="27"/>
      <c r="B113" s="119"/>
      <c r="C113" s="27"/>
      <c r="D113" s="119"/>
      <c r="E113" s="119">
        <v>3</v>
      </c>
      <c r="F113" s="25" t="s">
        <v>72</v>
      </c>
      <c r="G113" s="18" t="s">
        <v>18</v>
      </c>
      <c r="H113" s="18">
        <v>0</v>
      </c>
      <c r="I113" s="18">
        <v>1</v>
      </c>
      <c r="J113" s="18" t="s">
        <v>69</v>
      </c>
      <c r="K113" s="18" t="s">
        <v>68</v>
      </c>
      <c r="L113" s="18">
        <v>1</v>
      </c>
      <c r="M113" s="18">
        <v>0</v>
      </c>
      <c r="N113" s="19">
        <v>760</v>
      </c>
      <c r="O113" s="19">
        <v>65</v>
      </c>
      <c r="P113" s="19">
        <v>5</v>
      </c>
      <c r="Q113" s="18" t="str">
        <f t="shared" ca="1" si="41"/>
        <v>16</v>
      </c>
      <c r="R113" s="18" t="str">
        <f t="shared" ca="1" si="43"/>
        <v>08</v>
      </c>
      <c r="S113" s="18" t="str">
        <f t="shared" ca="1" si="45"/>
        <v>04</v>
      </c>
      <c r="T113" s="18">
        <v>1</v>
      </c>
      <c r="U113" s="18">
        <v>0</v>
      </c>
      <c r="V113" s="18">
        <v>1</v>
      </c>
      <c r="W113" s="18">
        <v>1</v>
      </c>
      <c r="X113" s="18">
        <v>1</v>
      </c>
      <c r="Y113" s="18">
        <v>1</v>
      </c>
      <c r="Z113" s="18">
        <v>1</v>
      </c>
      <c r="AA113" s="18">
        <v>1</v>
      </c>
      <c r="AB113" s="18">
        <v>1</v>
      </c>
      <c r="AC113" s="19">
        <v>66</v>
      </c>
      <c r="AD113" s="19">
        <v>15</v>
      </c>
      <c r="AE113" s="19">
        <v>67</v>
      </c>
      <c r="AF113" s="19">
        <v>111</v>
      </c>
      <c r="AG113" s="19">
        <v>67</v>
      </c>
      <c r="AH113" s="19" t="s">
        <v>802</v>
      </c>
      <c r="AI113" s="18">
        <v>0</v>
      </c>
      <c r="AJ113" s="19">
        <v>0</v>
      </c>
      <c r="AK113" s="19">
        <v>0</v>
      </c>
      <c r="AL113" s="19">
        <v>0</v>
      </c>
      <c r="AM113" s="19">
        <v>0</v>
      </c>
      <c r="AN113" s="19">
        <v>0</v>
      </c>
      <c r="AO113" s="19">
        <v>0</v>
      </c>
      <c r="AP113" s="19">
        <v>0</v>
      </c>
      <c r="AQ113" s="19">
        <v>0</v>
      </c>
      <c r="AR113" s="26" t="str">
        <f t="shared" si="48"/>
        <v>FFFF</v>
      </c>
      <c r="AS113" s="19">
        <v>0</v>
      </c>
      <c r="AT113" s="18" t="str">
        <f t="shared" ca="1" si="27"/>
        <v>15</v>
      </c>
      <c r="AU113" s="18" t="s">
        <v>25</v>
      </c>
      <c r="AV113" s="119" t="str">
        <f t="shared" ca="1" si="28"/>
        <v>7B00013CC80100076000650005160804010001010101010100660015006701110067016A0000000000000000000000000000000000FFFF0000157D</v>
      </c>
      <c r="AW113" s="79">
        <v>112</v>
      </c>
      <c r="AX113" s="21"/>
      <c r="AY113" s="18" t="str">
        <f t="shared" si="29"/>
        <v>00</v>
      </c>
      <c r="AZ113" s="18" t="str">
        <f t="shared" si="30"/>
        <v>00</v>
      </c>
      <c r="BA113" s="20"/>
      <c r="BB113" s="21"/>
    </row>
    <row r="114" spans="1:54" ht="66">
      <c r="A114" s="27"/>
      <c r="B114" s="119">
        <v>56</v>
      </c>
      <c r="C114" s="27" t="s">
        <v>101</v>
      </c>
      <c r="D114" s="119"/>
      <c r="E114" s="119">
        <v>1</v>
      </c>
      <c r="F114" s="25">
        <v>0</v>
      </c>
      <c r="G114" s="18" t="s">
        <v>18</v>
      </c>
      <c r="H114" s="18">
        <v>0</v>
      </c>
      <c r="I114" s="18">
        <v>1</v>
      </c>
      <c r="J114" s="18" t="s">
        <v>69</v>
      </c>
      <c r="K114" s="18" t="s">
        <v>68</v>
      </c>
      <c r="L114" s="18">
        <v>1</v>
      </c>
      <c r="M114" s="18">
        <v>0</v>
      </c>
      <c r="N114" s="19">
        <v>760</v>
      </c>
      <c r="O114" s="19">
        <v>65</v>
      </c>
      <c r="P114" s="19">
        <v>5</v>
      </c>
      <c r="Q114" s="18" t="str">
        <f t="shared" ca="1" si="41"/>
        <v>16</v>
      </c>
      <c r="R114" s="18" t="str">
        <f t="shared" ca="1" si="43"/>
        <v>08</v>
      </c>
      <c r="S114" s="18" t="str">
        <f t="shared" ca="1" si="45"/>
        <v>04</v>
      </c>
      <c r="T114" s="18">
        <v>1</v>
      </c>
      <c r="U114" s="18">
        <v>0</v>
      </c>
      <c r="V114" s="18">
        <v>1</v>
      </c>
      <c r="W114" s="18">
        <v>1</v>
      </c>
      <c r="X114" s="18">
        <v>1</v>
      </c>
      <c r="Y114" s="18">
        <v>1</v>
      </c>
      <c r="Z114" s="18">
        <v>1</v>
      </c>
      <c r="AA114" s="18">
        <v>1</v>
      </c>
      <c r="AB114" s="18">
        <v>1</v>
      </c>
      <c r="AC114" s="19">
        <v>66</v>
      </c>
      <c r="AD114" s="19">
        <v>15</v>
      </c>
      <c r="AE114" s="19">
        <v>67</v>
      </c>
      <c r="AF114" s="19">
        <v>111</v>
      </c>
      <c r="AG114" s="19">
        <v>67</v>
      </c>
      <c r="AH114" s="19" t="s">
        <v>802</v>
      </c>
      <c r="AI114" s="18">
        <v>0</v>
      </c>
      <c r="AJ114" s="19">
        <v>0</v>
      </c>
      <c r="AK114" s="19">
        <v>0</v>
      </c>
      <c r="AL114" s="19">
        <v>0</v>
      </c>
      <c r="AM114" s="19">
        <v>0</v>
      </c>
      <c r="AN114" s="19">
        <v>0</v>
      </c>
      <c r="AO114" s="19">
        <v>0</v>
      </c>
      <c r="AP114" s="19">
        <v>0</v>
      </c>
      <c r="AQ114" s="19">
        <v>0</v>
      </c>
      <c r="AR114" s="19">
        <v>0</v>
      </c>
      <c r="AS114" s="26">
        <f>F114</f>
        <v>0</v>
      </c>
      <c r="AT114" s="18" t="str">
        <f t="shared" ca="1" si="27"/>
        <v>10</v>
      </c>
      <c r="AU114" s="18" t="s">
        <v>25</v>
      </c>
      <c r="AV114" s="119" t="str">
        <f t="shared" ca="1" si="28"/>
        <v>7B00013CC80100076000650005160804010001010101010100660015006701110067016A000000000000000000000000000000000000000000107D</v>
      </c>
      <c r="AW114" s="79">
        <v>113</v>
      </c>
      <c r="AX114" s="21"/>
      <c r="AY114" s="18" t="str">
        <f t="shared" si="29"/>
        <v>00</v>
      </c>
      <c r="AZ114" s="18" t="str">
        <f t="shared" si="30"/>
        <v>00</v>
      </c>
      <c r="BA114" s="20"/>
      <c r="BB114" s="21"/>
    </row>
    <row r="115" spans="1:54" ht="66">
      <c r="A115" s="27"/>
      <c r="B115" s="119"/>
      <c r="C115" s="27"/>
      <c r="D115" s="119"/>
      <c r="E115" s="119">
        <v>2</v>
      </c>
      <c r="F115" s="25">
        <v>34</v>
      </c>
      <c r="G115" s="18" t="s">
        <v>18</v>
      </c>
      <c r="H115" s="18">
        <v>0</v>
      </c>
      <c r="I115" s="18">
        <v>1</v>
      </c>
      <c r="J115" s="18" t="s">
        <v>69</v>
      </c>
      <c r="K115" s="18" t="s">
        <v>68</v>
      </c>
      <c r="L115" s="18">
        <v>1</v>
      </c>
      <c r="M115" s="18">
        <v>0</v>
      </c>
      <c r="N115" s="19">
        <v>760</v>
      </c>
      <c r="O115" s="19">
        <v>65</v>
      </c>
      <c r="P115" s="19">
        <v>5</v>
      </c>
      <c r="Q115" s="18" t="str">
        <f t="shared" ca="1" si="41"/>
        <v>16</v>
      </c>
      <c r="R115" s="18" t="str">
        <f t="shared" ca="1" si="43"/>
        <v>08</v>
      </c>
      <c r="S115" s="18" t="str">
        <f t="shared" ca="1" si="45"/>
        <v>04</v>
      </c>
      <c r="T115" s="18">
        <v>1</v>
      </c>
      <c r="U115" s="18">
        <v>0</v>
      </c>
      <c r="V115" s="18">
        <v>1</v>
      </c>
      <c r="W115" s="18">
        <v>1</v>
      </c>
      <c r="X115" s="18">
        <v>1</v>
      </c>
      <c r="Y115" s="18">
        <v>1</v>
      </c>
      <c r="Z115" s="18">
        <v>1</v>
      </c>
      <c r="AA115" s="18">
        <v>1</v>
      </c>
      <c r="AB115" s="18">
        <v>1</v>
      </c>
      <c r="AC115" s="19">
        <v>66</v>
      </c>
      <c r="AD115" s="19">
        <v>15</v>
      </c>
      <c r="AE115" s="19">
        <v>67</v>
      </c>
      <c r="AF115" s="19">
        <v>111</v>
      </c>
      <c r="AG115" s="19">
        <v>67</v>
      </c>
      <c r="AH115" s="19" t="s">
        <v>802</v>
      </c>
      <c r="AI115" s="18">
        <v>0</v>
      </c>
      <c r="AJ115" s="19">
        <v>0</v>
      </c>
      <c r="AK115" s="19">
        <v>0</v>
      </c>
      <c r="AL115" s="19">
        <v>0</v>
      </c>
      <c r="AM115" s="19">
        <v>0</v>
      </c>
      <c r="AN115" s="19">
        <v>0</v>
      </c>
      <c r="AO115" s="19">
        <v>0</v>
      </c>
      <c r="AP115" s="19">
        <v>0</v>
      </c>
      <c r="AQ115" s="19">
        <v>0</v>
      </c>
      <c r="AR115" s="19">
        <v>0</v>
      </c>
      <c r="AS115" s="26">
        <f t="shared" ref="AS115:AS116" si="49">F115</f>
        <v>34</v>
      </c>
      <c r="AT115" s="18" t="str">
        <f t="shared" ca="1" si="27"/>
        <v>44</v>
      </c>
      <c r="AU115" s="18" t="s">
        <v>25</v>
      </c>
      <c r="AV115" s="119" t="str">
        <f t="shared" ca="1" si="28"/>
        <v>7B00013CC80100076000650005160804010001010101010100660015006701110067016A000000000000000000000000000000000000000034447D</v>
      </c>
      <c r="AW115" s="79">
        <v>114</v>
      </c>
      <c r="AX115" s="21"/>
      <c r="AY115" s="18" t="str">
        <f t="shared" si="29"/>
        <v>00</v>
      </c>
      <c r="AZ115" s="18" t="str">
        <f t="shared" si="30"/>
        <v>00</v>
      </c>
      <c r="BA115" s="20"/>
      <c r="BB115" s="21"/>
    </row>
    <row r="116" spans="1:54" ht="66">
      <c r="A116" s="27"/>
      <c r="B116" s="119"/>
      <c r="C116" s="27"/>
      <c r="D116" s="119"/>
      <c r="E116" s="119">
        <v>3</v>
      </c>
      <c r="F116" s="25" t="s">
        <v>72</v>
      </c>
      <c r="G116" s="18" t="s">
        <v>18</v>
      </c>
      <c r="H116" s="18">
        <v>0</v>
      </c>
      <c r="I116" s="18">
        <v>1</v>
      </c>
      <c r="J116" s="18" t="s">
        <v>69</v>
      </c>
      <c r="K116" s="18" t="s">
        <v>68</v>
      </c>
      <c r="L116" s="18">
        <v>1</v>
      </c>
      <c r="M116" s="18">
        <v>0</v>
      </c>
      <c r="N116" s="19">
        <v>760</v>
      </c>
      <c r="O116" s="19">
        <v>65</v>
      </c>
      <c r="P116" s="19">
        <v>5</v>
      </c>
      <c r="Q116" s="18" t="str">
        <f t="shared" ca="1" si="41"/>
        <v>16</v>
      </c>
      <c r="R116" s="18" t="str">
        <f t="shared" ca="1" si="43"/>
        <v>08</v>
      </c>
      <c r="S116" s="18" t="str">
        <f t="shared" ca="1" si="45"/>
        <v>04</v>
      </c>
      <c r="T116" s="18">
        <v>1</v>
      </c>
      <c r="U116" s="18">
        <v>0</v>
      </c>
      <c r="V116" s="18">
        <v>1</v>
      </c>
      <c r="W116" s="18">
        <v>1</v>
      </c>
      <c r="X116" s="18">
        <v>1</v>
      </c>
      <c r="Y116" s="18">
        <v>1</v>
      </c>
      <c r="Z116" s="18">
        <v>1</v>
      </c>
      <c r="AA116" s="18">
        <v>1</v>
      </c>
      <c r="AB116" s="18">
        <v>1</v>
      </c>
      <c r="AC116" s="19">
        <v>66</v>
      </c>
      <c r="AD116" s="19">
        <v>15</v>
      </c>
      <c r="AE116" s="19">
        <v>67</v>
      </c>
      <c r="AF116" s="19">
        <v>111</v>
      </c>
      <c r="AG116" s="19">
        <v>67</v>
      </c>
      <c r="AH116" s="19" t="s">
        <v>802</v>
      </c>
      <c r="AI116" s="18">
        <v>0</v>
      </c>
      <c r="AJ116" s="19">
        <v>0</v>
      </c>
      <c r="AK116" s="19">
        <v>0</v>
      </c>
      <c r="AL116" s="19">
        <v>0</v>
      </c>
      <c r="AM116" s="19">
        <v>0</v>
      </c>
      <c r="AN116" s="19">
        <v>0</v>
      </c>
      <c r="AO116" s="19">
        <v>0</v>
      </c>
      <c r="AP116" s="19">
        <v>0</v>
      </c>
      <c r="AQ116" s="19">
        <v>0</v>
      </c>
      <c r="AR116" s="19">
        <v>0</v>
      </c>
      <c r="AS116" s="26" t="str">
        <f t="shared" si="49"/>
        <v>FFFF</v>
      </c>
      <c r="AT116" s="18" t="str">
        <f t="shared" ca="1" si="27"/>
        <v>15</v>
      </c>
      <c r="AU116" s="18" t="s">
        <v>25</v>
      </c>
      <c r="AV116" s="119" t="str">
        <f t="shared" ca="1" si="28"/>
        <v>7B00013CC80100076000650005160804010001010101010100660015006701110067016A00000000000000000000000000000000000000FFFF157D</v>
      </c>
      <c r="AW116" s="79">
        <v>115</v>
      </c>
      <c r="AX116" s="21"/>
      <c r="AY116" s="18" t="str">
        <f t="shared" si="29"/>
        <v>00</v>
      </c>
      <c r="AZ116" s="18" t="str">
        <f t="shared" si="30"/>
        <v>00</v>
      </c>
      <c r="BA116" s="20"/>
      <c r="BB116" s="21"/>
    </row>
    <row r="117" spans="1:54" ht="66">
      <c r="A117" s="27"/>
      <c r="B117" s="119">
        <v>58</v>
      </c>
      <c r="C117" s="27" t="s">
        <v>11</v>
      </c>
      <c r="D117" s="28" t="s">
        <v>31</v>
      </c>
      <c r="E117" s="28">
        <v>1</v>
      </c>
      <c r="F117" s="22">
        <v>0</v>
      </c>
      <c r="G117" s="18" t="s">
        <v>18</v>
      </c>
      <c r="H117" s="18">
        <v>0</v>
      </c>
      <c r="I117" s="18">
        <v>1</v>
      </c>
      <c r="J117" s="18" t="s">
        <v>69</v>
      </c>
      <c r="K117" s="18" t="s">
        <v>68</v>
      </c>
      <c r="L117" s="18">
        <v>1</v>
      </c>
      <c r="M117" s="18">
        <v>0</v>
      </c>
      <c r="N117" s="19">
        <v>760</v>
      </c>
      <c r="O117" s="19">
        <v>65</v>
      </c>
      <c r="P117" s="19">
        <v>5</v>
      </c>
      <c r="Q117" s="18" t="str">
        <f t="shared" ca="1" si="41"/>
        <v>16</v>
      </c>
      <c r="R117" s="18" t="str">
        <f t="shared" ca="1" si="43"/>
        <v>08</v>
      </c>
      <c r="S117" s="18" t="str">
        <f t="shared" ca="1" si="45"/>
        <v>04</v>
      </c>
      <c r="T117" s="18">
        <v>1</v>
      </c>
      <c r="U117" s="18">
        <v>0</v>
      </c>
      <c r="V117" s="18">
        <v>1</v>
      </c>
      <c r="W117" s="18">
        <v>1</v>
      </c>
      <c r="X117" s="18">
        <v>1</v>
      </c>
      <c r="Y117" s="18">
        <v>1</v>
      </c>
      <c r="Z117" s="18">
        <v>1</v>
      </c>
      <c r="AA117" s="18">
        <v>1</v>
      </c>
      <c r="AB117" s="18">
        <v>1</v>
      </c>
      <c r="AC117" s="19">
        <v>66</v>
      </c>
      <c r="AD117" s="19">
        <v>15</v>
      </c>
      <c r="AE117" s="19">
        <v>67</v>
      </c>
      <c r="AF117" s="19">
        <v>111</v>
      </c>
      <c r="AG117" s="19">
        <v>67</v>
      </c>
      <c r="AH117" s="19" t="s">
        <v>802</v>
      </c>
      <c r="AI117" s="18">
        <v>0</v>
      </c>
      <c r="AJ117" s="19">
        <v>1</v>
      </c>
      <c r="AK117" s="19">
        <v>1</v>
      </c>
      <c r="AL117" s="19">
        <v>1</v>
      </c>
      <c r="AM117" s="19">
        <v>1</v>
      </c>
      <c r="AN117" s="19">
        <v>1</v>
      </c>
      <c r="AO117" s="19">
        <v>0</v>
      </c>
      <c r="AP117" s="19">
        <v>0</v>
      </c>
      <c r="AQ117" s="19">
        <v>0</v>
      </c>
      <c r="AR117" s="19">
        <v>0</v>
      </c>
      <c r="AS117" s="19">
        <v>1</v>
      </c>
      <c r="AT117" s="23">
        <f>F117</f>
        <v>0</v>
      </c>
      <c r="AU117" s="18" t="s">
        <v>25</v>
      </c>
      <c r="AV117" s="119" t="str">
        <f t="shared" ca="1" si="28"/>
        <v>7B00013CC80100076000650005160804010001010101010100660015006701110067016A000001000100010001000100000000000000000001007D</v>
      </c>
      <c r="AW117" s="79">
        <v>116</v>
      </c>
      <c r="AX117" s="21"/>
      <c r="AY117" s="18" t="str">
        <f t="shared" si="29"/>
        <v>00</v>
      </c>
      <c r="AZ117" s="18" t="str">
        <f t="shared" si="30"/>
        <v>00</v>
      </c>
      <c r="BA117" s="20"/>
      <c r="BB117" s="21"/>
    </row>
    <row r="118" spans="1:54" ht="66">
      <c r="A118" s="27"/>
      <c r="B118" s="119"/>
      <c r="C118" s="27"/>
      <c r="D118" s="29"/>
      <c r="E118" s="28">
        <v>2</v>
      </c>
      <c r="F118" s="22" t="s">
        <v>22</v>
      </c>
      <c r="G118" s="18" t="s">
        <v>18</v>
      </c>
      <c r="H118" s="18">
        <v>0</v>
      </c>
      <c r="I118" s="18">
        <v>1</v>
      </c>
      <c r="J118" s="18" t="s">
        <v>69</v>
      </c>
      <c r="K118" s="18" t="s">
        <v>68</v>
      </c>
      <c r="L118" s="18">
        <v>1</v>
      </c>
      <c r="M118" s="18">
        <v>0</v>
      </c>
      <c r="N118" s="19">
        <v>760</v>
      </c>
      <c r="O118" s="19">
        <v>65</v>
      </c>
      <c r="P118" s="19">
        <v>5</v>
      </c>
      <c r="Q118" s="18" t="str">
        <f t="shared" ca="1" si="41"/>
        <v>16</v>
      </c>
      <c r="R118" s="18" t="str">
        <f t="shared" ca="1" si="43"/>
        <v>08</v>
      </c>
      <c r="S118" s="18" t="str">
        <f t="shared" ca="1" si="45"/>
        <v>04</v>
      </c>
      <c r="T118" s="18">
        <v>1</v>
      </c>
      <c r="U118" s="18">
        <v>0</v>
      </c>
      <c r="V118" s="18">
        <v>1</v>
      </c>
      <c r="W118" s="18">
        <v>1</v>
      </c>
      <c r="X118" s="18">
        <v>1</v>
      </c>
      <c r="Y118" s="18">
        <v>1</v>
      </c>
      <c r="Z118" s="18">
        <v>1</v>
      </c>
      <c r="AA118" s="18">
        <v>1</v>
      </c>
      <c r="AB118" s="18">
        <v>1</v>
      </c>
      <c r="AC118" s="19">
        <v>66</v>
      </c>
      <c r="AD118" s="19">
        <v>15</v>
      </c>
      <c r="AE118" s="19">
        <v>67</v>
      </c>
      <c r="AF118" s="19">
        <v>111</v>
      </c>
      <c r="AG118" s="19">
        <v>67</v>
      </c>
      <c r="AH118" s="19" t="s">
        <v>802</v>
      </c>
      <c r="AI118" s="18">
        <v>0</v>
      </c>
      <c r="AJ118" s="19">
        <v>1</v>
      </c>
      <c r="AK118" s="19">
        <v>1</v>
      </c>
      <c r="AL118" s="19">
        <v>1</v>
      </c>
      <c r="AM118" s="19">
        <v>1</v>
      </c>
      <c r="AN118" s="19">
        <v>1</v>
      </c>
      <c r="AO118" s="19">
        <v>1</v>
      </c>
      <c r="AP118" s="19">
        <v>1</v>
      </c>
      <c r="AQ118" s="19">
        <v>0</v>
      </c>
      <c r="AR118" s="19">
        <v>1</v>
      </c>
      <c r="AS118" s="19">
        <v>1</v>
      </c>
      <c r="AT118" s="23" t="str">
        <f>F118</f>
        <v>FF</v>
      </c>
      <c r="AU118" s="18" t="s">
        <v>25</v>
      </c>
      <c r="AV118" s="119" t="str">
        <f t="shared" ca="1" si="28"/>
        <v>7B00013CC80100076000650005160804010001010101010100660015006701110067016A000001000100010001000100010001000000010001FF7D</v>
      </c>
      <c r="AW118" s="79">
        <v>117</v>
      </c>
      <c r="AX118" s="21"/>
      <c r="AY118" s="18" t="str">
        <f t="shared" si="29"/>
        <v>00</v>
      </c>
      <c r="AZ118" s="18" t="str">
        <f t="shared" si="30"/>
        <v>00</v>
      </c>
      <c r="BA118" s="20"/>
      <c r="BB118" s="21"/>
    </row>
    <row r="119" spans="1:54" ht="66">
      <c r="A119" s="27"/>
      <c r="B119" s="119">
        <v>59</v>
      </c>
      <c r="C119" s="27" t="s">
        <v>12</v>
      </c>
      <c r="D119" s="119" t="s">
        <v>2</v>
      </c>
      <c r="E119" s="119">
        <v>1</v>
      </c>
      <c r="F119" s="22">
        <v>0</v>
      </c>
      <c r="G119" s="18" t="s">
        <v>18</v>
      </c>
      <c r="H119" s="18">
        <v>0</v>
      </c>
      <c r="I119" s="18">
        <v>1</v>
      </c>
      <c r="J119" s="18" t="s">
        <v>69</v>
      </c>
      <c r="K119" s="18" t="s">
        <v>68</v>
      </c>
      <c r="L119" s="18">
        <v>1</v>
      </c>
      <c r="M119" s="18">
        <v>0</v>
      </c>
      <c r="N119" s="19">
        <v>760</v>
      </c>
      <c r="O119" s="19">
        <v>65</v>
      </c>
      <c r="P119" s="19">
        <v>5</v>
      </c>
      <c r="Q119" s="18" t="str">
        <f t="shared" ca="1" si="41"/>
        <v>16</v>
      </c>
      <c r="R119" s="18" t="str">
        <f t="shared" ca="1" si="43"/>
        <v>08</v>
      </c>
      <c r="S119" s="18" t="str">
        <f t="shared" ca="1" si="45"/>
        <v>04</v>
      </c>
      <c r="T119" s="18">
        <v>1</v>
      </c>
      <c r="U119" s="18">
        <v>0</v>
      </c>
      <c r="V119" s="18">
        <v>1</v>
      </c>
      <c r="W119" s="18">
        <v>1</v>
      </c>
      <c r="X119" s="18">
        <v>1</v>
      </c>
      <c r="Y119" s="18">
        <v>1</v>
      </c>
      <c r="Z119" s="18">
        <v>1</v>
      </c>
      <c r="AA119" s="18">
        <v>1</v>
      </c>
      <c r="AB119" s="18">
        <v>1</v>
      </c>
      <c r="AC119" s="19">
        <v>66</v>
      </c>
      <c r="AD119" s="19">
        <v>15</v>
      </c>
      <c r="AE119" s="19">
        <v>67</v>
      </c>
      <c r="AF119" s="19">
        <v>111</v>
      </c>
      <c r="AG119" s="19">
        <v>67</v>
      </c>
      <c r="AH119" s="19" t="s">
        <v>802</v>
      </c>
      <c r="AI119" s="18">
        <v>0</v>
      </c>
      <c r="AJ119" s="19">
        <v>1</v>
      </c>
      <c r="AK119" s="19">
        <v>1</v>
      </c>
      <c r="AL119" s="19">
        <v>1</v>
      </c>
      <c r="AM119" s="19">
        <v>1</v>
      </c>
      <c r="AN119" s="19">
        <v>1</v>
      </c>
      <c r="AO119" s="19">
        <v>1</v>
      </c>
      <c r="AP119" s="19">
        <v>1</v>
      </c>
      <c r="AQ119" s="19">
        <v>0</v>
      </c>
      <c r="AR119" s="19">
        <v>1</v>
      </c>
      <c r="AS119" s="19">
        <v>1</v>
      </c>
      <c r="AT119" s="18" t="str">
        <f t="shared" ref="AT119:AT120" ca="1" si="50">TEXT(DEC2HEX(_xlfn.BITAND(SUM(HEX2DEC(G119)+HEX2DEC(H119)+HEX2DEC(I119)+HEX2DEC(J119)+HEX2DEC(K119)+HEX2DEC(L119)+HEX2DEC(M119)+HEX2DEC(N119)+HEX2DEC(O119)+HEX2DEC(P119)+HEX2DEC(Q119)+HEX2DEC(R119)+HEX2DEC(S119)+HEX2DEC(T119)+HEX2DEC(U119)+HEX2DEC(V119)+HEX2DEC(X119)+HEX2DEC(Y119)+HEX2DEC(Z119)+HEX2DEC(AA119)+HEX2DEC(AB119)+HEX2DEC(AC119)+HEX2DEC(AD119)+HEX2DEC(AE119)+HEX2DEC(AF119)+HEX2DEC(AG119)+HEX2DEC(AH119)+HEX2DEC(AI119)+HEX2DEC(AJ119)+HEX2DEC(AK119)+HEX2DEC(AL119)+HEX2DEC(AM119)+HEX2DEC(AN119)+HEX2DEC(AO119)+HEX2DEC(AP119)+HEX2DEC(AQ119)+HEX2DEC(AR119)+HEX2DEC(AS119)),85)),"00")</f>
        <v>41</v>
      </c>
      <c r="AU119" s="23">
        <f>F119</f>
        <v>0</v>
      </c>
      <c r="AV119" s="119" t="str">
        <f t="shared" ca="1" si="28"/>
        <v>7B00013CC80100076000650005160804010001010101010100660015006701110067016A0000010001000100010001000100010000000100014100</v>
      </c>
      <c r="AW119" s="79">
        <v>118</v>
      </c>
      <c r="AX119" s="21"/>
      <c r="AY119" s="18" t="str">
        <f t="shared" si="29"/>
        <v>00</v>
      </c>
      <c r="AZ119" s="18" t="str">
        <f t="shared" si="30"/>
        <v>00</v>
      </c>
      <c r="BA119" s="20"/>
      <c r="BB119" s="21"/>
    </row>
    <row r="120" spans="1:54" ht="66">
      <c r="A120" s="27"/>
      <c r="B120" s="119"/>
      <c r="C120" s="27"/>
      <c r="D120" s="119"/>
      <c r="E120" s="119">
        <v>2</v>
      </c>
      <c r="F120" s="22" t="s">
        <v>22</v>
      </c>
      <c r="G120" s="18" t="s">
        <v>18</v>
      </c>
      <c r="H120" s="18">
        <v>0</v>
      </c>
      <c r="I120" s="18">
        <v>1</v>
      </c>
      <c r="J120" s="18" t="s">
        <v>69</v>
      </c>
      <c r="K120" s="18" t="s">
        <v>68</v>
      </c>
      <c r="L120" s="18">
        <v>1</v>
      </c>
      <c r="M120" s="18">
        <v>0</v>
      </c>
      <c r="N120" s="19">
        <v>760</v>
      </c>
      <c r="O120" s="19">
        <v>65</v>
      </c>
      <c r="P120" s="19">
        <v>5</v>
      </c>
      <c r="Q120" s="18" t="str">
        <f t="shared" ca="1" si="41"/>
        <v>16</v>
      </c>
      <c r="R120" s="18" t="str">
        <f t="shared" ca="1" si="43"/>
        <v>08</v>
      </c>
      <c r="S120" s="18" t="str">
        <f t="shared" ca="1" si="45"/>
        <v>04</v>
      </c>
      <c r="T120" s="18">
        <v>1</v>
      </c>
      <c r="U120" s="18">
        <v>0</v>
      </c>
      <c r="V120" s="18">
        <v>1</v>
      </c>
      <c r="W120" s="18">
        <v>1</v>
      </c>
      <c r="X120" s="18">
        <v>1</v>
      </c>
      <c r="Y120" s="18">
        <v>1</v>
      </c>
      <c r="Z120" s="18">
        <v>1</v>
      </c>
      <c r="AA120" s="18">
        <v>1</v>
      </c>
      <c r="AB120" s="18">
        <v>1</v>
      </c>
      <c r="AC120" s="19">
        <v>66</v>
      </c>
      <c r="AD120" s="19">
        <v>15</v>
      </c>
      <c r="AE120" s="19">
        <v>67</v>
      </c>
      <c r="AF120" s="19">
        <v>111</v>
      </c>
      <c r="AG120" s="19">
        <v>67</v>
      </c>
      <c r="AH120" s="19" t="s">
        <v>802</v>
      </c>
      <c r="AI120" s="18">
        <v>0</v>
      </c>
      <c r="AJ120" s="19">
        <v>1</v>
      </c>
      <c r="AK120" s="19">
        <v>1</v>
      </c>
      <c r="AL120" s="19">
        <v>1</v>
      </c>
      <c r="AM120" s="19">
        <v>1</v>
      </c>
      <c r="AN120" s="19">
        <v>1</v>
      </c>
      <c r="AO120" s="19">
        <v>1</v>
      </c>
      <c r="AP120" s="19">
        <v>1</v>
      </c>
      <c r="AQ120" s="19">
        <v>1</v>
      </c>
      <c r="AR120" s="19">
        <v>1</v>
      </c>
      <c r="AS120" s="19">
        <v>1</v>
      </c>
      <c r="AT120" s="18" t="str">
        <f t="shared" ca="1" si="50"/>
        <v>40</v>
      </c>
      <c r="AU120" s="23" t="str">
        <f>F120</f>
        <v>FF</v>
      </c>
      <c r="AV120" s="119" t="str">
        <f t="shared" ca="1" si="28"/>
        <v>7B00013CC80100076000650005160804010001010101010100660015006701110067016A00000100010001000100010001000100010001000140FF</v>
      </c>
      <c r="AW120" s="79">
        <v>119</v>
      </c>
      <c r="AX120" s="21"/>
      <c r="AY120" s="18" t="str">
        <f t="shared" si="29"/>
        <v>00</v>
      </c>
      <c r="AZ120" s="18" t="str">
        <f t="shared" si="30"/>
        <v>00</v>
      </c>
      <c r="BA120" s="20"/>
      <c r="BB120" s="21"/>
    </row>
    <row r="121" spans="1:54">
      <c r="A121" s="71"/>
      <c r="B121" s="76"/>
      <c r="C121" s="72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5"/>
      <c r="AY121" s="76"/>
      <c r="AZ121" s="76"/>
      <c r="BA121" s="76"/>
      <c r="BB121" s="75"/>
    </row>
  </sheetData>
  <sheetProtection algorithmName="SHA-512" hashValue="OjpQZG3RgIYqPl8FdWIWpeG5RjUL9cfviHYhrSw7FIqUerFsi8oet/0v20YKZH6+4SbMs8gs7aPT0t0+hFa+7w==" saltValue="514KvfRMRSKeqW9a4a66PA==" spinCount="100000" sheet="1" objects="1" scenarios="1"/>
  <phoneticPr fontId="1" type="noConversion"/>
  <conditionalFormatting sqref="AW2:AW120">
    <cfRule type="duplicateValues" dxfId="20" priority="1"/>
  </conditionalFormatting>
  <dataValidations count="2">
    <dataValidation type="whole" allowBlank="1" showInputMessage="1" showErrorMessage="1" sqref="AW2:AW120" xr:uid="{6617E2CF-5575-441E-986A-64BDC1C146B7}">
      <formula1>1</formula1>
      <formula2>300</formula2>
    </dataValidation>
    <dataValidation type="list" allowBlank="1" showInputMessage="1" showErrorMessage="1" sqref="BA2:BA120" xr:uid="{A2BAAE75-2D36-4C90-B598-D57966561B90}">
      <formula1>결과</formula1>
    </dataValidation>
  </dataValidations>
  <pageMargins left="0.17" right="0.17" top="0.41" bottom="0.41" header="0.3" footer="0.3"/>
  <pageSetup paperSize="9" scale="25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300F8-B8CB-484E-92C3-19F34768C31A}">
  <sheetPr codeName="Sheet13">
    <pageSetUpPr fitToPage="1"/>
  </sheetPr>
  <dimension ref="A1:BB111"/>
  <sheetViews>
    <sheetView zoomScaleNormal="100" workbookViewId="0">
      <pane xSplit="6" ySplit="1" topLeftCell="G2" activePane="bottomRight" state="frozen"/>
      <selection activeCell="B1" sqref="B1"/>
      <selection pane="topRight" activeCell="G1" sqref="G1"/>
      <selection pane="bottomLeft" activeCell="B4" sqref="B4"/>
      <selection pane="bottomRight"/>
    </sheetView>
  </sheetViews>
  <sheetFormatPr defaultRowHeight="16.5"/>
  <cols>
    <col min="1" max="1" width="30.125" style="74" customWidth="1"/>
    <col min="2" max="2" width="7.125" style="77" customWidth="1"/>
    <col min="3" max="3" width="19" style="74" customWidth="1"/>
    <col min="4" max="4" width="13.625" style="77" customWidth="1"/>
    <col min="5" max="5" width="5.625" style="77" customWidth="1"/>
    <col min="6" max="6" width="9.5" style="77" customWidth="1"/>
    <col min="7" max="13" width="5.375" style="77" customWidth="1"/>
    <col min="14" max="16" width="7.625" style="77" customWidth="1"/>
    <col min="17" max="17" width="5.375" style="77" customWidth="1"/>
    <col min="18" max="18" width="6.375" style="77" customWidth="1"/>
    <col min="19" max="28" width="5.375" style="77" customWidth="1"/>
    <col min="29" max="34" width="7.625" style="77" customWidth="1"/>
    <col min="35" max="35" width="5.375" style="77" customWidth="1"/>
    <col min="36" max="45" width="7.625" style="77" customWidth="1"/>
    <col min="46" max="46" width="8.125" style="77" customWidth="1"/>
    <col min="47" max="47" width="5.375" style="77" customWidth="1"/>
    <col min="48" max="48" width="30.875" style="77" customWidth="1"/>
    <col min="49" max="49" width="6.125" style="77" customWidth="1"/>
    <col min="50" max="50" width="37.875" style="78" customWidth="1"/>
    <col min="51" max="52" width="5.375" style="77" customWidth="1"/>
    <col min="53" max="53" width="7.5" style="77" customWidth="1"/>
    <col min="54" max="54" width="82.875" style="77" bestFit="1" customWidth="1"/>
    <col min="55" max="16384" width="9" style="74"/>
  </cols>
  <sheetData>
    <row r="1" spans="1:54" ht="34.5">
      <c r="A1" s="65" t="s">
        <v>50</v>
      </c>
      <c r="B1" s="65" t="s">
        <v>15</v>
      </c>
      <c r="C1" s="65" t="s">
        <v>52</v>
      </c>
      <c r="D1" s="65" t="s">
        <v>54</v>
      </c>
      <c r="E1" s="67" t="s">
        <v>15</v>
      </c>
      <c r="F1" s="67" t="s">
        <v>33</v>
      </c>
      <c r="G1" s="67" t="s">
        <v>6</v>
      </c>
      <c r="H1" s="67" t="s">
        <v>26</v>
      </c>
      <c r="I1" s="67" t="s">
        <v>28</v>
      </c>
      <c r="J1" s="67" t="s">
        <v>27</v>
      </c>
      <c r="K1" s="67" t="s">
        <v>29</v>
      </c>
      <c r="L1" s="67" t="s">
        <v>10</v>
      </c>
      <c r="M1" s="67" t="s">
        <v>70</v>
      </c>
      <c r="N1" s="67" t="s">
        <v>71</v>
      </c>
      <c r="O1" s="67" t="s">
        <v>117</v>
      </c>
      <c r="P1" s="67" t="s">
        <v>105</v>
      </c>
      <c r="Q1" s="67" t="s">
        <v>117</v>
      </c>
      <c r="R1" s="67" t="s">
        <v>117</v>
      </c>
      <c r="S1" s="67" t="s">
        <v>117</v>
      </c>
      <c r="T1" s="67" t="s">
        <v>117</v>
      </c>
      <c r="U1" s="67" t="s">
        <v>117</v>
      </c>
      <c r="V1" s="67" t="s">
        <v>117</v>
      </c>
      <c r="W1" s="67" t="s">
        <v>117</v>
      </c>
      <c r="X1" s="67" t="s">
        <v>117</v>
      </c>
      <c r="Y1" s="67" t="s">
        <v>117</v>
      </c>
      <c r="Z1" s="67" t="s">
        <v>117</v>
      </c>
      <c r="AA1" s="67" t="s">
        <v>117</v>
      </c>
      <c r="AB1" s="67" t="s">
        <v>117</v>
      </c>
      <c r="AC1" s="67" t="s">
        <v>118</v>
      </c>
      <c r="AD1" s="67" t="s">
        <v>119</v>
      </c>
      <c r="AE1" s="67" t="s">
        <v>120</v>
      </c>
      <c r="AF1" s="67" t="s">
        <v>121</v>
      </c>
      <c r="AG1" s="67" t="s">
        <v>122</v>
      </c>
      <c r="AH1" s="67" t="s">
        <v>123</v>
      </c>
      <c r="AI1" s="67" t="s">
        <v>124</v>
      </c>
      <c r="AJ1" s="67" t="s">
        <v>125</v>
      </c>
      <c r="AK1" s="67" t="s">
        <v>126</v>
      </c>
      <c r="AL1" s="67" t="s">
        <v>127</v>
      </c>
      <c r="AM1" s="67" t="s">
        <v>128</v>
      </c>
      <c r="AN1" s="67" t="s">
        <v>129</v>
      </c>
      <c r="AO1" s="67" t="s">
        <v>130</v>
      </c>
      <c r="AP1" s="67" t="s">
        <v>131</v>
      </c>
      <c r="AQ1" s="67" t="s">
        <v>132</v>
      </c>
      <c r="AR1" s="67" t="s">
        <v>133</v>
      </c>
      <c r="AS1" s="67" t="s">
        <v>134</v>
      </c>
      <c r="AT1" s="67" t="s">
        <v>20</v>
      </c>
      <c r="AU1" s="67" t="s">
        <v>12</v>
      </c>
      <c r="AV1" s="67" t="s">
        <v>21</v>
      </c>
      <c r="AW1" s="67" t="s">
        <v>787</v>
      </c>
      <c r="AX1" s="67" t="s">
        <v>17</v>
      </c>
      <c r="AY1" s="67" t="s">
        <v>135</v>
      </c>
      <c r="AZ1" s="67" t="s">
        <v>136</v>
      </c>
      <c r="BA1" s="67" t="s">
        <v>34</v>
      </c>
      <c r="BB1" s="67" t="s">
        <v>32</v>
      </c>
    </row>
    <row r="2" spans="1:54" ht="66">
      <c r="A2" s="41" t="s">
        <v>171</v>
      </c>
      <c r="B2" s="63">
        <f>COUNTA(AW2:AW300)</f>
        <v>109</v>
      </c>
      <c r="C2" s="34"/>
      <c r="D2" s="35" t="s">
        <v>53</v>
      </c>
      <c r="E2" s="42">
        <v>0</v>
      </c>
      <c r="F2" s="17" t="s">
        <v>18</v>
      </c>
      <c r="G2" s="18" t="s">
        <v>18</v>
      </c>
      <c r="H2" s="18">
        <v>0</v>
      </c>
      <c r="I2" s="18">
        <v>1</v>
      </c>
      <c r="J2" s="18" t="s">
        <v>69</v>
      </c>
      <c r="K2" s="18" t="s">
        <v>68</v>
      </c>
      <c r="L2" s="18">
        <v>1</v>
      </c>
      <c r="M2" s="18" t="s">
        <v>172</v>
      </c>
      <c r="N2" s="19">
        <v>760</v>
      </c>
      <c r="O2" s="19">
        <v>0</v>
      </c>
      <c r="P2" s="19">
        <v>5</v>
      </c>
      <c r="Q2" s="18">
        <v>0</v>
      </c>
      <c r="R2" s="18">
        <v>0</v>
      </c>
      <c r="S2" s="18">
        <v>0</v>
      </c>
      <c r="T2" s="18">
        <v>0</v>
      </c>
      <c r="U2" s="18">
        <v>0</v>
      </c>
      <c r="V2" s="18">
        <v>0</v>
      </c>
      <c r="W2" s="18">
        <v>0</v>
      </c>
      <c r="X2" s="18">
        <v>0</v>
      </c>
      <c r="Y2" s="18">
        <v>0</v>
      </c>
      <c r="Z2" s="18">
        <v>0</v>
      </c>
      <c r="AA2" s="18">
        <v>0</v>
      </c>
      <c r="AB2" s="18">
        <v>0</v>
      </c>
      <c r="AC2" s="19">
        <v>0</v>
      </c>
      <c r="AD2" s="19">
        <v>0</v>
      </c>
      <c r="AE2" s="19">
        <v>0</v>
      </c>
      <c r="AF2" s="19">
        <v>0</v>
      </c>
      <c r="AG2" s="19">
        <v>0</v>
      </c>
      <c r="AH2" s="19">
        <v>0</v>
      </c>
      <c r="AI2" s="18">
        <v>0</v>
      </c>
      <c r="AJ2" s="19">
        <v>0</v>
      </c>
      <c r="AK2" s="19">
        <v>0</v>
      </c>
      <c r="AL2" s="19">
        <v>0</v>
      </c>
      <c r="AM2" s="19">
        <v>0</v>
      </c>
      <c r="AN2" s="19">
        <v>0</v>
      </c>
      <c r="AO2" s="19">
        <v>0</v>
      </c>
      <c r="AP2" s="19">
        <v>0</v>
      </c>
      <c r="AQ2" s="19">
        <v>0</v>
      </c>
      <c r="AR2" s="19">
        <v>0</v>
      </c>
      <c r="AS2" s="19">
        <v>0</v>
      </c>
      <c r="AT2" s="18" t="str">
        <f>TEXT(DEC2HEX(_xlfn.BITAND(SUM(HEX2DEC(G2)+HEX2DEC(H2)+HEX2DEC(I2)+HEX2DEC(J2)+HEX2DEC(K2)+HEX2DEC(L2)+HEX2DEC(M2)+HEX2DEC(N2)+HEX2DEC(O2)+HEX2DEC(P2)+HEX2DEC(Q2)+HEX2DEC(R2)+HEX2DEC(S2)+HEX2DEC(T2)+HEX2DEC(U2)+HEX2DEC(V2)+HEX2DEC(X2)+HEX2DEC(Y2)+HEX2DEC(Z2)+HEX2DEC(AA2)+HEX2DEC(AB2)+HEX2DEC(AC2)+HEX2DEC(AD2)+HEX2DEC(AE2)+HEX2DEC(AF2)+HEX2DEC(AG2)+HEX2DEC(AH2)+HEX2DEC(AI2)+HEX2DEC(AJ2)+HEX2DEC(AK2)+HEX2DEC(AL2)+HEX2DEC(AM2)+HEX2DEC(AN2)+HEX2DEC(AO2)+HEX2DEC(AP2)+HEX2DEC(AQ2)+HEX2DEC(AR2)+HEX2DEC(AS2)),85)),"00")</f>
        <v>55</v>
      </c>
      <c r="AU2" s="18" t="s">
        <v>25</v>
      </c>
      <c r="AV2" s="16" t="str">
        <f>CONCATENATE(TEXT(G2,"00"),TEXT(H2,"00"),TEXT(I2,"00"),TEXT(J2,"00"),TEXT(K2,"00"),TEXT(L2,"00"),TEXT(M2,"00"),TEXT(N2,"0000"),TEXT(O2,"0000"),TEXT(P2,"0000"),TEXT(Q2,"00"),TEXT(R2,"00"),,TEXT(S2,"00"),,TEXT(T2,"00"),TEXT(U2,"00"),TEXT(V2,"00"),TEXT(X2,"00"),TEXT(Y2,"00"),TEXT(Z2,"00"),TEXT(AA2,"00"),TEXT(AB2,"00"),TEXT(AC2,"0000"),TEXT(AD2,"0000"),TEXT(AE2,"0000"),TEXT(AF2,"0000"),TEXT(AG2,"0000"),TEXT(AH2,"0000"),TEXT(AI2,"00"),TEXT(AJ2,"0000"),TEXT(AK2,"0000"),TEXT(AL2,"0000"),TEXT(AM2,"0000"),TEXT(AN2,"0000"),TEXT(AO2,"0000"),TEXT(AP2,"0000"),TEXT(AQ2,"0000"),TEXT(AR2,"0000"),TEXT(AS2,"0000"),TEXT(AT2,"00"),TEXT(AU2,"00"))</f>
        <v>7B00013CC8010F0760000000050000000000000000000000000000000000000000000000000000000000000000000000000000000000000000557D</v>
      </c>
      <c r="AW2" s="79">
        <v>1</v>
      </c>
      <c r="AX2" s="21"/>
      <c r="AY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),85)),"00")</f>
        <v>00</v>
      </c>
      <c r="AZ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+HEX2DEC(MID(AX2,139,2))+HEX2DEC(MID(AX2,142,2))+HEX2DEC(MID(AX2,145,2))+HEX2DEC(MID(AX2,148,2))+HEX2DEC(MID(AX2,151,2))+HEX2DEC(MID(AX2,154,2))+HEX2DEC(MID(AX2,157,2))+HEX2DEC(MID(AX2,160,2))+HEX2DEC(MID(AX2,163,2))+HEX2DEC(MID(AX2,166,2))+HEX2DEC(MID(AX2,169,2))+HEX2DEC(MID(AX2,172,2))+HEX2DEC(MID(AX2,175,2))+HEX2DEC(MID(AX2,178,2))+HEX2DEC(MID(AX2,181,2))+HEX2DEC(MID(AX2,184,2))+HEX2DEC(MID(AX2,187,2))+HEX2DEC(MID(AX2,190,2))+HEX2DEC(MID(AX2,193,2))+HEX2DEC(MID(AX2,196,2))+HEX2DEC(MID(AX2,199,2))+HEX2DEC(MID(AX2,202,2))),85)),"00")</f>
        <v>00</v>
      </c>
      <c r="BA2" s="20" t="s">
        <v>40</v>
      </c>
      <c r="BB2" s="21"/>
    </row>
    <row r="3" spans="1:54" ht="66">
      <c r="A3" s="40" t="s">
        <v>5</v>
      </c>
      <c r="B3" s="43">
        <v>0</v>
      </c>
      <c r="C3" s="39" t="s">
        <v>6</v>
      </c>
      <c r="D3" s="43" t="s">
        <v>0</v>
      </c>
      <c r="E3" s="16">
        <v>1</v>
      </c>
      <c r="F3" s="22" t="s">
        <v>22</v>
      </c>
      <c r="G3" s="23" t="str">
        <f>F3</f>
        <v>FF</v>
      </c>
      <c r="H3" s="18">
        <v>0</v>
      </c>
      <c r="I3" s="18">
        <v>1</v>
      </c>
      <c r="J3" s="18" t="s">
        <v>69</v>
      </c>
      <c r="K3" s="18" t="s">
        <v>68</v>
      </c>
      <c r="L3" s="18">
        <v>1</v>
      </c>
      <c r="M3" s="18" t="s">
        <v>172</v>
      </c>
      <c r="N3" s="19">
        <v>760</v>
      </c>
      <c r="O3" s="19">
        <v>0</v>
      </c>
      <c r="P3" s="19">
        <v>5</v>
      </c>
      <c r="Q3" s="18">
        <v>0</v>
      </c>
      <c r="R3" s="18">
        <v>0</v>
      </c>
      <c r="S3" s="18">
        <v>0</v>
      </c>
      <c r="T3" s="18">
        <v>0</v>
      </c>
      <c r="U3" s="18">
        <v>0</v>
      </c>
      <c r="V3" s="18">
        <v>0</v>
      </c>
      <c r="W3" s="18">
        <v>0</v>
      </c>
      <c r="X3" s="18">
        <v>0</v>
      </c>
      <c r="Y3" s="18">
        <v>0</v>
      </c>
      <c r="Z3" s="18">
        <v>0</v>
      </c>
      <c r="AA3" s="18">
        <v>0</v>
      </c>
      <c r="AB3" s="18">
        <v>0</v>
      </c>
      <c r="AC3" s="19">
        <v>0</v>
      </c>
      <c r="AD3" s="19">
        <v>0</v>
      </c>
      <c r="AE3" s="19">
        <v>0</v>
      </c>
      <c r="AF3" s="19">
        <v>0</v>
      </c>
      <c r="AG3" s="19">
        <v>0</v>
      </c>
      <c r="AH3" s="19">
        <v>0</v>
      </c>
      <c r="AI3" s="18">
        <v>0</v>
      </c>
      <c r="AJ3" s="19">
        <v>0</v>
      </c>
      <c r="AK3" s="19">
        <v>0</v>
      </c>
      <c r="AL3" s="19">
        <v>0</v>
      </c>
      <c r="AM3" s="19">
        <v>0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>
        <v>0</v>
      </c>
      <c r="AT3" s="18" t="str">
        <f t="shared" ref="AT3:AT60" si="0">TEXT(DEC2HEX(_xlfn.BITAND(SUM(HEX2DEC(G3)+HEX2DEC(H3)+HEX2DEC(I3)+HEX2DEC(J3)+HEX2DEC(K3)+HEX2DEC(L3)+HEX2DEC(M3)+HEX2DEC(N3)+HEX2DEC(O3)+HEX2DEC(P3)+HEX2DEC(Q3)+HEX2DEC(R3)+HEX2DEC(S3)+HEX2DEC(T3)+HEX2DEC(U3)+HEX2DEC(V3)+HEX2DEC(X3)+HEX2DEC(Y3)+HEX2DEC(Z3)+HEX2DEC(AA3)+HEX2DEC(AB3)+HEX2DEC(AC3)+HEX2DEC(AD3)+HEX2DEC(AE3)+HEX2DEC(AF3)+HEX2DEC(AG3)+HEX2DEC(AH3)+HEX2DEC(AI3)+HEX2DEC(AJ3)+HEX2DEC(AK3)+HEX2DEC(AL3)+HEX2DEC(AM3)+HEX2DEC(AN3)+HEX2DEC(AO3)+HEX2DEC(AP3)+HEX2DEC(AQ3)+HEX2DEC(AR3)+HEX2DEC(AS3)),85)),"00")</f>
        <v>51</v>
      </c>
      <c r="AU3" s="18" t="s">
        <v>25</v>
      </c>
      <c r="AV3" s="16" t="str">
        <f t="shared" ref="AV3:AV60" si="1">CONCATENATE(TEXT(G3,"00"),TEXT(H3,"00"),TEXT(I3,"00"),TEXT(J3,"00"),TEXT(K3,"00"),TEXT(L3,"00"),TEXT(M3,"00"),TEXT(N3,"0000"),TEXT(O3,"0000"),TEXT(P3,"0000"),TEXT(Q3,"00"),TEXT(R3,"00"),,TEXT(S3,"00"),,TEXT(T3,"00"),TEXT(U3,"00"),TEXT(V3,"00"),TEXT(X3,"00"),TEXT(Y3,"00"),TEXT(Z3,"00"),TEXT(AA3,"00"),TEXT(AB3,"00"),TEXT(AC3,"0000"),TEXT(AD3,"0000"),TEXT(AE3,"0000"),TEXT(AF3,"0000"),TEXT(AG3,"0000"),TEXT(AH3,"0000"),TEXT(AI3,"00"),TEXT(AJ3,"0000"),TEXT(AK3,"0000"),TEXT(AL3,"0000"),TEXT(AM3,"0000"),TEXT(AN3,"0000"),TEXT(AO3,"0000"),TEXT(AP3,"0000"),TEXT(AQ3,"0000"),TEXT(AR3,"0000"),TEXT(AS3,"0000"),TEXT(AT3,"00"),TEXT(AU3,"00"))</f>
        <v>FF00013CC8010F0760000000050000000000000000000000000000000000000000000000000000000000000000000000000000000000000000517D</v>
      </c>
      <c r="AW3" s="79">
        <v>2</v>
      </c>
      <c r="AX3" s="21"/>
      <c r="AY3" s="18" t="str">
        <f t="shared" ref="AY3:AY60" si="2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),85)),"00")</f>
        <v>00</v>
      </c>
      <c r="AZ3" s="18" t="str">
        <f t="shared" ref="AZ3:AZ60" si="3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+HEX2DEC(MID(AX3,139,2))+HEX2DEC(MID(AX3,142,2))+HEX2DEC(MID(AX3,145,2))+HEX2DEC(MID(AX3,148,2))+HEX2DEC(MID(AX3,151,2))+HEX2DEC(MID(AX3,154,2))+HEX2DEC(MID(AX3,157,2))+HEX2DEC(MID(AX3,160,2))+HEX2DEC(MID(AX3,163,2))+HEX2DEC(MID(AX3,166,2))+HEX2DEC(MID(AX3,169,2))+HEX2DEC(MID(AX3,172,2))+HEX2DEC(MID(AX3,175,2))+HEX2DEC(MID(AX3,178,2))+HEX2DEC(MID(AX3,181,2))+HEX2DEC(MID(AX3,184,2))+HEX2DEC(MID(AX3,187,2))+HEX2DEC(MID(AX3,190,2))+HEX2DEC(MID(AX3,193,2))+HEX2DEC(MID(AX3,196,2))+HEX2DEC(MID(AX3,199,2))+HEX2DEC(MID(AX3,202,2))),85)),"00")</f>
        <v>00</v>
      </c>
      <c r="BA3" s="20"/>
      <c r="BB3" s="21"/>
    </row>
    <row r="4" spans="1:54" ht="66">
      <c r="A4" s="27"/>
      <c r="B4" s="16"/>
      <c r="C4" s="27"/>
      <c r="D4" s="16"/>
      <c r="E4" s="16">
        <v>2</v>
      </c>
      <c r="F4" s="22">
        <v>0</v>
      </c>
      <c r="G4" s="23">
        <f>F4</f>
        <v>0</v>
      </c>
      <c r="H4" s="18" t="str">
        <f>TEXT(DEC2HEX(_xlfn.BITAND(SUM(HEX2DEC(MID(E4,1,2))+HEX2DEC(MID(E4,3,2))+HEX2DEC(MID(E4,5,2))+HEX2DEC(MID(E4,7,2))+HEX2DEC(MID(E4,9,2))+HEX2DEC(MID(E4,11,2))),85)),"00")</f>
        <v>00</v>
      </c>
      <c r="I4" s="18">
        <v>1</v>
      </c>
      <c r="J4" s="18" t="s">
        <v>69</v>
      </c>
      <c r="K4" s="18" t="s">
        <v>68</v>
      </c>
      <c r="L4" s="18">
        <v>1</v>
      </c>
      <c r="M4" s="18" t="s">
        <v>172</v>
      </c>
      <c r="N4" s="19">
        <v>760</v>
      </c>
      <c r="O4" s="19">
        <v>0</v>
      </c>
      <c r="P4" s="19">
        <v>5</v>
      </c>
      <c r="Q4" s="18">
        <v>0</v>
      </c>
      <c r="R4" s="18">
        <v>0</v>
      </c>
      <c r="S4" s="18">
        <v>0</v>
      </c>
      <c r="T4" s="18">
        <v>0</v>
      </c>
      <c r="U4" s="18">
        <v>0</v>
      </c>
      <c r="V4" s="18">
        <v>0</v>
      </c>
      <c r="W4" s="18">
        <v>0</v>
      </c>
      <c r="X4" s="18">
        <v>0</v>
      </c>
      <c r="Y4" s="18">
        <v>0</v>
      </c>
      <c r="Z4" s="18">
        <v>0</v>
      </c>
      <c r="AA4" s="18">
        <v>0</v>
      </c>
      <c r="AB4" s="18">
        <v>0</v>
      </c>
      <c r="AC4" s="19">
        <v>0</v>
      </c>
      <c r="AD4" s="19">
        <v>0</v>
      </c>
      <c r="AE4" s="19">
        <v>0</v>
      </c>
      <c r="AF4" s="19">
        <v>0</v>
      </c>
      <c r="AG4" s="19">
        <v>0</v>
      </c>
      <c r="AH4" s="19">
        <v>0</v>
      </c>
      <c r="AI4" s="18">
        <v>0</v>
      </c>
      <c r="AJ4" s="19">
        <v>0</v>
      </c>
      <c r="AK4" s="19">
        <v>0</v>
      </c>
      <c r="AL4" s="19">
        <v>0</v>
      </c>
      <c r="AM4" s="19">
        <v>0</v>
      </c>
      <c r="AN4" s="19">
        <v>0</v>
      </c>
      <c r="AO4" s="19">
        <v>0</v>
      </c>
      <c r="AP4" s="19">
        <v>0</v>
      </c>
      <c r="AQ4" s="19">
        <v>0</v>
      </c>
      <c r="AR4" s="19">
        <v>0</v>
      </c>
      <c r="AS4" s="19">
        <v>0</v>
      </c>
      <c r="AT4" s="18" t="str">
        <f t="shared" si="0"/>
        <v>50</v>
      </c>
      <c r="AU4" s="18" t="s">
        <v>25</v>
      </c>
      <c r="AV4" s="16" t="str">
        <f t="shared" si="1"/>
        <v>0000013CC8010F0760000000050000000000000000000000000000000000000000000000000000000000000000000000000000000000000000507D</v>
      </c>
      <c r="AW4" s="79">
        <v>3</v>
      </c>
      <c r="AX4" s="21"/>
      <c r="AY4" s="18" t="str">
        <f t="shared" si="2"/>
        <v>00</v>
      </c>
      <c r="AZ4" s="18" t="str">
        <f t="shared" si="3"/>
        <v>00</v>
      </c>
      <c r="BA4" s="20"/>
      <c r="BB4" s="21"/>
    </row>
    <row r="5" spans="1:54" ht="66">
      <c r="A5" s="27"/>
      <c r="B5" s="16">
        <v>1</v>
      </c>
      <c r="C5" s="27" t="s">
        <v>3</v>
      </c>
      <c r="D5" s="16" t="s">
        <v>14</v>
      </c>
      <c r="E5" s="16">
        <v>1</v>
      </c>
      <c r="F5" s="22">
        <v>0</v>
      </c>
      <c r="G5" s="18" t="s">
        <v>18</v>
      </c>
      <c r="H5" s="23">
        <f>F5</f>
        <v>0</v>
      </c>
      <c r="I5" s="18">
        <v>1</v>
      </c>
      <c r="J5" s="18" t="s">
        <v>69</v>
      </c>
      <c r="K5" s="18" t="s">
        <v>68</v>
      </c>
      <c r="L5" s="18">
        <v>1</v>
      </c>
      <c r="M5" s="18" t="s">
        <v>172</v>
      </c>
      <c r="N5" s="19">
        <v>760</v>
      </c>
      <c r="O5" s="19">
        <v>0</v>
      </c>
      <c r="P5" s="19">
        <v>5</v>
      </c>
      <c r="Q5" s="18">
        <v>0</v>
      </c>
      <c r="R5" s="18">
        <v>0</v>
      </c>
      <c r="S5" s="18">
        <v>0</v>
      </c>
      <c r="T5" s="18">
        <v>0</v>
      </c>
      <c r="U5" s="18">
        <v>0</v>
      </c>
      <c r="V5" s="18">
        <v>0</v>
      </c>
      <c r="W5" s="18">
        <v>0</v>
      </c>
      <c r="X5" s="18">
        <v>0</v>
      </c>
      <c r="Y5" s="18">
        <v>0</v>
      </c>
      <c r="Z5" s="18">
        <v>0</v>
      </c>
      <c r="AA5" s="18">
        <v>0</v>
      </c>
      <c r="AB5" s="18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8">
        <v>0</v>
      </c>
      <c r="AJ5" s="19">
        <v>0</v>
      </c>
      <c r="AK5" s="19">
        <v>0</v>
      </c>
      <c r="AL5" s="19">
        <v>0</v>
      </c>
      <c r="AM5" s="19">
        <v>0</v>
      </c>
      <c r="AN5" s="19">
        <v>0</v>
      </c>
      <c r="AO5" s="19">
        <v>0</v>
      </c>
      <c r="AP5" s="19">
        <v>0</v>
      </c>
      <c r="AQ5" s="19">
        <v>0</v>
      </c>
      <c r="AR5" s="19">
        <v>0</v>
      </c>
      <c r="AS5" s="19">
        <v>0</v>
      </c>
      <c r="AT5" s="18" t="str">
        <f t="shared" si="0"/>
        <v>55</v>
      </c>
      <c r="AU5" s="18" t="s">
        <v>25</v>
      </c>
      <c r="AV5" s="16" t="str">
        <f t="shared" si="1"/>
        <v>7B00013CC8010F0760000000050000000000000000000000000000000000000000000000000000000000000000000000000000000000000000557D</v>
      </c>
      <c r="AW5" s="79">
        <v>4</v>
      </c>
      <c r="AX5" s="21"/>
      <c r="AY5" s="18" t="str">
        <f t="shared" si="2"/>
        <v>00</v>
      </c>
      <c r="AZ5" s="18" t="str">
        <f t="shared" si="3"/>
        <v>00</v>
      </c>
      <c r="BA5" s="20"/>
      <c r="BB5" s="21"/>
    </row>
    <row r="6" spans="1:54" ht="66">
      <c r="A6" s="27"/>
      <c r="B6" s="16"/>
      <c r="C6" s="27"/>
      <c r="D6" s="16"/>
      <c r="E6" s="16">
        <v>2</v>
      </c>
      <c r="F6" s="24" t="s">
        <v>22</v>
      </c>
      <c r="G6" s="18" t="s">
        <v>18</v>
      </c>
      <c r="H6" s="23" t="str">
        <f>F6</f>
        <v>FF</v>
      </c>
      <c r="I6" s="18">
        <v>1</v>
      </c>
      <c r="J6" s="18" t="s">
        <v>69</v>
      </c>
      <c r="K6" s="18" t="s">
        <v>68</v>
      </c>
      <c r="L6" s="18">
        <v>1</v>
      </c>
      <c r="M6" s="18" t="s">
        <v>172</v>
      </c>
      <c r="N6" s="19">
        <v>760</v>
      </c>
      <c r="O6" s="19">
        <v>0</v>
      </c>
      <c r="P6" s="19">
        <v>5</v>
      </c>
      <c r="Q6" s="18">
        <v>0</v>
      </c>
      <c r="R6" s="18">
        <v>0</v>
      </c>
      <c r="S6" s="18">
        <v>0</v>
      </c>
      <c r="T6" s="18">
        <v>0</v>
      </c>
      <c r="U6" s="18">
        <v>0</v>
      </c>
      <c r="V6" s="18">
        <v>0</v>
      </c>
      <c r="W6" s="18">
        <v>0</v>
      </c>
      <c r="X6" s="18">
        <v>0</v>
      </c>
      <c r="Y6" s="18">
        <v>0</v>
      </c>
      <c r="Z6" s="18">
        <v>0</v>
      </c>
      <c r="AA6" s="18">
        <v>0</v>
      </c>
      <c r="AB6" s="18">
        <v>0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8">
        <v>0</v>
      </c>
      <c r="AJ6" s="19">
        <v>0</v>
      </c>
      <c r="AK6" s="19">
        <v>0</v>
      </c>
      <c r="AL6" s="19">
        <v>0</v>
      </c>
      <c r="AM6" s="19">
        <v>0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>
        <v>0</v>
      </c>
      <c r="AT6" s="18" t="str">
        <f t="shared" si="0"/>
        <v>54</v>
      </c>
      <c r="AU6" s="18" t="s">
        <v>25</v>
      </c>
      <c r="AV6" s="16" t="str">
        <f t="shared" si="1"/>
        <v>7BFF013CC8010F0760000000050000000000000000000000000000000000000000000000000000000000000000000000000000000000000000547D</v>
      </c>
      <c r="AW6" s="79">
        <v>5</v>
      </c>
      <c r="AX6" s="21"/>
      <c r="AY6" s="18" t="str">
        <f t="shared" si="2"/>
        <v>00</v>
      </c>
      <c r="AZ6" s="18" t="str">
        <f t="shared" si="3"/>
        <v>00</v>
      </c>
      <c r="BA6" s="20"/>
      <c r="BB6" s="21"/>
    </row>
    <row r="7" spans="1:54" ht="66">
      <c r="A7" s="27"/>
      <c r="B7" s="16">
        <v>2</v>
      </c>
      <c r="C7" s="27" t="s">
        <v>4</v>
      </c>
      <c r="D7" s="16" t="s">
        <v>14</v>
      </c>
      <c r="E7" s="16">
        <v>1</v>
      </c>
      <c r="F7" s="22">
        <v>0</v>
      </c>
      <c r="G7" s="18" t="s">
        <v>18</v>
      </c>
      <c r="H7" s="18">
        <v>0</v>
      </c>
      <c r="I7" s="23">
        <f>F7</f>
        <v>0</v>
      </c>
      <c r="J7" s="18" t="s">
        <v>69</v>
      </c>
      <c r="K7" s="18" t="s">
        <v>68</v>
      </c>
      <c r="L7" s="18">
        <v>1</v>
      </c>
      <c r="M7" s="18" t="s">
        <v>172</v>
      </c>
      <c r="N7" s="19">
        <v>760</v>
      </c>
      <c r="O7" s="19">
        <v>0</v>
      </c>
      <c r="P7" s="19">
        <v>5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0</v>
      </c>
      <c r="AA7" s="18">
        <v>0</v>
      </c>
      <c r="AB7" s="18">
        <v>0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8">
        <v>0</v>
      </c>
      <c r="AJ7" s="19">
        <v>0</v>
      </c>
      <c r="AK7" s="19">
        <v>0</v>
      </c>
      <c r="AL7" s="19">
        <v>0</v>
      </c>
      <c r="AM7" s="19">
        <v>0</v>
      </c>
      <c r="AN7" s="19">
        <v>0</v>
      </c>
      <c r="AO7" s="19">
        <v>0</v>
      </c>
      <c r="AP7" s="19">
        <v>0</v>
      </c>
      <c r="AQ7" s="19">
        <v>0</v>
      </c>
      <c r="AR7" s="19">
        <v>0</v>
      </c>
      <c r="AS7" s="19">
        <v>0</v>
      </c>
      <c r="AT7" s="18" t="str">
        <f t="shared" si="0"/>
        <v>54</v>
      </c>
      <c r="AU7" s="18" t="s">
        <v>25</v>
      </c>
      <c r="AV7" s="16" t="str">
        <f t="shared" si="1"/>
        <v>7B00003CC8010F0760000000050000000000000000000000000000000000000000000000000000000000000000000000000000000000000000547D</v>
      </c>
      <c r="AW7" s="79">
        <v>6</v>
      </c>
      <c r="AX7" s="21"/>
      <c r="AY7" s="18" t="str">
        <f t="shared" si="2"/>
        <v>00</v>
      </c>
      <c r="AZ7" s="18" t="str">
        <f t="shared" si="3"/>
        <v>00</v>
      </c>
      <c r="BA7" s="20"/>
      <c r="BB7" s="21"/>
    </row>
    <row r="8" spans="1:54" ht="66">
      <c r="A8" s="27"/>
      <c r="B8" s="16"/>
      <c r="C8" s="27"/>
      <c r="D8" s="16"/>
      <c r="E8" s="16">
        <v>2</v>
      </c>
      <c r="F8" s="24" t="s">
        <v>22</v>
      </c>
      <c r="G8" s="18" t="s">
        <v>18</v>
      </c>
      <c r="H8" s="18">
        <v>0</v>
      </c>
      <c r="I8" s="23" t="str">
        <f>F8</f>
        <v>FF</v>
      </c>
      <c r="J8" s="18" t="s">
        <v>69</v>
      </c>
      <c r="K8" s="18" t="s">
        <v>68</v>
      </c>
      <c r="L8" s="18">
        <v>1</v>
      </c>
      <c r="M8" s="18" t="s">
        <v>172</v>
      </c>
      <c r="N8" s="19">
        <v>760</v>
      </c>
      <c r="O8" s="19">
        <v>0</v>
      </c>
      <c r="P8" s="19">
        <v>5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18">
        <v>0</v>
      </c>
      <c r="AJ8" s="19">
        <v>0</v>
      </c>
      <c r="AK8" s="19">
        <v>0</v>
      </c>
      <c r="AL8" s="19">
        <v>0</v>
      </c>
      <c r="AM8" s="19">
        <v>0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0</v>
      </c>
      <c r="AT8" s="18" t="str">
        <f t="shared" si="0"/>
        <v>51</v>
      </c>
      <c r="AU8" s="18" t="s">
        <v>25</v>
      </c>
      <c r="AV8" s="16" t="str">
        <f t="shared" si="1"/>
        <v>7B00FF3CC8010F0760000000050000000000000000000000000000000000000000000000000000000000000000000000000000000000000000517D</v>
      </c>
      <c r="AW8" s="79">
        <v>7</v>
      </c>
      <c r="AX8" s="21"/>
      <c r="AY8" s="18" t="str">
        <f t="shared" si="2"/>
        <v>00</v>
      </c>
      <c r="AZ8" s="18" t="str">
        <f t="shared" si="3"/>
        <v>00</v>
      </c>
      <c r="BA8" s="20"/>
      <c r="BB8" s="21"/>
    </row>
    <row r="9" spans="1:54" ht="66">
      <c r="A9" s="27"/>
      <c r="B9" s="16">
        <v>3</v>
      </c>
      <c r="C9" s="27" t="s">
        <v>7</v>
      </c>
      <c r="D9" s="16" t="s">
        <v>63</v>
      </c>
      <c r="E9" s="16">
        <v>1</v>
      </c>
      <c r="F9" s="22">
        <v>0</v>
      </c>
      <c r="G9" s="18" t="s">
        <v>18</v>
      </c>
      <c r="H9" s="18">
        <v>0</v>
      </c>
      <c r="I9" s="18">
        <v>1</v>
      </c>
      <c r="J9" s="23">
        <f>F9</f>
        <v>0</v>
      </c>
      <c r="K9" s="18" t="s">
        <v>68</v>
      </c>
      <c r="L9" s="18">
        <v>1</v>
      </c>
      <c r="M9" s="18" t="s">
        <v>172</v>
      </c>
      <c r="N9" s="19">
        <v>760</v>
      </c>
      <c r="O9" s="19">
        <v>0</v>
      </c>
      <c r="P9" s="19">
        <v>5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8">
        <v>0</v>
      </c>
      <c r="AJ9" s="19">
        <v>0</v>
      </c>
      <c r="AK9" s="19">
        <v>0</v>
      </c>
      <c r="AL9" s="19">
        <v>0</v>
      </c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8" t="str">
        <f t="shared" si="0"/>
        <v>11</v>
      </c>
      <c r="AU9" s="18" t="s">
        <v>25</v>
      </c>
      <c r="AV9" s="16" t="str">
        <f t="shared" si="1"/>
        <v>7B000100C8010F0760000000050000000000000000000000000000000000000000000000000000000000000000000000000000000000000000117D</v>
      </c>
      <c r="AW9" s="79">
        <v>8</v>
      </c>
      <c r="AX9" s="21"/>
      <c r="AY9" s="18" t="str">
        <f t="shared" si="2"/>
        <v>00</v>
      </c>
      <c r="AZ9" s="18" t="str">
        <f t="shared" si="3"/>
        <v>00</v>
      </c>
      <c r="BA9" s="20"/>
      <c r="BB9" s="21"/>
    </row>
    <row r="10" spans="1:54" ht="66">
      <c r="A10" s="27"/>
      <c r="B10" s="16"/>
      <c r="C10" s="27"/>
      <c r="D10" s="16"/>
      <c r="E10" s="16">
        <v>2</v>
      </c>
      <c r="F10" s="22">
        <v>6</v>
      </c>
      <c r="G10" s="18" t="s">
        <v>18</v>
      </c>
      <c r="H10" s="18">
        <v>0</v>
      </c>
      <c r="I10" s="18">
        <v>1</v>
      </c>
      <c r="J10" s="23">
        <f>F10</f>
        <v>6</v>
      </c>
      <c r="K10" s="18" t="s">
        <v>68</v>
      </c>
      <c r="L10" s="18">
        <v>1</v>
      </c>
      <c r="M10" s="18" t="s">
        <v>172</v>
      </c>
      <c r="N10" s="19">
        <v>760</v>
      </c>
      <c r="O10" s="19">
        <v>0</v>
      </c>
      <c r="P10" s="19">
        <v>5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8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19">
        <v>0</v>
      </c>
      <c r="AP10" s="19">
        <v>0</v>
      </c>
      <c r="AQ10" s="19">
        <v>0</v>
      </c>
      <c r="AR10" s="19">
        <v>0</v>
      </c>
      <c r="AS10" s="19">
        <v>0</v>
      </c>
      <c r="AT10" s="18" t="str">
        <f t="shared" si="0"/>
        <v>15</v>
      </c>
      <c r="AU10" s="18" t="s">
        <v>25</v>
      </c>
      <c r="AV10" s="16" t="str">
        <f t="shared" si="1"/>
        <v>7B000106C8010F0760000000050000000000000000000000000000000000000000000000000000000000000000000000000000000000000000157D</v>
      </c>
      <c r="AW10" s="79">
        <v>9</v>
      </c>
      <c r="AX10" s="21"/>
      <c r="AY10" s="18" t="str">
        <f t="shared" si="2"/>
        <v>00</v>
      </c>
      <c r="AZ10" s="18" t="str">
        <f t="shared" si="3"/>
        <v>00</v>
      </c>
      <c r="BA10" s="20"/>
      <c r="BB10" s="21"/>
    </row>
    <row r="11" spans="1:54" ht="66">
      <c r="A11" s="27"/>
      <c r="B11" s="16"/>
      <c r="C11" s="27"/>
      <c r="D11" s="16"/>
      <c r="E11" s="16">
        <v>2</v>
      </c>
      <c r="F11" s="22">
        <v>70</v>
      </c>
      <c r="G11" s="18" t="s">
        <v>18</v>
      </c>
      <c r="H11" s="18">
        <v>0</v>
      </c>
      <c r="I11" s="18">
        <v>1</v>
      </c>
      <c r="J11" s="23">
        <f>F11</f>
        <v>70</v>
      </c>
      <c r="K11" s="18" t="s">
        <v>68</v>
      </c>
      <c r="L11" s="18">
        <v>1</v>
      </c>
      <c r="M11" s="18" t="s">
        <v>172</v>
      </c>
      <c r="N11" s="19">
        <v>760</v>
      </c>
      <c r="O11" s="19">
        <v>0</v>
      </c>
      <c r="P11" s="19">
        <v>5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0</v>
      </c>
      <c r="AH11" s="19">
        <v>0</v>
      </c>
      <c r="AI11" s="18">
        <v>0</v>
      </c>
      <c r="AJ11" s="19">
        <v>0</v>
      </c>
      <c r="AK11" s="19">
        <v>0</v>
      </c>
      <c r="AL11" s="19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8" t="str">
        <f t="shared" si="0"/>
        <v>01</v>
      </c>
      <c r="AU11" s="18" t="s">
        <v>25</v>
      </c>
      <c r="AV11" s="16" t="str">
        <f t="shared" si="1"/>
        <v>7B000170C8010F0760000000050000000000000000000000000000000000000000000000000000000000000000000000000000000000000000017D</v>
      </c>
      <c r="AW11" s="79">
        <v>10</v>
      </c>
      <c r="AX11" s="21"/>
      <c r="AY11" s="18" t="str">
        <f t="shared" si="2"/>
        <v>00</v>
      </c>
      <c r="AZ11" s="18" t="str">
        <f t="shared" si="3"/>
        <v>00</v>
      </c>
      <c r="BA11" s="20"/>
      <c r="BB11" s="21"/>
    </row>
    <row r="12" spans="1:54" ht="66">
      <c r="A12" s="27"/>
      <c r="B12" s="16"/>
      <c r="C12" s="27"/>
      <c r="D12" s="16"/>
      <c r="E12" s="16">
        <v>2</v>
      </c>
      <c r="F12" s="22" t="s">
        <v>22</v>
      </c>
      <c r="G12" s="18" t="s">
        <v>18</v>
      </c>
      <c r="H12" s="18">
        <v>0</v>
      </c>
      <c r="I12" s="18">
        <v>1</v>
      </c>
      <c r="J12" s="23" t="str">
        <f>F12</f>
        <v>FF</v>
      </c>
      <c r="K12" s="18" t="s">
        <v>68</v>
      </c>
      <c r="L12" s="18">
        <v>1</v>
      </c>
      <c r="M12" s="18" t="s">
        <v>172</v>
      </c>
      <c r="N12" s="19">
        <v>760</v>
      </c>
      <c r="O12" s="19">
        <v>0</v>
      </c>
      <c r="P12" s="19">
        <v>5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8">
        <v>0</v>
      </c>
      <c r="AJ12" s="19">
        <v>0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8" t="str">
        <f t="shared" si="0"/>
        <v>10</v>
      </c>
      <c r="AU12" s="18" t="s">
        <v>25</v>
      </c>
      <c r="AV12" s="16" t="str">
        <f t="shared" si="1"/>
        <v>7B0001FFC8010F0760000000050000000000000000000000000000000000000000000000000000000000000000000000000000000000000000107D</v>
      </c>
      <c r="AW12" s="79">
        <v>11</v>
      </c>
      <c r="AX12" s="21"/>
      <c r="AY12" s="18" t="str">
        <f t="shared" si="2"/>
        <v>00</v>
      </c>
      <c r="AZ12" s="18" t="str">
        <f t="shared" si="3"/>
        <v>00</v>
      </c>
      <c r="BA12" s="20"/>
      <c r="BB12" s="21"/>
    </row>
    <row r="13" spans="1:54" ht="66">
      <c r="A13" s="27"/>
      <c r="B13" s="16">
        <v>4</v>
      </c>
      <c r="C13" s="27" t="s">
        <v>8</v>
      </c>
      <c r="D13" s="16" t="s">
        <v>64</v>
      </c>
      <c r="E13" s="16">
        <v>1</v>
      </c>
      <c r="F13" s="22" t="s">
        <v>23</v>
      </c>
      <c r="G13" s="18" t="s">
        <v>18</v>
      </c>
      <c r="H13" s="18">
        <v>0</v>
      </c>
      <c r="I13" s="18">
        <v>1</v>
      </c>
      <c r="J13" s="18" t="s">
        <v>69</v>
      </c>
      <c r="K13" s="23" t="str">
        <f>F13</f>
        <v>C9</v>
      </c>
      <c r="L13" s="18">
        <v>1</v>
      </c>
      <c r="M13" s="18" t="s">
        <v>172</v>
      </c>
      <c r="N13" s="19">
        <v>760</v>
      </c>
      <c r="O13" s="19">
        <v>0</v>
      </c>
      <c r="P13" s="19">
        <v>5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0</v>
      </c>
      <c r="AA13" s="18">
        <v>0</v>
      </c>
      <c r="AB13" s="18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8">
        <v>0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0</v>
      </c>
      <c r="AT13" s="18" t="str">
        <f t="shared" si="0"/>
        <v>54</v>
      </c>
      <c r="AU13" s="18" t="s">
        <v>25</v>
      </c>
      <c r="AV13" s="16" t="str">
        <f t="shared" si="1"/>
        <v>7B00013CC9010F0760000000050000000000000000000000000000000000000000000000000000000000000000000000000000000000000000547D</v>
      </c>
      <c r="AW13" s="79">
        <v>12</v>
      </c>
      <c r="AX13" s="21"/>
      <c r="AY13" s="18" t="str">
        <f t="shared" si="2"/>
        <v>00</v>
      </c>
      <c r="AZ13" s="18" t="str">
        <f t="shared" si="3"/>
        <v>00</v>
      </c>
      <c r="BA13" s="20"/>
      <c r="BB13" s="21"/>
    </row>
    <row r="14" spans="1:54" ht="66">
      <c r="A14" s="27"/>
      <c r="B14" s="16"/>
      <c r="C14" s="27"/>
      <c r="D14" s="16"/>
      <c r="E14" s="16">
        <v>2</v>
      </c>
      <c r="F14" s="22">
        <v>0</v>
      </c>
      <c r="G14" s="18" t="s">
        <v>18</v>
      </c>
      <c r="H14" s="18">
        <v>0</v>
      </c>
      <c r="I14" s="18">
        <v>1</v>
      </c>
      <c r="J14" s="18" t="s">
        <v>69</v>
      </c>
      <c r="K14" s="23">
        <f>F14</f>
        <v>0</v>
      </c>
      <c r="L14" s="18">
        <v>1</v>
      </c>
      <c r="M14" s="18" t="s">
        <v>172</v>
      </c>
      <c r="N14" s="19">
        <v>760</v>
      </c>
      <c r="O14" s="19">
        <v>0</v>
      </c>
      <c r="P14" s="19">
        <v>5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8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8" t="str">
        <f t="shared" si="0"/>
        <v>05</v>
      </c>
      <c r="AU14" s="18" t="s">
        <v>25</v>
      </c>
      <c r="AV14" s="16" t="str">
        <f t="shared" si="1"/>
        <v>7B00013C00010F0760000000050000000000000000000000000000000000000000000000000000000000000000000000000000000000000000057D</v>
      </c>
      <c r="AW14" s="79">
        <v>13</v>
      </c>
      <c r="AX14" s="21"/>
      <c r="AY14" s="18" t="str">
        <f t="shared" si="2"/>
        <v>00</v>
      </c>
      <c r="AZ14" s="18" t="str">
        <f t="shared" si="3"/>
        <v>00</v>
      </c>
      <c r="BA14" s="20"/>
      <c r="BB14" s="21"/>
    </row>
    <row r="15" spans="1:54" ht="66">
      <c r="A15" s="27"/>
      <c r="B15" s="16"/>
      <c r="C15" s="27"/>
      <c r="D15" s="16"/>
      <c r="E15" s="16">
        <v>3</v>
      </c>
      <c r="F15" s="22" t="s">
        <v>22</v>
      </c>
      <c r="G15" s="18" t="s">
        <v>18</v>
      </c>
      <c r="H15" s="18">
        <v>0</v>
      </c>
      <c r="I15" s="18">
        <v>1</v>
      </c>
      <c r="J15" s="18" t="s">
        <v>69</v>
      </c>
      <c r="K15" s="23" t="str">
        <f>F15</f>
        <v>FF</v>
      </c>
      <c r="L15" s="18">
        <v>1</v>
      </c>
      <c r="M15" s="18" t="s">
        <v>172</v>
      </c>
      <c r="N15" s="19">
        <v>760</v>
      </c>
      <c r="O15" s="19">
        <v>0</v>
      </c>
      <c r="P15" s="19">
        <v>5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8">
        <v>0</v>
      </c>
      <c r="AJ15" s="19">
        <v>0</v>
      </c>
      <c r="AK15" s="19">
        <v>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8" t="str">
        <f t="shared" si="0"/>
        <v>04</v>
      </c>
      <c r="AU15" s="18" t="s">
        <v>25</v>
      </c>
      <c r="AV15" s="16" t="str">
        <f t="shared" si="1"/>
        <v>7B00013CFF010F0760000000050000000000000000000000000000000000000000000000000000000000000000000000000000000000000000047D</v>
      </c>
      <c r="AW15" s="79">
        <v>14</v>
      </c>
      <c r="AX15" s="21"/>
      <c r="AY15" s="18" t="str">
        <f t="shared" si="2"/>
        <v>00</v>
      </c>
      <c r="AZ15" s="18" t="str">
        <f t="shared" si="3"/>
        <v>00</v>
      </c>
      <c r="BA15" s="20"/>
      <c r="BB15" s="21"/>
    </row>
    <row r="16" spans="1:54" ht="66">
      <c r="A16" s="27"/>
      <c r="B16" s="16">
        <v>5</v>
      </c>
      <c r="C16" s="27" t="s">
        <v>10</v>
      </c>
      <c r="D16" s="16" t="s">
        <v>61</v>
      </c>
      <c r="E16" s="16">
        <v>1</v>
      </c>
      <c r="F16" s="22">
        <v>1</v>
      </c>
      <c r="G16" s="18" t="s">
        <v>18</v>
      </c>
      <c r="H16" s="18">
        <v>0</v>
      </c>
      <c r="I16" s="18">
        <v>1</v>
      </c>
      <c r="J16" s="18" t="s">
        <v>69</v>
      </c>
      <c r="K16" s="18" t="s">
        <v>68</v>
      </c>
      <c r="L16" s="23">
        <f>F16</f>
        <v>1</v>
      </c>
      <c r="M16" s="18" t="s">
        <v>172</v>
      </c>
      <c r="N16" s="19">
        <v>760</v>
      </c>
      <c r="O16" s="19">
        <v>0</v>
      </c>
      <c r="P16" s="19">
        <v>5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8">
        <v>0</v>
      </c>
      <c r="AJ16" s="19">
        <v>0</v>
      </c>
      <c r="AK16" s="19">
        <v>0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Q16" s="19">
        <v>0</v>
      </c>
      <c r="AR16" s="19">
        <v>0</v>
      </c>
      <c r="AS16" s="19">
        <v>0</v>
      </c>
      <c r="AT16" s="18" t="str">
        <f t="shared" si="0"/>
        <v>55</v>
      </c>
      <c r="AU16" s="18" t="s">
        <v>25</v>
      </c>
      <c r="AV16" s="16" t="str">
        <f t="shared" si="1"/>
        <v>7B00013CC8010F0760000000050000000000000000000000000000000000000000000000000000000000000000000000000000000000000000557D</v>
      </c>
      <c r="AW16" s="79">
        <v>15</v>
      </c>
      <c r="AX16" s="21"/>
      <c r="AY16" s="18" t="str">
        <f t="shared" si="2"/>
        <v>00</v>
      </c>
      <c r="AZ16" s="18" t="str">
        <f t="shared" si="3"/>
        <v>00</v>
      </c>
      <c r="BA16" s="20"/>
      <c r="BB16" s="21"/>
    </row>
    <row r="17" spans="1:54" ht="66">
      <c r="A17" s="27"/>
      <c r="B17" s="16"/>
      <c r="C17" s="27"/>
      <c r="D17" s="16" t="s">
        <v>62</v>
      </c>
      <c r="E17" s="16">
        <v>2</v>
      </c>
      <c r="F17" s="22">
        <v>2</v>
      </c>
      <c r="G17" s="18" t="s">
        <v>18</v>
      </c>
      <c r="H17" s="18">
        <v>0</v>
      </c>
      <c r="I17" s="18">
        <v>1</v>
      </c>
      <c r="J17" s="18" t="s">
        <v>69</v>
      </c>
      <c r="K17" s="18" t="s">
        <v>68</v>
      </c>
      <c r="L17" s="23">
        <f>F17</f>
        <v>2</v>
      </c>
      <c r="M17" s="18" t="s">
        <v>172</v>
      </c>
      <c r="N17" s="19">
        <v>760</v>
      </c>
      <c r="O17" s="19">
        <v>0</v>
      </c>
      <c r="P17" s="19">
        <v>5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0</v>
      </c>
      <c r="AA17" s="18">
        <v>0</v>
      </c>
      <c r="AB17" s="18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8">
        <v>0</v>
      </c>
      <c r="AJ17" s="19">
        <v>0</v>
      </c>
      <c r="AK17" s="19">
        <v>0</v>
      </c>
      <c r="AL17" s="19">
        <v>0</v>
      </c>
      <c r="AM17" s="19">
        <v>0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8" t="str">
        <f t="shared" si="0"/>
        <v>54</v>
      </c>
      <c r="AU17" s="18" t="s">
        <v>25</v>
      </c>
      <c r="AV17" s="16" t="str">
        <f t="shared" si="1"/>
        <v>7B00013CC8020F0760000000050000000000000000000000000000000000000000000000000000000000000000000000000000000000000000547D</v>
      </c>
      <c r="AW17" s="79">
        <v>16</v>
      </c>
      <c r="AX17" s="21"/>
      <c r="AY17" s="18" t="str">
        <f t="shared" si="2"/>
        <v>00</v>
      </c>
      <c r="AZ17" s="18" t="str">
        <f t="shared" si="3"/>
        <v>00</v>
      </c>
      <c r="BA17" s="20"/>
      <c r="BB17" s="21"/>
    </row>
    <row r="18" spans="1:54" ht="66">
      <c r="A18" s="27"/>
      <c r="B18" s="16"/>
      <c r="C18" s="27"/>
      <c r="D18" s="16"/>
      <c r="E18" s="16">
        <v>3</v>
      </c>
      <c r="F18" s="22">
        <v>0</v>
      </c>
      <c r="G18" s="18" t="s">
        <v>18</v>
      </c>
      <c r="H18" s="18">
        <v>0</v>
      </c>
      <c r="I18" s="18">
        <v>1</v>
      </c>
      <c r="J18" s="18" t="s">
        <v>69</v>
      </c>
      <c r="K18" s="18" t="s">
        <v>68</v>
      </c>
      <c r="L18" s="23">
        <f t="shared" ref="L18:L19" si="4">F18</f>
        <v>0</v>
      </c>
      <c r="M18" s="18" t="s">
        <v>172</v>
      </c>
      <c r="N18" s="19">
        <v>760</v>
      </c>
      <c r="O18" s="19">
        <v>0</v>
      </c>
      <c r="P18" s="19">
        <v>5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8">
        <v>0</v>
      </c>
      <c r="AJ18" s="19">
        <v>0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8" t="str">
        <f t="shared" si="0"/>
        <v>54</v>
      </c>
      <c r="AU18" s="18" t="s">
        <v>25</v>
      </c>
      <c r="AV18" s="16" t="str">
        <f t="shared" si="1"/>
        <v>7B00013CC8000F0760000000050000000000000000000000000000000000000000000000000000000000000000000000000000000000000000547D</v>
      </c>
      <c r="AW18" s="79">
        <v>17</v>
      </c>
      <c r="AX18" s="21"/>
      <c r="AY18" s="18" t="str">
        <f t="shared" si="2"/>
        <v>00</v>
      </c>
      <c r="AZ18" s="18" t="str">
        <f t="shared" si="3"/>
        <v>00</v>
      </c>
      <c r="BA18" s="20"/>
      <c r="BB18" s="21"/>
    </row>
    <row r="19" spans="1:54" ht="66">
      <c r="A19" s="27"/>
      <c r="B19" s="16"/>
      <c r="C19" s="27"/>
      <c r="D19" s="16"/>
      <c r="E19" s="16">
        <v>4</v>
      </c>
      <c r="F19" s="22" t="s">
        <v>22</v>
      </c>
      <c r="G19" s="18" t="s">
        <v>18</v>
      </c>
      <c r="H19" s="18">
        <v>0</v>
      </c>
      <c r="I19" s="18">
        <v>1</v>
      </c>
      <c r="J19" s="18" t="s">
        <v>69</v>
      </c>
      <c r="K19" s="18" t="s">
        <v>68</v>
      </c>
      <c r="L19" s="23" t="str">
        <f t="shared" si="4"/>
        <v>FF</v>
      </c>
      <c r="M19" s="18" t="s">
        <v>172</v>
      </c>
      <c r="N19" s="19">
        <v>760</v>
      </c>
      <c r="O19" s="19">
        <v>0</v>
      </c>
      <c r="P19" s="19">
        <v>5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8">
        <v>0</v>
      </c>
      <c r="AJ19" s="19">
        <v>0</v>
      </c>
      <c r="AK19" s="19">
        <v>0</v>
      </c>
      <c r="AL19" s="19">
        <v>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8" t="str">
        <f t="shared" si="0"/>
        <v>51</v>
      </c>
      <c r="AU19" s="18" t="s">
        <v>25</v>
      </c>
      <c r="AV19" s="16" t="str">
        <f t="shared" si="1"/>
        <v>7B00013CC8FF0F0760000000050000000000000000000000000000000000000000000000000000000000000000000000000000000000000000517D</v>
      </c>
      <c r="AW19" s="79">
        <v>18</v>
      </c>
      <c r="AX19" s="21"/>
      <c r="AY19" s="18" t="str">
        <f t="shared" si="2"/>
        <v>00</v>
      </c>
      <c r="AZ19" s="18" t="str">
        <f t="shared" si="3"/>
        <v>00</v>
      </c>
      <c r="BA19" s="20"/>
      <c r="BB19" s="21"/>
    </row>
    <row r="20" spans="1:54" ht="66">
      <c r="A20" s="27"/>
      <c r="B20" s="16">
        <v>6</v>
      </c>
      <c r="C20" s="27" t="s">
        <v>65</v>
      </c>
      <c r="D20" s="16" t="s">
        <v>66</v>
      </c>
      <c r="E20" s="16">
        <v>1</v>
      </c>
      <c r="F20" s="22">
        <v>0</v>
      </c>
      <c r="G20" s="18" t="s">
        <v>18</v>
      </c>
      <c r="H20" s="18">
        <v>0</v>
      </c>
      <c r="I20" s="18">
        <v>1</v>
      </c>
      <c r="J20" s="18" t="s">
        <v>69</v>
      </c>
      <c r="K20" s="18" t="s">
        <v>68</v>
      </c>
      <c r="L20" s="18">
        <v>1</v>
      </c>
      <c r="M20" s="23">
        <f>F20</f>
        <v>0</v>
      </c>
      <c r="N20" s="19">
        <v>760</v>
      </c>
      <c r="O20" s="19">
        <v>0</v>
      </c>
      <c r="P20" s="19">
        <v>5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8">
        <v>0</v>
      </c>
      <c r="AJ20" s="19">
        <v>0</v>
      </c>
      <c r="AK20" s="19">
        <v>0</v>
      </c>
      <c r="AL20" s="19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8" t="str">
        <f t="shared" si="0"/>
        <v>44</v>
      </c>
      <c r="AU20" s="18" t="s">
        <v>25</v>
      </c>
      <c r="AV20" s="16" t="str">
        <f t="shared" si="1"/>
        <v>7B00013CC801000760000000050000000000000000000000000000000000000000000000000000000000000000000000000000000000000000447D</v>
      </c>
      <c r="AW20" s="79">
        <v>19</v>
      </c>
      <c r="AX20" s="21"/>
      <c r="AY20" s="18" t="str">
        <f t="shared" si="2"/>
        <v>00</v>
      </c>
      <c r="AZ20" s="18" t="str">
        <f t="shared" si="3"/>
        <v>00</v>
      </c>
      <c r="BA20" s="20"/>
      <c r="BB20" s="21"/>
    </row>
    <row r="21" spans="1:54" ht="66">
      <c r="A21" s="27"/>
      <c r="B21" s="16"/>
      <c r="C21" s="27"/>
      <c r="D21" s="16"/>
      <c r="E21" s="16">
        <v>2</v>
      </c>
      <c r="F21" s="22">
        <v>6</v>
      </c>
      <c r="G21" s="18" t="s">
        <v>18</v>
      </c>
      <c r="H21" s="18">
        <v>0</v>
      </c>
      <c r="I21" s="18">
        <v>1</v>
      </c>
      <c r="J21" s="18" t="s">
        <v>69</v>
      </c>
      <c r="K21" s="18" t="s">
        <v>68</v>
      </c>
      <c r="L21" s="18">
        <v>1</v>
      </c>
      <c r="M21" s="23">
        <f t="shared" ref="M21:M22" si="5">F21</f>
        <v>6</v>
      </c>
      <c r="N21" s="19">
        <v>760</v>
      </c>
      <c r="O21" s="19">
        <v>0</v>
      </c>
      <c r="P21" s="19">
        <v>5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8">
        <v>0</v>
      </c>
      <c r="AJ21" s="19">
        <v>0</v>
      </c>
      <c r="AK21" s="19">
        <v>0</v>
      </c>
      <c r="AL21" s="19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8" t="str">
        <f t="shared" si="0"/>
        <v>44</v>
      </c>
      <c r="AU21" s="18" t="s">
        <v>25</v>
      </c>
      <c r="AV21" s="16" t="str">
        <f t="shared" si="1"/>
        <v>7B00013CC801060760000000050000000000000000000000000000000000000000000000000000000000000000000000000000000000000000447D</v>
      </c>
      <c r="AW21" s="79">
        <v>20</v>
      </c>
      <c r="AX21" s="21"/>
      <c r="AY21" s="18" t="str">
        <f t="shared" si="2"/>
        <v>00</v>
      </c>
      <c r="AZ21" s="18" t="str">
        <f t="shared" si="3"/>
        <v>00</v>
      </c>
      <c r="BA21" s="20"/>
      <c r="BB21" s="21"/>
    </row>
    <row r="22" spans="1:54" ht="66">
      <c r="A22" s="27"/>
      <c r="B22" s="16"/>
      <c r="C22" s="27"/>
      <c r="D22" s="16"/>
      <c r="E22" s="16">
        <v>3</v>
      </c>
      <c r="F22" s="22" t="s">
        <v>22</v>
      </c>
      <c r="G22" s="18" t="s">
        <v>18</v>
      </c>
      <c r="H22" s="18">
        <v>0</v>
      </c>
      <c r="I22" s="18">
        <v>1</v>
      </c>
      <c r="J22" s="18" t="s">
        <v>69</v>
      </c>
      <c r="K22" s="18" t="s">
        <v>68</v>
      </c>
      <c r="L22" s="18">
        <v>1</v>
      </c>
      <c r="M22" s="23" t="str">
        <f t="shared" si="5"/>
        <v>FF</v>
      </c>
      <c r="N22" s="19">
        <v>760</v>
      </c>
      <c r="O22" s="19">
        <v>0</v>
      </c>
      <c r="P22" s="19">
        <v>5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18">
        <v>0</v>
      </c>
      <c r="AJ22" s="19">
        <v>0</v>
      </c>
      <c r="AK22" s="19">
        <v>0</v>
      </c>
      <c r="AL22" s="19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8" t="str">
        <f t="shared" si="0"/>
        <v>45</v>
      </c>
      <c r="AU22" s="18" t="s">
        <v>25</v>
      </c>
      <c r="AV22" s="16" t="str">
        <f t="shared" si="1"/>
        <v>7B00013CC801FF0760000000050000000000000000000000000000000000000000000000000000000000000000000000000000000000000000457D</v>
      </c>
      <c r="AW22" s="79">
        <v>21</v>
      </c>
      <c r="AX22" s="21"/>
      <c r="AY22" s="18" t="str">
        <f t="shared" si="2"/>
        <v>00</v>
      </c>
      <c r="AZ22" s="18" t="str">
        <f t="shared" si="3"/>
        <v>00</v>
      </c>
      <c r="BA22" s="20"/>
      <c r="BB22" s="21"/>
    </row>
    <row r="23" spans="1:54" ht="66">
      <c r="A23" s="27"/>
      <c r="B23" s="16">
        <v>7</v>
      </c>
      <c r="C23" s="27" t="s">
        <v>67</v>
      </c>
      <c r="D23" s="16"/>
      <c r="E23" s="16">
        <v>1</v>
      </c>
      <c r="F23" s="25">
        <v>0</v>
      </c>
      <c r="G23" s="18" t="s">
        <v>18</v>
      </c>
      <c r="H23" s="18">
        <v>0</v>
      </c>
      <c r="I23" s="18">
        <v>1</v>
      </c>
      <c r="J23" s="18" t="s">
        <v>69</v>
      </c>
      <c r="K23" s="18" t="s">
        <v>68</v>
      </c>
      <c r="L23" s="18">
        <v>1</v>
      </c>
      <c r="M23" s="18" t="s">
        <v>172</v>
      </c>
      <c r="N23" s="26">
        <f>F23</f>
        <v>0</v>
      </c>
      <c r="O23" s="19">
        <v>0</v>
      </c>
      <c r="P23" s="19">
        <v>5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0</v>
      </c>
      <c r="AA23" s="18">
        <v>0</v>
      </c>
      <c r="AB23" s="18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8">
        <v>0</v>
      </c>
      <c r="AJ23" s="19">
        <v>0</v>
      </c>
      <c r="AK23" s="19">
        <v>0</v>
      </c>
      <c r="AL23" s="19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8" t="str">
        <f t="shared" si="0"/>
        <v>15</v>
      </c>
      <c r="AU23" s="18" t="s">
        <v>25</v>
      </c>
      <c r="AV23" s="16" t="str">
        <f t="shared" si="1"/>
        <v>7B00013CC8010F0000000000050000000000000000000000000000000000000000000000000000000000000000000000000000000000000000157D</v>
      </c>
      <c r="AW23" s="79">
        <v>22</v>
      </c>
      <c r="AX23" s="21"/>
      <c r="AY23" s="18" t="str">
        <f t="shared" si="2"/>
        <v>00</v>
      </c>
      <c r="AZ23" s="18" t="str">
        <f t="shared" si="3"/>
        <v>00</v>
      </c>
      <c r="BA23" s="20"/>
      <c r="BB23" s="21"/>
    </row>
    <row r="24" spans="1:54" ht="66">
      <c r="A24" s="27"/>
      <c r="B24" s="16"/>
      <c r="C24" s="27"/>
      <c r="D24" s="16"/>
      <c r="E24" s="16">
        <v>2</v>
      </c>
      <c r="F24" s="25">
        <v>34</v>
      </c>
      <c r="G24" s="18" t="s">
        <v>18</v>
      </c>
      <c r="H24" s="18">
        <v>0</v>
      </c>
      <c r="I24" s="18">
        <v>1</v>
      </c>
      <c r="J24" s="18" t="s">
        <v>69</v>
      </c>
      <c r="K24" s="18" t="s">
        <v>68</v>
      </c>
      <c r="L24" s="18">
        <v>1</v>
      </c>
      <c r="M24" s="18" t="s">
        <v>172</v>
      </c>
      <c r="N24" s="26">
        <f t="shared" ref="N24:N25" si="6">F24</f>
        <v>34</v>
      </c>
      <c r="O24" s="19">
        <v>0</v>
      </c>
      <c r="P24" s="19">
        <v>5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9">
        <v>0</v>
      </c>
      <c r="AD24" s="19">
        <v>0</v>
      </c>
      <c r="AE24" s="19">
        <v>0</v>
      </c>
      <c r="AF24" s="19">
        <v>0</v>
      </c>
      <c r="AG24" s="19">
        <v>0</v>
      </c>
      <c r="AH24" s="19">
        <v>0</v>
      </c>
      <c r="AI24" s="18">
        <v>0</v>
      </c>
      <c r="AJ24" s="19">
        <v>0</v>
      </c>
      <c r="AK24" s="19">
        <v>0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8" t="str">
        <f t="shared" si="0"/>
        <v>41</v>
      </c>
      <c r="AU24" s="18" t="s">
        <v>25</v>
      </c>
      <c r="AV24" s="16" t="str">
        <f t="shared" si="1"/>
        <v>7B00013CC8010F0034000000050000000000000000000000000000000000000000000000000000000000000000000000000000000000000000417D</v>
      </c>
      <c r="AW24" s="79">
        <v>23</v>
      </c>
      <c r="AX24" s="21"/>
      <c r="AY24" s="18" t="str">
        <f t="shared" si="2"/>
        <v>00</v>
      </c>
      <c r="AZ24" s="18" t="str">
        <f t="shared" si="3"/>
        <v>00</v>
      </c>
      <c r="BA24" s="20"/>
      <c r="BB24" s="21"/>
    </row>
    <row r="25" spans="1:54" ht="66">
      <c r="A25" s="27"/>
      <c r="B25" s="16"/>
      <c r="C25" s="27"/>
      <c r="D25" s="16"/>
      <c r="E25" s="16">
        <v>3</v>
      </c>
      <c r="F25" s="25" t="s">
        <v>72</v>
      </c>
      <c r="G25" s="18" t="s">
        <v>18</v>
      </c>
      <c r="H25" s="18">
        <v>0</v>
      </c>
      <c r="I25" s="18">
        <v>1</v>
      </c>
      <c r="J25" s="18" t="s">
        <v>69</v>
      </c>
      <c r="K25" s="18" t="s">
        <v>68</v>
      </c>
      <c r="L25" s="18">
        <v>1</v>
      </c>
      <c r="M25" s="18" t="s">
        <v>172</v>
      </c>
      <c r="N25" s="26" t="str">
        <f t="shared" si="6"/>
        <v>FFFF</v>
      </c>
      <c r="O25" s="19">
        <v>0</v>
      </c>
      <c r="P25" s="19">
        <v>5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0</v>
      </c>
      <c r="AA25" s="18">
        <v>0</v>
      </c>
      <c r="AB25" s="18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18">
        <v>0</v>
      </c>
      <c r="AJ25" s="19">
        <v>0</v>
      </c>
      <c r="AK25" s="19">
        <v>0</v>
      </c>
      <c r="AL25" s="19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8" t="str">
        <f t="shared" si="0"/>
        <v>14</v>
      </c>
      <c r="AU25" s="18" t="s">
        <v>25</v>
      </c>
      <c r="AV25" s="16" t="str">
        <f t="shared" si="1"/>
        <v>7B00013CC8010FFFFF000000050000000000000000000000000000000000000000000000000000000000000000000000000000000000000000147D</v>
      </c>
      <c r="AW25" s="79">
        <v>24</v>
      </c>
      <c r="AX25" s="21"/>
      <c r="AY25" s="18" t="str">
        <f t="shared" si="2"/>
        <v>00</v>
      </c>
      <c r="AZ25" s="18" t="str">
        <f t="shared" si="3"/>
        <v>00</v>
      </c>
      <c r="BA25" s="20"/>
      <c r="BB25" s="21"/>
    </row>
    <row r="26" spans="1:54" ht="66">
      <c r="A26" s="27"/>
      <c r="B26" s="16">
        <v>9</v>
      </c>
      <c r="C26" s="27" t="s">
        <v>79</v>
      </c>
      <c r="D26" s="16"/>
      <c r="E26" s="16">
        <v>1</v>
      </c>
      <c r="F26" s="25">
        <v>34</v>
      </c>
      <c r="G26" s="18" t="s">
        <v>18</v>
      </c>
      <c r="H26" s="18">
        <v>0</v>
      </c>
      <c r="I26" s="18">
        <v>1</v>
      </c>
      <c r="J26" s="18" t="s">
        <v>69</v>
      </c>
      <c r="K26" s="18" t="s">
        <v>68</v>
      </c>
      <c r="L26" s="18">
        <v>1</v>
      </c>
      <c r="M26" s="18" t="s">
        <v>172</v>
      </c>
      <c r="N26" s="19">
        <v>760</v>
      </c>
      <c r="O26" s="26">
        <f>F26</f>
        <v>34</v>
      </c>
      <c r="P26" s="19">
        <v>5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0</v>
      </c>
      <c r="AA26" s="18">
        <v>0</v>
      </c>
      <c r="AB26" s="18">
        <v>0</v>
      </c>
      <c r="AC26" s="19">
        <v>0</v>
      </c>
      <c r="AD26" s="19">
        <v>0</v>
      </c>
      <c r="AE26" s="19">
        <v>0</v>
      </c>
      <c r="AF26" s="19">
        <v>0</v>
      </c>
      <c r="AG26" s="19">
        <v>0</v>
      </c>
      <c r="AH26" s="19">
        <v>0</v>
      </c>
      <c r="AI26" s="18">
        <v>0</v>
      </c>
      <c r="AJ26" s="19">
        <v>0</v>
      </c>
      <c r="AK26" s="19">
        <v>0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8" t="str">
        <f t="shared" si="0"/>
        <v>01</v>
      </c>
      <c r="AU26" s="18" t="s">
        <v>25</v>
      </c>
      <c r="AV26" s="16" t="str">
        <f t="shared" si="1"/>
        <v>7B00013CC8010F0760003400050000000000000000000000000000000000000000000000000000000000000000000000000000000000000000017D</v>
      </c>
      <c r="AW26" s="79">
        <v>25</v>
      </c>
      <c r="AX26" s="21"/>
      <c r="AY26" s="18" t="str">
        <f t="shared" si="2"/>
        <v>00</v>
      </c>
      <c r="AZ26" s="18" t="str">
        <f t="shared" si="3"/>
        <v>00</v>
      </c>
      <c r="BA26" s="20"/>
      <c r="BB26" s="21"/>
    </row>
    <row r="27" spans="1:54" ht="66">
      <c r="A27" s="27"/>
      <c r="B27" s="16"/>
      <c r="C27" s="27"/>
      <c r="D27" s="16"/>
      <c r="E27" s="16">
        <v>2</v>
      </c>
      <c r="F27" s="25" t="s">
        <v>72</v>
      </c>
      <c r="G27" s="18" t="s">
        <v>18</v>
      </c>
      <c r="H27" s="18">
        <v>0</v>
      </c>
      <c r="I27" s="18">
        <v>1</v>
      </c>
      <c r="J27" s="18" t="s">
        <v>69</v>
      </c>
      <c r="K27" s="18" t="s">
        <v>68</v>
      </c>
      <c r="L27" s="18">
        <v>1</v>
      </c>
      <c r="M27" s="18" t="s">
        <v>172</v>
      </c>
      <c r="N27" s="19">
        <v>760</v>
      </c>
      <c r="O27" s="26" t="str">
        <f t="shared" ref="O27" si="7">F27</f>
        <v>FFFF</v>
      </c>
      <c r="P27" s="19">
        <v>5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8">
        <v>0</v>
      </c>
      <c r="AJ27" s="19">
        <v>0</v>
      </c>
      <c r="AK27" s="19">
        <v>0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8" t="str">
        <f t="shared" si="0"/>
        <v>54</v>
      </c>
      <c r="AU27" s="18" t="s">
        <v>25</v>
      </c>
      <c r="AV27" s="16" t="str">
        <f t="shared" si="1"/>
        <v>7B00013CC8010F0760FFFF00050000000000000000000000000000000000000000000000000000000000000000000000000000000000000000547D</v>
      </c>
      <c r="AW27" s="79">
        <v>26</v>
      </c>
      <c r="AX27" s="21"/>
      <c r="AY27" s="18" t="str">
        <f t="shared" si="2"/>
        <v>00</v>
      </c>
      <c r="AZ27" s="18" t="str">
        <f t="shared" si="3"/>
        <v>00</v>
      </c>
      <c r="BA27" s="20"/>
      <c r="BB27" s="21"/>
    </row>
    <row r="28" spans="1:54" ht="66">
      <c r="A28" s="27"/>
      <c r="B28" s="16">
        <v>11</v>
      </c>
      <c r="C28" s="27" t="s">
        <v>74</v>
      </c>
      <c r="D28" s="16" t="s">
        <v>225</v>
      </c>
      <c r="E28" s="16">
        <v>1</v>
      </c>
      <c r="F28" s="25">
        <v>0</v>
      </c>
      <c r="G28" s="18" t="s">
        <v>18</v>
      </c>
      <c r="H28" s="18">
        <v>0</v>
      </c>
      <c r="I28" s="18">
        <v>1</v>
      </c>
      <c r="J28" s="18" t="s">
        <v>69</v>
      </c>
      <c r="K28" s="18" t="s">
        <v>68</v>
      </c>
      <c r="L28" s="18">
        <v>1</v>
      </c>
      <c r="M28" s="18" t="s">
        <v>172</v>
      </c>
      <c r="N28" s="19">
        <v>760</v>
      </c>
      <c r="O28" s="19">
        <v>0</v>
      </c>
      <c r="P28" s="26">
        <f>F28</f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0</v>
      </c>
      <c r="AA28" s="18">
        <v>0</v>
      </c>
      <c r="AB28" s="18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0</v>
      </c>
      <c r="AH28" s="19">
        <v>0</v>
      </c>
      <c r="AI28" s="18">
        <v>0</v>
      </c>
      <c r="AJ28" s="19">
        <v>0</v>
      </c>
      <c r="AK28" s="19">
        <v>0</v>
      </c>
      <c r="AL28" s="19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8" t="str">
        <f t="shared" si="0"/>
        <v>50</v>
      </c>
      <c r="AU28" s="18" t="s">
        <v>25</v>
      </c>
      <c r="AV28" s="16" t="str">
        <f t="shared" si="1"/>
        <v>7B00013CC8010F0760000000000000000000000000000000000000000000000000000000000000000000000000000000000000000000000000507D</v>
      </c>
      <c r="AW28" s="79">
        <v>27</v>
      </c>
      <c r="AX28" s="21"/>
      <c r="AY28" s="18" t="str">
        <f t="shared" si="2"/>
        <v>00</v>
      </c>
      <c r="AZ28" s="18" t="str">
        <f t="shared" si="3"/>
        <v>00</v>
      </c>
      <c r="BA28" s="20"/>
      <c r="BB28" s="21"/>
    </row>
    <row r="29" spans="1:54" ht="66">
      <c r="A29" s="27"/>
      <c r="B29" s="16"/>
      <c r="C29" s="27"/>
      <c r="D29" s="16" t="s">
        <v>224</v>
      </c>
      <c r="E29" s="16">
        <v>2</v>
      </c>
      <c r="F29" s="25" t="s">
        <v>227</v>
      </c>
      <c r="G29" s="18" t="s">
        <v>18</v>
      </c>
      <c r="H29" s="18">
        <v>0</v>
      </c>
      <c r="I29" s="18">
        <v>1</v>
      </c>
      <c r="J29" s="18" t="s">
        <v>69</v>
      </c>
      <c r="K29" s="18" t="s">
        <v>68</v>
      </c>
      <c r="L29" s="18">
        <v>1</v>
      </c>
      <c r="M29" s="18" t="s">
        <v>172</v>
      </c>
      <c r="N29" s="19">
        <v>760</v>
      </c>
      <c r="O29" s="19">
        <v>0</v>
      </c>
      <c r="P29" s="26" t="str">
        <f t="shared" ref="P29:P30" si="8">F29</f>
        <v>02FF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8">
        <v>0</v>
      </c>
      <c r="AJ29" s="19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8" t="str">
        <f t="shared" si="0"/>
        <v>45</v>
      </c>
      <c r="AU29" s="18" t="s">
        <v>25</v>
      </c>
      <c r="AV29" s="16" t="str">
        <f t="shared" si="1"/>
        <v>7B00013CC8010F0760000002FF0000000000000000000000000000000000000000000000000000000000000000000000000000000000000000457D</v>
      </c>
      <c r="AW29" s="79">
        <v>28</v>
      </c>
      <c r="AX29" s="21"/>
      <c r="AY29" s="18" t="str">
        <f t="shared" si="2"/>
        <v>00</v>
      </c>
      <c r="AZ29" s="18" t="str">
        <f t="shared" si="3"/>
        <v>00</v>
      </c>
      <c r="BA29" s="20"/>
      <c r="BB29" s="21"/>
    </row>
    <row r="30" spans="1:54" ht="66">
      <c r="A30" s="27"/>
      <c r="B30" s="16"/>
      <c r="C30" s="27"/>
      <c r="D30" s="16" t="s">
        <v>223</v>
      </c>
      <c r="E30" s="16">
        <v>3</v>
      </c>
      <c r="F30" s="25" t="s">
        <v>72</v>
      </c>
      <c r="G30" s="18" t="s">
        <v>18</v>
      </c>
      <c r="H30" s="18">
        <v>0</v>
      </c>
      <c r="I30" s="18">
        <v>1</v>
      </c>
      <c r="J30" s="18" t="s">
        <v>69</v>
      </c>
      <c r="K30" s="18" t="s">
        <v>68</v>
      </c>
      <c r="L30" s="18">
        <v>1</v>
      </c>
      <c r="M30" s="18" t="s">
        <v>172</v>
      </c>
      <c r="N30" s="19">
        <v>760</v>
      </c>
      <c r="O30" s="19">
        <v>0</v>
      </c>
      <c r="P30" s="26" t="str">
        <f t="shared" si="8"/>
        <v>FFFF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0</v>
      </c>
      <c r="AI30" s="18">
        <v>0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8" t="str">
        <f t="shared" si="0"/>
        <v>45</v>
      </c>
      <c r="AU30" s="18" t="s">
        <v>25</v>
      </c>
      <c r="AV30" s="16" t="str">
        <f t="shared" si="1"/>
        <v>7B00013CC8010F07600000FFFF0000000000000000000000000000000000000000000000000000000000000000000000000000000000000000457D</v>
      </c>
      <c r="AW30" s="79">
        <v>29</v>
      </c>
      <c r="AX30" s="21"/>
      <c r="AY30" s="18" t="str">
        <f t="shared" si="2"/>
        <v>00</v>
      </c>
      <c r="AZ30" s="18" t="str">
        <f t="shared" si="3"/>
        <v>00</v>
      </c>
      <c r="BA30" s="20"/>
      <c r="BB30" s="21"/>
    </row>
    <row r="31" spans="1:54" ht="66">
      <c r="A31" s="27"/>
      <c r="B31" s="16">
        <v>13</v>
      </c>
      <c r="C31" s="27" t="s">
        <v>79</v>
      </c>
      <c r="D31" s="16"/>
      <c r="E31" s="16">
        <v>1</v>
      </c>
      <c r="F31" s="22">
        <v>1</v>
      </c>
      <c r="G31" s="18" t="s">
        <v>18</v>
      </c>
      <c r="H31" s="18">
        <v>0</v>
      </c>
      <c r="I31" s="18">
        <v>1</v>
      </c>
      <c r="J31" s="18" t="s">
        <v>69</v>
      </c>
      <c r="K31" s="18" t="s">
        <v>68</v>
      </c>
      <c r="L31" s="18">
        <v>1</v>
      </c>
      <c r="M31" s="18" t="s">
        <v>172</v>
      </c>
      <c r="N31" s="19">
        <v>760</v>
      </c>
      <c r="O31" s="19">
        <v>0</v>
      </c>
      <c r="P31" s="19">
        <v>5</v>
      </c>
      <c r="Q31" s="23">
        <f>F31</f>
        <v>1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9">
        <v>0</v>
      </c>
      <c r="AD31" s="19">
        <v>0</v>
      </c>
      <c r="AE31" s="19">
        <v>0</v>
      </c>
      <c r="AF31" s="19">
        <v>0</v>
      </c>
      <c r="AG31" s="19">
        <v>0</v>
      </c>
      <c r="AH31" s="19">
        <v>0</v>
      </c>
      <c r="AI31" s="18">
        <v>0</v>
      </c>
      <c r="AJ31" s="19">
        <v>0</v>
      </c>
      <c r="AK31" s="19">
        <v>0</v>
      </c>
      <c r="AL31" s="19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8" t="str">
        <f t="shared" si="0"/>
        <v>54</v>
      </c>
      <c r="AU31" s="18" t="s">
        <v>25</v>
      </c>
      <c r="AV31" s="16" t="str">
        <f t="shared" si="1"/>
        <v>7B00013CC8010F0760000000050100000000000000000000000000000000000000000000000000000000000000000000000000000000000000547D</v>
      </c>
      <c r="AW31" s="79">
        <v>30</v>
      </c>
      <c r="AX31" s="21"/>
      <c r="AY31" s="18" t="str">
        <f t="shared" si="2"/>
        <v>00</v>
      </c>
      <c r="AZ31" s="18" t="str">
        <f t="shared" si="3"/>
        <v>00</v>
      </c>
      <c r="BA31" s="20"/>
      <c r="BB31" s="21"/>
    </row>
    <row r="32" spans="1:54" ht="66">
      <c r="A32" s="27"/>
      <c r="B32" s="16"/>
      <c r="C32" s="27"/>
      <c r="D32" s="16"/>
      <c r="E32" s="16">
        <v>2</v>
      </c>
      <c r="F32" s="22" t="s">
        <v>22</v>
      </c>
      <c r="G32" s="18" t="s">
        <v>18</v>
      </c>
      <c r="H32" s="18">
        <v>0</v>
      </c>
      <c r="I32" s="18">
        <v>1</v>
      </c>
      <c r="J32" s="18" t="s">
        <v>69</v>
      </c>
      <c r="K32" s="18" t="s">
        <v>68</v>
      </c>
      <c r="L32" s="18">
        <v>1</v>
      </c>
      <c r="M32" s="18" t="s">
        <v>172</v>
      </c>
      <c r="N32" s="19">
        <v>760</v>
      </c>
      <c r="O32" s="19">
        <v>0</v>
      </c>
      <c r="P32" s="19">
        <v>5</v>
      </c>
      <c r="Q32" s="23" t="str">
        <f t="shared" ref="Q32" si="9">F32</f>
        <v>FF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0</v>
      </c>
      <c r="AA32" s="18">
        <v>0</v>
      </c>
      <c r="AB32" s="18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18">
        <v>0</v>
      </c>
      <c r="AJ32" s="19">
        <v>0</v>
      </c>
      <c r="AK32" s="19">
        <v>0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8" t="str">
        <f t="shared" si="0"/>
        <v>54</v>
      </c>
      <c r="AU32" s="18" t="s">
        <v>25</v>
      </c>
      <c r="AV32" s="16" t="str">
        <f t="shared" si="1"/>
        <v>7B00013CC8010F076000000005FF00000000000000000000000000000000000000000000000000000000000000000000000000000000000000547D</v>
      </c>
      <c r="AW32" s="79">
        <v>31</v>
      </c>
      <c r="AX32" s="21"/>
      <c r="AY32" s="18" t="str">
        <f t="shared" si="2"/>
        <v>00</v>
      </c>
      <c r="AZ32" s="18" t="str">
        <f t="shared" si="3"/>
        <v>00</v>
      </c>
      <c r="BA32" s="20"/>
      <c r="BB32" s="21"/>
    </row>
    <row r="33" spans="1:54" ht="66">
      <c r="A33" s="27"/>
      <c r="B33" s="16">
        <v>14</v>
      </c>
      <c r="C33" s="27" t="s">
        <v>79</v>
      </c>
      <c r="D33" s="16"/>
      <c r="E33" s="16">
        <v>1</v>
      </c>
      <c r="F33" s="22">
        <v>1</v>
      </c>
      <c r="G33" s="18" t="s">
        <v>18</v>
      </c>
      <c r="H33" s="18">
        <v>0</v>
      </c>
      <c r="I33" s="18">
        <v>1</v>
      </c>
      <c r="J33" s="18" t="s">
        <v>69</v>
      </c>
      <c r="K33" s="18" t="s">
        <v>68</v>
      </c>
      <c r="L33" s="18">
        <v>1</v>
      </c>
      <c r="M33" s="18" t="s">
        <v>172</v>
      </c>
      <c r="N33" s="19">
        <v>760</v>
      </c>
      <c r="O33" s="19">
        <v>0</v>
      </c>
      <c r="P33" s="19">
        <v>5</v>
      </c>
      <c r="Q33" s="18">
        <v>0</v>
      </c>
      <c r="R33" s="23">
        <f>F33</f>
        <v>1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8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8" t="str">
        <f t="shared" si="0"/>
        <v>54</v>
      </c>
      <c r="AU33" s="18" t="s">
        <v>25</v>
      </c>
      <c r="AV33" s="16" t="str">
        <f t="shared" si="1"/>
        <v>7B00013CC8010F0760000000050001000000000000000000000000000000000000000000000000000000000000000000000000000000000000547D</v>
      </c>
      <c r="AW33" s="79">
        <v>32</v>
      </c>
      <c r="AX33" s="21"/>
      <c r="AY33" s="18" t="str">
        <f t="shared" si="2"/>
        <v>00</v>
      </c>
      <c r="AZ33" s="18" t="str">
        <f t="shared" si="3"/>
        <v>00</v>
      </c>
      <c r="BA33" s="20"/>
      <c r="BB33" s="21"/>
    </row>
    <row r="34" spans="1:54" ht="66">
      <c r="A34" s="27"/>
      <c r="B34" s="16"/>
      <c r="C34" s="27"/>
      <c r="D34" s="16"/>
      <c r="E34" s="16">
        <v>2</v>
      </c>
      <c r="F34" s="22" t="s">
        <v>22</v>
      </c>
      <c r="G34" s="18" t="s">
        <v>18</v>
      </c>
      <c r="H34" s="18">
        <v>0</v>
      </c>
      <c r="I34" s="18">
        <v>1</v>
      </c>
      <c r="J34" s="18" t="s">
        <v>69</v>
      </c>
      <c r="K34" s="18" t="s">
        <v>68</v>
      </c>
      <c r="L34" s="18">
        <v>1</v>
      </c>
      <c r="M34" s="18" t="s">
        <v>172</v>
      </c>
      <c r="N34" s="19">
        <v>760</v>
      </c>
      <c r="O34" s="19">
        <v>0</v>
      </c>
      <c r="P34" s="19">
        <v>5</v>
      </c>
      <c r="Q34" s="18">
        <v>0</v>
      </c>
      <c r="R34" s="23" t="str">
        <f t="shared" ref="R34" si="10">F34</f>
        <v>FF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0</v>
      </c>
      <c r="AH34" s="19">
        <v>0</v>
      </c>
      <c r="AI34" s="18">
        <v>0</v>
      </c>
      <c r="AJ34" s="19">
        <v>0</v>
      </c>
      <c r="AK34" s="19">
        <v>0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8" t="str">
        <f t="shared" si="0"/>
        <v>54</v>
      </c>
      <c r="AU34" s="18" t="s">
        <v>25</v>
      </c>
      <c r="AV34" s="16" t="str">
        <f t="shared" si="1"/>
        <v>7B00013CC8010F07600000000500FF000000000000000000000000000000000000000000000000000000000000000000000000000000000000547D</v>
      </c>
      <c r="AW34" s="79">
        <v>33</v>
      </c>
      <c r="AX34" s="21"/>
      <c r="AY34" s="18" t="str">
        <f t="shared" si="2"/>
        <v>00</v>
      </c>
      <c r="AZ34" s="18" t="str">
        <f t="shared" si="3"/>
        <v>00</v>
      </c>
      <c r="BA34" s="20"/>
      <c r="BB34" s="21"/>
    </row>
    <row r="35" spans="1:54" ht="66">
      <c r="A35" s="27"/>
      <c r="B35" s="16">
        <v>15</v>
      </c>
      <c r="C35" s="27" t="s">
        <v>79</v>
      </c>
      <c r="D35" s="16"/>
      <c r="E35" s="16">
        <v>1</v>
      </c>
      <c r="F35" s="22">
        <v>1</v>
      </c>
      <c r="G35" s="18" t="s">
        <v>18</v>
      </c>
      <c r="H35" s="18">
        <v>0</v>
      </c>
      <c r="I35" s="18">
        <v>1</v>
      </c>
      <c r="J35" s="18" t="s">
        <v>69</v>
      </c>
      <c r="K35" s="18" t="s">
        <v>68</v>
      </c>
      <c r="L35" s="18">
        <v>1</v>
      </c>
      <c r="M35" s="18" t="s">
        <v>172</v>
      </c>
      <c r="N35" s="19">
        <v>760</v>
      </c>
      <c r="O35" s="19">
        <v>0</v>
      </c>
      <c r="P35" s="19">
        <v>5</v>
      </c>
      <c r="Q35" s="18">
        <v>0</v>
      </c>
      <c r="R35" s="18">
        <v>0</v>
      </c>
      <c r="S35" s="23">
        <f>F35</f>
        <v>1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0</v>
      </c>
      <c r="AA35" s="18">
        <v>0</v>
      </c>
      <c r="AB35" s="18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0</v>
      </c>
      <c r="AI35" s="18">
        <v>0</v>
      </c>
      <c r="AJ35" s="19">
        <v>0</v>
      </c>
      <c r="AK35" s="19">
        <v>0</v>
      </c>
      <c r="AL35" s="19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8" t="str">
        <f t="shared" si="0"/>
        <v>54</v>
      </c>
      <c r="AU35" s="18" t="s">
        <v>25</v>
      </c>
      <c r="AV35" s="16" t="str">
        <f t="shared" si="1"/>
        <v>7B00013CC8010F0760000000050000010000000000000000000000000000000000000000000000000000000000000000000000000000000000547D</v>
      </c>
      <c r="AW35" s="79">
        <v>34</v>
      </c>
      <c r="AX35" s="21"/>
      <c r="AY35" s="18" t="str">
        <f t="shared" si="2"/>
        <v>00</v>
      </c>
      <c r="AZ35" s="18" t="str">
        <f t="shared" si="3"/>
        <v>00</v>
      </c>
      <c r="BA35" s="20"/>
      <c r="BB35" s="21"/>
    </row>
    <row r="36" spans="1:54" ht="66">
      <c r="A36" s="27"/>
      <c r="B36" s="16"/>
      <c r="C36" s="27"/>
      <c r="D36" s="16"/>
      <c r="E36" s="16">
        <v>2</v>
      </c>
      <c r="F36" s="22" t="s">
        <v>22</v>
      </c>
      <c r="G36" s="18" t="s">
        <v>18</v>
      </c>
      <c r="H36" s="18">
        <v>0</v>
      </c>
      <c r="I36" s="18">
        <v>1</v>
      </c>
      <c r="J36" s="18" t="s">
        <v>69</v>
      </c>
      <c r="K36" s="18" t="s">
        <v>68</v>
      </c>
      <c r="L36" s="18">
        <v>1</v>
      </c>
      <c r="M36" s="18" t="s">
        <v>172</v>
      </c>
      <c r="N36" s="19">
        <v>760</v>
      </c>
      <c r="O36" s="19">
        <v>0</v>
      </c>
      <c r="P36" s="19">
        <v>5</v>
      </c>
      <c r="Q36" s="18">
        <v>0</v>
      </c>
      <c r="R36" s="18">
        <v>0</v>
      </c>
      <c r="S36" s="23" t="str">
        <f t="shared" ref="S36" si="11">F36</f>
        <v>FF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18">
        <v>0</v>
      </c>
      <c r="AJ36" s="19">
        <v>0</v>
      </c>
      <c r="AK36" s="19">
        <v>0</v>
      </c>
      <c r="AL36" s="19">
        <v>0</v>
      </c>
      <c r="AM36" s="19">
        <v>0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>
        <v>0</v>
      </c>
      <c r="AT36" s="18" t="str">
        <f t="shared" si="0"/>
        <v>54</v>
      </c>
      <c r="AU36" s="18" t="s">
        <v>25</v>
      </c>
      <c r="AV36" s="16" t="str">
        <f t="shared" si="1"/>
        <v>7B00013CC8010F0760000000050000FF0000000000000000000000000000000000000000000000000000000000000000000000000000000000547D</v>
      </c>
      <c r="AW36" s="79">
        <v>35</v>
      </c>
      <c r="AX36" s="21"/>
      <c r="AY36" s="18" t="str">
        <f t="shared" si="2"/>
        <v>00</v>
      </c>
      <c r="AZ36" s="18" t="str">
        <f t="shared" si="3"/>
        <v>00</v>
      </c>
      <c r="BA36" s="20"/>
      <c r="BB36" s="21"/>
    </row>
    <row r="37" spans="1:54" ht="66">
      <c r="A37" s="27"/>
      <c r="B37" s="16">
        <v>16</v>
      </c>
      <c r="C37" s="27" t="s">
        <v>79</v>
      </c>
      <c r="D37" s="16"/>
      <c r="E37" s="16">
        <v>1</v>
      </c>
      <c r="F37" s="22">
        <v>1</v>
      </c>
      <c r="G37" s="18" t="s">
        <v>18</v>
      </c>
      <c r="H37" s="18">
        <v>0</v>
      </c>
      <c r="I37" s="18">
        <v>1</v>
      </c>
      <c r="J37" s="18" t="s">
        <v>69</v>
      </c>
      <c r="K37" s="18" t="s">
        <v>68</v>
      </c>
      <c r="L37" s="18">
        <v>1</v>
      </c>
      <c r="M37" s="18" t="s">
        <v>172</v>
      </c>
      <c r="N37" s="19">
        <v>760</v>
      </c>
      <c r="O37" s="19">
        <v>0</v>
      </c>
      <c r="P37" s="19">
        <v>5</v>
      </c>
      <c r="Q37" s="18">
        <v>0</v>
      </c>
      <c r="R37" s="18">
        <v>0</v>
      </c>
      <c r="S37" s="18">
        <v>0</v>
      </c>
      <c r="T37" s="23">
        <f>F37</f>
        <v>1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8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8" t="str">
        <f t="shared" si="0"/>
        <v>54</v>
      </c>
      <c r="AU37" s="18" t="s">
        <v>25</v>
      </c>
      <c r="AV37" s="16" t="str">
        <f t="shared" si="1"/>
        <v>7B00013CC8010F0760000000050000000100000000000000000000000000000000000000000000000000000000000000000000000000000000547D</v>
      </c>
      <c r="AW37" s="79">
        <v>36</v>
      </c>
      <c r="AX37" s="21"/>
      <c r="AY37" s="18" t="str">
        <f t="shared" si="2"/>
        <v>00</v>
      </c>
      <c r="AZ37" s="18" t="str">
        <f t="shared" si="3"/>
        <v>00</v>
      </c>
      <c r="BA37" s="20"/>
      <c r="BB37" s="21"/>
    </row>
    <row r="38" spans="1:54" ht="66">
      <c r="A38" s="27"/>
      <c r="B38" s="16"/>
      <c r="C38" s="27"/>
      <c r="D38" s="16"/>
      <c r="E38" s="16">
        <v>2</v>
      </c>
      <c r="F38" s="22" t="s">
        <v>22</v>
      </c>
      <c r="G38" s="18" t="s">
        <v>18</v>
      </c>
      <c r="H38" s="18">
        <v>0</v>
      </c>
      <c r="I38" s="18">
        <v>1</v>
      </c>
      <c r="J38" s="18" t="s">
        <v>69</v>
      </c>
      <c r="K38" s="18" t="s">
        <v>68</v>
      </c>
      <c r="L38" s="18">
        <v>1</v>
      </c>
      <c r="M38" s="18" t="s">
        <v>172</v>
      </c>
      <c r="N38" s="19">
        <v>760</v>
      </c>
      <c r="O38" s="19">
        <v>0</v>
      </c>
      <c r="P38" s="19">
        <v>5</v>
      </c>
      <c r="Q38" s="18">
        <v>0</v>
      </c>
      <c r="R38" s="18">
        <v>0</v>
      </c>
      <c r="S38" s="18">
        <v>0</v>
      </c>
      <c r="T38" s="23" t="str">
        <f t="shared" ref="T38" si="12">F38</f>
        <v>FF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0</v>
      </c>
      <c r="AA38" s="18">
        <v>0</v>
      </c>
      <c r="AB38" s="18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8">
        <v>0</v>
      </c>
      <c r="AJ38" s="19">
        <v>0</v>
      </c>
      <c r="AK38" s="19">
        <v>0</v>
      </c>
      <c r="AL38" s="19">
        <v>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8" t="str">
        <f t="shared" si="0"/>
        <v>54</v>
      </c>
      <c r="AU38" s="18" t="s">
        <v>25</v>
      </c>
      <c r="AV38" s="16" t="str">
        <f t="shared" si="1"/>
        <v>7B00013CC8010F076000000005000000FF00000000000000000000000000000000000000000000000000000000000000000000000000000000547D</v>
      </c>
      <c r="AW38" s="79">
        <v>37</v>
      </c>
      <c r="AX38" s="21"/>
      <c r="AY38" s="18" t="str">
        <f t="shared" si="2"/>
        <v>00</v>
      </c>
      <c r="AZ38" s="18" t="str">
        <f t="shared" si="3"/>
        <v>00</v>
      </c>
      <c r="BA38" s="20"/>
      <c r="BB38" s="21"/>
    </row>
    <row r="39" spans="1:54" ht="66">
      <c r="A39" s="27"/>
      <c r="B39" s="16">
        <v>17</v>
      </c>
      <c r="C39" s="27" t="s">
        <v>79</v>
      </c>
      <c r="D39" s="16"/>
      <c r="E39" s="16">
        <v>1</v>
      </c>
      <c r="F39" s="22">
        <v>1</v>
      </c>
      <c r="G39" s="18" t="s">
        <v>18</v>
      </c>
      <c r="H39" s="18">
        <v>0</v>
      </c>
      <c r="I39" s="18">
        <v>1</v>
      </c>
      <c r="J39" s="18" t="s">
        <v>69</v>
      </c>
      <c r="K39" s="18" t="s">
        <v>68</v>
      </c>
      <c r="L39" s="18">
        <v>1</v>
      </c>
      <c r="M39" s="18" t="s">
        <v>172</v>
      </c>
      <c r="N39" s="19">
        <v>760</v>
      </c>
      <c r="O39" s="19">
        <v>0</v>
      </c>
      <c r="P39" s="19">
        <v>5</v>
      </c>
      <c r="Q39" s="18">
        <v>0</v>
      </c>
      <c r="R39" s="18">
        <v>0</v>
      </c>
      <c r="S39" s="18">
        <v>0</v>
      </c>
      <c r="T39" s="18">
        <v>0</v>
      </c>
      <c r="U39" s="23">
        <f>F39</f>
        <v>1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8">
        <v>0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8" t="str">
        <f t="shared" si="0"/>
        <v>54</v>
      </c>
      <c r="AU39" s="18" t="s">
        <v>25</v>
      </c>
      <c r="AV39" s="16" t="str">
        <f t="shared" si="1"/>
        <v>7B00013CC8010F0760000000050000000001000000000000000000000000000000000000000000000000000000000000000000000000000000547D</v>
      </c>
      <c r="AW39" s="79">
        <v>38</v>
      </c>
      <c r="AX39" s="21"/>
      <c r="AY39" s="18" t="str">
        <f t="shared" si="2"/>
        <v>00</v>
      </c>
      <c r="AZ39" s="18" t="str">
        <f t="shared" si="3"/>
        <v>00</v>
      </c>
      <c r="BA39" s="20"/>
      <c r="BB39" s="21"/>
    </row>
    <row r="40" spans="1:54" ht="66">
      <c r="A40" s="27"/>
      <c r="B40" s="16"/>
      <c r="C40" s="27"/>
      <c r="D40" s="16"/>
      <c r="E40" s="16">
        <v>2</v>
      </c>
      <c r="F40" s="22" t="s">
        <v>22</v>
      </c>
      <c r="G40" s="18" t="s">
        <v>18</v>
      </c>
      <c r="H40" s="18">
        <v>0</v>
      </c>
      <c r="I40" s="18">
        <v>1</v>
      </c>
      <c r="J40" s="18" t="s">
        <v>69</v>
      </c>
      <c r="K40" s="18" t="s">
        <v>68</v>
      </c>
      <c r="L40" s="18">
        <v>1</v>
      </c>
      <c r="M40" s="18" t="s">
        <v>172</v>
      </c>
      <c r="N40" s="19">
        <v>760</v>
      </c>
      <c r="O40" s="19">
        <v>0</v>
      </c>
      <c r="P40" s="19">
        <v>5</v>
      </c>
      <c r="Q40" s="18">
        <v>0</v>
      </c>
      <c r="R40" s="18">
        <v>0</v>
      </c>
      <c r="S40" s="18">
        <v>0</v>
      </c>
      <c r="T40" s="18">
        <v>0</v>
      </c>
      <c r="U40" s="23" t="str">
        <f t="shared" ref="U40" si="13">F40</f>
        <v>FF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0</v>
      </c>
      <c r="AB40" s="18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8">
        <v>0</v>
      </c>
      <c r="AJ40" s="19">
        <v>0</v>
      </c>
      <c r="AK40" s="19">
        <v>0</v>
      </c>
      <c r="AL40" s="19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8" t="str">
        <f t="shared" si="0"/>
        <v>54</v>
      </c>
      <c r="AU40" s="18" t="s">
        <v>25</v>
      </c>
      <c r="AV40" s="16" t="str">
        <f t="shared" si="1"/>
        <v>7B00013CC8010F07600000000500000000FF000000000000000000000000000000000000000000000000000000000000000000000000000000547D</v>
      </c>
      <c r="AW40" s="79">
        <v>39</v>
      </c>
      <c r="AX40" s="21"/>
      <c r="AY40" s="18" t="str">
        <f t="shared" si="2"/>
        <v>00</v>
      </c>
      <c r="AZ40" s="18" t="str">
        <f t="shared" si="3"/>
        <v>00</v>
      </c>
      <c r="BA40" s="20"/>
      <c r="BB40" s="21"/>
    </row>
    <row r="41" spans="1:54" ht="66">
      <c r="A41" s="27"/>
      <c r="B41" s="16">
        <v>18</v>
      </c>
      <c r="C41" s="27" t="s">
        <v>79</v>
      </c>
      <c r="D41" s="16"/>
      <c r="E41" s="16">
        <v>1</v>
      </c>
      <c r="F41" s="22">
        <v>1</v>
      </c>
      <c r="G41" s="18" t="s">
        <v>18</v>
      </c>
      <c r="H41" s="18">
        <v>0</v>
      </c>
      <c r="I41" s="18">
        <v>1</v>
      </c>
      <c r="J41" s="18" t="s">
        <v>69</v>
      </c>
      <c r="K41" s="18" t="s">
        <v>68</v>
      </c>
      <c r="L41" s="18">
        <v>1</v>
      </c>
      <c r="M41" s="18" t="s">
        <v>172</v>
      </c>
      <c r="N41" s="19">
        <v>760</v>
      </c>
      <c r="O41" s="19">
        <v>0</v>
      </c>
      <c r="P41" s="19">
        <v>5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23">
        <f>F41</f>
        <v>1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8">
        <v>0</v>
      </c>
      <c r="AJ41" s="19">
        <v>0</v>
      </c>
      <c r="AK41" s="19">
        <v>0</v>
      </c>
      <c r="AL41" s="19">
        <v>0</v>
      </c>
      <c r="AM41" s="19">
        <v>0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8" t="str">
        <f t="shared" si="0"/>
        <v>54</v>
      </c>
      <c r="AU41" s="18" t="s">
        <v>25</v>
      </c>
      <c r="AV41" s="16" t="str">
        <f t="shared" si="1"/>
        <v>7B00013CC8010F0760000000050000000000010000000000000000000000000000000000000000000000000000000000000000000000000000547D</v>
      </c>
      <c r="AW41" s="79">
        <v>40</v>
      </c>
      <c r="AX41" s="21"/>
      <c r="AY41" s="18" t="str">
        <f t="shared" si="2"/>
        <v>00</v>
      </c>
      <c r="AZ41" s="18" t="str">
        <f t="shared" si="3"/>
        <v>00</v>
      </c>
      <c r="BA41" s="20"/>
      <c r="BB41" s="21"/>
    </row>
    <row r="42" spans="1:54" ht="66">
      <c r="A42" s="27"/>
      <c r="B42" s="16"/>
      <c r="C42" s="27"/>
      <c r="D42" s="16"/>
      <c r="E42" s="16">
        <v>2</v>
      </c>
      <c r="F42" s="22" t="s">
        <v>22</v>
      </c>
      <c r="G42" s="18" t="s">
        <v>18</v>
      </c>
      <c r="H42" s="18">
        <v>0</v>
      </c>
      <c r="I42" s="18">
        <v>1</v>
      </c>
      <c r="J42" s="18" t="s">
        <v>69</v>
      </c>
      <c r="K42" s="18" t="s">
        <v>68</v>
      </c>
      <c r="L42" s="18">
        <v>1</v>
      </c>
      <c r="M42" s="18" t="s">
        <v>172</v>
      </c>
      <c r="N42" s="19">
        <v>760</v>
      </c>
      <c r="O42" s="19">
        <v>0</v>
      </c>
      <c r="P42" s="19">
        <v>5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23" t="str">
        <f t="shared" ref="V42" si="14">F42</f>
        <v>FF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9">
        <v>0</v>
      </c>
      <c r="AD42" s="19">
        <v>0</v>
      </c>
      <c r="AE42" s="19">
        <v>0</v>
      </c>
      <c r="AF42" s="19">
        <v>0</v>
      </c>
      <c r="AG42" s="19">
        <v>0</v>
      </c>
      <c r="AH42" s="19">
        <v>0</v>
      </c>
      <c r="AI42" s="18">
        <v>0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8" t="str">
        <f t="shared" si="0"/>
        <v>54</v>
      </c>
      <c r="AU42" s="18" t="s">
        <v>25</v>
      </c>
      <c r="AV42" s="16" t="str">
        <f t="shared" si="1"/>
        <v>7B00013CC8010F0760000000050000000000FF0000000000000000000000000000000000000000000000000000000000000000000000000000547D</v>
      </c>
      <c r="AW42" s="79">
        <v>41</v>
      </c>
      <c r="AX42" s="21"/>
      <c r="AY42" s="18" t="str">
        <f t="shared" si="2"/>
        <v>00</v>
      </c>
      <c r="AZ42" s="18" t="str">
        <f t="shared" si="3"/>
        <v>00</v>
      </c>
      <c r="BA42" s="20"/>
      <c r="BB42" s="21"/>
    </row>
    <row r="43" spans="1:54" ht="66">
      <c r="A43" s="27"/>
      <c r="B43" s="16">
        <v>19</v>
      </c>
      <c r="C43" s="27" t="s">
        <v>79</v>
      </c>
      <c r="D43" s="16"/>
      <c r="E43" s="16">
        <v>1</v>
      </c>
      <c r="F43" s="22">
        <v>1</v>
      </c>
      <c r="G43" s="18" t="s">
        <v>18</v>
      </c>
      <c r="H43" s="18">
        <v>0</v>
      </c>
      <c r="I43" s="18">
        <v>1</v>
      </c>
      <c r="J43" s="18" t="s">
        <v>69</v>
      </c>
      <c r="K43" s="18" t="s">
        <v>68</v>
      </c>
      <c r="L43" s="18">
        <v>1</v>
      </c>
      <c r="M43" s="18" t="s">
        <v>172</v>
      </c>
      <c r="N43" s="19">
        <v>760</v>
      </c>
      <c r="O43" s="19">
        <v>0</v>
      </c>
      <c r="P43" s="19">
        <v>5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23">
        <f>F43</f>
        <v>1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8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>
        <v>0</v>
      </c>
      <c r="AT43" s="18" t="str">
        <f t="shared" si="0"/>
        <v>55</v>
      </c>
      <c r="AU43" s="18" t="s">
        <v>25</v>
      </c>
      <c r="AV43" s="16" t="str">
        <f t="shared" si="1"/>
        <v>7B00013CC8010F0760000000050000000000000000000000000000000000000000000000000000000000000000000000000000000000000000557D</v>
      </c>
      <c r="AW43" s="79">
        <v>42</v>
      </c>
      <c r="AX43" s="21"/>
      <c r="AY43" s="18" t="str">
        <f t="shared" si="2"/>
        <v>00</v>
      </c>
      <c r="AZ43" s="18" t="str">
        <f t="shared" si="3"/>
        <v>00</v>
      </c>
      <c r="BA43" s="20"/>
      <c r="BB43" s="21"/>
    </row>
    <row r="44" spans="1:54" ht="66">
      <c r="A44" s="27"/>
      <c r="B44" s="16"/>
      <c r="C44" s="27"/>
      <c r="D44" s="16"/>
      <c r="E44" s="16">
        <v>2</v>
      </c>
      <c r="F44" s="22" t="s">
        <v>22</v>
      </c>
      <c r="G44" s="18" t="s">
        <v>18</v>
      </c>
      <c r="H44" s="18">
        <v>0</v>
      </c>
      <c r="I44" s="18">
        <v>1</v>
      </c>
      <c r="J44" s="18" t="s">
        <v>69</v>
      </c>
      <c r="K44" s="18" t="s">
        <v>68</v>
      </c>
      <c r="L44" s="18">
        <v>1</v>
      </c>
      <c r="M44" s="18" t="s">
        <v>172</v>
      </c>
      <c r="N44" s="19">
        <v>760</v>
      </c>
      <c r="O44" s="19">
        <v>0</v>
      </c>
      <c r="P44" s="19">
        <v>5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23" t="str">
        <f t="shared" ref="W44" si="15">F44</f>
        <v>FF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8">
        <v>0</v>
      </c>
      <c r="AJ44" s="19">
        <v>0</v>
      </c>
      <c r="AK44" s="19">
        <v>0</v>
      </c>
      <c r="AL44" s="19">
        <v>0</v>
      </c>
      <c r="AM44" s="19">
        <v>0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8" t="str">
        <f t="shared" si="0"/>
        <v>55</v>
      </c>
      <c r="AU44" s="18" t="s">
        <v>25</v>
      </c>
      <c r="AV44" s="16" t="str">
        <f t="shared" si="1"/>
        <v>7B00013CC8010F0760000000050000000000000000000000000000000000000000000000000000000000000000000000000000000000000000557D</v>
      </c>
      <c r="AW44" s="79">
        <v>43</v>
      </c>
      <c r="AX44" s="21"/>
      <c r="AY44" s="18" t="str">
        <f t="shared" si="2"/>
        <v>00</v>
      </c>
      <c r="AZ44" s="18" t="str">
        <f t="shared" si="3"/>
        <v>00</v>
      </c>
      <c r="BA44" s="20"/>
      <c r="BB44" s="21"/>
    </row>
    <row r="45" spans="1:54" ht="66">
      <c r="A45" s="27"/>
      <c r="B45" s="16">
        <v>20</v>
      </c>
      <c r="C45" s="27" t="s">
        <v>79</v>
      </c>
      <c r="D45" s="16"/>
      <c r="E45" s="16">
        <v>1</v>
      </c>
      <c r="F45" s="22">
        <v>1</v>
      </c>
      <c r="G45" s="18" t="s">
        <v>18</v>
      </c>
      <c r="H45" s="18">
        <v>0</v>
      </c>
      <c r="I45" s="18">
        <v>1</v>
      </c>
      <c r="J45" s="18" t="s">
        <v>69</v>
      </c>
      <c r="K45" s="18" t="s">
        <v>68</v>
      </c>
      <c r="L45" s="18">
        <v>1</v>
      </c>
      <c r="M45" s="18" t="s">
        <v>172</v>
      </c>
      <c r="N45" s="19">
        <v>760</v>
      </c>
      <c r="O45" s="19">
        <v>0</v>
      </c>
      <c r="P45" s="19">
        <v>5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23">
        <f>F45</f>
        <v>1</v>
      </c>
      <c r="Y45" s="18">
        <v>0</v>
      </c>
      <c r="Z45" s="18">
        <v>0</v>
      </c>
      <c r="AA45" s="18">
        <v>0</v>
      </c>
      <c r="AB45" s="18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8">
        <v>0</v>
      </c>
      <c r="AJ45" s="19">
        <v>0</v>
      </c>
      <c r="AK45" s="19">
        <v>0</v>
      </c>
      <c r="AL45" s="19">
        <v>0</v>
      </c>
      <c r="AM45" s="19">
        <v>0</v>
      </c>
      <c r="AN45" s="19">
        <v>0</v>
      </c>
      <c r="AO45" s="19">
        <v>0</v>
      </c>
      <c r="AP45" s="19">
        <v>0</v>
      </c>
      <c r="AQ45" s="19">
        <v>0</v>
      </c>
      <c r="AR45" s="19">
        <v>0</v>
      </c>
      <c r="AS45" s="19">
        <v>0</v>
      </c>
      <c r="AT45" s="18" t="str">
        <f t="shared" si="0"/>
        <v>54</v>
      </c>
      <c r="AU45" s="18" t="s">
        <v>25</v>
      </c>
      <c r="AV45" s="16" t="str">
        <f t="shared" si="1"/>
        <v>7B00013CC8010F0760000000050000000000000100000000000000000000000000000000000000000000000000000000000000000000000000547D</v>
      </c>
      <c r="AW45" s="79">
        <v>44</v>
      </c>
      <c r="AX45" s="21"/>
      <c r="AY45" s="18" t="str">
        <f t="shared" si="2"/>
        <v>00</v>
      </c>
      <c r="AZ45" s="18" t="str">
        <f t="shared" si="3"/>
        <v>00</v>
      </c>
      <c r="BA45" s="20"/>
      <c r="BB45" s="21"/>
    </row>
    <row r="46" spans="1:54" ht="66">
      <c r="A46" s="27"/>
      <c r="B46" s="16"/>
      <c r="C46" s="27"/>
      <c r="D46" s="16"/>
      <c r="E46" s="16">
        <v>2</v>
      </c>
      <c r="F46" s="22" t="s">
        <v>22</v>
      </c>
      <c r="G46" s="18" t="s">
        <v>18</v>
      </c>
      <c r="H46" s="18">
        <v>0</v>
      </c>
      <c r="I46" s="18">
        <v>1</v>
      </c>
      <c r="J46" s="18" t="s">
        <v>69</v>
      </c>
      <c r="K46" s="18" t="s">
        <v>68</v>
      </c>
      <c r="L46" s="18">
        <v>1</v>
      </c>
      <c r="M46" s="18" t="s">
        <v>172</v>
      </c>
      <c r="N46" s="19">
        <v>760</v>
      </c>
      <c r="O46" s="19">
        <v>0</v>
      </c>
      <c r="P46" s="19">
        <v>5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23" t="str">
        <f>F46</f>
        <v>FF</v>
      </c>
      <c r="Y46" s="18">
        <v>0</v>
      </c>
      <c r="Z46" s="18">
        <v>0</v>
      </c>
      <c r="AA46" s="18">
        <v>0</v>
      </c>
      <c r="AB46" s="18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8">
        <v>0</v>
      </c>
      <c r="AJ46" s="19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8" t="str">
        <f t="shared" si="0"/>
        <v>54</v>
      </c>
      <c r="AU46" s="18" t="s">
        <v>25</v>
      </c>
      <c r="AV46" s="16" t="str">
        <f t="shared" si="1"/>
        <v>7B00013CC8010F076000000005000000000000FF00000000000000000000000000000000000000000000000000000000000000000000000000547D</v>
      </c>
      <c r="AW46" s="79">
        <v>45</v>
      </c>
      <c r="AX46" s="21"/>
      <c r="AY46" s="18" t="str">
        <f t="shared" si="2"/>
        <v>00</v>
      </c>
      <c r="AZ46" s="18" t="str">
        <f t="shared" si="3"/>
        <v>00</v>
      </c>
      <c r="BA46" s="20"/>
      <c r="BB46" s="21"/>
    </row>
    <row r="47" spans="1:54" ht="66">
      <c r="A47" s="27"/>
      <c r="B47" s="16">
        <v>21</v>
      </c>
      <c r="C47" s="27" t="s">
        <v>79</v>
      </c>
      <c r="D47" s="16"/>
      <c r="E47" s="16">
        <v>1</v>
      </c>
      <c r="F47" s="22">
        <v>1</v>
      </c>
      <c r="G47" s="18" t="s">
        <v>18</v>
      </c>
      <c r="H47" s="18">
        <v>0</v>
      </c>
      <c r="I47" s="18">
        <v>1</v>
      </c>
      <c r="J47" s="18" t="s">
        <v>69</v>
      </c>
      <c r="K47" s="18" t="s">
        <v>68</v>
      </c>
      <c r="L47" s="18">
        <v>1</v>
      </c>
      <c r="M47" s="18" t="s">
        <v>172</v>
      </c>
      <c r="N47" s="19">
        <v>760</v>
      </c>
      <c r="O47" s="19">
        <v>0</v>
      </c>
      <c r="P47" s="19">
        <v>5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23">
        <f>F47</f>
        <v>1</v>
      </c>
      <c r="Z47" s="18">
        <v>0</v>
      </c>
      <c r="AA47" s="18">
        <v>0</v>
      </c>
      <c r="AB47" s="18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8">
        <v>0</v>
      </c>
      <c r="AJ47" s="19">
        <v>0</v>
      </c>
      <c r="AK47" s="19">
        <v>0</v>
      </c>
      <c r="AL47" s="19">
        <v>0</v>
      </c>
      <c r="AM47" s="19">
        <v>0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>
        <v>0</v>
      </c>
      <c r="AT47" s="18" t="str">
        <f t="shared" si="0"/>
        <v>54</v>
      </c>
      <c r="AU47" s="18" t="s">
        <v>25</v>
      </c>
      <c r="AV47" s="16" t="str">
        <f t="shared" si="1"/>
        <v>7B00013CC8010F0760000000050000000000000001000000000000000000000000000000000000000000000000000000000000000000000000547D</v>
      </c>
      <c r="AW47" s="79">
        <v>46</v>
      </c>
      <c r="AX47" s="21"/>
      <c r="AY47" s="18" t="str">
        <f t="shared" si="2"/>
        <v>00</v>
      </c>
      <c r="AZ47" s="18" t="str">
        <f t="shared" si="3"/>
        <v>00</v>
      </c>
      <c r="BA47" s="20"/>
      <c r="BB47" s="21"/>
    </row>
    <row r="48" spans="1:54" ht="66">
      <c r="A48" s="27"/>
      <c r="B48" s="16"/>
      <c r="C48" s="27"/>
      <c r="D48" s="16"/>
      <c r="E48" s="16">
        <v>2</v>
      </c>
      <c r="F48" s="22" t="s">
        <v>22</v>
      </c>
      <c r="G48" s="18" t="s">
        <v>18</v>
      </c>
      <c r="H48" s="18">
        <v>0</v>
      </c>
      <c r="I48" s="18">
        <v>1</v>
      </c>
      <c r="J48" s="18" t="s">
        <v>69</v>
      </c>
      <c r="K48" s="18" t="s">
        <v>68</v>
      </c>
      <c r="L48" s="18">
        <v>1</v>
      </c>
      <c r="M48" s="18" t="s">
        <v>172</v>
      </c>
      <c r="N48" s="19">
        <v>760</v>
      </c>
      <c r="O48" s="19">
        <v>0</v>
      </c>
      <c r="P48" s="19">
        <v>5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23" t="str">
        <f t="shared" ref="Y48" si="16">F48</f>
        <v>FF</v>
      </c>
      <c r="Z48" s="18">
        <v>0</v>
      </c>
      <c r="AA48" s="18">
        <v>0</v>
      </c>
      <c r="AB48" s="18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8">
        <v>0</v>
      </c>
      <c r="AJ48" s="19">
        <v>0</v>
      </c>
      <c r="AK48" s="19">
        <v>0</v>
      </c>
      <c r="AL48" s="19">
        <v>0</v>
      </c>
      <c r="AM48" s="19">
        <v>0</v>
      </c>
      <c r="AN48" s="19">
        <v>0</v>
      </c>
      <c r="AO48" s="19">
        <v>0</v>
      </c>
      <c r="AP48" s="19">
        <v>0</v>
      </c>
      <c r="AQ48" s="19">
        <v>0</v>
      </c>
      <c r="AR48" s="19">
        <v>0</v>
      </c>
      <c r="AS48" s="19">
        <v>0</v>
      </c>
      <c r="AT48" s="18" t="str">
        <f t="shared" si="0"/>
        <v>54</v>
      </c>
      <c r="AU48" s="18" t="s">
        <v>25</v>
      </c>
      <c r="AV48" s="16" t="str">
        <f t="shared" si="1"/>
        <v>7B00013CC8010F07600000000500000000000000FF000000000000000000000000000000000000000000000000000000000000000000000000547D</v>
      </c>
      <c r="AW48" s="79">
        <v>47</v>
      </c>
      <c r="AX48" s="21"/>
      <c r="AY48" s="18" t="str">
        <f t="shared" si="2"/>
        <v>00</v>
      </c>
      <c r="AZ48" s="18" t="str">
        <f t="shared" si="3"/>
        <v>00</v>
      </c>
      <c r="BA48" s="20"/>
      <c r="BB48" s="21"/>
    </row>
    <row r="49" spans="1:54" ht="66">
      <c r="A49" s="27"/>
      <c r="B49" s="16">
        <v>22</v>
      </c>
      <c r="C49" s="27" t="s">
        <v>79</v>
      </c>
      <c r="D49" s="16"/>
      <c r="E49" s="16">
        <v>1</v>
      </c>
      <c r="F49" s="22">
        <v>1</v>
      </c>
      <c r="G49" s="18" t="s">
        <v>18</v>
      </c>
      <c r="H49" s="18">
        <v>0</v>
      </c>
      <c r="I49" s="18">
        <v>1</v>
      </c>
      <c r="J49" s="18" t="s">
        <v>69</v>
      </c>
      <c r="K49" s="18" t="s">
        <v>68</v>
      </c>
      <c r="L49" s="18">
        <v>1</v>
      </c>
      <c r="M49" s="18" t="s">
        <v>172</v>
      </c>
      <c r="N49" s="19">
        <v>760</v>
      </c>
      <c r="O49" s="19">
        <v>0</v>
      </c>
      <c r="P49" s="19">
        <v>5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23">
        <f>F49</f>
        <v>1</v>
      </c>
      <c r="AA49" s="18">
        <v>0</v>
      </c>
      <c r="AB49" s="18">
        <v>0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8">
        <v>0</v>
      </c>
      <c r="AJ49" s="19">
        <v>0</v>
      </c>
      <c r="AK49" s="19">
        <v>0</v>
      </c>
      <c r="AL49" s="19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8" t="str">
        <f t="shared" si="0"/>
        <v>54</v>
      </c>
      <c r="AU49" s="18" t="s">
        <v>25</v>
      </c>
      <c r="AV49" s="16" t="str">
        <f t="shared" si="1"/>
        <v>7B00013CC8010F0760000000050000000000000000010000000000000000000000000000000000000000000000000000000000000000000000547D</v>
      </c>
      <c r="AW49" s="79">
        <v>48</v>
      </c>
      <c r="AX49" s="21"/>
      <c r="AY49" s="18" t="str">
        <f t="shared" si="2"/>
        <v>00</v>
      </c>
      <c r="AZ49" s="18" t="str">
        <f t="shared" si="3"/>
        <v>00</v>
      </c>
      <c r="BA49" s="20"/>
      <c r="BB49" s="21"/>
    </row>
    <row r="50" spans="1:54" ht="66">
      <c r="A50" s="27"/>
      <c r="B50" s="16"/>
      <c r="C50" s="27"/>
      <c r="D50" s="16"/>
      <c r="E50" s="16">
        <v>2</v>
      </c>
      <c r="F50" s="22" t="s">
        <v>22</v>
      </c>
      <c r="G50" s="18" t="s">
        <v>18</v>
      </c>
      <c r="H50" s="18">
        <v>0</v>
      </c>
      <c r="I50" s="18">
        <v>1</v>
      </c>
      <c r="J50" s="18" t="s">
        <v>69</v>
      </c>
      <c r="K50" s="18" t="s">
        <v>68</v>
      </c>
      <c r="L50" s="18">
        <v>1</v>
      </c>
      <c r="M50" s="18" t="s">
        <v>172</v>
      </c>
      <c r="N50" s="19">
        <v>760</v>
      </c>
      <c r="O50" s="19">
        <v>0</v>
      </c>
      <c r="P50" s="19">
        <v>5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23" t="str">
        <f t="shared" ref="Z50" si="17">F50</f>
        <v>FF</v>
      </c>
      <c r="AA50" s="18">
        <v>0</v>
      </c>
      <c r="AB50" s="18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8">
        <v>0</v>
      </c>
      <c r="AJ50" s="19">
        <v>0</v>
      </c>
      <c r="AK50" s="19">
        <v>0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>
        <v>0</v>
      </c>
      <c r="AT50" s="18" t="str">
        <f t="shared" si="0"/>
        <v>54</v>
      </c>
      <c r="AU50" s="18" t="s">
        <v>25</v>
      </c>
      <c r="AV50" s="16" t="str">
        <f t="shared" si="1"/>
        <v>7B00013CC8010F0760000000050000000000000000FF0000000000000000000000000000000000000000000000000000000000000000000000547D</v>
      </c>
      <c r="AW50" s="79">
        <v>49</v>
      </c>
      <c r="AX50" s="21"/>
      <c r="AY50" s="18" t="str">
        <f t="shared" si="2"/>
        <v>00</v>
      </c>
      <c r="AZ50" s="18" t="str">
        <f t="shared" si="3"/>
        <v>00</v>
      </c>
      <c r="BA50" s="20"/>
      <c r="BB50" s="21"/>
    </row>
    <row r="51" spans="1:54" ht="66">
      <c r="A51" s="27"/>
      <c r="B51" s="16">
        <v>23</v>
      </c>
      <c r="C51" s="27" t="s">
        <v>79</v>
      </c>
      <c r="D51" s="16"/>
      <c r="E51" s="16">
        <v>1</v>
      </c>
      <c r="F51" s="22">
        <v>1</v>
      </c>
      <c r="G51" s="18" t="s">
        <v>18</v>
      </c>
      <c r="H51" s="18">
        <v>0</v>
      </c>
      <c r="I51" s="18">
        <v>1</v>
      </c>
      <c r="J51" s="18" t="s">
        <v>69</v>
      </c>
      <c r="K51" s="18" t="s">
        <v>68</v>
      </c>
      <c r="L51" s="18">
        <v>1</v>
      </c>
      <c r="M51" s="18" t="s">
        <v>172</v>
      </c>
      <c r="N51" s="19">
        <v>760</v>
      </c>
      <c r="O51" s="19">
        <v>0</v>
      </c>
      <c r="P51" s="19">
        <v>5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23">
        <f>F51</f>
        <v>1</v>
      </c>
      <c r="AB51" s="18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8">
        <v>0</v>
      </c>
      <c r="AJ51" s="19">
        <v>0</v>
      </c>
      <c r="AK51" s="19">
        <v>0</v>
      </c>
      <c r="AL51" s="19">
        <v>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8" t="str">
        <f t="shared" si="0"/>
        <v>54</v>
      </c>
      <c r="AU51" s="18" t="s">
        <v>25</v>
      </c>
      <c r="AV51" s="16" t="str">
        <f t="shared" si="1"/>
        <v>7B00013CC8010F0760000000050000000000000000000100000000000000000000000000000000000000000000000000000000000000000000547D</v>
      </c>
      <c r="AW51" s="79">
        <v>50</v>
      </c>
      <c r="AX51" s="21"/>
      <c r="AY51" s="18" t="str">
        <f t="shared" si="2"/>
        <v>00</v>
      </c>
      <c r="AZ51" s="18" t="str">
        <f t="shared" si="3"/>
        <v>00</v>
      </c>
      <c r="BA51" s="20"/>
      <c r="BB51" s="21"/>
    </row>
    <row r="52" spans="1:54" ht="66">
      <c r="A52" s="27"/>
      <c r="B52" s="16"/>
      <c r="C52" s="27"/>
      <c r="D52" s="16"/>
      <c r="E52" s="16">
        <v>2</v>
      </c>
      <c r="F52" s="22" t="s">
        <v>22</v>
      </c>
      <c r="G52" s="18" t="s">
        <v>18</v>
      </c>
      <c r="H52" s="18">
        <v>0</v>
      </c>
      <c r="I52" s="18">
        <v>1</v>
      </c>
      <c r="J52" s="18" t="s">
        <v>69</v>
      </c>
      <c r="K52" s="18" t="s">
        <v>68</v>
      </c>
      <c r="L52" s="18">
        <v>1</v>
      </c>
      <c r="M52" s="18" t="s">
        <v>172</v>
      </c>
      <c r="N52" s="19">
        <v>760</v>
      </c>
      <c r="O52" s="19">
        <v>0</v>
      </c>
      <c r="P52" s="19">
        <v>5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23" t="str">
        <f t="shared" ref="AA52" si="18">F52</f>
        <v>FF</v>
      </c>
      <c r="AB52" s="18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8">
        <v>0</v>
      </c>
      <c r="AJ52" s="19">
        <v>0</v>
      </c>
      <c r="AK52" s="19">
        <v>0</v>
      </c>
      <c r="AL52" s="19">
        <v>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8" t="str">
        <f t="shared" si="0"/>
        <v>54</v>
      </c>
      <c r="AU52" s="18" t="s">
        <v>25</v>
      </c>
      <c r="AV52" s="16" t="str">
        <f t="shared" si="1"/>
        <v>7B00013CC8010F076000000005000000000000000000FF00000000000000000000000000000000000000000000000000000000000000000000547D</v>
      </c>
      <c r="AW52" s="79">
        <v>51</v>
      </c>
      <c r="AX52" s="21"/>
      <c r="AY52" s="18" t="str">
        <f t="shared" si="2"/>
        <v>00</v>
      </c>
      <c r="AZ52" s="18" t="str">
        <f t="shared" si="3"/>
        <v>00</v>
      </c>
      <c r="BA52" s="20"/>
      <c r="BB52" s="21"/>
    </row>
    <row r="53" spans="1:54" ht="66">
      <c r="A53" s="27"/>
      <c r="B53" s="16">
        <v>24</v>
      </c>
      <c r="C53" s="27" t="s">
        <v>79</v>
      </c>
      <c r="D53" s="16"/>
      <c r="E53" s="16">
        <v>1</v>
      </c>
      <c r="F53" s="22">
        <v>0</v>
      </c>
      <c r="G53" s="18" t="s">
        <v>18</v>
      </c>
      <c r="H53" s="18">
        <v>0</v>
      </c>
      <c r="I53" s="18">
        <v>1</v>
      </c>
      <c r="J53" s="18" t="s">
        <v>69</v>
      </c>
      <c r="K53" s="18" t="s">
        <v>68</v>
      </c>
      <c r="L53" s="18">
        <v>1</v>
      </c>
      <c r="M53" s="18" t="s">
        <v>172</v>
      </c>
      <c r="N53" s="19">
        <v>760</v>
      </c>
      <c r="O53" s="19">
        <v>0</v>
      </c>
      <c r="P53" s="19">
        <v>5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23">
        <f>F53</f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8">
        <v>0</v>
      </c>
      <c r="AJ53" s="19">
        <v>0</v>
      </c>
      <c r="AK53" s="19">
        <v>0</v>
      </c>
      <c r="AL53" s="19">
        <v>0</v>
      </c>
      <c r="AM53" s="19">
        <v>0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>
        <v>0</v>
      </c>
      <c r="AT53" s="18" t="str">
        <f t="shared" si="0"/>
        <v>55</v>
      </c>
      <c r="AU53" s="18" t="s">
        <v>25</v>
      </c>
      <c r="AV53" s="16" t="str">
        <f t="shared" si="1"/>
        <v>7B00013CC8010F0760000000050000000000000000000000000000000000000000000000000000000000000000000000000000000000000000557D</v>
      </c>
      <c r="AW53" s="79">
        <v>52</v>
      </c>
      <c r="AX53" s="21"/>
      <c r="AY53" s="18" t="str">
        <f t="shared" si="2"/>
        <v>00</v>
      </c>
      <c r="AZ53" s="18" t="str">
        <f t="shared" si="3"/>
        <v>00</v>
      </c>
      <c r="BA53" s="20"/>
      <c r="BB53" s="21"/>
    </row>
    <row r="54" spans="1:54" ht="66">
      <c r="A54" s="27"/>
      <c r="B54" s="16"/>
      <c r="C54" s="27"/>
      <c r="D54" s="16"/>
      <c r="E54" s="16">
        <v>2</v>
      </c>
      <c r="F54" s="22">
        <v>1</v>
      </c>
      <c r="G54" s="18" t="s">
        <v>18</v>
      </c>
      <c r="H54" s="18">
        <v>0</v>
      </c>
      <c r="I54" s="18">
        <v>1</v>
      </c>
      <c r="J54" s="18" t="s">
        <v>69</v>
      </c>
      <c r="K54" s="18" t="s">
        <v>68</v>
      </c>
      <c r="L54" s="18">
        <v>1</v>
      </c>
      <c r="M54" s="18" t="s">
        <v>172</v>
      </c>
      <c r="N54" s="19">
        <v>760</v>
      </c>
      <c r="O54" s="19">
        <v>0</v>
      </c>
      <c r="P54" s="19">
        <v>5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23">
        <f t="shared" ref="AB54:AB55" si="19">F54</f>
        <v>1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8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8" t="str">
        <f t="shared" si="0"/>
        <v>54</v>
      </c>
      <c r="AU54" s="18" t="s">
        <v>25</v>
      </c>
      <c r="AV54" s="16" t="str">
        <f t="shared" si="1"/>
        <v>7B00013CC8010F0760000000050000000000000000000001000000000000000000000000000000000000000000000000000000000000000000547D</v>
      </c>
      <c r="AW54" s="79">
        <v>53</v>
      </c>
      <c r="AX54" s="21"/>
      <c r="AY54" s="18" t="str">
        <f t="shared" si="2"/>
        <v>00</v>
      </c>
      <c r="AZ54" s="18" t="str">
        <f t="shared" si="3"/>
        <v>00</v>
      </c>
      <c r="BA54" s="20"/>
      <c r="BB54" s="21"/>
    </row>
    <row r="55" spans="1:54" ht="66">
      <c r="A55" s="27"/>
      <c r="B55" s="16"/>
      <c r="C55" s="27"/>
      <c r="D55" s="16"/>
      <c r="E55" s="16">
        <v>3</v>
      </c>
      <c r="F55" s="22" t="s">
        <v>22</v>
      </c>
      <c r="G55" s="18" t="s">
        <v>18</v>
      </c>
      <c r="H55" s="18">
        <v>0</v>
      </c>
      <c r="I55" s="18">
        <v>1</v>
      </c>
      <c r="J55" s="18" t="s">
        <v>69</v>
      </c>
      <c r="K55" s="18" t="s">
        <v>68</v>
      </c>
      <c r="L55" s="18">
        <v>1</v>
      </c>
      <c r="M55" s="18" t="s">
        <v>172</v>
      </c>
      <c r="N55" s="19">
        <v>760</v>
      </c>
      <c r="O55" s="19">
        <v>0</v>
      </c>
      <c r="P55" s="19">
        <v>5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23" t="str">
        <f t="shared" si="19"/>
        <v>FF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8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8" t="str">
        <f t="shared" si="0"/>
        <v>54</v>
      </c>
      <c r="AU55" s="18" t="s">
        <v>25</v>
      </c>
      <c r="AV55" s="16" t="str">
        <f t="shared" si="1"/>
        <v>7B00013CC8010F07600000000500000000000000000000FF000000000000000000000000000000000000000000000000000000000000000000547D</v>
      </c>
      <c r="AW55" s="79">
        <v>54</v>
      </c>
      <c r="AX55" s="21"/>
      <c r="AY55" s="18" t="str">
        <f t="shared" si="2"/>
        <v>00</v>
      </c>
      <c r="AZ55" s="18" t="str">
        <f t="shared" si="3"/>
        <v>00</v>
      </c>
      <c r="BA55" s="20"/>
      <c r="BB55" s="21"/>
    </row>
    <row r="56" spans="1:54" ht="66">
      <c r="A56" s="27"/>
      <c r="B56" s="16">
        <v>25</v>
      </c>
      <c r="C56" s="27" t="s">
        <v>87</v>
      </c>
      <c r="D56" s="16"/>
      <c r="E56" s="16">
        <v>1</v>
      </c>
      <c r="F56" s="25">
        <v>0</v>
      </c>
      <c r="G56" s="18" t="s">
        <v>18</v>
      </c>
      <c r="H56" s="18">
        <v>0</v>
      </c>
      <c r="I56" s="18">
        <v>1</v>
      </c>
      <c r="J56" s="18" t="s">
        <v>69</v>
      </c>
      <c r="K56" s="18" t="s">
        <v>68</v>
      </c>
      <c r="L56" s="18">
        <v>1</v>
      </c>
      <c r="M56" s="18" t="s">
        <v>172</v>
      </c>
      <c r="N56" s="19">
        <v>760</v>
      </c>
      <c r="O56" s="19">
        <v>0</v>
      </c>
      <c r="P56" s="19">
        <v>5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26">
        <f>F56</f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8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8" t="str">
        <f t="shared" si="0"/>
        <v>55</v>
      </c>
      <c r="AU56" s="18" t="s">
        <v>25</v>
      </c>
      <c r="AV56" s="16" t="str">
        <f t="shared" si="1"/>
        <v>7B00013CC8010F0760000000050000000000000000000000000000000000000000000000000000000000000000000000000000000000000000557D</v>
      </c>
      <c r="AW56" s="79">
        <v>55</v>
      </c>
      <c r="AX56" s="21"/>
      <c r="AY56" s="18" t="str">
        <f t="shared" si="2"/>
        <v>00</v>
      </c>
      <c r="AZ56" s="18" t="str">
        <f t="shared" si="3"/>
        <v>00</v>
      </c>
      <c r="BA56" s="20"/>
      <c r="BB56" s="21"/>
    </row>
    <row r="57" spans="1:54" ht="66">
      <c r="A57" s="27"/>
      <c r="B57" s="16"/>
      <c r="C57" s="27"/>
      <c r="D57" s="16"/>
      <c r="E57" s="16">
        <v>2</v>
      </c>
      <c r="F57" s="25">
        <v>34</v>
      </c>
      <c r="G57" s="18" t="s">
        <v>18</v>
      </c>
      <c r="H57" s="18">
        <v>0</v>
      </c>
      <c r="I57" s="18">
        <v>1</v>
      </c>
      <c r="J57" s="18" t="s">
        <v>69</v>
      </c>
      <c r="K57" s="18" t="s">
        <v>68</v>
      </c>
      <c r="L57" s="18">
        <v>1</v>
      </c>
      <c r="M57" s="18" t="s">
        <v>172</v>
      </c>
      <c r="N57" s="19">
        <v>760</v>
      </c>
      <c r="O57" s="19">
        <v>0</v>
      </c>
      <c r="P57" s="19">
        <v>5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26">
        <f t="shared" ref="AC57:AC58" si="20">F57</f>
        <v>34</v>
      </c>
      <c r="AD57" s="19">
        <v>0</v>
      </c>
      <c r="AE57" s="19">
        <v>0</v>
      </c>
      <c r="AF57" s="19">
        <v>0</v>
      </c>
      <c r="AG57" s="19">
        <v>0</v>
      </c>
      <c r="AH57" s="19">
        <v>0</v>
      </c>
      <c r="AI57" s="18">
        <v>0</v>
      </c>
      <c r="AJ57" s="19">
        <v>0</v>
      </c>
      <c r="AK57" s="19">
        <v>0</v>
      </c>
      <c r="AL57" s="19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8" t="str">
        <f t="shared" si="0"/>
        <v>01</v>
      </c>
      <c r="AU57" s="18" t="s">
        <v>25</v>
      </c>
      <c r="AV57" s="16" t="str">
        <f t="shared" si="1"/>
        <v>7B00013CC8010F0760000000050000000000000000000000003400000000000000000000000000000000000000000000000000000000000000017D</v>
      </c>
      <c r="AW57" s="79">
        <v>56</v>
      </c>
      <c r="AX57" s="21"/>
      <c r="AY57" s="18" t="str">
        <f t="shared" si="2"/>
        <v>00</v>
      </c>
      <c r="AZ57" s="18" t="str">
        <f t="shared" si="3"/>
        <v>00</v>
      </c>
      <c r="BA57" s="20"/>
      <c r="BB57" s="21"/>
    </row>
    <row r="58" spans="1:54" ht="66">
      <c r="A58" s="27"/>
      <c r="B58" s="16"/>
      <c r="C58" s="27"/>
      <c r="D58" s="16"/>
      <c r="E58" s="16">
        <v>3</v>
      </c>
      <c r="F58" s="25" t="s">
        <v>72</v>
      </c>
      <c r="G58" s="18" t="s">
        <v>18</v>
      </c>
      <c r="H58" s="18">
        <v>0</v>
      </c>
      <c r="I58" s="18">
        <v>1</v>
      </c>
      <c r="J58" s="18" t="s">
        <v>69</v>
      </c>
      <c r="K58" s="18" t="s">
        <v>68</v>
      </c>
      <c r="L58" s="18">
        <v>1</v>
      </c>
      <c r="M58" s="18" t="s">
        <v>172</v>
      </c>
      <c r="N58" s="19">
        <v>760</v>
      </c>
      <c r="O58" s="19">
        <v>0</v>
      </c>
      <c r="P58" s="19">
        <v>5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26" t="str">
        <f t="shared" si="20"/>
        <v>FFFF</v>
      </c>
      <c r="AD58" s="19">
        <v>0</v>
      </c>
      <c r="AE58" s="19">
        <v>0</v>
      </c>
      <c r="AF58" s="19">
        <v>0</v>
      </c>
      <c r="AG58" s="19">
        <v>0</v>
      </c>
      <c r="AH58" s="19">
        <v>0</v>
      </c>
      <c r="AI58" s="18">
        <v>0</v>
      </c>
      <c r="AJ58" s="19">
        <v>0</v>
      </c>
      <c r="AK58" s="19">
        <v>0</v>
      </c>
      <c r="AL58" s="19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8" t="str">
        <f t="shared" si="0"/>
        <v>54</v>
      </c>
      <c r="AU58" s="18" t="s">
        <v>25</v>
      </c>
      <c r="AV58" s="16" t="str">
        <f t="shared" si="1"/>
        <v>7B00013CC8010F0760000000050000000000000000000000FFFF00000000000000000000000000000000000000000000000000000000000000547D</v>
      </c>
      <c r="AW58" s="79">
        <v>57</v>
      </c>
      <c r="AX58" s="21"/>
      <c r="AY58" s="18" t="str">
        <f t="shared" si="2"/>
        <v>00</v>
      </c>
      <c r="AZ58" s="18" t="str">
        <f t="shared" si="3"/>
        <v>00</v>
      </c>
      <c r="BA58" s="20"/>
      <c r="BB58" s="21"/>
    </row>
    <row r="59" spans="1:54" ht="66">
      <c r="A59" s="27"/>
      <c r="B59" s="16">
        <v>27</v>
      </c>
      <c r="C59" s="27" t="s">
        <v>88</v>
      </c>
      <c r="D59" s="16"/>
      <c r="E59" s="16">
        <v>1</v>
      </c>
      <c r="F59" s="25">
        <v>0</v>
      </c>
      <c r="G59" s="18" t="s">
        <v>18</v>
      </c>
      <c r="H59" s="18">
        <v>0</v>
      </c>
      <c r="I59" s="18">
        <v>1</v>
      </c>
      <c r="J59" s="18" t="s">
        <v>69</v>
      </c>
      <c r="K59" s="18" t="s">
        <v>68</v>
      </c>
      <c r="L59" s="18">
        <v>1</v>
      </c>
      <c r="M59" s="18" t="s">
        <v>172</v>
      </c>
      <c r="N59" s="19">
        <v>760</v>
      </c>
      <c r="O59" s="19">
        <v>0</v>
      </c>
      <c r="P59" s="19">
        <v>5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9">
        <v>0</v>
      </c>
      <c r="AD59" s="26">
        <f>F59</f>
        <v>0</v>
      </c>
      <c r="AE59" s="19">
        <v>0</v>
      </c>
      <c r="AF59" s="19">
        <v>0</v>
      </c>
      <c r="AG59" s="19">
        <v>0</v>
      </c>
      <c r="AH59" s="19">
        <v>0</v>
      </c>
      <c r="AI59" s="18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8" t="str">
        <f t="shared" si="0"/>
        <v>55</v>
      </c>
      <c r="AU59" s="18" t="s">
        <v>25</v>
      </c>
      <c r="AV59" s="16" t="str">
        <f t="shared" si="1"/>
        <v>7B00013CC8010F0760000000050000000000000000000000000000000000000000000000000000000000000000000000000000000000000000557D</v>
      </c>
      <c r="AW59" s="79">
        <v>58</v>
      </c>
      <c r="AX59" s="21"/>
      <c r="AY59" s="18" t="str">
        <f t="shared" si="2"/>
        <v>00</v>
      </c>
      <c r="AZ59" s="18" t="str">
        <f t="shared" si="3"/>
        <v>00</v>
      </c>
      <c r="BA59" s="20"/>
      <c r="BB59" s="21"/>
    </row>
    <row r="60" spans="1:54" ht="66">
      <c r="A60" s="27"/>
      <c r="B60" s="16"/>
      <c r="C60" s="27"/>
      <c r="D60" s="16"/>
      <c r="E60" s="16">
        <v>2</v>
      </c>
      <c r="F60" s="25">
        <v>34</v>
      </c>
      <c r="G60" s="18" t="s">
        <v>18</v>
      </c>
      <c r="H60" s="18">
        <v>0</v>
      </c>
      <c r="I60" s="18">
        <v>1</v>
      </c>
      <c r="J60" s="18" t="s">
        <v>69</v>
      </c>
      <c r="K60" s="18" t="s">
        <v>68</v>
      </c>
      <c r="L60" s="18">
        <v>1</v>
      </c>
      <c r="M60" s="18" t="s">
        <v>172</v>
      </c>
      <c r="N60" s="19">
        <v>760</v>
      </c>
      <c r="O60" s="19">
        <v>0</v>
      </c>
      <c r="P60" s="19">
        <v>5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9">
        <v>0</v>
      </c>
      <c r="AD60" s="26">
        <f t="shared" ref="AD60:AD61" si="21">F60</f>
        <v>34</v>
      </c>
      <c r="AE60" s="19">
        <v>0</v>
      </c>
      <c r="AF60" s="19">
        <v>0</v>
      </c>
      <c r="AG60" s="19">
        <v>0</v>
      </c>
      <c r="AH60" s="19">
        <v>0</v>
      </c>
      <c r="AI60" s="18">
        <v>0</v>
      </c>
      <c r="AJ60" s="19">
        <v>0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8" t="str">
        <f t="shared" si="0"/>
        <v>01</v>
      </c>
      <c r="AU60" s="18" t="s">
        <v>25</v>
      </c>
      <c r="AV60" s="16" t="str">
        <f t="shared" si="1"/>
        <v>7B00013CC8010F0760000000050000000000000000000000000000340000000000000000000000000000000000000000000000000000000000017D</v>
      </c>
      <c r="AW60" s="79">
        <v>59</v>
      </c>
      <c r="AX60" s="21"/>
      <c r="AY60" s="18" t="str">
        <f t="shared" si="2"/>
        <v>00</v>
      </c>
      <c r="AZ60" s="18" t="str">
        <f t="shared" si="3"/>
        <v>00</v>
      </c>
      <c r="BA60" s="20"/>
      <c r="BB60" s="21"/>
    </row>
    <row r="61" spans="1:54" ht="66">
      <c r="A61" s="27"/>
      <c r="B61" s="16"/>
      <c r="C61" s="27"/>
      <c r="D61" s="16"/>
      <c r="E61" s="16">
        <v>3</v>
      </c>
      <c r="F61" s="25" t="s">
        <v>72</v>
      </c>
      <c r="G61" s="18" t="s">
        <v>18</v>
      </c>
      <c r="H61" s="18">
        <v>0</v>
      </c>
      <c r="I61" s="18">
        <v>1</v>
      </c>
      <c r="J61" s="18" t="s">
        <v>69</v>
      </c>
      <c r="K61" s="18" t="s">
        <v>68</v>
      </c>
      <c r="L61" s="18">
        <v>1</v>
      </c>
      <c r="M61" s="18" t="s">
        <v>172</v>
      </c>
      <c r="N61" s="19">
        <v>760</v>
      </c>
      <c r="O61" s="19">
        <v>0</v>
      </c>
      <c r="P61" s="19">
        <v>5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9">
        <v>0</v>
      </c>
      <c r="AD61" s="26" t="str">
        <f t="shared" si="21"/>
        <v>FFFF</v>
      </c>
      <c r="AE61" s="19">
        <v>0</v>
      </c>
      <c r="AF61" s="19">
        <v>0</v>
      </c>
      <c r="AG61" s="19">
        <v>0</v>
      </c>
      <c r="AH61" s="19">
        <v>0</v>
      </c>
      <c r="AI61" s="18">
        <v>0</v>
      </c>
      <c r="AJ61" s="19">
        <v>0</v>
      </c>
      <c r="AK61" s="19">
        <v>0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8" t="str">
        <f t="shared" ref="AT61:AT106" si="22">TEXT(DEC2HEX(_xlfn.BITAND(SUM(HEX2DEC(G61)+HEX2DEC(H61)+HEX2DEC(I61)+HEX2DEC(J61)+HEX2DEC(K61)+HEX2DEC(L61)+HEX2DEC(M61)+HEX2DEC(N61)+HEX2DEC(O61)+HEX2DEC(P61)+HEX2DEC(Q61)+HEX2DEC(R61)+HEX2DEC(S61)+HEX2DEC(T61)+HEX2DEC(U61)+HEX2DEC(V61)+HEX2DEC(X61)+HEX2DEC(Y61)+HEX2DEC(Z61)+HEX2DEC(AA61)+HEX2DEC(AB61)+HEX2DEC(AC61)+HEX2DEC(AD61)+HEX2DEC(AE61)+HEX2DEC(AF61)+HEX2DEC(AG61)+HEX2DEC(AH61)+HEX2DEC(AI61)+HEX2DEC(AJ61)+HEX2DEC(AK61)+HEX2DEC(AL61)+HEX2DEC(AM61)+HEX2DEC(AN61)+HEX2DEC(AO61)+HEX2DEC(AP61)+HEX2DEC(AQ61)+HEX2DEC(AR61)+HEX2DEC(AS61)),85)),"00")</f>
        <v>54</v>
      </c>
      <c r="AU61" s="18" t="s">
        <v>25</v>
      </c>
      <c r="AV61" s="16" t="str">
        <f t="shared" ref="AV61:AV110" si="23">CONCATENATE(TEXT(G61,"00"),TEXT(H61,"00"),TEXT(I61,"00"),TEXT(J61,"00"),TEXT(K61,"00"),TEXT(L61,"00"),TEXT(M61,"00"),TEXT(N61,"0000"),TEXT(O61,"0000"),TEXT(P61,"0000"),TEXT(Q61,"00"),TEXT(R61,"00"),,TEXT(S61,"00"),,TEXT(T61,"00"),TEXT(U61,"00"),TEXT(V61,"00"),TEXT(X61,"00"),TEXT(Y61,"00"),TEXT(Z61,"00"),TEXT(AA61,"00"),TEXT(AB61,"00"),TEXT(AC61,"0000"),TEXT(AD61,"0000"),TEXT(AE61,"0000"),TEXT(AF61,"0000"),TEXT(AG61,"0000"),TEXT(AH61,"0000"),TEXT(AI61,"00"),TEXT(AJ61,"0000"),TEXT(AK61,"0000"),TEXT(AL61,"0000"),TEXT(AM61,"0000"),TEXT(AN61,"0000"),TEXT(AO61,"0000"),TEXT(AP61,"0000"),TEXT(AQ61,"0000"),TEXT(AR61,"0000"),TEXT(AS61,"0000"),TEXT(AT61,"00"),TEXT(AU61,"00"))</f>
        <v>7B00013CC8010F07600000000500000000000000000000000000FFFF0000000000000000000000000000000000000000000000000000000000547D</v>
      </c>
      <c r="AW61" s="79">
        <v>60</v>
      </c>
      <c r="AX61" s="21"/>
      <c r="AY61" s="18" t="str">
        <f t="shared" ref="AY61:AY110" si="24">TEXT(DEC2HEX(_xlfn.BITAND(SUM(
HEX2DEC(MID(AX61,1,2))+HEX2DEC(MID(AX61,4,2))+HEX2DEC(MID(AX61,7,2))+HEX2DEC(MID(AX61,10,2))+HEX2DEC(MID(AX61,13,2))+HEX2DEC(MID(AX61,16,2))+HEX2DEC(MID(AX61,19,2))+HEX2DEC(MID(AX61,22,2))+
HEX2DEC(MID(AX61,25,2))+HEX2DEC(MID(AX61,28,2))+HEX2DEC(MID(AX61,31,2))+HEX2DEC(MID(AX61,34,2))+HEX2DEC(MID(AX61,37,2))+HEX2DEC(MID(AX61,40,2))+HEX2DEC(MID(AX61,43,2))+HEX2DEC(MID(AX61,46,2))+
HEX2DEC(MID(AX61,49,2))+HEX2DEC(MID(AX61,52,2))+HEX2DEC(MID(AX61,55,2))+HEX2DEC(MID(AX61,58,2))+HEX2DEC(MID(AX61,61,2))+HEX2DEC(MID(AX61,64,2))+HEX2DEC(MID(AX61,67,2))+HEX2DEC(MID(AX61,70,2))+
HEX2DEC(MID(AX61,73,2))+HEX2DEC(MID(AX61,76,2))+HEX2DEC(MID(AX61,79,2))+HEX2DEC(MID(AX61,82,2))+HEX2DEC(MID(AX61,85,2))+HEX2DEC(MID(AX61,88,2))+HEX2DEC(MID(AX61,91,2))+HEX2DEC(MID(AX61,94,2))+
HEX2DEC(MID(AX61,97,2))+HEX2DEC(MID(AX61,100,2))+HEX2DEC(MID(AX61,103,2))+HEX2DEC(MID(AX61,106,2))+HEX2DEC(MID(AX61,109,2))+HEX2DEC(MID(AX61,112,2))+HEX2DEC(MID(AX61,115,2))+HEX2DEC(MID(AX61,118,2))+HEX2DEC(MID(AX61,121,2))+HEX2DEC(MID(AX61,124,2))+HEX2DEC(MID(AX61,127,2))+HEX2DEC(MID(AX61,130,2))+HEX2DEC(MID(AX61,133,2))+HEX2DEC(MID(AX61,136,2))),85)),"00")</f>
        <v>00</v>
      </c>
      <c r="AZ61" s="18" t="str">
        <f t="shared" ref="AZ61:AZ110" si="25">TEXT(DEC2HEX(_xlfn.BITAND(SUM(
HEX2DEC(MID(AX61,1,2))+HEX2DEC(MID(AX61,4,2))+HEX2DEC(MID(AX61,7,2))+HEX2DEC(MID(AX61,10,2))+HEX2DEC(MID(AX61,13,2))+HEX2DEC(MID(AX61,16,2))+HEX2DEC(MID(AX61,19,2))+HEX2DEC(MID(AX61,22,2))+
HEX2DEC(MID(AX61,25,2))+HEX2DEC(MID(AX61,28,2))+HEX2DEC(MID(AX61,31,2))+HEX2DEC(MID(AX61,34,2))+HEX2DEC(MID(AX61,37,2))+HEX2DEC(MID(AX61,40,2))+HEX2DEC(MID(AX61,43,2))+HEX2DEC(MID(AX61,46,2))+
HEX2DEC(MID(AX61,49,2))+HEX2DEC(MID(AX61,52,2))+HEX2DEC(MID(AX61,55,2))+HEX2DEC(MID(AX61,58,2))+HEX2DEC(MID(AX61,61,2))+HEX2DEC(MID(AX61,64,2))+HEX2DEC(MID(AX61,67,2))+HEX2DEC(MID(AX61,70,2))+
HEX2DEC(MID(AX61,73,2))+HEX2DEC(MID(AX61,76,2))+HEX2DEC(MID(AX61,79,2))+HEX2DEC(MID(AX61,82,2))+HEX2DEC(MID(AX61,85,2))+HEX2DEC(MID(AX61,88,2))+HEX2DEC(MID(AX61,91,2))+HEX2DEC(MID(AX61,94,2))+
HEX2DEC(MID(AX61,97,2))+HEX2DEC(MID(AX61,100,2))+HEX2DEC(MID(AX61,103,2))+HEX2DEC(MID(AX61,106,2))+HEX2DEC(MID(AX61,109,2))+HEX2DEC(MID(AX61,112,2))+HEX2DEC(MID(AX61,115,2))+HEX2DEC(MID(AX61,118,2))+HEX2DEC(MID(AX61,121,2))+HEX2DEC(MID(AX61,124,2))+HEX2DEC(MID(AX61,127,2))+HEX2DEC(MID(AX61,130,2))+HEX2DEC(MID(AX61,133,2))+HEX2DEC(MID(AX61,136,2))+HEX2DEC(MID(AX61,139,2))+HEX2DEC(MID(AX61,142,2))+HEX2DEC(MID(AX61,145,2))+HEX2DEC(MID(AX61,148,2))+HEX2DEC(MID(AX61,151,2))+HEX2DEC(MID(AX61,154,2))+HEX2DEC(MID(AX61,157,2))+HEX2DEC(MID(AX61,160,2))+HEX2DEC(MID(AX61,163,2))+HEX2DEC(MID(AX61,166,2))+HEX2DEC(MID(AX61,169,2))+HEX2DEC(MID(AX61,172,2))+HEX2DEC(MID(AX61,175,2))+HEX2DEC(MID(AX61,178,2))+HEX2DEC(MID(AX61,181,2))+HEX2DEC(MID(AX61,184,2))+HEX2DEC(MID(AX61,187,2))+HEX2DEC(MID(AX61,190,2))+HEX2DEC(MID(AX61,193,2))+HEX2DEC(MID(AX61,196,2))+HEX2DEC(MID(AX61,199,2))+HEX2DEC(MID(AX61,202,2))),85)),"00")</f>
        <v>00</v>
      </c>
      <c r="BA61" s="20"/>
      <c r="BB61" s="21"/>
    </row>
    <row r="62" spans="1:54" ht="66">
      <c r="A62" s="27"/>
      <c r="B62" s="16">
        <v>29</v>
      </c>
      <c r="C62" s="27" t="s">
        <v>89</v>
      </c>
      <c r="D62" s="16"/>
      <c r="E62" s="16">
        <v>1</v>
      </c>
      <c r="F62" s="25">
        <v>0</v>
      </c>
      <c r="G62" s="18" t="s">
        <v>18</v>
      </c>
      <c r="H62" s="18">
        <v>0</v>
      </c>
      <c r="I62" s="18">
        <v>1</v>
      </c>
      <c r="J62" s="18" t="s">
        <v>69</v>
      </c>
      <c r="K62" s="18" t="s">
        <v>68</v>
      </c>
      <c r="L62" s="18">
        <v>1</v>
      </c>
      <c r="M62" s="18" t="s">
        <v>172</v>
      </c>
      <c r="N62" s="19">
        <v>760</v>
      </c>
      <c r="O62" s="19">
        <v>0</v>
      </c>
      <c r="P62" s="19">
        <v>5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9">
        <v>0</v>
      </c>
      <c r="AD62" s="19">
        <v>0</v>
      </c>
      <c r="AE62" s="26">
        <f>F62</f>
        <v>0</v>
      </c>
      <c r="AF62" s="19">
        <v>0</v>
      </c>
      <c r="AG62" s="19">
        <v>0</v>
      </c>
      <c r="AH62" s="19">
        <v>0</v>
      </c>
      <c r="AI62" s="18">
        <v>0</v>
      </c>
      <c r="AJ62" s="19">
        <v>0</v>
      </c>
      <c r="AK62" s="19">
        <v>0</v>
      </c>
      <c r="AL62" s="19">
        <v>0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8" t="str">
        <f t="shared" si="22"/>
        <v>55</v>
      </c>
      <c r="AU62" s="18" t="s">
        <v>25</v>
      </c>
      <c r="AV62" s="16" t="str">
        <f t="shared" si="23"/>
        <v>7B00013CC8010F0760000000050000000000000000000000000000000000000000000000000000000000000000000000000000000000000000557D</v>
      </c>
      <c r="AW62" s="79">
        <v>61</v>
      </c>
      <c r="AX62" s="21"/>
      <c r="AY62" s="18" t="str">
        <f t="shared" si="24"/>
        <v>00</v>
      </c>
      <c r="AZ62" s="18" t="str">
        <f t="shared" si="25"/>
        <v>00</v>
      </c>
      <c r="BA62" s="20"/>
      <c r="BB62" s="21"/>
    </row>
    <row r="63" spans="1:54" ht="66">
      <c r="A63" s="27"/>
      <c r="B63" s="16"/>
      <c r="C63" s="27"/>
      <c r="D63" s="16"/>
      <c r="E63" s="16">
        <v>2</v>
      </c>
      <c r="F63" s="25">
        <v>34</v>
      </c>
      <c r="G63" s="18" t="s">
        <v>18</v>
      </c>
      <c r="H63" s="18">
        <v>0</v>
      </c>
      <c r="I63" s="18">
        <v>1</v>
      </c>
      <c r="J63" s="18" t="s">
        <v>69</v>
      </c>
      <c r="K63" s="18" t="s">
        <v>68</v>
      </c>
      <c r="L63" s="18">
        <v>1</v>
      </c>
      <c r="M63" s="18" t="s">
        <v>172</v>
      </c>
      <c r="N63" s="19">
        <v>760</v>
      </c>
      <c r="O63" s="19">
        <v>0</v>
      </c>
      <c r="P63" s="19">
        <v>5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9">
        <v>0</v>
      </c>
      <c r="AD63" s="19">
        <v>0</v>
      </c>
      <c r="AE63" s="26">
        <f t="shared" ref="AE63:AE64" si="26">F63</f>
        <v>34</v>
      </c>
      <c r="AF63" s="19">
        <v>0</v>
      </c>
      <c r="AG63" s="19">
        <v>0</v>
      </c>
      <c r="AH63" s="19">
        <v>0</v>
      </c>
      <c r="AI63" s="18">
        <v>0</v>
      </c>
      <c r="AJ63" s="19">
        <v>0</v>
      </c>
      <c r="AK63" s="19">
        <v>0</v>
      </c>
      <c r="AL63" s="19">
        <v>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8" t="str">
        <f t="shared" si="22"/>
        <v>01</v>
      </c>
      <c r="AU63" s="18" t="s">
        <v>25</v>
      </c>
      <c r="AV63" s="16" t="str">
        <f t="shared" si="23"/>
        <v>7B00013CC8010F0760000000050000000000000000000000000000000034000000000000000000000000000000000000000000000000000000017D</v>
      </c>
      <c r="AW63" s="79">
        <v>62</v>
      </c>
      <c r="AX63" s="21"/>
      <c r="AY63" s="18" t="str">
        <f t="shared" si="24"/>
        <v>00</v>
      </c>
      <c r="AZ63" s="18" t="str">
        <f t="shared" si="25"/>
        <v>00</v>
      </c>
      <c r="BA63" s="20"/>
      <c r="BB63" s="21"/>
    </row>
    <row r="64" spans="1:54" ht="66">
      <c r="A64" s="27"/>
      <c r="B64" s="16"/>
      <c r="C64" s="27"/>
      <c r="D64" s="16"/>
      <c r="E64" s="16">
        <v>3</v>
      </c>
      <c r="F64" s="25" t="s">
        <v>72</v>
      </c>
      <c r="G64" s="18" t="s">
        <v>18</v>
      </c>
      <c r="H64" s="18">
        <v>0</v>
      </c>
      <c r="I64" s="18">
        <v>1</v>
      </c>
      <c r="J64" s="18" t="s">
        <v>69</v>
      </c>
      <c r="K64" s="18" t="s">
        <v>68</v>
      </c>
      <c r="L64" s="18">
        <v>1</v>
      </c>
      <c r="M64" s="18" t="s">
        <v>172</v>
      </c>
      <c r="N64" s="19">
        <v>760</v>
      </c>
      <c r="O64" s="19">
        <v>0</v>
      </c>
      <c r="P64" s="19">
        <v>5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9">
        <v>0</v>
      </c>
      <c r="AD64" s="19">
        <v>0</v>
      </c>
      <c r="AE64" s="26" t="str">
        <f t="shared" si="26"/>
        <v>FFFF</v>
      </c>
      <c r="AF64" s="19">
        <v>0</v>
      </c>
      <c r="AG64" s="19">
        <v>0</v>
      </c>
      <c r="AH64" s="19">
        <v>0</v>
      </c>
      <c r="AI64" s="18">
        <v>0</v>
      </c>
      <c r="AJ64" s="19">
        <v>0</v>
      </c>
      <c r="AK64" s="19">
        <v>0</v>
      </c>
      <c r="AL64" s="19">
        <v>0</v>
      </c>
      <c r="AM64" s="19">
        <v>0</v>
      </c>
      <c r="AN64" s="19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8" t="str">
        <f t="shared" si="22"/>
        <v>54</v>
      </c>
      <c r="AU64" s="18" t="s">
        <v>25</v>
      </c>
      <c r="AV64" s="16" t="str">
        <f t="shared" si="23"/>
        <v>7B00013CC8010F076000000005000000000000000000000000000000FFFF000000000000000000000000000000000000000000000000000000547D</v>
      </c>
      <c r="AW64" s="79">
        <v>63</v>
      </c>
      <c r="AX64" s="21"/>
      <c r="AY64" s="18" t="str">
        <f t="shared" si="24"/>
        <v>00</v>
      </c>
      <c r="AZ64" s="18" t="str">
        <f t="shared" si="25"/>
        <v>00</v>
      </c>
      <c r="BA64" s="20"/>
      <c r="BB64" s="21"/>
    </row>
    <row r="65" spans="1:54" ht="66">
      <c r="A65" s="27"/>
      <c r="B65" s="16">
        <v>31</v>
      </c>
      <c r="C65" s="27" t="s">
        <v>90</v>
      </c>
      <c r="D65" s="16"/>
      <c r="E65" s="16">
        <v>1</v>
      </c>
      <c r="F65" s="25">
        <v>0</v>
      </c>
      <c r="G65" s="18" t="s">
        <v>18</v>
      </c>
      <c r="H65" s="18">
        <v>0</v>
      </c>
      <c r="I65" s="18">
        <v>1</v>
      </c>
      <c r="J65" s="18" t="s">
        <v>69</v>
      </c>
      <c r="K65" s="18" t="s">
        <v>68</v>
      </c>
      <c r="L65" s="18">
        <v>1</v>
      </c>
      <c r="M65" s="18" t="s">
        <v>172</v>
      </c>
      <c r="N65" s="19">
        <v>760</v>
      </c>
      <c r="O65" s="19">
        <v>0</v>
      </c>
      <c r="P65" s="19">
        <v>5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9">
        <v>0</v>
      </c>
      <c r="AD65" s="19">
        <v>0</v>
      </c>
      <c r="AE65" s="19">
        <v>0</v>
      </c>
      <c r="AF65" s="26">
        <f>F65</f>
        <v>0</v>
      </c>
      <c r="AG65" s="19">
        <v>0</v>
      </c>
      <c r="AH65" s="19">
        <v>0</v>
      </c>
      <c r="AI65" s="18">
        <v>0</v>
      </c>
      <c r="AJ65" s="19">
        <v>0</v>
      </c>
      <c r="AK65" s="19">
        <v>0</v>
      </c>
      <c r="AL65" s="19">
        <v>0</v>
      </c>
      <c r="AM65" s="19">
        <v>0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8" t="str">
        <f t="shared" si="22"/>
        <v>55</v>
      </c>
      <c r="AU65" s="18" t="s">
        <v>25</v>
      </c>
      <c r="AV65" s="16" t="str">
        <f t="shared" si="23"/>
        <v>7B00013CC8010F0760000000050000000000000000000000000000000000000000000000000000000000000000000000000000000000000000557D</v>
      </c>
      <c r="AW65" s="79">
        <v>64</v>
      </c>
      <c r="AX65" s="21"/>
      <c r="AY65" s="18" t="str">
        <f t="shared" si="24"/>
        <v>00</v>
      </c>
      <c r="AZ65" s="18" t="str">
        <f t="shared" si="25"/>
        <v>00</v>
      </c>
      <c r="BA65" s="20"/>
      <c r="BB65" s="21"/>
    </row>
    <row r="66" spans="1:54" ht="66">
      <c r="A66" s="27"/>
      <c r="B66" s="16"/>
      <c r="C66" s="27"/>
      <c r="D66" s="16"/>
      <c r="E66" s="16">
        <v>2</v>
      </c>
      <c r="F66" s="25">
        <v>34</v>
      </c>
      <c r="G66" s="18" t="s">
        <v>18</v>
      </c>
      <c r="H66" s="18">
        <v>0</v>
      </c>
      <c r="I66" s="18">
        <v>1</v>
      </c>
      <c r="J66" s="18" t="s">
        <v>69</v>
      </c>
      <c r="K66" s="18" t="s">
        <v>68</v>
      </c>
      <c r="L66" s="18">
        <v>1</v>
      </c>
      <c r="M66" s="18" t="s">
        <v>172</v>
      </c>
      <c r="N66" s="19">
        <v>760</v>
      </c>
      <c r="O66" s="19">
        <v>0</v>
      </c>
      <c r="P66" s="19">
        <v>5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9">
        <v>0</v>
      </c>
      <c r="AD66" s="19">
        <v>0</v>
      </c>
      <c r="AE66" s="19">
        <v>0</v>
      </c>
      <c r="AF66" s="26">
        <f t="shared" ref="AF66:AF67" si="27">F66</f>
        <v>34</v>
      </c>
      <c r="AG66" s="19">
        <v>0</v>
      </c>
      <c r="AH66" s="19">
        <v>0</v>
      </c>
      <c r="AI66" s="18">
        <v>0</v>
      </c>
      <c r="AJ66" s="19">
        <v>0</v>
      </c>
      <c r="AK66" s="19">
        <v>0</v>
      </c>
      <c r="AL66" s="19">
        <v>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8" t="str">
        <f t="shared" si="22"/>
        <v>01</v>
      </c>
      <c r="AU66" s="18" t="s">
        <v>25</v>
      </c>
      <c r="AV66" s="16" t="str">
        <f t="shared" si="23"/>
        <v>7B00013CC8010F0760000000050000000000000000000000000000000000003400000000000000000000000000000000000000000000000000017D</v>
      </c>
      <c r="AW66" s="79">
        <v>65</v>
      </c>
      <c r="AX66" s="21"/>
      <c r="AY66" s="18" t="str">
        <f t="shared" si="24"/>
        <v>00</v>
      </c>
      <c r="AZ66" s="18" t="str">
        <f t="shared" si="25"/>
        <v>00</v>
      </c>
      <c r="BA66" s="20"/>
      <c r="BB66" s="21"/>
    </row>
    <row r="67" spans="1:54" ht="66">
      <c r="A67" s="27"/>
      <c r="B67" s="16"/>
      <c r="C67" s="27"/>
      <c r="D67" s="16"/>
      <c r="E67" s="16">
        <v>3</v>
      </c>
      <c r="F67" s="25" t="s">
        <v>72</v>
      </c>
      <c r="G67" s="18" t="s">
        <v>18</v>
      </c>
      <c r="H67" s="18">
        <v>0</v>
      </c>
      <c r="I67" s="18">
        <v>1</v>
      </c>
      <c r="J67" s="18" t="s">
        <v>69</v>
      </c>
      <c r="K67" s="18" t="s">
        <v>68</v>
      </c>
      <c r="L67" s="18">
        <v>1</v>
      </c>
      <c r="M67" s="18" t="s">
        <v>172</v>
      </c>
      <c r="N67" s="19">
        <v>760</v>
      </c>
      <c r="O67" s="19">
        <v>0</v>
      </c>
      <c r="P67" s="19">
        <v>5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9">
        <v>0</v>
      </c>
      <c r="AD67" s="19">
        <v>0</v>
      </c>
      <c r="AE67" s="19">
        <v>0</v>
      </c>
      <c r="AF67" s="26" t="str">
        <f t="shared" si="27"/>
        <v>FFFF</v>
      </c>
      <c r="AG67" s="19">
        <v>0</v>
      </c>
      <c r="AH67" s="19">
        <v>0</v>
      </c>
      <c r="AI67" s="18">
        <v>0</v>
      </c>
      <c r="AJ67" s="19">
        <v>0</v>
      </c>
      <c r="AK67" s="19">
        <v>0</v>
      </c>
      <c r="AL67" s="19">
        <v>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8" t="str">
        <f t="shared" si="22"/>
        <v>54</v>
      </c>
      <c r="AU67" s="18" t="s">
        <v>25</v>
      </c>
      <c r="AV67" s="16" t="str">
        <f t="shared" si="23"/>
        <v>7B00013CC8010F0760000000050000000000000000000000000000000000FFFF00000000000000000000000000000000000000000000000000547D</v>
      </c>
      <c r="AW67" s="79">
        <v>66</v>
      </c>
      <c r="AX67" s="21"/>
      <c r="AY67" s="18" t="str">
        <f t="shared" si="24"/>
        <v>00</v>
      </c>
      <c r="AZ67" s="18" t="str">
        <f t="shared" si="25"/>
        <v>00</v>
      </c>
      <c r="BA67" s="20"/>
      <c r="BB67" s="21"/>
    </row>
    <row r="68" spans="1:54" ht="66">
      <c r="A68" s="27"/>
      <c r="B68" s="16">
        <v>33</v>
      </c>
      <c r="C68" s="27" t="s">
        <v>91</v>
      </c>
      <c r="D68" s="16"/>
      <c r="E68" s="16">
        <v>1</v>
      </c>
      <c r="F68" s="25">
        <v>0</v>
      </c>
      <c r="G68" s="18" t="s">
        <v>18</v>
      </c>
      <c r="H68" s="18">
        <v>0</v>
      </c>
      <c r="I68" s="18">
        <v>1</v>
      </c>
      <c r="J68" s="18" t="s">
        <v>69</v>
      </c>
      <c r="K68" s="18" t="s">
        <v>68</v>
      </c>
      <c r="L68" s="18">
        <v>1</v>
      </c>
      <c r="M68" s="18" t="s">
        <v>172</v>
      </c>
      <c r="N68" s="19">
        <v>760</v>
      </c>
      <c r="O68" s="19">
        <v>0</v>
      </c>
      <c r="P68" s="19">
        <v>5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9">
        <v>0</v>
      </c>
      <c r="AD68" s="19">
        <v>0</v>
      </c>
      <c r="AE68" s="19">
        <v>0</v>
      </c>
      <c r="AF68" s="19">
        <v>0</v>
      </c>
      <c r="AG68" s="26">
        <f>F68</f>
        <v>0</v>
      </c>
      <c r="AH68" s="19">
        <v>0</v>
      </c>
      <c r="AI68" s="18">
        <v>0</v>
      </c>
      <c r="AJ68" s="19">
        <v>0</v>
      </c>
      <c r="AK68" s="19">
        <v>0</v>
      </c>
      <c r="AL68" s="19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8" t="str">
        <f t="shared" si="22"/>
        <v>55</v>
      </c>
      <c r="AU68" s="18" t="s">
        <v>25</v>
      </c>
      <c r="AV68" s="16" t="str">
        <f t="shared" si="23"/>
        <v>7B00013CC8010F0760000000050000000000000000000000000000000000000000000000000000000000000000000000000000000000000000557D</v>
      </c>
      <c r="AW68" s="79">
        <v>67</v>
      </c>
      <c r="AX68" s="21"/>
      <c r="AY68" s="18" t="str">
        <f t="shared" si="24"/>
        <v>00</v>
      </c>
      <c r="AZ68" s="18" t="str">
        <f t="shared" si="25"/>
        <v>00</v>
      </c>
      <c r="BA68" s="20"/>
      <c r="BB68" s="21"/>
    </row>
    <row r="69" spans="1:54" ht="66">
      <c r="A69" s="27"/>
      <c r="B69" s="16"/>
      <c r="C69" s="27"/>
      <c r="D69" s="16"/>
      <c r="E69" s="16">
        <v>2</v>
      </c>
      <c r="F69" s="25">
        <v>34</v>
      </c>
      <c r="G69" s="18" t="s">
        <v>18</v>
      </c>
      <c r="H69" s="18">
        <v>0</v>
      </c>
      <c r="I69" s="18">
        <v>1</v>
      </c>
      <c r="J69" s="18" t="s">
        <v>69</v>
      </c>
      <c r="K69" s="18" t="s">
        <v>68</v>
      </c>
      <c r="L69" s="18">
        <v>1</v>
      </c>
      <c r="M69" s="18" t="s">
        <v>172</v>
      </c>
      <c r="N69" s="19">
        <v>760</v>
      </c>
      <c r="O69" s="19">
        <v>0</v>
      </c>
      <c r="P69" s="19">
        <v>5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9">
        <v>0</v>
      </c>
      <c r="AD69" s="19">
        <v>0</v>
      </c>
      <c r="AE69" s="19">
        <v>0</v>
      </c>
      <c r="AF69" s="19">
        <v>0</v>
      </c>
      <c r="AG69" s="26">
        <f t="shared" ref="AG69:AG70" si="28">F69</f>
        <v>34</v>
      </c>
      <c r="AH69" s="19">
        <v>0</v>
      </c>
      <c r="AI69" s="18">
        <v>0</v>
      </c>
      <c r="AJ69" s="19">
        <v>0</v>
      </c>
      <c r="AK69" s="19">
        <v>0</v>
      </c>
      <c r="AL69" s="19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8" t="str">
        <f t="shared" si="22"/>
        <v>01</v>
      </c>
      <c r="AU69" s="18" t="s">
        <v>25</v>
      </c>
      <c r="AV69" s="16" t="str">
        <f t="shared" si="23"/>
        <v>7B00013CC8010F0760000000050000000000000000000000000000000000000000340000000000000000000000000000000000000000000000017D</v>
      </c>
      <c r="AW69" s="79">
        <v>68</v>
      </c>
      <c r="AX69" s="21"/>
      <c r="AY69" s="18" t="str">
        <f t="shared" si="24"/>
        <v>00</v>
      </c>
      <c r="AZ69" s="18" t="str">
        <f t="shared" si="25"/>
        <v>00</v>
      </c>
      <c r="BA69" s="20"/>
      <c r="BB69" s="21"/>
    </row>
    <row r="70" spans="1:54" ht="66">
      <c r="A70" s="27"/>
      <c r="B70" s="16"/>
      <c r="C70" s="27"/>
      <c r="D70" s="16"/>
      <c r="E70" s="16">
        <v>3</v>
      </c>
      <c r="F70" s="25" t="s">
        <v>72</v>
      </c>
      <c r="G70" s="18" t="s">
        <v>18</v>
      </c>
      <c r="H70" s="18">
        <v>0</v>
      </c>
      <c r="I70" s="18">
        <v>1</v>
      </c>
      <c r="J70" s="18" t="s">
        <v>69</v>
      </c>
      <c r="K70" s="18" t="s">
        <v>68</v>
      </c>
      <c r="L70" s="18">
        <v>1</v>
      </c>
      <c r="M70" s="18" t="s">
        <v>172</v>
      </c>
      <c r="N70" s="19">
        <v>760</v>
      </c>
      <c r="O70" s="19">
        <v>0</v>
      </c>
      <c r="P70" s="19">
        <v>5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9">
        <v>0</v>
      </c>
      <c r="AD70" s="19">
        <v>0</v>
      </c>
      <c r="AE70" s="19">
        <v>0</v>
      </c>
      <c r="AF70" s="19">
        <v>0</v>
      </c>
      <c r="AG70" s="26" t="str">
        <f t="shared" si="28"/>
        <v>FFFF</v>
      </c>
      <c r="AH70" s="19">
        <v>0</v>
      </c>
      <c r="AI70" s="18">
        <v>0</v>
      </c>
      <c r="AJ70" s="19">
        <v>0</v>
      </c>
      <c r="AK70" s="19">
        <v>0</v>
      </c>
      <c r="AL70" s="19">
        <v>0</v>
      </c>
      <c r="AM70" s="19">
        <v>0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8" t="str">
        <f t="shared" si="22"/>
        <v>54</v>
      </c>
      <c r="AU70" s="18" t="s">
        <v>25</v>
      </c>
      <c r="AV70" s="16" t="str">
        <f t="shared" si="23"/>
        <v>7B00013CC8010F07600000000500000000000000000000000000000000000000FFFF0000000000000000000000000000000000000000000000547D</v>
      </c>
      <c r="AW70" s="79">
        <v>69</v>
      </c>
      <c r="AX70" s="21"/>
      <c r="AY70" s="18" t="str">
        <f t="shared" si="24"/>
        <v>00</v>
      </c>
      <c r="AZ70" s="18" t="str">
        <f t="shared" si="25"/>
        <v>00</v>
      </c>
      <c r="BA70" s="20"/>
      <c r="BB70" s="21"/>
    </row>
    <row r="71" spans="1:54" ht="66">
      <c r="A71" s="27"/>
      <c r="B71" s="16">
        <v>35</v>
      </c>
      <c r="C71" s="27" t="s">
        <v>102</v>
      </c>
      <c r="D71" s="16"/>
      <c r="E71" s="16">
        <v>1</v>
      </c>
      <c r="F71" s="25">
        <v>0</v>
      </c>
      <c r="G71" s="18" t="s">
        <v>18</v>
      </c>
      <c r="H71" s="18">
        <v>0</v>
      </c>
      <c r="I71" s="18">
        <v>1</v>
      </c>
      <c r="J71" s="18" t="s">
        <v>69</v>
      </c>
      <c r="K71" s="18" t="s">
        <v>68</v>
      </c>
      <c r="L71" s="18">
        <v>1</v>
      </c>
      <c r="M71" s="18" t="s">
        <v>172</v>
      </c>
      <c r="N71" s="19">
        <v>760</v>
      </c>
      <c r="O71" s="19">
        <v>0</v>
      </c>
      <c r="P71" s="19">
        <v>5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9">
        <v>0</v>
      </c>
      <c r="AD71" s="19">
        <v>0</v>
      </c>
      <c r="AE71" s="19">
        <v>0</v>
      </c>
      <c r="AF71" s="19">
        <v>0</v>
      </c>
      <c r="AG71" s="19">
        <v>0</v>
      </c>
      <c r="AH71" s="26">
        <f>F71</f>
        <v>0</v>
      </c>
      <c r="AI71" s="18">
        <v>0</v>
      </c>
      <c r="AJ71" s="19">
        <v>0</v>
      </c>
      <c r="AK71" s="19">
        <v>0</v>
      </c>
      <c r="AL71" s="19">
        <v>0</v>
      </c>
      <c r="AM71" s="19">
        <v>0</v>
      </c>
      <c r="AN71" s="19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0</v>
      </c>
      <c r="AT71" s="18" t="str">
        <f t="shared" si="22"/>
        <v>55</v>
      </c>
      <c r="AU71" s="18" t="s">
        <v>25</v>
      </c>
      <c r="AV71" s="16" t="str">
        <f t="shared" si="23"/>
        <v>7B00013CC8010F0760000000050000000000000000000000000000000000000000000000000000000000000000000000000000000000000000557D</v>
      </c>
      <c r="AW71" s="79">
        <v>70</v>
      </c>
      <c r="AX71" s="21"/>
      <c r="AY71" s="18" t="str">
        <f t="shared" si="24"/>
        <v>00</v>
      </c>
      <c r="AZ71" s="18" t="str">
        <f t="shared" si="25"/>
        <v>00</v>
      </c>
      <c r="BA71" s="20"/>
      <c r="BB71" s="21"/>
    </row>
    <row r="72" spans="1:54" ht="66">
      <c r="A72" s="27"/>
      <c r="B72" s="16"/>
      <c r="C72" s="27"/>
      <c r="D72" s="16"/>
      <c r="E72" s="16">
        <v>2</v>
      </c>
      <c r="F72" s="25">
        <v>34</v>
      </c>
      <c r="G72" s="18" t="s">
        <v>18</v>
      </c>
      <c r="H72" s="18">
        <v>0</v>
      </c>
      <c r="I72" s="18">
        <v>1</v>
      </c>
      <c r="J72" s="18" t="s">
        <v>69</v>
      </c>
      <c r="K72" s="18" t="s">
        <v>68</v>
      </c>
      <c r="L72" s="18">
        <v>1</v>
      </c>
      <c r="M72" s="18" t="s">
        <v>172</v>
      </c>
      <c r="N72" s="19">
        <v>760</v>
      </c>
      <c r="O72" s="19">
        <v>0</v>
      </c>
      <c r="P72" s="19">
        <v>5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26">
        <f t="shared" ref="AH72:AH73" si="29">F72</f>
        <v>34</v>
      </c>
      <c r="AI72" s="18">
        <v>0</v>
      </c>
      <c r="AJ72" s="19">
        <v>0</v>
      </c>
      <c r="AK72" s="19">
        <v>0</v>
      </c>
      <c r="AL72" s="19">
        <v>0</v>
      </c>
      <c r="AM72" s="19">
        <v>0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8" t="str">
        <f t="shared" si="22"/>
        <v>01</v>
      </c>
      <c r="AU72" s="18" t="s">
        <v>25</v>
      </c>
      <c r="AV72" s="16" t="str">
        <f t="shared" si="23"/>
        <v>7B00013CC8010F0760000000050000000000000000000000000000000000000000000034000000000000000000000000000000000000000000017D</v>
      </c>
      <c r="AW72" s="79">
        <v>71</v>
      </c>
      <c r="AX72" s="21"/>
      <c r="AY72" s="18" t="str">
        <f t="shared" si="24"/>
        <v>00</v>
      </c>
      <c r="AZ72" s="18" t="str">
        <f t="shared" si="25"/>
        <v>00</v>
      </c>
      <c r="BA72" s="20"/>
      <c r="BB72" s="21"/>
    </row>
    <row r="73" spans="1:54" ht="66">
      <c r="A73" s="27"/>
      <c r="B73" s="16"/>
      <c r="C73" s="27"/>
      <c r="D73" s="16"/>
      <c r="E73" s="16">
        <v>3</v>
      </c>
      <c r="F73" s="25" t="s">
        <v>72</v>
      </c>
      <c r="G73" s="18" t="s">
        <v>18</v>
      </c>
      <c r="H73" s="18">
        <v>0</v>
      </c>
      <c r="I73" s="18">
        <v>1</v>
      </c>
      <c r="J73" s="18" t="s">
        <v>69</v>
      </c>
      <c r="K73" s="18" t="s">
        <v>68</v>
      </c>
      <c r="L73" s="18">
        <v>1</v>
      </c>
      <c r="M73" s="18" t="s">
        <v>172</v>
      </c>
      <c r="N73" s="19">
        <v>760</v>
      </c>
      <c r="O73" s="19">
        <v>0</v>
      </c>
      <c r="P73" s="19">
        <v>5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9">
        <v>0</v>
      </c>
      <c r="AD73" s="19">
        <v>0</v>
      </c>
      <c r="AE73" s="19">
        <v>0</v>
      </c>
      <c r="AF73" s="19">
        <v>0</v>
      </c>
      <c r="AG73" s="19">
        <v>0</v>
      </c>
      <c r="AH73" s="26" t="str">
        <f t="shared" si="29"/>
        <v>FFFF</v>
      </c>
      <c r="AI73" s="18">
        <v>0</v>
      </c>
      <c r="AJ73" s="19">
        <v>0</v>
      </c>
      <c r="AK73" s="19">
        <v>0</v>
      </c>
      <c r="AL73" s="19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8" t="str">
        <f t="shared" si="22"/>
        <v>54</v>
      </c>
      <c r="AU73" s="18" t="s">
        <v>25</v>
      </c>
      <c r="AV73" s="16" t="str">
        <f t="shared" si="23"/>
        <v>7B00013CC8010F076000000005000000000000000000000000000000000000000000FFFF000000000000000000000000000000000000000000547D</v>
      </c>
      <c r="AW73" s="79">
        <v>72</v>
      </c>
      <c r="AX73" s="21"/>
      <c r="AY73" s="18" t="str">
        <f t="shared" si="24"/>
        <v>00</v>
      </c>
      <c r="AZ73" s="18" t="str">
        <f t="shared" si="25"/>
        <v>00</v>
      </c>
      <c r="BA73" s="20"/>
      <c r="BB73" s="21"/>
    </row>
    <row r="74" spans="1:54" ht="66">
      <c r="A74" s="27"/>
      <c r="B74" s="16">
        <v>37</v>
      </c>
      <c r="C74" s="27" t="s">
        <v>103</v>
      </c>
      <c r="D74" s="16"/>
      <c r="E74" s="16">
        <v>1</v>
      </c>
      <c r="F74" s="22">
        <v>0</v>
      </c>
      <c r="G74" s="18" t="s">
        <v>18</v>
      </c>
      <c r="H74" s="18">
        <v>0</v>
      </c>
      <c r="I74" s="18">
        <v>1</v>
      </c>
      <c r="J74" s="18" t="s">
        <v>69</v>
      </c>
      <c r="K74" s="18" t="s">
        <v>68</v>
      </c>
      <c r="L74" s="18">
        <v>1</v>
      </c>
      <c r="M74" s="18" t="s">
        <v>172</v>
      </c>
      <c r="N74" s="19">
        <v>760</v>
      </c>
      <c r="O74" s="19">
        <v>0</v>
      </c>
      <c r="P74" s="19">
        <v>5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0</v>
      </c>
      <c r="AH74" s="19">
        <v>0</v>
      </c>
      <c r="AI74" s="23">
        <f>F74</f>
        <v>0</v>
      </c>
      <c r="AJ74" s="19">
        <v>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8" t="str">
        <f t="shared" si="22"/>
        <v>55</v>
      </c>
      <c r="AU74" s="18" t="s">
        <v>25</v>
      </c>
      <c r="AV74" s="16" t="str">
        <f t="shared" si="23"/>
        <v>7B00013CC8010F0760000000050000000000000000000000000000000000000000000000000000000000000000000000000000000000000000557D</v>
      </c>
      <c r="AW74" s="79">
        <v>73</v>
      </c>
      <c r="AX74" s="21"/>
      <c r="AY74" s="18" t="str">
        <f t="shared" si="24"/>
        <v>00</v>
      </c>
      <c r="AZ74" s="18" t="str">
        <f t="shared" si="25"/>
        <v>00</v>
      </c>
      <c r="BA74" s="20"/>
      <c r="BB74" s="21"/>
    </row>
    <row r="75" spans="1:54" ht="66">
      <c r="A75" s="27"/>
      <c r="B75" s="16"/>
      <c r="C75" s="27"/>
      <c r="D75" s="16"/>
      <c r="E75" s="16">
        <v>2</v>
      </c>
      <c r="F75" s="22">
        <v>1</v>
      </c>
      <c r="G75" s="18" t="s">
        <v>18</v>
      </c>
      <c r="H75" s="18">
        <v>0</v>
      </c>
      <c r="I75" s="18">
        <v>1</v>
      </c>
      <c r="J75" s="18" t="s">
        <v>69</v>
      </c>
      <c r="K75" s="18" t="s">
        <v>68</v>
      </c>
      <c r="L75" s="18">
        <v>1</v>
      </c>
      <c r="M75" s="18" t="s">
        <v>172</v>
      </c>
      <c r="N75" s="19">
        <v>760</v>
      </c>
      <c r="O75" s="19">
        <v>0</v>
      </c>
      <c r="P75" s="19">
        <v>5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0</v>
      </c>
      <c r="AH75" s="19">
        <v>0</v>
      </c>
      <c r="AI75" s="23">
        <f t="shared" ref="AI75:AI76" si="30">F75</f>
        <v>1</v>
      </c>
      <c r="AJ75" s="19">
        <v>0</v>
      </c>
      <c r="AK75" s="19">
        <v>0</v>
      </c>
      <c r="AL75" s="19">
        <v>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8" t="str">
        <f t="shared" si="22"/>
        <v>54</v>
      </c>
      <c r="AU75" s="18" t="s">
        <v>25</v>
      </c>
      <c r="AV75" s="16" t="str">
        <f t="shared" si="23"/>
        <v>7B00013CC8010F0760000000050000000000000000000000000000000000000000000000010000000000000000000000000000000000000000547D</v>
      </c>
      <c r="AW75" s="79">
        <v>74</v>
      </c>
      <c r="AX75" s="21"/>
      <c r="AY75" s="18" t="str">
        <f t="shared" si="24"/>
        <v>00</v>
      </c>
      <c r="AZ75" s="18" t="str">
        <f t="shared" si="25"/>
        <v>00</v>
      </c>
      <c r="BA75" s="20"/>
      <c r="BB75" s="21"/>
    </row>
    <row r="76" spans="1:54" ht="66">
      <c r="A76" s="27"/>
      <c r="B76" s="16"/>
      <c r="C76" s="27"/>
      <c r="D76" s="16"/>
      <c r="E76" s="16">
        <v>3</v>
      </c>
      <c r="F76" s="22" t="s">
        <v>22</v>
      </c>
      <c r="G76" s="18" t="s">
        <v>18</v>
      </c>
      <c r="H76" s="18">
        <v>0</v>
      </c>
      <c r="I76" s="18">
        <v>1</v>
      </c>
      <c r="J76" s="18" t="s">
        <v>69</v>
      </c>
      <c r="K76" s="18" t="s">
        <v>68</v>
      </c>
      <c r="L76" s="18">
        <v>1</v>
      </c>
      <c r="M76" s="18" t="s">
        <v>172</v>
      </c>
      <c r="N76" s="19">
        <v>760</v>
      </c>
      <c r="O76" s="19">
        <v>0</v>
      </c>
      <c r="P76" s="19">
        <v>5</v>
      </c>
      <c r="Q76" s="18">
        <v>0</v>
      </c>
      <c r="R76" s="18">
        <v>0</v>
      </c>
      <c r="S76" s="18">
        <v>0</v>
      </c>
      <c r="T76" s="18">
        <v>0</v>
      </c>
      <c r="U76" s="18">
        <v>0</v>
      </c>
      <c r="V76" s="18">
        <v>0</v>
      </c>
      <c r="W76" s="18">
        <v>0</v>
      </c>
      <c r="X76" s="18">
        <v>0</v>
      </c>
      <c r="Y76" s="18">
        <v>0</v>
      </c>
      <c r="Z76" s="18">
        <v>0</v>
      </c>
      <c r="AA76" s="18">
        <v>0</v>
      </c>
      <c r="AB76" s="18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23" t="str">
        <f t="shared" si="30"/>
        <v>FF</v>
      </c>
      <c r="AJ76" s="19">
        <v>0</v>
      </c>
      <c r="AK76" s="19">
        <v>0</v>
      </c>
      <c r="AL76" s="19">
        <v>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8" t="str">
        <f t="shared" si="22"/>
        <v>54</v>
      </c>
      <c r="AU76" s="18" t="s">
        <v>25</v>
      </c>
      <c r="AV76" s="16" t="str">
        <f t="shared" si="23"/>
        <v>7B00013CC8010F0760000000050000000000000000000000000000000000000000000000FF0000000000000000000000000000000000000000547D</v>
      </c>
      <c r="AW76" s="79">
        <v>75</v>
      </c>
      <c r="AX76" s="21"/>
      <c r="AY76" s="18" t="str">
        <f t="shared" si="24"/>
        <v>00</v>
      </c>
      <c r="AZ76" s="18" t="str">
        <f t="shared" si="25"/>
        <v>00</v>
      </c>
      <c r="BA76" s="20"/>
      <c r="BB76" s="21"/>
    </row>
    <row r="77" spans="1:54" ht="66">
      <c r="A77" s="27"/>
      <c r="B77" s="16">
        <v>38</v>
      </c>
      <c r="C77" s="27" t="s">
        <v>92</v>
      </c>
      <c r="D77" s="16"/>
      <c r="E77" s="16">
        <v>1</v>
      </c>
      <c r="F77" s="25">
        <v>0</v>
      </c>
      <c r="G77" s="18" t="s">
        <v>18</v>
      </c>
      <c r="H77" s="18">
        <v>0</v>
      </c>
      <c r="I77" s="18">
        <v>1</v>
      </c>
      <c r="J77" s="18" t="s">
        <v>69</v>
      </c>
      <c r="K77" s="18" t="s">
        <v>68</v>
      </c>
      <c r="L77" s="18">
        <v>1</v>
      </c>
      <c r="M77" s="18" t="s">
        <v>172</v>
      </c>
      <c r="N77" s="19">
        <v>760</v>
      </c>
      <c r="O77" s="19">
        <v>0</v>
      </c>
      <c r="P77" s="19">
        <v>5</v>
      </c>
      <c r="Q77" s="18">
        <v>0</v>
      </c>
      <c r="R77" s="18">
        <v>0</v>
      </c>
      <c r="S77" s="18">
        <v>0</v>
      </c>
      <c r="T77" s="18">
        <v>0</v>
      </c>
      <c r="U77" s="18">
        <v>0</v>
      </c>
      <c r="V77" s="18">
        <v>0</v>
      </c>
      <c r="W77" s="18">
        <v>0</v>
      </c>
      <c r="X77" s="18">
        <v>0</v>
      </c>
      <c r="Y77" s="18">
        <v>0</v>
      </c>
      <c r="Z77" s="18">
        <v>0</v>
      </c>
      <c r="AA77" s="18">
        <v>0</v>
      </c>
      <c r="AB77" s="18">
        <v>0</v>
      </c>
      <c r="AC77" s="19">
        <v>0</v>
      </c>
      <c r="AD77" s="19">
        <v>0</v>
      </c>
      <c r="AE77" s="19">
        <v>0</v>
      </c>
      <c r="AF77" s="19">
        <v>0</v>
      </c>
      <c r="AG77" s="19">
        <v>0</v>
      </c>
      <c r="AH77" s="19">
        <v>0</v>
      </c>
      <c r="AI77" s="18">
        <v>0</v>
      </c>
      <c r="AJ77" s="26">
        <f>F77</f>
        <v>0</v>
      </c>
      <c r="AK77" s="19">
        <v>0</v>
      </c>
      <c r="AL77" s="19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8" t="str">
        <f t="shared" si="22"/>
        <v>55</v>
      </c>
      <c r="AU77" s="18" t="s">
        <v>25</v>
      </c>
      <c r="AV77" s="16" t="str">
        <f t="shared" si="23"/>
        <v>7B00013CC8010F0760000000050000000000000000000000000000000000000000000000000000000000000000000000000000000000000000557D</v>
      </c>
      <c r="AW77" s="79">
        <v>76</v>
      </c>
      <c r="AX77" s="21"/>
      <c r="AY77" s="18" t="str">
        <f t="shared" si="24"/>
        <v>00</v>
      </c>
      <c r="AZ77" s="18" t="str">
        <f t="shared" si="25"/>
        <v>00</v>
      </c>
      <c r="BA77" s="20"/>
      <c r="BB77" s="21"/>
    </row>
    <row r="78" spans="1:54" ht="66">
      <c r="A78" s="27"/>
      <c r="B78" s="16"/>
      <c r="C78" s="27"/>
      <c r="D78" s="16"/>
      <c r="E78" s="16">
        <v>2</v>
      </c>
      <c r="F78" s="25">
        <v>34</v>
      </c>
      <c r="G78" s="18" t="s">
        <v>18</v>
      </c>
      <c r="H78" s="18">
        <v>0</v>
      </c>
      <c r="I78" s="18">
        <v>1</v>
      </c>
      <c r="J78" s="18" t="s">
        <v>69</v>
      </c>
      <c r="K78" s="18" t="s">
        <v>68</v>
      </c>
      <c r="L78" s="18">
        <v>1</v>
      </c>
      <c r="M78" s="18" t="s">
        <v>172</v>
      </c>
      <c r="N78" s="19">
        <v>760</v>
      </c>
      <c r="O78" s="19">
        <v>0</v>
      </c>
      <c r="P78" s="19">
        <v>5</v>
      </c>
      <c r="Q78" s="18">
        <v>0</v>
      </c>
      <c r="R78" s="18">
        <v>0</v>
      </c>
      <c r="S78" s="18">
        <v>0</v>
      </c>
      <c r="T78" s="18">
        <v>0</v>
      </c>
      <c r="U78" s="18">
        <v>0</v>
      </c>
      <c r="V78" s="18">
        <v>0</v>
      </c>
      <c r="W78" s="18">
        <v>0</v>
      </c>
      <c r="X78" s="18">
        <v>0</v>
      </c>
      <c r="Y78" s="18">
        <v>0</v>
      </c>
      <c r="Z78" s="18">
        <v>0</v>
      </c>
      <c r="AA78" s="18">
        <v>0</v>
      </c>
      <c r="AB78" s="18">
        <v>0</v>
      </c>
      <c r="AC78" s="19">
        <v>0</v>
      </c>
      <c r="AD78" s="19">
        <v>0</v>
      </c>
      <c r="AE78" s="19">
        <v>0</v>
      </c>
      <c r="AF78" s="19">
        <v>0</v>
      </c>
      <c r="AG78" s="19">
        <v>0</v>
      </c>
      <c r="AH78" s="19">
        <v>0</v>
      </c>
      <c r="AI78" s="18">
        <v>0</v>
      </c>
      <c r="AJ78" s="26">
        <f t="shared" ref="AJ78:AJ79" si="31">F78</f>
        <v>34</v>
      </c>
      <c r="AK78" s="19">
        <v>0</v>
      </c>
      <c r="AL78" s="19">
        <v>0</v>
      </c>
      <c r="AM78" s="19">
        <v>0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8" t="str">
        <f t="shared" si="22"/>
        <v>01</v>
      </c>
      <c r="AU78" s="18" t="s">
        <v>25</v>
      </c>
      <c r="AV78" s="16" t="str">
        <f t="shared" si="23"/>
        <v>7B00013CC8010F0760000000050000000000000000000000000000000000000000000000000034000000000000000000000000000000000000017D</v>
      </c>
      <c r="AW78" s="79">
        <v>77</v>
      </c>
      <c r="AX78" s="21"/>
      <c r="AY78" s="18" t="str">
        <f t="shared" si="24"/>
        <v>00</v>
      </c>
      <c r="AZ78" s="18" t="str">
        <f t="shared" si="25"/>
        <v>00</v>
      </c>
      <c r="BA78" s="20"/>
      <c r="BB78" s="21"/>
    </row>
    <row r="79" spans="1:54" ht="66">
      <c r="A79" s="27"/>
      <c r="B79" s="16"/>
      <c r="C79" s="27"/>
      <c r="D79" s="16"/>
      <c r="E79" s="16">
        <v>3</v>
      </c>
      <c r="F79" s="25" t="s">
        <v>72</v>
      </c>
      <c r="G79" s="18" t="s">
        <v>18</v>
      </c>
      <c r="H79" s="18">
        <v>0</v>
      </c>
      <c r="I79" s="18">
        <v>1</v>
      </c>
      <c r="J79" s="18" t="s">
        <v>69</v>
      </c>
      <c r="K79" s="18" t="s">
        <v>68</v>
      </c>
      <c r="L79" s="18">
        <v>1</v>
      </c>
      <c r="M79" s="18" t="s">
        <v>172</v>
      </c>
      <c r="N79" s="19">
        <v>760</v>
      </c>
      <c r="O79" s="19">
        <v>0</v>
      </c>
      <c r="P79" s="19">
        <v>5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9">
        <v>0</v>
      </c>
      <c r="AD79" s="19">
        <v>0</v>
      </c>
      <c r="AE79" s="19">
        <v>0</v>
      </c>
      <c r="AF79" s="19">
        <v>0</v>
      </c>
      <c r="AG79" s="19">
        <v>0</v>
      </c>
      <c r="AH79" s="19">
        <v>0</v>
      </c>
      <c r="AI79" s="18">
        <v>0</v>
      </c>
      <c r="AJ79" s="26" t="str">
        <f t="shared" si="31"/>
        <v>FFFF</v>
      </c>
      <c r="AK79" s="19">
        <v>0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8" t="str">
        <f t="shared" si="22"/>
        <v>54</v>
      </c>
      <c r="AU79" s="18" t="s">
        <v>25</v>
      </c>
      <c r="AV79" s="16" t="str">
        <f t="shared" si="23"/>
        <v>7B00013CC8010F076000000005000000000000000000000000000000000000000000000000FFFF000000000000000000000000000000000000547D</v>
      </c>
      <c r="AW79" s="79">
        <v>78</v>
      </c>
      <c r="AX79" s="21"/>
      <c r="AY79" s="18" t="str">
        <f t="shared" si="24"/>
        <v>00</v>
      </c>
      <c r="AZ79" s="18" t="str">
        <f t="shared" si="25"/>
        <v>00</v>
      </c>
      <c r="BA79" s="20"/>
      <c r="BB79" s="21"/>
    </row>
    <row r="80" spans="1:54" ht="66">
      <c r="A80" s="27"/>
      <c r="B80" s="16">
        <v>40</v>
      </c>
      <c r="C80" s="27" t="s">
        <v>93</v>
      </c>
      <c r="D80" s="16"/>
      <c r="E80" s="16">
        <v>1</v>
      </c>
      <c r="F80" s="25">
        <v>0</v>
      </c>
      <c r="G80" s="18" t="s">
        <v>18</v>
      </c>
      <c r="H80" s="18">
        <v>0</v>
      </c>
      <c r="I80" s="18">
        <v>1</v>
      </c>
      <c r="J80" s="18" t="s">
        <v>69</v>
      </c>
      <c r="K80" s="18" t="s">
        <v>68</v>
      </c>
      <c r="L80" s="18">
        <v>1</v>
      </c>
      <c r="M80" s="18" t="s">
        <v>172</v>
      </c>
      <c r="N80" s="19">
        <v>760</v>
      </c>
      <c r="O80" s="19">
        <v>0</v>
      </c>
      <c r="P80" s="19">
        <v>5</v>
      </c>
      <c r="Q80" s="18">
        <v>0</v>
      </c>
      <c r="R80" s="18">
        <v>0</v>
      </c>
      <c r="S80" s="18">
        <v>0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0</v>
      </c>
      <c r="AB80" s="18">
        <v>0</v>
      </c>
      <c r="AC80" s="19">
        <v>0</v>
      </c>
      <c r="AD80" s="19">
        <v>0</v>
      </c>
      <c r="AE80" s="19">
        <v>0</v>
      </c>
      <c r="AF80" s="19">
        <v>0</v>
      </c>
      <c r="AG80" s="19">
        <v>0</v>
      </c>
      <c r="AH80" s="19">
        <v>0</v>
      </c>
      <c r="AI80" s="18">
        <v>0</v>
      </c>
      <c r="AJ80" s="19">
        <v>0</v>
      </c>
      <c r="AK80" s="26">
        <f>F80</f>
        <v>0</v>
      </c>
      <c r="AL80" s="19">
        <v>0</v>
      </c>
      <c r="AM80" s="19">
        <v>0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>
        <v>0</v>
      </c>
      <c r="AT80" s="18" t="str">
        <f t="shared" si="22"/>
        <v>55</v>
      </c>
      <c r="AU80" s="18" t="s">
        <v>25</v>
      </c>
      <c r="AV80" s="16" t="str">
        <f t="shared" si="23"/>
        <v>7B00013CC8010F0760000000050000000000000000000000000000000000000000000000000000000000000000000000000000000000000000557D</v>
      </c>
      <c r="AW80" s="79">
        <v>79</v>
      </c>
      <c r="AX80" s="21"/>
      <c r="AY80" s="18" t="str">
        <f t="shared" si="24"/>
        <v>00</v>
      </c>
      <c r="AZ80" s="18" t="str">
        <f t="shared" si="25"/>
        <v>00</v>
      </c>
      <c r="BA80" s="20"/>
      <c r="BB80" s="21"/>
    </row>
    <row r="81" spans="1:54" ht="66">
      <c r="A81" s="27"/>
      <c r="B81" s="16"/>
      <c r="C81" s="27"/>
      <c r="D81" s="16"/>
      <c r="E81" s="16">
        <v>2</v>
      </c>
      <c r="F81" s="25">
        <v>34</v>
      </c>
      <c r="G81" s="18" t="s">
        <v>18</v>
      </c>
      <c r="H81" s="18">
        <v>0</v>
      </c>
      <c r="I81" s="18">
        <v>1</v>
      </c>
      <c r="J81" s="18" t="s">
        <v>69</v>
      </c>
      <c r="K81" s="18" t="s">
        <v>68</v>
      </c>
      <c r="L81" s="18">
        <v>1</v>
      </c>
      <c r="M81" s="18" t="s">
        <v>172</v>
      </c>
      <c r="N81" s="19">
        <v>760</v>
      </c>
      <c r="O81" s="19">
        <v>0</v>
      </c>
      <c r="P81" s="19">
        <v>5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0</v>
      </c>
      <c r="AI81" s="18">
        <v>0</v>
      </c>
      <c r="AJ81" s="19">
        <v>0</v>
      </c>
      <c r="AK81" s="26">
        <f t="shared" ref="AK81:AK82" si="32">F81</f>
        <v>34</v>
      </c>
      <c r="AL81" s="19">
        <v>0</v>
      </c>
      <c r="AM81" s="19">
        <v>0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8" t="str">
        <f t="shared" si="22"/>
        <v>01</v>
      </c>
      <c r="AU81" s="18" t="s">
        <v>25</v>
      </c>
      <c r="AV81" s="16" t="str">
        <f t="shared" si="23"/>
        <v>7B00013CC8010F0760000000050000000000000000000000000000000000000000000000000000003400000000000000000000000000000000017D</v>
      </c>
      <c r="AW81" s="79">
        <v>80</v>
      </c>
      <c r="AX81" s="21"/>
      <c r="AY81" s="18" t="str">
        <f t="shared" si="24"/>
        <v>00</v>
      </c>
      <c r="AZ81" s="18" t="str">
        <f t="shared" si="25"/>
        <v>00</v>
      </c>
      <c r="BA81" s="20"/>
      <c r="BB81" s="21"/>
    </row>
    <row r="82" spans="1:54" ht="66">
      <c r="A82" s="27"/>
      <c r="B82" s="16"/>
      <c r="C82" s="27"/>
      <c r="D82" s="16"/>
      <c r="E82" s="16">
        <v>3</v>
      </c>
      <c r="F82" s="25" t="s">
        <v>72</v>
      </c>
      <c r="G82" s="18" t="s">
        <v>18</v>
      </c>
      <c r="H82" s="18">
        <v>0</v>
      </c>
      <c r="I82" s="18">
        <v>1</v>
      </c>
      <c r="J82" s="18" t="s">
        <v>69</v>
      </c>
      <c r="K82" s="18" t="s">
        <v>68</v>
      </c>
      <c r="L82" s="18">
        <v>1</v>
      </c>
      <c r="M82" s="18" t="s">
        <v>172</v>
      </c>
      <c r="N82" s="19">
        <v>760</v>
      </c>
      <c r="O82" s="19">
        <v>0</v>
      </c>
      <c r="P82" s="19">
        <v>5</v>
      </c>
      <c r="Q82" s="18">
        <v>0</v>
      </c>
      <c r="R82" s="18">
        <v>0</v>
      </c>
      <c r="S82" s="18">
        <v>0</v>
      </c>
      <c r="T82" s="18">
        <v>0</v>
      </c>
      <c r="U82" s="18">
        <v>0</v>
      </c>
      <c r="V82" s="18">
        <v>0</v>
      </c>
      <c r="W82" s="18">
        <v>0</v>
      </c>
      <c r="X82" s="18">
        <v>0</v>
      </c>
      <c r="Y82" s="18">
        <v>0</v>
      </c>
      <c r="Z82" s="18">
        <v>0</v>
      </c>
      <c r="AA82" s="18">
        <v>0</v>
      </c>
      <c r="AB82" s="18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19">
        <v>0</v>
      </c>
      <c r="AI82" s="18">
        <v>0</v>
      </c>
      <c r="AJ82" s="19">
        <v>0</v>
      </c>
      <c r="AK82" s="26" t="str">
        <f t="shared" si="32"/>
        <v>FFFF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8" t="str">
        <f t="shared" si="22"/>
        <v>54</v>
      </c>
      <c r="AU82" s="18" t="s">
        <v>25</v>
      </c>
      <c r="AV82" s="16" t="str">
        <f t="shared" si="23"/>
        <v>7B00013CC8010F0760000000050000000000000000000000000000000000000000000000000000FFFF00000000000000000000000000000000547D</v>
      </c>
      <c r="AW82" s="79">
        <v>81</v>
      </c>
      <c r="AX82" s="21"/>
      <c r="AY82" s="18" t="str">
        <f t="shared" si="24"/>
        <v>00</v>
      </c>
      <c r="AZ82" s="18" t="str">
        <f t="shared" si="25"/>
        <v>00</v>
      </c>
      <c r="BA82" s="20"/>
      <c r="BB82" s="21"/>
    </row>
    <row r="83" spans="1:54" ht="66">
      <c r="A83" s="27"/>
      <c r="B83" s="16">
        <v>42</v>
      </c>
      <c r="C83" s="27" t="s">
        <v>94</v>
      </c>
      <c r="D83" s="16"/>
      <c r="E83" s="16">
        <v>1</v>
      </c>
      <c r="F83" s="25">
        <v>0</v>
      </c>
      <c r="G83" s="18" t="s">
        <v>18</v>
      </c>
      <c r="H83" s="18">
        <v>0</v>
      </c>
      <c r="I83" s="18">
        <v>1</v>
      </c>
      <c r="J83" s="18" t="s">
        <v>69</v>
      </c>
      <c r="K83" s="18" t="s">
        <v>68</v>
      </c>
      <c r="L83" s="18">
        <v>1</v>
      </c>
      <c r="M83" s="18" t="s">
        <v>172</v>
      </c>
      <c r="N83" s="19">
        <v>760</v>
      </c>
      <c r="O83" s="19">
        <v>0</v>
      </c>
      <c r="P83" s="19">
        <v>5</v>
      </c>
      <c r="Q83" s="18">
        <v>0</v>
      </c>
      <c r="R83" s="18">
        <v>0</v>
      </c>
      <c r="S83" s="18">
        <v>0</v>
      </c>
      <c r="T83" s="18">
        <v>0</v>
      </c>
      <c r="U83" s="18">
        <v>0</v>
      </c>
      <c r="V83" s="18">
        <v>0</v>
      </c>
      <c r="W83" s="18">
        <v>0</v>
      </c>
      <c r="X83" s="18">
        <v>0</v>
      </c>
      <c r="Y83" s="18">
        <v>0</v>
      </c>
      <c r="Z83" s="18">
        <v>0</v>
      </c>
      <c r="AA83" s="18">
        <v>0</v>
      </c>
      <c r="AB83" s="18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19">
        <v>0</v>
      </c>
      <c r="AI83" s="18">
        <v>0</v>
      </c>
      <c r="AJ83" s="19">
        <v>0</v>
      </c>
      <c r="AK83" s="19">
        <v>0</v>
      </c>
      <c r="AL83" s="26">
        <f>F83</f>
        <v>0</v>
      </c>
      <c r="AM83" s="19">
        <v>0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>
        <v>0</v>
      </c>
      <c r="AT83" s="18" t="str">
        <f t="shared" si="22"/>
        <v>55</v>
      </c>
      <c r="AU83" s="18" t="s">
        <v>25</v>
      </c>
      <c r="AV83" s="16" t="str">
        <f t="shared" si="23"/>
        <v>7B00013CC8010F0760000000050000000000000000000000000000000000000000000000000000000000000000000000000000000000000000557D</v>
      </c>
      <c r="AW83" s="79">
        <v>82</v>
      </c>
      <c r="AX83" s="21"/>
      <c r="AY83" s="18" t="str">
        <f t="shared" si="24"/>
        <v>00</v>
      </c>
      <c r="AZ83" s="18" t="str">
        <f t="shared" si="25"/>
        <v>00</v>
      </c>
      <c r="BA83" s="20"/>
      <c r="BB83" s="21"/>
    </row>
    <row r="84" spans="1:54" ht="66">
      <c r="A84" s="27"/>
      <c r="B84" s="16"/>
      <c r="C84" s="27"/>
      <c r="D84" s="16"/>
      <c r="E84" s="16">
        <v>2</v>
      </c>
      <c r="F84" s="25">
        <v>34</v>
      </c>
      <c r="G84" s="18" t="s">
        <v>18</v>
      </c>
      <c r="H84" s="18">
        <v>0</v>
      </c>
      <c r="I84" s="18">
        <v>1</v>
      </c>
      <c r="J84" s="18" t="s">
        <v>69</v>
      </c>
      <c r="K84" s="18" t="s">
        <v>68</v>
      </c>
      <c r="L84" s="18">
        <v>1</v>
      </c>
      <c r="M84" s="18" t="s">
        <v>172</v>
      </c>
      <c r="N84" s="19">
        <v>760</v>
      </c>
      <c r="O84" s="19">
        <v>0</v>
      </c>
      <c r="P84" s="19">
        <v>5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18">
        <v>0</v>
      </c>
      <c r="AJ84" s="19">
        <v>0</v>
      </c>
      <c r="AK84" s="19">
        <v>0</v>
      </c>
      <c r="AL84" s="26">
        <f t="shared" ref="AL84:AL85" si="33">F84</f>
        <v>34</v>
      </c>
      <c r="AM84" s="19">
        <v>0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8" t="str">
        <f t="shared" si="22"/>
        <v>01</v>
      </c>
      <c r="AU84" s="18" t="s">
        <v>25</v>
      </c>
      <c r="AV84" s="16" t="str">
        <f t="shared" si="23"/>
        <v>7B00013CC8010F0760000000050000000000000000000000000000000000000000000000000000000000340000000000000000000000000000017D</v>
      </c>
      <c r="AW84" s="79">
        <v>83</v>
      </c>
      <c r="AX84" s="21"/>
      <c r="AY84" s="18" t="str">
        <f t="shared" si="24"/>
        <v>00</v>
      </c>
      <c r="AZ84" s="18" t="str">
        <f t="shared" si="25"/>
        <v>00</v>
      </c>
      <c r="BA84" s="20"/>
      <c r="BB84" s="21"/>
    </row>
    <row r="85" spans="1:54" ht="66">
      <c r="A85" s="27"/>
      <c r="B85" s="16"/>
      <c r="C85" s="27"/>
      <c r="D85" s="16"/>
      <c r="E85" s="16">
        <v>3</v>
      </c>
      <c r="F85" s="25" t="s">
        <v>72</v>
      </c>
      <c r="G85" s="18" t="s">
        <v>18</v>
      </c>
      <c r="H85" s="18">
        <v>0</v>
      </c>
      <c r="I85" s="18">
        <v>1</v>
      </c>
      <c r="J85" s="18" t="s">
        <v>69</v>
      </c>
      <c r="K85" s="18" t="s">
        <v>68</v>
      </c>
      <c r="L85" s="18">
        <v>1</v>
      </c>
      <c r="M85" s="18" t="s">
        <v>172</v>
      </c>
      <c r="N85" s="19">
        <v>760</v>
      </c>
      <c r="O85" s="19">
        <v>0</v>
      </c>
      <c r="P85" s="19">
        <v>5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18">
        <v>0</v>
      </c>
      <c r="AJ85" s="19">
        <v>0</v>
      </c>
      <c r="AK85" s="19">
        <v>0</v>
      </c>
      <c r="AL85" s="26" t="str">
        <f t="shared" si="33"/>
        <v>FFFF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8" t="str">
        <f t="shared" si="22"/>
        <v>54</v>
      </c>
      <c r="AU85" s="18" t="s">
        <v>25</v>
      </c>
      <c r="AV85" s="16" t="str">
        <f t="shared" si="23"/>
        <v>7B00013CC8010F07600000000500000000000000000000000000000000000000000000000000000000FFFF0000000000000000000000000000547D</v>
      </c>
      <c r="AW85" s="79">
        <v>84</v>
      </c>
      <c r="AX85" s="21"/>
      <c r="AY85" s="18" t="str">
        <f t="shared" si="24"/>
        <v>00</v>
      </c>
      <c r="AZ85" s="18" t="str">
        <f t="shared" si="25"/>
        <v>00</v>
      </c>
      <c r="BA85" s="20"/>
      <c r="BB85" s="21"/>
    </row>
    <row r="86" spans="1:54" ht="66">
      <c r="A86" s="27"/>
      <c r="B86" s="16">
        <v>44</v>
      </c>
      <c r="C86" s="27" t="s">
        <v>95</v>
      </c>
      <c r="D86" s="16"/>
      <c r="E86" s="16">
        <v>1</v>
      </c>
      <c r="F86" s="25">
        <v>0</v>
      </c>
      <c r="G86" s="18" t="s">
        <v>18</v>
      </c>
      <c r="H86" s="18">
        <v>0</v>
      </c>
      <c r="I86" s="18">
        <v>1</v>
      </c>
      <c r="J86" s="18" t="s">
        <v>69</v>
      </c>
      <c r="K86" s="18" t="s">
        <v>68</v>
      </c>
      <c r="L86" s="18">
        <v>1</v>
      </c>
      <c r="M86" s="18" t="s">
        <v>172</v>
      </c>
      <c r="N86" s="19">
        <v>760</v>
      </c>
      <c r="O86" s="19">
        <v>0</v>
      </c>
      <c r="P86" s="19">
        <v>5</v>
      </c>
      <c r="Q86" s="18">
        <v>0</v>
      </c>
      <c r="R86" s="18">
        <v>0</v>
      </c>
      <c r="S86" s="18">
        <v>0</v>
      </c>
      <c r="T86" s="18">
        <v>0</v>
      </c>
      <c r="U86" s="18">
        <v>0</v>
      </c>
      <c r="V86" s="18">
        <v>0</v>
      </c>
      <c r="W86" s="18">
        <v>0</v>
      </c>
      <c r="X86" s="18">
        <v>0</v>
      </c>
      <c r="Y86" s="18">
        <v>0</v>
      </c>
      <c r="Z86" s="18">
        <v>0</v>
      </c>
      <c r="AA86" s="18">
        <v>0</v>
      </c>
      <c r="AB86" s="18">
        <v>0</v>
      </c>
      <c r="AC86" s="19">
        <v>0</v>
      </c>
      <c r="AD86" s="19">
        <v>0</v>
      </c>
      <c r="AE86" s="19">
        <v>0</v>
      </c>
      <c r="AF86" s="19">
        <v>0</v>
      </c>
      <c r="AG86" s="19">
        <v>0</v>
      </c>
      <c r="AH86" s="19">
        <v>0</v>
      </c>
      <c r="AI86" s="18">
        <v>0</v>
      </c>
      <c r="AJ86" s="19">
        <v>0</v>
      </c>
      <c r="AK86" s="19">
        <v>0</v>
      </c>
      <c r="AL86" s="19">
        <v>0</v>
      </c>
      <c r="AM86" s="26">
        <f>F86</f>
        <v>0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0</v>
      </c>
      <c r="AT86" s="18" t="str">
        <f t="shared" si="22"/>
        <v>55</v>
      </c>
      <c r="AU86" s="18" t="s">
        <v>25</v>
      </c>
      <c r="AV86" s="16" t="str">
        <f t="shared" si="23"/>
        <v>7B00013CC8010F0760000000050000000000000000000000000000000000000000000000000000000000000000000000000000000000000000557D</v>
      </c>
      <c r="AW86" s="79">
        <v>85</v>
      </c>
      <c r="AX86" s="21"/>
      <c r="AY86" s="18" t="str">
        <f t="shared" si="24"/>
        <v>00</v>
      </c>
      <c r="AZ86" s="18" t="str">
        <f t="shared" si="25"/>
        <v>00</v>
      </c>
      <c r="BA86" s="20"/>
      <c r="BB86" s="21"/>
    </row>
    <row r="87" spans="1:54" ht="66">
      <c r="A87" s="27"/>
      <c r="B87" s="16"/>
      <c r="C87" s="27"/>
      <c r="D87" s="16"/>
      <c r="E87" s="16">
        <v>2</v>
      </c>
      <c r="F87" s="25">
        <v>34</v>
      </c>
      <c r="G87" s="18" t="s">
        <v>18</v>
      </c>
      <c r="H87" s="18">
        <v>0</v>
      </c>
      <c r="I87" s="18">
        <v>1</v>
      </c>
      <c r="J87" s="18" t="s">
        <v>69</v>
      </c>
      <c r="K87" s="18" t="s">
        <v>68</v>
      </c>
      <c r="L87" s="18">
        <v>1</v>
      </c>
      <c r="M87" s="18" t="s">
        <v>172</v>
      </c>
      <c r="N87" s="19">
        <v>760</v>
      </c>
      <c r="O87" s="19">
        <v>0</v>
      </c>
      <c r="P87" s="19">
        <v>5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0</v>
      </c>
      <c r="X87" s="18">
        <v>0</v>
      </c>
      <c r="Y87" s="18">
        <v>0</v>
      </c>
      <c r="Z87" s="18">
        <v>0</v>
      </c>
      <c r="AA87" s="18">
        <v>0</v>
      </c>
      <c r="AB87" s="18">
        <v>0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8">
        <v>0</v>
      </c>
      <c r="AJ87" s="19">
        <v>0</v>
      </c>
      <c r="AK87" s="19">
        <v>0</v>
      </c>
      <c r="AL87" s="19">
        <v>0</v>
      </c>
      <c r="AM87" s="26">
        <f t="shared" ref="AM87:AM88" si="34">F87</f>
        <v>34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8" t="str">
        <f t="shared" si="22"/>
        <v>01</v>
      </c>
      <c r="AU87" s="18" t="s">
        <v>25</v>
      </c>
      <c r="AV87" s="16" t="str">
        <f t="shared" si="23"/>
        <v>7B00013CC8010F0760000000050000000000000000000000000000000000000000000000000000000000000034000000000000000000000000017D</v>
      </c>
      <c r="AW87" s="79">
        <v>86</v>
      </c>
      <c r="AX87" s="21"/>
      <c r="AY87" s="18" t="str">
        <f t="shared" si="24"/>
        <v>00</v>
      </c>
      <c r="AZ87" s="18" t="str">
        <f t="shared" si="25"/>
        <v>00</v>
      </c>
      <c r="BA87" s="20"/>
      <c r="BB87" s="21"/>
    </row>
    <row r="88" spans="1:54" ht="66">
      <c r="A88" s="27"/>
      <c r="B88" s="16"/>
      <c r="C88" s="27"/>
      <c r="D88" s="16"/>
      <c r="E88" s="16">
        <v>3</v>
      </c>
      <c r="F88" s="25" t="s">
        <v>72</v>
      </c>
      <c r="G88" s="18" t="s">
        <v>18</v>
      </c>
      <c r="H88" s="18">
        <v>0</v>
      </c>
      <c r="I88" s="18">
        <v>1</v>
      </c>
      <c r="J88" s="18" t="s">
        <v>69</v>
      </c>
      <c r="K88" s="18" t="s">
        <v>68</v>
      </c>
      <c r="L88" s="18">
        <v>1</v>
      </c>
      <c r="M88" s="18" t="s">
        <v>172</v>
      </c>
      <c r="N88" s="19">
        <v>760</v>
      </c>
      <c r="O88" s="19">
        <v>0</v>
      </c>
      <c r="P88" s="19">
        <v>5</v>
      </c>
      <c r="Q88" s="18">
        <v>0</v>
      </c>
      <c r="R88" s="18">
        <v>0</v>
      </c>
      <c r="S88" s="18">
        <v>0</v>
      </c>
      <c r="T88" s="18">
        <v>0</v>
      </c>
      <c r="U88" s="18">
        <v>0</v>
      </c>
      <c r="V88" s="18">
        <v>0</v>
      </c>
      <c r="W88" s="18">
        <v>0</v>
      </c>
      <c r="X88" s="18">
        <v>0</v>
      </c>
      <c r="Y88" s="18">
        <v>0</v>
      </c>
      <c r="Z88" s="18">
        <v>0</v>
      </c>
      <c r="AA88" s="18">
        <v>0</v>
      </c>
      <c r="AB88" s="18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8">
        <v>0</v>
      </c>
      <c r="AJ88" s="19">
        <v>0</v>
      </c>
      <c r="AK88" s="19">
        <v>0</v>
      </c>
      <c r="AL88" s="19">
        <v>0</v>
      </c>
      <c r="AM88" s="26" t="str">
        <f t="shared" si="34"/>
        <v>FFFF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8" t="str">
        <f t="shared" si="22"/>
        <v>54</v>
      </c>
      <c r="AU88" s="18" t="s">
        <v>25</v>
      </c>
      <c r="AV88" s="16" t="str">
        <f t="shared" si="23"/>
        <v>7B00013CC8010F076000000005000000000000000000000000000000000000000000000000000000000000FFFF000000000000000000000000547D</v>
      </c>
      <c r="AW88" s="79">
        <v>87</v>
      </c>
      <c r="AX88" s="21"/>
      <c r="AY88" s="18" t="str">
        <f t="shared" si="24"/>
        <v>00</v>
      </c>
      <c r="AZ88" s="18" t="str">
        <f t="shared" si="25"/>
        <v>00</v>
      </c>
      <c r="BA88" s="20"/>
      <c r="BB88" s="21"/>
    </row>
    <row r="89" spans="1:54" ht="66">
      <c r="A89" s="27"/>
      <c r="B89" s="16">
        <v>46</v>
      </c>
      <c r="C89" s="27" t="s">
        <v>96</v>
      </c>
      <c r="D89" s="16"/>
      <c r="E89" s="16">
        <v>1</v>
      </c>
      <c r="F89" s="22">
        <v>0</v>
      </c>
      <c r="G89" s="18" t="s">
        <v>18</v>
      </c>
      <c r="H89" s="18">
        <v>0</v>
      </c>
      <c r="I89" s="18">
        <v>1</v>
      </c>
      <c r="J89" s="18" t="s">
        <v>69</v>
      </c>
      <c r="K89" s="18" t="s">
        <v>68</v>
      </c>
      <c r="L89" s="18">
        <v>1</v>
      </c>
      <c r="M89" s="18" t="s">
        <v>172</v>
      </c>
      <c r="N89" s="19">
        <v>760</v>
      </c>
      <c r="O89" s="19">
        <v>0</v>
      </c>
      <c r="P89" s="19">
        <v>5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8">
        <v>0</v>
      </c>
      <c r="AJ89" s="19">
        <v>0</v>
      </c>
      <c r="AK89" s="19">
        <v>0</v>
      </c>
      <c r="AL89" s="19">
        <v>0</v>
      </c>
      <c r="AM89" s="19">
        <v>0</v>
      </c>
      <c r="AN89" s="26">
        <f>F89</f>
        <v>0</v>
      </c>
      <c r="AO89" s="19">
        <v>0</v>
      </c>
      <c r="AP89" s="19">
        <v>0</v>
      </c>
      <c r="AQ89" s="19">
        <v>0</v>
      </c>
      <c r="AR89" s="19">
        <v>0</v>
      </c>
      <c r="AS89" s="19">
        <v>0</v>
      </c>
      <c r="AT89" s="18" t="str">
        <f t="shared" si="22"/>
        <v>55</v>
      </c>
      <c r="AU89" s="18" t="s">
        <v>25</v>
      </c>
      <c r="AV89" s="16" t="str">
        <f t="shared" si="23"/>
        <v>7B00013CC8010F0760000000050000000000000000000000000000000000000000000000000000000000000000000000000000000000000000557D</v>
      </c>
      <c r="AW89" s="79">
        <v>88</v>
      </c>
      <c r="AX89" s="21"/>
      <c r="AY89" s="18" t="str">
        <f t="shared" si="24"/>
        <v>00</v>
      </c>
      <c r="AZ89" s="18" t="str">
        <f t="shared" si="25"/>
        <v>00</v>
      </c>
      <c r="BA89" s="20"/>
      <c r="BB89" s="21"/>
    </row>
    <row r="90" spans="1:54" ht="66">
      <c r="A90" s="27"/>
      <c r="B90" s="16"/>
      <c r="C90" s="27"/>
      <c r="D90" s="16"/>
      <c r="E90" s="16">
        <v>2</v>
      </c>
      <c r="F90" s="22">
        <v>1</v>
      </c>
      <c r="G90" s="18" t="s">
        <v>18</v>
      </c>
      <c r="H90" s="18">
        <v>0</v>
      </c>
      <c r="I90" s="18">
        <v>1</v>
      </c>
      <c r="J90" s="18" t="s">
        <v>69</v>
      </c>
      <c r="K90" s="18" t="s">
        <v>68</v>
      </c>
      <c r="L90" s="18">
        <v>1</v>
      </c>
      <c r="M90" s="18" t="s">
        <v>172</v>
      </c>
      <c r="N90" s="19">
        <v>760</v>
      </c>
      <c r="O90" s="19">
        <v>0</v>
      </c>
      <c r="P90" s="19">
        <v>5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8">
        <v>0</v>
      </c>
      <c r="AJ90" s="19">
        <v>0</v>
      </c>
      <c r="AK90" s="19">
        <v>0</v>
      </c>
      <c r="AL90" s="19">
        <v>0</v>
      </c>
      <c r="AM90" s="19">
        <v>0</v>
      </c>
      <c r="AN90" s="26">
        <f t="shared" ref="AN90:AN91" si="35">F90</f>
        <v>1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8" t="str">
        <f t="shared" si="22"/>
        <v>54</v>
      </c>
      <c r="AU90" s="18" t="s">
        <v>25</v>
      </c>
      <c r="AV90" s="16" t="str">
        <f t="shared" si="23"/>
        <v>7B00013CC8010F0760000000050000000000000000000000000000000000000000000000000000000000000000000100000000000000000000547D</v>
      </c>
      <c r="AW90" s="79">
        <v>89</v>
      </c>
      <c r="AX90" s="21"/>
      <c r="AY90" s="18" t="str">
        <f t="shared" si="24"/>
        <v>00</v>
      </c>
      <c r="AZ90" s="18" t="str">
        <f t="shared" si="25"/>
        <v>00</v>
      </c>
      <c r="BA90" s="20"/>
      <c r="BB90" s="21"/>
    </row>
    <row r="91" spans="1:54" ht="66">
      <c r="A91" s="27"/>
      <c r="B91" s="16"/>
      <c r="C91" s="27"/>
      <c r="D91" s="16"/>
      <c r="E91" s="16">
        <v>3</v>
      </c>
      <c r="F91" s="22" t="s">
        <v>22</v>
      </c>
      <c r="G91" s="18" t="s">
        <v>18</v>
      </c>
      <c r="H91" s="18">
        <v>0</v>
      </c>
      <c r="I91" s="18">
        <v>1</v>
      </c>
      <c r="J91" s="18" t="s">
        <v>69</v>
      </c>
      <c r="K91" s="18" t="s">
        <v>68</v>
      </c>
      <c r="L91" s="18">
        <v>1</v>
      </c>
      <c r="M91" s="18" t="s">
        <v>172</v>
      </c>
      <c r="N91" s="19">
        <v>760</v>
      </c>
      <c r="O91" s="19">
        <v>0</v>
      </c>
      <c r="P91" s="19">
        <v>5</v>
      </c>
      <c r="Q91" s="18">
        <v>0</v>
      </c>
      <c r="R91" s="18">
        <v>0</v>
      </c>
      <c r="S91" s="18">
        <v>0</v>
      </c>
      <c r="T91" s="18">
        <v>0</v>
      </c>
      <c r="U91" s="18">
        <v>0</v>
      </c>
      <c r="V91" s="18">
        <v>0</v>
      </c>
      <c r="W91" s="18">
        <v>0</v>
      </c>
      <c r="X91" s="18">
        <v>0</v>
      </c>
      <c r="Y91" s="18">
        <v>0</v>
      </c>
      <c r="Z91" s="18">
        <v>0</v>
      </c>
      <c r="AA91" s="18">
        <v>0</v>
      </c>
      <c r="AB91" s="18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  <c r="AH91" s="19">
        <v>0</v>
      </c>
      <c r="AI91" s="18">
        <v>0</v>
      </c>
      <c r="AJ91" s="19">
        <v>0</v>
      </c>
      <c r="AK91" s="19">
        <v>0</v>
      </c>
      <c r="AL91" s="19">
        <v>0</v>
      </c>
      <c r="AM91" s="19">
        <v>0</v>
      </c>
      <c r="AN91" s="26" t="str">
        <f t="shared" si="35"/>
        <v>FF</v>
      </c>
      <c r="AO91" s="19">
        <v>0</v>
      </c>
      <c r="AP91" s="19">
        <v>0</v>
      </c>
      <c r="AQ91" s="19">
        <v>0</v>
      </c>
      <c r="AR91" s="19">
        <v>0</v>
      </c>
      <c r="AS91" s="19">
        <v>0</v>
      </c>
      <c r="AT91" s="18" t="str">
        <f t="shared" si="22"/>
        <v>54</v>
      </c>
      <c r="AU91" s="18" t="s">
        <v>25</v>
      </c>
      <c r="AV91" s="16" t="str">
        <f t="shared" si="23"/>
        <v>7B00013CC8010F0760000000050000000000000000000000000000000000000000000000000000000000000000FF00000000000000000000547D</v>
      </c>
      <c r="AW91" s="79">
        <v>90</v>
      </c>
      <c r="AX91" s="21"/>
      <c r="AY91" s="18" t="str">
        <f t="shared" si="24"/>
        <v>00</v>
      </c>
      <c r="AZ91" s="18" t="str">
        <f t="shared" si="25"/>
        <v>00</v>
      </c>
      <c r="BA91" s="20"/>
      <c r="BB91" s="21"/>
    </row>
    <row r="92" spans="1:54" ht="66">
      <c r="A92" s="27"/>
      <c r="B92" s="16">
        <v>48</v>
      </c>
      <c r="C92" s="27" t="s">
        <v>97</v>
      </c>
      <c r="D92" s="16"/>
      <c r="E92" s="16">
        <v>1</v>
      </c>
      <c r="F92" s="25">
        <v>0</v>
      </c>
      <c r="G92" s="18" t="s">
        <v>18</v>
      </c>
      <c r="H92" s="18">
        <v>0</v>
      </c>
      <c r="I92" s="18">
        <v>1</v>
      </c>
      <c r="J92" s="18" t="s">
        <v>69</v>
      </c>
      <c r="K92" s="18" t="s">
        <v>68</v>
      </c>
      <c r="L92" s="18">
        <v>1</v>
      </c>
      <c r="M92" s="18" t="s">
        <v>172</v>
      </c>
      <c r="N92" s="19">
        <v>760</v>
      </c>
      <c r="O92" s="19">
        <v>0</v>
      </c>
      <c r="P92" s="19">
        <v>5</v>
      </c>
      <c r="Q92" s="18">
        <v>0</v>
      </c>
      <c r="R92" s="18">
        <v>0</v>
      </c>
      <c r="S92" s="18">
        <v>0</v>
      </c>
      <c r="T92" s="18">
        <v>0</v>
      </c>
      <c r="U92" s="18">
        <v>0</v>
      </c>
      <c r="V92" s="18">
        <v>0</v>
      </c>
      <c r="W92" s="18">
        <v>0</v>
      </c>
      <c r="X92" s="18">
        <v>0</v>
      </c>
      <c r="Y92" s="18">
        <v>0</v>
      </c>
      <c r="Z92" s="18">
        <v>0</v>
      </c>
      <c r="AA92" s="18">
        <v>0</v>
      </c>
      <c r="AB92" s="18">
        <v>0</v>
      </c>
      <c r="AC92" s="19">
        <v>0</v>
      </c>
      <c r="AD92" s="19">
        <v>0</v>
      </c>
      <c r="AE92" s="19">
        <v>0</v>
      </c>
      <c r="AF92" s="19">
        <v>0</v>
      </c>
      <c r="AG92" s="19">
        <v>0</v>
      </c>
      <c r="AH92" s="19">
        <v>0</v>
      </c>
      <c r="AI92" s="18">
        <v>0</v>
      </c>
      <c r="AJ92" s="19">
        <v>0</v>
      </c>
      <c r="AK92" s="19">
        <v>0</v>
      </c>
      <c r="AL92" s="19">
        <v>0</v>
      </c>
      <c r="AM92" s="19">
        <v>0</v>
      </c>
      <c r="AN92" s="19">
        <v>0</v>
      </c>
      <c r="AO92" s="26">
        <f>F92</f>
        <v>0</v>
      </c>
      <c r="AP92" s="19">
        <v>0</v>
      </c>
      <c r="AQ92" s="19">
        <v>0</v>
      </c>
      <c r="AR92" s="19">
        <v>0</v>
      </c>
      <c r="AS92" s="19">
        <v>0</v>
      </c>
      <c r="AT92" s="18" t="str">
        <f t="shared" si="22"/>
        <v>55</v>
      </c>
      <c r="AU92" s="18" t="s">
        <v>25</v>
      </c>
      <c r="AV92" s="16" t="str">
        <f t="shared" si="23"/>
        <v>7B00013CC8010F0760000000050000000000000000000000000000000000000000000000000000000000000000000000000000000000000000557D</v>
      </c>
      <c r="AW92" s="79">
        <v>91</v>
      </c>
      <c r="AX92" s="21"/>
      <c r="AY92" s="18" t="str">
        <f t="shared" si="24"/>
        <v>00</v>
      </c>
      <c r="AZ92" s="18" t="str">
        <f t="shared" si="25"/>
        <v>00</v>
      </c>
      <c r="BA92" s="20"/>
      <c r="BB92" s="21"/>
    </row>
    <row r="93" spans="1:54" ht="66">
      <c r="A93" s="27"/>
      <c r="B93" s="16"/>
      <c r="C93" s="27"/>
      <c r="D93" s="16"/>
      <c r="E93" s="16">
        <v>2</v>
      </c>
      <c r="F93" s="25">
        <v>34</v>
      </c>
      <c r="G93" s="18" t="s">
        <v>18</v>
      </c>
      <c r="H93" s="18">
        <v>0</v>
      </c>
      <c r="I93" s="18">
        <v>1</v>
      </c>
      <c r="J93" s="18" t="s">
        <v>69</v>
      </c>
      <c r="K93" s="18" t="s">
        <v>68</v>
      </c>
      <c r="L93" s="18">
        <v>1</v>
      </c>
      <c r="M93" s="18" t="s">
        <v>172</v>
      </c>
      <c r="N93" s="19">
        <v>760</v>
      </c>
      <c r="O93" s="19">
        <v>0</v>
      </c>
      <c r="P93" s="19">
        <v>5</v>
      </c>
      <c r="Q93" s="18">
        <v>0</v>
      </c>
      <c r="R93" s="18">
        <v>0</v>
      </c>
      <c r="S93" s="18">
        <v>0</v>
      </c>
      <c r="T93" s="18">
        <v>0</v>
      </c>
      <c r="U93" s="18">
        <v>0</v>
      </c>
      <c r="V93" s="18">
        <v>0</v>
      </c>
      <c r="W93" s="18">
        <v>0</v>
      </c>
      <c r="X93" s="18">
        <v>0</v>
      </c>
      <c r="Y93" s="18">
        <v>0</v>
      </c>
      <c r="Z93" s="18">
        <v>0</v>
      </c>
      <c r="AA93" s="18">
        <v>0</v>
      </c>
      <c r="AB93" s="18">
        <v>0</v>
      </c>
      <c r="AC93" s="19">
        <v>0</v>
      </c>
      <c r="AD93" s="19">
        <v>0</v>
      </c>
      <c r="AE93" s="19">
        <v>0</v>
      </c>
      <c r="AF93" s="19">
        <v>0</v>
      </c>
      <c r="AG93" s="19">
        <v>0</v>
      </c>
      <c r="AH93" s="19">
        <v>0</v>
      </c>
      <c r="AI93" s="18">
        <v>0</v>
      </c>
      <c r="AJ93" s="19">
        <v>0</v>
      </c>
      <c r="AK93" s="19">
        <v>0</v>
      </c>
      <c r="AL93" s="19">
        <v>0</v>
      </c>
      <c r="AM93" s="19">
        <v>0</v>
      </c>
      <c r="AN93" s="19">
        <v>0</v>
      </c>
      <c r="AO93" s="26">
        <f t="shared" ref="AO93:AO94" si="36">F93</f>
        <v>34</v>
      </c>
      <c r="AP93" s="19">
        <v>0</v>
      </c>
      <c r="AQ93" s="19">
        <v>0</v>
      </c>
      <c r="AR93" s="19">
        <v>0</v>
      </c>
      <c r="AS93" s="19">
        <v>0</v>
      </c>
      <c r="AT93" s="18" t="str">
        <f t="shared" si="22"/>
        <v>01</v>
      </c>
      <c r="AU93" s="18" t="s">
        <v>25</v>
      </c>
      <c r="AV93" s="16" t="str">
        <f t="shared" si="23"/>
        <v>7B00013CC8010F0760000000050000000000000000000000000000000000000000000000000000000000000000000000340000000000000000017D</v>
      </c>
      <c r="AW93" s="79">
        <v>92</v>
      </c>
      <c r="AX93" s="21"/>
      <c r="AY93" s="18" t="str">
        <f t="shared" si="24"/>
        <v>00</v>
      </c>
      <c r="AZ93" s="18" t="str">
        <f t="shared" si="25"/>
        <v>00</v>
      </c>
      <c r="BA93" s="20"/>
      <c r="BB93" s="21"/>
    </row>
    <row r="94" spans="1:54" ht="66">
      <c r="A94" s="27"/>
      <c r="B94" s="16"/>
      <c r="C94" s="27"/>
      <c r="D94" s="16"/>
      <c r="E94" s="16">
        <v>3</v>
      </c>
      <c r="F94" s="25" t="s">
        <v>72</v>
      </c>
      <c r="G94" s="18" t="s">
        <v>18</v>
      </c>
      <c r="H94" s="18">
        <v>0</v>
      </c>
      <c r="I94" s="18">
        <v>1</v>
      </c>
      <c r="J94" s="18" t="s">
        <v>69</v>
      </c>
      <c r="K94" s="18" t="s">
        <v>68</v>
      </c>
      <c r="L94" s="18">
        <v>1</v>
      </c>
      <c r="M94" s="18" t="s">
        <v>172</v>
      </c>
      <c r="N94" s="19">
        <v>760</v>
      </c>
      <c r="O94" s="19">
        <v>0</v>
      </c>
      <c r="P94" s="19">
        <v>5</v>
      </c>
      <c r="Q94" s="18">
        <v>0</v>
      </c>
      <c r="R94" s="18">
        <v>0</v>
      </c>
      <c r="S94" s="18">
        <v>0</v>
      </c>
      <c r="T94" s="18">
        <v>0</v>
      </c>
      <c r="U94" s="18">
        <v>0</v>
      </c>
      <c r="V94" s="18">
        <v>0</v>
      </c>
      <c r="W94" s="18">
        <v>0</v>
      </c>
      <c r="X94" s="18">
        <v>0</v>
      </c>
      <c r="Y94" s="18">
        <v>0</v>
      </c>
      <c r="Z94" s="18">
        <v>0</v>
      </c>
      <c r="AA94" s="18">
        <v>0</v>
      </c>
      <c r="AB94" s="18">
        <v>0</v>
      </c>
      <c r="AC94" s="19">
        <v>0</v>
      </c>
      <c r="AD94" s="19">
        <v>0</v>
      </c>
      <c r="AE94" s="19">
        <v>0</v>
      </c>
      <c r="AF94" s="19">
        <v>0</v>
      </c>
      <c r="AG94" s="19">
        <v>0</v>
      </c>
      <c r="AH94" s="19">
        <v>0</v>
      </c>
      <c r="AI94" s="18">
        <v>0</v>
      </c>
      <c r="AJ94" s="19">
        <v>0</v>
      </c>
      <c r="AK94" s="19">
        <v>0</v>
      </c>
      <c r="AL94" s="19">
        <v>0</v>
      </c>
      <c r="AM94" s="19">
        <v>0</v>
      </c>
      <c r="AN94" s="19">
        <v>0</v>
      </c>
      <c r="AO94" s="26" t="str">
        <f t="shared" si="36"/>
        <v>FFFF</v>
      </c>
      <c r="AP94" s="19">
        <v>0</v>
      </c>
      <c r="AQ94" s="19">
        <v>0</v>
      </c>
      <c r="AR94" s="19">
        <v>0</v>
      </c>
      <c r="AS94" s="19">
        <v>0</v>
      </c>
      <c r="AT94" s="18" t="str">
        <f t="shared" si="22"/>
        <v>54</v>
      </c>
      <c r="AU94" s="18" t="s">
        <v>25</v>
      </c>
      <c r="AV94" s="16" t="str">
        <f t="shared" si="23"/>
        <v>7B00013CC8010F07600000000500000000000000000000000000000000000000000000000000000000000000000000FFFF0000000000000000547D</v>
      </c>
      <c r="AW94" s="79">
        <v>93</v>
      </c>
      <c r="AX94" s="21"/>
      <c r="AY94" s="18" t="str">
        <f t="shared" si="24"/>
        <v>00</v>
      </c>
      <c r="AZ94" s="18" t="str">
        <f t="shared" si="25"/>
        <v>00</v>
      </c>
      <c r="BA94" s="20"/>
      <c r="BB94" s="21"/>
    </row>
    <row r="95" spans="1:54" ht="66">
      <c r="A95" s="27"/>
      <c r="B95" s="16">
        <v>50</v>
      </c>
      <c r="C95" s="27" t="s">
        <v>98</v>
      </c>
      <c r="D95" s="16"/>
      <c r="E95" s="16">
        <v>1</v>
      </c>
      <c r="F95" s="25">
        <v>0</v>
      </c>
      <c r="G95" s="18" t="s">
        <v>18</v>
      </c>
      <c r="H95" s="18">
        <v>0</v>
      </c>
      <c r="I95" s="18">
        <v>1</v>
      </c>
      <c r="J95" s="18" t="s">
        <v>69</v>
      </c>
      <c r="K95" s="18" t="s">
        <v>68</v>
      </c>
      <c r="L95" s="18">
        <v>1</v>
      </c>
      <c r="M95" s="18" t="s">
        <v>172</v>
      </c>
      <c r="N95" s="19">
        <v>760</v>
      </c>
      <c r="O95" s="19">
        <v>0</v>
      </c>
      <c r="P95" s="19">
        <v>5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0</v>
      </c>
      <c r="W95" s="18">
        <v>0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0</v>
      </c>
      <c r="AH95" s="19">
        <v>0</v>
      </c>
      <c r="AI95" s="18">
        <v>0</v>
      </c>
      <c r="AJ95" s="19">
        <v>0</v>
      </c>
      <c r="AK95" s="19">
        <v>0</v>
      </c>
      <c r="AL95" s="19">
        <v>0</v>
      </c>
      <c r="AM95" s="19">
        <v>0</v>
      </c>
      <c r="AN95" s="19">
        <v>0</v>
      </c>
      <c r="AO95" s="19">
        <v>0</v>
      </c>
      <c r="AP95" s="26">
        <f>F95</f>
        <v>0</v>
      </c>
      <c r="AQ95" s="19">
        <v>0</v>
      </c>
      <c r="AR95" s="19">
        <v>0</v>
      </c>
      <c r="AS95" s="19">
        <v>0</v>
      </c>
      <c r="AT95" s="18" t="str">
        <f t="shared" si="22"/>
        <v>55</v>
      </c>
      <c r="AU95" s="18" t="s">
        <v>25</v>
      </c>
      <c r="AV95" s="16" t="str">
        <f t="shared" si="23"/>
        <v>7B00013CC8010F0760000000050000000000000000000000000000000000000000000000000000000000000000000000000000000000000000557D</v>
      </c>
      <c r="AW95" s="79">
        <v>94</v>
      </c>
      <c r="AX95" s="21"/>
      <c r="AY95" s="18" t="str">
        <f t="shared" si="24"/>
        <v>00</v>
      </c>
      <c r="AZ95" s="18" t="str">
        <f t="shared" si="25"/>
        <v>00</v>
      </c>
      <c r="BA95" s="20"/>
      <c r="BB95" s="21"/>
    </row>
    <row r="96" spans="1:54" ht="66">
      <c r="A96" s="27"/>
      <c r="B96" s="16"/>
      <c r="C96" s="27"/>
      <c r="D96" s="16"/>
      <c r="E96" s="16">
        <v>2</v>
      </c>
      <c r="F96" s="25">
        <v>34</v>
      </c>
      <c r="G96" s="18" t="s">
        <v>18</v>
      </c>
      <c r="H96" s="18">
        <v>0</v>
      </c>
      <c r="I96" s="18">
        <v>1</v>
      </c>
      <c r="J96" s="18" t="s">
        <v>69</v>
      </c>
      <c r="K96" s="18" t="s">
        <v>68</v>
      </c>
      <c r="L96" s="18">
        <v>1</v>
      </c>
      <c r="M96" s="18" t="s">
        <v>172</v>
      </c>
      <c r="N96" s="19">
        <v>760</v>
      </c>
      <c r="O96" s="19">
        <v>0</v>
      </c>
      <c r="P96" s="19">
        <v>5</v>
      </c>
      <c r="Q96" s="18">
        <v>0</v>
      </c>
      <c r="R96" s="18">
        <v>0</v>
      </c>
      <c r="S96" s="18">
        <v>0</v>
      </c>
      <c r="T96" s="18">
        <v>0</v>
      </c>
      <c r="U96" s="18">
        <v>0</v>
      </c>
      <c r="V96" s="18">
        <v>0</v>
      </c>
      <c r="W96" s="18">
        <v>0</v>
      </c>
      <c r="X96" s="18">
        <v>0</v>
      </c>
      <c r="Y96" s="18">
        <v>0</v>
      </c>
      <c r="Z96" s="18">
        <v>0</v>
      </c>
      <c r="AA96" s="18">
        <v>0</v>
      </c>
      <c r="AB96" s="18">
        <v>0</v>
      </c>
      <c r="AC96" s="19">
        <v>0</v>
      </c>
      <c r="AD96" s="19">
        <v>0</v>
      </c>
      <c r="AE96" s="19">
        <v>0</v>
      </c>
      <c r="AF96" s="19">
        <v>0</v>
      </c>
      <c r="AG96" s="19">
        <v>0</v>
      </c>
      <c r="AH96" s="19">
        <v>0</v>
      </c>
      <c r="AI96" s="18">
        <v>0</v>
      </c>
      <c r="AJ96" s="19">
        <v>0</v>
      </c>
      <c r="AK96" s="19">
        <v>0</v>
      </c>
      <c r="AL96" s="19">
        <v>0</v>
      </c>
      <c r="AM96" s="19">
        <v>0</v>
      </c>
      <c r="AN96" s="19">
        <v>0</v>
      </c>
      <c r="AO96" s="19">
        <v>0</v>
      </c>
      <c r="AP96" s="26">
        <f t="shared" ref="AP96:AP97" si="37">F96</f>
        <v>34</v>
      </c>
      <c r="AQ96" s="19">
        <v>0</v>
      </c>
      <c r="AR96" s="19">
        <v>0</v>
      </c>
      <c r="AS96" s="19">
        <v>0</v>
      </c>
      <c r="AT96" s="18" t="str">
        <f t="shared" si="22"/>
        <v>01</v>
      </c>
      <c r="AU96" s="18" t="s">
        <v>25</v>
      </c>
      <c r="AV96" s="16" t="str">
        <f t="shared" si="23"/>
        <v>7B00013CC8010F0760000000050000000000000000000000000000000000000000000000000000000000000000000000000034000000000000017D</v>
      </c>
      <c r="AW96" s="79">
        <v>95</v>
      </c>
      <c r="AX96" s="21"/>
      <c r="AY96" s="18" t="str">
        <f t="shared" si="24"/>
        <v>00</v>
      </c>
      <c r="AZ96" s="18" t="str">
        <f t="shared" si="25"/>
        <v>00</v>
      </c>
      <c r="BA96" s="20"/>
      <c r="BB96" s="21"/>
    </row>
    <row r="97" spans="1:54" ht="66">
      <c r="A97" s="27"/>
      <c r="B97" s="16"/>
      <c r="C97" s="27"/>
      <c r="D97" s="16"/>
      <c r="E97" s="16">
        <v>3</v>
      </c>
      <c r="F97" s="25" t="s">
        <v>72</v>
      </c>
      <c r="G97" s="18" t="s">
        <v>18</v>
      </c>
      <c r="H97" s="18">
        <v>0</v>
      </c>
      <c r="I97" s="18">
        <v>1</v>
      </c>
      <c r="J97" s="18" t="s">
        <v>69</v>
      </c>
      <c r="K97" s="18" t="s">
        <v>68</v>
      </c>
      <c r="L97" s="18">
        <v>1</v>
      </c>
      <c r="M97" s="18" t="s">
        <v>172</v>
      </c>
      <c r="N97" s="19">
        <v>760</v>
      </c>
      <c r="O97" s="19">
        <v>0</v>
      </c>
      <c r="P97" s="19">
        <v>5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0</v>
      </c>
      <c r="X97" s="18">
        <v>0</v>
      </c>
      <c r="Y97" s="18">
        <v>0</v>
      </c>
      <c r="Z97" s="18">
        <v>0</v>
      </c>
      <c r="AA97" s="18">
        <v>0</v>
      </c>
      <c r="AB97" s="18">
        <v>0</v>
      </c>
      <c r="AC97" s="19">
        <v>0</v>
      </c>
      <c r="AD97" s="19">
        <v>0</v>
      </c>
      <c r="AE97" s="19">
        <v>0</v>
      </c>
      <c r="AF97" s="19">
        <v>0</v>
      </c>
      <c r="AG97" s="19">
        <v>0</v>
      </c>
      <c r="AH97" s="19">
        <v>0</v>
      </c>
      <c r="AI97" s="18">
        <v>0</v>
      </c>
      <c r="AJ97" s="19">
        <v>0</v>
      </c>
      <c r="AK97" s="19">
        <v>0</v>
      </c>
      <c r="AL97" s="19">
        <v>0</v>
      </c>
      <c r="AM97" s="19">
        <v>0</v>
      </c>
      <c r="AN97" s="19">
        <v>0</v>
      </c>
      <c r="AO97" s="19">
        <v>0</v>
      </c>
      <c r="AP97" s="26" t="str">
        <f t="shared" si="37"/>
        <v>FFFF</v>
      </c>
      <c r="AQ97" s="19">
        <v>0</v>
      </c>
      <c r="AR97" s="19">
        <v>0</v>
      </c>
      <c r="AS97" s="19">
        <v>0</v>
      </c>
      <c r="AT97" s="18" t="str">
        <f t="shared" si="22"/>
        <v>54</v>
      </c>
      <c r="AU97" s="18" t="s">
        <v>25</v>
      </c>
      <c r="AV97" s="16" t="str">
        <f t="shared" si="23"/>
        <v>7B00013CC8010F076000000005000000000000000000000000000000000000000000000000000000000000000000000000FFFF000000000000547D</v>
      </c>
      <c r="AW97" s="79">
        <v>96</v>
      </c>
      <c r="AX97" s="21"/>
      <c r="AY97" s="18" t="str">
        <f t="shared" si="24"/>
        <v>00</v>
      </c>
      <c r="AZ97" s="18" t="str">
        <f t="shared" si="25"/>
        <v>00</v>
      </c>
      <c r="BA97" s="20"/>
      <c r="BB97" s="21"/>
    </row>
    <row r="98" spans="1:54" ht="66">
      <c r="A98" s="27"/>
      <c r="B98" s="16">
        <v>52</v>
      </c>
      <c r="C98" s="27" t="s">
        <v>99</v>
      </c>
      <c r="D98" s="16"/>
      <c r="E98" s="16">
        <v>1</v>
      </c>
      <c r="F98" s="25">
        <v>0</v>
      </c>
      <c r="G98" s="18" t="s">
        <v>18</v>
      </c>
      <c r="H98" s="18">
        <v>0</v>
      </c>
      <c r="I98" s="18">
        <v>1</v>
      </c>
      <c r="J98" s="18" t="s">
        <v>69</v>
      </c>
      <c r="K98" s="18" t="s">
        <v>68</v>
      </c>
      <c r="L98" s="18">
        <v>1</v>
      </c>
      <c r="M98" s="18" t="s">
        <v>172</v>
      </c>
      <c r="N98" s="19">
        <v>760</v>
      </c>
      <c r="O98" s="19">
        <v>0</v>
      </c>
      <c r="P98" s="19">
        <v>5</v>
      </c>
      <c r="Q98" s="18">
        <v>0</v>
      </c>
      <c r="R98" s="18">
        <v>0</v>
      </c>
      <c r="S98" s="18">
        <v>0</v>
      </c>
      <c r="T98" s="18">
        <v>0</v>
      </c>
      <c r="U98" s="18">
        <v>0</v>
      </c>
      <c r="V98" s="18">
        <v>0</v>
      </c>
      <c r="W98" s="18">
        <v>0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9">
        <v>0</v>
      </c>
      <c r="AD98" s="19">
        <v>0</v>
      </c>
      <c r="AE98" s="19">
        <v>0</v>
      </c>
      <c r="AF98" s="19">
        <v>0</v>
      </c>
      <c r="AG98" s="19">
        <v>0</v>
      </c>
      <c r="AH98" s="19">
        <v>0</v>
      </c>
      <c r="AI98" s="18">
        <v>0</v>
      </c>
      <c r="AJ98" s="19">
        <v>0</v>
      </c>
      <c r="AK98" s="19">
        <v>0</v>
      </c>
      <c r="AL98" s="19">
        <v>0</v>
      </c>
      <c r="AM98" s="19">
        <v>0</v>
      </c>
      <c r="AN98" s="19">
        <v>0</v>
      </c>
      <c r="AO98" s="19">
        <v>0</v>
      </c>
      <c r="AP98" s="19">
        <v>0</v>
      </c>
      <c r="AQ98" s="26">
        <f>F98</f>
        <v>0</v>
      </c>
      <c r="AR98" s="19">
        <v>0</v>
      </c>
      <c r="AS98" s="19">
        <v>0</v>
      </c>
      <c r="AT98" s="18" t="str">
        <f t="shared" si="22"/>
        <v>55</v>
      </c>
      <c r="AU98" s="18" t="s">
        <v>25</v>
      </c>
      <c r="AV98" s="16" t="str">
        <f t="shared" si="23"/>
        <v>7B00013CC8010F0760000000050000000000000000000000000000000000000000000000000000000000000000000000000000000000000000557D</v>
      </c>
      <c r="AW98" s="79">
        <v>97</v>
      </c>
      <c r="AX98" s="21"/>
      <c r="AY98" s="18" t="str">
        <f t="shared" si="24"/>
        <v>00</v>
      </c>
      <c r="AZ98" s="18" t="str">
        <f t="shared" si="25"/>
        <v>00</v>
      </c>
      <c r="BA98" s="20"/>
      <c r="BB98" s="21"/>
    </row>
    <row r="99" spans="1:54" ht="66">
      <c r="A99" s="27"/>
      <c r="B99" s="16"/>
      <c r="C99" s="27"/>
      <c r="D99" s="16"/>
      <c r="E99" s="16">
        <v>2</v>
      </c>
      <c r="F99" s="25">
        <v>34</v>
      </c>
      <c r="G99" s="18" t="s">
        <v>18</v>
      </c>
      <c r="H99" s="18">
        <v>0</v>
      </c>
      <c r="I99" s="18">
        <v>1</v>
      </c>
      <c r="J99" s="18" t="s">
        <v>69</v>
      </c>
      <c r="K99" s="18" t="s">
        <v>68</v>
      </c>
      <c r="L99" s="18">
        <v>1</v>
      </c>
      <c r="M99" s="18" t="s">
        <v>172</v>
      </c>
      <c r="N99" s="19">
        <v>760</v>
      </c>
      <c r="O99" s="19">
        <v>0</v>
      </c>
      <c r="P99" s="19">
        <v>5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8">
        <v>0</v>
      </c>
      <c r="AJ99" s="19">
        <v>0</v>
      </c>
      <c r="AK99" s="19">
        <v>0</v>
      </c>
      <c r="AL99" s="19">
        <v>0</v>
      </c>
      <c r="AM99" s="19">
        <v>0</v>
      </c>
      <c r="AN99" s="19">
        <v>0</v>
      </c>
      <c r="AO99" s="19">
        <v>0</v>
      </c>
      <c r="AP99" s="19">
        <v>0</v>
      </c>
      <c r="AQ99" s="26">
        <f t="shared" ref="AQ99:AQ100" si="38">F99</f>
        <v>34</v>
      </c>
      <c r="AR99" s="19">
        <v>0</v>
      </c>
      <c r="AS99" s="19">
        <v>0</v>
      </c>
      <c r="AT99" s="18" t="str">
        <f t="shared" si="22"/>
        <v>01</v>
      </c>
      <c r="AU99" s="18" t="s">
        <v>25</v>
      </c>
      <c r="AV99" s="16" t="str">
        <f t="shared" si="23"/>
        <v>7B00013CC8010F0760000000050000000000000000000000000000000000000000000000000000000000000000000000000000003400000000017D</v>
      </c>
      <c r="AW99" s="79">
        <v>98</v>
      </c>
      <c r="AX99" s="21"/>
      <c r="AY99" s="18" t="str">
        <f t="shared" si="24"/>
        <v>00</v>
      </c>
      <c r="AZ99" s="18" t="str">
        <f t="shared" si="25"/>
        <v>00</v>
      </c>
      <c r="BA99" s="20"/>
      <c r="BB99" s="21"/>
    </row>
    <row r="100" spans="1:54" ht="66">
      <c r="A100" s="27"/>
      <c r="B100" s="16"/>
      <c r="C100" s="27"/>
      <c r="D100" s="16"/>
      <c r="E100" s="16">
        <v>3</v>
      </c>
      <c r="F100" s="25" t="s">
        <v>72</v>
      </c>
      <c r="G100" s="18" t="s">
        <v>18</v>
      </c>
      <c r="H100" s="18">
        <v>0</v>
      </c>
      <c r="I100" s="18">
        <v>1</v>
      </c>
      <c r="J100" s="18" t="s">
        <v>69</v>
      </c>
      <c r="K100" s="18" t="s">
        <v>68</v>
      </c>
      <c r="L100" s="18">
        <v>1</v>
      </c>
      <c r="M100" s="18" t="s">
        <v>172</v>
      </c>
      <c r="N100" s="19">
        <v>760</v>
      </c>
      <c r="O100" s="19">
        <v>0</v>
      </c>
      <c r="P100" s="19">
        <v>5</v>
      </c>
      <c r="Q100" s="18">
        <v>0</v>
      </c>
      <c r="R100" s="18">
        <v>0</v>
      </c>
      <c r="S100" s="18">
        <v>0</v>
      </c>
      <c r="T100" s="18">
        <v>0</v>
      </c>
      <c r="U100" s="18">
        <v>0</v>
      </c>
      <c r="V100" s="18">
        <v>0</v>
      </c>
      <c r="W100" s="18">
        <v>0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0</v>
      </c>
      <c r="AH100" s="19">
        <v>0</v>
      </c>
      <c r="AI100" s="18">
        <v>0</v>
      </c>
      <c r="AJ100" s="19">
        <v>0</v>
      </c>
      <c r="AK100" s="19">
        <v>0</v>
      </c>
      <c r="AL100" s="19">
        <v>0</v>
      </c>
      <c r="AM100" s="19">
        <v>0</v>
      </c>
      <c r="AN100" s="19">
        <v>0</v>
      </c>
      <c r="AO100" s="19">
        <v>0</v>
      </c>
      <c r="AP100" s="19">
        <v>0</v>
      </c>
      <c r="AQ100" s="26" t="str">
        <f t="shared" si="38"/>
        <v>FFFF</v>
      </c>
      <c r="AR100" s="19">
        <v>0</v>
      </c>
      <c r="AS100" s="19">
        <v>0</v>
      </c>
      <c r="AT100" s="18" t="str">
        <f t="shared" si="22"/>
        <v>54</v>
      </c>
      <c r="AU100" s="18" t="s">
        <v>25</v>
      </c>
      <c r="AV100" s="16" t="str">
        <f t="shared" si="23"/>
        <v>7B00013CC8010F0760000000050000000000000000000000000000000000000000000000000000000000000000000000000000FFFF00000000547D</v>
      </c>
      <c r="AW100" s="79">
        <v>99</v>
      </c>
      <c r="AX100" s="21"/>
      <c r="AY100" s="18" t="str">
        <f t="shared" si="24"/>
        <v>00</v>
      </c>
      <c r="AZ100" s="18" t="str">
        <f t="shared" si="25"/>
        <v>00</v>
      </c>
      <c r="BA100" s="20"/>
      <c r="BB100" s="21"/>
    </row>
    <row r="101" spans="1:54" ht="66">
      <c r="A101" s="27"/>
      <c r="B101" s="16">
        <v>54</v>
      </c>
      <c r="C101" s="27" t="s">
        <v>100</v>
      </c>
      <c r="D101" s="16"/>
      <c r="E101" s="16">
        <v>1</v>
      </c>
      <c r="F101" s="25">
        <v>0</v>
      </c>
      <c r="G101" s="18" t="s">
        <v>18</v>
      </c>
      <c r="H101" s="18">
        <v>0</v>
      </c>
      <c r="I101" s="18">
        <v>1</v>
      </c>
      <c r="J101" s="18" t="s">
        <v>69</v>
      </c>
      <c r="K101" s="18" t="s">
        <v>68</v>
      </c>
      <c r="L101" s="18">
        <v>1</v>
      </c>
      <c r="M101" s="18" t="s">
        <v>172</v>
      </c>
      <c r="N101" s="19">
        <v>760</v>
      </c>
      <c r="O101" s="19">
        <v>0</v>
      </c>
      <c r="P101" s="19">
        <v>5</v>
      </c>
      <c r="Q101" s="18">
        <v>0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18">
        <v>0</v>
      </c>
      <c r="X101" s="18">
        <v>0</v>
      </c>
      <c r="Y101" s="18">
        <v>0</v>
      </c>
      <c r="Z101" s="18">
        <v>0</v>
      </c>
      <c r="AA101" s="18">
        <v>0</v>
      </c>
      <c r="AB101" s="18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18">
        <v>0</v>
      </c>
      <c r="AJ101" s="19">
        <v>0</v>
      </c>
      <c r="AK101" s="19">
        <v>0</v>
      </c>
      <c r="AL101" s="19">
        <v>0</v>
      </c>
      <c r="AM101" s="19">
        <v>0</v>
      </c>
      <c r="AN101" s="19">
        <v>0</v>
      </c>
      <c r="AO101" s="19">
        <v>0</v>
      </c>
      <c r="AP101" s="19">
        <v>0</v>
      </c>
      <c r="AQ101" s="19">
        <v>0</v>
      </c>
      <c r="AR101" s="26">
        <f>F101</f>
        <v>0</v>
      </c>
      <c r="AS101" s="19">
        <v>0</v>
      </c>
      <c r="AT101" s="18" t="str">
        <f t="shared" si="22"/>
        <v>55</v>
      </c>
      <c r="AU101" s="18" t="s">
        <v>25</v>
      </c>
      <c r="AV101" s="16" t="str">
        <f t="shared" si="23"/>
        <v>7B00013CC8010F0760000000050000000000000000000000000000000000000000000000000000000000000000000000000000000000000000557D</v>
      </c>
      <c r="AW101" s="79">
        <v>100</v>
      </c>
      <c r="AX101" s="21"/>
      <c r="AY101" s="18" t="str">
        <f t="shared" si="24"/>
        <v>00</v>
      </c>
      <c r="AZ101" s="18" t="str">
        <f t="shared" si="25"/>
        <v>00</v>
      </c>
      <c r="BA101" s="20"/>
      <c r="BB101" s="21"/>
    </row>
    <row r="102" spans="1:54" ht="66">
      <c r="A102" s="27"/>
      <c r="B102" s="16"/>
      <c r="C102" s="27"/>
      <c r="D102" s="16"/>
      <c r="E102" s="16">
        <v>2</v>
      </c>
      <c r="F102" s="25">
        <v>34</v>
      </c>
      <c r="G102" s="18" t="s">
        <v>18</v>
      </c>
      <c r="H102" s="18">
        <v>0</v>
      </c>
      <c r="I102" s="18">
        <v>1</v>
      </c>
      <c r="J102" s="18" t="s">
        <v>69</v>
      </c>
      <c r="K102" s="18" t="s">
        <v>68</v>
      </c>
      <c r="L102" s="18">
        <v>1</v>
      </c>
      <c r="M102" s="18" t="s">
        <v>172</v>
      </c>
      <c r="N102" s="19">
        <v>760</v>
      </c>
      <c r="O102" s="19">
        <v>0</v>
      </c>
      <c r="P102" s="19">
        <v>5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0</v>
      </c>
      <c r="Z102" s="18">
        <v>0</v>
      </c>
      <c r="AA102" s="18">
        <v>0</v>
      </c>
      <c r="AB102" s="18">
        <v>0</v>
      </c>
      <c r="AC102" s="19">
        <v>0</v>
      </c>
      <c r="AD102" s="19">
        <v>0</v>
      </c>
      <c r="AE102" s="19">
        <v>0</v>
      </c>
      <c r="AF102" s="19">
        <v>0</v>
      </c>
      <c r="AG102" s="19">
        <v>0</v>
      </c>
      <c r="AH102" s="19">
        <v>0</v>
      </c>
      <c r="AI102" s="18">
        <v>0</v>
      </c>
      <c r="AJ102" s="19">
        <v>0</v>
      </c>
      <c r="AK102" s="19">
        <v>0</v>
      </c>
      <c r="AL102" s="19">
        <v>0</v>
      </c>
      <c r="AM102" s="19">
        <v>0</v>
      </c>
      <c r="AN102" s="19">
        <v>0</v>
      </c>
      <c r="AO102" s="19">
        <v>0</v>
      </c>
      <c r="AP102" s="19">
        <v>0</v>
      </c>
      <c r="AQ102" s="19">
        <v>0</v>
      </c>
      <c r="AR102" s="26">
        <f t="shared" ref="AR102:AR103" si="39">F102</f>
        <v>34</v>
      </c>
      <c r="AS102" s="19">
        <v>0</v>
      </c>
      <c r="AT102" s="18" t="str">
        <f t="shared" si="22"/>
        <v>01</v>
      </c>
      <c r="AU102" s="18" t="s">
        <v>25</v>
      </c>
      <c r="AV102" s="16" t="str">
        <f t="shared" si="23"/>
        <v>7B00013CC8010F0760000000050000000000000000000000000000000000000000000000000000000000000000000000000000000000340000017D</v>
      </c>
      <c r="AW102" s="79">
        <v>101</v>
      </c>
      <c r="AX102" s="21"/>
      <c r="AY102" s="18" t="str">
        <f t="shared" si="24"/>
        <v>00</v>
      </c>
      <c r="AZ102" s="18" t="str">
        <f t="shared" si="25"/>
        <v>00</v>
      </c>
      <c r="BA102" s="20"/>
      <c r="BB102" s="21"/>
    </row>
    <row r="103" spans="1:54" ht="66">
      <c r="A103" s="27"/>
      <c r="B103" s="16"/>
      <c r="C103" s="27"/>
      <c r="D103" s="16"/>
      <c r="E103" s="16">
        <v>3</v>
      </c>
      <c r="F103" s="25" t="s">
        <v>72</v>
      </c>
      <c r="G103" s="18" t="s">
        <v>18</v>
      </c>
      <c r="H103" s="18">
        <v>0</v>
      </c>
      <c r="I103" s="18">
        <v>1</v>
      </c>
      <c r="J103" s="18" t="s">
        <v>69</v>
      </c>
      <c r="K103" s="18" t="s">
        <v>68</v>
      </c>
      <c r="L103" s="18">
        <v>1</v>
      </c>
      <c r="M103" s="18" t="s">
        <v>172</v>
      </c>
      <c r="N103" s="19">
        <v>760</v>
      </c>
      <c r="O103" s="19">
        <v>0</v>
      </c>
      <c r="P103" s="19">
        <v>5</v>
      </c>
      <c r="Q103" s="18">
        <v>0</v>
      </c>
      <c r="R103" s="18">
        <v>0</v>
      </c>
      <c r="S103" s="18">
        <v>0</v>
      </c>
      <c r="T103" s="18">
        <v>0</v>
      </c>
      <c r="U103" s="18">
        <v>0</v>
      </c>
      <c r="V103" s="18">
        <v>0</v>
      </c>
      <c r="W103" s="18">
        <v>0</v>
      </c>
      <c r="X103" s="18">
        <v>0</v>
      </c>
      <c r="Y103" s="18">
        <v>0</v>
      </c>
      <c r="Z103" s="18">
        <v>0</v>
      </c>
      <c r="AA103" s="18">
        <v>0</v>
      </c>
      <c r="AB103" s="18">
        <v>0</v>
      </c>
      <c r="AC103" s="19">
        <v>0</v>
      </c>
      <c r="AD103" s="19">
        <v>0</v>
      </c>
      <c r="AE103" s="19">
        <v>0</v>
      </c>
      <c r="AF103" s="19">
        <v>0</v>
      </c>
      <c r="AG103" s="19">
        <v>0</v>
      </c>
      <c r="AH103" s="19">
        <v>0</v>
      </c>
      <c r="AI103" s="18">
        <v>0</v>
      </c>
      <c r="AJ103" s="19">
        <v>0</v>
      </c>
      <c r="AK103" s="19">
        <v>0</v>
      </c>
      <c r="AL103" s="19">
        <v>0</v>
      </c>
      <c r="AM103" s="19">
        <v>0</v>
      </c>
      <c r="AN103" s="19">
        <v>0</v>
      </c>
      <c r="AO103" s="19">
        <v>0</v>
      </c>
      <c r="AP103" s="19">
        <v>0</v>
      </c>
      <c r="AQ103" s="19">
        <v>0</v>
      </c>
      <c r="AR103" s="26" t="str">
        <f t="shared" si="39"/>
        <v>FFFF</v>
      </c>
      <c r="AS103" s="19">
        <v>0</v>
      </c>
      <c r="AT103" s="18" t="str">
        <f t="shared" si="22"/>
        <v>54</v>
      </c>
      <c r="AU103" s="18" t="s">
        <v>25</v>
      </c>
      <c r="AV103" s="16" t="str">
        <f t="shared" si="23"/>
        <v>7B00013CC8010F07600000000500000000000000000000000000000000000000000000000000000000000000000000000000000000FFFF0000547D</v>
      </c>
      <c r="AW103" s="79">
        <v>102</v>
      </c>
      <c r="AX103" s="21"/>
      <c r="AY103" s="18" t="str">
        <f t="shared" si="24"/>
        <v>00</v>
      </c>
      <c r="AZ103" s="18" t="str">
        <f t="shared" si="25"/>
        <v>00</v>
      </c>
      <c r="BA103" s="20"/>
      <c r="BB103" s="21"/>
    </row>
    <row r="104" spans="1:54" ht="66">
      <c r="A104" s="27"/>
      <c r="B104" s="16">
        <v>56</v>
      </c>
      <c r="C104" s="27" t="s">
        <v>101</v>
      </c>
      <c r="D104" s="16"/>
      <c r="E104" s="16">
        <v>1</v>
      </c>
      <c r="F104" s="25">
        <v>0</v>
      </c>
      <c r="G104" s="18" t="s">
        <v>18</v>
      </c>
      <c r="H104" s="18">
        <v>0</v>
      </c>
      <c r="I104" s="18">
        <v>1</v>
      </c>
      <c r="J104" s="18" t="s">
        <v>69</v>
      </c>
      <c r="K104" s="18" t="s">
        <v>68</v>
      </c>
      <c r="L104" s="18">
        <v>1</v>
      </c>
      <c r="M104" s="18" t="s">
        <v>172</v>
      </c>
      <c r="N104" s="19">
        <v>760</v>
      </c>
      <c r="O104" s="19">
        <v>0</v>
      </c>
      <c r="P104" s="19">
        <v>5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9">
        <v>0</v>
      </c>
      <c r="AD104" s="19">
        <v>0</v>
      </c>
      <c r="AE104" s="19">
        <v>0</v>
      </c>
      <c r="AF104" s="19">
        <v>0</v>
      </c>
      <c r="AG104" s="19">
        <v>0</v>
      </c>
      <c r="AH104" s="19">
        <v>0</v>
      </c>
      <c r="AI104" s="18">
        <v>0</v>
      </c>
      <c r="AJ104" s="19">
        <v>0</v>
      </c>
      <c r="AK104" s="19">
        <v>0</v>
      </c>
      <c r="AL104" s="19">
        <v>0</v>
      </c>
      <c r="AM104" s="19">
        <v>0</v>
      </c>
      <c r="AN104" s="19">
        <v>0</v>
      </c>
      <c r="AO104" s="19">
        <v>0</v>
      </c>
      <c r="AP104" s="19">
        <v>0</v>
      </c>
      <c r="AQ104" s="19">
        <v>0</v>
      </c>
      <c r="AR104" s="19">
        <v>0</v>
      </c>
      <c r="AS104" s="26">
        <f>F104</f>
        <v>0</v>
      </c>
      <c r="AT104" s="18" t="str">
        <f t="shared" si="22"/>
        <v>55</v>
      </c>
      <c r="AU104" s="18" t="s">
        <v>25</v>
      </c>
      <c r="AV104" s="16" t="str">
        <f t="shared" si="23"/>
        <v>7B00013CC8010F0760000000050000000000000000000000000000000000000000000000000000000000000000000000000000000000000000557D</v>
      </c>
      <c r="AW104" s="79">
        <v>103</v>
      </c>
      <c r="AX104" s="21"/>
      <c r="AY104" s="18" t="str">
        <f t="shared" si="24"/>
        <v>00</v>
      </c>
      <c r="AZ104" s="18" t="str">
        <f t="shared" si="25"/>
        <v>00</v>
      </c>
      <c r="BA104" s="20"/>
      <c r="BB104" s="21"/>
    </row>
    <row r="105" spans="1:54" ht="66">
      <c r="A105" s="27"/>
      <c r="B105" s="16"/>
      <c r="C105" s="27"/>
      <c r="D105" s="16"/>
      <c r="E105" s="16">
        <v>2</v>
      </c>
      <c r="F105" s="25">
        <v>34</v>
      </c>
      <c r="G105" s="18" t="s">
        <v>18</v>
      </c>
      <c r="H105" s="18">
        <v>0</v>
      </c>
      <c r="I105" s="18">
        <v>1</v>
      </c>
      <c r="J105" s="18" t="s">
        <v>69</v>
      </c>
      <c r="K105" s="18" t="s">
        <v>68</v>
      </c>
      <c r="L105" s="18">
        <v>1</v>
      </c>
      <c r="M105" s="18" t="s">
        <v>172</v>
      </c>
      <c r="N105" s="19">
        <v>760</v>
      </c>
      <c r="O105" s="19">
        <v>0</v>
      </c>
      <c r="P105" s="19">
        <v>5</v>
      </c>
      <c r="Q105" s="18">
        <v>0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18">
        <v>0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9">
        <v>0</v>
      </c>
      <c r="AD105" s="19">
        <v>0</v>
      </c>
      <c r="AE105" s="19">
        <v>0</v>
      </c>
      <c r="AF105" s="19">
        <v>0</v>
      </c>
      <c r="AG105" s="19">
        <v>0</v>
      </c>
      <c r="AH105" s="19">
        <v>0</v>
      </c>
      <c r="AI105" s="18">
        <v>0</v>
      </c>
      <c r="AJ105" s="19">
        <v>0</v>
      </c>
      <c r="AK105" s="19">
        <v>0</v>
      </c>
      <c r="AL105" s="19">
        <v>0</v>
      </c>
      <c r="AM105" s="19">
        <v>0</v>
      </c>
      <c r="AN105" s="19">
        <v>0</v>
      </c>
      <c r="AO105" s="19">
        <v>0</v>
      </c>
      <c r="AP105" s="19">
        <v>0</v>
      </c>
      <c r="AQ105" s="19">
        <v>0</v>
      </c>
      <c r="AR105" s="19">
        <v>0</v>
      </c>
      <c r="AS105" s="26">
        <f t="shared" ref="AS105:AS106" si="40">F105</f>
        <v>34</v>
      </c>
      <c r="AT105" s="18" t="str">
        <f t="shared" si="22"/>
        <v>01</v>
      </c>
      <c r="AU105" s="18" t="s">
        <v>25</v>
      </c>
      <c r="AV105" s="16" t="str">
        <f t="shared" si="23"/>
        <v>7B00013CC8010F0760000000050000000000000000000000000000000000000000000000000000000000000000000000000000000000000034017D</v>
      </c>
      <c r="AW105" s="79">
        <v>104</v>
      </c>
      <c r="AX105" s="21"/>
      <c r="AY105" s="18" t="str">
        <f t="shared" si="24"/>
        <v>00</v>
      </c>
      <c r="AZ105" s="18" t="str">
        <f t="shared" si="25"/>
        <v>00</v>
      </c>
      <c r="BA105" s="20"/>
      <c r="BB105" s="21"/>
    </row>
    <row r="106" spans="1:54" ht="66">
      <c r="A106" s="27"/>
      <c r="B106" s="16"/>
      <c r="C106" s="27"/>
      <c r="D106" s="16"/>
      <c r="E106" s="16">
        <v>3</v>
      </c>
      <c r="F106" s="25" t="s">
        <v>72</v>
      </c>
      <c r="G106" s="18" t="s">
        <v>18</v>
      </c>
      <c r="H106" s="18">
        <v>0</v>
      </c>
      <c r="I106" s="18">
        <v>1</v>
      </c>
      <c r="J106" s="18" t="s">
        <v>69</v>
      </c>
      <c r="K106" s="18" t="s">
        <v>68</v>
      </c>
      <c r="L106" s="18">
        <v>1</v>
      </c>
      <c r="M106" s="18" t="s">
        <v>172</v>
      </c>
      <c r="N106" s="19">
        <v>760</v>
      </c>
      <c r="O106" s="19">
        <v>0</v>
      </c>
      <c r="P106" s="19">
        <v>5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0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9">
        <v>0</v>
      </c>
      <c r="AD106" s="19">
        <v>0</v>
      </c>
      <c r="AE106" s="19">
        <v>0</v>
      </c>
      <c r="AF106" s="19">
        <v>0</v>
      </c>
      <c r="AG106" s="19">
        <v>0</v>
      </c>
      <c r="AH106" s="19">
        <v>0</v>
      </c>
      <c r="AI106" s="18">
        <v>0</v>
      </c>
      <c r="AJ106" s="19">
        <v>0</v>
      </c>
      <c r="AK106" s="19">
        <v>0</v>
      </c>
      <c r="AL106" s="19">
        <v>0</v>
      </c>
      <c r="AM106" s="19">
        <v>0</v>
      </c>
      <c r="AN106" s="19">
        <v>0</v>
      </c>
      <c r="AO106" s="19">
        <v>0</v>
      </c>
      <c r="AP106" s="19">
        <v>0</v>
      </c>
      <c r="AQ106" s="19">
        <v>0</v>
      </c>
      <c r="AR106" s="19">
        <v>0</v>
      </c>
      <c r="AS106" s="26" t="str">
        <f t="shared" si="40"/>
        <v>FFFF</v>
      </c>
      <c r="AT106" s="18" t="str">
        <f t="shared" si="22"/>
        <v>54</v>
      </c>
      <c r="AU106" s="18" t="s">
        <v>25</v>
      </c>
      <c r="AV106" s="16" t="str">
        <f t="shared" si="23"/>
        <v>7B00013CC8010F076000000005000000000000000000000000000000000000000000000000000000000000000000000000000000000000FFFF547D</v>
      </c>
      <c r="AW106" s="79">
        <v>105</v>
      </c>
      <c r="AX106" s="21"/>
      <c r="AY106" s="18" t="str">
        <f t="shared" si="24"/>
        <v>00</v>
      </c>
      <c r="AZ106" s="18" t="str">
        <f t="shared" si="25"/>
        <v>00</v>
      </c>
      <c r="BA106" s="20"/>
      <c r="BB106" s="21"/>
    </row>
    <row r="107" spans="1:54" ht="66">
      <c r="A107" s="27"/>
      <c r="B107" s="16">
        <v>58</v>
      </c>
      <c r="C107" s="27" t="s">
        <v>11</v>
      </c>
      <c r="D107" s="28" t="s">
        <v>31</v>
      </c>
      <c r="E107" s="28">
        <v>1</v>
      </c>
      <c r="F107" s="22">
        <v>0</v>
      </c>
      <c r="G107" s="18" t="s">
        <v>18</v>
      </c>
      <c r="H107" s="18">
        <v>0</v>
      </c>
      <c r="I107" s="18">
        <v>1</v>
      </c>
      <c r="J107" s="18" t="s">
        <v>69</v>
      </c>
      <c r="K107" s="18" t="s">
        <v>68</v>
      </c>
      <c r="L107" s="18">
        <v>1</v>
      </c>
      <c r="M107" s="18" t="s">
        <v>172</v>
      </c>
      <c r="N107" s="19">
        <v>760</v>
      </c>
      <c r="O107" s="19">
        <v>0</v>
      </c>
      <c r="P107" s="19">
        <v>5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0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9">
        <v>0</v>
      </c>
      <c r="AD107" s="19">
        <v>0</v>
      </c>
      <c r="AE107" s="19">
        <v>0</v>
      </c>
      <c r="AF107" s="19">
        <v>0</v>
      </c>
      <c r="AG107" s="19">
        <v>0</v>
      </c>
      <c r="AH107" s="19">
        <v>0</v>
      </c>
      <c r="AI107" s="18">
        <v>0</v>
      </c>
      <c r="AJ107" s="19">
        <v>1</v>
      </c>
      <c r="AK107" s="19">
        <v>1</v>
      </c>
      <c r="AL107" s="19">
        <v>1</v>
      </c>
      <c r="AM107" s="19">
        <v>1</v>
      </c>
      <c r="AN107" s="19">
        <v>1</v>
      </c>
      <c r="AO107" s="19">
        <v>0</v>
      </c>
      <c r="AP107" s="19">
        <v>0</v>
      </c>
      <c r="AQ107" s="19">
        <v>0</v>
      </c>
      <c r="AR107" s="19">
        <v>0</v>
      </c>
      <c r="AS107" s="19">
        <v>1</v>
      </c>
      <c r="AT107" s="23">
        <f>F107</f>
        <v>0</v>
      </c>
      <c r="AU107" s="18" t="s">
        <v>25</v>
      </c>
      <c r="AV107" s="16" t="str">
        <f t="shared" si="23"/>
        <v>7B00013CC8010F0760000000050000000000000000000000000000000000000000000000000001000100010001000100000000000000000001007D</v>
      </c>
      <c r="AW107" s="79">
        <v>106</v>
      </c>
      <c r="AX107" s="21"/>
      <c r="AY107" s="18" t="str">
        <f t="shared" si="24"/>
        <v>00</v>
      </c>
      <c r="AZ107" s="18" t="str">
        <f t="shared" si="25"/>
        <v>00</v>
      </c>
      <c r="BA107" s="20"/>
      <c r="BB107" s="21"/>
    </row>
    <row r="108" spans="1:54" ht="66">
      <c r="A108" s="27"/>
      <c r="B108" s="16"/>
      <c r="C108" s="27"/>
      <c r="D108" s="29"/>
      <c r="E108" s="28">
        <v>2</v>
      </c>
      <c r="F108" s="22" t="s">
        <v>22</v>
      </c>
      <c r="G108" s="18" t="s">
        <v>18</v>
      </c>
      <c r="H108" s="18">
        <v>0</v>
      </c>
      <c r="I108" s="18">
        <v>1</v>
      </c>
      <c r="J108" s="18" t="s">
        <v>69</v>
      </c>
      <c r="K108" s="18" t="s">
        <v>68</v>
      </c>
      <c r="L108" s="18">
        <v>1</v>
      </c>
      <c r="M108" s="18" t="s">
        <v>172</v>
      </c>
      <c r="N108" s="19">
        <v>760</v>
      </c>
      <c r="O108" s="19">
        <v>0</v>
      </c>
      <c r="P108" s="19">
        <v>5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9">
        <v>1</v>
      </c>
      <c r="AD108" s="19">
        <v>1</v>
      </c>
      <c r="AE108" s="19">
        <v>1</v>
      </c>
      <c r="AF108" s="19">
        <v>1</v>
      </c>
      <c r="AG108" s="19">
        <v>1</v>
      </c>
      <c r="AH108" s="19">
        <v>1</v>
      </c>
      <c r="AI108" s="18">
        <v>0</v>
      </c>
      <c r="AJ108" s="19">
        <v>1</v>
      </c>
      <c r="AK108" s="19">
        <v>1</v>
      </c>
      <c r="AL108" s="19">
        <v>1</v>
      </c>
      <c r="AM108" s="19">
        <v>1</v>
      </c>
      <c r="AN108" s="19">
        <v>1</v>
      </c>
      <c r="AO108" s="19">
        <v>1</v>
      </c>
      <c r="AP108" s="19">
        <v>1</v>
      </c>
      <c r="AQ108" s="19">
        <v>0</v>
      </c>
      <c r="AR108" s="19">
        <v>1</v>
      </c>
      <c r="AS108" s="19">
        <v>1</v>
      </c>
      <c r="AT108" s="23" t="str">
        <f>F108</f>
        <v>FF</v>
      </c>
      <c r="AU108" s="18" t="s">
        <v>25</v>
      </c>
      <c r="AV108" s="16" t="str">
        <f t="shared" si="23"/>
        <v>7B00013CC8010F0760000000050000000000000000000000000100010001000100010001000001000100010001000100010001000000010001FF7D</v>
      </c>
      <c r="AW108" s="79">
        <v>107</v>
      </c>
      <c r="AX108" s="21"/>
      <c r="AY108" s="18" t="str">
        <f t="shared" si="24"/>
        <v>00</v>
      </c>
      <c r="AZ108" s="18" t="str">
        <f t="shared" si="25"/>
        <v>00</v>
      </c>
      <c r="BA108" s="20"/>
      <c r="BB108" s="21"/>
    </row>
    <row r="109" spans="1:54" ht="66">
      <c r="A109" s="27"/>
      <c r="B109" s="16">
        <v>59</v>
      </c>
      <c r="C109" s="27" t="s">
        <v>12</v>
      </c>
      <c r="D109" s="16" t="s">
        <v>2</v>
      </c>
      <c r="E109" s="16">
        <v>1</v>
      </c>
      <c r="F109" s="22">
        <v>0</v>
      </c>
      <c r="G109" s="18" t="s">
        <v>18</v>
      </c>
      <c r="H109" s="18">
        <v>0</v>
      </c>
      <c r="I109" s="18">
        <v>1</v>
      </c>
      <c r="J109" s="18" t="s">
        <v>69</v>
      </c>
      <c r="K109" s="18" t="s">
        <v>68</v>
      </c>
      <c r="L109" s="18">
        <v>1</v>
      </c>
      <c r="M109" s="18" t="s">
        <v>172</v>
      </c>
      <c r="N109" s="19">
        <v>760</v>
      </c>
      <c r="O109" s="19">
        <v>0</v>
      </c>
      <c r="P109" s="19">
        <v>5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9">
        <v>1</v>
      </c>
      <c r="AD109" s="19">
        <v>1</v>
      </c>
      <c r="AE109" s="19">
        <v>1</v>
      </c>
      <c r="AF109" s="19">
        <v>1</v>
      </c>
      <c r="AG109" s="19">
        <v>1</v>
      </c>
      <c r="AH109" s="19">
        <v>1</v>
      </c>
      <c r="AI109" s="18">
        <v>0</v>
      </c>
      <c r="AJ109" s="19">
        <v>1</v>
      </c>
      <c r="AK109" s="19">
        <v>1</v>
      </c>
      <c r="AL109" s="19">
        <v>1</v>
      </c>
      <c r="AM109" s="19">
        <v>1</v>
      </c>
      <c r="AN109" s="19">
        <v>1</v>
      </c>
      <c r="AO109" s="19">
        <v>1</v>
      </c>
      <c r="AP109" s="19">
        <v>1</v>
      </c>
      <c r="AQ109" s="19">
        <v>0</v>
      </c>
      <c r="AR109" s="19">
        <v>1</v>
      </c>
      <c r="AS109" s="19">
        <v>1</v>
      </c>
      <c r="AT109" s="18" t="str">
        <f t="shared" ref="AT109:AT110" si="41">TEXT(DEC2HEX(_xlfn.BITAND(SUM(HEX2DEC(G109)+HEX2DEC(H109)+HEX2DEC(I109)+HEX2DEC(J109)+HEX2DEC(K109)+HEX2DEC(L109)+HEX2DEC(M109)+HEX2DEC(N109)+HEX2DEC(O109)+HEX2DEC(P109)+HEX2DEC(Q109)+HEX2DEC(R109)+HEX2DEC(S109)+HEX2DEC(T109)+HEX2DEC(U109)+HEX2DEC(V109)+HEX2DEC(X109)+HEX2DEC(Y109)+HEX2DEC(Z109)+HEX2DEC(AA109)+HEX2DEC(AB109)+HEX2DEC(AC109)+HEX2DEC(AD109)+HEX2DEC(AE109)+HEX2DEC(AF109)+HEX2DEC(AG109)+HEX2DEC(AH109)+HEX2DEC(AI109)+HEX2DEC(AJ109)+HEX2DEC(AK109)+HEX2DEC(AL109)+HEX2DEC(AM109)+HEX2DEC(AN109)+HEX2DEC(AO109)+HEX2DEC(AP109)+HEX2DEC(AQ109)+HEX2DEC(AR109)+HEX2DEC(AS109)),85)),"00")</f>
        <v>04</v>
      </c>
      <c r="AU109" s="23">
        <f>F109</f>
        <v>0</v>
      </c>
      <c r="AV109" s="16" t="str">
        <f t="shared" si="23"/>
        <v>7B00013CC8010F07600000000500000000000000000000000001000100010001000100010000010001000100010001000100010000000100010400</v>
      </c>
      <c r="AW109" s="79">
        <v>108</v>
      </c>
      <c r="AX109" s="21"/>
      <c r="AY109" s="18" t="str">
        <f t="shared" si="24"/>
        <v>00</v>
      </c>
      <c r="AZ109" s="18" t="str">
        <f t="shared" si="25"/>
        <v>00</v>
      </c>
      <c r="BA109" s="20"/>
      <c r="BB109" s="21"/>
    </row>
    <row r="110" spans="1:54" ht="66">
      <c r="A110" s="27"/>
      <c r="B110" s="16"/>
      <c r="C110" s="27"/>
      <c r="D110" s="16"/>
      <c r="E110" s="16">
        <v>2</v>
      </c>
      <c r="F110" s="22" t="s">
        <v>22</v>
      </c>
      <c r="G110" s="18" t="s">
        <v>18</v>
      </c>
      <c r="H110" s="18">
        <v>0</v>
      </c>
      <c r="I110" s="18">
        <v>1</v>
      </c>
      <c r="J110" s="18" t="s">
        <v>69</v>
      </c>
      <c r="K110" s="18" t="s">
        <v>68</v>
      </c>
      <c r="L110" s="18">
        <v>1</v>
      </c>
      <c r="M110" s="18" t="s">
        <v>172</v>
      </c>
      <c r="N110" s="19">
        <v>760</v>
      </c>
      <c r="O110" s="19">
        <v>0</v>
      </c>
      <c r="P110" s="19">
        <v>5</v>
      </c>
      <c r="Q110" s="18">
        <v>0</v>
      </c>
      <c r="R110" s="18">
        <v>0</v>
      </c>
      <c r="S110" s="18">
        <v>0</v>
      </c>
      <c r="T110" s="18">
        <v>0</v>
      </c>
      <c r="U110" s="18">
        <v>0</v>
      </c>
      <c r="V110" s="18">
        <v>0</v>
      </c>
      <c r="W110" s="18">
        <v>0</v>
      </c>
      <c r="X110" s="18">
        <v>0</v>
      </c>
      <c r="Y110" s="18">
        <v>0</v>
      </c>
      <c r="Z110" s="18">
        <v>0</v>
      </c>
      <c r="AA110" s="18">
        <v>0</v>
      </c>
      <c r="AB110" s="18">
        <v>0</v>
      </c>
      <c r="AC110" s="19">
        <v>1</v>
      </c>
      <c r="AD110" s="19">
        <v>1</v>
      </c>
      <c r="AE110" s="19">
        <v>1</v>
      </c>
      <c r="AF110" s="19">
        <v>1</v>
      </c>
      <c r="AG110" s="19">
        <v>1</v>
      </c>
      <c r="AH110" s="19">
        <v>1</v>
      </c>
      <c r="AI110" s="18">
        <v>0</v>
      </c>
      <c r="AJ110" s="19">
        <v>1</v>
      </c>
      <c r="AK110" s="19">
        <v>1</v>
      </c>
      <c r="AL110" s="19">
        <v>1</v>
      </c>
      <c r="AM110" s="19">
        <v>1</v>
      </c>
      <c r="AN110" s="19">
        <v>1</v>
      </c>
      <c r="AO110" s="19">
        <v>1</v>
      </c>
      <c r="AP110" s="19">
        <v>1</v>
      </c>
      <c r="AQ110" s="19">
        <v>1</v>
      </c>
      <c r="AR110" s="19">
        <v>1</v>
      </c>
      <c r="AS110" s="19">
        <v>1</v>
      </c>
      <c r="AT110" s="18" t="str">
        <f t="shared" si="41"/>
        <v>05</v>
      </c>
      <c r="AU110" s="23" t="str">
        <f>F110</f>
        <v>FF</v>
      </c>
      <c r="AV110" s="16" t="str">
        <f t="shared" si="23"/>
        <v>7B00013CC8010F076000000005000000000000000000000000010001000100010001000100000100010001000100010001000100010001000105FF</v>
      </c>
      <c r="AW110" s="79">
        <v>109</v>
      </c>
      <c r="AX110" s="21"/>
      <c r="AY110" s="18" t="str">
        <f t="shared" si="24"/>
        <v>00</v>
      </c>
      <c r="AZ110" s="18" t="str">
        <f t="shared" si="25"/>
        <v>00</v>
      </c>
      <c r="BA110" s="20"/>
      <c r="BB110" s="21"/>
    </row>
    <row r="111" spans="1:54">
      <c r="A111" s="71"/>
      <c r="B111" s="76"/>
      <c r="C111" s="72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5"/>
      <c r="AY111" s="76"/>
      <c r="AZ111" s="76"/>
      <c r="BA111" s="76"/>
      <c r="BB111" s="75"/>
    </row>
  </sheetData>
  <sheetProtection algorithmName="SHA-512" hashValue="zSwkK9OCbLmG9Ij1FrZ7yc7Y18xqBHlcwIpgRQbsgE/NrqJGCYUOxV0XEh+Xvg/TRMKHWuq6jhMNoxLonhVuqA==" saltValue="qXtotsOowv1Se00iFvrvBw==" spinCount="100000" sheet="1" objects="1" scenarios="1"/>
  <phoneticPr fontId="1" type="noConversion"/>
  <conditionalFormatting sqref="AW2:AW110">
    <cfRule type="duplicateValues" dxfId="19" priority="1"/>
  </conditionalFormatting>
  <dataValidations count="2">
    <dataValidation type="list" allowBlank="1" showInputMessage="1" showErrorMessage="1" sqref="BA2:BA110" xr:uid="{23BE4706-C5A9-4419-9295-1719B495B943}">
      <formula1>결과</formula1>
    </dataValidation>
    <dataValidation type="whole" allowBlank="1" showInputMessage="1" showErrorMessage="1" sqref="AW2:AW110" xr:uid="{94D619F7-8C26-45AB-B8F5-F932165C016A}">
      <formula1>1</formula1>
      <formula2>300</formula2>
    </dataValidation>
  </dataValidations>
  <pageMargins left="0.17" right="0.17" top="0.41" bottom="0.41" header="0.3" footer="0.3"/>
  <pageSetup paperSize="9" scale="25" fitToHeight="0" orientation="landscape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8CD46-D5AB-4EBD-B783-AE858A14643D}">
  <sheetPr codeName="Sheet14">
    <pageSetUpPr fitToPage="1"/>
  </sheetPr>
  <dimension ref="A1:BB111"/>
  <sheetViews>
    <sheetView zoomScaleNormal="100" workbookViewId="0">
      <pane xSplit="6" ySplit="1" topLeftCell="G2" activePane="bottomRight" state="frozen"/>
      <selection activeCell="Y40" sqref="Y40"/>
      <selection pane="topRight" activeCell="Y40" sqref="Y40"/>
      <selection pane="bottomLeft" activeCell="Y40" sqref="Y40"/>
      <selection pane="bottomRight"/>
    </sheetView>
  </sheetViews>
  <sheetFormatPr defaultRowHeight="16.5"/>
  <cols>
    <col min="1" max="1" width="30.125" style="74" customWidth="1"/>
    <col min="2" max="2" width="7.125" style="77" customWidth="1"/>
    <col min="3" max="3" width="19" style="74" customWidth="1"/>
    <col min="4" max="4" width="14" style="77" customWidth="1"/>
    <col min="5" max="5" width="5.625" style="77" customWidth="1"/>
    <col min="6" max="6" width="9.5" style="77" customWidth="1"/>
    <col min="7" max="13" width="5.375" style="77" customWidth="1"/>
    <col min="14" max="16" width="7.625" style="77" customWidth="1"/>
    <col min="17" max="17" width="5.375" style="77" customWidth="1"/>
    <col min="18" max="18" width="6.375" style="77" customWidth="1"/>
    <col min="19" max="28" width="5.375" style="77" customWidth="1"/>
    <col min="29" max="34" width="7.625" style="77" customWidth="1"/>
    <col min="35" max="35" width="5.375" style="77" customWidth="1"/>
    <col min="36" max="45" width="7.625" style="77" customWidth="1"/>
    <col min="46" max="46" width="8.125" style="77" customWidth="1"/>
    <col min="47" max="47" width="5.375" style="77" customWidth="1"/>
    <col min="48" max="48" width="31.375" style="77" customWidth="1"/>
    <col min="49" max="49" width="5.625" style="77" customWidth="1"/>
    <col min="50" max="50" width="37.875" style="78" customWidth="1"/>
    <col min="51" max="52" width="5.375" style="77" customWidth="1"/>
    <col min="53" max="53" width="7.5" style="77" customWidth="1"/>
    <col min="54" max="54" width="82.875" style="77" bestFit="1" customWidth="1"/>
    <col min="55" max="16384" width="9" style="74"/>
  </cols>
  <sheetData>
    <row r="1" spans="1:54" ht="34.5">
      <c r="A1" s="65" t="s">
        <v>50</v>
      </c>
      <c r="B1" s="65" t="s">
        <v>15</v>
      </c>
      <c r="C1" s="65" t="s">
        <v>52</v>
      </c>
      <c r="D1" s="65" t="s">
        <v>54</v>
      </c>
      <c r="E1" s="67" t="s">
        <v>15</v>
      </c>
      <c r="F1" s="67" t="s">
        <v>33</v>
      </c>
      <c r="G1" s="67" t="s">
        <v>6</v>
      </c>
      <c r="H1" s="67" t="s">
        <v>26</v>
      </c>
      <c r="I1" s="67" t="s">
        <v>28</v>
      </c>
      <c r="J1" s="67" t="s">
        <v>27</v>
      </c>
      <c r="K1" s="67" t="s">
        <v>29</v>
      </c>
      <c r="L1" s="67" t="s">
        <v>10</v>
      </c>
      <c r="M1" s="67" t="s">
        <v>70</v>
      </c>
      <c r="N1" s="67" t="s">
        <v>71</v>
      </c>
      <c r="O1" s="67" t="s">
        <v>117</v>
      </c>
      <c r="P1" s="67" t="s">
        <v>105</v>
      </c>
      <c r="Q1" s="67" t="s">
        <v>174</v>
      </c>
      <c r="R1" s="67" t="s">
        <v>175</v>
      </c>
      <c r="S1" s="67" t="s">
        <v>176</v>
      </c>
      <c r="T1" s="67" t="s">
        <v>177</v>
      </c>
      <c r="U1" s="67" t="s">
        <v>178</v>
      </c>
      <c r="V1" s="67" t="s">
        <v>179</v>
      </c>
      <c r="W1" s="67" t="s">
        <v>117</v>
      </c>
      <c r="X1" s="67" t="s">
        <v>117</v>
      </c>
      <c r="Y1" s="67" t="s">
        <v>117</v>
      </c>
      <c r="Z1" s="67" t="s">
        <v>117</v>
      </c>
      <c r="AA1" s="67" t="s">
        <v>117</v>
      </c>
      <c r="AB1" s="67" t="s">
        <v>117</v>
      </c>
      <c r="AC1" s="67" t="s">
        <v>118</v>
      </c>
      <c r="AD1" s="67" t="s">
        <v>119</v>
      </c>
      <c r="AE1" s="67" t="s">
        <v>120</v>
      </c>
      <c r="AF1" s="67" t="s">
        <v>121</v>
      </c>
      <c r="AG1" s="67" t="s">
        <v>122</v>
      </c>
      <c r="AH1" s="67" t="s">
        <v>123</v>
      </c>
      <c r="AI1" s="67" t="s">
        <v>124</v>
      </c>
      <c r="AJ1" s="67" t="s">
        <v>125</v>
      </c>
      <c r="AK1" s="67" t="s">
        <v>126</v>
      </c>
      <c r="AL1" s="67" t="s">
        <v>127</v>
      </c>
      <c r="AM1" s="67" t="s">
        <v>128</v>
      </c>
      <c r="AN1" s="67" t="s">
        <v>129</v>
      </c>
      <c r="AO1" s="67" t="s">
        <v>130</v>
      </c>
      <c r="AP1" s="67" t="s">
        <v>131</v>
      </c>
      <c r="AQ1" s="67" t="s">
        <v>132</v>
      </c>
      <c r="AR1" s="67" t="s">
        <v>133</v>
      </c>
      <c r="AS1" s="67" t="s">
        <v>134</v>
      </c>
      <c r="AT1" s="67" t="s">
        <v>20</v>
      </c>
      <c r="AU1" s="67" t="s">
        <v>12</v>
      </c>
      <c r="AV1" s="67" t="s">
        <v>21</v>
      </c>
      <c r="AW1" s="67" t="s">
        <v>787</v>
      </c>
      <c r="AX1" s="67" t="s">
        <v>17</v>
      </c>
      <c r="AY1" s="67" t="s">
        <v>135</v>
      </c>
      <c r="AZ1" s="67" t="s">
        <v>136</v>
      </c>
      <c r="BA1" s="67" t="s">
        <v>34</v>
      </c>
      <c r="BB1" s="67" t="s">
        <v>32</v>
      </c>
    </row>
    <row r="2" spans="1:54" ht="66">
      <c r="A2" s="41" t="s">
        <v>173</v>
      </c>
      <c r="B2" s="63">
        <f>COUNTA(AW2:AW300)</f>
        <v>109</v>
      </c>
      <c r="C2" s="47"/>
      <c r="D2" s="35" t="s">
        <v>53</v>
      </c>
      <c r="E2" s="42">
        <v>0</v>
      </c>
      <c r="F2" s="17" t="s">
        <v>18</v>
      </c>
      <c r="G2" s="18" t="s">
        <v>18</v>
      </c>
      <c r="H2" s="18">
        <v>0</v>
      </c>
      <c r="I2" s="18">
        <v>1</v>
      </c>
      <c r="J2" s="18" t="s">
        <v>69</v>
      </c>
      <c r="K2" s="18" t="s">
        <v>68</v>
      </c>
      <c r="L2" s="18">
        <v>1</v>
      </c>
      <c r="M2" s="18">
        <v>10</v>
      </c>
      <c r="N2" s="19">
        <v>760</v>
      </c>
      <c r="O2" s="19">
        <v>0</v>
      </c>
      <c r="P2" s="19">
        <v>5</v>
      </c>
      <c r="Q2" s="46" t="str">
        <f ca="1">TEXT(DEC2HEX(TEXT(NOW(),"YY")),"00")</f>
        <v>16</v>
      </c>
      <c r="R2" s="46" t="str">
        <f ca="1">TEXT(DEC2HEX(TEXT(NOW(),"MM")),"00")</f>
        <v>08</v>
      </c>
      <c r="S2" s="46" t="str">
        <f ca="1">TEXT(DEC2HEX(TEXT(NOW(),"DD")),"00")</f>
        <v>05</v>
      </c>
      <c r="T2" s="48" t="str">
        <f ca="1">_xlfn.BASE(HOUR(NOW()),16,2)</f>
        <v>11</v>
      </c>
      <c r="U2" s="48" t="str">
        <f ca="1">_xlfn.BASE(MINUTE(NOW()),16,2)</f>
        <v>14</v>
      </c>
      <c r="V2" s="48" t="str">
        <f ca="1">_xlfn.BASE(SECOND(NOW()),16,2)</f>
        <v>2C</v>
      </c>
      <c r="W2" s="18">
        <v>0</v>
      </c>
      <c r="X2" s="18">
        <v>0</v>
      </c>
      <c r="Y2" s="18">
        <v>0</v>
      </c>
      <c r="Z2" s="18">
        <v>0</v>
      </c>
      <c r="AA2" s="18">
        <v>0</v>
      </c>
      <c r="AB2" s="18">
        <v>0</v>
      </c>
      <c r="AC2" s="19">
        <v>0</v>
      </c>
      <c r="AD2" s="19">
        <v>0</v>
      </c>
      <c r="AE2" s="19">
        <v>0</v>
      </c>
      <c r="AF2" s="19">
        <v>0</v>
      </c>
      <c r="AG2" s="19">
        <v>0</v>
      </c>
      <c r="AH2" s="19">
        <v>0</v>
      </c>
      <c r="AI2" s="18">
        <v>0</v>
      </c>
      <c r="AJ2" s="19">
        <v>0</v>
      </c>
      <c r="AK2" s="19">
        <v>0</v>
      </c>
      <c r="AL2" s="19">
        <v>0</v>
      </c>
      <c r="AM2" s="19">
        <v>0</v>
      </c>
      <c r="AN2" s="19">
        <v>0</v>
      </c>
      <c r="AO2" s="19">
        <v>0</v>
      </c>
      <c r="AP2" s="19">
        <v>0</v>
      </c>
      <c r="AQ2" s="19">
        <v>0</v>
      </c>
      <c r="AR2" s="19">
        <v>0</v>
      </c>
      <c r="AS2" s="19">
        <v>0</v>
      </c>
      <c r="AT2" s="18" t="str">
        <f ca="1">TEXT(DEC2HEX(_xlfn.BITAND(SUM(HEX2DEC(G2)+HEX2DEC(H2)+HEX2DEC(I2)+HEX2DEC(J2)+HEX2DEC(K2)+HEX2DEC(L2)+HEX2DEC(M2)+HEX2DEC(N2)+HEX2DEC(O2)+HEX2DEC(P2)+HEX2DEC(Q2)+HEX2DEC(R2)+HEX2DEC(S2)+HEX2DEC(T2)+HEX2DEC(U2)+HEX2DEC(V2)+HEX2DEC(X2)+HEX2DEC(Y2)+HEX2DEC(Z2)+HEX2DEC(AA2)+HEX2DEC(AB2)+HEX2DEC(AC2)+HEX2DEC(AD2)+HEX2DEC(AE2)+HEX2DEC(AF2)+HEX2DEC(AG2)+HEX2DEC(AH2)+HEX2DEC(AI2)+HEX2DEC(AJ2)+HEX2DEC(AK2)+HEX2DEC(AL2)+HEX2DEC(AM2)+HEX2DEC(AN2)+HEX2DEC(AO2)+HEX2DEC(AP2)+HEX2DEC(AQ2)+HEX2DEC(AR2)+HEX2DEC(AS2)),85)),"00")</f>
        <v>40</v>
      </c>
      <c r="AU2" s="18" t="s">
        <v>25</v>
      </c>
      <c r="AV2" s="16" t="str">
        <f ca="1">CONCATENATE(TEXT(G2,"00"),TEXT(H2,"00"),TEXT(I2,"00"),TEXT(J2,"00"),TEXT(K2,"00"),TEXT(L2,"00"),TEXT(M2,"00"),TEXT(N2,"0000"),TEXT(O2,"0000"),TEXT(P2,"0000"),TEXT(Q2,"00"),TEXT(R2,"00"),,TEXT(S2,"00"),,TEXT(T2,"00"),TEXT(U2,"00"),TEXT(V2,"00"),TEXT(X2,"00"),TEXT(Y2,"00"),TEXT(Z2,"00"),TEXT(AA2,"00"),TEXT(AB2,"00"),TEXT(AC2,"0000"),TEXT(AD2,"0000"),TEXT(AE2,"0000"),TEXT(AF2,"0000"),TEXT(AG2,"0000"),TEXT(AH2,"0000"),TEXT(AI2,"00"),TEXT(AJ2,"0000"),TEXT(AK2,"0000"),TEXT(AL2,"0000"),TEXT(AM2,"0000"),TEXT(AN2,"0000"),TEXT(AO2,"0000"),TEXT(AP2,"0000"),TEXT(AQ2,"0000"),TEXT(AR2,"0000"),TEXT(AS2,"0000"),TEXT(AT2,"00"),TEXT(AU2,"00"))</f>
        <v>7B00013CC8011007600000000516080511142C0000000000000000000000000000000000000000000000000000000000000000000000000000407D</v>
      </c>
      <c r="AW2" s="79">
        <v>1</v>
      </c>
      <c r="AX2" s="21"/>
      <c r="AY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),85)),"00")</f>
        <v>00</v>
      </c>
      <c r="AZ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+HEX2DEC(MID(AX2,139,2))+HEX2DEC(MID(AX2,142,2))+HEX2DEC(MID(AX2,145,2))+HEX2DEC(MID(AX2,148,2))+HEX2DEC(MID(AX2,151,2))+HEX2DEC(MID(AX2,154,2))+HEX2DEC(MID(AX2,157,2))+HEX2DEC(MID(AX2,160,2))+HEX2DEC(MID(AX2,163,2))+HEX2DEC(MID(AX2,166,2))+HEX2DEC(MID(AX2,169,2))+HEX2DEC(MID(AX2,172,2))+HEX2DEC(MID(AX2,175,2))+HEX2DEC(MID(AX2,178,2))+HEX2DEC(MID(AX2,181,2))+HEX2DEC(MID(AX2,184,2))+HEX2DEC(MID(AX2,187,2))+HEX2DEC(MID(AX2,190,2))+HEX2DEC(MID(AX2,193,2))+HEX2DEC(MID(AX2,196,2))+HEX2DEC(MID(AX2,199,2))+HEX2DEC(MID(AX2,202,2))),85)),"00")</f>
        <v>00</v>
      </c>
      <c r="BA2" s="20" t="s">
        <v>40</v>
      </c>
      <c r="BB2" s="21"/>
    </row>
    <row r="3" spans="1:54" ht="66">
      <c r="A3" s="40" t="s">
        <v>5</v>
      </c>
      <c r="B3" s="43">
        <v>0</v>
      </c>
      <c r="C3" s="39" t="s">
        <v>6</v>
      </c>
      <c r="D3" s="43" t="s">
        <v>0</v>
      </c>
      <c r="E3" s="16">
        <v>1</v>
      </c>
      <c r="F3" s="22" t="s">
        <v>22</v>
      </c>
      <c r="G3" s="23" t="str">
        <f>F3</f>
        <v>FF</v>
      </c>
      <c r="H3" s="18">
        <v>0</v>
      </c>
      <c r="I3" s="18">
        <v>1</v>
      </c>
      <c r="J3" s="18" t="s">
        <v>69</v>
      </c>
      <c r="K3" s="18" t="s">
        <v>68</v>
      </c>
      <c r="L3" s="18">
        <v>1</v>
      </c>
      <c r="M3" s="18">
        <v>10</v>
      </c>
      <c r="N3" s="19">
        <v>760</v>
      </c>
      <c r="O3" s="19">
        <v>0</v>
      </c>
      <c r="P3" s="19">
        <v>5</v>
      </c>
      <c r="Q3" s="46" t="str">
        <f t="shared" ref="Q3:Q30" ca="1" si="0">TEXT(DEC2HEX(TEXT(NOW(),"YY")),"00")</f>
        <v>16</v>
      </c>
      <c r="R3" s="46" t="str">
        <f t="shared" ref="R3:R32" ca="1" si="1">TEXT(DEC2HEX(TEXT(NOW(),"MM")),"00")</f>
        <v>08</v>
      </c>
      <c r="S3" s="46" t="str">
        <f t="shared" ref="S3:S34" ca="1" si="2">TEXT(DEC2HEX(TEXT(NOW(),"DD")),"00")</f>
        <v>05</v>
      </c>
      <c r="T3" s="48" t="str">
        <f t="shared" ref="T3:T36" ca="1" si="3">_xlfn.BASE(HOUR(NOW()),16,2)</f>
        <v>11</v>
      </c>
      <c r="U3" s="48" t="str">
        <f t="shared" ref="U3:U38" ca="1" si="4">_xlfn.BASE(MINUTE(NOW()),16,2)</f>
        <v>14</v>
      </c>
      <c r="V3" s="48" t="str">
        <f t="shared" ref="V3:V40" ca="1" si="5">_xlfn.BASE(SECOND(NOW()),16,2)</f>
        <v>2C</v>
      </c>
      <c r="W3" s="18">
        <v>0</v>
      </c>
      <c r="X3" s="18">
        <v>0</v>
      </c>
      <c r="Y3" s="18">
        <v>0</v>
      </c>
      <c r="Z3" s="18">
        <v>0</v>
      </c>
      <c r="AA3" s="18">
        <v>0</v>
      </c>
      <c r="AB3" s="18">
        <v>0</v>
      </c>
      <c r="AC3" s="19">
        <v>0</v>
      </c>
      <c r="AD3" s="19">
        <v>0</v>
      </c>
      <c r="AE3" s="19">
        <v>0</v>
      </c>
      <c r="AF3" s="19">
        <v>0</v>
      </c>
      <c r="AG3" s="19">
        <v>0</v>
      </c>
      <c r="AH3" s="19">
        <v>0</v>
      </c>
      <c r="AI3" s="18">
        <v>0</v>
      </c>
      <c r="AJ3" s="19">
        <v>0</v>
      </c>
      <c r="AK3" s="19">
        <v>0</v>
      </c>
      <c r="AL3" s="19">
        <v>0</v>
      </c>
      <c r="AM3" s="19">
        <v>0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>
        <v>0</v>
      </c>
      <c r="AT3" s="18" t="str">
        <f t="shared" ref="AT3:AT66" ca="1" si="6">TEXT(DEC2HEX(_xlfn.BITAND(SUM(HEX2DEC(G3)+HEX2DEC(H3)+HEX2DEC(I3)+HEX2DEC(J3)+HEX2DEC(K3)+HEX2DEC(L3)+HEX2DEC(M3)+HEX2DEC(N3)+HEX2DEC(O3)+HEX2DEC(P3)+HEX2DEC(Q3)+HEX2DEC(R3)+HEX2DEC(S3)+HEX2DEC(T3)+HEX2DEC(U3)+HEX2DEC(V3)+HEX2DEC(X3)+HEX2DEC(Y3)+HEX2DEC(Z3)+HEX2DEC(AA3)+HEX2DEC(AB3)+HEX2DEC(AC3)+HEX2DEC(AD3)+HEX2DEC(AE3)+HEX2DEC(AF3)+HEX2DEC(AG3)+HEX2DEC(AH3)+HEX2DEC(AI3)+HEX2DEC(AJ3)+HEX2DEC(AK3)+HEX2DEC(AL3)+HEX2DEC(AM3)+HEX2DEC(AN3)+HEX2DEC(AO3)+HEX2DEC(AP3)+HEX2DEC(AQ3)+HEX2DEC(AR3)+HEX2DEC(AS3)),85)),"00")</f>
        <v>44</v>
      </c>
      <c r="AU3" s="18" t="s">
        <v>25</v>
      </c>
      <c r="AV3" s="16" t="str">
        <f t="shared" ref="AV3:AV66" ca="1" si="7">CONCATENATE(TEXT(G3,"00"),TEXT(H3,"00"),TEXT(I3,"00"),TEXT(J3,"00"),TEXT(K3,"00"),TEXT(L3,"00"),TEXT(M3,"00"),TEXT(N3,"0000"),TEXT(O3,"0000"),TEXT(P3,"0000"),TEXT(Q3,"00"),TEXT(R3,"00"),,TEXT(S3,"00"),,TEXT(T3,"00"),TEXT(U3,"00"),TEXT(V3,"00"),TEXT(X3,"00"),TEXT(Y3,"00"),TEXT(Z3,"00"),TEXT(AA3,"00"),TEXT(AB3,"00"),TEXT(AC3,"0000"),TEXT(AD3,"0000"),TEXT(AE3,"0000"),TEXT(AF3,"0000"),TEXT(AG3,"0000"),TEXT(AH3,"0000"),TEXT(AI3,"00"),TEXT(AJ3,"0000"),TEXT(AK3,"0000"),TEXT(AL3,"0000"),TEXT(AM3,"0000"),TEXT(AN3,"0000"),TEXT(AO3,"0000"),TEXT(AP3,"0000"),TEXT(AQ3,"0000"),TEXT(AR3,"0000"),TEXT(AS3,"0000"),TEXT(AT3,"00"),TEXT(AU3,"00"))</f>
        <v>FF00013CC8011007600000000516080511142C0000000000000000000000000000000000000000000000000000000000000000000000000000447D</v>
      </c>
      <c r="AW3" s="79">
        <v>2</v>
      </c>
      <c r="AX3" s="21"/>
      <c r="AY3" s="18" t="str">
        <f t="shared" ref="AY3:AY66" si="8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),85)),"00")</f>
        <v>00</v>
      </c>
      <c r="AZ3" s="18" t="str">
        <f t="shared" ref="AZ3:AZ66" si="9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+HEX2DEC(MID(AX3,139,2))+HEX2DEC(MID(AX3,142,2))+HEX2DEC(MID(AX3,145,2))+HEX2DEC(MID(AX3,148,2))+HEX2DEC(MID(AX3,151,2))+HEX2DEC(MID(AX3,154,2))+HEX2DEC(MID(AX3,157,2))+HEX2DEC(MID(AX3,160,2))+HEX2DEC(MID(AX3,163,2))+HEX2DEC(MID(AX3,166,2))+HEX2DEC(MID(AX3,169,2))+HEX2DEC(MID(AX3,172,2))+HEX2DEC(MID(AX3,175,2))+HEX2DEC(MID(AX3,178,2))+HEX2DEC(MID(AX3,181,2))+HEX2DEC(MID(AX3,184,2))+HEX2DEC(MID(AX3,187,2))+HEX2DEC(MID(AX3,190,2))+HEX2DEC(MID(AX3,193,2))+HEX2DEC(MID(AX3,196,2))+HEX2DEC(MID(AX3,199,2))+HEX2DEC(MID(AX3,202,2))),85)),"00")</f>
        <v>00</v>
      </c>
      <c r="BA3" s="20"/>
      <c r="BB3" s="21"/>
    </row>
    <row r="4" spans="1:54" ht="66">
      <c r="A4" s="45"/>
      <c r="B4" s="16"/>
      <c r="C4" s="27"/>
      <c r="D4" s="16"/>
      <c r="E4" s="16">
        <v>2</v>
      </c>
      <c r="F4" s="22">
        <v>0</v>
      </c>
      <c r="G4" s="23">
        <f>F4</f>
        <v>0</v>
      </c>
      <c r="H4" s="18" t="str">
        <f>TEXT(DEC2HEX(_xlfn.BITAND(SUM(HEX2DEC(MID(E4,1,2))+HEX2DEC(MID(E4,3,2))+HEX2DEC(MID(E4,5,2))+HEX2DEC(MID(E4,7,2))+HEX2DEC(MID(E4,9,2))+HEX2DEC(MID(E4,11,2))),85)),"00")</f>
        <v>00</v>
      </c>
      <c r="I4" s="18">
        <v>1</v>
      </c>
      <c r="J4" s="18" t="s">
        <v>69</v>
      </c>
      <c r="K4" s="18" t="s">
        <v>68</v>
      </c>
      <c r="L4" s="18">
        <v>1</v>
      </c>
      <c r="M4" s="18">
        <v>10</v>
      </c>
      <c r="N4" s="19">
        <v>760</v>
      </c>
      <c r="O4" s="19">
        <v>0</v>
      </c>
      <c r="P4" s="19">
        <v>5</v>
      </c>
      <c r="Q4" s="46" t="str">
        <f t="shared" ca="1" si="0"/>
        <v>16</v>
      </c>
      <c r="R4" s="46" t="str">
        <f t="shared" ca="1" si="1"/>
        <v>08</v>
      </c>
      <c r="S4" s="46" t="str">
        <f t="shared" ca="1" si="2"/>
        <v>05</v>
      </c>
      <c r="T4" s="48" t="str">
        <f t="shared" ca="1" si="3"/>
        <v>11</v>
      </c>
      <c r="U4" s="48" t="str">
        <f t="shared" ca="1" si="4"/>
        <v>14</v>
      </c>
      <c r="V4" s="48" t="str">
        <f t="shared" ca="1" si="5"/>
        <v>2C</v>
      </c>
      <c r="W4" s="18">
        <v>0</v>
      </c>
      <c r="X4" s="18">
        <v>0</v>
      </c>
      <c r="Y4" s="18">
        <v>0</v>
      </c>
      <c r="Z4" s="18">
        <v>0</v>
      </c>
      <c r="AA4" s="18">
        <v>0</v>
      </c>
      <c r="AB4" s="18">
        <v>0</v>
      </c>
      <c r="AC4" s="19">
        <v>0</v>
      </c>
      <c r="AD4" s="19">
        <v>0</v>
      </c>
      <c r="AE4" s="19">
        <v>0</v>
      </c>
      <c r="AF4" s="19">
        <v>0</v>
      </c>
      <c r="AG4" s="19">
        <v>0</v>
      </c>
      <c r="AH4" s="19">
        <v>0</v>
      </c>
      <c r="AI4" s="18">
        <v>0</v>
      </c>
      <c r="AJ4" s="19">
        <v>0</v>
      </c>
      <c r="AK4" s="19">
        <v>0</v>
      </c>
      <c r="AL4" s="19">
        <v>0</v>
      </c>
      <c r="AM4" s="19">
        <v>0</v>
      </c>
      <c r="AN4" s="19">
        <v>0</v>
      </c>
      <c r="AO4" s="19">
        <v>0</v>
      </c>
      <c r="AP4" s="19">
        <v>0</v>
      </c>
      <c r="AQ4" s="19">
        <v>0</v>
      </c>
      <c r="AR4" s="19">
        <v>0</v>
      </c>
      <c r="AS4" s="19">
        <v>0</v>
      </c>
      <c r="AT4" s="18" t="str">
        <f t="shared" ca="1" si="6"/>
        <v>45</v>
      </c>
      <c r="AU4" s="18" t="s">
        <v>25</v>
      </c>
      <c r="AV4" s="16" t="str">
        <f t="shared" ca="1" si="7"/>
        <v>0000013CC8011007600000000516080511142C0000000000000000000000000000000000000000000000000000000000000000000000000000457D</v>
      </c>
      <c r="AW4" s="79">
        <v>3</v>
      </c>
      <c r="AX4" s="21"/>
      <c r="AY4" s="18" t="str">
        <f t="shared" si="8"/>
        <v>00</v>
      </c>
      <c r="AZ4" s="18" t="str">
        <f t="shared" si="9"/>
        <v>00</v>
      </c>
      <c r="BA4" s="20"/>
      <c r="BB4" s="21"/>
    </row>
    <row r="5" spans="1:54" ht="66">
      <c r="A5" s="27"/>
      <c r="B5" s="16">
        <v>1</v>
      </c>
      <c r="C5" s="27" t="s">
        <v>3</v>
      </c>
      <c r="D5" s="16" t="s">
        <v>14</v>
      </c>
      <c r="E5" s="16">
        <v>1</v>
      </c>
      <c r="F5" s="22">
        <v>0</v>
      </c>
      <c r="G5" s="18" t="s">
        <v>18</v>
      </c>
      <c r="H5" s="23">
        <f>F5</f>
        <v>0</v>
      </c>
      <c r="I5" s="18">
        <v>1</v>
      </c>
      <c r="J5" s="18" t="s">
        <v>69</v>
      </c>
      <c r="K5" s="18" t="s">
        <v>68</v>
      </c>
      <c r="L5" s="18">
        <v>1</v>
      </c>
      <c r="M5" s="18">
        <v>10</v>
      </c>
      <c r="N5" s="19">
        <v>760</v>
      </c>
      <c r="O5" s="19">
        <v>0</v>
      </c>
      <c r="P5" s="19">
        <v>5</v>
      </c>
      <c r="Q5" s="46" t="str">
        <f t="shared" ca="1" si="0"/>
        <v>16</v>
      </c>
      <c r="R5" s="46" t="str">
        <f t="shared" ca="1" si="1"/>
        <v>08</v>
      </c>
      <c r="S5" s="46" t="str">
        <f t="shared" ca="1" si="2"/>
        <v>05</v>
      </c>
      <c r="T5" s="48" t="str">
        <f t="shared" ca="1" si="3"/>
        <v>11</v>
      </c>
      <c r="U5" s="48" t="str">
        <f t="shared" ca="1" si="4"/>
        <v>14</v>
      </c>
      <c r="V5" s="48" t="str">
        <f t="shared" ca="1" si="5"/>
        <v>2C</v>
      </c>
      <c r="W5" s="18">
        <v>0</v>
      </c>
      <c r="X5" s="18">
        <v>0</v>
      </c>
      <c r="Y5" s="18">
        <v>0</v>
      </c>
      <c r="Z5" s="18">
        <v>0</v>
      </c>
      <c r="AA5" s="18">
        <v>0</v>
      </c>
      <c r="AB5" s="18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8">
        <v>0</v>
      </c>
      <c r="AJ5" s="19">
        <v>0</v>
      </c>
      <c r="AK5" s="19">
        <v>0</v>
      </c>
      <c r="AL5" s="19">
        <v>0</v>
      </c>
      <c r="AM5" s="19">
        <v>0</v>
      </c>
      <c r="AN5" s="19">
        <v>0</v>
      </c>
      <c r="AO5" s="19">
        <v>0</v>
      </c>
      <c r="AP5" s="19">
        <v>0</v>
      </c>
      <c r="AQ5" s="19">
        <v>0</v>
      </c>
      <c r="AR5" s="19">
        <v>0</v>
      </c>
      <c r="AS5" s="19">
        <v>0</v>
      </c>
      <c r="AT5" s="18" t="str">
        <f t="shared" ca="1" si="6"/>
        <v>40</v>
      </c>
      <c r="AU5" s="18" t="s">
        <v>25</v>
      </c>
      <c r="AV5" s="16" t="str">
        <f t="shared" ca="1" si="7"/>
        <v>7B00013CC8011007600000000516080511142C0000000000000000000000000000000000000000000000000000000000000000000000000000407D</v>
      </c>
      <c r="AW5" s="79">
        <v>4</v>
      </c>
      <c r="AX5" s="21"/>
      <c r="AY5" s="18" t="str">
        <f t="shared" si="8"/>
        <v>00</v>
      </c>
      <c r="AZ5" s="18" t="str">
        <f t="shared" si="9"/>
        <v>00</v>
      </c>
      <c r="BA5" s="20"/>
      <c r="BB5" s="21"/>
    </row>
    <row r="6" spans="1:54" ht="66">
      <c r="A6" s="27"/>
      <c r="B6" s="16"/>
      <c r="C6" s="27"/>
      <c r="D6" s="16"/>
      <c r="E6" s="16">
        <v>2</v>
      </c>
      <c r="F6" s="24" t="s">
        <v>22</v>
      </c>
      <c r="G6" s="18" t="s">
        <v>18</v>
      </c>
      <c r="H6" s="23" t="str">
        <f>F6</f>
        <v>FF</v>
      </c>
      <c r="I6" s="18">
        <v>1</v>
      </c>
      <c r="J6" s="18" t="s">
        <v>69</v>
      </c>
      <c r="K6" s="18" t="s">
        <v>68</v>
      </c>
      <c r="L6" s="18">
        <v>1</v>
      </c>
      <c r="M6" s="18">
        <v>10</v>
      </c>
      <c r="N6" s="19">
        <v>760</v>
      </c>
      <c r="O6" s="19">
        <v>0</v>
      </c>
      <c r="P6" s="19">
        <v>5</v>
      </c>
      <c r="Q6" s="46" t="str">
        <f t="shared" ca="1" si="0"/>
        <v>16</v>
      </c>
      <c r="R6" s="46" t="str">
        <f t="shared" ca="1" si="1"/>
        <v>08</v>
      </c>
      <c r="S6" s="46" t="str">
        <f t="shared" ca="1" si="2"/>
        <v>05</v>
      </c>
      <c r="T6" s="48" t="str">
        <f t="shared" ca="1" si="3"/>
        <v>11</v>
      </c>
      <c r="U6" s="48" t="str">
        <f t="shared" ca="1" si="4"/>
        <v>14</v>
      </c>
      <c r="V6" s="48" t="str">
        <f t="shared" ca="1" si="5"/>
        <v>2C</v>
      </c>
      <c r="W6" s="18">
        <v>0</v>
      </c>
      <c r="X6" s="18">
        <v>0</v>
      </c>
      <c r="Y6" s="18">
        <v>0</v>
      </c>
      <c r="Z6" s="18">
        <v>0</v>
      </c>
      <c r="AA6" s="18">
        <v>0</v>
      </c>
      <c r="AB6" s="18">
        <v>0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8">
        <v>0</v>
      </c>
      <c r="AJ6" s="19">
        <v>0</v>
      </c>
      <c r="AK6" s="19">
        <v>0</v>
      </c>
      <c r="AL6" s="19">
        <v>0</v>
      </c>
      <c r="AM6" s="19">
        <v>0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>
        <v>0</v>
      </c>
      <c r="AT6" s="18" t="str">
        <f t="shared" ca="1" si="6"/>
        <v>41</v>
      </c>
      <c r="AU6" s="18" t="s">
        <v>25</v>
      </c>
      <c r="AV6" s="16" t="str">
        <f t="shared" ca="1" si="7"/>
        <v>7BFF013CC8011007600000000516080511142C0000000000000000000000000000000000000000000000000000000000000000000000000000417D</v>
      </c>
      <c r="AW6" s="79">
        <v>5</v>
      </c>
      <c r="AX6" s="21"/>
      <c r="AY6" s="18" t="str">
        <f t="shared" si="8"/>
        <v>00</v>
      </c>
      <c r="AZ6" s="18" t="str">
        <f t="shared" si="9"/>
        <v>00</v>
      </c>
      <c r="BA6" s="20"/>
      <c r="BB6" s="21"/>
    </row>
    <row r="7" spans="1:54" ht="66">
      <c r="A7" s="27"/>
      <c r="B7" s="16">
        <v>2</v>
      </c>
      <c r="C7" s="27" t="s">
        <v>4</v>
      </c>
      <c r="D7" s="16" t="s">
        <v>14</v>
      </c>
      <c r="E7" s="16">
        <v>1</v>
      </c>
      <c r="F7" s="22">
        <v>0</v>
      </c>
      <c r="G7" s="18" t="s">
        <v>18</v>
      </c>
      <c r="H7" s="18">
        <v>0</v>
      </c>
      <c r="I7" s="23">
        <f>F7</f>
        <v>0</v>
      </c>
      <c r="J7" s="18" t="s">
        <v>69</v>
      </c>
      <c r="K7" s="18" t="s">
        <v>68</v>
      </c>
      <c r="L7" s="18">
        <v>1</v>
      </c>
      <c r="M7" s="18">
        <v>10</v>
      </c>
      <c r="N7" s="19">
        <v>760</v>
      </c>
      <c r="O7" s="19">
        <v>0</v>
      </c>
      <c r="P7" s="19">
        <v>5</v>
      </c>
      <c r="Q7" s="46" t="str">
        <f t="shared" ca="1" si="0"/>
        <v>16</v>
      </c>
      <c r="R7" s="46" t="str">
        <f t="shared" ca="1" si="1"/>
        <v>08</v>
      </c>
      <c r="S7" s="46" t="str">
        <f t="shared" ca="1" si="2"/>
        <v>05</v>
      </c>
      <c r="T7" s="48" t="str">
        <f t="shared" ca="1" si="3"/>
        <v>11</v>
      </c>
      <c r="U7" s="48" t="str">
        <f t="shared" ca="1" si="4"/>
        <v>14</v>
      </c>
      <c r="V7" s="48" t="str">
        <f t="shared" ca="1" si="5"/>
        <v>2C</v>
      </c>
      <c r="W7" s="18">
        <v>0</v>
      </c>
      <c r="X7" s="18">
        <v>0</v>
      </c>
      <c r="Y7" s="18">
        <v>0</v>
      </c>
      <c r="Z7" s="18">
        <v>0</v>
      </c>
      <c r="AA7" s="18">
        <v>0</v>
      </c>
      <c r="AB7" s="18">
        <v>0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8">
        <v>0</v>
      </c>
      <c r="AJ7" s="19">
        <v>0</v>
      </c>
      <c r="AK7" s="19">
        <v>0</v>
      </c>
      <c r="AL7" s="19">
        <v>0</v>
      </c>
      <c r="AM7" s="19">
        <v>0</v>
      </c>
      <c r="AN7" s="19">
        <v>0</v>
      </c>
      <c r="AO7" s="19">
        <v>0</v>
      </c>
      <c r="AP7" s="19">
        <v>0</v>
      </c>
      <c r="AQ7" s="19">
        <v>0</v>
      </c>
      <c r="AR7" s="19">
        <v>0</v>
      </c>
      <c r="AS7" s="19">
        <v>0</v>
      </c>
      <c r="AT7" s="18" t="str">
        <f t="shared" ca="1" si="6"/>
        <v>41</v>
      </c>
      <c r="AU7" s="18" t="s">
        <v>25</v>
      </c>
      <c r="AV7" s="16" t="str">
        <f t="shared" ca="1" si="7"/>
        <v>7B00003CC8011007600000000516080511142C0000000000000000000000000000000000000000000000000000000000000000000000000000417D</v>
      </c>
      <c r="AW7" s="79">
        <v>6</v>
      </c>
      <c r="AX7" s="21"/>
      <c r="AY7" s="18" t="str">
        <f t="shared" si="8"/>
        <v>00</v>
      </c>
      <c r="AZ7" s="18" t="str">
        <f t="shared" si="9"/>
        <v>00</v>
      </c>
      <c r="BA7" s="20"/>
      <c r="BB7" s="21"/>
    </row>
    <row r="8" spans="1:54" ht="66">
      <c r="A8" s="27"/>
      <c r="B8" s="16"/>
      <c r="C8" s="27"/>
      <c r="D8" s="16"/>
      <c r="E8" s="16">
        <v>2</v>
      </c>
      <c r="F8" s="24" t="s">
        <v>22</v>
      </c>
      <c r="G8" s="18" t="s">
        <v>18</v>
      </c>
      <c r="H8" s="18">
        <v>0</v>
      </c>
      <c r="I8" s="23" t="str">
        <f>F8</f>
        <v>FF</v>
      </c>
      <c r="J8" s="18" t="s">
        <v>69</v>
      </c>
      <c r="K8" s="18" t="s">
        <v>68</v>
      </c>
      <c r="L8" s="18">
        <v>1</v>
      </c>
      <c r="M8" s="18">
        <v>10</v>
      </c>
      <c r="N8" s="19">
        <v>760</v>
      </c>
      <c r="O8" s="19">
        <v>0</v>
      </c>
      <c r="P8" s="19">
        <v>5</v>
      </c>
      <c r="Q8" s="46" t="str">
        <f t="shared" ca="1" si="0"/>
        <v>16</v>
      </c>
      <c r="R8" s="46" t="str">
        <f t="shared" ca="1" si="1"/>
        <v>08</v>
      </c>
      <c r="S8" s="46" t="str">
        <f t="shared" ca="1" si="2"/>
        <v>05</v>
      </c>
      <c r="T8" s="48" t="str">
        <f t="shared" ca="1" si="3"/>
        <v>11</v>
      </c>
      <c r="U8" s="48" t="str">
        <f t="shared" ca="1" si="4"/>
        <v>14</v>
      </c>
      <c r="V8" s="48" t="str">
        <f t="shared" ca="1" si="5"/>
        <v>2C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18">
        <v>0</v>
      </c>
      <c r="AJ8" s="19">
        <v>0</v>
      </c>
      <c r="AK8" s="19">
        <v>0</v>
      </c>
      <c r="AL8" s="19">
        <v>0</v>
      </c>
      <c r="AM8" s="19">
        <v>0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0</v>
      </c>
      <c r="AT8" s="18" t="str">
        <f t="shared" ca="1" si="6"/>
        <v>40</v>
      </c>
      <c r="AU8" s="18" t="s">
        <v>25</v>
      </c>
      <c r="AV8" s="16" t="str">
        <f t="shared" ca="1" si="7"/>
        <v>7B00FF3CC8011007600000000516080511142C0000000000000000000000000000000000000000000000000000000000000000000000000000407D</v>
      </c>
      <c r="AW8" s="79">
        <v>7</v>
      </c>
      <c r="AX8" s="21"/>
      <c r="AY8" s="18" t="str">
        <f t="shared" si="8"/>
        <v>00</v>
      </c>
      <c r="AZ8" s="18" t="str">
        <f t="shared" si="9"/>
        <v>00</v>
      </c>
      <c r="BA8" s="20"/>
      <c r="BB8" s="21"/>
    </row>
    <row r="9" spans="1:54" ht="66">
      <c r="A9" s="27"/>
      <c r="B9" s="16">
        <v>3</v>
      </c>
      <c r="C9" s="27" t="s">
        <v>7</v>
      </c>
      <c r="D9" s="16" t="s">
        <v>63</v>
      </c>
      <c r="E9" s="16">
        <v>1</v>
      </c>
      <c r="F9" s="22">
        <v>0</v>
      </c>
      <c r="G9" s="18" t="s">
        <v>18</v>
      </c>
      <c r="H9" s="18">
        <v>0</v>
      </c>
      <c r="I9" s="18">
        <v>1</v>
      </c>
      <c r="J9" s="23">
        <f>F9</f>
        <v>0</v>
      </c>
      <c r="K9" s="18" t="s">
        <v>68</v>
      </c>
      <c r="L9" s="18">
        <v>1</v>
      </c>
      <c r="M9" s="18">
        <v>10</v>
      </c>
      <c r="N9" s="19">
        <v>760</v>
      </c>
      <c r="O9" s="19">
        <v>0</v>
      </c>
      <c r="P9" s="19">
        <v>5</v>
      </c>
      <c r="Q9" s="46" t="str">
        <f t="shared" ca="1" si="0"/>
        <v>16</v>
      </c>
      <c r="R9" s="46" t="str">
        <f t="shared" ca="1" si="1"/>
        <v>08</v>
      </c>
      <c r="S9" s="46" t="str">
        <f t="shared" ca="1" si="2"/>
        <v>05</v>
      </c>
      <c r="T9" s="48" t="str">
        <f t="shared" ca="1" si="3"/>
        <v>11</v>
      </c>
      <c r="U9" s="48" t="str">
        <f t="shared" ca="1" si="4"/>
        <v>14</v>
      </c>
      <c r="V9" s="48" t="str">
        <f t="shared" ca="1" si="5"/>
        <v>2C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8">
        <v>0</v>
      </c>
      <c r="AJ9" s="19">
        <v>0</v>
      </c>
      <c r="AK9" s="19">
        <v>0</v>
      </c>
      <c r="AL9" s="19">
        <v>0</v>
      </c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8" t="str">
        <f t="shared" ca="1" si="6"/>
        <v>04</v>
      </c>
      <c r="AU9" s="18" t="s">
        <v>25</v>
      </c>
      <c r="AV9" s="16" t="str">
        <f t="shared" ca="1" si="7"/>
        <v>7B000100C8011007600000000516080511142C0000000000000000000000000000000000000000000000000000000000000000000000000000047D</v>
      </c>
      <c r="AW9" s="79">
        <v>8</v>
      </c>
      <c r="AX9" s="21"/>
      <c r="AY9" s="18" t="str">
        <f t="shared" si="8"/>
        <v>00</v>
      </c>
      <c r="AZ9" s="18" t="str">
        <f t="shared" si="9"/>
        <v>00</v>
      </c>
      <c r="BA9" s="20"/>
      <c r="BB9" s="21"/>
    </row>
    <row r="10" spans="1:54" ht="66">
      <c r="A10" s="27"/>
      <c r="B10" s="16"/>
      <c r="C10" s="27"/>
      <c r="D10" s="16"/>
      <c r="E10" s="16">
        <v>2</v>
      </c>
      <c r="F10" s="22">
        <v>6</v>
      </c>
      <c r="G10" s="18" t="s">
        <v>18</v>
      </c>
      <c r="H10" s="18">
        <v>0</v>
      </c>
      <c r="I10" s="18">
        <v>1</v>
      </c>
      <c r="J10" s="23">
        <f>F10</f>
        <v>6</v>
      </c>
      <c r="K10" s="18" t="s">
        <v>68</v>
      </c>
      <c r="L10" s="18">
        <v>1</v>
      </c>
      <c r="M10" s="18">
        <v>10</v>
      </c>
      <c r="N10" s="19">
        <v>760</v>
      </c>
      <c r="O10" s="19">
        <v>0</v>
      </c>
      <c r="P10" s="19">
        <v>5</v>
      </c>
      <c r="Q10" s="46" t="str">
        <f t="shared" ca="1" si="0"/>
        <v>16</v>
      </c>
      <c r="R10" s="46" t="str">
        <f t="shared" ca="1" si="1"/>
        <v>08</v>
      </c>
      <c r="S10" s="46" t="str">
        <f t="shared" ca="1" si="2"/>
        <v>05</v>
      </c>
      <c r="T10" s="48" t="str">
        <f t="shared" ca="1" si="3"/>
        <v>11</v>
      </c>
      <c r="U10" s="48" t="str">
        <f t="shared" ca="1" si="4"/>
        <v>14</v>
      </c>
      <c r="V10" s="48" t="str">
        <f t="shared" ca="1" si="5"/>
        <v>2C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8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19">
        <v>0</v>
      </c>
      <c r="AP10" s="19">
        <v>0</v>
      </c>
      <c r="AQ10" s="19">
        <v>0</v>
      </c>
      <c r="AR10" s="19">
        <v>0</v>
      </c>
      <c r="AS10" s="19">
        <v>0</v>
      </c>
      <c r="AT10" s="18" t="str">
        <f t="shared" ca="1" si="6"/>
        <v>14</v>
      </c>
      <c r="AU10" s="18" t="s">
        <v>25</v>
      </c>
      <c r="AV10" s="16" t="str">
        <f t="shared" ca="1" si="7"/>
        <v>7B000106C8011007600000000516080511142C0000000000000000000000000000000000000000000000000000000000000000000000000000147D</v>
      </c>
      <c r="AW10" s="79">
        <v>9</v>
      </c>
      <c r="AX10" s="21"/>
      <c r="AY10" s="18" t="str">
        <f t="shared" si="8"/>
        <v>00</v>
      </c>
      <c r="AZ10" s="18" t="str">
        <f t="shared" si="9"/>
        <v>00</v>
      </c>
      <c r="BA10" s="20"/>
      <c r="BB10" s="21"/>
    </row>
    <row r="11" spans="1:54" ht="66">
      <c r="A11" s="27"/>
      <c r="B11" s="16"/>
      <c r="C11" s="27"/>
      <c r="D11" s="16"/>
      <c r="E11" s="16">
        <v>2</v>
      </c>
      <c r="F11" s="22">
        <v>70</v>
      </c>
      <c r="G11" s="18" t="s">
        <v>18</v>
      </c>
      <c r="H11" s="18">
        <v>0</v>
      </c>
      <c r="I11" s="18">
        <v>1</v>
      </c>
      <c r="J11" s="23">
        <f>F11</f>
        <v>70</v>
      </c>
      <c r="K11" s="18" t="s">
        <v>68</v>
      </c>
      <c r="L11" s="18">
        <v>1</v>
      </c>
      <c r="M11" s="18">
        <v>10</v>
      </c>
      <c r="N11" s="19">
        <v>760</v>
      </c>
      <c r="O11" s="19">
        <v>0</v>
      </c>
      <c r="P11" s="19">
        <v>5</v>
      </c>
      <c r="Q11" s="46" t="str">
        <f t="shared" ca="1" si="0"/>
        <v>16</v>
      </c>
      <c r="R11" s="46" t="str">
        <f t="shared" ca="1" si="1"/>
        <v>08</v>
      </c>
      <c r="S11" s="46" t="str">
        <f t="shared" ca="1" si="2"/>
        <v>05</v>
      </c>
      <c r="T11" s="48" t="str">
        <f t="shared" ca="1" si="3"/>
        <v>11</v>
      </c>
      <c r="U11" s="48" t="str">
        <f t="shared" ca="1" si="4"/>
        <v>14</v>
      </c>
      <c r="V11" s="48" t="str">
        <f t="shared" ca="1" si="5"/>
        <v>2C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0</v>
      </c>
      <c r="AH11" s="19">
        <v>0</v>
      </c>
      <c r="AI11" s="18">
        <v>0</v>
      </c>
      <c r="AJ11" s="19">
        <v>0</v>
      </c>
      <c r="AK11" s="19">
        <v>0</v>
      </c>
      <c r="AL11" s="19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8" t="str">
        <f t="shared" ca="1" si="6"/>
        <v>14</v>
      </c>
      <c r="AU11" s="18" t="s">
        <v>25</v>
      </c>
      <c r="AV11" s="16" t="str">
        <f t="shared" ca="1" si="7"/>
        <v>7B000170C8011007600000000516080511142C0000000000000000000000000000000000000000000000000000000000000000000000000000147D</v>
      </c>
      <c r="AW11" s="79">
        <v>10</v>
      </c>
      <c r="AX11" s="21"/>
      <c r="AY11" s="18" t="str">
        <f t="shared" si="8"/>
        <v>00</v>
      </c>
      <c r="AZ11" s="18" t="str">
        <f t="shared" si="9"/>
        <v>00</v>
      </c>
      <c r="BA11" s="20"/>
      <c r="BB11" s="21"/>
    </row>
    <row r="12" spans="1:54" ht="66">
      <c r="A12" s="27"/>
      <c r="B12" s="16"/>
      <c r="C12" s="27"/>
      <c r="D12" s="16"/>
      <c r="E12" s="16">
        <v>2</v>
      </c>
      <c r="F12" s="22" t="s">
        <v>22</v>
      </c>
      <c r="G12" s="18" t="s">
        <v>18</v>
      </c>
      <c r="H12" s="18">
        <v>0</v>
      </c>
      <c r="I12" s="18">
        <v>1</v>
      </c>
      <c r="J12" s="23" t="str">
        <f>F12</f>
        <v>FF</v>
      </c>
      <c r="K12" s="18" t="s">
        <v>68</v>
      </c>
      <c r="L12" s="18">
        <v>1</v>
      </c>
      <c r="M12" s="18">
        <v>10</v>
      </c>
      <c r="N12" s="19">
        <v>760</v>
      </c>
      <c r="O12" s="19">
        <v>0</v>
      </c>
      <c r="P12" s="19">
        <v>5</v>
      </c>
      <c r="Q12" s="46" t="str">
        <f t="shared" ca="1" si="0"/>
        <v>16</v>
      </c>
      <c r="R12" s="46" t="str">
        <f t="shared" ca="1" si="1"/>
        <v>08</v>
      </c>
      <c r="S12" s="46" t="str">
        <f t="shared" ca="1" si="2"/>
        <v>05</v>
      </c>
      <c r="T12" s="48" t="str">
        <f t="shared" ca="1" si="3"/>
        <v>11</v>
      </c>
      <c r="U12" s="48" t="str">
        <f t="shared" ca="1" si="4"/>
        <v>14</v>
      </c>
      <c r="V12" s="48" t="str">
        <f t="shared" ca="1" si="5"/>
        <v>2C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8">
        <v>0</v>
      </c>
      <c r="AJ12" s="19">
        <v>0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8" t="str">
        <f t="shared" ca="1" si="6"/>
        <v>05</v>
      </c>
      <c r="AU12" s="18" t="s">
        <v>25</v>
      </c>
      <c r="AV12" s="16" t="str">
        <f t="shared" ca="1" si="7"/>
        <v>7B0001FFC8011007600000000516080511142C0000000000000000000000000000000000000000000000000000000000000000000000000000057D</v>
      </c>
      <c r="AW12" s="79">
        <v>11</v>
      </c>
      <c r="AX12" s="21"/>
      <c r="AY12" s="18" t="str">
        <f t="shared" si="8"/>
        <v>00</v>
      </c>
      <c r="AZ12" s="18" t="str">
        <f t="shared" si="9"/>
        <v>00</v>
      </c>
      <c r="BA12" s="20"/>
      <c r="BB12" s="21"/>
    </row>
    <row r="13" spans="1:54" ht="66">
      <c r="A13" s="27"/>
      <c r="B13" s="16">
        <v>4</v>
      </c>
      <c r="C13" s="27" t="s">
        <v>8</v>
      </c>
      <c r="D13" s="16" t="s">
        <v>64</v>
      </c>
      <c r="E13" s="16">
        <v>1</v>
      </c>
      <c r="F13" s="22" t="s">
        <v>23</v>
      </c>
      <c r="G13" s="18" t="s">
        <v>18</v>
      </c>
      <c r="H13" s="18">
        <v>0</v>
      </c>
      <c r="I13" s="18">
        <v>1</v>
      </c>
      <c r="J13" s="18" t="s">
        <v>69</v>
      </c>
      <c r="K13" s="23" t="str">
        <f>F13</f>
        <v>C9</v>
      </c>
      <c r="L13" s="18">
        <v>1</v>
      </c>
      <c r="M13" s="18">
        <v>10</v>
      </c>
      <c r="N13" s="19">
        <v>760</v>
      </c>
      <c r="O13" s="19">
        <v>0</v>
      </c>
      <c r="P13" s="19">
        <v>5</v>
      </c>
      <c r="Q13" s="46" t="str">
        <f t="shared" ca="1" si="0"/>
        <v>16</v>
      </c>
      <c r="R13" s="46" t="str">
        <f t="shared" ca="1" si="1"/>
        <v>08</v>
      </c>
      <c r="S13" s="46" t="str">
        <f t="shared" ca="1" si="2"/>
        <v>05</v>
      </c>
      <c r="T13" s="48" t="str">
        <f t="shared" ca="1" si="3"/>
        <v>11</v>
      </c>
      <c r="U13" s="48" t="str">
        <f t="shared" ca="1" si="4"/>
        <v>14</v>
      </c>
      <c r="V13" s="48" t="str">
        <f t="shared" ca="1" si="5"/>
        <v>2C</v>
      </c>
      <c r="W13" s="18">
        <v>0</v>
      </c>
      <c r="X13" s="18">
        <v>0</v>
      </c>
      <c r="Y13" s="18">
        <v>0</v>
      </c>
      <c r="Z13" s="18">
        <v>0</v>
      </c>
      <c r="AA13" s="18">
        <v>0</v>
      </c>
      <c r="AB13" s="18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8">
        <v>0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0</v>
      </c>
      <c r="AT13" s="18" t="str">
        <f t="shared" ca="1" si="6"/>
        <v>41</v>
      </c>
      <c r="AU13" s="18" t="s">
        <v>25</v>
      </c>
      <c r="AV13" s="16" t="str">
        <f t="shared" ca="1" si="7"/>
        <v>7B00013CC9011007600000000516080511142C0000000000000000000000000000000000000000000000000000000000000000000000000000417D</v>
      </c>
      <c r="AW13" s="79">
        <v>12</v>
      </c>
      <c r="AX13" s="21"/>
      <c r="AY13" s="18" t="str">
        <f t="shared" si="8"/>
        <v>00</v>
      </c>
      <c r="AZ13" s="18" t="str">
        <f t="shared" si="9"/>
        <v>00</v>
      </c>
      <c r="BA13" s="20"/>
      <c r="BB13" s="21"/>
    </row>
    <row r="14" spans="1:54" ht="66">
      <c r="A14" s="27"/>
      <c r="B14" s="16"/>
      <c r="C14" s="27"/>
      <c r="D14" s="16"/>
      <c r="E14" s="16">
        <v>2</v>
      </c>
      <c r="F14" s="22">
        <v>0</v>
      </c>
      <c r="G14" s="18" t="s">
        <v>18</v>
      </c>
      <c r="H14" s="18">
        <v>0</v>
      </c>
      <c r="I14" s="18">
        <v>1</v>
      </c>
      <c r="J14" s="18" t="s">
        <v>69</v>
      </c>
      <c r="K14" s="23">
        <f>F14</f>
        <v>0</v>
      </c>
      <c r="L14" s="18">
        <v>1</v>
      </c>
      <c r="M14" s="18">
        <v>10</v>
      </c>
      <c r="N14" s="19">
        <v>760</v>
      </c>
      <c r="O14" s="19">
        <v>0</v>
      </c>
      <c r="P14" s="19">
        <v>5</v>
      </c>
      <c r="Q14" s="46" t="str">
        <f t="shared" ca="1" si="0"/>
        <v>16</v>
      </c>
      <c r="R14" s="46" t="str">
        <f t="shared" ca="1" si="1"/>
        <v>08</v>
      </c>
      <c r="S14" s="46" t="str">
        <f t="shared" ca="1" si="2"/>
        <v>05</v>
      </c>
      <c r="T14" s="48" t="str">
        <f t="shared" ca="1" si="3"/>
        <v>11</v>
      </c>
      <c r="U14" s="48" t="str">
        <f t="shared" ca="1" si="4"/>
        <v>14</v>
      </c>
      <c r="V14" s="48" t="str">
        <f t="shared" ca="1" si="5"/>
        <v>2C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8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8" t="str">
        <f t="shared" ca="1" si="6"/>
        <v>00</v>
      </c>
      <c r="AU14" s="18" t="s">
        <v>25</v>
      </c>
      <c r="AV14" s="16" t="str">
        <f t="shared" ca="1" si="7"/>
        <v>7B00013C00011007600000000516080511142C0000000000000000000000000000000000000000000000000000000000000000000000000000007D</v>
      </c>
      <c r="AW14" s="79">
        <v>13</v>
      </c>
      <c r="AX14" s="21"/>
      <c r="AY14" s="18" t="str">
        <f t="shared" si="8"/>
        <v>00</v>
      </c>
      <c r="AZ14" s="18" t="str">
        <f t="shared" si="9"/>
        <v>00</v>
      </c>
      <c r="BA14" s="20"/>
      <c r="BB14" s="21"/>
    </row>
    <row r="15" spans="1:54" ht="66">
      <c r="A15" s="27"/>
      <c r="B15" s="16"/>
      <c r="C15" s="27"/>
      <c r="D15" s="16"/>
      <c r="E15" s="16">
        <v>3</v>
      </c>
      <c r="F15" s="22" t="s">
        <v>22</v>
      </c>
      <c r="G15" s="18" t="s">
        <v>18</v>
      </c>
      <c r="H15" s="18">
        <v>0</v>
      </c>
      <c r="I15" s="18">
        <v>1</v>
      </c>
      <c r="J15" s="18" t="s">
        <v>69</v>
      </c>
      <c r="K15" s="23" t="str">
        <f>F15</f>
        <v>FF</v>
      </c>
      <c r="L15" s="18">
        <v>1</v>
      </c>
      <c r="M15" s="18">
        <v>10</v>
      </c>
      <c r="N15" s="19">
        <v>760</v>
      </c>
      <c r="O15" s="19">
        <v>0</v>
      </c>
      <c r="P15" s="19">
        <v>5</v>
      </c>
      <c r="Q15" s="46" t="str">
        <f t="shared" ca="1" si="0"/>
        <v>16</v>
      </c>
      <c r="R15" s="46" t="str">
        <f t="shared" ca="1" si="1"/>
        <v>08</v>
      </c>
      <c r="S15" s="46" t="str">
        <f t="shared" ca="1" si="2"/>
        <v>05</v>
      </c>
      <c r="T15" s="48" t="str">
        <f t="shared" ca="1" si="3"/>
        <v>11</v>
      </c>
      <c r="U15" s="48" t="str">
        <f t="shared" ca="1" si="4"/>
        <v>14</v>
      </c>
      <c r="V15" s="48" t="str">
        <f t="shared" ca="1" si="5"/>
        <v>2C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8">
        <v>0</v>
      </c>
      <c r="AJ15" s="19">
        <v>0</v>
      </c>
      <c r="AK15" s="19">
        <v>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8" t="str">
        <f t="shared" ca="1" si="6"/>
        <v>01</v>
      </c>
      <c r="AU15" s="18" t="s">
        <v>25</v>
      </c>
      <c r="AV15" s="16" t="str">
        <f t="shared" ca="1" si="7"/>
        <v>7B00013CFF011007600000000516080511142C0000000000000000000000000000000000000000000000000000000000000000000000000000017D</v>
      </c>
      <c r="AW15" s="79">
        <v>14</v>
      </c>
      <c r="AX15" s="21"/>
      <c r="AY15" s="18" t="str">
        <f t="shared" si="8"/>
        <v>00</v>
      </c>
      <c r="AZ15" s="18" t="str">
        <f t="shared" si="9"/>
        <v>00</v>
      </c>
      <c r="BA15" s="20"/>
      <c r="BB15" s="21"/>
    </row>
    <row r="16" spans="1:54" ht="66">
      <c r="A16" s="27"/>
      <c r="B16" s="16">
        <v>5</v>
      </c>
      <c r="C16" s="27" t="s">
        <v>10</v>
      </c>
      <c r="D16" s="16" t="s">
        <v>61</v>
      </c>
      <c r="E16" s="16">
        <v>1</v>
      </c>
      <c r="F16" s="22">
        <v>1</v>
      </c>
      <c r="G16" s="18" t="s">
        <v>18</v>
      </c>
      <c r="H16" s="18">
        <v>0</v>
      </c>
      <c r="I16" s="18">
        <v>1</v>
      </c>
      <c r="J16" s="18" t="s">
        <v>69</v>
      </c>
      <c r="K16" s="18" t="s">
        <v>68</v>
      </c>
      <c r="L16" s="23">
        <f>F16</f>
        <v>1</v>
      </c>
      <c r="M16" s="18">
        <v>10</v>
      </c>
      <c r="N16" s="19">
        <v>760</v>
      </c>
      <c r="O16" s="19">
        <v>0</v>
      </c>
      <c r="P16" s="19">
        <v>5</v>
      </c>
      <c r="Q16" s="46" t="str">
        <f t="shared" ca="1" si="0"/>
        <v>16</v>
      </c>
      <c r="R16" s="46" t="str">
        <f t="shared" ca="1" si="1"/>
        <v>08</v>
      </c>
      <c r="S16" s="46" t="str">
        <f t="shared" ca="1" si="2"/>
        <v>05</v>
      </c>
      <c r="T16" s="48" t="str">
        <f t="shared" ca="1" si="3"/>
        <v>11</v>
      </c>
      <c r="U16" s="48" t="str">
        <f t="shared" ca="1" si="4"/>
        <v>14</v>
      </c>
      <c r="V16" s="48" t="str">
        <f t="shared" ca="1" si="5"/>
        <v>2C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8">
        <v>0</v>
      </c>
      <c r="AJ16" s="19">
        <v>0</v>
      </c>
      <c r="AK16" s="19">
        <v>0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Q16" s="19">
        <v>0</v>
      </c>
      <c r="AR16" s="19">
        <v>0</v>
      </c>
      <c r="AS16" s="19">
        <v>0</v>
      </c>
      <c r="AT16" s="18" t="str">
        <f t="shared" ca="1" si="6"/>
        <v>40</v>
      </c>
      <c r="AU16" s="18" t="s">
        <v>25</v>
      </c>
      <c r="AV16" s="16" t="str">
        <f t="shared" ca="1" si="7"/>
        <v>7B00013CC8011007600000000516080511142C0000000000000000000000000000000000000000000000000000000000000000000000000000407D</v>
      </c>
      <c r="AW16" s="79">
        <v>15</v>
      </c>
      <c r="AX16" s="21"/>
      <c r="AY16" s="18" t="str">
        <f t="shared" si="8"/>
        <v>00</v>
      </c>
      <c r="AZ16" s="18" t="str">
        <f t="shared" si="9"/>
        <v>00</v>
      </c>
      <c r="BA16" s="20"/>
      <c r="BB16" s="21"/>
    </row>
    <row r="17" spans="1:54" ht="66">
      <c r="A17" s="27"/>
      <c r="B17" s="16"/>
      <c r="C17" s="27"/>
      <c r="D17" s="16" t="s">
        <v>62</v>
      </c>
      <c r="E17" s="16">
        <v>2</v>
      </c>
      <c r="F17" s="22">
        <v>2</v>
      </c>
      <c r="G17" s="18" t="s">
        <v>18</v>
      </c>
      <c r="H17" s="18">
        <v>0</v>
      </c>
      <c r="I17" s="18">
        <v>1</v>
      </c>
      <c r="J17" s="18" t="s">
        <v>69</v>
      </c>
      <c r="K17" s="18" t="s">
        <v>68</v>
      </c>
      <c r="L17" s="23">
        <f>F17</f>
        <v>2</v>
      </c>
      <c r="M17" s="18">
        <v>10</v>
      </c>
      <c r="N17" s="19">
        <v>760</v>
      </c>
      <c r="O17" s="19">
        <v>0</v>
      </c>
      <c r="P17" s="19">
        <v>5</v>
      </c>
      <c r="Q17" s="46" t="str">
        <f t="shared" ca="1" si="0"/>
        <v>16</v>
      </c>
      <c r="R17" s="46" t="str">
        <f t="shared" ca="1" si="1"/>
        <v>08</v>
      </c>
      <c r="S17" s="46" t="str">
        <f t="shared" ca="1" si="2"/>
        <v>05</v>
      </c>
      <c r="T17" s="48" t="str">
        <f t="shared" ca="1" si="3"/>
        <v>11</v>
      </c>
      <c r="U17" s="48" t="str">
        <f t="shared" ca="1" si="4"/>
        <v>14</v>
      </c>
      <c r="V17" s="48" t="str">
        <f t="shared" ca="1" si="5"/>
        <v>2C</v>
      </c>
      <c r="W17" s="18">
        <v>0</v>
      </c>
      <c r="X17" s="18">
        <v>0</v>
      </c>
      <c r="Y17" s="18">
        <v>0</v>
      </c>
      <c r="Z17" s="18">
        <v>0</v>
      </c>
      <c r="AA17" s="18">
        <v>0</v>
      </c>
      <c r="AB17" s="18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8">
        <v>0</v>
      </c>
      <c r="AJ17" s="19">
        <v>0</v>
      </c>
      <c r="AK17" s="19">
        <v>0</v>
      </c>
      <c r="AL17" s="19">
        <v>0</v>
      </c>
      <c r="AM17" s="19">
        <v>0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8" t="str">
        <f t="shared" ca="1" si="6"/>
        <v>41</v>
      </c>
      <c r="AU17" s="18" t="s">
        <v>25</v>
      </c>
      <c r="AV17" s="16" t="str">
        <f t="shared" ca="1" si="7"/>
        <v>7B00013CC8021007600000000516080511142C0000000000000000000000000000000000000000000000000000000000000000000000000000417D</v>
      </c>
      <c r="AW17" s="79">
        <v>16</v>
      </c>
      <c r="AX17" s="21"/>
      <c r="AY17" s="18" t="str">
        <f t="shared" si="8"/>
        <v>00</v>
      </c>
      <c r="AZ17" s="18" t="str">
        <f t="shared" si="9"/>
        <v>00</v>
      </c>
      <c r="BA17" s="20"/>
      <c r="BB17" s="21"/>
    </row>
    <row r="18" spans="1:54" ht="66">
      <c r="A18" s="27"/>
      <c r="B18" s="16"/>
      <c r="C18" s="27"/>
      <c r="D18" s="16"/>
      <c r="E18" s="16">
        <v>3</v>
      </c>
      <c r="F18" s="22">
        <v>0</v>
      </c>
      <c r="G18" s="18" t="s">
        <v>18</v>
      </c>
      <c r="H18" s="18">
        <v>0</v>
      </c>
      <c r="I18" s="18">
        <v>1</v>
      </c>
      <c r="J18" s="18" t="s">
        <v>69</v>
      </c>
      <c r="K18" s="18" t="s">
        <v>68</v>
      </c>
      <c r="L18" s="23">
        <f t="shared" ref="L18:L19" si="10">F18</f>
        <v>0</v>
      </c>
      <c r="M18" s="18">
        <v>10</v>
      </c>
      <c r="N18" s="19">
        <v>760</v>
      </c>
      <c r="O18" s="19">
        <v>0</v>
      </c>
      <c r="P18" s="19">
        <v>5</v>
      </c>
      <c r="Q18" s="46" t="str">
        <f t="shared" ca="1" si="0"/>
        <v>16</v>
      </c>
      <c r="R18" s="46" t="str">
        <f t="shared" ca="1" si="1"/>
        <v>08</v>
      </c>
      <c r="S18" s="46" t="str">
        <f t="shared" ca="1" si="2"/>
        <v>05</v>
      </c>
      <c r="T18" s="48" t="str">
        <f t="shared" ca="1" si="3"/>
        <v>11</v>
      </c>
      <c r="U18" s="48" t="str">
        <f t="shared" ca="1" si="4"/>
        <v>14</v>
      </c>
      <c r="V18" s="48" t="str">
        <f t="shared" ca="1" si="5"/>
        <v>2C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8">
        <v>0</v>
      </c>
      <c r="AJ18" s="19">
        <v>0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8" t="str">
        <f t="shared" ca="1" si="6"/>
        <v>41</v>
      </c>
      <c r="AU18" s="18" t="s">
        <v>25</v>
      </c>
      <c r="AV18" s="16" t="str">
        <f t="shared" ca="1" si="7"/>
        <v>7B00013CC8001007600000000516080511142C0000000000000000000000000000000000000000000000000000000000000000000000000000417D</v>
      </c>
      <c r="AW18" s="79">
        <v>17</v>
      </c>
      <c r="AX18" s="21"/>
      <c r="AY18" s="18" t="str">
        <f t="shared" si="8"/>
        <v>00</v>
      </c>
      <c r="AZ18" s="18" t="str">
        <f t="shared" si="9"/>
        <v>00</v>
      </c>
      <c r="BA18" s="20"/>
      <c r="BB18" s="21"/>
    </row>
    <row r="19" spans="1:54" ht="66">
      <c r="A19" s="27"/>
      <c r="B19" s="16"/>
      <c r="C19" s="27"/>
      <c r="D19" s="16"/>
      <c r="E19" s="16">
        <v>4</v>
      </c>
      <c r="F19" s="22" t="s">
        <v>22</v>
      </c>
      <c r="G19" s="18" t="s">
        <v>18</v>
      </c>
      <c r="H19" s="18">
        <v>0</v>
      </c>
      <c r="I19" s="18">
        <v>1</v>
      </c>
      <c r="J19" s="18" t="s">
        <v>69</v>
      </c>
      <c r="K19" s="18" t="s">
        <v>68</v>
      </c>
      <c r="L19" s="23" t="str">
        <f t="shared" si="10"/>
        <v>FF</v>
      </c>
      <c r="M19" s="18">
        <v>10</v>
      </c>
      <c r="N19" s="19">
        <v>760</v>
      </c>
      <c r="O19" s="19">
        <v>0</v>
      </c>
      <c r="P19" s="19">
        <v>5</v>
      </c>
      <c r="Q19" s="46" t="str">
        <f t="shared" ca="1" si="0"/>
        <v>16</v>
      </c>
      <c r="R19" s="46" t="str">
        <f t="shared" ca="1" si="1"/>
        <v>08</v>
      </c>
      <c r="S19" s="46" t="str">
        <f t="shared" ca="1" si="2"/>
        <v>05</v>
      </c>
      <c r="T19" s="48" t="str">
        <f t="shared" ca="1" si="3"/>
        <v>11</v>
      </c>
      <c r="U19" s="48" t="str">
        <f t="shared" ca="1" si="4"/>
        <v>14</v>
      </c>
      <c r="V19" s="48" t="str">
        <f t="shared" ca="1" si="5"/>
        <v>2C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8">
        <v>0</v>
      </c>
      <c r="AJ19" s="19">
        <v>0</v>
      </c>
      <c r="AK19" s="19">
        <v>0</v>
      </c>
      <c r="AL19" s="19">
        <v>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8" t="str">
        <f t="shared" ca="1" si="6"/>
        <v>40</v>
      </c>
      <c r="AU19" s="18" t="s">
        <v>25</v>
      </c>
      <c r="AV19" s="16" t="str">
        <f t="shared" ca="1" si="7"/>
        <v>7B00013CC8FF1007600000000516080511142C0000000000000000000000000000000000000000000000000000000000000000000000000000407D</v>
      </c>
      <c r="AW19" s="79">
        <v>18</v>
      </c>
      <c r="AX19" s="21"/>
      <c r="AY19" s="18" t="str">
        <f t="shared" si="8"/>
        <v>00</v>
      </c>
      <c r="AZ19" s="18" t="str">
        <f t="shared" si="9"/>
        <v>00</v>
      </c>
      <c r="BA19" s="20"/>
      <c r="BB19" s="21"/>
    </row>
    <row r="20" spans="1:54" ht="66">
      <c r="A20" s="27"/>
      <c r="B20" s="16">
        <v>6</v>
      </c>
      <c r="C20" s="27" t="s">
        <v>65</v>
      </c>
      <c r="D20" s="16" t="s">
        <v>66</v>
      </c>
      <c r="E20" s="16">
        <v>1</v>
      </c>
      <c r="F20" s="22">
        <v>0</v>
      </c>
      <c r="G20" s="18" t="s">
        <v>18</v>
      </c>
      <c r="H20" s="18">
        <v>0</v>
      </c>
      <c r="I20" s="18">
        <v>1</v>
      </c>
      <c r="J20" s="18" t="s">
        <v>69</v>
      </c>
      <c r="K20" s="18" t="s">
        <v>68</v>
      </c>
      <c r="L20" s="18">
        <v>1</v>
      </c>
      <c r="M20" s="23">
        <f>F20</f>
        <v>0</v>
      </c>
      <c r="N20" s="19">
        <v>760</v>
      </c>
      <c r="O20" s="19">
        <v>0</v>
      </c>
      <c r="P20" s="19">
        <v>5</v>
      </c>
      <c r="Q20" s="46" t="str">
        <f t="shared" ca="1" si="0"/>
        <v>16</v>
      </c>
      <c r="R20" s="46" t="str">
        <f t="shared" ca="1" si="1"/>
        <v>08</v>
      </c>
      <c r="S20" s="46" t="str">
        <f t="shared" ca="1" si="2"/>
        <v>05</v>
      </c>
      <c r="T20" s="48" t="str">
        <f t="shared" ca="1" si="3"/>
        <v>11</v>
      </c>
      <c r="U20" s="48" t="str">
        <f t="shared" ca="1" si="4"/>
        <v>14</v>
      </c>
      <c r="V20" s="48" t="str">
        <f t="shared" ca="1" si="5"/>
        <v>2C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8">
        <v>0</v>
      </c>
      <c r="AJ20" s="19">
        <v>0</v>
      </c>
      <c r="AK20" s="19">
        <v>0</v>
      </c>
      <c r="AL20" s="19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8" t="str">
        <f t="shared" ca="1" si="6"/>
        <v>50</v>
      </c>
      <c r="AU20" s="18" t="s">
        <v>25</v>
      </c>
      <c r="AV20" s="16" t="str">
        <f t="shared" ca="1" si="7"/>
        <v>7B00013CC8010007600000000516080511142C0000000000000000000000000000000000000000000000000000000000000000000000000000507D</v>
      </c>
      <c r="AW20" s="79">
        <v>19</v>
      </c>
      <c r="AX20" s="21"/>
      <c r="AY20" s="18" t="str">
        <f t="shared" si="8"/>
        <v>00</v>
      </c>
      <c r="AZ20" s="18" t="str">
        <f t="shared" si="9"/>
        <v>00</v>
      </c>
      <c r="BA20" s="20"/>
      <c r="BB20" s="21"/>
    </row>
    <row r="21" spans="1:54" ht="66">
      <c r="A21" s="27"/>
      <c r="B21" s="16"/>
      <c r="C21" s="27"/>
      <c r="D21" s="16"/>
      <c r="E21" s="16">
        <v>2</v>
      </c>
      <c r="F21" s="22">
        <v>6</v>
      </c>
      <c r="G21" s="18" t="s">
        <v>18</v>
      </c>
      <c r="H21" s="18">
        <v>0</v>
      </c>
      <c r="I21" s="18">
        <v>1</v>
      </c>
      <c r="J21" s="18" t="s">
        <v>69</v>
      </c>
      <c r="K21" s="18" t="s">
        <v>68</v>
      </c>
      <c r="L21" s="18">
        <v>1</v>
      </c>
      <c r="M21" s="23">
        <f t="shared" ref="M21:M22" si="11">F21</f>
        <v>6</v>
      </c>
      <c r="N21" s="19">
        <v>760</v>
      </c>
      <c r="O21" s="19">
        <v>0</v>
      </c>
      <c r="P21" s="19">
        <v>5</v>
      </c>
      <c r="Q21" s="46" t="str">
        <f t="shared" ca="1" si="0"/>
        <v>16</v>
      </c>
      <c r="R21" s="46" t="str">
        <f t="shared" ca="1" si="1"/>
        <v>08</v>
      </c>
      <c r="S21" s="46" t="str">
        <f t="shared" ca="1" si="2"/>
        <v>05</v>
      </c>
      <c r="T21" s="48" t="str">
        <f t="shared" ca="1" si="3"/>
        <v>11</v>
      </c>
      <c r="U21" s="48" t="str">
        <f t="shared" ca="1" si="4"/>
        <v>14</v>
      </c>
      <c r="V21" s="48" t="str">
        <f t="shared" ca="1" si="5"/>
        <v>2C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8">
        <v>0</v>
      </c>
      <c r="AJ21" s="19">
        <v>0</v>
      </c>
      <c r="AK21" s="19">
        <v>0</v>
      </c>
      <c r="AL21" s="19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8" t="str">
        <f t="shared" ca="1" si="6"/>
        <v>40</v>
      </c>
      <c r="AU21" s="18" t="s">
        <v>25</v>
      </c>
      <c r="AV21" s="16" t="str">
        <f t="shared" ca="1" si="7"/>
        <v>7B00013CC8010607600000000516080511142C0000000000000000000000000000000000000000000000000000000000000000000000000000407D</v>
      </c>
      <c r="AW21" s="79">
        <v>20</v>
      </c>
      <c r="AX21" s="21"/>
      <c r="AY21" s="18" t="str">
        <f t="shared" si="8"/>
        <v>00</v>
      </c>
      <c r="AZ21" s="18" t="str">
        <f t="shared" si="9"/>
        <v>00</v>
      </c>
      <c r="BA21" s="20"/>
      <c r="BB21" s="21"/>
    </row>
    <row r="22" spans="1:54" ht="66">
      <c r="A22" s="27"/>
      <c r="B22" s="16"/>
      <c r="C22" s="27"/>
      <c r="D22" s="16"/>
      <c r="E22" s="16">
        <v>3</v>
      </c>
      <c r="F22" s="22" t="s">
        <v>22</v>
      </c>
      <c r="G22" s="18" t="s">
        <v>18</v>
      </c>
      <c r="H22" s="18">
        <v>0</v>
      </c>
      <c r="I22" s="18">
        <v>1</v>
      </c>
      <c r="J22" s="18" t="s">
        <v>69</v>
      </c>
      <c r="K22" s="18" t="s">
        <v>68</v>
      </c>
      <c r="L22" s="18">
        <v>1</v>
      </c>
      <c r="M22" s="23" t="str">
        <f t="shared" si="11"/>
        <v>FF</v>
      </c>
      <c r="N22" s="19">
        <v>760</v>
      </c>
      <c r="O22" s="19">
        <v>0</v>
      </c>
      <c r="P22" s="19">
        <v>5</v>
      </c>
      <c r="Q22" s="46" t="str">
        <f t="shared" ca="1" si="0"/>
        <v>16</v>
      </c>
      <c r="R22" s="46" t="str">
        <f t="shared" ca="1" si="1"/>
        <v>08</v>
      </c>
      <c r="S22" s="46" t="str">
        <f t="shared" ca="1" si="2"/>
        <v>05</v>
      </c>
      <c r="T22" s="48" t="str">
        <f t="shared" ca="1" si="3"/>
        <v>11</v>
      </c>
      <c r="U22" s="48" t="str">
        <f t="shared" ca="1" si="4"/>
        <v>14</v>
      </c>
      <c r="V22" s="48" t="str">
        <f t="shared" ca="1" si="5"/>
        <v>2C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18">
        <v>0</v>
      </c>
      <c r="AJ22" s="19">
        <v>0</v>
      </c>
      <c r="AK22" s="19">
        <v>0</v>
      </c>
      <c r="AL22" s="19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8" t="str">
        <f t="shared" ca="1" si="6"/>
        <v>51</v>
      </c>
      <c r="AU22" s="18" t="s">
        <v>25</v>
      </c>
      <c r="AV22" s="16" t="str">
        <f t="shared" ca="1" si="7"/>
        <v>7B00013CC801FF07600000000516080511142C0000000000000000000000000000000000000000000000000000000000000000000000000000517D</v>
      </c>
      <c r="AW22" s="79">
        <v>21</v>
      </c>
      <c r="AX22" s="21"/>
      <c r="AY22" s="18" t="str">
        <f t="shared" si="8"/>
        <v>00</v>
      </c>
      <c r="AZ22" s="18" t="str">
        <f t="shared" si="9"/>
        <v>00</v>
      </c>
      <c r="BA22" s="20"/>
      <c r="BB22" s="21"/>
    </row>
    <row r="23" spans="1:54" ht="66">
      <c r="A23" s="27"/>
      <c r="B23" s="16">
        <v>7</v>
      </c>
      <c r="C23" s="27" t="s">
        <v>67</v>
      </c>
      <c r="D23" s="16"/>
      <c r="E23" s="16">
        <v>1</v>
      </c>
      <c r="F23" s="25">
        <v>0</v>
      </c>
      <c r="G23" s="18" t="s">
        <v>18</v>
      </c>
      <c r="H23" s="18">
        <v>0</v>
      </c>
      <c r="I23" s="18">
        <v>1</v>
      </c>
      <c r="J23" s="18" t="s">
        <v>69</v>
      </c>
      <c r="K23" s="18" t="s">
        <v>68</v>
      </c>
      <c r="L23" s="18">
        <v>1</v>
      </c>
      <c r="M23" s="18">
        <v>10</v>
      </c>
      <c r="N23" s="26">
        <f>F23</f>
        <v>0</v>
      </c>
      <c r="O23" s="19">
        <v>0</v>
      </c>
      <c r="P23" s="19">
        <v>5</v>
      </c>
      <c r="Q23" s="46" t="str">
        <f t="shared" ca="1" si="0"/>
        <v>16</v>
      </c>
      <c r="R23" s="46" t="str">
        <f t="shared" ca="1" si="1"/>
        <v>08</v>
      </c>
      <c r="S23" s="46" t="str">
        <f t="shared" ca="1" si="2"/>
        <v>05</v>
      </c>
      <c r="T23" s="48" t="str">
        <f t="shared" ca="1" si="3"/>
        <v>11</v>
      </c>
      <c r="U23" s="48" t="str">
        <f t="shared" ca="1" si="4"/>
        <v>14</v>
      </c>
      <c r="V23" s="48" t="str">
        <f t="shared" ca="1" si="5"/>
        <v>2C</v>
      </c>
      <c r="W23" s="18">
        <v>0</v>
      </c>
      <c r="X23" s="18">
        <v>0</v>
      </c>
      <c r="Y23" s="18">
        <v>0</v>
      </c>
      <c r="Z23" s="18">
        <v>0</v>
      </c>
      <c r="AA23" s="18">
        <v>0</v>
      </c>
      <c r="AB23" s="18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8">
        <v>0</v>
      </c>
      <c r="AJ23" s="19">
        <v>0</v>
      </c>
      <c r="AK23" s="19">
        <v>0</v>
      </c>
      <c r="AL23" s="19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8" t="str">
        <f t="shared" ca="1" si="6"/>
        <v>00</v>
      </c>
      <c r="AU23" s="18" t="s">
        <v>25</v>
      </c>
      <c r="AV23" s="16" t="str">
        <f t="shared" ca="1" si="7"/>
        <v>7B00013CC8011000000000000516080511142C0000000000000000000000000000000000000000000000000000000000000000000000000000007D</v>
      </c>
      <c r="AW23" s="79">
        <v>22</v>
      </c>
      <c r="AX23" s="21"/>
      <c r="AY23" s="18" t="str">
        <f t="shared" si="8"/>
        <v>00</v>
      </c>
      <c r="AZ23" s="18" t="str">
        <f t="shared" si="9"/>
        <v>00</v>
      </c>
      <c r="BA23" s="20"/>
      <c r="BB23" s="21"/>
    </row>
    <row r="24" spans="1:54" ht="66">
      <c r="A24" s="27"/>
      <c r="B24" s="16"/>
      <c r="C24" s="27"/>
      <c r="D24" s="16"/>
      <c r="E24" s="16">
        <v>2</v>
      </c>
      <c r="F24" s="25">
        <v>34</v>
      </c>
      <c r="G24" s="18" t="s">
        <v>18</v>
      </c>
      <c r="H24" s="18">
        <v>0</v>
      </c>
      <c r="I24" s="18">
        <v>1</v>
      </c>
      <c r="J24" s="18" t="s">
        <v>69</v>
      </c>
      <c r="K24" s="18" t="s">
        <v>68</v>
      </c>
      <c r="L24" s="18">
        <v>1</v>
      </c>
      <c r="M24" s="18">
        <v>10</v>
      </c>
      <c r="N24" s="26">
        <f t="shared" ref="N24:N25" si="12">F24</f>
        <v>34</v>
      </c>
      <c r="O24" s="19">
        <v>0</v>
      </c>
      <c r="P24" s="19">
        <v>5</v>
      </c>
      <c r="Q24" s="46" t="str">
        <f t="shared" ca="1" si="0"/>
        <v>16</v>
      </c>
      <c r="R24" s="46" t="str">
        <f t="shared" ca="1" si="1"/>
        <v>08</v>
      </c>
      <c r="S24" s="46" t="str">
        <f t="shared" ca="1" si="2"/>
        <v>05</v>
      </c>
      <c r="T24" s="48" t="str">
        <f t="shared" ca="1" si="3"/>
        <v>11</v>
      </c>
      <c r="U24" s="48" t="str">
        <f t="shared" ca="1" si="4"/>
        <v>14</v>
      </c>
      <c r="V24" s="48" t="str">
        <f t="shared" ca="1" si="5"/>
        <v>2C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9">
        <v>0</v>
      </c>
      <c r="AD24" s="19">
        <v>0</v>
      </c>
      <c r="AE24" s="19">
        <v>0</v>
      </c>
      <c r="AF24" s="19">
        <v>0</v>
      </c>
      <c r="AG24" s="19">
        <v>0</v>
      </c>
      <c r="AH24" s="19">
        <v>0</v>
      </c>
      <c r="AI24" s="18">
        <v>0</v>
      </c>
      <c r="AJ24" s="19">
        <v>0</v>
      </c>
      <c r="AK24" s="19">
        <v>0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8" t="str">
        <f t="shared" ca="1" si="6"/>
        <v>14</v>
      </c>
      <c r="AU24" s="18" t="s">
        <v>25</v>
      </c>
      <c r="AV24" s="16" t="str">
        <f t="shared" ca="1" si="7"/>
        <v>7B00013CC8011000340000000516080511142C0000000000000000000000000000000000000000000000000000000000000000000000000000147D</v>
      </c>
      <c r="AW24" s="79">
        <v>23</v>
      </c>
      <c r="AX24" s="21"/>
      <c r="AY24" s="18" t="str">
        <f t="shared" si="8"/>
        <v>00</v>
      </c>
      <c r="AZ24" s="18" t="str">
        <f t="shared" si="9"/>
        <v>00</v>
      </c>
      <c r="BA24" s="20"/>
      <c r="BB24" s="21"/>
    </row>
    <row r="25" spans="1:54" ht="66">
      <c r="A25" s="27"/>
      <c r="B25" s="16"/>
      <c r="C25" s="27"/>
      <c r="D25" s="16"/>
      <c r="E25" s="16">
        <v>3</v>
      </c>
      <c r="F25" s="25" t="s">
        <v>72</v>
      </c>
      <c r="G25" s="18" t="s">
        <v>18</v>
      </c>
      <c r="H25" s="18">
        <v>0</v>
      </c>
      <c r="I25" s="18">
        <v>1</v>
      </c>
      <c r="J25" s="18" t="s">
        <v>69</v>
      </c>
      <c r="K25" s="18" t="s">
        <v>68</v>
      </c>
      <c r="L25" s="18">
        <v>1</v>
      </c>
      <c r="M25" s="18">
        <v>10</v>
      </c>
      <c r="N25" s="26" t="str">
        <f t="shared" si="12"/>
        <v>FFFF</v>
      </c>
      <c r="O25" s="19">
        <v>0</v>
      </c>
      <c r="P25" s="19">
        <v>5</v>
      </c>
      <c r="Q25" s="46" t="str">
        <f t="shared" ca="1" si="0"/>
        <v>16</v>
      </c>
      <c r="R25" s="46" t="str">
        <f t="shared" ca="1" si="1"/>
        <v>08</v>
      </c>
      <c r="S25" s="46" t="str">
        <f t="shared" ca="1" si="2"/>
        <v>05</v>
      </c>
      <c r="T25" s="48" t="str">
        <f t="shared" ca="1" si="3"/>
        <v>11</v>
      </c>
      <c r="U25" s="48" t="str">
        <f t="shared" ca="1" si="4"/>
        <v>14</v>
      </c>
      <c r="V25" s="48" t="str">
        <f t="shared" ca="1" si="5"/>
        <v>2C</v>
      </c>
      <c r="W25" s="18">
        <v>0</v>
      </c>
      <c r="X25" s="18">
        <v>0</v>
      </c>
      <c r="Y25" s="18">
        <v>0</v>
      </c>
      <c r="Z25" s="18">
        <v>0</v>
      </c>
      <c r="AA25" s="18">
        <v>0</v>
      </c>
      <c r="AB25" s="18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18">
        <v>0</v>
      </c>
      <c r="AJ25" s="19">
        <v>0</v>
      </c>
      <c r="AK25" s="19">
        <v>0</v>
      </c>
      <c r="AL25" s="19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8" t="str">
        <f t="shared" ca="1" si="6"/>
        <v>01</v>
      </c>
      <c r="AU25" s="18" t="s">
        <v>25</v>
      </c>
      <c r="AV25" s="16" t="str">
        <f t="shared" ca="1" si="7"/>
        <v>7B00013CC80110FFFF0000000516080511142C0000000000000000000000000000000000000000000000000000000000000000000000000000017D</v>
      </c>
      <c r="AW25" s="79">
        <v>24</v>
      </c>
      <c r="AX25" s="21"/>
      <c r="AY25" s="18" t="str">
        <f t="shared" si="8"/>
        <v>00</v>
      </c>
      <c r="AZ25" s="18" t="str">
        <f t="shared" si="9"/>
        <v>00</v>
      </c>
      <c r="BA25" s="20"/>
      <c r="BB25" s="21"/>
    </row>
    <row r="26" spans="1:54" ht="66">
      <c r="A26" s="27"/>
      <c r="B26" s="16">
        <v>9</v>
      </c>
      <c r="C26" s="27" t="s">
        <v>79</v>
      </c>
      <c r="D26" s="16"/>
      <c r="E26" s="16">
        <v>1</v>
      </c>
      <c r="F26" s="25">
        <v>34</v>
      </c>
      <c r="G26" s="18" t="s">
        <v>18</v>
      </c>
      <c r="H26" s="18">
        <v>0</v>
      </c>
      <c r="I26" s="18">
        <v>1</v>
      </c>
      <c r="J26" s="18" t="s">
        <v>69</v>
      </c>
      <c r="K26" s="18" t="s">
        <v>68</v>
      </c>
      <c r="L26" s="18">
        <v>1</v>
      </c>
      <c r="M26" s="18">
        <v>10</v>
      </c>
      <c r="N26" s="19">
        <v>760</v>
      </c>
      <c r="O26" s="26">
        <f>F26</f>
        <v>34</v>
      </c>
      <c r="P26" s="19">
        <v>5</v>
      </c>
      <c r="Q26" s="46" t="str">
        <f t="shared" ca="1" si="0"/>
        <v>16</v>
      </c>
      <c r="R26" s="46" t="str">
        <f t="shared" ca="1" si="1"/>
        <v>08</v>
      </c>
      <c r="S26" s="46" t="str">
        <f t="shared" ca="1" si="2"/>
        <v>05</v>
      </c>
      <c r="T26" s="48" t="str">
        <f t="shared" ca="1" si="3"/>
        <v>11</v>
      </c>
      <c r="U26" s="48" t="str">
        <f t="shared" ca="1" si="4"/>
        <v>14</v>
      </c>
      <c r="V26" s="48" t="str">
        <f t="shared" ca="1" si="5"/>
        <v>2C</v>
      </c>
      <c r="W26" s="18">
        <v>0</v>
      </c>
      <c r="X26" s="18">
        <v>0</v>
      </c>
      <c r="Y26" s="18">
        <v>0</v>
      </c>
      <c r="Z26" s="18">
        <v>0</v>
      </c>
      <c r="AA26" s="18">
        <v>0</v>
      </c>
      <c r="AB26" s="18">
        <v>0</v>
      </c>
      <c r="AC26" s="19">
        <v>0</v>
      </c>
      <c r="AD26" s="19">
        <v>0</v>
      </c>
      <c r="AE26" s="19">
        <v>0</v>
      </c>
      <c r="AF26" s="19">
        <v>0</v>
      </c>
      <c r="AG26" s="19">
        <v>0</v>
      </c>
      <c r="AH26" s="19">
        <v>0</v>
      </c>
      <c r="AI26" s="18">
        <v>0</v>
      </c>
      <c r="AJ26" s="19">
        <v>0</v>
      </c>
      <c r="AK26" s="19">
        <v>0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8" t="str">
        <f t="shared" ca="1" si="6"/>
        <v>14</v>
      </c>
      <c r="AU26" s="18" t="s">
        <v>25</v>
      </c>
      <c r="AV26" s="16" t="str">
        <f t="shared" ca="1" si="7"/>
        <v>7B00013CC8011007600034000516080511142C0000000000000000000000000000000000000000000000000000000000000000000000000000147D</v>
      </c>
      <c r="AW26" s="79">
        <v>25</v>
      </c>
      <c r="AX26" s="21"/>
      <c r="AY26" s="18" t="str">
        <f t="shared" si="8"/>
        <v>00</v>
      </c>
      <c r="AZ26" s="18" t="str">
        <f t="shared" si="9"/>
        <v>00</v>
      </c>
      <c r="BA26" s="20"/>
      <c r="BB26" s="21"/>
    </row>
    <row r="27" spans="1:54" ht="66">
      <c r="A27" s="27"/>
      <c r="B27" s="16"/>
      <c r="C27" s="27"/>
      <c r="D27" s="16"/>
      <c r="E27" s="16">
        <v>2</v>
      </c>
      <c r="F27" s="25" t="s">
        <v>72</v>
      </c>
      <c r="G27" s="18" t="s">
        <v>18</v>
      </c>
      <c r="H27" s="18">
        <v>0</v>
      </c>
      <c r="I27" s="18">
        <v>1</v>
      </c>
      <c r="J27" s="18" t="s">
        <v>69</v>
      </c>
      <c r="K27" s="18" t="s">
        <v>68</v>
      </c>
      <c r="L27" s="18">
        <v>1</v>
      </c>
      <c r="M27" s="18">
        <v>10</v>
      </c>
      <c r="N27" s="19">
        <v>760</v>
      </c>
      <c r="O27" s="26" t="str">
        <f t="shared" ref="O27" si="13">F27</f>
        <v>FFFF</v>
      </c>
      <c r="P27" s="19">
        <v>5</v>
      </c>
      <c r="Q27" s="46" t="str">
        <f t="shared" ca="1" si="0"/>
        <v>16</v>
      </c>
      <c r="R27" s="46" t="str">
        <f t="shared" ca="1" si="1"/>
        <v>08</v>
      </c>
      <c r="S27" s="46" t="str">
        <f t="shared" ca="1" si="2"/>
        <v>05</v>
      </c>
      <c r="T27" s="48" t="str">
        <f t="shared" ca="1" si="3"/>
        <v>11</v>
      </c>
      <c r="U27" s="48" t="str">
        <f t="shared" ca="1" si="4"/>
        <v>14</v>
      </c>
      <c r="V27" s="48" t="str">
        <f t="shared" ca="1" si="5"/>
        <v>2C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8">
        <v>0</v>
      </c>
      <c r="AJ27" s="19">
        <v>0</v>
      </c>
      <c r="AK27" s="19">
        <v>0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8" t="str">
        <f t="shared" ca="1" si="6"/>
        <v>41</v>
      </c>
      <c r="AU27" s="18" t="s">
        <v>25</v>
      </c>
      <c r="AV27" s="16" t="str">
        <f t="shared" ca="1" si="7"/>
        <v>7B00013CC801100760FFFF000516080511142C0000000000000000000000000000000000000000000000000000000000000000000000000000417D</v>
      </c>
      <c r="AW27" s="79">
        <v>26</v>
      </c>
      <c r="AX27" s="21"/>
      <c r="AY27" s="18" t="str">
        <f t="shared" si="8"/>
        <v>00</v>
      </c>
      <c r="AZ27" s="18" t="str">
        <f t="shared" si="9"/>
        <v>00</v>
      </c>
      <c r="BA27" s="20"/>
      <c r="BB27" s="21"/>
    </row>
    <row r="28" spans="1:54" ht="66">
      <c r="A28" s="27"/>
      <c r="B28" s="16">
        <v>11</v>
      </c>
      <c r="C28" s="27" t="s">
        <v>74</v>
      </c>
      <c r="D28" s="16" t="s">
        <v>225</v>
      </c>
      <c r="E28" s="16">
        <v>1</v>
      </c>
      <c r="F28" s="25">
        <v>0</v>
      </c>
      <c r="G28" s="18" t="s">
        <v>18</v>
      </c>
      <c r="H28" s="18">
        <v>0</v>
      </c>
      <c r="I28" s="18">
        <v>1</v>
      </c>
      <c r="J28" s="18" t="s">
        <v>69</v>
      </c>
      <c r="K28" s="18" t="s">
        <v>68</v>
      </c>
      <c r="L28" s="18">
        <v>1</v>
      </c>
      <c r="M28" s="18">
        <v>10</v>
      </c>
      <c r="N28" s="19">
        <v>760</v>
      </c>
      <c r="O28" s="19">
        <v>0</v>
      </c>
      <c r="P28" s="26">
        <f>F28</f>
        <v>0</v>
      </c>
      <c r="Q28" s="46" t="str">
        <f t="shared" ca="1" si="0"/>
        <v>16</v>
      </c>
      <c r="R28" s="46" t="str">
        <f t="shared" ca="1" si="1"/>
        <v>08</v>
      </c>
      <c r="S28" s="46" t="str">
        <f t="shared" ca="1" si="2"/>
        <v>05</v>
      </c>
      <c r="T28" s="48" t="str">
        <f t="shared" ca="1" si="3"/>
        <v>11</v>
      </c>
      <c r="U28" s="48" t="str">
        <f t="shared" ca="1" si="4"/>
        <v>14</v>
      </c>
      <c r="V28" s="48" t="str">
        <f t="shared" ca="1" si="5"/>
        <v>2C</v>
      </c>
      <c r="W28" s="18">
        <v>0</v>
      </c>
      <c r="X28" s="18">
        <v>0</v>
      </c>
      <c r="Y28" s="18">
        <v>0</v>
      </c>
      <c r="Z28" s="18">
        <v>0</v>
      </c>
      <c r="AA28" s="18">
        <v>0</v>
      </c>
      <c r="AB28" s="18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0</v>
      </c>
      <c r="AH28" s="19">
        <v>0</v>
      </c>
      <c r="AI28" s="18">
        <v>0</v>
      </c>
      <c r="AJ28" s="19">
        <v>0</v>
      </c>
      <c r="AK28" s="19">
        <v>0</v>
      </c>
      <c r="AL28" s="19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8" t="str">
        <f t="shared" ca="1" si="6"/>
        <v>45</v>
      </c>
      <c r="AU28" s="18" t="s">
        <v>25</v>
      </c>
      <c r="AV28" s="16" t="str">
        <f t="shared" ca="1" si="7"/>
        <v>7B00013CC8011007600000000016080511142C0000000000000000000000000000000000000000000000000000000000000000000000000000457D</v>
      </c>
      <c r="AW28" s="79">
        <v>27</v>
      </c>
      <c r="AX28" s="21"/>
      <c r="AY28" s="18" t="str">
        <f t="shared" si="8"/>
        <v>00</v>
      </c>
      <c r="AZ28" s="18" t="str">
        <f t="shared" si="9"/>
        <v>00</v>
      </c>
      <c r="BA28" s="20"/>
      <c r="BB28" s="21"/>
    </row>
    <row r="29" spans="1:54" ht="66">
      <c r="A29" s="27"/>
      <c r="B29" s="16"/>
      <c r="C29" s="27"/>
      <c r="D29" s="16" t="s">
        <v>224</v>
      </c>
      <c r="E29" s="16">
        <v>2</v>
      </c>
      <c r="F29" s="25" t="s">
        <v>227</v>
      </c>
      <c r="G29" s="18" t="s">
        <v>18</v>
      </c>
      <c r="H29" s="18">
        <v>0</v>
      </c>
      <c r="I29" s="18">
        <v>1</v>
      </c>
      <c r="J29" s="18" t="s">
        <v>69</v>
      </c>
      <c r="K29" s="18" t="s">
        <v>68</v>
      </c>
      <c r="L29" s="18">
        <v>1</v>
      </c>
      <c r="M29" s="18">
        <v>10</v>
      </c>
      <c r="N29" s="19">
        <v>760</v>
      </c>
      <c r="O29" s="19">
        <v>0</v>
      </c>
      <c r="P29" s="26" t="str">
        <f t="shared" ref="P29:P30" si="14">F29</f>
        <v>02FF</v>
      </c>
      <c r="Q29" s="46" t="str">
        <f t="shared" ca="1" si="0"/>
        <v>16</v>
      </c>
      <c r="R29" s="46" t="str">
        <f t="shared" ca="1" si="1"/>
        <v>08</v>
      </c>
      <c r="S29" s="46" t="str">
        <f t="shared" ca="1" si="2"/>
        <v>05</v>
      </c>
      <c r="T29" s="48" t="str">
        <f t="shared" ca="1" si="3"/>
        <v>11</v>
      </c>
      <c r="U29" s="48" t="str">
        <f t="shared" ca="1" si="4"/>
        <v>14</v>
      </c>
      <c r="V29" s="48" t="str">
        <f t="shared" ca="1" si="5"/>
        <v>2C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8">
        <v>0</v>
      </c>
      <c r="AJ29" s="19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8" t="str">
        <f t="shared" ca="1" si="6"/>
        <v>44</v>
      </c>
      <c r="AU29" s="18" t="s">
        <v>25</v>
      </c>
      <c r="AV29" s="16" t="str">
        <f t="shared" ca="1" si="7"/>
        <v>7B00013CC801100760000002FF16080511142C0000000000000000000000000000000000000000000000000000000000000000000000000000447D</v>
      </c>
      <c r="AW29" s="79">
        <v>28</v>
      </c>
      <c r="AX29" s="21"/>
      <c r="AY29" s="18" t="str">
        <f t="shared" si="8"/>
        <v>00</v>
      </c>
      <c r="AZ29" s="18" t="str">
        <f t="shared" si="9"/>
        <v>00</v>
      </c>
      <c r="BA29" s="20"/>
      <c r="BB29" s="21"/>
    </row>
    <row r="30" spans="1:54" ht="66">
      <c r="A30" s="27"/>
      <c r="B30" s="16"/>
      <c r="C30" s="27"/>
      <c r="D30" s="16" t="s">
        <v>223</v>
      </c>
      <c r="E30" s="16">
        <v>3</v>
      </c>
      <c r="F30" s="25" t="s">
        <v>72</v>
      </c>
      <c r="G30" s="18" t="s">
        <v>18</v>
      </c>
      <c r="H30" s="18">
        <v>0</v>
      </c>
      <c r="I30" s="18">
        <v>1</v>
      </c>
      <c r="J30" s="18" t="s">
        <v>69</v>
      </c>
      <c r="K30" s="18" t="s">
        <v>68</v>
      </c>
      <c r="L30" s="18">
        <v>1</v>
      </c>
      <c r="M30" s="18">
        <v>10</v>
      </c>
      <c r="N30" s="19">
        <v>760</v>
      </c>
      <c r="O30" s="19">
        <v>0</v>
      </c>
      <c r="P30" s="26" t="str">
        <f t="shared" si="14"/>
        <v>FFFF</v>
      </c>
      <c r="Q30" s="46" t="str">
        <f t="shared" ca="1" si="0"/>
        <v>16</v>
      </c>
      <c r="R30" s="46" t="str">
        <f t="shared" ca="1" si="1"/>
        <v>08</v>
      </c>
      <c r="S30" s="46" t="str">
        <f t="shared" ca="1" si="2"/>
        <v>05</v>
      </c>
      <c r="T30" s="48" t="str">
        <f t="shared" ca="1" si="3"/>
        <v>11</v>
      </c>
      <c r="U30" s="48" t="str">
        <f t="shared" ca="1" si="4"/>
        <v>14</v>
      </c>
      <c r="V30" s="48" t="str">
        <f t="shared" ca="1" si="5"/>
        <v>2C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0</v>
      </c>
      <c r="AI30" s="18">
        <v>0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8" t="str">
        <f t="shared" ca="1" si="6"/>
        <v>44</v>
      </c>
      <c r="AU30" s="18" t="s">
        <v>25</v>
      </c>
      <c r="AV30" s="16" t="str">
        <f t="shared" ca="1" si="7"/>
        <v>7B00013CC8011007600000FFFF16080511142C0000000000000000000000000000000000000000000000000000000000000000000000000000447D</v>
      </c>
      <c r="AW30" s="79">
        <v>29</v>
      </c>
      <c r="AX30" s="21"/>
      <c r="AY30" s="18" t="str">
        <f t="shared" si="8"/>
        <v>00</v>
      </c>
      <c r="AZ30" s="18" t="str">
        <f t="shared" si="9"/>
        <v>00</v>
      </c>
      <c r="BA30" s="20"/>
      <c r="BB30" s="21"/>
    </row>
    <row r="31" spans="1:54" ht="66">
      <c r="A31" s="27"/>
      <c r="B31" s="16">
        <v>13</v>
      </c>
      <c r="C31" s="27" t="s">
        <v>180</v>
      </c>
      <c r="D31" s="16"/>
      <c r="E31" s="16">
        <v>1</v>
      </c>
      <c r="F31" s="22">
        <v>64</v>
      </c>
      <c r="G31" s="18" t="s">
        <v>18</v>
      </c>
      <c r="H31" s="18">
        <v>0</v>
      </c>
      <c r="I31" s="18">
        <v>1</v>
      </c>
      <c r="J31" s="18" t="s">
        <v>69</v>
      </c>
      <c r="K31" s="18" t="s">
        <v>68</v>
      </c>
      <c r="L31" s="18">
        <v>1</v>
      </c>
      <c r="M31" s="18">
        <v>10</v>
      </c>
      <c r="N31" s="19">
        <v>760</v>
      </c>
      <c r="O31" s="19">
        <v>0</v>
      </c>
      <c r="P31" s="19">
        <v>5</v>
      </c>
      <c r="Q31" s="23">
        <f>F31</f>
        <v>64</v>
      </c>
      <c r="R31" s="46" t="str">
        <f t="shared" ca="1" si="1"/>
        <v>08</v>
      </c>
      <c r="S31" s="46" t="str">
        <f t="shared" ca="1" si="2"/>
        <v>05</v>
      </c>
      <c r="T31" s="48" t="str">
        <f t="shared" ca="1" si="3"/>
        <v>11</v>
      </c>
      <c r="U31" s="48" t="str">
        <f t="shared" ca="1" si="4"/>
        <v>14</v>
      </c>
      <c r="V31" s="48" t="str">
        <f t="shared" ca="1" si="5"/>
        <v>2C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9">
        <v>0</v>
      </c>
      <c r="AD31" s="19">
        <v>0</v>
      </c>
      <c r="AE31" s="19">
        <v>0</v>
      </c>
      <c r="AF31" s="19">
        <v>0</v>
      </c>
      <c r="AG31" s="19">
        <v>0</v>
      </c>
      <c r="AH31" s="19">
        <v>0</v>
      </c>
      <c r="AI31" s="18">
        <v>0</v>
      </c>
      <c r="AJ31" s="19">
        <v>0</v>
      </c>
      <c r="AK31" s="19">
        <v>0</v>
      </c>
      <c r="AL31" s="19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8" t="str">
        <f t="shared" ca="1" si="6"/>
        <v>10</v>
      </c>
      <c r="AU31" s="18" t="s">
        <v>25</v>
      </c>
      <c r="AV31" s="16" t="str">
        <f t="shared" ca="1" si="7"/>
        <v>7B00013CC8011007600000000564080511142C0000000000000000000000000000000000000000000000000000000000000000000000000000107D</v>
      </c>
      <c r="AW31" s="79">
        <v>30</v>
      </c>
      <c r="AX31" s="21"/>
      <c r="AY31" s="18" t="str">
        <f t="shared" si="8"/>
        <v>00</v>
      </c>
      <c r="AZ31" s="18" t="str">
        <f t="shared" si="9"/>
        <v>00</v>
      </c>
      <c r="BA31" s="20"/>
      <c r="BB31" s="21"/>
    </row>
    <row r="32" spans="1:54" ht="66">
      <c r="A32" s="27"/>
      <c r="B32" s="16"/>
      <c r="C32" s="27"/>
      <c r="D32" s="16"/>
      <c r="E32" s="16">
        <v>2</v>
      </c>
      <c r="F32" s="22" t="s">
        <v>22</v>
      </c>
      <c r="G32" s="18" t="s">
        <v>18</v>
      </c>
      <c r="H32" s="18">
        <v>0</v>
      </c>
      <c r="I32" s="18">
        <v>1</v>
      </c>
      <c r="J32" s="18" t="s">
        <v>69</v>
      </c>
      <c r="K32" s="18" t="s">
        <v>68</v>
      </c>
      <c r="L32" s="18">
        <v>1</v>
      </c>
      <c r="M32" s="18">
        <v>10</v>
      </c>
      <c r="N32" s="19">
        <v>760</v>
      </c>
      <c r="O32" s="19">
        <v>0</v>
      </c>
      <c r="P32" s="19">
        <v>5</v>
      </c>
      <c r="Q32" s="23" t="str">
        <f t="shared" ref="Q32" si="15">F32</f>
        <v>FF</v>
      </c>
      <c r="R32" s="46" t="str">
        <f t="shared" ca="1" si="1"/>
        <v>08</v>
      </c>
      <c r="S32" s="46" t="str">
        <f t="shared" ca="1" si="2"/>
        <v>05</v>
      </c>
      <c r="T32" s="48" t="str">
        <f t="shared" ca="1" si="3"/>
        <v>11</v>
      </c>
      <c r="U32" s="48" t="str">
        <f t="shared" ca="1" si="4"/>
        <v>14</v>
      </c>
      <c r="V32" s="48" t="str">
        <f t="shared" ca="1" si="5"/>
        <v>2C</v>
      </c>
      <c r="W32" s="18">
        <v>0</v>
      </c>
      <c r="X32" s="18">
        <v>0</v>
      </c>
      <c r="Y32" s="18">
        <v>0</v>
      </c>
      <c r="Z32" s="18">
        <v>0</v>
      </c>
      <c r="AA32" s="18">
        <v>0</v>
      </c>
      <c r="AB32" s="18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18">
        <v>0</v>
      </c>
      <c r="AJ32" s="19">
        <v>0</v>
      </c>
      <c r="AK32" s="19">
        <v>0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8" t="str">
        <f t="shared" ca="1" si="6"/>
        <v>51</v>
      </c>
      <c r="AU32" s="18" t="s">
        <v>25</v>
      </c>
      <c r="AV32" s="16" t="str">
        <f t="shared" ca="1" si="7"/>
        <v>7B00013CC80110076000000005FF080511142C0000000000000000000000000000000000000000000000000000000000000000000000000000517D</v>
      </c>
      <c r="AW32" s="79">
        <v>31</v>
      </c>
      <c r="AX32" s="21"/>
      <c r="AY32" s="18" t="str">
        <f t="shared" si="8"/>
        <v>00</v>
      </c>
      <c r="AZ32" s="18" t="str">
        <f t="shared" si="9"/>
        <v>00</v>
      </c>
      <c r="BA32" s="20"/>
      <c r="BB32" s="21"/>
    </row>
    <row r="33" spans="1:54" ht="66">
      <c r="A33" s="27"/>
      <c r="B33" s="16">
        <v>14</v>
      </c>
      <c r="C33" s="27" t="s">
        <v>181</v>
      </c>
      <c r="D33" s="16"/>
      <c r="E33" s="16">
        <v>1</v>
      </c>
      <c r="F33" s="22">
        <v>0</v>
      </c>
      <c r="G33" s="18" t="s">
        <v>18</v>
      </c>
      <c r="H33" s="18">
        <v>0</v>
      </c>
      <c r="I33" s="18">
        <v>1</v>
      </c>
      <c r="J33" s="18" t="s">
        <v>69</v>
      </c>
      <c r="K33" s="18" t="s">
        <v>68</v>
      </c>
      <c r="L33" s="18">
        <v>1</v>
      </c>
      <c r="M33" s="18">
        <v>10</v>
      </c>
      <c r="N33" s="19">
        <v>760</v>
      </c>
      <c r="O33" s="19">
        <v>0</v>
      </c>
      <c r="P33" s="19">
        <v>5</v>
      </c>
      <c r="Q33" s="46" t="str">
        <f t="shared" ref="Q33:Q96" ca="1" si="16">TEXT(DEC2HEX(TEXT(NOW(),"YY")),"00")</f>
        <v>16</v>
      </c>
      <c r="R33" s="23">
        <f>F33</f>
        <v>0</v>
      </c>
      <c r="S33" s="46" t="str">
        <f t="shared" ca="1" si="2"/>
        <v>05</v>
      </c>
      <c r="T33" s="48" t="str">
        <f t="shared" ca="1" si="3"/>
        <v>11</v>
      </c>
      <c r="U33" s="48" t="str">
        <f t="shared" ca="1" si="4"/>
        <v>14</v>
      </c>
      <c r="V33" s="48" t="str">
        <f t="shared" ca="1" si="5"/>
        <v>2C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8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8" t="str">
        <f t="shared" ca="1" si="6"/>
        <v>40</v>
      </c>
      <c r="AU33" s="18" t="s">
        <v>25</v>
      </c>
      <c r="AV33" s="16" t="str">
        <f t="shared" ca="1" si="7"/>
        <v>7B00013CC8011007600000000516000511142C0000000000000000000000000000000000000000000000000000000000000000000000000000407D</v>
      </c>
      <c r="AW33" s="79">
        <v>32</v>
      </c>
      <c r="AX33" s="21"/>
      <c r="AY33" s="18" t="str">
        <f t="shared" si="8"/>
        <v>00</v>
      </c>
      <c r="AZ33" s="18" t="str">
        <f t="shared" si="9"/>
        <v>00</v>
      </c>
      <c r="BA33" s="20"/>
      <c r="BB33" s="21"/>
    </row>
    <row r="34" spans="1:54" ht="66">
      <c r="A34" s="27"/>
      <c r="B34" s="16"/>
      <c r="C34" s="27"/>
      <c r="D34" s="16"/>
      <c r="E34" s="16">
        <v>2</v>
      </c>
      <c r="F34" s="22" t="s">
        <v>140</v>
      </c>
      <c r="G34" s="18" t="s">
        <v>18</v>
      </c>
      <c r="H34" s="18">
        <v>0</v>
      </c>
      <c r="I34" s="18">
        <v>1</v>
      </c>
      <c r="J34" s="18" t="s">
        <v>69</v>
      </c>
      <c r="K34" s="18" t="s">
        <v>68</v>
      </c>
      <c r="L34" s="18">
        <v>1</v>
      </c>
      <c r="M34" s="18">
        <v>10</v>
      </c>
      <c r="N34" s="19">
        <v>760</v>
      </c>
      <c r="O34" s="19">
        <v>0</v>
      </c>
      <c r="P34" s="19">
        <v>5</v>
      </c>
      <c r="Q34" s="46" t="str">
        <f t="shared" ca="1" si="16"/>
        <v>16</v>
      </c>
      <c r="R34" s="23" t="str">
        <f t="shared" ref="R34" si="17">F34</f>
        <v>0D</v>
      </c>
      <c r="S34" s="46" t="str">
        <f t="shared" ca="1" si="2"/>
        <v>05</v>
      </c>
      <c r="T34" s="48" t="str">
        <f t="shared" ca="1" si="3"/>
        <v>11</v>
      </c>
      <c r="U34" s="48" t="str">
        <f t="shared" ca="1" si="4"/>
        <v>14</v>
      </c>
      <c r="V34" s="48" t="str">
        <f t="shared" ca="1" si="5"/>
        <v>2C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0</v>
      </c>
      <c r="AH34" s="19">
        <v>0</v>
      </c>
      <c r="AI34" s="18">
        <v>0</v>
      </c>
      <c r="AJ34" s="19">
        <v>0</v>
      </c>
      <c r="AK34" s="19">
        <v>0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8" t="str">
        <f t="shared" ca="1" si="6"/>
        <v>45</v>
      </c>
      <c r="AU34" s="18" t="s">
        <v>25</v>
      </c>
      <c r="AV34" s="16" t="str">
        <f t="shared" ca="1" si="7"/>
        <v>7B00013CC80110076000000005160D0511142C0000000000000000000000000000000000000000000000000000000000000000000000000000457D</v>
      </c>
      <c r="AW34" s="79">
        <v>33</v>
      </c>
      <c r="AX34" s="21"/>
      <c r="AY34" s="18" t="str">
        <f t="shared" si="8"/>
        <v>00</v>
      </c>
      <c r="AZ34" s="18" t="str">
        <f t="shared" si="9"/>
        <v>00</v>
      </c>
      <c r="BA34" s="20"/>
      <c r="BB34" s="21"/>
    </row>
    <row r="35" spans="1:54" ht="66">
      <c r="A35" s="27"/>
      <c r="B35" s="16">
        <v>15</v>
      </c>
      <c r="C35" s="27" t="s">
        <v>182</v>
      </c>
      <c r="D35" s="16"/>
      <c r="E35" s="16">
        <v>1</v>
      </c>
      <c r="F35" s="22">
        <v>0</v>
      </c>
      <c r="G35" s="18" t="s">
        <v>18</v>
      </c>
      <c r="H35" s="18">
        <v>0</v>
      </c>
      <c r="I35" s="18">
        <v>1</v>
      </c>
      <c r="J35" s="18" t="s">
        <v>69</v>
      </c>
      <c r="K35" s="18" t="s">
        <v>68</v>
      </c>
      <c r="L35" s="18">
        <v>1</v>
      </c>
      <c r="M35" s="18">
        <v>10</v>
      </c>
      <c r="N35" s="19">
        <v>760</v>
      </c>
      <c r="O35" s="19">
        <v>0</v>
      </c>
      <c r="P35" s="19">
        <v>5</v>
      </c>
      <c r="Q35" s="46" t="str">
        <f t="shared" ca="1" si="16"/>
        <v>16</v>
      </c>
      <c r="R35" s="46" t="str">
        <f t="shared" ref="R35:R98" ca="1" si="18">TEXT(DEC2HEX(TEXT(NOW(),"MM")),"00")</f>
        <v>08</v>
      </c>
      <c r="S35" s="23">
        <f>F35</f>
        <v>0</v>
      </c>
      <c r="T35" s="48" t="str">
        <f t="shared" ca="1" si="3"/>
        <v>11</v>
      </c>
      <c r="U35" s="48" t="str">
        <f t="shared" ca="1" si="4"/>
        <v>14</v>
      </c>
      <c r="V35" s="48" t="str">
        <f t="shared" ca="1" si="5"/>
        <v>2C</v>
      </c>
      <c r="W35" s="18">
        <v>0</v>
      </c>
      <c r="X35" s="18">
        <v>0</v>
      </c>
      <c r="Y35" s="18">
        <v>0</v>
      </c>
      <c r="Z35" s="18">
        <v>0</v>
      </c>
      <c r="AA35" s="18">
        <v>0</v>
      </c>
      <c r="AB35" s="18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0</v>
      </c>
      <c r="AI35" s="18">
        <v>0</v>
      </c>
      <c r="AJ35" s="19">
        <v>0</v>
      </c>
      <c r="AK35" s="19">
        <v>0</v>
      </c>
      <c r="AL35" s="19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8" t="str">
        <f t="shared" ca="1" si="6"/>
        <v>45</v>
      </c>
      <c r="AU35" s="18" t="s">
        <v>25</v>
      </c>
      <c r="AV35" s="16" t="str">
        <f t="shared" ca="1" si="7"/>
        <v>7B00013CC8011007600000000516080011142C0000000000000000000000000000000000000000000000000000000000000000000000000000457D</v>
      </c>
      <c r="AW35" s="79">
        <v>34</v>
      </c>
      <c r="AX35" s="21"/>
      <c r="AY35" s="18" t="str">
        <f t="shared" si="8"/>
        <v>00</v>
      </c>
      <c r="AZ35" s="18" t="str">
        <f t="shared" si="9"/>
        <v>00</v>
      </c>
      <c r="BA35" s="20"/>
      <c r="BB35" s="21"/>
    </row>
    <row r="36" spans="1:54" ht="66">
      <c r="A36" s="27"/>
      <c r="B36" s="16"/>
      <c r="C36" s="27"/>
      <c r="D36" s="16"/>
      <c r="E36" s="16">
        <v>2</v>
      </c>
      <c r="F36" s="22">
        <v>20</v>
      </c>
      <c r="G36" s="18" t="s">
        <v>18</v>
      </c>
      <c r="H36" s="18">
        <v>0</v>
      </c>
      <c r="I36" s="18">
        <v>1</v>
      </c>
      <c r="J36" s="18" t="s">
        <v>69</v>
      </c>
      <c r="K36" s="18" t="s">
        <v>68</v>
      </c>
      <c r="L36" s="18">
        <v>1</v>
      </c>
      <c r="M36" s="18">
        <v>10</v>
      </c>
      <c r="N36" s="19">
        <v>760</v>
      </c>
      <c r="O36" s="19">
        <v>0</v>
      </c>
      <c r="P36" s="19">
        <v>5</v>
      </c>
      <c r="Q36" s="46" t="str">
        <f t="shared" ca="1" si="16"/>
        <v>16</v>
      </c>
      <c r="R36" s="46" t="str">
        <f t="shared" ca="1" si="18"/>
        <v>08</v>
      </c>
      <c r="S36" s="23">
        <f t="shared" ref="S36" si="19">F36</f>
        <v>20</v>
      </c>
      <c r="T36" s="48" t="str">
        <f t="shared" ca="1" si="3"/>
        <v>11</v>
      </c>
      <c r="U36" s="48" t="str">
        <f t="shared" ca="1" si="4"/>
        <v>14</v>
      </c>
      <c r="V36" s="48" t="str">
        <f t="shared" ca="1" si="5"/>
        <v>2C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18">
        <v>0</v>
      </c>
      <c r="AJ36" s="19">
        <v>0</v>
      </c>
      <c r="AK36" s="19">
        <v>0</v>
      </c>
      <c r="AL36" s="19">
        <v>0</v>
      </c>
      <c r="AM36" s="19">
        <v>0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>
        <v>0</v>
      </c>
      <c r="AT36" s="18" t="str">
        <f t="shared" ca="1" si="6"/>
        <v>05</v>
      </c>
      <c r="AU36" s="18" t="s">
        <v>25</v>
      </c>
      <c r="AV36" s="16" t="str">
        <f t="shared" ca="1" si="7"/>
        <v>7B00013CC8011007600000000516082011142C0000000000000000000000000000000000000000000000000000000000000000000000000000057D</v>
      </c>
      <c r="AW36" s="79">
        <v>35</v>
      </c>
      <c r="AX36" s="21"/>
      <c r="AY36" s="18" t="str">
        <f t="shared" si="8"/>
        <v>00</v>
      </c>
      <c r="AZ36" s="18" t="str">
        <f t="shared" si="9"/>
        <v>00</v>
      </c>
      <c r="BA36" s="20"/>
      <c r="BB36" s="21"/>
    </row>
    <row r="37" spans="1:54" ht="66">
      <c r="A37" s="27"/>
      <c r="B37" s="16">
        <v>16</v>
      </c>
      <c r="C37" s="27" t="s">
        <v>183</v>
      </c>
      <c r="D37" s="16"/>
      <c r="E37" s="16">
        <v>1</v>
      </c>
      <c r="F37" s="22">
        <v>18</v>
      </c>
      <c r="G37" s="18" t="s">
        <v>18</v>
      </c>
      <c r="H37" s="18">
        <v>0</v>
      </c>
      <c r="I37" s="18">
        <v>1</v>
      </c>
      <c r="J37" s="18" t="s">
        <v>69</v>
      </c>
      <c r="K37" s="18" t="s">
        <v>68</v>
      </c>
      <c r="L37" s="18">
        <v>1</v>
      </c>
      <c r="M37" s="18">
        <v>10</v>
      </c>
      <c r="N37" s="19">
        <v>760</v>
      </c>
      <c r="O37" s="19">
        <v>0</v>
      </c>
      <c r="P37" s="19">
        <v>5</v>
      </c>
      <c r="Q37" s="46" t="str">
        <f t="shared" ca="1" si="16"/>
        <v>16</v>
      </c>
      <c r="R37" s="46" t="str">
        <f t="shared" ca="1" si="18"/>
        <v>08</v>
      </c>
      <c r="S37" s="46" t="str">
        <f t="shared" ref="S37:S100" ca="1" si="20">TEXT(DEC2HEX(TEXT(NOW(),"DD")),"00")</f>
        <v>05</v>
      </c>
      <c r="T37" s="23">
        <f>F37</f>
        <v>18</v>
      </c>
      <c r="U37" s="48" t="str">
        <f t="shared" ca="1" si="4"/>
        <v>14</v>
      </c>
      <c r="V37" s="48" t="str">
        <f t="shared" ca="1" si="5"/>
        <v>2C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8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8" t="str">
        <f t="shared" ca="1" si="6"/>
        <v>51</v>
      </c>
      <c r="AU37" s="18" t="s">
        <v>25</v>
      </c>
      <c r="AV37" s="16" t="str">
        <f t="shared" ca="1" si="7"/>
        <v>7B00013CC8011007600000000516080518142C0000000000000000000000000000000000000000000000000000000000000000000000000000517D</v>
      </c>
      <c r="AW37" s="79">
        <v>36</v>
      </c>
      <c r="AX37" s="21"/>
      <c r="AY37" s="18" t="str">
        <f t="shared" si="8"/>
        <v>00</v>
      </c>
      <c r="AZ37" s="18" t="str">
        <f t="shared" si="9"/>
        <v>00</v>
      </c>
      <c r="BA37" s="20"/>
      <c r="BB37" s="21"/>
    </row>
    <row r="38" spans="1:54" ht="66">
      <c r="A38" s="27"/>
      <c r="B38" s="16"/>
      <c r="C38" s="27"/>
      <c r="D38" s="16"/>
      <c r="E38" s="16">
        <v>2</v>
      </c>
      <c r="F38" s="22" t="s">
        <v>22</v>
      </c>
      <c r="G38" s="18" t="s">
        <v>18</v>
      </c>
      <c r="H38" s="18">
        <v>0</v>
      </c>
      <c r="I38" s="18">
        <v>1</v>
      </c>
      <c r="J38" s="18" t="s">
        <v>69</v>
      </c>
      <c r="K38" s="18" t="s">
        <v>68</v>
      </c>
      <c r="L38" s="18">
        <v>1</v>
      </c>
      <c r="M38" s="18">
        <v>10</v>
      </c>
      <c r="N38" s="19">
        <v>760</v>
      </c>
      <c r="O38" s="19">
        <v>0</v>
      </c>
      <c r="P38" s="19">
        <v>5</v>
      </c>
      <c r="Q38" s="46" t="str">
        <f t="shared" ca="1" si="16"/>
        <v>16</v>
      </c>
      <c r="R38" s="46" t="str">
        <f t="shared" ca="1" si="18"/>
        <v>08</v>
      </c>
      <c r="S38" s="46" t="str">
        <f t="shared" ca="1" si="20"/>
        <v>05</v>
      </c>
      <c r="T38" s="23" t="str">
        <f t="shared" ref="T38" si="21">F38</f>
        <v>FF</v>
      </c>
      <c r="U38" s="48" t="str">
        <f t="shared" ca="1" si="4"/>
        <v>14</v>
      </c>
      <c r="V38" s="48" t="str">
        <f t="shared" ca="1" si="5"/>
        <v>2C</v>
      </c>
      <c r="W38" s="18">
        <v>0</v>
      </c>
      <c r="X38" s="18">
        <v>0</v>
      </c>
      <c r="Y38" s="18">
        <v>0</v>
      </c>
      <c r="Z38" s="18">
        <v>0</v>
      </c>
      <c r="AA38" s="18">
        <v>0</v>
      </c>
      <c r="AB38" s="18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8">
        <v>0</v>
      </c>
      <c r="AJ38" s="19">
        <v>0</v>
      </c>
      <c r="AK38" s="19">
        <v>0</v>
      </c>
      <c r="AL38" s="19">
        <v>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8" t="str">
        <f t="shared" ca="1" si="6"/>
        <v>50</v>
      </c>
      <c r="AU38" s="18" t="s">
        <v>25</v>
      </c>
      <c r="AV38" s="16" t="str">
        <f t="shared" ca="1" si="7"/>
        <v>7B00013CC80110076000000005160805FF142C0000000000000000000000000000000000000000000000000000000000000000000000000000507D</v>
      </c>
      <c r="AW38" s="79">
        <v>37</v>
      </c>
      <c r="AX38" s="21"/>
      <c r="AY38" s="18" t="str">
        <f t="shared" si="8"/>
        <v>00</v>
      </c>
      <c r="AZ38" s="18" t="str">
        <f t="shared" si="9"/>
        <v>00</v>
      </c>
      <c r="BA38" s="20"/>
      <c r="BB38" s="21"/>
    </row>
    <row r="39" spans="1:54" ht="66">
      <c r="A39" s="27"/>
      <c r="B39" s="16">
        <v>17</v>
      </c>
      <c r="C39" s="27" t="s">
        <v>184</v>
      </c>
      <c r="D39" s="16"/>
      <c r="E39" s="16">
        <v>1</v>
      </c>
      <c r="F39" s="22" t="s">
        <v>69</v>
      </c>
      <c r="G39" s="18" t="s">
        <v>18</v>
      </c>
      <c r="H39" s="18">
        <v>0</v>
      </c>
      <c r="I39" s="18">
        <v>1</v>
      </c>
      <c r="J39" s="18" t="s">
        <v>69</v>
      </c>
      <c r="K39" s="18" t="s">
        <v>68</v>
      </c>
      <c r="L39" s="18">
        <v>1</v>
      </c>
      <c r="M39" s="18">
        <v>10</v>
      </c>
      <c r="N39" s="19">
        <v>760</v>
      </c>
      <c r="O39" s="19">
        <v>0</v>
      </c>
      <c r="P39" s="19">
        <v>5</v>
      </c>
      <c r="Q39" s="46" t="str">
        <f t="shared" ca="1" si="16"/>
        <v>16</v>
      </c>
      <c r="R39" s="46" t="str">
        <f t="shared" ca="1" si="18"/>
        <v>08</v>
      </c>
      <c r="S39" s="46" t="str">
        <f t="shared" ca="1" si="20"/>
        <v>05</v>
      </c>
      <c r="T39" s="48" t="str">
        <f t="shared" ref="T39:T102" ca="1" si="22">_xlfn.BASE(HOUR(NOW()),16,2)</f>
        <v>11</v>
      </c>
      <c r="U39" s="23" t="str">
        <f>F39</f>
        <v>3C</v>
      </c>
      <c r="V39" s="48" t="str">
        <f t="shared" ca="1" si="5"/>
        <v>2C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8">
        <v>0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8" t="str">
        <f t="shared" ca="1" si="6"/>
        <v>10</v>
      </c>
      <c r="AU39" s="18" t="s">
        <v>25</v>
      </c>
      <c r="AV39" s="16" t="str">
        <f t="shared" ca="1" si="7"/>
        <v>7B00013CC80110076000000005160805113C2C0000000000000000000000000000000000000000000000000000000000000000000000000000107D</v>
      </c>
      <c r="AW39" s="79">
        <v>38</v>
      </c>
      <c r="AX39" s="21"/>
      <c r="AY39" s="18" t="str">
        <f t="shared" si="8"/>
        <v>00</v>
      </c>
      <c r="AZ39" s="18" t="str">
        <f t="shared" si="9"/>
        <v>00</v>
      </c>
      <c r="BA39" s="20"/>
      <c r="BB39" s="21"/>
    </row>
    <row r="40" spans="1:54" ht="66">
      <c r="A40" s="27"/>
      <c r="B40" s="16"/>
      <c r="C40" s="27"/>
      <c r="D40" s="16"/>
      <c r="E40" s="16">
        <v>2</v>
      </c>
      <c r="F40" s="22" t="s">
        <v>22</v>
      </c>
      <c r="G40" s="18" t="s">
        <v>18</v>
      </c>
      <c r="H40" s="18">
        <v>0</v>
      </c>
      <c r="I40" s="18">
        <v>1</v>
      </c>
      <c r="J40" s="18" t="s">
        <v>69</v>
      </c>
      <c r="K40" s="18" t="s">
        <v>68</v>
      </c>
      <c r="L40" s="18">
        <v>1</v>
      </c>
      <c r="M40" s="18">
        <v>10</v>
      </c>
      <c r="N40" s="19">
        <v>760</v>
      </c>
      <c r="O40" s="19">
        <v>0</v>
      </c>
      <c r="P40" s="19">
        <v>5</v>
      </c>
      <c r="Q40" s="46" t="str">
        <f t="shared" ca="1" si="16"/>
        <v>16</v>
      </c>
      <c r="R40" s="46" t="str">
        <f t="shared" ca="1" si="18"/>
        <v>08</v>
      </c>
      <c r="S40" s="46" t="str">
        <f t="shared" ca="1" si="20"/>
        <v>05</v>
      </c>
      <c r="T40" s="48" t="str">
        <f t="shared" ca="1" si="22"/>
        <v>11</v>
      </c>
      <c r="U40" s="23" t="str">
        <f t="shared" ref="U40" si="23">F40</f>
        <v>FF</v>
      </c>
      <c r="V40" s="48" t="str">
        <f t="shared" ca="1" si="5"/>
        <v>2C</v>
      </c>
      <c r="W40" s="18">
        <v>0</v>
      </c>
      <c r="X40" s="18">
        <v>0</v>
      </c>
      <c r="Y40" s="18">
        <v>0</v>
      </c>
      <c r="Z40" s="18">
        <v>0</v>
      </c>
      <c r="AA40" s="18">
        <v>0</v>
      </c>
      <c r="AB40" s="18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8">
        <v>0</v>
      </c>
      <c r="AJ40" s="19">
        <v>0</v>
      </c>
      <c r="AK40" s="19">
        <v>0</v>
      </c>
      <c r="AL40" s="19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8" t="str">
        <f t="shared" ca="1" si="6"/>
        <v>55</v>
      </c>
      <c r="AU40" s="18" t="s">
        <v>25</v>
      </c>
      <c r="AV40" s="16" t="str">
        <f t="shared" ca="1" si="7"/>
        <v>7B00013CC8011007600000000516080511FF2C0000000000000000000000000000000000000000000000000000000000000000000000000000557D</v>
      </c>
      <c r="AW40" s="79">
        <v>39</v>
      </c>
      <c r="AX40" s="21"/>
      <c r="AY40" s="18" t="str">
        <f t="shared" si="8"/>
        <v>00</v>
      </c>
      <c r="AZ40" s="18" t="str">
        <f t="shared" si="9"/>
        <v>00</v>
      </c>
      <c r="BA40" s="20"/>
      <c r="BB40" s="21"/>
    </row>
    <row r="41" spans="1:54" ht="66">
      <c r="A41" s="27"/>
      <c r="B41" s="16">
        <v>18</v>
      </c>
      <c r="C41" s="27" t="s">
        <v>185</v>
      </c>
      <c r="D41" s="16"/>
      <c r="E41" s="16">
        <v>1</v>
      </c>
      <c r="F41" s="22" t="s">
        <v>69</v>
      </c>
      <c r="G41" s="18" t="s">
        <v>18</v>
      </c>
      <c r="H41" s="18">
        <v>0</v>
      </c>
      <c r="I41" s="18">
        <v>1</v>
      </c>
      <c r="J41" s="18" t="s">
        <v>69</v>
      </c>
      <c r="K41" s="18" t="s">
        <v>68</v>
      </c>
      <c r="L41" s="18">
        <v>1</v>
      </c>
      <c r="M41" s="18">
        <v>10</v>
      </c>
      <c r="N41" s="19">
        <v>760</v>
      </c>
      <c r="O41" s="19">
        <v>0</v>
      </c>
      <c r="P41" s="19">
        <v>5</v>
      </c>
      <c r="Q41" s="46" t="str">
        <f t="shared" ca="1" si="16"/>
        <v>16</v>
      </c>
      <c r="R41" s="46" t="str">
        <f t="shared" ca="1" si="18"/>
        <v>08</v>
      </c>
      <c r="S41" s="46" t="str">
        <f t="shared" ca="1" si="20"/>
        <v>05</v>
      </c>
      <c r="T41" s="48" t="str">
        <f t="shared" ca="1" si="22"/>
        <v>11</v>
      </c>
      <c r="U41" s="48" t="str">
        <f t="shared" ref="U41:U104" ca="1" si="24">_xlfn.BASE(MINUTE(NOW()),16,2)</f>
        <v>14</v>
      </c>
      <c r="V41" s="23" t="str">
        <f>F41</f>
        <v>3C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8">
        <v>0</v>
      </c>
      <c r="AJ41" s="19">
        <v>0</v>
      </c>
      <c r="AK41" s="19">
        <v>0</v>
      </c>
      <c r="AL41" s="19">
        <v>0</v>
      </c>
      <c r="AM41" s="19">
        <v>0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8" t="str">
        <f t="shared" ca="1" si="6"/>
        <v>50</v>
      </c>
      <c r="AU41" s="18" t="s">
        <v>25</v>
      </c>
      <c r="AV41" s="16" t="str">
        <f t="shared" ca="1" si="7"/>
        <v>7B00013CC8011007600000000516080511143C0000000000000000000000000000000000000000000000000000000000000000000000000000507D</v>
      </c>
      <c r="AW41" s="79">
        <v>40</v>
      </c>
      <c r="AX41" s="21"/>
      <c r="AY41" s="18" t="str">
        <f t="shared" si="8"/>
        <v>00</v>
      </c>
      <c r="AZ41" s="18" t="str">
        <f t="shared" si="9"/>
        <v>00</v>
      </c>
      <c r="BA41" s="20"/>
      <c r="BB41" s="21"/>
    </row>
    <row r="42" spans="1:54" ht="66">
      <c r="A42" s="27"/>
      <c r="B42" s="16"/>
      <c r="C42" s="27"/>
      <c r="D42" s="16"/>
      <c r="E42" s="16">
        <v>2</v>
      </c>
      <c r="F42" s="22" t="s">
        <v>22</v>
      </c>
      <c r="G42" s="18" t="s">
        <v>18</v>
      </c>
      <c r="H42" s="18">
        <v>0</v>
      </c>
      <c r="I42" s="18">
        <v>1</v>
      </c>
      <c r="J42" s="18" t="s">
        <v>69</v>
      </c>
      <c r="K42" s="18" t="s">
        <v>68</v>
      </c>
      <c r="L42" s="18">
        <v>1</v>
      </c>
      <c r="M42" s="18">
        <v>10</v>
      </c>
      <c r="N42" s="19">
        <v>760</v>
      </c>
      <c r="O42" s="19">
        <v>0</v>
      </c>
      <c r="P42" s="19">
        <v>5</v>
      </c>
      <c r="Q42" s="46" t="str">
        <f t="shared" ca="1" si="16"/>
        <v>16</v>
      </c>
      <c r="R42" s="46" t="str">
        <f t="shared" ca="1" si="18"/>
        <v>08</v>
      </c>
      <c r="S42" s="46" t="str">
        <f t="shared" ca="1" si="20"/>
        <v>05</v>
      </c>
      <c r="T42" s="48" t="str">
        <f t="shared" ca="1" si="22"/>
        <v>11</v>
      </c>
      <c r="U42" s="48" t="str">
        <f t="shared" ca="1" si="24"/>
        <v>14</v>
      </c>
      <c r="V42" s="23" t="str">
        <f t="shared" ref="V42" si="25">F42</f>
        <v>FF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9">
        <v>0</v>
      </c>
      <c r="AD42" s="19">
        <v>0</v>
      </c>
      <c r="AE42" s="19">
        <v>0</v>
      </c>
      <c r="AF42" s="19">
        <v>0</v>
      </c>
      <c r="AG42" s="19">
        <v>0</v>
      </c>
      <c r="AH42" s="19">
        <v>0</v>
      </c>
      <c r="AI42" s="18">
        <v>0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8" t="str">
        <f t="shared" ca="1" si="6"/>
        <v>15</v>
      </c>
      <c r="AU42" s="18" t="s">
        <v>25</v>
      </c>
      <c r="AV42" s="16" t="str">
        <f t="shared" ca="1" si="7"/>
        <v>7B00013CC801100760000000051608051114FF0000000000000000000000000000000000000000000000000000000000000000000000000000157D</v>
      </c>
      <c r="AW42" s="79">
        <v>41</v>
      </c>
      <c r="AX42" s="21"/>
      <c r="AY42" s="18" t="str">
        <f t="shared" si="8"/>
        <v>00</v>
      </c>
      <c r="AZ42" s="18" t="str">
        <f t="shared" si="9"/>
        <v>00</v>
      </c>
      <c r="BA42" s="20"/>
      <c r="BB42" s="21"/>
    </row>
    <row r="43" spans="1:54" ht="66">
      <c r="A43" s="27"/>
      <c r="B43" s="16">
        <v>19</v>
      </c>
      <c r="C43" s="27" t="s">
        <v>79</v>
      </c>
      <c r="D43" s="16"/>
      <c r="E43" s="16">
        <v>1</v>
      </c>
      <c r="F43" s="22">
        <v>1</v>
      </c>
      <c r="G43" s="18" t="s">
        <v>18</v>
      </c>
      <c r="H43" s="18">
        <v>0</v>
      </c>
      <c r="I43" s="18">
        <v>1</v>
      </c>
      <c r="J43" s="18" t="s">
        <v>69</v>
      </c>
      <c r="K43" s="18" t="s">
        <v>68</v>
      </c>
      <c r="L43" s="18">
        <v>1</v>
      </c>
      <c r="M43" s="18">
        <v>10</v>
      </c>
      <c r="N43" s="19">
        <v>760</v>
      </c>
      <c r="O43" s="19">
        <v>0</v>
      </c>
      <c r="P43" s="19">
        <v>5</v>
      </c>
      <c r="Q43" s="46" t="str">
        <f t="shared" ca="1" si="16"/>
        <v>16</v>
      </c>
      <c r="R43" s="46" t="str">
        <f t="shared" ca="1" si="18"/>
        <v>08</v>
      </c>
      <c r="S43" s="46" t="str">
        <f t="shared" ca="1" si="20"/>
        <v>05</v>
      </c>
      <c r="T43" s="48" t="str">
        <f t="shared" ca="1" si="22"/>
        <v>11</v>
      </c>
      <c r="U43" s="48" t="str">
        <f t="shared" ca="1" si="24"/>
        <v>14</v>
      </c>
      <c r="V43" s="48" t="str">
        <f t="shared" ref="V43:V106" ca="1" si="26">_xlfn.BASE(SECOND(NOW()),16,2)</f>
        <v>2C</v>
      </c>
      <c r="W43" s="23">
        <f>F43</f>
        <v>1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8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>
        <v>0</v>
      </c>
      <c r="AT43" s="18" t="str">
        <f t="shared" ca="1" si="6"/>
        <v>40</v>
      </c>
      <c r="AU43" s="18" t="s">
        <v>25</v>
      </c>
      <c r="AV43" s="16" t="str">
        <f t="shared" ca="1" si="7"/>
        <v>7B00013CC8011007600000000516080511142C0000000000000000000000000000000000000000000000000000000000000000000000000000407D</v>
      </c>
      <c r="AW43" s="79">
        <v>42</v>
      </c>
      <c r="AX43" s="21"/>
      <c r="AY43" s="18" t="str">
        <f t="shared" si="8"/>
        <v>00</v>
      </c>
      <c r="AZ43" s="18" t="str">
        <f t="shared" si="9"/>
        <v>00</v>
      </c>
      <c r="BA43" s="20"/>
      <c r="BB43" s="21"/>
    </row>
    <row r="44" spans="1:54" ht="66">
      <c r="A44" s="27"/>
      <c r="B44" s="16"/>
      <c r="C44" s="27"/>
      <c r="D44" s="16"/>
      <c r="E44" s="16">
        <v>2</v>
      </c>
      <c r="F44" s="22" t="s">
        <v>22</v>
      </c>
      <c r="G44" s="18" t="s">
        <v>18</v>
      </c>
      <c r="H44" s="18">
        <v>0</v>
      </c>
      <c r="I44" s="18">
        <v>1</v>
      </c>
      <c r="J44" s="18" t="s">
        <v>69</v>
      </c>
      <c r="K44" s="18" t="s">
        <v>68</v>
      </c>
      <c r="L44" s="18">
        <v>1</v>
      </c>
      <c r="M44" s="18">
        <v>10</v>
      </c>
      <c r="N44" s="19">
        <v>760</v>
      </c>
      <c r="O44" s="19">
        <v>0</v>
      </c>
      <c r="P44" s="19">
        <v>5</v>
      </c>
      <c r="Q44" s="46" t="str">
        <f t="shared" ca="1" si="16"/>
        <v>16</v>
      </c>
      <c r="R44" s="46" t="str">
        <f t="shared" ca="1" si="18"/>
        <v>08</v>
      </c>
      <c r="S44" s="46" t="str">
        <f t="shared" ca="1" si="20"/>
        <v>05</v>
      </c>
      <c r="T44" s="48" t="str">
        <f t="shared" ca="1" si="22"/>
        <v>11</v>
      </c>
      <c r="U44" s="48" t="str">
        <f t="shared" ca="1" si="24"/>
        <v>14</v>
      </c>
      <c r="V44" s="48" t="str">
        <f t="shared" ca="1" si="26"/>
        <v>2C</v>
      </c>
      <c r="W44" s="23" t="str">
        <f t="shared" ref="W44" si="27">F44</f>
        <v>FF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8">
        <v>0</v>
      </c>
      <c r="AJ44" s="19">
        <v>0</v>
      </c>
      <c r="AK44" s="19">
        <v>0</v>
      </c>
      <c r="AL44" s="19">
        <v>0</v>
      </c>
      <c r="AM44" s="19">
        <v>0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8" t="str">
        <f t="shared" ca="1" si="6"/>
        <v>40</v>
      </c>
      <c r="AU44" s="18" t="s">
        <v>25</v>
      </c>
      <c r="AV44" s="16" t="str">
        <f t="shared" ca="1" si="7"/>
        <v>7B00013CC8011007600000000516080511142C0000000000000000000000000000000000000000000000000000000000000000000000000000407D</v>
      </c>
      <c r="AW44" s="79">
        <v>43</v>
      </c>
      <c r="AX44" s="21"/>
      <c r="AY44" s="18" t="str">
        <f t="shared" si="8"/>
        <v>00</v>
      </c>
      <c r="AZ44" s="18" t="str">
        <f t="shared" si="9"/>
        <v>00</v>
      </c>
      <c r="BA44" s="20"/>
      <c r="BB44" s="21"/>
    </row>
    <row r="45" spans="1:54" ht="66">
      <c r="A45" s="27"/>
      <c r="B45" s="16">
        <v>20</v>
      </c>
      <c r="C45" s="27" t="s">
        <v>79</v>
      </c>
      <c r="D45" s="16"/>
      <c r="E45" s="16">
        <v>1</v>
      </c>
      <c r="F45" s="22">
        <v>1</v>
      </c>
      <c r="G45" s="18" t="s">
        <v>18</v>
      </c>
      <c r="H45" s="18">
        <v>0</v>
      </c>
      <c r="I45" s="18">
        <v>1</v>
      </c>
      <c r="J45" s="18" t="s">
        <v>69</v>
      </c>
      <c r="K45" s="18" t="s">
        <v>68</v>
      </c>
      <c r="L45" s="18">
        <v>1</v>
      </c>
      <c r="M45" s="18">
        <v>10</v>
      </c>
      <c r="N45" s="19">
        <v>760</v>
      </c>
      <c r="O45" s="19">
        <v>0</v>
      </c>
      <c r="P45" s="19">
        <v>5</v>
      </c>
      <c r="Q45" s="46" t="str">
        <f t="shared" ca="1" si="16"/>
        <v>16</v>
      </c>
      <c r="R45" s="46" t="str">
        <f t="shared" ca="1" si="18"/>
        <v>08</v>
      </c>
      <c r="S45" s="46" t="str">
        <f t="shared" ca="1" si="20"/>
        <v>05</v>
      </c>
      <c r="T45" s="48" t="str">
        <f t="shared" ca="1" si="22"/>
        <v>11</v>
      </c>
      <c r="U45" s="48" t="str">
        <f t="shared" ca="1" si="24"/>
        <v>14</v>
      </c>
      <c r="V45" s="48" t="str">
        <f t="shared" ca="1" si="26"/>
        <v>2C</v>
      </c>
      <c r="W45" s="18">
        <v>0</v>
      </c>
      <c r="X45" s="23">
        <f>F45</f>
        <v>1</v>
      </c>
      <c r="Y45" s="18">
        <v>0</v>
      </c>
      <c r="Z45" s="18">
        <v>0</v>
      </c>
      <c r="AA45" s="18">
        <v>0</v>
      </c>
      <c r="AB45" s="18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8">
        <v>0</v>
      </c>
      <c r="AJ45" s="19">
        <v>0</v>
      </c>
      <c r="AK45" s="19">
        <v>0</v>
      </c>
      <c r="AL45" s="19">
        <v>0</v>
      </c>
      <c r="AM45" s="19">
        <v>0</v>
      </c>
      <c r="AN45" s="19">
        <v>0</v>
      </c>
      <c r="AO45" s="19">
        <v>0</v>
      </c>
      <c r="AP45" s="19">
        <v>0</v>
      </c>
      <c r="AQ45" s="19">
        <v>0</v>
      </c>
      <c r="AR45" s="19">
        <v>0</v>
      </c>
      <c r="AS45" s="19">
        <v>0</v>
      </c>
      <c r="AT45" s="18" t="str">
        <f t="shared" ca="1" si="6"/>
        <v>41</v>
      </c>
      <c r="AU45" s="18" t="s">
        <v>25</v>
      </c>
      <c r="AV45" s="16" t="str">
        <f t="shared" ca="1" si="7"/>
        <v>7B00013CC8011007600000000516080511142C0100000000000000000000000000000000000000000000000000000000000000000000000000417D</v>
      </c>
      <c r="AW45" s="79">
        <v>44</v>
      </c>
      <c r="AX45" s="21"/>
      <c r="AY45" s="18" t="str">
        <f t="shared" si="8"/>
        <v>00</v>
      </c>
      <c r="AZ45" s="18" t="str">
        <f t="shared" si="9"/>
        <v>00</v>
      </c>
      <c r="BA45" s="20"/>
      <c r="BB45" s="21"/>
    </row>
    <row r="46" spans="1:54" ht="66">
      <c r="A46" s="27"/>
      <c r="B46" s="16"/>
      <c r="C46" s="27"/>
      <c r="D46" s="16"/>
      <c r="E46" s="16">
        <v>2</v>
      </c>
      <c r="F46" s="22" t="s">
        <v>22</v>
      </c>
      <c r="G46" s="18" t="s">
        <v>18</v>
      </c>
      <c r="H46" s="18">
        <v>0</v>
      </c>
      <c r="I46" s="18">
        <v>1</v>
      </c>
      <c r="J46" s="18" t="s">
        <v>69</v>
      </c>
      <c r="K46" s="18" t="s">
        <v>68</v>
      </c>
      <c r="L46" s="18">
        <v>1</v>
      </c>
      <c r="M46" s="18">
        <v>10</v>
      </c>
      <c r="N46" s="19">
        <v>760</v>
      </c>
      <c r="O46" s="19">
        <v>0</v>
      </c>
      <c r="P46" s="19">
        <v>5</v>
      </c>
      <c r="Q46" s="46" t="str">
        <f t="shared" ca="1" si="16"/>
        <v>16</v>
      </c>
      <c r="R46" s="46" t="str">
        <f t="shared" ca="1" si="18"/>
        <v>08</v>
      </c>
      <c r="S46" s="46" t="str">
        <f t="shared" ca="1" si="20"/>
        <v>05</v>
      </c>
      <c r="T46" s="48" t="str">
        <f t="shared" ca="1" si="22"/>
        <v>11</v>
      </c>
      <c r="U46" s="48" t="str">
        <f t="shared" ca="1" si="24"/>
        <v>14</v>
      </c>
      <c r="V46" s="48" t="str">
        <f t="shared" ca="1" si="26"/>
        <v>2C</v>
      </c>
      <c r="W46" s="18">
        <v>0</v>
      </c>
      <c r="X46" s="23" t="str">
        <f>F46</f>
        <v>FF</v>
      </c>
      <c r="Y46" s="18">
        <v>0</v>
      </c>
      <c r="Z46" s="18">
        <v>0</v>
      </c>
      <c r="AA46" s="18">
        <v>0</v>
      </c>
      <c r="AB46" s="18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8">
        <v>0</v>
      </c>
      <c r="AJ46" s="19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8" t="str">
        <f t="shared" ca="1" si="6"/>
        <v>41</v>
      </c>
      <c r="AU46" s="18" t="s">
        <v>25</v>
      </c>
      <c r="AV46" s="16" t="str">
        <f t="shared" ca="1" si="7"/>
        <v>7B00013CC8011007600000000516080511142CFF00000000000000000000000000000000000000000000000000000000000000000000000000417D</v>
      </c>
      <c r="AW46" s="79">
        <v>45</v>
      </c>
      <c r="AX46" s="21"/>
      <c r="AY46" s="18" t="str">
        <f t="shared" si="8"/>
        <v>00</v>
      </c>
      <c r="AZ46" s="18" t="str">
        <f t="shared" si="9"/>
        <v>00</v>
      </c>
      <c r="BA46" s="20"/>
      <c r="BB46" s="21"/>
    </row>
    <row r="47" spans="1:54" ht="66">
      <c r="A47" s="27"/>
      <c r="B47" s="16">
        <v>21</v>
      </c>
      <c r="C47" s="27" t="s">
        <v>79</v>
      </c>
      <c r="D47" s="16"/>
      <c r="E47" s="16">
        <v>1</v>
      </c>
      <c r="F47" s="22">
        <v>1</v>
      </c>
      <c r="G47" s="18" t="s">
        <v>18</v>
      </c>
      <c r="H47" s="18">
        <v>0</v>
      </c>
      <c r="I47" s="18">
        <v>1</v>
      </c>
      <c r="J47" s="18" t="s">
        <v>69</v>
      </c>
      <c r="K47" s="18" t="s">
        <v>68</v>
      </c>
      <c r="L47" s="18">
        <v>1</v>
      </c>
      <c r="M47" s="18">
        <v>10</v>
      </c>
      <c r="N47" s="19">
        <v>760</v>
      </c>
      <c r="O47" s="19">
        <v>0</v>
      </c>
      <c r="P47" s="19">
        <v>5</v>
      </c>
      <c r="Q47" s="46" t="str">
        <f t="shared" ca="1" si="16"/>
        <v>16</v>
      </c>
      <c r="R47" s="46" t="str">
        <f t="shared" ca="1" si="18"/>
        <v>08</v>
      </c>
      <c r="S47" s="46" t="str">
        <f t="shared" ca="1" si="20"/>
        <v>05</v>
      </c>
      <c r="T47" s="48" t="str">
        <f t="shared" ca="1" si="22"/>
        <v>11</v>
      </c>
      <c r="U47" s="48" t="str">
        <f t="shared" ca="1" si="24"/>
        <v>14</v>
      </c>
      <c r="V47" s="48" t="str">
        <f t="shared" ca="1" si="26"/>
        <v>2C</v>
      </c>
      <c r="W47" s="18">
        <v>0</v>
      </c>
      <c r="X47" s="18">
        <v>0</v>
      </c>
      <c r="Y47" s="23">
        <f>F47</f>
        <v>1</v>
      </c>
      <c r="Z47" s="18">
        <v>0</v>
      </c>
      <c r="AA47" s="18">
        <v>0</v>
      </c>
      <c r="AB47" s="18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8">
        <v>0</v>
      </c>
      <c r="AJ47" s="19">
        <v>0</v>
      </c>
      <c r="AK47" s="19">
        <v>0</v>
      </c>
      <c r="AL47" s="19">
        <v>0</v>
      </c>
      <c r="AM47" s="19">
        <v>0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>
        <v>0</v>
      </c>
      <c r="AT47" s="18" t="str">
        <f t="shared" ca="1" si="6"/>
        <v>41</v>
      </c>
      <c r="AU47" s="18" t="s">
        <v>25</v>
      </c>
      <c r="AV47" s="16" t="str">
        <f t="shared" ca="1" si="7"/>
        <v>7B00013CC8011007600000000516080511142C0001000000000000000000000000000000000000000000000000000000000000000000000000417D</v>
      </c>
      <c r="AW47" s="79">
        <v>46</v>
      </c>
      <c r="AX47" s="21"/>
      <c r="AY47" s="18" t="str">
        <f t="shared" si="8"/>
        <v>00</v>
      </c>
      <c r="AZ47" s="18" t="str">
        <f t="shared" si="9"/>
        <v>00</v>
      </c>
      <c r="BA47" s="20"/>
      <c r="BB47" s="21"/>
    </row>
    <row r="48" spans="1:54" ht="66">
      <c r="A48" s="27"/>
      <c r="B48" s="16"/>
      <c r="C48" s="27"/>
      <c r="D48" s="16"/>
      <c r="E48" s="16">
        <v>2</v>
      </c>
      <c r="F48" s="22" t="s">
        <v>22</v>
      </c>
      <c r="G48" s="18" t="s">
        <v>18</v>
      </c>
      <c r="H48" s="18">
        <v>0</v>
      </c>
      <c r="I48" s="18">
        <v>1</v>
      </c>
      <c r="J48" s="18" t="s">
        <v>69</v>
      </c>
      <c r="K48" s="18" t="s">
        <v>68</v>
      </c>
      <c r="L48" s="18">
        <v>1</v>
      </c>
      <c r="M48" s="18">
        <v>10</v>
      </c>
      <c r="N48" s="19">
        <v>760</v>
      </c>
      <c r="O48" s="19">
        <v>0</v>
      </c>
      <c r="P48" s="19">
        <v>5</v>
      </c>
      <c r="Q48" s="46" t="str">
        <f t="shared" ca="1" si="16"/>
        <v>16</v>
      </c>
      <c r="R48" s="46" t="str">
        <f t="shared" ca="1" si="18"/>
        <v>08</v>
      </c>
      <c r="S48" s="46" t="str">
        <f t="shared" ca="1" si="20"/>
        <v>05</v>
      </c>
      <c r="T48" s="48" t="str">
        <f t="shared" ca="1" si="22"/>
        <v>11</v>
      </c>
      <c r="U48" s="48" t="str">
        <f t="shared" ca="1" si="24"/>
        <v>14</v>
      </c>
      <c r="V48" s="48" t="str">
        <f t="shared" ca="1" si="26"/>
        <v>2C</v>
      </c>
      <c r="W48" s="18">
        <v>0</v>
      </c>
      <c r="X48" s="18">
        <v>0</v>
      </c>
      <c r="Y48" s="23" t="str">
        <f t="shared" ref="Y48" si="28">F48</f>
        <v>FF</v>
      </c>
      <c r="Z48" s="18">
        <v>0</v>
      </c>
      <c r="AA48" s="18">
        <v>0</v>
      </c>
      <c r="AB48" s="18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8">
        <v>0</v>
      </c>
      <c r="AJ48" s="19">
        <v>0</v>
      </c>
      <c r="AK48" s="19">
        <v>0</v>
      </c>
      <c r="AL48" s="19">
        <v>0</v>
      </c>
      <c r="AM48" s="19">
        <v>0</v>
      </c>
      <c r="AN48" s="19">
        <v>0</v>
      </c>
      <c r="AO48" s="19">
        <v>0</v>
      </c>
      <c r="AP48" s="19">
        <v>0</v>
      </c>
      <c r="AQ48" s="19">
        <v>0</v>
      </c>
      <c r="AR48" s="19">
        <v>0</v>
      </c>
      <c r="AS48" s="19">
        <v>0</v>
      </c>
      <c r="AT48" s="18" t="str">
        <f t="shared" ca="1" si="6"/>
        <v>41</v>
      </c>
      <c r="AU48" s="18" t="s">
        <v>25</v>
      </c>
      <c r="AV48" s="16" t="str">
        <f t="shared" ca="1" si="7"/>
        <v>7B00013CC8011007600000000516080511142C00FF000000000000000000000000000000000000000000000000000000000000000000000000417D</v>
      </c>
      <c r="AW48" s="79">
        <v>47</v>
      </c>
      <c r="AX48" s="21"/>
      <c r="AY48" s="18" t="str">
        <f t="shared" si="8"/>
        <v>00</v>
      </c>
      <c r="AZ48" s="18" t="str">
        <f t="shared" si="9"/>
        <v>00</v>
      </c>
      <c r="BA48" s="20"/>
      <c r="BB48" s="21"/>
    </row>
    <row r="49" spans="1:54" ht="66">
      <c r="A49" s="27"/>
      <c r="B49" s="16">
        <v>22</v>
      </c>
      <c r="C49" s="27" t="s">
        <v>79</v>
      </c>
      <c r="D49" s="16"/>
      <c r="E49" s="16">
        <v>1</v>
      </c>
      <c r="F49" s="22">
        <v>1</v>
      </c>
      <c r="G49" s="18" t="s">
        <v>18</v>
      </c>
      <c r="H49" s="18">
        <v>0</v>
      </c>
      <c r="I49" s="18">
        <v>1</v>
      </c>
      <c r="J49" s="18" t="s">
        <v>69</v>
      </c>
      <c r="K49" s="18" t="s">
        <v>68</v>
      </c>
      <c r="L49" s="18">
        <v>1</v>
      </c>
      <c r="M49" s="18">
        <v>10</v>
      </c>
      <c r="N49" s="19">
        <v>760</v>
      </c>
      <c r="O49" s="19">
        <v>0</v>
      </c>
      <c r="P49" s="19">
        <v>5</v>
      </c>
      <c r="Q49" s="46" t="str">
        <f t="shared" ca="1" si="16"/>
        <v>16</v>
      </c>
      <c r="R49" s="46" t="str">
        <f t="shared" ca="1" si="18"/>
        <v>08</v>
      </c>
      <c r="S49" s="46" t="str">
        <f t="shared" ca="1" si="20"/>
        <v>05</v>
      </c>
      <c r="T49" s="48" t="str">
        <f t="shared" ca="1" si="22"/>
        <v>11</v>
      </c>
      <c r="U49" s="48" t="str">
        <f t="shared" ca="1" si="24"/>
        <v>14</v>
      </c>
      <c r="V49" s="48" t="str">
        <f t="shared" ca="1" si="26"/>
        <v>2C</v>
      </c>
      <c r="W49" s="18">
        <v>0</v>
      </c>
      <c r="X49" s="18">
        <v>0</v>
      </c>
      <c r="Y49" s="18">
        <v>0</v>
      </c>
      <c r="Z49" s="23">
        <f>F49</f>
        <v>1</v>
      </c>
      <c r="AA49" s="18">
        <v>0</v>
      </c>
      <c r="AB49" s="18">
        <v>0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8">
        <v>0</v>
      </c>
      <c r="AJ49" s="19">
        <v>0</v>
      </c>
      <c r="AK49" s="19">
        <v>0</v>
      </c>
      <c r="AL49" s="19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8" t="str">
        <f t="shared" ca="1" si="6"/>
        <v>41</v>
      </c>
      <c r="AU49" s="18" t="s">
        <v>25</v>
      </c>
      <c r="AV49" s="16" t="str">
        <f t="shared" ca="1" si="7"/>
        <v>7B00013CC8011007600000000516080511142C0000010000000000000000000000000000000000000000000000000000000000000000000000417D</v>
      </c>
      <c r="AW49" s="79">
        <v>48</v>
      </c>
      <c r="AX49" s="21"/>
      <c r="AY49" s="18" t="str">
        <f t="shared" si="8"/>
        <v>00</v>
      </c>
      <c r="AZ49" s="18" t="str">
        <f t="shared" si="9"/>
        <v>00</v>
      </c>
      <c r="BA49" s="20"/>
      <c r="BB49" s="21"/>
    </row>
    <row r="50" spans="1:54" ht="66">
      <c r="A50" s="27"/>
      <c r="B50" s="16"/>
      <c r="C50" s="27"/>
      <c r="D50" s="16"/>
      <c r="E50" s="16">
        <v>2</v>
      </c>
      <c r="F50" s="22" t="s">
        <v>22</v>
      </c>
      <c r="G50" s="18" t="s">
        <v>18</v>
      </c>
      <c r="H50" s="18">
        <v>0</v>
      </c>
      <c r="I50" s="18">
        <v>1</v>
      </c>
      <c r="J50" s="18" t="s">
        <v>69</v>
      </c>
      <c r="K50" s="18" t="s">
        <v>68</v>
      </c>
      <c r="L50" s="18">
        <v>1</v>
      </c>
      <c r="M50" s="18">
        <v>10</v>
      </c>
      <c r="N50" s="19">
        <v>760</v>
      </c>
      <c r="O50" s="19">
        <v>0</v>
      </c>
      <c r="P50" s="19">
        <v>5</v>
      </c>
      <c r="Q50" s="46" t="str">
        <f t="shared" ca="1" si="16"/>
        <v>16</v>
      </c>
      <c r="R50" s="46" t="str">
        <f t="shared" ca="1" si="18"/>
        <v>08</v>
      </c>
      <c r="S50" s="46" t="str">
        <f t="shared" ca="1" si="20"/>
        <v>05</v>
      </c>
      <c r="T50" s="48" t="str">
        <f t="shared" ca="1" si="22"/>
        <v>11</v>
      </c>
      <c r="U50" s="48" t="str">
        <f t="shared" ca="1" si="24"/>
        <v>14</v>
      </c>
      <c r="V50" s="48" t="str">
        <f t="shared" ca="1" si="26"/>
        <v>2C</v>
      </c>
      <c r="W50" s="18">
        <v>0</v>
      </c>
      <c r="X50" s="18">
        <v>0</v>
      </c>
      <c r="Y50" s="18">
        <v>0</v>
      </c>
      <c r="Z50" s="23" t="str">
        <f t="shared" ref="Z50" si="29">F50</f>
        <v>FF</v>
      </c>
      <c r="AA50" s="18">
        <v>0</v>
      </c>
      <c r="AB50" s="18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8">
        <v>0</v>
      </c>
      <c r="AJ50" s="19">
        <v>0</v>
      </c>
      <c r="AK50" s="19">
        <v>0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>
        <v>0</v>
      </c>
      <c r="AT50" s="18" t="str">
        <f t="shared" ca="1" si="6"/>
        <v>41</v>
      </c>
      <c r="AU50" s="18" t="s">
        <v>25</v>
      </c>
      <c r="AV50" s="16" t="str">
        <f t="shared" ca="1" si="7"/>
        <v>7B00013CC8011007600000000516080511142C0000FF0000000000000000000000000000000000000000000000000000000000000000000000417D</v>
      </c>
      <c r="AW50" s="79">
        <v>49</v>
      </c>
      <c r="AX50" s="21"/>
      <c r="AY50" s="18" t="str">
        <f t="shared" si="8"/>
        <v>00</v>
      </c>
      <c r="AZ50" s="18" t="str">
        <f t="shared" si="9"/>
        <v>00</v>
      </c>
      <c r="BA50" s="20"/>
      <c r="BB50" s="21"/>
    </row>
    <row r="51" spans="1:54" ht="66">
      <c r="A51" s="27"/>
      <c r="B51" s="16">
        <v>23</v>
      </c>
      <c r="C51" s="27" t="s">
        <v>79</v>
      </c>
      <c r="D51" s="16"/>
      <c r="E51" s="16">
        <v>1</v>
      </c>
      <c r="F51" s="22">
        <v>1</v>
      </c>
      <c r="G51" s="18" t="s">
        <v>18</v>
      </c>
      <c r="H51" s="18">
        <v>0</v>
      </c>
      <c r="I51" s="18">
        <v>1</v>
      </c>
      <c r="J51" s="18" t="s">
        <v>69</v>
      </c>
      <c r="K51" s="18" t="s">
        <v>68</v>
      </c>
      <c r="L51" s="18">
        <v>1</v>
      </c>
      <c r="M51" s="18">
        <v>10</v>
      </c>
      <c r="N51" s="19">
        <v>760</v>
      </c>
      <c r="O51" s="19">
        <v>0</v>
      </c>
      <c r="P51" s="19">
        <v>5</v>
      </c>
      <c r="Q51" s="46" t="str">
        <f t="shared" ca="1" si="16"/>
        <v>16</v>
      </c>
      <c r="R51" s="46" t="str">
        <f t="shared" ca="1" si="18"/>
        <v>08</v>
      </c>
      <c r="S51" s="46" t="str">
        <f t="shared" ca="1" si="20"/>
        <v>05</v>
      </c>
      <c r="T51" s="48" t="str">
        <f t="shared" ca="1" si="22"/>
        <v>11</v>
      </c>
      <c r="U51" s="48" t="str">
        <f t="shared" ca="1" si="24"/>
        <v>14</v>
      </c>
      <c r="V51" s="48" t="str">
        <f t="shared" ca="1" si="26"/>
        <v>2C</v>
      </c>
      <c r="W51" s="18">
        <v>0</v>
      </c>
      <c r="X51" s="18">
        <v>0</v>
      </c>
      <c r="Y51" s="18">
        <v>0</v>
      </c>
      <c r="Z51" s="18">
        <v>0</v>
      </c>
      <c r="AA51" s="23">
        <f>F51</f>
        <v>1</v>
      </c>
      <c r="AB51" s="18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8">
        <v>0</v>
      </c>
      <c r="AJ51" s="19">
        <v>0</v>
      </c>
      <c r="AK51" s="19">
        <v>0</v>
      </c>
      <c r="AL51" s="19">
        <v>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8" t="str">
        <f t="shared" ca="1" si="6"/>
        <v>41</v>
      </c>
      <c r="AU51" s="18" t="s">
        <v>25</v>
      </c>
      <c r="AV51" s="16" t="str">
        <f t="shared" ca="1" si="7"/>
        <v>7B00013CC8011007600000000516080511142C0000000100000000000000000000000000000000000000000000000000000000000000000000417D</v>
      </c>
      <c r="AW51" s="79">
        <v>50</v>
      </c>
      <c r="AX51" s="21"/>
      <c r="AY51" s="18" t="str">
        <f t="shared" si="8"/>
        <v>00</v>
      </c>
      <c r="AZ51" s="18" t="str">
        <f t="shared" si="9"/>
        <v>00</v>
      </c>
      <c r="BA51" s="20"/>
      <c r="BB51" s="21"/>
    </row>
    <row r="52" spans="1:54" ht="66">
      <c r="A52" s="27"/>
      <c r="B52" s="16"/>
      <c r="C52" s="27"/>
      <c r="D52" s="16"/>
      <c r="E52" s="16">
        <v>2</v>
      </c>
      <c r="F52" s="22" t="s">
        <v>22</v>
      </c>
      <c r="G52" s="18" t="s">
        <v>18</v>
      </c>
      <c r="H52" s="18">
        <v>0</v>
      </c>
      <c r="I52" s="18">
        <v>1</v>
      </c>
      <c r="J52" s="18" t="s">
        <v>69</v>
      </c>
      <c r="K52" s="18" t="s">
        <v>68</v>
      </c>
      <c r="L52" s="18">
        <v>1</v>
      </c>
      <c r="M52" s="18">
        <v>10</v>
      </c>
      <c r="N52" s="19">
        <v>760</v>
      </c>
      <c r="O52" s="19">
        <v>0</v>
      </c>
      <c r="P52" s="19">
        <v>5</v>
      </c>
      <c r="Q52" s="46" t="str">
        <f t="shared" ca="1" si="16"/>
        <v>16</v>
      </c>
      <c r="R52" s="46" t="str">
        <f t="shared" ca="1" si="18"/>
        <v>08</v>
      </c>
      <c r="S52" s="46" t="str">
        <f t="shared" ca="1" si="20"/>
        <v>05</v>
      </c>
      <c r="T52" s="48" t="str">
        <f t="shared" ca="1" si="22"/>
        <v>11</v>
      </c>
      <c r="U52" s="48" t="str">
        <f t="shared" ca="1" si="24"/>
        <v>14</v>
      </c>
      <c r="V52" s="48" t="str">
        <f t="shared" ca="1" si="26"/>
        <v>2C</v>
      </c>
      <c r="W52" s="18">
        <v>0</v>
      </c>
      <c r="X52" s="18">
        <v>0</v>
      </c>
      <c r="Y52" s="18">
        <v>0</v>
      </c>
      <c r="Z52" s="18">
        <v>0</v>
      </c>
      <c r="AA52" s="23" t="str">
        <f t="shared" ref="AA52" si="30">F52</f>
        <v>FF</v>
      </c>
      <c r="AB52" s="18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8">
        <v>0</v>
      </c>
      <c r="AJ52" s="19">
        <v>0</v>
      </c>
      <c r="AK52" s="19">
        <v>0</v>
      </c>
      <c r="AL52" s="19">
        <v>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8" t="str">
        <f t="shared" ca="1" si="6"/>
        <v>41</v>
      </c>
      <c r="AU52" s="18" t="s">
        <v>25</v>
      </c>
      <c r="AV52" s="16" t="str">
        <f t="shared" ca="1" si="7"/>
        <v>7B00013CC8011007600000000516080511142C000000FF00000000000000000000000000000000000000000000000000000000000000000000417D</v>
      </c>
      <c r="AW52" s="79">
        <v>51</v>
      </c>
      <c r="AX52" s="21"/>
      <c r="AY52" s="18" t="str">
        <f t="shared" si="8"/>
        <v>00</v>
      </c>
      <c r="AZ52" s="18" t="str">
        <f t="shared" si="9"/>
        <v>00</v>
      </c>
      <c r="BA52" s="20"/>
      <c r="BB52" s="21"/>
    </row>
    <row r="53" spans="1:54" ht="66">
      <c r="A53" s="27"/>
      <c r="B53" s="16">
        <v>24</v>
      </c>
      <c r="C53" s="27" t="s">
        <v>79</v>
      </c>
      <c r="D53" s="16"/>
      <c r="E53" s="16">
        <v>1</v>
      </c>
      <c r="F53" s="22">
        <v>0</v>
      </c>
      <c r="G53" s="18" t="s">
        <v>18</v>
      </c>
      <c r="H53" s="18">
        <v>0</v>
      </c>
      <c r="I53" s="18">
        <v>1</v>
      </c>
      <c r="J53" s="18" t="s">
        <v>69</v>
      </c>
      <c r="K53" s="18" t="s">
        <v>68</v>
      </c>
      <c r="L53" s="18">
        <v>1</v>
      </c>
      <c r="M53" s="18">
        <v>10</v>
      </c>
      <c r="N53" s="19">
        <v>760</v>
      </c>
      <c r="O53" s="19">
        <v>0</v>
      </c>
      <c r="P53" s="19">
        <v>5</v>
      </c>
      <c r="Q53" s="46" t="str">
        <f t="shared" ca="1" si="16"/>
        <v>16</v>
      </c>
      <c r="R53" s="46" t="str">
        <f t="shared" ca="1" si="18"/>
        <v>08</v>
      </c>
      <c r="S53" s="46" t="str">
        <f t="shared" ca="1" si="20"/>
        <v>05</v>
      </c>
      <c r="T53" s="48" t="str">
        <f t="shared" ca="1" si="22"/>
        <v>11</v>
      </c>
      <c r="U53" s="48" t="str">
        <f t="shared" ca="1" si="24"/>
        <v>14</v>
      </c>
      <c r="V53" s="48" t="str">
        <f t="shared" ca="1" si="26"/>
        <v>2C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23">
        <f>F53</f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8">
        <v>0</v>
      </c>
      <c r="AJ53" s="19">
        <v>0</v>
      </c>
      <c r="AK53" s="19">
        <v>0</v>
      </c>
      <c r="AL53" s="19">
        <v>0</v>
      </c>
      <c r="AM53" s="19">
        <v>0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>
        <v>0</v>
      </c>
      <c r="AT53" s="18" t="str">
        <f t="shared" ca="1" si="6"/>
        <v>40</v>
      </c>
      <c r="AU53" s="18" t="s">
        <v>25</v>
      </c>
      <c r="AV53" s="16" t="str">
        <f t="shared" ca="1" si="7"/>
        <v>7B00013CC8011007600000000516080511142C0000000000000000000000000000000000000000000000000000000000000000000000000000407D</v>
      </c>
      <c r="AW53" s="79">
        <v>52</v>
      </c>
      <c r="AX53" s="21"/>
      <c r="AY53" s="18" t="str">
        <f t="shared" si="8"/>
        <v>00</v>
      </c>
      <c r="AZ53" s="18" t="str">
        <f t="shared" si="9"/>
        <v>00</v>
      </c>
      <c r="BA53" s="20"/>
      <c r="BB53" s="21"/>
    </row>
    <row r="54" spans="1:54" ht="66">
      <c r="A54" s="27"/>
      <c r="B54" s="16"/>
      <c r="C54" s="27"/>
      <c r="D54" s="16"/>
      <c r="E54" s="16">
        <v>2</v>
      </c>
      <c r="F54" s="22">
        <v>1</v>
      </c>
      <c r="G54" s="18" t="s">
        <v>18</v>
      </c>
      <c r="H54" s="18">
        <v>0</v>
      </c>
      <c r="I54" s="18">
        <v>1</v>
      </c>
      <c r="J54" s="18" t="s">
        <v>69</v>
      </c>
      <c r="K54" s="18" t="s">
        <v>68</v>
      </c>
      <c r="L54" s="18">
        <v>1</v>
      </c>
      <c r="M54" s="18">
        <v>10</v>
      </c>
      <c r="N54" s="19">
        <v>760</v>
      </c>
      <c r="O54" s="19">
        <v>0</v>
      </c>
      <c r="P54" s="19">
        <v>5</v>
      </c>
      <c r="Q54" s="46" t="str">
        <f t="shared" ca="1" si="16"/>
        <v>16</v>
      </c>
      <c r="R54" s="46" t="str">
        <f t="shared" ca="1" si="18"/>
        <v>08</v>
      </c>
      <c r="S54" s="46" t="str">
        <f t="shared" ca="1" si="20"/>
        <v>05</v>
      </c>
      <c r="T54" s="48" t="str">
        <f t="shared" ca="1" si="22"/>
        <v>11</v>
      </c>
      <c r="U54" s="48" t="str">
        <f t="shared" ca="1" si="24"/>
        <v>14</v>
      </c>
      <c r="V54" s="48" t="str">
        <f t="shared" ca="1" si="26"/>
        <v>2C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23">
        <f t="shared" ref="AB54:AB55" si="31">F54</f>
        <v>1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8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8" t="str">
        <f t="shared" ca="1" si="6"/>
        <v>41</v>
      </c>
      <c r="AU54" s="18" t="s">
        <v>25</v>
      </c>
      <c r="AV54" s="16" t="str">
        <f t="shared" ca="1" si="7"/>
        <v>7B00013CC8011007600000000516080511142C0000000001000000000000000000000000000000000000000000000000000000000000000000417D</v>
      </c>
      <c r="AW54" s="79">
        <v>53</v>
      </c>
      <c r="AX54" s="21"/>
      <c r="AY54" s="18" t="str">
        <f t="shared" si="8"/>
        <v>00</v>
      </c>
      <c r="AZ54" s="18" t="str">
        <f t="shared" si="9"/>
        <v>00</v>
      </c>
      <c r="BA54" s="20"/>
      <c r="BB54" s="21"/>
    </row>
    <row r="55" spans="1:54" ht="66">
      <c r="A55" s="27"/>
      <c r="B55" s="16"/>
      <c r="C55" s="27"/>
      <c r="D55" s="16"/>
      <c r="E55" s="16">
        <v>3</v>
      </c>
      <c r="F55" s="22" t="s">
        <v>22</v>
      </c>
      <c r="G55" s="18" t="s">
        <v>18</v>
      </c>
      <c r="H55" s="18">
        <v>0</v>
      </c>
      <c r="I55" s="18">
        <v>1</v>
      </c>
      <c r="J55" s="18" t="s">
        <v>69</v>
      </c>
      <c r="K55" s="18" t="s">
        <v>68</v>
      </c>
      <c r="L55" s="18">
        <v>1</v>
      </c>
      <c r="M55" s="18">
        <v>10</v>
      </c>
      <c r="N55" s="19">
        <v>760</v>
      </c>
      <c r="O55" s="19">
        <v>0</v>
      </c>
      <c r="P55" s="19">
        <v>5</v>
      </c>
      <c r="Q55" s="46" t="str">
        <f t="shared" ca="1" si="16"/>
        <v>16</v>
      </c>
      <c r="R55" s="46" t="str">
        <f t="shared" ca="1" si="18"/>
        <v>08</v>
      </c>
      <c r="S55" s="46" t="str">
        <f t="shared" ca="1" si="20"/>
        <v>05</v>
      </c>
      <c r="T55" s="48" t="str">
        <f t="shared" ca="1" si="22"/>
        <v>11</v>
      </c>
      <c r="U55" s="48" t="str">
        <f t="shared" ca="1" si="24"/>
        <v>14</v>
      </c>
      <c r="V55" s="48" t="str">
        <f t="shared" ca="1" si="26"/>
        <v>2C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23" t="str">
        <f t="shared" si="31"/>
        <v>FF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8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8" t="str">
        <f t="shared" ca="1" si="6"/>
        <v>41</v>
      </c>
      <c r="AU55" s="18" t="s">
        <v>25</v>
      </c>
      <c r="AV55" s="16" t="str">
        <f t="shared" ca="1" si="7"/>
        <v>7B00013CC8011007600000000516080511142C00000000FF000000000000000000000000000000000000000000000000000000000000000000417D</v>
      </c>
      <c r="AW55" s="79">
        <v>54</v>
      </c>
      <c r="AX55" s="21"/>
      <c r="AY55" s="18" t="str">
        <f t="shared" si="8"/>
        <v>00</v>
      </c>
      <c r="AZ55" s="18" t="str">
        <f t="shared" si="9"/>
        <v>00</v>
      </c>
      <c r="BA55" s="20"/>
      <c r="BB55" s="21"/>
    </row>
    <row r="56" spans="1:54" ht="66">
      <c r="A56" s="27"/>
      <c r="B56" s="16">
        <v>25</v>
      </c>
      <c r="C56" s="27" t="s">
        <v>87</v>
      </c>
      <c r="D56" s="16"/>
      <c r="E56" s="16">
        <v>1</v>
      </c>
      <c r="F56" s="25">
        <v>0</v>
      </c>
      <c r="G56" s="18" t="s">
        <v>18</v>
      </c>
      <c r="H56" s="18">
        <v>0</v>
      </c>
      <c r="I56" s="18">
        <v>1</v>
      </c>
      <c r="J56" s="18" t="s">
        <v>69</v>
      </c>
      <c r="K56" s="18" t="s">
        <v>68</v>
      </c>
      <c r="L56" s="18">
        <v>1</v>
      </c>
      <c r="M56" s="18">
        <v>10</v>
      </c>
      <c r="N56" s="19">
        <v>760</v>
      </c>
      <c r="O56" s="19">
        <v>0</v>
      </c>
      <c r="P56" s="19">
        <v>5</v>
      </c>
      <c r="Q56" s="46" t="str">
        <f t="shared" ca="1" si="16"/>
        <v>16</v>
      </c>
      <c r="R56" s="46" t="str">
        <f t="shared" ca="1" si="18"/>
        <v>08</v>
      </c>
      <c r="S56" s="46" t="str">
        <f t="shared" ca="1" si="20"/>
        <v>05</v>
      </c>
      <c r="T56" s="48" t="str">
        <f t="shared" ca="1" si="22"/>
        <v>11</v>
      </c>
      <c r="U56" s="48" t="str">
        <f t="shared" ca="1" si="24"/>
        <v>14</v>
      </c>
      <c r="V56" s="48" t="str">
        <f t="shared" ca="1" si="26"/>
        <v>2C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26">
        <f>F56</f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8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8" t="str">
        <f t="shared" ca="1" si="6"/>
        <v>40</v>
      </c>
      <c r="AU56" s="18" t="s">
        <v>25</v>
      </c>
      <c r="AV56" s="16" t="str">
        <f t="shared" ca="1" si="7"/>
        <v>7B00013CC8011007600000000516080511142C0000000000000000000000000000000000000000000000000000000000000000000000000000407D</v>
      </c>
      <c r="AW56" s="79">
        <v>55</v>
      </c>
      <c r="AX56" s="21"/>
      <c r="AY56" s="18" t="str">
        <f t="shared" si="8"/>
        <v>00</v>
      </c>
      <c r="AZ56" s="18" t="str">
        <f t="shared" si="9"/>
        <v>00</v>
      </c>
      <c r="BA56" s="20"/>
      <c r="BB56" s="21"/>
    </row>
    <row r="57" spans="1:54" ht="66">
      <c r="A57" s="27"/>
      <c r="B57" s="16"/>
      <c r="C57" s="27"/>
      <c r="D57" s="16"/>
      <c r="E57" s="16">
        <v>2</v>
      </c>
      <c r="F57" s="25">
        <v>34</v>
      </c>
      <c r="G57" s="18" t="s">
        <v>18</v>
      </c>
      <c r="H57" s="18">
        <v>0</v>
      </c>
      <c r="I57" s="18">
        <v>1</v>
      </c>
      <c r="J57" s="18" t="s">
        <v>69</v>
      </c>
      <c r="K57" s="18" t="s">
        <v>68</v>
      </c>
      <c r="L57" s="18">
        <v>1</v>
      </c>
      <c r="M57" s="18">
        <v>10</v>
      </c>
      <c r="N57" s="19">
        <v>760</v>
      </c>
      <c r="O57" s="19">
        <v>0</v>
      </c>
      <c r="P57" s="19">
        <v>5</v>
      </c>
      <c r="Q57" s="46" t="str">
        <f t="shared" ca="1" si="16"/>
        <v>16</v>
      </c>
      <c r="R57" s="46" t="str">
        <f t="shared" ca="1" si="18"/>
        <v>08</v>
      </c>
      <c r="S57" s="46" t="str">
        <f t="shared" ca="1" si="20"/>
        <v>05</v>
      </c>
      <c r="T57" s="48" t="str">
        <f t="shared" ca="1" si="22"/>
        <v>11</v>
      </c>
      <c r="U57" s="48" t="str">
        <f t="shared" ca="1" si="24"/>
        <v>14</v>
      </c>
      <c r="V57" s="48" t="str">
        <f t="shared" ca="1" si="26"/>
        <v>2C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26">
        <f t="shared" ref="AC57:AC58" si="32">F57</f>
        <v>34</v>
      </c>
      <c r="AD57" s="19">
        <v>0</v>
      </c>
      <c r="AE57" s="19">
        <v>0</v>
      </c>
      <c r="AF57" s="19">
        <v>0</v>
      </c>
      <c r="AG57" s="19">
        <v>0</v>
      </c>
      <c r="AH57" s="19">
        <v>0</v>
      </c>
      <c r="AI57" s="18">
        <v>0</v>
      </c>
      <c r="AJ57" s="19">
        <v>0</v>
      </c>
      <c r="AK57" s="19">
        <v>0</v>
      </c>
      <c r="AL57" s="19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8" t="str">
        <f t="shared" ca="1" si="6"/>
        <v>14</v>
      </c>
      <c r="AU57" s="18" t="s">
        <v>25</v>
      </c>
      <c r="AV57" s="16" t="str">
        <f t="shared" ca="1" si="7"/>
        <v>7B00013CC8011007600000000516080511142C0000000000003400000000000000000000000000000000000000000000000000000000000000147D</v>
      </c>
      <c r="AW57" s="79">
        <v>56</v>
      </c>
      <c r="AX57" s="21"/>
      <c r="AY57" s="18" t="str">
        <f t="shared" si="8"/>
        <v>00</v>
      </c>
      <c r="AZ57" s="18" t="str">
        <f t="shared" si="9"/>
        <v>00</v>
      </c>
      <c r="BA57" s="20"/>
      <c r="BB57" s="21"/>
    </row>
    <row r="58" spans="1:54" ht="66">
      <c r="A58" s="27"/>
      <c r="B58" s="16"/>
      <c r="C58" s="27"/>
      <c r="D58" s="16"/>
      <c r="E58" s="16">
        <v>3</v>
      </c>
      <c r="F58" s="25" t="s">
        <v>72</v>
      </c>
      <c r="G58" s="18" t="s">
        <v>18</v>
      </c>
      <c r="H58" s="18">
        <v>0</v>
      </c>
      <c r="I58" s="18">
        <v>1</v>
      </c>
      <c r="J58" s="18" t="s">
        <v>69</v>
      </c>
      <c r="K58" s="18" t="s">
        <v>68</v>
      </c>
      <c r="L58" s="18">
        <v>1</v>
      </c>
      <c r="M58" s="18">
        <v>10</v>
      </c>
      <c r="N58" s="19">
        <v>760</v>
      </c>
      <c r="O58" s="19">
        <v>0</v>
      </c>
      <c r="P58" s="19">
        <v>5</v>
      </c>
      <c r="Q58" s="46" t="str">
        <f t="shared" ca="1" si="16"/>
        <v>16</v>
      </c>
      <c r="R58" s="46" t="str">
        <f t="shared" ca="1" si="18"/>
        <v>08</v>
      </c>
      <c r="S58" s="46" t="str">
        <f t="shared" ca="1" si="20"/>
        <v>05</v>
      </c>
      <c r="T58" s="48" t="str">
        <f t="shared" ca="1" si="22"/>
        <v>11</v>
      </c>
      <c r="U58" s="48" t="str">
        <f t="shared" ca="1" si="24"/>
        <v>14</v>
      </c>
      <c r="V58" s="48" t="str">
        <f t="shared" ca="1" si="26"/>
        <v>2C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26" t="str">
        <f t="shared" si="32"/>
        <v>FFFF</v>
      </c>
      <c r="AD58" s="19">
        <v>0</v>
      </c>
      <c r="AE58" s="19">
        <v>0</v>
      </c>
      <c r="AF58" s="19">
        <v>0</v>
      </c>
      <c r="AG58" s="19">
        <v>0</v>
      </c>
      <c r="AH58" s="19">
        <v>0</v>
      </c>
      <c r="AI58" s="18">
        <v>0</v>
      </c>
      <c r="AJ58" s="19">
        <v>0</v>
      </c>
      <c r="AK58" s="19">
        <v>0</v>
      </c>
      <c r="AL58" s="19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8" t="str">
        <f t="shared" ca="1" si="6"/>
        <v>41</v>
      </c>
      <c r="AU58" s="18" t="s">
        <v>25</v>
      </c>
      <c r="AV58" s="16" t="str">
        <f t="shared" ca="1" si="7"/>
        <v>7B00013CC8011007600000000516080511142C0000000000FFFF00000000000000000000000000000000000000000000000000000000000000417D</v>
      </c>
      <c r="AW58" s="79">
        <v>57</v>
      </c>
      <c r="AX58" s="21"/>
      <c r="AY58" s="18" t="str">
        <f t="shared" si="8"/>
        <v>00</v>
      </c>
      <c r="AZ58" s="18" t="str">
        <f t="shared" si="9"/>
        <v>00</v>
      </c>
      <c r="BA58" s="20"/>
      <c r="BB58" s="21"/>
    </row>
    <row r="59" spans="1:54" ht="66">
      <c r="A59" s="27"/>
      <c r="B59" s="16">
        <v>27</v>
      </c>
      <c r="C59" s="27" t="s">
        <v>88</v>
      </c>
      <c r="D59" s="16"/>
      <c r="E59" s="16">
        <v>1</v>
      </c>
      <c r="F59" s="25">
        <v>0</v>
      </c>
      <c r="G59" s="18" t="s">
        <v>18</v>
      </c>
      <c r="H59" s="18">
        <v>0</v>
      </c>
      <c r="I59" s="18">
        <v>1</v>
      </c>
      <c r="J59" s="18" t="s">
        <v>69</v>
      </c>
      <c r="K59" s="18" t="s">
        <v>68</v>
      </c>
      <c r="L59" s="18">
        <v>1</v>
      </c>
      <c r="M59" s="18">
        <v>10</v>
      </c>
      <c r="N59" s="19">
        <v>760</v>
      </c>
      <c r="O59" s="19">
        <v>0</v>
      </c>
      <c r="P59" s="19">
        <v>5</v>
      </c>
      <c r="Q59" s="46" t="str">
        <f t="shared" ca="1" si="16"/>
        <v>16</v>
      </c>
      <c r="R59" s="46" t="str">
        <f t="shared" ca="1" si="18"/>
        <v>08</v>
      </c>
      <c r="S59" s="46" t="str">
        <f t="shared" ca="1" si="20"/>
        <v>05</v>
      </c>
      <c r="T59" s="48" t="str">
        <f t="shared" ca="1" si="22"/>
        <v>11</v>
      </c>
      <c r="U59" s="48" t="str">
        <f t="shared" ca="1" si="24"/>
        <v>14</v>
      </c>
      <c r="V59" s="48" t="str">
        <f t="shared" ca="1" si="26"/>
        <v>2C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9">
        <v>0</v>
      </c>
      <c r="AD59" s="26">
        <f>F59</f>
        <v>0</v>
      </c>
      <c r="AE59" s="19">
        <v>0</v>
      </c>
      <c r="AF59" s="19">
        <v>0</v>
      </c>
      <c r="AG59" s="19">
        <v>0</v>
      </c>
      <c r="AH59" s="19">
        <v>0</v>
      </c>
      <c r="AI59" s="18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8" t="str">
        <f t="shared" ca="1" si="6"/>
        <v>40</v>
      </c>
      <c r="AU59" s="18" t="s">
        <v>25</v>
      </c>
      <c r="AV59" s="16" t="str">
        <f t="shared" ca="1" si="7"/>
        <v>7B00013CC8011007600000000516080511142C0000000000000000000000000000000000000000000000000000000000000000000000000000407D</v>
      </c>
      <c r="AW59" s="79">
        <v>58</v>
      </c>
      <c r="AX59" s="21"/>
      <c r="AY59" s="18" t="str">
        <f t="shared" si="8"/>
        <v>00</v>
      </c>
      <c r="AZ59" s="18" t="str">
        <f t="shared" si="9"/>
        <v>00</v>
      </c>
      <c r="BA59" s="20"/>
      <c r="BB59" s="21"/>
    </row>
    <row r="60" spans="1:54" ht="66">
      <c r="A60" s="27"/>
      <c r="B60" s="16"/>
      <c r="C60" s="27"/>
      <c r="D60" s="16"/>
      <c r="E60" s="16">
        <v>2</v>
      </c>
      <c r="F60" s="25">
        <v>34</v>
      </c>
      <c r="G60" s="18" t="s">
        <v>18</v>
      </c>
      <c r="H60" s="18">
        <v>0</v>
      </c>
      <c r="I60" s="18">
        <v>1</v>
      </c>
      <c r="J60" s="18" t="s">
        <v>69</v>
      </c>
      <c r="K60" s="18" t="s">
        <v>68</v>
      </c>
      <c r="L60" s="18">
        <v>1</v>
      </c>
      <c r="M60" s="18">
        <v>10</v>
      </c>
      <c r="N60" s="19">
        <v>760</v>
      </c>
      <c r="O60" s="19">
        <v>0</v>
      </c>
      <c r="P60" s="19">
        <v>5</v>
      </c>
      <c r="Q60" s="46" t="str">
        <f t="shared" ca="1" si="16"/>
        <v>16</v>
      </c>
      <c r="R60" s="46" t="str">
        <f t="shared" ca="1" si="18"/>
        <v>08</v>
      </c>
      <c r="S60" s="46" t="str">
        <f t="shared" ca="1" si="20"/>
        <v>05</v>
      </c>
      <c r="T60" s="48" t="str">
        <f t="shared" ca="1" si="22"/>
        <v>11</v>
      </c>
      <c r="U60" s="48" t="str">
        <f t="shared" ca="1" si="24"/>
        <v>14</v>
      </c>
      <c r="V60" s="48" t="str">
        <f t="shared" ca="1" si="26"/>
        <v>2C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9">
        <v>0</v>
      </c>
      <c r="AD60" s="26">
        <f t="shared" ref="AD60:AD61" si="33">F60</f>
        <v>34</v>
      </c>
      <c r="AE60" s="19">
        <v>0</v>
      </c>
      <c r="AF60" s="19">
        <v>0</v>
      </c>
      <c r="AG60" s="19">
        <v>0</v>
      </c>
      <c r="AH60" s="19">
        <v>0</v>
      </c>
      <c r="AI60" s="18">
        <v>0</v>
      </c>
      <c r="AJ60" s="19">
        <v>0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8" t="str">
        <f t="shared" ca="1" si="6"/>
        <v>14</v>
      </c>
      <c r="AU60" s="18" t="s">
        <v>25</v>
      </c>
      <c r="AV60" s="16" t="str">
        <f t="shared" ca="1" si="7"/>
        <v>7B00013CC8011007600000000516080511142C0000000000000000340000000000000000000000000000000000000000000000000000000000147D</v>
      </c>
      <c r="AW60" s="79">
        <v>59</v>
      </c>
      <c r="AX60" s="21"/>
      <c r="AY60" s="18" t="str">
        <f t="shared" si="8"/>
        <v>00</v>
      </c>
      <c r="AZ60" s="18" t="str">
        <f t="shared" si="9"/>
        <v>00</v>
      </c>
      <c r="BA60" s="20"/>
      <c r="BB60" s="21"/>
    </row>
    <row r="61" spans="1:54" ht="66">
      <c r="A61" s="27"/>
      <c r="B61" s="16"/>
      <c r="C61" s="27"/>
      <c r="D61" s="16"/>
      <c r="E61" s="16">
        <v>3</v>
      </c>
      <c r="F61" s="25" t="s">
        <v>72</v>
      </c>
      <c r="G61" s="18" t="s">
        <v>18</v>
      </c>
      <c r="H61" s="18">
        <v>0</v>
      </c>
      <c r="I61" s="18">
        <v>1</v>
      </c>
      <c r="J61" s="18" t="s">
        <v>69</v>
      </c>
      <c r="K61" s="18" t="s">
        <v>68</v>
      </c>
      <c r="L61" s="18">
        <v>1</v>
      </c>
      <c r="M61" s="18">
        <v>10</v>
      </c>
      <c r="N61" s="19">
        <v>760</v>
      </c>
      <c r="O61" s="19">
        <v>0</v>
      </c>
      <c r="P61" s="19">
        <v>5</v>
      </c>
      <c r="Q61" s="46" t="str">
        <f t="shared" ca="1" si="16"/>
        <v>16</v>
      </c>
      <c r="R61" s="46" t="str">
        <f t="shared" ca="1" si="18"/>
        <v>08</v>
      </c>
      <c r="S61" s="46" t="str">
        <f t="shared" ca="1" si="20"/>
        <v>05</v>
      </c>
      <c r="T61" s="48" t="str">
        <f t="shared" ca="1" si="22"/>
        <v>11</v>
      </c>
      <c r="U61" s="48" t="str">
        <f t="shared" ca="1" si="24"/>
        <v>14</v>
      </c>
      <c r="V61" s="48" t="str">
        <f t="shared" ca="1" si="26"/>
        <v>2C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9">
        <v>0</v>
      </c>
      <c r="AD61" s="26" t="str">
        <f t="shared" si="33"/>
        <v>FFFF</v>
      </c>
      <c r="AE61" s="19">
        <v>0</v>
      </c>
      <c r="AF61" s="19">
        <v>0</v>
      </c>
      <c r="AG61" s="19">
        <v>0</v>
      </c>
      <c r="AH61" s="19">
        <v>0</v>
      </c>
      <c r="AI61" s="18">
        <v>0</v>
      </c>
      <c r="AJ61" s="19">
        <v>0</v>
      </c>
      <c r="AK61" s="19">
        <v>0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8" t="str">
        <f t="shared" ca="1" si="6"/>
        <v>41</v>
      </c>
      <c r="AU61" s="18" t="s">
        <v>25</v>
      </c>
      <c r="AV61" s="16" t="str">
        <f t="shared" ca="1" si="7"/>
        <v>7B00013CC8011007600000000516080511142C00000000000000FFFF0000000000000000000000000000000000000000000000000000000000417D</v>
      </c>
      <c r="AW61" s="79">
        <v>60</v>
      </c>
      <c r="AX61" s="21"/>
      <c r="AY61" s="18" t="str">
        <f t="shared" si="8"/>
        <v>00</v>
      </c>
      <c r="AZ61" s="18" t="str">
        <f t="shared" si="9"/>
        <v>00</v>
      </c>
      <c r="BA61" s="20"/>
      <c r="BB61" s="21"/>
    </row>
    <row r="62" spans="1:54" ht="66">
      <c r="A62" s="27"/>
      <c r="B62" s="16">
        <v>29</v>
      </c>
      <c r="C62" s="27" t="s">
        <v>89</v>
      </c>
      <c r="D62" s="16"/>
      <c r="E62" s="16">
        <v>1</v>
      </c>
      <c r="F62" s="25">
        <v>0</v>
      </c>
      <c r="G62" s="18" t="s">
        <v>18</v>
      </c>
      <c r="H62" s="18">
        <v>0</v>
      </c>
      <c r="I62" s="18">
        <v>1</v>
      </c>
      <c r="J62" s="18" t="s">
        <v>69</v>
      </c>
      <c r="K62" s="18" t="s">
        <v>68</v>
      </c>
      <c r="L62" s="18">
        <v>1</v>
      </c>
      <c r="M62" s="18">
        <v>10</v>
      </c>
      <c r="N62" s="19">
        <v>760</v>
      </c>
      <c r="O62" s="19">
        <v>0</v>
      </c>
      <c r="P62" s="19">
        <v>5</v>
      </c>
      <c r="Q62" s="46" t="str">
        <f t="shared" ca="1" si="16"/>
        <v>16</v>
      </c>
      <c r="R62" s="46" t="str">
        <f t="shared" ca="1" si="18"/>
        <v>08</v>
      </c>
      <c r="S62" s="46" t="str">
        <f t="shared" ca="1" si="20"/>
        <v>05</v>
      </c>
      <c r="T62" s="48" t="str">
        <f t="shared" ca="1" si="22"/>
        <v>11</v>
      </c>
      <c r="U62" s="48" t="str">
        <f t="shared" ca="1" si="24"/>
        <v>14</v>
      </c>
      <c r="V62" s="48" t="str">
        <f t="shared" ca="1" si="26"/>
        <v>2C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9">
        <v>0</v>
      </c>
      <c r="AD62" s="19">
        <v>0</v>
      </c>
      <c r="AE62" s="26">
        <f>F62</f>
        <v>0</v>
      </c>
      <c r="AF62" s="19">
        <v>0</v>
      </c>
      <c r="AG62" s="19">
        <v>0</v>
      </c>
      <c r="AH62" s="19">
        <v>0</v>
      </c>
      <c r="AI62" s="18">
        <v>0</v>
      </c>
      <c r="AJ62" s="19">
        <v>0</v>
      </c>
      <c r="AK62" s="19">
        <v>0</v>
      </c>
      <c r="AL62" s="19">
        <v>0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8" t="str">
        <f t="shared" ca="1" si="6"/>
        <v>40</v>
      </c>
      <c r="AU62" s="18" t="s">
        <v>25</v>
      </c>
      <c r="AV62" s="16" t="str">
        <f t="shared" ca="1" si="7"/>
        <v>7B00013CC8011007600000000516080511142C0000000000000000000000000000000000000000000000000000000000000000000000000000407D</v>
      </c>
      <c r="AW62" s="79">
        <v>61</v>
      </c>
      <c r="AX62" s="21"/>
      <c r="AY62" s="18" t="str">
        <f t="shared" si="8"/>
        <v>00</v>
      </c>
      <c r="AZ62" s="18" t="str">
        <f t="shared" si="9"/>
        <v>00</v>
      </c>
      <c r="BA62" s="20"/>
      <c r="BB62" s="21"/>
    </row>
    <row r="63" spans="1:54" ht="66">
      <c r="A63" s="27"/>
      <c r="B63" s="16"/>
      <c r="C63" s="27"/>
      <c r="D63" s="16"/>
      <c r="E63" s="16">
        <v>2</v>
      </c>
      <c r="F63" s="25">
        <v>34</v>
      </c>
      <c r="G63" s="18" t="s">
        <v>18</v>
      </c>
      <c r="H63" s="18">
        <v>0</v>
      </c>
      <c r="I63" s="18">
        <v>1</v>
      </c>
      <c r="J63" s="18" t="s">
        <v>69</v>
      </c>
      <c r="K63" s="18" t="s">
        <v>68</v>
      </c>
      <c r="L63" s="18">
        <v>1</v>
      </c>
      <c r="M63" s="18">
        <v>10</v>
      </c>
      <c r="N63" s="19">
        <v>760</v>
      </c>
      <c r="O63" s="19">
        <v>0</v>
      </c>
      <c r="P63" s="19">
        <v>5</v>
      </c>
      <c r="Q63" s="46" t="str">
        <f t="shared" ca="1" si="16"/>
        <v>16</v>
      </c>
      <c r="R63" s="46" t="str">
        <f t="shared" ca="1" si="18"/>
        <v>08</v>
      </c>
      <c r="S63" s="46" t="str">
        <f t="shared" ca="1" si="20"/>
        <v>05</v>
      </c>
      <c r="T63" s="48" t="str">
        <f t="shared" ca="1" si="22"/>
        <v>11</v>
      </c>
      <c r="U63" s="48" t="str">
        <f t="shared" ca="1" si="24"/>
        <v>14</v>
      </c>
      <c r="V63" s="48" t="str">
        <f t="shared" ca="1" si="26"/>
        <v>2C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9">
        <v>0</v>
      </c>
      <c r="AD63" s="19">
        <v>0</v>
      </c>
      <c r="AE63" s="26">
        <f t="shared" ref="AE63:AE64" si="34">F63</f>
        <v>34</v>
      </c>
      <c r="AF63" s="19">
        <v>0</v>
      </c>
      <c r="AG63" s="19">
        <v>0</v>
      </c>
      <c r="AH63" s="19">
        <v>0</v>
      </c>
      <c r="AI63" s="18">
        <v>0</v>
      </c>
      <c r="AJ63" s="19">
        <v>0</v>
      </c>
      <c r="AK63" s="19">
        <v>0</v>
      </c>
      <c r="AL63" s="19">
        <v>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8" t="str">
        <f t="shared" ca="1" si="6"/>
        <v>14</v>
      </c>
      <c r="AU63" s="18" t="s">
        <v>25</v>
      </c>
      <c r="AV63" s="16" t="str">
        <f t="shared" ca="1" si="7"/>
        <v>7B00013CC8011007600000000516080511142C0000000000000000000034000000000000000000000000000000000000000000000000000000147D</v>
      </c>
      <c r="AW63" s="79">
        <v>62</v>
      </c>
      <c r="AX63" s="21"/>
      <c r="AY63" s="18" t="str">
        <f t="shared" si="8"/>
        <v>00</v>
      </c>
      <c r="AZ63" s="18" t="str">
        <f t="shared" si="9"/>
        <v>00</v>
      </c>
      <c r="BA63" s="20"/>
      <c r="BB63" s="21"/>
    </row>
    <row r="64" spans="1:54" ht="66">
      <c r="A64" s="27"/>
      <c r="B64" s="16"/>
      <c r="C64" s="27"/>
      <c r="D64" s="16"/>
      <c r="E64" s="16">
        <v>3</v>
      </c>
      <c r="F64" s="25" t="s">
        <v>72</v>
      </c>
      <c r="G64" s="18" t="s">
        <v>18</v>
      </c>
      <c r="H64" s="18">
        <v>0</v>
      </c>
      <c r="I64" s="18">
        <v>1</v>
      </c>
      <c r="J64" s="18" t="s">
        <v>69</v>
      </c>
      <c r="K64" s="18" t="s">
        <v>68</v>
      </c>
      <c r="L64" s="18">
        <v>1</v>
      </c>
      <c r="M64" s="18">
        <v>10</v>
      </c>
      <c r="N64" s="19">
        <v>760</v>
      </c>
      <c r="O64" s="19">
        <v>0</v>
      </c>
      <c r="P64" s="19">
        <v>5</v>
      </c>
      <c r="Q64" s="46" t="str">
        <f t="shared" ca="1" si="16"/>
        <v>16</v>
      </c>
      <c r="R64" s="46" t="str">
        <f t="shared" ca="1" si="18"/>
        <v>08</v>
      </c>
      <c r="S64" s="46" t="str">
        <f t="shared" ca="1" si="20"/>
        <v>05</v>
      </c>
      <c r="T64" s="48" t="str">
        <f t="shared" ca="1" si="22"/>
        <v>11</v>
      </c>
      <c r="U64" s="48" t="str">
        <f t="shared" ca="1" si="24"/>
        <v>14</v>
      </c>
      <c r="V64" s="48" t="str">
        <f t="shared" ca="1" si="26"/>
        <v>2C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9">
        <v>0</v>
      </c>
      <c r="AD64" s="19">
        <v>0</v>
      </c>
      <c r="AE64" s="26" t="str">
        <f t="shared" si="34"/>
        <v>FFFF</v>
      </c>
      <c r="AF64" s="19">
        <v>0</v>
      </c>
      <c r="AG64" s="19">
        <v>0</v>
      </c>
      <c r="AH64" s="19">
        <v>0</v>
      </c>
      <c r="AI64" s="18">
        <v>0</v>
      </c>
      <c r="AJ64" s="19">
        <v>0</v>
      </c>
      <c r="AK64" s="19">
        <v>0</v>
      </c>
      <c r="AL64" s="19">
        <v>0</v>
      </c>
      <c r="AM64" s="19">
        <v>0</v>
      </c>
      <c r="AN64" s="19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8" t="str">
        <f t="shared" ca="1" si="6"/>
        <v>41</v>
      </c>
      <c r="AU64" s="18" t="s">
        <v>25</v>
      </c>
      <c r="AV64" s="16" t="str">
        <f t="shared" ca="1" si="7"/>
        <v>7B00013CC8011007600000000516080511142C000000000000000000FFFF000000000000000000000000000000000000000000000000000000417D</v>
      </c>
      <c r="AW64" s="79">
        <v>63</v>
      </c>
      <c r="AX64" s="21"/>
      <c r="AY64" s="18" t="str">
        <f t="shared" si="8"/>
        <v>00</v>
      </c>
      <c r="AZ64" s="18" t="str">
        <f t="shared" si="9"/>
        <v>00</v>
      </c>
      <c r="BA64" s="20"/>
      <c r="BB64" s="21"/>
    </row>
    <row r="65" spans="1:54" ht="66">
      <c r="A65" s="27"/>
      <c r="B65" s="16">
        <v>31</v>
      </c>
      <c r="C65" s="27" t="s">
        <v>90</v>
      </c>
      <c r="D65" s="16"/>
      <c r="E65" s="16">
        <v>1</v>
      </c>
      <c r="F65" s="25">
        <v>0</v>
      </c>
      <c r="G65" s="18" t="s">
        <v>18</v>
      </c>
      <c r="H65" s="18">
        <v>0</v>
      </c>
      <c r="I65" s="18">
        <v>1</v>
      </c>
      <c r="J65" s="18" t="s">
        <v>69</v>
      </c>
      <c r="K65" s="18" t="s">
        <v>68</v>
      </c>
      <c r="L65" s="18">
        <v>1</v>
      </c>
      <c r="M65" s="18">
        <v>10</v>
      </c>
      <c r="N65" s="19">
        <v>760</v>
      </c>
      <c r="O65" s="19">
        <v>0</v>
      </c>
      <c r="P65" s="19">
        <v>5</v>
      </c>
      <c r="Q65" s="46" t="str">
        <f t="shared" ca="1" si="16"/>
        <v>16</v>
      </c>
      <c r="R65" s="46" t="str">
        <f t="shared" ca="1" si="18"/>
        <v>08</v>
      </c>
      <c r="S65" s="46" t="str">
        <f t="shared" ca="1" si="20"/>
        <v>05</v>
      </c>
      <c r="T65" s="48" t="str">
        <f t="shared" ca="1" si="22"/>
        <v>11</v>
      </c>
      <c r="U65" s="48" t="str">
        <f t="shared" ca="1" si="24"/>
        <v>14</v>
      </c>
      <c r="V65" s="48" t="str">
        <f t="shared" ca="1" si="26"/>
        <v>2C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9">
        <v>0</v>
      </c>
      <c r="AD65" s="19">
        <v>0</v>
      </c>
      <c r="AE65" s="19">
        <v>0</v>
      </c>
      <c r="AF65" s="26">
        <f>F65</f>
        <v>0</v>
      </c>
      <c r="AG65" s="19">
        <v>0</v>
      </c>
      <c r="AH65" s="19">
        <v>0</v>
      </c>
      <c r="AI65" s="18">
        <v>0</v>
      </c>
      <c r="AJ65" s="19">
        <v>0</v>
      </c>
      <c r="AK65" s="19">
        <v>0</v>
      </c>
      <c r="AL65" s="19">
        <v>0</v>
      </c>
      <c r="AM65" s="19">
        <v>0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8" t="str">
        <f t="shared" ca="1" si="6"/>
        <v>40</v>
      </c>
      <c r="AU65" s="18" t="s">
        <v>25</v>
      </c>
      <c r="AV65" s="16" t="str">
        <f t="shared" ca="1" si="7"/>
        <v>7B00013CC8011007600000000516080511142C0000000000000000000000000000000000000000000000000000000000000000000000000000407D</v>
      </c>
      <c r="AW65" s="79">
        <v>64</v>
      </c>
      <c r="AX65" s="21"/>
      <c r="AY65" s="18" t="str">
        <f t="shared" si="8"/>
        <v>00</v>
      </c>
      <c r="AZ65" s="18" t="str">
        <f t="shared" si="9"/>
        <v>00</v>
      </c>
      <c r="BA65" s="20"/>
      <c r="BB65" s="21"/>
    </row>
    <row r="66" spans="1:54" ht="66">
      <c r="A66" s="27"/>
      <c r="B66" s="16"/>
      <c r="C66" s="27"/>
      <c r="D66" s="16"/>
      <c r="E66" s="16">
        <v>2</v>
      </c>
      <c r="F66" s="25">
        <v>34</v>
      </c>
      <c r="G66" s="18" t="s">
        <v>18</v>
      </c>
      <c r="H66" s="18">
        <v>0</v>
      </c>
      <c r="I66" s="18">
        <v>1</v>
      </c>
      <c r="J66" s="18" t="s">
        <v>69</v>
      </c>
      <c r="K66" s="18" t="s">
        <v>68</v>
      </c>
      <c r="L66" s="18">
        <v>1</v>
      </c>
      <c r="M66" s="18">
        <v>10</v>
      </c>
      <c r="N66" s="19">
        <v>760</v>
      </c>
      <c r="O66" s="19">
        <v>0</v>
      </c>
      <c r="P66" s="19">
        <v>5</v>
      </c>
      <c r="Q66" s="46" t="str">
        <f t="shared" ca="1" si="16"/>
        <v>16</v>
      </c>
      <c r="R66" s="46" t="str">
        <f t="shared" ca="1" si="18"/>
        <v>08</v>
      </c>
      <c r="S66" s="46" t="str">
        <f t="shared" ca="1" si="20"/>
        <v>05</v>
      </c>
      <c r="T66" s="48" t="str">
        <f t="shared" ca="1" si="22"/>
        <v>11</v>
      </c>
      <c r="U66" s="48" t="str">
        <f t="shared" ca="1" si="24"/>
        <v>14</v>
      </c>
      <c r="V66" s="48" t="str">
        <f t="shared" ca="1" si="26"/>
        <v>2C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9">
        <v>0</v>
      </c>
      <c r="AD66" s="19">
        <v>0</v>
      </c>
      <c r="AE66" s="19">
        <v>0</v>
      </c>
      <c r="AF66" s="26">
        <f t="shared" ref="AF66:AF67" si="35">F66</f>
        <v>34</v>
      </c>
      <c r="AG66" s="19">
        <v>0</v>
      </c>
      <c r="AH66" s="19">
        <v>0</v>
      </c>
      <c r="AI66" s="18">
        <v>0</v>
      </c>
      <c r="AJ66" s="19">
        <v>0</v>
      </c>
      <c r="AK66" s="19">
        <v>0</v>
      </c>
      <c r="AL66" s="19">
        <v>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8" t="str">
        <f t="shared" ca="1" si="6"/>
        <v>14</v>
      </c>
      <c r="AU66" s="18" t="s">
        <v>25</v>
      </c>
      <c r="AV66" s="16" t="str">
        <f t="shared" ca="1" si="7"/>
        <v>7B00013CC8011007600000000516080511142C0000000000000000000000003400000000000000000000000000000000000000000000000000147D</v>
      </c>
      <c r="AW66" s="79">
        <v>65</v>
      </c>
      <c r="AX66" s="21"/>
      <c r="AY66" s="18" t="str">
        <f t="shared" si="8"/>
        <v>00</v>
      </c>
      <c r="AZ66" s="18" t="str">
        <f t="shared" si="9"/>
        <v>00</v>
      </c>
      <c r="BA66" s="20"/>
      <c r="BB66" s="21"/>
    </row>
    <row r="67" spans="1:54" ht="66">
      <c r="A67" s="27"/>
      <c r="B67" s="16"/>
      <c r="C67" s="27"/>
      <c r="D67" s="16"/>
      <c r="E67" s="16">
        <v>3</v>
      </c>
      <c r="F67" s="25" t="s">
        <v>72</v>
      </c>
      <c r="G67" s="18" t="s">
        <v>18</v>
      </c>
      <c r="H67" s="18">
        <v>0</v>
      </c>
      <c r="I67" s="18">
        <v>1</v>
      </c>
      <c r="J67" s="18" t="s">
        <v>69</v>
      </c>
      <c r="K67" s="18" t="s">
        <v>68</v>
      </c>
      <c r="L67" s="18">
        <v>1</v>
      </c>
      <c r="M67" s="18">
        <v>10</v>
      </c>
      <c r="N67" s="19">
        <v>760</v>
      </c>
      <c r="O67" s="19">
        <v>0</v>
      </c>
      <c r="P67" s="19">
        <v>5</v>
      </c>
      <c r="Q67" s="46" t="str">
        <f t="shared" ca="1" si="16"/>
        <v>16</v>
      </c>
      <c r="R67" s="46" t="str">
        <f t="shared" ca="1" si="18"/>
        <v>08</v>
      </c>
      <c r="S67" s="46" t="str">
        <f t="shared" ca="1" si="20"/>
        <v>05</v>
      </c>
      <c r="T67" s="48" t="str">
        <f t="shared" ca="1" si="22"/>
        <v>11</v>
      </c>
      <c r="U67" s="48" t="str">
        <f t="shared" ca="1" si="24"/>
        <v>14</v>
      </c>
      <c r="V67" s="48" t="str">
        <f t="shared" ca="1" si="26"/>
        <v>2C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9">
        <v>0</v>
      </c>
      <c r="AD67" s="19">
        <v>0</v>
      </c>
      <c r="AE67" s="19">
        <v>0</v>
      </c>
      <c r="AF67" s="26" t="str">
        <f t="shared" si="35"/>
        <v>FFFF</v>
      </c>
      <c r="AG67" s="19">
        <v>0</v>
      </c>
      <c r="AH67" s="19">
        <v>0</v>
      </c>
      <c r="AI67" s="18">
        <v>0</v>
      </c>
      <c r="AJ67" s="19">
        <v>0</v>
      </c>
      <c r="AK67" s="19">
        <v>0</v>
      </c>
      <c r="AL67" s="19">
        <v>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8" t="str">
        <f t="shared" ref="AT67:AT106" ca="1" si="36">TEXT(DEC2HEX(_xlfn.BITAND(SUM(HEX2DEC(G67)+HEX2DEC(H67)+HEX2DEC(I67)+HEX2DEC(J67)+HEX2DEC(K67)+HEX2DEC(L67)+HEX2DEC(M67)+HEX2DEC(N67)+HEX2DEC(O67)+HEX2DEC(P67)+HEX2DEC(Q67)+HEX2DEC(R67)+HEX2DEC(S67)+HEX2DEC(T67)+HEX2DEC(U67)+HEX2DEC(V67)+HEX2DEC(X67)+HEX2DEC(Y67)+HEX2DEC(Z67)+HEX2DEC(AA67)+HEX2DEC(AB67)+HEX2DEC(AC67)+HEX2DEC(AD67)+HEX2DEC(AE67)+HEX2DEC(AF67)+HEX2DEC(AG67)+HEX2DEC(AH67)+HEX2DEC(AI67)+HEX2DEC(AJ67)+HEX2DEC(AK67)+HEX2DEC(AL67)+HEX2DEC(AM67)+HEX2DEC(AN67)+HEX2DEC(AO67)+HEX2DEC(AP67)+HEX2DEC(AQ67)+HEX2DEC(AR67)+HEX2DEC(AS67)),85)),"00")</f>
        <v>41</v>
      </c>
      <c r="AU67" s="18" t="s">
        <v>25</v>
      </c>
      <c r="AV67" s="16" t="str">
        <f t="shared" ref="AV67:AV110" ca="1" si="37">CONCATENATE(TEXT(G67,"00"),TEXT(H67,"00"),TEXT(I67,"00"),TEXT(J67,"00"),TEXT(K67,"00"),TEXT(L67,"00"),TEXT(M67,"00"),TEXT(N67,"0000"),TEXT(O67,"0000"),TEXT(P67,"0000"),TEXT(Q67,"00"),TEXT(R67,"00"),,TEXT(S67,"00"),,TEXT(T67,"00"),TEXT(U67,"00"),TEXT(V67,"00"),TEXT(X67,"00"),TEXT(Y67,"00"),TEXT(Z67,"00"),TEXT(AA67,"00"),TEXT(AB67,"00"),TEXT(AC67,"0000"),TEXT(AD67,"0000"),TEXT(AE67,"0000"),TEXT(AF67,"0000"),TEXT(AG67,"0000"),TEXT(AH67,"0000"),TEXT(AI67,"00"),TEXT(AJ67,"0000"),TEXT(AK67,"0000"),TEXT(AL67,"0000"),TEXT(AM67,"0000"),TEXT(AN67,"0000"),TEXT(AO67,"0000"),TEXT(AP67,"0000"),TEXT(AQ67,"0000"),TEXT(AR67,"0000"),TEXT(AS67,"0000"),TEXT(AT67,"00"),TEXT(AU67,"00"))</f>
        <v>7B00013CC8011007600000000516080511142C0000000000000000000000FFFF00000000000000000000000000000000000000000000000000417D</v>
      </c>
      <c r="AW67" s="79">
        <v>66</v>
      </c>
      <c r="AX67" s="21"/>
      <c r="AY67" s="18" t="str">
        <f t="shared" ref="AY67:AY110" si="38">TEXT(DEC2HEX(_xlfn.BITAND(SUM(
HEX2DEC(MID(AX67,1,2))+HEX2DEC(MID(AX67,4,2))+HEX2DEC(MID(AX67,7,2))+HEX2DEC(MID(AX67,10,2))+HEX2DEC(MID(AX67,13,2))+HEX2DEC(MID(AX67,16,2))+HEX2DEC(MID(AX67,19,2))+HEX2DEC(MID(AX67,22,2))+
HEX2DEC(MID(AX67,25,2))+HEX2DEC(MID(AX67,28,2))+HEX2DEC(MID(AX67,31,2))+HEX2DEC(MID(AX67,34,2))+HEX2DEC(MID(AX67,37,2))+HEX2DEC(MID(AX67,40,2))+HEX2DEC(MID(AX67,43,2))+HEX2DEC(MID(AX67,46,2))+
HEX2DEC(MID(AX67,49,2))+HEX2DEC(MID(AX67,52,2))+HEX2DEC(MID(AX67,55,2))+HEX2DEC(MID(AX67,58,2))+HEX2DEC(MID(AX67,61,2))+HEX2DEC(MID(AX67,64,2))+HEX2DEC(MID(AX67,67,2))+HEX2DEC(MID(AX67,70,2))+
HEX2DEC(MID(AX67,73,2))+HEX2DEC(MID(AX67,76,2))+HEX2DEC(MID(AX67,79,2))+HEX2DEC(MID(AX67,82,2))+HEX2DEC(MID(AX67,85,2))+HEX2DEC(MID(AX67,88,2))+HEX2DEC(MID(AX67,91,2))+HEX2DEC(MID(AX67,94,2))+
HEX2DEC(MID(AX67,97,2))+HEX2DEC(MID(AX67,100,2))+HEX2DEC(MID(AX67,103,2))+HEX2DEC(MID(AX67,106,2))+HEX2DEC(MID(AX67,109,2))+HEX2DEC(MID(AX67,112,2))+HEX2DEC(MID(AX67,115,2))+HEX2DEC(MID(AX67,118,2))+HEX2DEC(MID(AX67,121,2))+HEX2DEC(MID(AX67,124,2))+HEX2DEC(MID(AX67,127,2))+HEX2DEC(MID(AX67,130,2))+HEX2DEC(MID(AX67,133,2))+HEX2DEC(MID(AX67,136,2))),85)),"00")</f>
        <v>00</v>
      </c>
      <c r="AZ67" s="18" t="str">
        <f t="shared" ref="AZ67:AZ110" si="39">TEXT(DEC2HEX(_xlfn.BITAND(SUM(
HEX2DEC(MID(AX67,1,2))+HEX2DEC(MID(AX67,4,2))+HEX2DEC(MID(AX67,7,2))+HEX2DEC(MID(AX67,10,2))+HEX2DEC(MID(AX67,13,2))+HEX2DEC(MID(AX67,16,2))+HEX2DEC(MID(AX67,19,2))+HEX2DEC(MID(AX67,22,2))+
HEX2DEC(MID(AX67,25,2))+HEX2DEC(MID(AX67,28,2))+HEX2DEC(MID(AX67,31,2))+HEX2DEC(MID(AX67,34,2))+HEX2DEC(MID(AX67,37,2))+HEX2DEC(MID(AX67,40,2))+HEX2DEC(MID(AX67,43,2))+HEX2DEC(MID(AX67,46,2))+
HEX2DEC(MID(AX67,49,2))+HEX2DEC(MID(AX67,52,2))+HEX2DEC(MID(AX67,55,2))+HEX2DEC(MID(AX67,58,2))+HEX2DEC(MID(AX67,61,2))+HEX2DEC(MID(AX67,64,2))+HEX2DEC(MID(AX67,67,2))+HEX2DEC(MID(AX67,70,2))+
HEX2DEC(MID(AX67,73,2))+HEX2DEC(MID(AX67,76,2))+HEX2DEC(MID(AX67,79,2))+HEX2DEC(MID(AX67,82,2))+HEX2DEC(MID(AX67,85,2))+HEX2DEC(MID(AX67,88,2))+HEX2DEC(MID(AX67,91,2))+HEX2DEC(MID(AX67,94,2))+
HEX2DEC(MID(AX67,97,2))+HEX2DEC(MID(AX67,100,2))+HEX2DEC(MID(AX67,103,2))+HEX2DEC(MID(AX67,106,2))+HEX2DEC(MID(AX67,109,2))+HEX2DEC(MID(AX67,112,2))+HEX2DEC(MID(AX67,115,2))+HEX2DEC(MID(AX67,118,2))+HEX2DEC(MID(AX67,121,2))+HEX2DEC(MID(AX67,124,2))+HEX2DEC(MID(AX67,127,2))+HEX2DEC(MID(AX67,130,2))+HEX2DEC(MID(AX67,133,2))+HEX2DEC(MID(AX67,136,2))+HEX2DEC(MID(AX67,139,2))+HEX2DEC(MID(AX67,142,2))+HEX2DEC(MID(AX67,145,2))+HEX2DEC(MID(AX67,148,2))+HEX2DEC(MID(AX67,151,2))+HEX2DEC(MID(AX67,154,2))+HEX2DEC(MID(AX67,157,2))+HEX2DEC(MID(AX67,160,2))+HEX2DEC(MID(AX67,163,2))+HEX2DEC(MID(AX67,166,2))+HEX2DEC(MID(AX67,169,2))+HEX2DEC(MID(AX67,172,2))+HEX2DEC(MID(AX67,175,2))+HEX2DEC(MID(AX67,178,2))+HEX2DEC(MID(AX67,181,2))+HEX2DEC(MID(AX67,184,2))+HEX2DEC(MID(AX67,187,2))+HEX2DEC(MID(AX67,190,2))+HEX2DEC(MID(AX67,193,2))+HEX2DEC(MID(AX67,196,2))+HEX2DEC(MID(AX67,199,2))+HEX2DEC(MID(AX67,202,2))),85)),"00")</f>
        <v>00</v>
      </c>
      <c r="BA67" s="20"/>
      <c r="BB67" s="21"/>
    </row>
    <row r="68" spans="1:54" ht="66">
      <c r="A68" s="27"/>
      <c r="B68" s="16">
        <v>33</v>
      </c>
      <c r="C68" s="27" t="s">
        <v>91</v>
      </c>
      <c r="D68" s="16"/>
      <c r="E68" s="16">
        <v>1</v>
      </c>
      <c r="F68" s="25">
        <v>0</v>
      </c>
      <c r="G68" s="18" t="s">
        <v>18</v>
      </c>
      <c r="H68" s="18">
        <v>0</v>
      </c>
      <c r="I68" s="18">
        <v>1</v>
      </c>
      <c r="J68" s="18" t="s">
        <v>69</v>
      </c>
      <c r="K68" s="18" t="s">
        <v>68</v>
      </c>
      <c r="L68" s="18">
        <v>1</v>
      </c>
      <c r="M68" s="18">
        <v>10</v>
      </c>
      <c r="N68" s="19">
        <v>760</v>
      </c>
      <c r="O68" s="19">
        <v>0</v>
      </c>
      <c r="P68" s="19">
        <v>5</v>
      </c>
      <c r="Q68" s="46" t="str">
        <f t="shared" ca="1" si="16"/>
        <v>16</v>
      </c>
      <c r="R68" s="46" t="str">
        <f t="shared" ca="1" si="18"/>
        <v>08</v>
      </c>
      <c r="S68" s="46" t="str">
        <f t="shared" ca="1" si="20"/>
        <v>05</v>
      </c>
      <c r="T68" s="48" t="str">
        <f t="shared" ca="1" si="22"/>
        <v>11</v>
      </c>
      <c r="U68" s="48" t="str">
        <f t="shared" ca="1" si="24"/>
        <v>14</v>
      </c>
      <c r="V68" s="48" t="str">
        <f t="shared" ca="1" si="26"/>
        <v>2C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9">
        <v>0</v>
      </c>
      <c r="AD68" s="19">
        <v>0</v>
      </c>
      <c r="AE68" s="19">
        <v>0</v>
      </c>
      <c r="AF68" s="19">
        <v>0</v>
      </c>
      <c r="AG68" s="26">
        <f>F68</f>
        <v>0</v>
      </c>
      <c r="AH68" s="19">
        <v>0</v>
      </c>
      <c r="AI68" s="18">
        <v>0</v>
      </c>
      <c r="AJ68" s="19">
        <v>0</v>
      </c>
      <c r="AK68" s="19">
        <v>0</v>
      </c>
      <c r="AL68" s="19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8" t="str">
        <f t="shared" ca="1" si="36"/>
        <v>40</v>
      </c>
      <c r="AU68" s="18" t="s">
        <v>25</v>
      </c>
      <c r="AV68" s="16" t="str">
        <f t="shared" ca="1" si="37"/>
        <v>7B00013CC8011007600000000516080511142C0000000000000000000000000000000000000000000000000000000000000000000000000000407D</v>
      </c>
      <c r="AW68" s="79">
        <v>67</v>
      </c>
      <c r="AX68" s="21"/>
      <c r="AY68" s="18" t="str">
        <f t="shared" si="38"/>
        <v>00</v>
      </c>
      <c r="AZ68" s="18" t="str">
        <f t="shared" si="39"/>
        <v>00</v>
      </c>
      <c r="BA68" s="20"/>
      <c r="BB68" s="21"/>
    </row>
    <row r="69" spans="1:54" ht="66">
      <c r="A69" s="27"/>
      <c r="B69" s="16"/>
      <c r="C69" s="27"/>
      <c r="D69" s="16"/>
      <c r="E69" s="16">
        <v>2</v>
      </c>
      <c r="F69" s="25">
        <v>34</v>
      </c>
      <c r="G69" s="18" t="s">
        <v>18</v>
      </c>
      <c r="H69" s="18">
        <v>0</v>
      </c>
      <c r="I69" s="18">
        <v>1</v>
      </c>
      <c r="J69" s="18" t="s">
        <v>69</v>
      </c>
      <c r="K69" s="18" t="s">
        <v>68</v>
      </c>
      <c r="L69" s="18">
        <v>1</v>
      </c>
      <c r="M69" s="18">
        <v>10</v>
      </c>
      <c r="N69" s="19">
        <v>760</v>
      </c>
      <c r="O69" s="19">
        <v>0</v>
      </c>
      <c r="P69" s="19">
        <v>5</v>
      </c>
      <c r="Q69" s="46" t="str">
        <f t="shared" ca="1" si="16"/>
        <v>16</v>
      </c>
      <c r="R69" s="46" t="str">
        <f t="shared" ca="1" si="18"/>
        <v>08</v>
      </c>
      <c r="S69" s="46" t="str">
        <f t="shared" ca="1" si="20"/>
        <v>05</v>
      </c>
      <c r="T69" s="48" t="str">
        <f t="shared" ca="1" si="22"/>
        <v>11</v>
      </c>
      <c r="U69" s="48" t="str">
        <f t="shared" ca="1" si="24"/>
        <v>14</v>
      </c>
      <c r="V69" s="48" t="str">
        <f t="shared" ca="1" si="26"/>
        <v>2C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9">
        <v>0</v>
      </c>
      <c r="AD69" s="19">
        <v>0</v>
      </c>
      <c r="AE69" s="19">
        <v>0</v>
      </c>
      <c r="AF69" s="19">
        <v>0</v>
      </c>
      <c r="AG69" s="26">
        <f t="shared" ref="AG69:AG70" si="40">F69</f>
        <v>34</v>
      </c>
      <c r="AH69" s="19">
        <v>0</v>
      </c>
      <c r="AI69" s="18">
        <v>0</v>
      </c>
      <c r="AJ69" s="19">
        <v>0</v>
      </c>
      <c r="AK69" s="19">
        <v>0</v>
      </c>
      <c r="AL69" s="19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8" t="str">
        <f t="shared" ca="1" si="36"/>
        <v>14</v>
      </c>
      <c r="AU69" s="18" t="s">
        <v>25</v>
      </c>
      <c r="AV69" s="16" t="str">
        <f t="shared" ca="1" si="37"/>
        <v>7B00013CC8011007600000000516080511142C0000000000000000000000000000340000000000000000000000000000000000000000000000147D</v>
      </c>
      <c r="AW69" s="79">
        <v>68</v>
      </c>
      <c r="AX69" s="21"/>
      <c r="AY69" s="18" t="str">
        <f t="shared" si="38"/>
        <v>00</v>
      </c>
      <c r="AZ69" s="18" t="str">
        <f t="shared" si="39"/>
        <v>00</v>
      </c>
      <c r="BA69" s="20"/>
      <c r="BB69" s="21"/>
    </row>
    <row r="70" spans="1:54" ht="66">
      <c r="A70" s="27"/>
      <c r="B70" s="16"/>
      <c r="C70" s="27"/>
      <c r="D70" s="16"/>
      <c r="E70" s="16">
        <v>3</v>
      </c>
      <c r="F70" s="25" t="s">
        <v>72</v>
      </c>
      <c r="G70" s="18" t="s">
        <v>18</v>
      </c>
      <c r="H70" s="18">
        <v>0</v>
      </c>
      <c r="I70" s="18">
        <v>1</v>
      </c>
      <c r="J70" s="18" t="s">
        <v>69</v>
      </c>
      <c r="K70" s="18" t="s">
        <v>68</v>
      </c>
      <c r="L70" s="18">
        <v>1</v>
      </c>
      <c r="M70" s="18">
        <v>10</v>
      </c>
      <c r="N70" s="19">
        <v>760</v>
      </c>
      <c r="O70" s="19">
        <v>0</v>
      </c>
      <c r="P70" s="19">
        <v>5</v>
      </c>
      <c r="Q70" s="46" t="str">
        <f t="shared" ca="1" si="16"/>
        <v>16</v>
      </c>
      <c r="R70" s="46" t="str">
        <f t="shared" ca="1" si="18"/>
        <v>08</v>
      </c>
      <c r="S70" s="46" t="str">
        <f t="shared" ca="1" si="20"/>
        <v>05</v>
      </c>
      <c r="T70" s="48" t="str">
        <f t="shared" ca="1" si="22"/>
        <v>11</v>
      </c>
      <c r="U70" s="48" t="str">
        <f t="shared" ca="1" si="24"/>
        <v>14</v>
      </c>
      <c r="V70" s="48" t="str">
        <f t="shared" ca="1" si="26"/>
        <v>2C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9">
        <v>0</v>
      </c>
      <c r="AD70" s="19">
        <v>0</v>
      </c>
      <c r="AE70" s="19">
        <v>0</v>
      </c>
      <c r="AF70" s="19">
        <v>0</v>
      </c>
      <c r="AG70" s="26" t="str">
        <f t="shared" si="40"/>
        <v>FFFF</v>
      </c>
      <c r="AH70" s="19">
        <v>0</v>
      </c>
      <c r="AI70" s="18">
        <v>0</v>
      </c>
      <c r="AJ70" s="19">
        <v>0</v>
      </c>
      <c r="AK70" s="19">
        <v>0</v>
      </c>
      <c r="AL70" s="19">
        <v>0</v>
      </c>
      <c r="AM70" s="19">
        <v>0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8" t="str">
        <f t="shared" ca="1" si="36"/>
        <v>41</v>
      </c>
      <c r="AU70" s="18" t="s">
        <v>25</v>
      </c>
      <c r="AV70" s="16" t="str">
        <f t="shared" ca="1" si="37"/>
        <v>7B00013CC8011007600000000516080511142C00000000000000000000000000FFFF0000000000000000000000000000000000000000000000417D</v>
      </c>
      <c r="AW70" s="79">
        <v>69</v>
      </c>
      <c r="AX70" s="21"/>
      <c r="AY70" s="18" t="str">
        <f t="shared" si="38"/>
        <v>00</v>
      </c>
      <c r="AZ70" s="18" t="str">
        <f t="shared" si="39"/>
        <v>00</v>
      </c>
      <c r="BA70" s="20"/>
      <c r="BB70" s="21"/>
    </row>
    <row r="71" spans="1:54" ht="66">
      <c r="A71" s="27"/>
      <c r="B71" s="16">
        <v>35</v>
      </c>
      <c r="C71" s="27" t="s">
        <v>102</v>
      </c>
      <c r="D71" s="16"/>
      <c r="E71" s="16">
        <v>1</v>
      </c>
      <c r="F71" s="25">
        <v>0</v>
      </c>
      <c r="G71" s="18" t="s">
        <v>18</v>
      </c>
      <c r="H71" s="18">
        <v>0</v>
      </c>
      <c r="I71" s="18">
        <v>1</v>
      </c>
      <c r="J71" s="18" t="s">
        <v>69</v>
      </c>
      <c r="K71" s="18" t="s">
        <v>68</v>
      </c>
      <c r="L71" s="18">
        <v>1</v>
      </c>
      <c r="M71" s="18">
        <v>10</v>
      </c>
      <c r="N71" s="19">
        <v>760</v>
      </c>
      <c r="O71" s="19">
        <v>0</v>
      </c>
      <c r="P71" s="19">
        <v>5</v>
      </c>
      <c r="Q71" s="46" t="str">
        <f t="shared" ca="1" si="16"/>
        <v>16</v>
      </c>
      <c r="R71" s="46" t="str">
        <f t="shared" ca="1" si="18"/>
        <v>08</v>
      </c>
      <c r="S71" s="46" t="str">
        <f t="shared" ca="1" si="20"/>
        <v>05</v>
      </c>
      <c r="T71" s="48" t="str">
        <f t="shared" ca="1" si="22"/>
        <v>11</v>
      </c>
      <c r="U71" s="48" t="str">
        <f t="shared" ca="1" si="24"/>
        <v>14</v>
      </c>
      <c r="V71" s="48" t="str">
        <f t="shared" ca="1" si="26"/>
        <v>2C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9">
        <v>0</v>
      </c>
      <c r="AD71" s="19">
        <v>0</v>
      </c>
      <c r="AE71" s="19">
        <v>0</v>
      </c>
      <c r="AF71" s="19">
        <v>0</v>
      </c>
      <c r="AG71" s="19">
        <v>0</v>
      </c>
      <c r="AH71" s="26">
        <f>F71</f>
        <v>0</v>
      </c>
      <c r="AI71" s="18">
        <v>0</v>
      </c>
      <c r="AJ71" s="19">
        <v>0</v>
      </c>
      <c r="AK71" s="19">
        <v>0</v>
      </c>
      <c r="AL71" s="19">
        <v>0</v>
      </c>
      <c r="AM71" s="19">
        <v>0</v>
      </c>
      <c r="AN71" s="19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0</v>
      </c>
      <c r="AT71" s="18" t="str">
        <f t="shared" ca="1" si="36"/>
        <v>40</v>
      </c>
      <c r="AU71" s="18" t="s">
        <v>25</v>
      </c>
      <c r="AV71" s="16" t="str">
        <f t="shared" ca="1" si="37"/>
        <v>7B00013CC8011007600000000516080511142C0000000000000000000000000000000000000000000000000000000000000000000000000000407D</v>
      </c>
      <c r="AW71" s="79">
        <v>70</v>
      </c>
      <c r="AX71" s="21"/>
      <c r="AY71" s="18" t="str">
        <f t="shared" si="38"/>
        <v>00</v>
      </c>
      <c r="AZ71" s="18" t="str">
        <f t="shared" si="39"/>
        <v>00</v>
      </c>
      <c r="BA71" s="20"/>
      <c r="BB71" s="21"/>
    </row>
    <row r="72" spans="1:54" ht="66">
      <c r="A72" s="27"/>
      <c r="B72" s="16"/>
      <c r="C72" s="27"/>
      <c r="D72" s="16"/>
      <c r="E72" s="16">
        <v>2</v>
      </c>
      <c r="F72" s="25">
        <v>34</v>
      </c>
      <c r="G72" s="18" t="s">
        <v>18</v>
      </c>
      <c r="H72" s="18">
        <v>0</v>
      </c>
      <c r="I72" s="18">
        <v>1</v>
      </c>
      <c r="J72" s="18" t="s">
        <v>69</v>
      </c>
      <c r="K72" s="18" t="s">
        <v>68</v>
      </c>
      <c r="L72" s="18">
        <v>1</v>
      </c>
      <c r="M72" s="18">
        <v>10</v>
      </c>
      <c r="N72" s="19">
        <v>760</v>
      </c>
      <c r="O72" s="19">
        <v>0</v>
      </c>
      <c r="P72" s="19">
        <v>5</v>
      </c>
      <c r="Q72" s="46" t="str">
        <f t="shared" ca="1" si="16"/>
        <v>16</v>
      </c>
      <c r="R72" s="46" t="str">
        <f t="shared" ca="1" si="18"/>
        <v>08</v>
      </c>
      <c r="S72" s="46" t="str">
        <f t="shared" ca="1" si="20"/>
        <v>05</v>
      </c>
      <c r="T72" s="48" t="str">
        <f t="shared" ca="1" si="22"/>
        <v>11</v>
      </c>
      <c r="U72" s="48" t="str">
        <f t="shared" ca="1" si="24"/>
        <v>14</v>
      </c>
      <c r="V72" s="48" t="str">
        <f t="shared" ca="1" si="26"/>
        <v>2C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26">
        <f t="shared" ref="AH72:AH73" si="41">F72</f>
        <v>34</v>
      </c>
      <c r="AI72" s="18">
        <v>0</v>
      </c>
      <c r="AJ72" s="19">
        <v>0</v>
      </c>
      <c r="AK72" s="19">
        <v>0</v>
      </c>
      <c r="AL72" s="19">
        <v>0</v>
      </c>
      <c r="AM72" s="19">
        <v>0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8" t="str">
        <f t="shared" ca="1" si="36"/>
        <v>14</v>
      </c>
      <c r="AU72" s="18" t="s">
        <v>25</v>
      </c>
      <c r="AV72" s="16" t="str">
        <f t="shared" ca="1" si="37"/>
        <v>7B00013CC8011007600000000516080511142C0000000000000000000000000000000034000000000000000000000000000000000000000000147D</v>
      </c>
      <c r="AW72" s="79">
        <v>71</v>
      </c>
      <c r="AX72" s="21"/>
      <c r="AY72" s="18" t="str">
        <f t="shared" si="38"/>
        <v>00</v>
      </c>
      <c r="AZ72" s="18" t="str">
        <f t="shared" si="39"/>
        <v>00</v>
      </c>
      <c r="BA72" s="20"/>
      <c r="BB72" s="21"/>
    </row>
    <row r="73" spans="1:54" ht="66">
      <c r="A73" s="27"/>
      <c r="B73" s="16"/>
      <c r="C73" s="27"/>
      <c r="D73" s="16"/>
      <c r="E73" s="16">
        <v>3</v>
      </c>
      <c r="F73" s="25" t="s">
        <v>72</v>
      </c>
      <c r="G73" s="18" t="s">
        <v>18</v>
      </c>
      <c r="H73" s="18">
        <v>0</v>
      </c>
      <c r="I73" s="18">
        <v>1</v>
      </c>
      <c r="J73" s="18" t="s">
        <v>69</v>
      </c>
      <c r="K73" s="18" t="s">
        <v>68</v>
      </c>
      <c r="L73" s="18">
        <v>1</v>
      </c>
      <c r="M73" s="18">
        <v>10</v>
      </c>
      <c r="N73" s="19">
        <v>760</v>
      </c>
      <c r="O73" s="19">
        <v>0</v>
      </c>
      <c r="P73" s="19">
        <v>5</v>
      </c>
      <c r="Q73" s="46" t="str">
        <f t="shared" ca="1" si="16"/>
        <v>16</v>
      </c>
      <c r="R73" s="46" t="str">
        <f t="shared" ca="1" si="18"/>
        <v>08</v>
      </c>
      <c r="S73" s="46" t="str">
        <f t="shared" ca="1" si="20"/>
        <v>05</v>
      </c>
      <c r="T73" s="48" t="str">
        <f t="shared" ca="1" si="22"/>
        <v>11</v>
      </c>
      <c r="U73" s="48" t="str">
        <f t="shared" ca="1" si="24"/>
        <v>14</v>
      </c>
      <c r="V73" s="48" t="str">
        <f t="shared" ca="1" si="26"/>
        <v>2C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9">
        <v>0</v>
      </c>
      <c r="AD73" s="19">
        <v>0</v>
      </c>
      <c r="AE73" s="19">
        <v>0</v>
      </c>
      <c r="AF73" s="19">
        <v>0</v>
      </c>
      <c r="AG73" s="19">
        <v>0</v>
      </c>
      <c r="AH73" s="26" t="str">
        <f t="shared" si="41"/>
        <v>FFFF</v>
      </c>
      <c r="AI73" s="18">
        <v>0</v>
      </c>
      <c r="AJ73" s="19">
        <v>0</v>
      </c>
      <c r="AK73" s="19">
        <v>0</v>
      </c>
      <c r="AL73" s="19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8" t="str">
        <f t="shared" ca="1" si="36"/>
        <v>41</v>
      </c>
      <c r="AU73" s="18" t="s">
        <v>25</v>
      </c>
      <c r="AV73" s="16" t="str">
        <f t="shared" ca="1" si="37"/>
        <v>7B00013CC8011007600000000516080511142C000000000000000000000000000000FFFF000000000000000000000000000000000000000000417D</v>
      </c>
      <c r="AW73" s="79">
        <v>72</v>
      </c>
      <c r="AX73" s="21"/>
      <c r="AY73" s="18" t="str">
        <f t="shared" si="38"/>
        <v>00</v>
      </c>
      <c r="AZ73" s="18" t="str">
        <f t="shared" si="39"/>
        <v>00</v>
      </c>
      <c r="BA73" s="20"/>
      <c r="BB73" s="21"/>
    </row>
    <row r="74" spans="1:54" ht="66">
      <c r="A74" s="27"/>
      <c r="B74" s="16">
        <v>37</v>
      </c>
      <c r="C74" s="27" t="s">
        <v>103</v>
      </c>
      <c r="D74" s="16"/>
      <c r="E74" s="16">
        <v>1</v>
      </c>
      <c r="F74" s="22">
        <v>0</v>
      </c>
      <c r="G74" s="18" t="s">
        <v>18</v>
      </c>
      <c r="H74" s="18">
        <v>0</v>
      </c>
      <c r="I74" s="18">
        <v>1</v>
      </c>
      <c r="J74" s="18" t="s">
        <v>69</v>
      </c>
      <c r="K74" s="18" t="s">
        <v>68</v>
      </c>
      <c r="L74" s="18">
        <v>1</v>
      </c>
      <c r="M74" s="18">
        <v>10</v>
      </c>
      <c r="N74" s="19">
        <v>760</v>
      </c>
      <c r="O74" s="19">
        <v>0</v>
      </c>
      <c r="P74" s="19">
        <v>5</v>
      </c>
      <c r="Q74" s="46" t="str">
        <f t="shared" ca="1" si="16"/>
        <v>16</v>
      </c>
      <c r="R74" s="46" t="str">
        <f t="shared" ca="1" si="18"/>
        <v>08</v>
      </c>
      <c r="S74" s="46" t="str">
        <f t="shared" ca="1" si="20"/>
        <v>05</v>
      </c>
      <c r="T74" s="48" t="str">
        <f t="shared" ca="1" si="22"/>
        <v>11</v>
      </c>
      <c r="U74" s="48" t="str">
        <f t="shared" ca="1" si="24"/>
        <v>14</v>
      </c>
      <c r="V74" s="48" t="str">
        <f t="shared" ca="1" si="26"/>
        <v>2C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0</v>
      </c>
      <c r="AH74" s="19">
        <v>0</v>
      </c>
      <c r="AI74" s="23">
        <f>F74</f>
        <v>0</v>
      </c>
      <c r="AJ74" s="19">
        <v>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8" t="str">
        <f t="shared" ca="1" si="36"/>
        <v>40</v>
      </c>
      <c r="AU74" s="18" t="s">
        <v>25</v>
      </c>
      <c r="AV74" s="16" t="str">
        <f t="shared" ca="1" si="37"/>
        <v>7B00013CC8011007600000000516080511142C0000000000000000000000000000000000000000000000000000000000000000000000000000407D</v>
      </c>
      <c r="AW74" s="79">
        <v>73</v>
      </c>
      <c r="AX74" s="21"/>
      <c r="AY74" s="18" t="str">
        <f t="shared" si="38"/>
        <v>00</v>
      </c>
      <c r="AZ74" s="18" t="str">
        <f t="shared" si="39"/>
        <v>00</v>
      </c>
      <c r="BA74" s="20"/>
      <c r="BB74" s="21"/>
    </row>
    <row r="75" spans="1:54" ht="66">
      <c r="A75" s="27"/>
      <c r="B75" s="16"/>
      <c r="C75" s="27"/>
      <c r="D75" s="16"/>
      <c r="E75" s="16">
        <v>2</v>
      </c>
      <c r="F75" s="22">
        <v>1</v>
      </c>
      <c r="G75" s="18" t="s">
        <v>18</v>
      </c>
      <c r="H75" s="18">
        <v>0</v>
      </c>
      <c r="I75" s="18">
        <v>1</v>
      </c>
      <c r="J75" s="18" t="s">
        <v>69</v>
      </c>
      <c r="K75" s="18" t="s">
        <v>68</v>
      </c>
      <c r="L75" s="18">
        <v>1</v>
      </c>
      <c r="M75" s="18">
        <v>10</v>
      </c>
      <c r="N75" s="19">
        <v>760</v>
      </c>
      <c r="O75" s="19">
        <v>0</v>
      </c>
      <c r="P75" s="19">
        <v>5</v>
      </c>
      <c r="Q75" s="46" t="str">
        <f t="shared" ca="1" si="16"/>
        <v>16</v>
      </c>
      <c r="R75" s="46" t="str">
        <f t="shared" ca="1" si="18"/>
        <v>08</v>
      </c>
      <c r="S75" s="46" t="str">
        <f t="shared" ca="1" si="20"/>
        <v>05</v>
      </c>
      <c r="T75" s="48" t="str">
        <f t="shared" ca="1" si="22"/>
        <v>11</v>
      </c>
      <c r="U75" s="48" t="str">
        <f t="shared" ca="1" si="24"/>
        <v>14</v>
      </c>
      <c r="V75" s="48" t="str">
        <f t="shared" ca="1" si="26"/>
        <v>2C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0</v>
      </c>
      <c r="AH75" s="19">
        <v>0</v>
      </c>
      <c r="AI75" s="23">
        <f t="shared" ref="AI75:AI76" si="42">F75</f>
        <v>1</v>
      </c>
      <c r="AJ75" s="19">
        <v>0</v>
      </c>
      <c r="AK75" s="19">
        <v>0</v>
      </c>
      <c r="AL75" s="19">
        <v>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8" t="str">
        <f t="shared" ca="1" si="36"/>
        <v>41</v>
      </c>
      <c r="AU75" s="18" t="s">
        <v>25</v>
      </c>
      <c r="AV75" s="16" t="str">
        <f t="shared" ca="1" si="37"/>
        <v>7B00013CC8011007600000000516080511142C0000000000000000000000000000000000010000000000000000000000000000000000000000417D</v>
      </c>
      <c r="AW75" s="79">
        <v>74</v>
      </c>
      <c r="AX75" s="21"/>
      <c r="AY75" s="18" t="str">
        <f t="shared" si="38"/>
        <v>00</v>
      </c>
      <c r="AZ75" s="18" t="str">
        <f t="shared" si="39"/>
        <v>00</v>
      </c>
      <c r="BA75" s="20"/>
      <c r="BB75" s="21"/>
    </row>
    <row r="76" spans="1:54" ht="66">
      <c r="A76" s="27"/>
      <c r="B76" s="16"/>
      <c r="C76" s="27"/>
      <c r="D76" s="16"/>
      <c r="E76" s="16">
        <v>3</v>
      </c>
      <c r="F76" s="22" t="s">
        <v>22</v>
      </c>
      <c r="G76" s="18" t="s">
        <v>18</v>
      </c>
      <c r="H76" s="18">
        <v>0</v>
      </c>
      <c r="I76" s="18">
        <v>1</v>
      </c>
      <c r="J76" s="18" t="s">
        <v>69</v>
      </c>
      <c r="K76" s="18" t="s">
        <v>68</v>
      </c>
      <c r="L76" s="18">
        <v>1</v>
      </c>
      <c r="M76" s="18">
        <v>10</v>
      </c>
      <c r="N76" s="19">
        <v>760</v>
      </c>
      <c r="O76" s="19">
        <v>0</v>
      </c>
      <c r="P76" s="19">
        <v>5</v>
      </c>
      <c r="Q76" s="46" t="str">
        <f t="shared" ca="1" si="16"/>
        <v>16</v>
      </c>
      <c r="R76" s="46" t="str">
        <f t="shared" ca="1" si="18"/>
        <v>08</v>
      </c>
      <c r="S76" s="46" t="str">
        <f t="shared" ca="1" si="20"/>
        <v>05</v>
      </c>
      <c r="T76" s="48" t="str">
        <f t="shared" ca="1" si="22"/>
        <v>11</v>
      </c>
      <c r="U76" s="48" t="str">
        <f t="shared" ca="1" si="24"/>
        <v>14</v>
      </c>
      <c r="V76" s="48" t="str">
        <f t="shared" ca="1" si="26"/>
        <v>2C</v>
      </c>
      <c r="W76" s="18">
        <v>0</v>
      </c>
      <c r="X76" s="18">
        <v>0</v>
      </c>
      <c r="Y76" s="18">
        <v>0</v>
      </c>
      <c r="Z76" s="18">
        <v>0</v>
      </c>
      <c r="AA76" s="18">
        <v>0</v>
      </c>
      <c r="AB76" s="18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23" t="str">
        <f t="shared" si="42"/>
        <v>FF</v>
      </c>
      <c r="AJ76" s="19">
        <v>0</v>
      </c>
      <c r="AK76" s="19">
        <v>0</v>
      </c>
      <c r="AL76" s="19">
        <v>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8" t="str">
        <f t="shared" ca="1" si="36"/>
        <v>41</v>
      </c>
      <c r="AU76" s="18" t="s">
        <v>25</v>
      </c>
      <c r="AV76" s="16" t="str">
        <f t="shared" ca="1" si="37"/>
        <v>7B00013CC8011007600000000516080511142C0000000000000000000000000000000000FF0000000000000000000000000000000000000000417D</v>
      </c>
      <c r="AW76" s="79">
        <v>75</v>
      </c>
      <c r="AX76" s="21"/>
      <c r="AY76" s="18" t="str">
        <f t="shared" si="38"/>
        <v>00</v>
      </c>
      <c r="AZ76" s="18" t="str">
        <f t="shared" si="39"/>
        <v>00</v>
      </c>
      <c r="BA76" s="20"/>
      <c r="BB76" s="21"/>
    </row>
    <row r="77" spans="1:54" ht="66">
      <c r="A77" s="27"/>
      <c r="B77" s="16">
        <v>38</v>
      </c>
      <c r="C77" s="27" t="s">
        <v>92</v>
      </c>
      <c r="D77" s="16"/>
      <c r="E77" s="16">
        <v>1</v>
      </c>
      <c r="F77" s="25">
        <v>0</v>
      </c>
      <c r="G77" s="18" t="s">
        <v>18</v>
      </c>
      <c r="H77" s="18">
        <v>0</v>
      </c>
      <c r="I77" s="18">
        <v>1</v>
      </c>
      <c r="J77" s="18" t="s">
        <v>69</v>
      </c>
      <c r="K77" s="18" t="s">
        <v>68</v>
      </c>
      <c r="L77" s="18">
        <v>1</v>
      </c>
      <c r="M77" s="18">
        <v>10</v>
      </c>
      <c r="N77" s="19">
        <v>760</v>
      </c>
      <c r="O77" s="19">
        <v>0</v>
      </c>
      <c r="P77" s="19">
        <v>5</v>
      </c>
      <c r="Q77" s="46" t="str">
        <f t="shared" ca="1" si="16"/>
        <v>16</v>
      </c>
      <c r="R77" s="46" t="str">
        <f t="shared" ca="1" si="18"/>
        <v>08</v>
      </c>
      <c r="S77" s="46" t="str">
        <f t="shared" ca="1" si="20"/>
        <v>05</v>
      </c>
      <c r="T77" s="48" t="str">
        <f t="shared" ca="1" si="22"/>
        <v>11</v>
      </c>
      <c r="U77" s="48" t="str">
        <f t="shared" ca="1" si="24"/>
        <v>14</v>
      </c>
      <c r="V77" s="48" t="str">
        <f t="shared" ca="1" si="26"/>
        <v>2C</v>
      </c>
      <c r="W77" s="18">
        <v>0</v>
      </c>
      <c r="X77" s="18">
        <v>0</v>
      </c>
      <c r="Y77" s="18">
        <v>0</v>
      </c>
      <c r="Z77" s="18">
        <v>0</v>
      </c>
      <c r="AA77" s="18">
        <v>0</v>
      </c>
      <c r="AB77" s="18">
        <v>0</v>
      </c>
      <c r="AC77" s="19">
        <v>0</v>
      </c>
      <c r="AD77" s="19">
        <v>0</v>
      </c>
      <c r="AE77" s="19">
        <v>0</v>
      </c>
      <c r="AF77" s="19">
        <v>0</v>
      </c>
      <c r="AG77" s="19">
        <v>0</v>
      </c>
      <c r="AH77" s="19">
        <v>0</v>
      </c>
      <c r="AI77" s="18">
        <v>0</v>
      </c>
      <c r="AJ77" s="26">
        <f>F77</f>
        <v>0</v>
      </c>
      <c r="AK77" s="19">
        <v>0</v>
      </c>
      <c r="AL77" s="19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8" t="str">
        <f t="shared" ca="1" si="36"/>
        <v>40</v>
      </c>
      <c r="AU77" s="18" t="s">
        <v>25</v>
      </c>
      <c r="AV77" s="16" t="str">
        <f t="shared" ca="1" si="37"/>
        <v>7B00013CC8011007600000000516080511142C0000000000000000000000000000000000000000000000000000000000000000000000000000407D</v>
      </c>
      <c r="AW77" s="79">
        <v>76</v>
      </c>
      <c r="AX77" s="21"/>
      <c r="AY77" s="18" t="str">
        <f t="shared" si="38"/>
        <v>00</v>
      </c>
      <c r="AZ77" s="18" t="str">
        <f t="shared" si="39"/>
        <v>00</v>
      </c>
      <c r="BA77" s="20"/>
      <c r="BB77" s="21"/>
    </row>
    <row r="78" spans="1:54" ht="66">
      <c r="A78" s="27"/>
      <c r="B78" s="16"/>
      <c r="C78" s="27"/>
      <c r="D78" s="16"/>
      <c r="E78" s="16">
        <v>2</v>
      </c>
      <c r="F78" s="25">
        <v>34</v>
      </c>
      <c r="G78" s="18" t="s">
        <v>18</v>
      </c>
      <c r="H78" s="18">
        <v>0</v>
      </c>
      <c r="I78" s="18">
        <v>1</v>
      </c>
      <c r="J78" s="18" t="s">
        <v>69</v>
      </c>
      <c r="K78" s="18" t="s">
        <v>68</v>
      </c>
      <c r="L78" s="18">
        <v>1</v>
      </c>
      <c r="M78" s="18">
        <v>10</v>
      </c>
      <c r="N78" s="19">
        <v>760</v>
      </c>
      <c r="O78" s="19">
        <v>0</v>
      </c>
      <c r="P78" s="19">
        <v>5</v>
      </c>
      <c r="Q78" s="46" t="str">
        <f t="shared" ca="1" si="16"/>
        <v>16</v>
      </c>
      <c r="R78" s="46" t="str">
        <f t="shared" ca="1" si="18"/>
        <v>08</v>
      </c>
      <c r="S78" s="46" t="str">
        <f t="shared" ca="1" si="20"/>
        <v>05</v>
      </c>
      <c r="T78" s="48" t="str">
        <f t="shared" ca="1" si="22"/>
        <v>11</v>
      </c>
      <c r="U78" s="48" t="str">
        <f t="shared" ca="1" si="24"/>
        <v>14</v>
      </c>
      <c r="V78" s="48" t="str">
        <f t="shared" ca="1" si="26"/>
        <v>2C</v>
      </c>
      <c r="W78" s="18">
        <v>0</v>
      </c>
      <c r="X78" s="18">
        <v>0</v>
      </c>
      <c r="Y78" s="18">
        <v>0</v>
      </c>
      <c r="Z78" s="18">
        <v>0</v>
      </c>
      <c r="AA78" s="18">
        <v>0</v>
      </c>
      <c r="AB78" s="18">
        <v>0</v>
      </c>
      <c r="AC78" s="19">
        <v>0</v>
      </c>
      <c r="AD78" s="19">
        <v>0</v>
      </c>
      <c r="AE78" s="19">
        <v>0</v>
      </c>
      <c r="AF78" s="19">
        <v>0</v>
      </c>
      <c r="AG78" s="19">
        <v>0</v>
      </c>
      <c r="AH78" s="19">
        <v>0</v>
      </c>
      <c r="AI78" s="18">
        <v>0</v>
      </c>
      <c r="AJ78" s="26">
        <f t="shared" ref="AJ78:AJ79" si="43">F78</f>
        <v>34</v>
      </c>
      <c r="AK78" s="19">
        <v>0</v>
      </c>
      <c r="AL78" s="19">
        <v>0</v>
      </c>
      <c r="AM78" s="19">
        <v>0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8" t="str">
        <f t="shared" ca="1" si="36"/>
        <v>14</v>
      </c>
      <c r="AU78" s="18" t="s">
        <v>25</v>
      </c>
      <c r="AV78" s="16" t="str">
        <f t="shared" ca="1" si="37"/>
        <v>7B00013CC8011007600000000516080511142C0000000000000000000000000000000000000034000000000000000000000000000000000000147D</v>
      </c>
      <c r="AW78" s="79">
        <v>77</v>
      </c>
      <c r="AX78" s="21"/>
      <c r="AY78" s="18" t="str">
        <f t="shared" si="38"/>
        <v>00</v>
      </c>
      <c r="AZ78" s="18" t="str">
        <f t="shared" si="39"/>
        <v>00</v>
      </c>
      <c r="BA78" s="20"/>
      <c r="BB78" s="21"/>
    </row>
    <row r="79" spans="1:54" ht="66">
      <c r="A79" s="27"/>
      <c r="B79" s="16"/>
      <c r="C79" s="27"/>
      <c r="D79" s="16"/>
      <c r="E79" s="16">
        <v>3</v>
      </c>
      <c r="F79" s="25" t="s">
        <v>72</v>
      </c>
      <c r="G79" s="18" t="s">
        <v>18</v>
      </c>
      <c r="H79" s="18">
        <v>0</v>
      </c>
      <c r="I79" s="18">
        <v>1</v>
      </c>
      <c r="J79" s="18" t="s">
        <v>69</v>
      </c>
      <c r="K79" s="18" t="s">
        <v>68</v>
      </c>
      <c r="L79" s="18">
        <v>1</v>
      </c>
      <c r="M79" s="18">
        <v>10</v>
      </c>
      <c r="N79" s="19">
        <v>760</v>
      </c>
      <c r="O79" s="19">
        <v>0</v>
      </c>
      <c r="P79" s="19">
        <v>5</v>
      </c>
      <c r="Q79" s="46" t="str">
        <f t="shared" ca="1" si="16"/>
        <v>16</v>
      </c>
      <c r="R79" s="46" t="str">
        <f t="shared" ca="1" si="18"/>
        <v>08</v>
      </c>
      <c r="S79" s="46" t="str">
        <f t="shared" ca="1" si="20"/>
        <v>05</v>
      </c>
      <c r="T79" s="48" t="str">
        <f t="shared" ca="1" si="22"/>
        <v>11</v>
      </c>
      <c r="U79" s="48" t="str">
        <f t="shared" ca="1" si="24"/>
        <v>14</v>
      </c>
      <c r="V79" s="48" t="str">
        <f t="shared" ca="1" si="26"/>
        <v>2C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9">
        <v>0</v>
      </c>
      <c r="AD79" s="19">
        <v>0</v>
      </c>
      <c r="AE79" s="19">
        <v>0</v>
      </c>
      <c r="AF79" s="19">
        <v>0</v>
      </c>
      <c r="AG79" s="19">
        <v>0</v>
      </c>
      <c r="AH79" s="19">
        <v>0</v>
      </c>
      <c r="AI79" s="18">
        <v>0</v>
      </c>
      <c r="AJ79" s="26" t="str">
        <f t="shared" si="43"/>
        <v>FFFF</v>
      </c>
      <c r="AK79" s="19">
        <v>0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8" t="str">
        <f t="shared" ca="1" si="36"/>
        <v>41</v>
      </c>
      <c r="AU79" s="18" t="s">
        <v>25</v>
      </c>
      <c r="AV79" s="16" t="str">
        <f t="shared" ca="1" si="37"/>
        <v>7B00013CC8011007600000000516080511142C000000000000000000000000000000000000FFFF000000000000000000000000000000000000417D</v>
      </c>
      <c r="AW79" s="79">
        <v>78</v>
      </c>
      <c r="AX79" s="21"/>
      <c r="AY79" s="18" t="str">
        <f t="shared" si="38"/>
        <v>00</v>
      </c>
      <c r="AZ79" s="18" t="str">
        <f t="shared" si="39"/>
        <v>00</v>
      </c>
      <c r="BA79" s="20"/>
      <c r="BB79" s="21"/>
    </row>
    <row r="80" spans="1:54" ht="66">
      <c r="A80" s="27"/>
      <c r="B80" s="16">
        <v>40</v>
      </c>
      <c r="C80" s="27" t="s">
        <v>93</v>
      </c>
      <c r="D80" s="16"/>
      <c r="E80" s="16">
        <v>1</v>
      </c>
      <c r="F80" s="25">
        <v>0</v>
      </c>
      <c r="G80" s="18" t="s">
        <v>18</v>
      </c>
      <c r="H80" s="18">
        <v>0</v>
      </c>
      <c r="I80" s="18">
        <v>1</v>
      </c>
      <c r="J80" s="18" t="s">
        <v>69</v>
      </c>
      <c r="K80" s="18" t="s">
        <v>68</v>
      </c>
      <c r="L80" s="18">
        <v>1</v>
      </c>
      <c r="M80" s="18">
        <v>10</v>
      </c>
      <c r="N80" s="19">
        <v>760</v>
      </c>
      <c r="O80" s="19">
        <v>0</v>
      </c>
      <c r="P80" s="19">
        <v>5</v>
      </c>
      <c r="Q80" s="46" t="str">
        <f t="shared" ca="1" si="16"/>
        <v>16</v>
      </c>
      <c r="R80" s="46" t="str">
        <f t="shared" ca="1" si="18"/>
        <v>08</v>
      </c>
      <c r="S80" s="46" t="str">
        <f t="shared" ca="1" si="20"/>
        <v>05</v>
      </c>
      <c r="T80" s="48" t="str">
        <f t="shared" ca="1" si="22"/>
        <v>11</v>
      </c>
      <c r="U80" s="48" t="str">
        <f t="shared" ca="1" si="24"/>
        <v>14</v>
      </c>
      <c r="V80" s="48" t="str">
        <f t="shared" ca="1" si="26"/>
        <v>2C</v>
      </c>
      <c r="W80" s="18">
        <v>0</v>
      </c>
      <c r="X80" s="18">
        <v>0</v>
      </c>
      <c r="Y80" s="18">
        <v>0</v>
      </c>
      <c r="Z80" s="18">
        <v>0</v>
      </c>
      <c r="AA80" s="18">
        <v>0</v>
      </c>
      <c r="AB80" s="18">
        <v>0</v>
      </c>
      <c r="AC80" s="19">
        <v>0</v>
      </c>
      <c r="AD80" s="19">
        <v>0</v>
      </c>
      <c r="AE80" s="19">
        <v>0</v>
      </c>
      <c r="AF80" s="19">
        <v>0</v>
      </c>
      <c r="AG80" s="19">
        <v>0</v>
      </c>
      <c r="AH80" s="19">
        <v>0</v>
      </c>
      <c r="AI80" s="18">
        <v>0</v>
      </c>
      <c r="AJ80" s="19">
        <v>0</v>
      </c>
      <c r="AK80" s="26">
        <f>F80</f>
        <v>0</v>
      </c>
      <c r="AL80" s="19">
        <v>0</v>
      </c>
      <c r="AM80" s="19">
        <v>0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>
        <v>0</v>
      </c>
      <c r="AT80" s="18" t="str">
        <f t="shared" ca="1" si="36"/>
        <v>40</v>
      </c>
      <c r="AU80" s="18" t="s">
        <v>25</v>
      </c>
      <c r="AV80" s="16" t="str">
        <f t="shared" ca="1" si="37"/>
        <v>7B00013CC8011007600000000516080511142C0000000000000000000000000000000000000000000000000000000000000000000000000000407D</v>
      </c>
      <c r="AW80" s="79">
        <v>79</v>
      </c>
      <c r="AX80" s="21"/>
      <c r="AY80" s="18" t="str">
        <f t="shared" si="38"/>
        <v>00</v>
      </c>
      <c r="AZ80" s="18" t="str">
        <f t="shared" si="39"/>
        <v>00</v>
      </c>
      <c r="BA80" s="20"/>
      <c r="BB80" s="21"/>
    </row>
    <row r="81" spans="1:54" ht="66">
      <c r="A81" s="27"/>
      <c r="B81" s="16"/>
      <c r="C81" s="27"/>
      <c r="D81" s="16"/>
      <c r="E81" s="16">
        <v>2</v>
      </c>
      <c r="F81" s="25">
        <v>34</v>
      </c>
      <c r="G81" s="18" t="s">
        <v>18</v>
      </c>
      <c r="H81" s="18">
        <v>0</v>
      </c>
      <c r="I81" s="18">
        <v>1</v>
      </c>
      <c r="J81" s="18" t="s">
        <v>69</v>
      </c>
      <c r="K81" s="18" t="s">
        <v>68</v>
      </c>
      <c r="L81" s="18">
        <v>1</v>
      </c>
      <c r="M81" s="18">
        <v>10</v>
      </c>
      <c r="N81" s="19">
        <v>760</v>
      </c>
      <c r="O81" s="19">
        <v>0</v>
      </c>
      <c r="P81" s="19">
        <v>5</v>
      </c>
      <c r="Q81" s="46" t="str">
        <f t="shared" ca="1" si="16"/>
        <v>16</v>
      </c>
      <c r="R81" s="46" t="str">
        <f t="shared" ca="1" si="18"/>
        <v>08</v>
      </c>
      <c r="S81" s="46" t="str">
        <f t="shared" ca="1" si="20"/>
        <v>05</v>
      </c>
      <c r="T81" s="48" t="str">
        <f t="shared" ca="1" si="22"/>
        <v>11</v>
      </c>
      <c r="U81" s="48" t="str">
        <f t="shared" ca="1" si="24"/>
        <v>14</v>
      </c>
      <c r="V81" s="48" t="str">
        <f t="shared" ca="1" si="26"/>
        <v>2C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0</v>
      </c>
      <c r="AI81" s="18">
        <v>0</v>
      </c>
      <c r="AJ81" s="19">
        <v>0</v>
      </c>
      <c r="AK81" s="26">
        <f t="shared" ref="AK81:AK82" si="44">F81</f>
        <v>34</v>
      </c>
      <c r="AL81" s="19">
        <v>0</v>
      </c>
      <c r="AM81" s="19">
        <v>0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8" t="str">
        <f t="shared" ca="1" si="36"/>
        <v>14</v>
      </c>
      <c r="AU81" s="18" t="s">
        <v>25</v>
      </c>
      <c r="AV81" s="16" t="str">
        <f t="shared" ca="1" si="37"/>
        <v>7B00013CC8011007600000000516080511142C0000000000000000000000000000000000000000003400000000000000000000000000000000147D</v>
      </c>
      <c r="AW81" s="79">
        <v>80</v>
      </c>
      <c r="AX81" s="21"/>
      <c r="AY81" s="18" t="str">
        <f t="shared" si="38"/>
        <v>00</v>
      </c>
      <c r="AZ81" s="18" t="str">
        <f t="shared" si="39"/>
        <v>00</v>
      </c>
      <c r="BA81" s="20"/>
      <c r="BB81" s="21"/>
    </row>
    <row r="82" spans="1:54" ht="66">
      <c r="A82" s="27"/>
      <c r="B82" s="16"/>
      <c r="C82" s="27"/>
      <c r="D82" s="16"/>
      <c r="E82" s="16">
        <v>3</v>
      </c>
      <c r="F82" s="25" t="s">
        <v>72</v>
      </c>
      <c r="G82" s="18" t="s">
        <v>18</v>
      </c>
      <c r="H82" s="18">
        <v>0</v>
      </c>
      <c r="I82" s="18">
        <v>1</v>
      </c>
      <c r="J82" s="18" t="s">
        <v>69</v>
      </c>
      <c r="K82" s="18" t="s">
        <v>68</v>
      </c>
      <c r="L82" s="18">
        <v>1</v>
      </c>
      <c r="M82" s="18">
        <v>10</v>
      </c>
      <c r="N82" s="19">
        <v>760</v>
      </c>
      <c r="O82" s="19">
        <v>0</v>
      </c>
      <c r="P82" s="19">
        <v>5</v>
      </c>
      <c r="Q82" s="46" t="str">
        <f t="shared" ca="1" si="16"/>
        <v>16</v>
      </c>
      <c r="R82" s="46" t="str">
        <f t="shared" ca="1" si="18"/>
        <v>08</v>
      </c>
      <c r="S82" s="46" t="str">
        <f t="shared" ca="1" si="20"/>
        <v>05</v>
      </c>
      <c r="T82" s="48" t="str">
        <f t="shared" ca="1" si="22"/>
        <v>11</v>
      </c>
      <c r="U82" s="48" t="str">
        <f t="shared" ca="1" si="24"/>
        <v>14</v>
      </c>
      <c r="V82" s="48" t="str">
        <f t="shared" ca="1" si="26"/>
        <v>2C</v>
      </c>
      <c r="W82" s="18">
        <v>0</v>
      </c>
      <c r="X82" s="18">
        <v>0</v>
      </c>
      <c r="Y82" s="18">
        <v>0</v>
      </c>
      <c r="Z82" s="18">
        <v>0</v>
      </c>
      <c r="AA82" s="18">
        <v>0</v>
      </c>
      <c r="AB82" s="18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19">
        <v>0</v>
      </c>
      <c r="AI82" s="18">
        <v>0</v>
      </c>
      <c r="AJ82" s="19">
        <v>0</v>
      </c>
      <c r="AK82" s="26" t="str">
        <f t="shared" si="44"/>
        <v>FFFF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8" t="str">
        <f t="shared" ca="1" si="36"/>
        <v>41</v>
      </c>
      <c r="AU82" s="18" t="s">
        <v>25</v>
      </c>
      <c r="AV82" s="16" t="str">
        <f t="shared" ca="1" si="37"/>
        <v>7B00013CC8011007600000000516080511142C0000000000000000000000000000000000000000FFFF00000000000000000000000000000000417D</v>
      </c>
      <c r="AW82" s="79">
        <v>81</v>
      </c>
      <c r="AX82" s="21"/>
      <c r="AY82" s="18" t="str">
        <f t="shared" si="38"/>
        <v>00</v>
      </c>
      <c r="AZ82" s="18" t="str">
        <f t="shared" si="39"/>
        <v>00</v>
      </c>
      <c r="BA82" s="20"/>
      <c r="BB82" s="21"/>
    </row>
    <row r="83" spans="1:54" ht="66">
      <c r="A83" s="27"/>
      <c r="B83" s="16">
        <v>42</v>
      </c>
      <c r="C83" s="27" t="s">
        <v>94</v>
      </c>
      <c r="D83" s="16"/>
      <c r="E83" s="16">
        <v>1</v>
      </c>
      <c r="F83" s="25">
        <v>0</v>
      </c>
      <c r="G83" s="18" t="s">
        <v>18</v>
      </c>
      <c r="H83" s="18">
        <v>0</v>
      </c>
      <c r="I83" s="18">
        <v>1</v>
      </c>
      <c r="J83" s="18" t="s">
        <v>69</v>
      </c>
      <c r="K83" s="18" t="s">
        <v>68</v>
      </c>
      <c r="L83" s="18">
        <v>1</v>
      </c>
      <c r="M83" s="18">
        <v>10</v>
      </c>
      <c r="N83" s="19">
        <v>760</v>
      </c>
      <c r="O83" s="19">
        <v>0</v>
      </c>
      <c r="P83" s="19">
        <v>5</v>
      </c>
      <c r="Q83" s="46" t="str">
        <f t="shared" ca="1" si="16"/>
        <v>16</v>
      </c>
      <c r="R83" s="46" t="str">
        <f t="shared" ca="1" si="18"/>
        <v>08</v>
      </c>
      <c r="S83" s="46" t="str">
        <f t="shared" ca="1" si="20"/>
        <v>05</v>
      </c>
      <c r="T83" s="48" t="str">
        <f t="shared" ca="1" si="22"/>
        <v>11</v>
      </c>
      <c r="U83" s="48" t="str">
        <f t="shared" ca="1" si="24"/>
        <v>14</v>
      </c>
      <c r="V83" s="48" t="str">
        <f t="shared" ca="1" si="26"/>
        <v>2C</v>
      </c>
      <c r="W83" s="18">
        <v>0</v>
      </c>
      <c r="X83" s="18">
        <v>0</v>
      </c>
      <c r="Y83" s="18">
        <v>0</v>
      </c>
      <c r="Z83" s="18">
        <v>0</v>
      </c>
      <c r="AA83" s="18">
        <v>0</v>
      </c>
      <c r="AB83" s="18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19">
        <v>0</v>
      </c>
      <c r="AI83" s="18">
        <v>0</v>
      </c>
      <c r="AJ83" s="19">
        <v>0</v>
      </c>
      <c r="AK83" s="19">
        <v>0</v>
      </c>
      <c r="AL83" s="26">
        <f>F83</f>
        <v>0</v>
      </c>
      <c r="AM83" s="19">
        <v>0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>
        <v>0</v>
      </c>
      <c r="AT83" s="18" t="str">
        <f t="shared" ca="1" si="36"/>
        <v>40</v>
      </c>
      <c r="AU83" s="18" t="s">
        <v>25</v>
      </c>
      <c r="AV83" s="16" t="str">
        <f t="shared" ca="1" si="37"/>
        <v>7B00013CC8011007600000000516080511142C0000000000000000000000000000000000000000000000000000000000000000000000000000407D</v>
      </c>
      <c r="AW83" s="79">
        <v>82</v>
      </c>
      <c r="AX83" s="21"/>
      <c r="AY83" s="18" t="str">
        <f t="shared" si="38"/>
        <v>00</v>
      </c>
      <c r="AZ83" s="18" t="str">
        <f t="shared" si="39"/>
        <v>00</v>
      </c>
      <c r="BA83" s="20"/>
      <c r="BB83" s="21"/>
    </row>
    <row r="84" spans="1:54" ht="66">
      <c r="A84" s="27"/>
      <c r="B84" s="16"/>
      <c r="C84" s="27"/>
      <c r="D84" s="16"/>
      <c r="E84" s="16">
        <v>2</v>
      </c>
      <c r="F84" s="25">
        <v>34</v>
      </c>
      <c r="G84" s="18" t="s">
        <v>18</v>
      </c>
      <c r="H84" s="18">
        <v>0</v>
      </c>
      <c r="I84" s="18">
        <v>1</v>
      </c>
      <c r="J84" s="18" t="s">
        <v>69</v>
      </c>
      <c r="K84" s="18" t="s">
        <v>68</v>
      </c>
      <c r="L84" s="18">
        <v>1</v>
      </c>
      <c r="M84" s="18">
        <v>10</v>
      </c>
      <c r="N84" s="19">
        <v>760</v>
      </c>
      <c r="O84" s="19">
        <v>0</v>
      </c>
      <c r="P84" s="19">
        <v>5</v>
      </c>
      <c r="Q84" s="46" t="str">
        <f t="shared" ca="1" si="16"/>
        <v>16</v>
      </c>
      <c r="R84" s="46" t="str">
        <f t="shared" ca="1" si="18"/>
        <v>08</v>
      </c>
      <c r="S84" s="46" t="str">
        <f t="shared" ca="1" si="20"/>
        <v>05</v>
      </c>
      <c r="T84" s="48" t="str">
        <f t="shared" ca="1" si="22"/>
        <v>11</v>
      </c>
      <c r="U84" s="48" t="str">
        <f t="shared" ca="1" si="24"/>
        <v>14</v>
      </c>
      <c r="V84" s="48" t="str">
        <f t="shared" ca="1" si="26"/>
        <v>2C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18">
        <v>0</v>
      </c>
      <c r="AJ84" s="19">
        <v>0</v>
      </c>
      <c r="AK84" s="19">
        <v>0</v>
      </c>
      <c r="AL84" s="26">
        <f t="shared" ref="AL84:AL85" si="45">F84</f>
        <v>34</v>
      </c>
      <c r="AM84" s="19">
        <v>0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8" t="str">
        <f t="shared" ca="1" si="36"/>
        <v>14</v>
      </c>
      <c r="AU84" s="18" t="s">
        <v>25</v>
      </c>
      <c r="AV84" s="16" t="str">
        <f t="shared" ca="1" si="37"/>
        <v>7B00013CC8011007600000000516080511142C0000000000000000000000000000000000000000000000340000000000000000000000000000147D</v>
      </c>
      <c r="AW84" s="79">
        <v>83</v>
      </c>
      <c r="AX84" s="21"/>
      <c r="AY84" s="18" t="str">
        <f t="shared" si="38"/>
        <v>00</v>
      </c>
      <c r="AZ84" s="18" t="str">
        <f t="shared" si="39"/>
        <v>00</v>
      </c>
      <c r="BA84" s="20"/>
      <c r="BB84" s="21"/>
    </row>
    <row r="85" spans="1:54" ht="66">
      <c r="A85" s="27"/>
      <c r="B85" s="16"/>
      <c r="C85" s="27"/>
      <c r="D85" s="16"/>
      <c r="E85" s="16">
        <v>3</v>
      </c>
      <c r="F85" s="25" t="s">
        <v>72</v>
      </c>
      <c r="G85" s="18" t="s">
        <v>18</v>
      </c>
      <c r="H85" s="18">
        <v>0</v>
      </c>
      <c r="I85" s="18">
        <v>1</v>
      </c>
      <c r="J85" s="18" t="s">
        <v>69</v>
      </c>
      <c r="K85" s="18" t="s">
        <v>68</v>
      </c>
      <c r="L85" s="18">
        <v>1</v>
      </c>
      <c r="M85" s="18">
        <v>10</v>
      </c>
      <c r="N85" s="19">
        <v>760</v>
      </c>
      <c r="O85" s="19">
        <v>0</v>
      </c>
      <c r="P85" s="19">
        <v>5</v>
      </c>
      <c r="Q85" s="46" t="str">
        <f t="shared" ca="1" si="16"/>
        <v>16</v>
      </c>
      <c r="R85" s="46" t="str">
        <f t="shared" ca="1" si="18"/>
        <v>08</v>
      </c>
      <c r="S85" s="46" t="str">
        <f t="shared" ca="1" si="20"/>
        <v>05</v>
      </c>
      <c r="T85" s="48" t="str">
        <f t="shared" ca="1" si="22"/>
        <v>11</v>
      </c>
      <c r="U85" s="48" t="str">
        <f t="shared" ca="1" si="24"/>
        <v>14</v>
      </c>
      <c r="V85" s="48" t="str">
        <f t="shared" ca="1" si="26"/>
        <v>2C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18">
        <v>0</v>
      </c>
      <c r="AJ85" s="19">
        <v>0</v>
      </c>
      <c r="AK85" s="19">
        <v>0</v>
      </c>
      <c r="AL85" s="26" t="str">
        <f t="shared" si="45"/>
        <v>FFFF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8" t="str">
        <f t="shared" ca="1" si="36"/>
        <v>41</v>
      </c>
      <c r="AU85" s="18" t="s">
        <v>25</v>
      </c>
      <c r="AV85" s="16" t="str">
        <f t="shared" ca="1" si="37"/>
        <v>7B00013CC8011007600000000516080511142C00000000000000000000000000000000000000000000FFFF0000000000000000000000000000417D</v>
      </c>
      <c r="AW85" s="79">
        <v>84</v>
      </c>
      <c r="AX85" s="21"/>
      <c r="AY85" s="18" t="str">
        <f t="shared" si="38"/>
        <v>00</v>
      </c>
      <c r="AZ85" s="18" t="str">
        <f t="shared" si="39"/>
        <v>00</v>
      </c>
      <c r="BA85" s="20"/>
      <c r="BB85" s="21"/>
    </row>
    <row r="86" spans="1:54" ht="66">
      <c r="A86" s="27"/>
      <c r="B86" s="16">
        <v>44</v>
      </c>
      <c r="C86" s="27" t="s">
        <v>95</v>
      </c>
      <c r="D86" s="16"/>
      <c r="E86" s="16">
        <v>1</v>
      </c>
      <c r="F86" s="25">
        <v>0</v>
      </c>
      <c r="G86" s="18" t="s">
        <v>18</v>
      </c>
      <c r="H86" s="18">
        <v>0</v>
      </c>
      <c r="I86" s="18">
        <v>1</v>
      </c>
      <c r="J86" s="18" t="s">
        <v>69</v>
      </c>
      <c r="K86" s="18" t="s">
        <v>68</v>
      </c>
      <c r="L86" s="18">
        <v>1</v>
      </c>
      <c r="M86" s="18">
        <v>10</v>
      </c>
      <c r="N86" s="19">
        <v>760</v>
      </c>
      <c r="O86" s="19">
        <v>0</v>
      </c>
      <c r="P86" s="19">
        <v>5</v>
      </c>
      <c r="Q86" s="46" t="str">
        <f t="shared" ca="1" si="16"/>
        <v>16</v>
      </c>
      <c r="R86" s="46" t="str">
        <f t="shared" ca="1" si="18"/>
        <v>08</v>
      </c>
      <c r="S86" s="46" t="str">
        <f t="shared" ca="1" si="20"/>
        <v>05</v>
      </c>
      <c r="T86" s="48" t="str">
        <f t="shared" ca="1" si="22"/>
        <v>11</v>
      </c>
      <c r="U86" s="48" t="str">
        <f t="shared" ca="1" si="24"/>
        <v>14</v>
      </c>
      <c r="V86" s="48" t="str">
        <f t="shared" ca="1" si="26"/>
        <v>2C</v>
      </c>
      <c r="W86" s="18">
        <v>0</v>
      </c>
      <c r="X86" s="18">
        <v>0</v>
      </c>
      <c r="Y86" s="18">
        <v>0</v>
      </c>
      <c r="Z86" s="18">
        <v>0</v>
      </c>
      <c r="AA86" s="18">
        <v>0</v>
      </c>
      <c r="AB86" s="18">
        <v>0</v>
      </c>
      <c r="AC86" s="19">
        <v>0</v>
      </c>
      <c r="AD86" s="19">
        <v>0</v>
      </c>
      <c r="AE86" s="19">
        <v>0</v>
      </c>
      <c r="AF86" s="19">
        <v>0</v>
      </c>
      <c r="AG86" s="19">
        <v>0</v>
      </c>
      <c r="AH86" s="19">
        <v>0</v>
      </c>
      <c r="AI86" s="18">
        <v>0</v>
      </c>
      <c r="AJ86" s="19">
        <v>0</v>
      </c>
      <c r="AK86" s="19">
        <v>0</v>
      </c>
      <c r="AL86" s="19">
        <v>0</v>
      </c>
      <c r="AM86" s="26">
        <f>F86</f>
        <v>0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0</v>
      </c>
      <c r="AT86" s="18" t="str">
        <f t="shared" ca="1" si="36"/>
        <v>40</v>
      </c>
      <c r="AU86" s="18" t="s">
        <v>25</v>
      </c>
      <c r="AV86" s="16" t="str">
        <f t="shared" ca="1" si="37"/>
        <v>7B00013CC8011007600000000516080511142C0000000000000000000000000000000000000000000000000000000000000000000000000000407D</v>
      </c>
      <c r="AW86" s="79">
        <v>85</v>
      </c>
      <c r="AX86" s="21"/>
      <c r="AY86" s="18" t="str">
        <f t="shared" si="38"/>
        <v>00</v>
      </c>
      <c r="AZ86" s="18" t="str">
        <f t="shared" si="39"/>
        <v>00</v>
      </c>
      <c r="BA86" s="20"/>
      <c r="BB86" s="21"/>
    </row>
    <row r="87" spans="1:54" ht="66">
      <c r="A87" s="27"/>
      <c r="B87" s="16"/>
      <c r="C87" s="27"/>
      <c r="D87" s="16"/>
      <c r="E87" s="16">
        <v>2</v>
      </c>
      <c r="F87" s="25">
        <v>34</v>
      </c>
      <c r="G87" s="18" t="s">
        <v>18</v>
      </c>
      <c r="H87" s="18">
        <v>0</v>
      </c>
      <c r="I87" s="18">
        <v>1</v>
      </c>
      <c r="J87" s="18" t="s">
        <v>69</v>
      </c>
      <c r="K87" s="18" t="s">
        <v>68</v>
      </c>
      <c r="L87" s="18">
        <v>1</v>
      </c>
      <c r="M87" s="18">
        <v>10</v>
      </c>
      <c r="N87" s="19">
        <v>760</v>
      </c>
      <c r="O87" s="19">
        <v>0</v>
      </c>
      <c r="P87" s="19">
        <v>5</v>
      </c>
      <c r="Q87" s="46" t="str">
        <f t="shared" ca="1" si="16"/>
        <v>16</v>
      </c>
      <c r="R87" s="46" t="str">
        <f t="shared" ca="1" si="18"/>
        <v>08</v>
      </c>
      <c r="S87" s="46" t="str">
        <f t="shared" ca="1" si="20"/>
        <v>05</v>
      </c>
      <c r="T87" s="48" t="str">
        <f t="shared" ca="1" si="22"/>
        <v>11</v>
      </c>
      <c r="U87" s="48" t="str">
        <f t="shared" ca="1" si="24"/>
        <v>14</v>
      </c>
      <c r="V87" s="48" t="str">
        <f t="shared" ca="1" si="26"/>
        <v>2C</v>
      </c>
      <c r="W87" s="18">
        <v>0</v>
      </c>
      <c r="X87" s="18">
        <v>0</v>
      </c>
      <c r="Y87" s="18">
        <v>0</v>
      </c>
      <c r="Z87" s="18">
        <v>0</v>
      </c>
      <c r="AA87" s="18">
        <v>0</v>
      </c>
      <c r="AB87" s="18">
        <v>0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8">
        <v>0</v>
      </c>
      <c r="AJ87" s="19">
        <v>0</v>
      </c>
      <c r="AK87" s="19">
        <v>0</v>
      </c>
      <c r="AL87" s="19">
        <v>0</v>
      </c>
      <c r="AM87" s="26">
        <f t="shared" ref="AM87:AM88" si="46">F87</f>
        <v>34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8" t="str">
        <f t="shared" ca="1" si="36"/>
        <v>14</v>
      </c>
      <c r="AU87" s="18" t="s">
        <v>25</v>
      </c>
      <c r="AV87" s="16" t="str">
        <f t="shared" ca="1" si="37"/>
        <v>7B00013CC8011007600000000516080511142C0000000000000000000000000000000000000000000000000034000000000000000000000000147D</v>
      </c>
      <c r="AW87" s="79">
        <v>86</v>
      </c>
      <c r="AX87" s="21"/>
      <c r="AY87" s="18" t="str">
        <f t="shared" si="38"/>
        <v>00</v>
      </c>
      <c r="AZ87" s="18" t="str">
        <f t="shared" si="39"/>
        <v>00</v>
      </c>
      <c r="BA87" s="20"/>
      <c r="BB87" s="21"/>
    </row>
    <row r="88" spans="1:54" ht="66">
      <c r="A88" s="27"/>
      <c r="B88" s="16"/>
      <c r="C88" s="27"/>
      <c r="D88" s="16"/>
      <c r="E88" s="16">
        <v>3</v>
      </c>
      <c r="F88" s="25" t="s">
        <v>72</v>
      </c>
      <c r="G88" s="18" t="s">
        <v>18</v>
      </c>
      <c r="H88" s="18">
        <v>0</v>
      </c>
      <c r="I88" s="18">
        <v>1</v>
      </c>
      <c r="J88" s="18" t="s">
        <v>69</v>
      </c>
      <c r="K88" s="18" t="s">
        <v>68</v>
      </c>
      <c r="L88" s="18">
        <v>1</v>
      </c>
      <c r="M88" s="18">
        <v>10</v>
      </c>
      <c r="N88" s="19">
        <v>760</v>
      </c>
      <c r="O88" s="19">
        <v>0</v>
      </c>
      <c r="P88" s="19">
        <v>5</v>
      </c>
      <c r="Q88" s="46" t="str">
        <f t="shared" ca="1" si="16"/>
        <v>16</v>
      </c>
      <c r="R88" s="46" t="str">
        <f t="shared" ca="1" si="18"/>
        <v>08</v>
      </c>
      <c r="S88" s="46" t="str">
        <f t="shared" ca="1" si="20"/>
        <v>05</v>
      </c>
      <c r="T88" s="48" t="str">
        <f t="shared" ca="1" si="22"/>
        <v>11</v>
      </c>
      <c r="U88" s="48" t="str">
        <f t="shared" ca="1" si="24"/>
        <v>14</v>
      </c>
      <c r="V88" s="48" t="str">
        <f t="shared" ca="1" si="26"/>
        <v>2C</v>
      </c>
      <c r="W88" s="18">
        <v>0</v>
      </c>
      <c r="X88" s="18">
        <v>0</v>
      </c>
      <c r="Y88" s="18">
        <v>0</v>
      </c>
      <c r="Z88" s="18">
        <v>0</v>
      </c>
      <c r="AA88" s="18">
        <v>0</v>
      </c>
      <c r="AB88" s="18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8">
        <v>0</v>
      </c>
      <c r="AJ88" s="19">
        <v>0</v>
      </c>
      <c r="AK88" s="19">
        <v>0</v>
      </c>
      <c r="AL88" s="19">
        <v>0</v>
      </c>
      <c r="AM88" s="26" t="str">
        <f t="shared" si="46"/>
        <v>FFFF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8" t="str">
        <f t="shared" ca="1" si="36"/>
        <v>41</v>
      </c>
      <c r="AU88" s="18" t="s">
        <v>25</v>
      </c>
      <c r="AV88" s="16" t="str">
        <f t="shared" ca="1" si="37"/>
        <v>7B00013CC8011007600000000516080511142C000000000000000000000000000000000000000000000000FFFF000000000000000000000000417D</v>
      </c>
      <c r="AW88" s="79">
        <v>87</v>
      </c>
      <c r="AX88" s="21"/>
      <c r="AY88" s="18" t="str">
        <f t="shared" si="38"/>
        <v>00</v>
      </c>
      <c r="AZ88" s="18" t="str">
        <f t="shared" si="39"/>
        <v>00</v>
      </c>
      <c r="BA88" s="20"/>
      <c r="BB88" s="21"/>
    </row>
    <row r="89" spans="1:54" ht="66">
      <c r="A89" s="27"/>
      <c r="B89" s="16">
        <v>46</v>
      </c>
      <c r="C89" s="27" t="s">
        <v>96</v>
      </c>
      <c r="D89" s="16"/>
      <c r="E89" s="16">
        <v>1</v>
      </c>
      <c r="F89" s="22">
        <v>0</v>
      </c>
      <c r="G89" s="18" t="s">
        <v>18</v>
      </c>
      <c r="H89" s="18">
        <v>0</v>
      </c>
      <c r="I89" s="18">
        <v>1</v>
      </c>
      <c r="J89" s="18" t="s">
        <v>69</v>
      </c>
      <c r="K89" s="18" t="s">
        <v>68</v>
      </c>
      <c r="L89" s="18">
        <v>1</v>
      </c>
      <c r="M89" s="18">
        <v>10</v>
      </c>
      <c r="N89" s="19">
        <v>760</v>
      </c>
      <c r="O89" s="19">
        <v>0</v>
      </c>
      <c r="P89" s="19">
        <v>5</v>
      </c>
      <c r="Q89" s="46" t="str">
        <f t="shared" ca="1" si="16"/>
        <v>16</v>
      </c>
      <c r="R89" s="46" t="str">
        <f t="shared" ca="1" si="18"/>
        <v>08</v>
      </c>
      <c r="S89" s="46" t="str">
        <f t="shared" ca="1" si="20"/>
        <v>05</v>
      </c>
      <c r="T89" s="48" t="str">
        <f t="shared" ca="1" si="22"/>
        <v>11</v>
      </c>
      <c r="U89" s="48" t="str">
        <f t="shared" ca="1" si="24"/>
        <v>14</v>
      </c>
      <c r="V89" s="48" t="str">
        <f t="shared" ca="1" si="26"/>
        <v>2C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8">
        <v>0</v>
      </c>
      <c r="AJ89" s="19">
        <v>0</v>
      </c>
      <c r="AK89" s="19">
        <v>0</v>
      </c>
      <c r="AL89" s="19">
        <v>0</v>
      </c>
      <c r="AM89" s="19">
        <v>0</v>
      </c>
      <c r="AN89" s="26">
        <f>F89</f>
        <v>0</v>
      </c>
      <c r="AO89" s="19">
        <v>0</v>
      </c>
      <c r="AP89" s="19">
        <v>0</v>
      </c>
      <c r="AQ89" s="19">
        <v>0</v>
      </c>
      <c r="AR89" s="19">
        <v>0</v>
      </c>
      <c r="AS89" s="19">
        <v>0</v>
      </c>
      <c r="AT89" s="18" t="str">
        <f t="shared" ca="1" si="36"/>
        <v>40</v>
      </c>
      <c r="AU89" s="18" t="s">
        <v>25</v>
      </c>
      <c r="AV89" s="16" t="str">
        <f t="shared" ca="1" si="37"/>
        <v>7B00013CC8011007600000000516080511142C0000000000000000000000000000000000000000000000000000000000000000000000000000407D</v>
      </c>
      <c r="AW89" s="79">
        <v>88</v>
      </c>
      <c r="AX89" s="21"/>
      <c r="AY89" s="18" t="str">
        <f t="shared" si="38"/>
        <v>00</v>
      </c>
      <c r="AZ89" s="18" t="str">
        <f t="shared" si="39"/>
        <v>00</v>
      </c>
      <c r="BA89" s="20"/>
      <c r="BB89" s="21"/>
    </row>
    <row r="90" spans="1:54" ht="66">
      <c r="A90" s="27"/>
      <c r="B90" s="16"/>
      <c r="C90" s="27"/>
      <c r="D90" s="16"/>
      <c r="E90" s="16">
        <v>2</v>
      </c>
      <c r="F90" s="22">
        <v>1</v>
      </c>
      <c r="G90" s="18" t="s">
        <v>18</v>
      </c>
      <c r="H90" s="18">
        <v>0</v>
      </c>
      <c r="I90" s="18">
        <v>1</v>
      </c>
      <c r="J90" s="18" t="s">
        <v>69</v>
      </c>
      <c r="K90" s="18" t="s">
        <v>68</v>
      </c>
      <c r="L90" s="18">
        <v>1</v>
      </c>
      <c r="M90" s="18">
        <v>10</v>
      </c>
      <c r="N90" s="19">
        <v>760</v>
      </c>
      <c r="O90" s="19">
        <v>0</v>
      </c>
      <c r="P90" s="19">
        <v>5</v>
      </c>
      <c r="Q90" s="46" t="str">
        <f t="shared" ca="1" si="16"/>
        <v>16</v>
      </c>
      <c r="R90" s="46" t="str">
        <f t="shared" ca="1" si="18"/>
        <v>08</v>
      </c>
      <c r="S90" s="46" t="str">
        <f t="shared" ca="1" si="20"/>
        <v>05</v>
      </c>
      <c r="T90" s="48" t="str">
        <f t="shared" ca="1" si="22"/>
        <v>11</v>
      </c>
      <c r="U90" s="48" t="str">
        <f t="shared" ca="1" si="24"/>
        <v>14</v>
      </c>
      <c r="V90" s="48" t="str">
        <f t="shared" ca="1" si="26"/>
        <v>2C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8">
        <v>0</v>
      </c>
      <c r="AJ90" s="19">
        <v>0</v>
      </c>
      <c r="AK90" s="19">
        <v>0</v>
      </c>
      <c r="AL90" s="19">
        <v>0</v>
      </c>
      <c r="AM90" s="19">
        <v>0</v>
      </c>
      <c r="AN90" s="26">
        <f t="shared" ref="AN90:AN91" si="47">F90</f>
        <v>1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8" t="str">
        <f t="shared" ca="1" si="36"/>
        <v>41</v>
      </c>
      <c r="AU90" s="18" t="s">
        <v>25</v>
      </c>
      <c r="AV90" s="16" t="str">
        <f t="shared" ca="1" si="37"/>
        <v>7B00013CC8011007600000000516080511142C0000000000000000000000000000000000000000000000000000000100000000000000000000417D</v>
      </c>
      <c r="AW90" s="79">
        <v>89</v>
      </c>
      <c r="AX90" s="21"/>
      <c r="AY90" s="18" t="str">
        <f t="shared" si="38"/>
        <v>00</v>
      </c>
      <c r="AZ90" s="18" t="str">
        <f t="shared" si="39"/>
        <v>00</v>
      </c>
      <c r="BA90" s="20"/>
      <c r="BB90" s="21"/>
    </row>
    <row r="91" spans="1:54" ht="66">
      <c r="A91" s="27"/>
      <c r="B91" s="16"/>
      <c r="C91" s="27"/>
      <c r="D91" s="16"/>
      <c r="E91" s="16">
        <v>3</v>
      </c>
      <c r="F91" s="22" t="s">
        <v>22</v>
      </c>
      <c r="G91" s="18" t="s">
        <v>18</v>
      </c>
      <c r="H91" s="18">
        <v>0</v>
      </c>
      <c r="I91" s="18">
        <v>1</v>
      </c>
      <c r="J91" s="18" t="s">
        <v>69</v>
      </c>
      <c r="K91" s="18" t="s">
        <v>68</v>
      </c>
      <c r="L91" s="18">
        <v>1</v>
      </c>
      <c r="M91" s="18">
        <v>10</v>
      </c>
      <c r="N91" s="19">
        <v>760</v>
      </c>
      <c r="O91" s="19">
        <v>0</v>
      </c>
      <c r="P91" s="19">
        <v>5</v>
      </c>
      <c r="Q91" s="46" t="str">
        <f t="shared" ca="1" si="16"/>
        <v>16</v>
      </c>
      <c r="R91" s="46" t="str">
        <f t="shared" ca="1" si="18"/>
        <v>08</v>
      </c>
      <c r="S91" s="46" t="str">
        <f t="shared" ca="1" si="20"/>
        <v>05</v>
      </c>
      <c r="T91" s="48" t="str">
        <f t="shared" ca="1" si="22"/>
        <v>11</v>
      </c>
      <c r="U91" s="48" t="str">
        <f t="shared" ca="1" si="24"/>
        <v>14</v>
      </c>
      <c r="V91" s="48" t="str">
        <f t="shared" ca="1" si="26"/>
        <v>2C</v>
      </c>
      <c r="W91" s="18">
        <v>0</v>
      </c>
      <c r="X91" s="18">
        <v>0</v>
      </c>
      <c r="Y91" s="18">
        <v>0</v>
      </c>
      <c r="Z91" s="18">
        <v>0</v>
      </c>
      <c r="AA91" s="18">
        <v>0</v>
      </c>
      <c r="AB91" s="18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  <c r="AH91" s="19">
        <v>0</v>
      </c>
      <c r="AI91" s="18">
        <v>0</v>
      </c>
      <c r="AJ91" s="19">
        <v>0</v>
      </c>
      <c r="AK91" s="19">
        <v>0</v>
      </c>
      <c r="AL91" s="19">
        <v>0</v>
      </c>
      <c r="AM91" s="19">
        <v>0</v>
      </c>
      <c r="AN91" s="26" t="str">
        <f t="shared" si="47"/>
        <v>FF</v>
      </c>
      <c r="AO91" s="19">
        <v>0</v>
      </c>
      <c r="AP91" s="19">
        <v>0</v>
      </c>
      <c r="AQ91" s="19">
        <v>0</v>
      </c>
      <c r="AR91" s="19">
        <v>0</v>
      </c>
      <c r="AS91" s="19">
        <v>0</v>
      </c>
      <c r="AT91" s="18" t="str">
        <f t="shared" ca="1" si="36"/>
        <v>41</v>
      </c>
      <c r="AU91" s="18" t="s">
        <v>25</v>
      </c>
      <c r="AV91" s="16" t="str">
        <f t="shared" ca="1" si="37"/>
        <v>7B00013CC8011007600000000516080511142C0000000000000000000000000000000000000000000000000000FF00000000000000000000417D</v>
      </c>
      <c r="AW91" s="79">
        <v>90</v>
      </c>
      <c r="AX91" s="21"/>
      <c r="AY91" s="18" t="str">
        <f t="shared" si="38"/>
        <v>00</v>
      </c>
      <c r="AZ91" s="18" t="str">
        <f t="shared" si="39"/>
        <v>00</v>
      </c>
      <c r="BA91" s="20"/>
      <c r="BB91" s="21"/>
    </row>
    <row r="92" spans="1:54" ht="66">
      <c r="A92" s="27"/>
      <c r="B92" s="16">
        <v>48</v>
      </c>
      <c r="C92" s="27" t="s">
        <v>97</v>
      </c>
      <c r="D92" s="16"/>
      <c r="E92" s="16">
        <v>1</v>
      </c>
      <c r="F92" s="25">
        <v>0</v>
      </c>
      <c r="G92" s="18" t="s">
        <v>18</v>
      </c>
      <c r="H92" s="18">
        <v>0</v>
      </c>
      <c r="I92" s="18">
        <v>1</v>
      </c>
      <c r="J92" s="18" t="s">
        <v>69</v>
      </c>
      <c r="K92" s="18" t="s">
        <v>68</v>
      </c>
      <c r="L92" s="18">
        <v>1</v>
      </c>
      <c r="M92" s="18">
        <v>10</v>
      </c>
      <c r="N92" s="19">
        <v>760</v>
      </c>
      <c r="O92" s="19">
        <v>0</v>
      </c>
      <c r="P92" s="19">
        <v>5</v>
      </c>
      <c r="Q92" s="46" t="str">
        <f t="shared" ca="1" si="16"/>
        <v>16</v>
      </c>
      <c r="R92" s="46" t="str">
        <f t="shared" ca="1" si="18"/>
        <v>08</v>
      </c>
      <c r="S92" s="46" t="str">
        <f t="shared" ca="1" si="20"/>
        <v>05</v>
      </c>
      <c r="T92" s="48" t="str">
        <f t="shared" ca="1" si="22"/>
        <v>11</v>
      </c>
      <c r="U92" s="48" t="str">
        <f t="shared" ca="1" si="24"/>
        <v>14</v>
      </c>
      <c r="V92" s="48" t="str">
        <f t="shared" ca="1" si="26"/>
        <v>2C</v>
      </c>
      <c r="W92" s="18">
        <v>0</v>
      </c>
      <c r="X92" s="18">
        <v>0</v>
      </c>
      <c r="Y92" s="18">
        <v>0</v>
      </c>
      <c r="Z92" s="18">
        <v>0</v>
      </c>
      <c r="AA92" s="18">
        <v>0</v>
      </c>
      <c r="AB92" s="18">
        <v>0</v>
      </c>
      <c r="AC92" s="19">
        <v>0</v>
      </c>
      <c r="AD92" s="19">
        <v>0</v>
      </c>
      <c r="AE92" s="19">
        <v>0</v>
      </c>
      <c r="AF92" s="19">
        <v>0</v>
      </c>
      <c r="AG92" s="19">
        <v>0</v>
      </c>
      <c r="AH92" s="19">
        <v>0</v>
      </c>
      <c r="AI92" s="18">
        <v>0</v>
      </c>
      <c r="AJ92" s="19">
        <v>0</v>
      </c>
      <c r="AK92" s="19">
        <v>0</v>
      </c>
      <c r="AL92" s="19">
        <v>0</v>
      </c>
      <c r="AM92" s="19">
        <v>0</v>
      </c>
      <c r="AN92" s="19">
        <v>0</v>
      </c>
      <c r="AO92" s="26">
        <f>F92</f>
        <v>0</v>
      </c>
      <c r="AP92" s="19">
        <v>0</v>
      </c>
      <c r="AQ92" s="19">
        <v>0</v>
      </c>
      <c r="AR92" s="19">
        <v>0</v>
      </c>
      <c r="AS92" s="19">
        <v>0</v>
      </c>
      <c r="AT92" s="18" t="str">
        <f t="shared" ca="1" si="36"/>
        <v>40</v>
      </c>
      <c r="AU92" s="18" t="s">
        <v>25</v>
      </c>
      <c r="AV92" s="16" t="str">
        <f t="shared" ca="1" si="37"/>
        <v>7B00013CC8011007600000000516080511142C0000000000000000000000000000000000000000000000000000000000000000000000000000407D</v>
      </c>
      <c r="AW92" s="79">
        <v>91</v>
      </c>
      <c r="AX92" s="21"/>
      <c r="AY92" s="18" t="str">
        <f t="shared" si="38"/>
        <v>00</v>
      </c>
      <c r="AZ92" s="18" t="str">
        <f t="shared" si="39"/>
        <v>00</v>
      </c>
      <c r="BA92" s="20"/>
      <c r="BB92" s="21"/>
    </row>
    <row r="93" spans="1:54" ht="66">
      <c r="A93" s="27"/>
      <c r="B93" s="16"/>
      <c r="C93" s="27"/>
      <c r="D93" s="16"/>
      <c r="E93" s="16">
        <v>2</v>
      </c>
      <c r="F93" s="25">
        <v>34</v>
      </c>
      <c r="G93" s="18" t="s">
        <v>18</v>
      </c>
      <c r="H93" s="18">
        <v>0</v>
      </c>
      <c r="I93" s="18">
        <v>1</v>
      </c>
      <c r="J93" s="18" t="s">
        <v>69</v>
      </c>
      <c r="K93" s="18" t="s">
        <v>68</v>
      </c>
      <c r="L93" s="18">
        <v>1</v>
      </c>
      <c r="M93" s="18">
        <v>10</v>
      </c>
      <c r="N93" s="19">
        <v>760</v>
      </c>
      <c r="O93" s="19">
        <v>0</v>
      </c>
      <c r="P93" s="19">
        <v>5</v>
      </c>
      <c r="Q93" s="46" t="str">
        <f t="shared" ca="1" si="16"/>
        <v>16</v>
      </c>
      <c r="R93" s="46" t="str">
        <f t="shared" ca="1" si="18"/>
        <v>08</v>
      </c>
      <c r="S93" s="46" t="str">
        <f t="shared" ca="1" si="20"/>
        <v>05</v>
      </c>
      <c r="T93" s="48" t="str">
        <f t="shared" ca="1" si="22"/>
        <v>11</v>
      </c>
      <c r="U93" s="48" t="str">
        <f t="shared" ca="1" si="24"/>
        <v>14</v>
      </c>
      <c r="V93" s="48" t="str">
        <f t="shared" ca="1" si="26"/>
        <v>2C</v>
      </c>
      <c r="W93" s="18">
        <v>0</v>
      </c>
      <c r="X93" s="18">
        <v>0</v>
      </c>
      <c r="Y93" s="18">
        <v>0</v>
      </c>
      <c r="Z93" s="18">
        <v>0</v>
      </c>
      <c r="AA93" s="18">
        <v>0</v>
      </c>
      <c r="AB93" s="18">
        <v>0</v>
      </c>
      <c r="AC93" s="19">
        <v>0</v>
      </c>
      <c r="AD93" s="19">
        <v>0</v>
      </c>
      <c r="AE93" s="19">
        <v>0</v>
      </c>
      <c r="AF93" s="19">
        <v>0</v>
      </c>
      <c r="AG93" s="19">
        <v>0</v>
      </c>
      <c r="AH93" s="19">
        <v>0</v>
      </c>
      <c r="AI93" s="18">
        <v>0</v>
      </c>
      <c r="AJ93" s="19">
        <v>0</v>
      </c>
      <c r="AK93" s="19">
        <v>0</v>
      </c>
      <c r="AL93" s="19">
        <v>0</v>
      </c>
      <c r="AM93" s="19">
        <v>0</v>
      </c>
      <c r="AN93" s="19">
        <v>0</v>
      </c>
      <c r="AO93" s="26">
        <f t="shared" ref="AO93:AO94" si="48">F93</f>
        <v>34</v>
      </c>
      <c r="AP93" s="19">
        <v>0</v>
      </c>
      <c r="AQ93" s="19">
        <v>0</v>
      </c>
      <c r="AR93" s="19">
        <v>0</v>
      </c>
      <c r="AS93" s="19">
        <v>0</v>
      </c>
      <c r="AT93" s="18" t="str">
        <f t="shared" ca="1" si="36"/>
        <v>14</v>
      </c>
      <c r="AU93" s="18" t="s">
        <v>25</v>
      </c>
      <c r="AV93" s="16" t="str">
        <f t="shared" ca="1" si="37"/>
        <v>7B00013CC8011007600000000516080511142C0000000000000000000000000000000000000000000000000000000000340000000000000000147D</v>
      </c>
      <c r="AW93" s="79">
        <v>92</v>
      </c>
      <c r="AX93" s="21"/>
      <c r="AY93" s="18" t="str">
        <f t="shared" si="38"/>
        <v>00</v>
      </c>
      <c r="AZ93" s="18" t="str">
        <f t="shared" si="39"/>
        <v>00</v>
      </c>
      <c r="BA93" s="20"/>
      <c r="BB93" s="21"/>
    </row>
    <row r="94" spans="1:54" ht="66">
      <c r="A94" s="27"/>
      <c r="B94" s="16"/>
      <c r="C94" s="27"/>
      <c r="D94" s="16"/>
      <c r="E94" s="16">
        <v>3</v>
      </c>
      <c r="F94" s="25" t="s">
        <v>72</v>
      </c>
      <c r="G94" s="18" t="s">
        <v>18</v>
      </c>
      <c r="H94" s="18">
        <v>0</v>
      </c>
      <c r="I94" s="18">
        <v>1</v>
      </c>
      <c r="J94" s="18" t="s">
        <v>69</v>
      </c>
      <c r="K94" s="18" t="s">
        <v>68</v>
      </c>
      <c r="L94" s="18">
        <v>1</v>
      </c>
      <c r="M94" s="18">
        <v>10</v>
      </c>
      <c r="N94" s="19">
        <v>760</v>
      </c>
      <c r="O94" s="19">
        <v>0</v>
      </c>
      <c r="P94" s="19">
        <v>5</v>
      </c>
      <c r="Q94" s="46" t="str">
        <f t="shared" ca="1" si="16"/>
        <v>16</v>
      </c>
      <c r="R94" s="46" t="str">
        <f t="shared" ca="1" si="18"/>
        <v>08</v>
      </c>
      <c r="S94" s="46" t="str">
        <f t="shared" ca="1" si="20"/>
        <v>05</v>
      </c>
      <c r="T94" s="48" t="str">
        <f t="shared" ca="1" si="22"/>
        <v>11</v>
      </c>
      <c r="U94" s="48" t="str">
        <f t="shared" ca="1" si="24"/>
        <v>14</v>
      </c>
      <c r="V94" s="48" t="str">
        <f t="shared" ca="1" si="26"/>
        <v>2C</v>
      </c>
      <c r="W94" s="18">
        <v>0</v>
      </c>
      <c r="X94" s="18">
        <v>0</v>
      </c>
      <c r="Y94" s="18">
        <v>0</v>
      </c>
      <c r="Z94" s="18">
        <v>0</v>
      </c>
      <c r="AA94" s="18">
        <v>0</v>
      </c>
      <c r="AB94" s="18">
        <v>0</v>
      </c>
      <c r="AC94" s="19">
        <v>0</v>
      </c>
      <c r="AD94" s="19">
        <v>0</v>
      </c>
      <c r="AE94" s="19">
        <v>0</v>
      </c>
      <c r="AF94" s="19">
        <v>0</v>
      </c>
      <c r="AG94" s="19">
        <v>0</v>
      </c>
      <c r="AH94" s="19">
        <v>0</v>
      </c>
      <c r="AI94" s="18">
        <v>0</v>
      </c>
      <c r="AJ94" s="19">
        <v>0</v>
      </c>
      <c r="AK94" s="19">
        <v>0</v>
      </c>
      <c r="AL94" s="19">
        <v>0</v>
      </c>
      <c r="AM94" s="19">
        <v>0</v>
      </c>
      <c r="AN94" s="19">
        <v>0</v>
      </c>
      <c r="AO94" s="26" t="str">
        <f t="shared" si="48"/>
        <v>FFFF</v>
      </c>
      <c r="AP94" s="19">
        <v>0</v>
      </c>
      <c r="AQ94" s="19">
        <v>0</v>
      </c>
      <c r="AR94" s="19">
        <v>0</v>
      </c>
      <c r="AS94" s="19">
        <v>0</v>
      </c>
      <c r="AT94" s="18" t="str">
        <f t="shared" ca="1" si="36"/>
        <v>41</v>
      </c>
      <c r="AU94" s="18" t="s">
        <v>25</v>
      </c>
      <c r="AV94" s="16" t="str">
        <f t="shared" ca="1" si="37"/>
        <v>7B00013CC8011007600000000516080511142C00000000000000000000000000000000000000000000000000000000FFFF0000000000000000417D</v>
      </c>
      <c r="AW94" s="79">
        <v>93</v>
      </c>
      <c r="AX94" s="21"/>
      <c r="AY94" s="18" t="str">
        <f t="shared" si="38"/>
        <v>00</v>
      </c>
      <c r="AZ94" s="18" t="str">
        <f t="shared" si="39"/>
        <v>00</v>
      </c>
      <c r="BA94" s="20"/>
      <c r="BB94" s="21"/>
    </row>
    <row r="95" spans="1:54" ht="66">
      <c r="A95" s="27"/>
      <c r="B95" s="16">
        <v>50</v>
      </c>
      <c r="C95" s="27" t="s">
        <v>98</v>
      </c>
      <c r="D95" s="16"/>
      <c r="E95" s="16">
        <v>1</v>
      </c>
      <c r="F95" s="25">
        <v>0</v>
      </c>
      <c r="G95" s="18" t="s">
        <v>18</v>
      </c>
      <c r="H95" s="18">
        <v>0</v>
      </c>
      <c r="I95" s="18">
        <v>1</v>
      </c>
      <c r="J95" s="18" t="s">
        <v>69</v>
      </c>
      <c r="K95" s="18" t="s">
        <v>68</v>
      </c>
      <c r="L95" s="18">
        <v>1</v>
      </c>
      <c r="M95" s="18">
        <v>10</v>
      </c>
      <c r="N95" s="19">
        <v>760</v>
      </c>
      <c r="O95" s="19">
        <v>0</v>
      </c>
      <c r="P95" s="19">
        <v>5</v>
      </c>
      <c r="Q95" s="46" t="str">
        <f t="shared" ca="1" si="16"/>
        <v>16</v>
      </c>
      <c r="R95" s="46" t="str">
        <f t="shared" ca="1" si="18"/>
        <v>08</v>
      </c>
      <c r="S95" s="46" t="str">
        <f t="shared" ca="1" si="20"/>
        <v>05</v>
      </c>
      <c r="T95" s="48" t="str">
        <f t="shared" ca="1" si="22"/>
        <v>11</v>
      </c>
      <c r="U95" s="48" t="str">
        <f t="shared" ca="1" si="24"/>
        <v>14</v>
      </c>
      <c r="V95" s="48" t="str">
        <f t="shared" ca="1" si="26"/>
        <v>2C</v>
      </c>
      <c r="W95" s="18">
        <v>0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0</v>
      </c>
      <c r="AH95" s="19">
        <v>0</v>
      </c>
      <c r="AI95" s="18">
        <v>0</v>
      </c>
      <c r="AJ95" s="19">
        <v>0</v>
      </c>
      <c r="AK95" s="19">
        <v>0</v>
      </c>
      <c r="AL95" s="19">
        <v>0</v>
      </c>
      <c r="AM95" s="19">
        <v>0</v>
      </c>
      <c r="AN95" s="19">
        <v>0</v>
      </c>
      <c r="AO95" s="19">
        <v>0</v>
      </c>
      <c r="AP95" s="26">
        <f>F95</f>
        <v>0</v>
      </c>
      <c r="AQ95" s="19">
        <v>0</v>
      </c>
      <c r="AR95" s="19">
        <v>0</v>
      </c>
      <c r="AS95" s="19">
        <v>0</v>
      </c>
      <c r="AT95" s="18" t="str">
        <f t="shared" ca="1" si="36"/>
        <v>40</v>
      </c>
      <c r="AU95" s="18" t="s">
        <v>25</v>
      </c>
      <c r="AV95" s="16" t="str">
        <f t="shared" ca="1" si="37"/>
        <v>7B00013CC8011007600000000516080511142C0000000000000000000000000000000000000000000000000000000000000000000000000000407D</v>
      </c>
      <c r="AW95" s="79">
        <v>94</v>
      </c>
      <c r="AX95" s="21"/>
      <c r="AY95" s="18" t="str">
        <f t="shared" si="38"/>
        <v>00</v>
      </c>
      <c r="AZ95" s="18" t="str">
        <f t="shared" si="39"/>
        <v>00</v>
      </c>
      <c r="BA95" s="20"/>
      <c r="BB95" s="21"/>
    </row>
    <row r="96" spans="1:54" ht="66">
      <c r="A96" s="27"/>
      <c r="B96" s="16"/>
      <c r="C96" s="27"/>
      <c r="D96" s="16"/>
      <c r="E96" s="16">
        <v>2</v>
      </c>
      <c r="F96" s="25">
        <v>34</v>
      </c>
      <c r="G96" s="18" t="s">
        <v>18</v>
      </c>
      <c r="H96" s="18">
        <v>0</v>
      </c>
      <c r="I96" s="18">
        <v>1</v>
      </c>
      <c r="J96" s="18" t="s">
        <v>69</v>
      </c>
      <c r="K96" s="18" t="s">
        <v>68</v>
      </c>
      <c r="L96" s="18">
        <v>1</v>
      </c>
      <c r="M96" s="18">
        <v>10</v>
      </c>
      <c r="N96" s="19">
        <v>760</v>
      </c>
      <c r="O96" s="19">
        <v>0</v>
      </c>
      <c r="P96" s="19">
        <v>5</v>
      </c>
      <c r="Q96" s="46" t="str">
        <f t="shared" ca="1" si="16"/>
        <v>16</v>
      </c>
      <c r="R96" s="46" t="str">
        <f t="shared" ca="1" si="18"/>
        <v>08</v>
      </c>
      <c r="S96" s="46" t="str">
        <f t="shared" ca="1" si="20"/>
        <v>05</v>
      </c>
      <c r="T96" s="48" t="str">
        <f t="shared" ca="1" si="22"/>
        <v>11</v>
      </c>
      <c r="U96" s="48" t="str">
        <f t="shared" ca="1" si="24"/>
        <v>14</v>
      </c>
      <c r="V96" s="48" t="str">
        <f t="shared" ca="1" si="26"/>
        <v>2C</v>
      </c>
      <c r="W96" s="18">
        <v>0</v>
      </c>
      <c r="X96" s="18">
        <v>0</v>
      </c>
      <c r="Y96" s="18">
        <v>0</v>
      </c>
      <c r="Z96" s="18">
        <v>0</v>
      </c>
      <c r="AA96" s="18">
        <v>0</v>
      </c>
      <c r="AB96" s="18">
        <v>0</v>
      </c>
      <c r="AC96" s="19">
        <v>0</v>
      </c>
      <c r="AD96" s="19">
        <v>0</v>
      </c>
      <c r="AE96" s="19">
        <v>0</v>
      </c>
      <c r="AF96" s="19">
        <v>0</v>
      </c>
      <c r="AG96" s="19">
        <v>0</v>
      </c>
      <c r="AH96" s="19">
        <v>0</v>
      </c>
      <c r="AI96" s="18">
        <v>0</v>
      </c>
      <c r="AJ96" s="19">
        <v>0</v>
      </c>
      <c r="AK96" s="19">
        <v>0</v>
      </c>
      <c r="AL96" s="19">
        <v>0</v>
      </c>
      <c r="AM96" s="19">
        <v>0</v>
      </c>
      <c r="AN96" s="19">
        <v>0</v>
      </c>
      <c r="AO96" s="19">
        <v>0</v>
      </c>
      <c r="AP96" s="26">
        <f t="shared" ref="AP96:AP97" si="49">F96</f>
        <v>34</v>
      </c>
      <c r="AQ96" s="19">
        <v>0</v>
      </c>
      <c r="AR96" s="19">
        <v>0</v>
      </c>
      <c r="AS96" s="19">
        <v>0</v>
      </c>
      <c r="AT96" s="18" t="str">
        <f t="shared" ca="1" si="36"/>
        <v>14</v>
      </c>
      <c r="AU96" s="18" t="s">
        <v>25</v>
      </c>
      <c r="AV96" s="16" t="str">
        <f t="shared" ca="1" si="37"/>
        <v>7B00013CC8011007600000000516080511142C0000000000000000000000000000000000000000000000000000000000000034000000000000147D</v>
      </c>
      <c r="AW96" s="79">
        <v>95</v>
      </c>
      <c r="AX96" s="21"/>
      <c r="AY96" s="18" t="str">
        <f t="shared" si="38"/>
        <v>00</v>
      </c>
      <c r="AZ96" s="18" t="str">
        <f t="shared" si="39"/>
        <v>00</v>
      </c>
      <c r="BA96" s="20"/>
      <c r="BB96" s="21"/>
    </row>
    <row r="97" spans="1:54" ht="66">
      <c r="A97" s="27"/>
      <c r="B97" s="16"/>
      <c r="C97" s="27"/>
      <c r="D97" s="16"/>
      <c r="E97" s="16">
        <v>3</v>
      </c>
      <c r="F97" s="25" t="s">
        <v>72</v>
      </c>
      <c r="G97" s="18" t="s">
        <v>18</v>
      </c>
      <c r="H97" s="18">
        <v>0</v>
      </c>
      <c r="I97" s="18">
        <v>1</v>
      </c>
      <c r="J97" s="18" t="s">
        <v>69</v>
      </c>
      <c r="K97" s="18" t="s">
        <v>68</v>
      </c>
      <c r="L97" s="18">
        <v>1</v>
      </c>
      <c r="M97" s="18">
        <v>10</v>
      </c>
      <c r="N97" s="19">
        <v>760</v>
      </c>
      <c r="O97" s="19">
        <v>0</v>
      </c>
      <c r="P97" s="19">
        <v>5</v>
      </c>
      <c r="Q97" s="46" t="str">
        <f t="shared" ref="Q97:Q110" ca="1" si="50">TEXT(DEC2HEX(TEXT(NOW(),"YY")),"00")</f>
        <v>16</v>
      </c>
      <c r="R97" s="46" t="str">
        <f t="shared" ca="1" si="18"/>
        <v>08</v>
      </c>
      <c r="S97" s="46" t="str">
        <f t="shared" ca="1" si="20"/>
        <v>05</v>
      </c>
      <c r="T97" s="48" t="str">
        <f t="shared" ca="1" si="22"/>
        <v>11</v>
      </c>
      <c r="U97" s="48" t="str">
        <f t="shared" ca="1" si="24"/>
        <v>14</v>
      </c>
      <c r="V97" s="48" t="str">
        <f t="shared" ca="1" si="26"/>
        <v>2C</v>
      </c>
      <c r="W97" s="18">
        <v>0</v>
      </c>
      <c r="X97" s="18">
        <v>0</v>
      </c>
      <c r="Y97" s="18">
        <v>0</v>
      </c>
      <c r="Z97" s="18">
        <v>0</v>
      </c>
      <c r="AA97" s="18">
        <v>0</v>
      </c>
      <c r="AB97" s="18">
        <v>0</v>
      </c>
      <c r="AC97" s="19">
        <v>0</v>
      </c>
      <c r="AD97" s="19">
        <v>0</v>
      </c>
      <c r="AE97" s="19">
        <v>0</v>
      </c>
      <c r="AF97" s="19">
        <v>0</v>
      </c>
      <c r="AG97" s="19">
        <v>0</v>
      </c>
      <c r="AH97" s="19">
        <v>0</v>
      </c>
      <c r="AI97" s="18">
        <v>0</v>
      </c>
      <c r="AJ97" s="19">
        <v>0</v>
      </c>
      <c r="AK97" s="19">
        <v>0</v>
      </c>
      <c r="AL97" s="19">
        <v>0</v>
      </c>
      <c r="AM97" s="19">
        <v>0</v>
      </c>
      <c r="AN97" s="19">
        <v>0</v>
      </c>
      <c r="AO97" s="19">
        <v>0</v>
      </c>
      <c r="AP97" s="26" t="str">
        <f t="shared" si="49"/>
        <v>FFFF</v>
      </c>
      <c r="AQ97" s="19">
        <v>0</v>
      </c>
      <c r="AR97" s="19">
        <v>0</v>
      </c>
      <c r="AS97" s="19">
        <v>0</v>
      </c>
      <c r="AT97" s="18" t="str">
        <f t="shared" ca="1" si="36"/>
        <v>41</v>
      </c>
      <c r="AU97" s="18" t="s">
        <v>25</v>
      </c>
      <c r="AV97" s="16" t="str">
        <f t="shared" ca="1" si="37"/>
        <v>7B00013CC8011007600000000516080511142C000000000000000000000000000000000000000000000000000000000000FFFF000000000000417D</v>
      </c>
      <c r="AW97" s="79">
        <v>96</v>
      </c>
      <c r="AX97" s="21"/>
      <c r="AY97" s="18" t="str">
        <f t="shared" si="38"/>
        <v>00</v>
      </c>
      <c r="AZ97" s="18" t="str">
        <f t="shared" si="39"/>
        <v>00</v>
      </c>
      <c r="BA97" s="20"/>
      <c r="BB97" s="21"/>
    </row>
    <row r="98" spans="1:54" ht="66">
      <c r="A98" s="27"/>
      <c r="B98" s="16">
        <v>52</v>
      </c>
      <c r="C98" s="27" t="s">
        <v>99</v>
      </c>
      <c r="D98" s="16"/>
      <c r="E98" s="16">
        <v>1</v>
      </c>
      <c r="F98" s="25">
        <v>0</v>
      </c>
      <c r="G98" s="18" t="s">
        <v>18</v>
      </c>
      <c r="H98" s="18">
        <v>0</v>
      </c>
      <c r="I98" s="18">
        <v>1</v>
      </c>
      <c r="J98" s="18" t="s">
        <v>69</v>
      </c>
      <c r="K98" s="18" t="s">
        <v>68</v>
      </c>
      <c r="L98" s="18">
        <v>1</v>
      </c>
      <c r="M98" s="18">
        <v>10</v>
      </c>
      <c r="N98" s="19">
        <v>760</v>
      </c>
      <c r="O98" s="19">
        <v>0</v>
      </c>
      <c r="P98" s="19">
        <v>5</v>
      </c>
      <c r="Q98" s="46" t="str">
        <f t="shared" ca="1" si="50"/>
        <v>16</v>
      </c>
      <c r="R98" s="46" t="str">
        <f t="shared" ca="1" si="18"/>
        <v>08</v>
      </c>
      <c r="S98" s="46" t="str">
        <f t="shared" ca="1" si="20"/>
        <v>05</v>
      </c>
      <c r="T98" s="48" t="str">
        <f t="shared" ca="1" si="22"/>
        <v>11</v>
      </c>
      <c r="U98" s="48" t="str">
        <f t="shared" ca="1" si="24"/>
        <v>14</v>
      </c>
      <c r="V98" s="48" t="str">
        <f t="shared" ca="1" si="26"/>
        <v>2C</v>
      </c>
      <c r="W98" s="18">
        <v>0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9">
        <v>0</v>
      </c>
      <c r="AD98" s="19">
        <v>0</v>
      </c>
      <c r="AE98" s="19">
        <v>0</v>
      </c>
      <c r="AF98" s="19">
        <v>0</v>
      </c>
      <c r="AG98" s="19">
        <v>0</v>
      </c>
      <c r="AH98" s="19">
        <v>0</v>
      </c>
      <c r="AI98" s="18">
        <v>0</v>
      </c>
      <c r="AJ98" s="19">
        <v>0</v>
      </c>
      <c r="AK98" s="19">
        <v>0</v>
      </c>
      <c r="AL98" s="19">
        <v>0</v>
      </c>
      <c r="AM98" s="19">
        <v>0</v>
      </c>
      <c r="AN98" s="19">
        <v>0</v>
      </c>
      <c r="AO98" s="19">
        <v>0</v>
      </c>
      <c r="AP98" s="19">
        <v>0</v>
      </c>
      <c r="AQ98" s="26">
        <f>F98</f>
        <v>0</v>
      </c>
      <c r="AR98" s="19">
        <v>0</v>
      </c>
      <c r="AS98" s="19">
        <v>0</v>
      </c>
      <c r="AT98" s="18" t="str">
        <f t="shared" ca="1" si="36"/>
        <v>40</v>
      </c>
      <c r="AU98" s="18" t="s">
        <v>25</v>
      </c>
      <c r="AV98" s="16" t="str">
        <f t="shared" ca="1" si="37"/>
        <v>7B00013CC8011007600000000516080511142C0000000000000000000000000000000000000000000000000000000000000000000000000000407D</v>
      </c>
      <c r="AW98" s="79">
        <v>97</v>
      </c>
      <c r="AX98" s="21"/>
      <c r="AY98" s="18" t="str">
        <f t="shared" si="38"/>
        <v>00</v>
      </c>
      <c r="AZ98" s="18" t="str">
        <f t="shared" si="39"/>
        <v>00</v>
      </c>
      <c r="BA98" s="20"/>
      <c r="BB98" s="21"/>
    </row>
    <row r="99" spans="1:54" ht="66">
      <c r="A99" s="27"/>
      <c r="B99" s="16"/>
      <c r="C99" s="27"/>
      <c r="D99" s="16"/>
      <c r="E99" s="16">
        <v>2</v>
      </c>
      <c r="F99" s="25">
        <v>34</v>
      </c>
      <c r="G99" s="18" t="s">
        <v>18</v>
      </c>
      <c r="H99" s="18">
        <v>0</v>
      </c>
      <c r="I99" s="18">
        <v>1</v>
      </c>
      <c r="J99" s="18" t="s">
        <v>69</v>
      </c>
      <c r="K99" s="18" t="s">
        <v>68</v>
      </c>
      <c r="L99" s="18">
        <v>1</v>
      </c>
      <c r="M99" s="18">
        <v>10</v>
      </c>
      <c r="N99" s="19">
        <v>760</v>
      </c>
      <c r="O99" s="19">
        <v>0</v>
      </c>
      <c r="P99" s="19">
        <v>5</v>
      </c>
      <c r="Q99" s="46" t="str">
        <f t="shared" ca="1" si="50"/>
        <v>16</v>
      </c>
      <c r="R99" s="46" t="str">
        <f t="shared" ref="R99:R110" ca="1" si="51">TEXT(DEC2HEX(TEXT(NOW(),"MM")),"00")</f>
        <v>08</v>
      </c>
      <c r="S99" s="46" t="str">
        <f t="shared" ca="1" si="20"/>
        <v>05</v>
      </c>
      <c r="T99" s="48" t="str">
        <f t="shared" ca="1" si="22"/>
        <v>11</v>
      </c>
      <c r="U99" s="48" t="str">
        <f t="shared" ca="1" si="24"/>
        <v>14</v>
      </c>
      <c r="V99" s="48" t="str">
        <f t="shared" ca="1" si="26"/>
        <v>2C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8">
        <v>0</v>
      </c>
      <c r="AJ99" s="19">
        <v>0</v>
      </c>
      <c r="AK99" s="19">
        <v>0</v>
      </c>
      <c r="AL99" s="19">
        <v>0</v>
      </c>
      <c r="AM99" s="19">
        <v>0</v>
      </c>
      <c r="AN99" s="19">
        <v>0</v>
      </c>
      <c r="AO99" s="19">
        <v>0</v>
      </c>
      <c r="AP99" s="19">
        <v>0</v>
      </c>
      <c r="AQ99" s="26">
        <f t="shared" ref="AQ99:AQ100" si="52">F99</f>
        <v>34</v>
      </c>
      <c r="AR99" s="19">
        <v>0</v>
      </c>
      <c r="AS99" s="19">
        <v>0</v>
      </c>
      <c r="AT99" s="18" t="str">
        <f t="shared" ca="1" si="36"/>
        <v>14</v>
      </c>
      <c r="AU99" s="18" t="s">
        <v>25</v>
      </c>
      <c r="AV99" s="16" t="str">
        <f t="shared" ca="1" si="37"/>
        <v>7B00013CC8011007600000000516080511142C0000000000000000000000000000000000000000000000000000000000000000003400000000147D</v>
      </c>
      <c r="AW99" s="79">
        <v>98</v>
      </c>
      <c r="AX99" s="21"/>
      <c r="AY99" s="18" t="str">
        <f t="shared" si="38"/>
        <v>00</v>
      </c>
      <c r="AZ99" s="18" t="str">
        <f t="shared" si="39"/>
        <v>00</v>
      </c>
      <c r="BA99" s="20"/>
      <c r="BB99" s="21"/>
    </row>
    <row r="100" spans="1:54" ht="66">
      <c r="A100" s="27"/>
      <c r="B100" s="16"/>
      <c r="C100" s="27"/>
      <c r="D100" s="16"/>
      <c r="E100" s="16">
        <v>3</v>
      </c>
      <c r="F100" s="25" t="s">
        <v>72</v>
      </c>
      <c r="G100" s="18" t="s">
        <v>18</v>
      </c>
      <c r="H100" s="18">
        <v>0</v>
      </c>
      <c r="I100" s="18">
        <v>1</v>
      </c>
      <c r="J100" s="18" t="s">
        <v>69</v>
      </c>
      <c r="K100" s="18" t="s">
        <v>68</v>
      </c>
      <c r="L100" s="18">
        <v>1</v>
      </c>
      <c r="M100" s="18">
        <v>10</v>
      </c>
      <c r="N100" s="19">
        <v>760</v>
      </c>
      <c r="O100" s="19">
        <v>0</v>
      </c>
      <c r="P100" s="19">
        <v>5</v>
      </c>
      <c r="Q100" s="46" t="str">
        <f t="shared" ca="1" si="50"/>
        <v>16</v>
      </c>
      <c r="R100" s="46" t="str">
        <f t="shared" ca="1" si="51"/>
        <v>08</v>
      </c>
      <c r="S100" s="46" t="str">
        <f t="shared" ca="1" si="20"/>
        <v>05</v>
      </c>
      <c r="T100" s="48" t="str">
        <f t="shared" ca="1" si="22"/>
        <v>11</v>
      </c>
      <c r="U100" s="48" t="str">
        <f t="shared" ca="1" si="24"/>
        <v>14</v>
      </c>
      <c r="V100" s="48" t="str">
        <f t="shared" ca="1" si="26"/>
        <v>2C</v>
      </c>
      <c r="W100" s="18">
        <v>0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0</v>
      </c>
      <c r="AH100" s="19">
        <v>0</v>
      </c>
      <c r="AI100" s="18">
        <v>0</v>
      </c>
      <c r="AJ100" s="19">
        <v>0</v>
      </c>
      <c r="AK100" s="19">
        <v>0</v>
      </c>
      <c r="AL100" s="19">
        <v>0</v>
      </c>
      <c r="AM100" s="19">
        <v>0</v>
      </c>
      <c r="AN100" s="19">
        <v>0</v>
      </c>
      <c r="AO100" s="19">
        <v>0</v>
      </c>
      <c r="AP100" s="19">
        <v>0</v>
      </c>
      <c r="AQ100" s="26" t="str">
        <f t="shared" si="52"/>
        <v>FFFF</v>
      </c>
      <c r="AR100" s="19">
        <v>0</v>
      </c>
      <c r="AS100" s="19">
        <v>0</v>
      </c>
      <c r="AT100" s="18" t="str">
        <f t="shared" ca="1" si="36"/>
        <v>41</v>
      </c>
      <c r="AU100" s="18" t="s">
        <v>25</v>
      </c>
      <c r="AV100" s="16" t="str">
        <f t="shared" ca="1" si="37"/>
        <v>7B00013CC8011007600000000516080511142C0000000000000000000000000000000000000000000000000000000000000000FFFF00000000417D</v>
      </c>
      <c r="AW100" s="79">
        <v>99</v>
      </c>
      <c r="AX100" s="21"/>
      <c r="AY100" s="18" t="str">
        <f t="shared" si="38"/>
        <v>00</v>
      </c>
      <c r="AZ100" s="18" t="str">
        <f t="shared" si="39"/>
        <v>00</v>
      </c>
      <c r="BA100" s="20"/>
      <c r="BB100" s="21"/>
    </row>
    <row r="101" spans="1:54" ht="66">
      <c r="A101" s="27"/>
      <c r="B101" s="16">
        <v>54</v>
      </c>
      <c r="C101" s="27" t="s">
        <v>100</v>
      </c>
      <c r="D101" s="16"/>
      <c r="E101" s="16">
        <v>1</v>
      </c>
      <c r="F101" s="25">
        <v>0</v>
      </c>
      <c r="G101" s="18" t="s">
        <v>18</v>
      </c>
      <c r="H101" s="18">
        <v>0</v>
      </c>
      <c r="I101" s="18">
        <v>1</v>
      </c>
      <c r="J101" s="18" t="s">
        <v>69</v>
      </c>
      <c r="K101" s="18" t="s">
        <v>68</v>
      </c>
      <c r="L101" s="18">
        <v>1</v>
      </c>
      <c r="M101" s="18">
        <v>10</v>
      </c>
      <c r="N101" s="19">
        <v>760</v>
      </c>
      <c r="O101" s="19">
        <v>0</v>
      </c>
      <c r="P101" s="19">
        <v>5</v>
      </c>
      <c r="Q101" s="46" t="str">
        <f t="shared" ca="1" si="50"/>
        <v>16</v>
      </c>
      <c r="R101" s="46" t="str">
        <f t="shared" ca="1" si="51"/>
        <v>08</v>
      </c>
      <c r="S101" s="46" t="str">
        <f t="shared" ref="S101:S110" ca="1" si="53">TEXT(DEC2HEX(TEXT(NOW(),"DD")),"00")</f>
        <v>05</v>
      </c>
      <c r="T101" s="48" t="str">
        <f t="shared" ca="1" si="22"/>
        <v>11</v>
      </c>
      <c r="U101" s="48" t="str">
        <f t="shared" ca="1" si="24"/>
        <v>14</v>
      </c>
      <c r="V101" s="48" t="str">
        <f t="shared" ca="1" si="26"/>
        <v>2C</v>
      </c>
      <c r="W101" s="18">
        <v>0</v>
      </c>
      <c r="X101" s="18">
        <v>0</v>
      </c>
      <c r="Y101" s="18">
        <v>0</v>
      </c>
      <c r="Z101" s="18">
        <v>0</v>
      </c>
      <c r="AA101" s="18">
        <v>0</v>
      </c>
      <c r="AB101" s="18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18">
        <v>0</v>
      </c>
      <c r="AJ101" s="19">
        <v>0</v>
      </c>
      <c r="AK101" s="19">
        <v>0</v>
      </c>
      <c r="AL101" s="19">
        <v>0</v>
      </c>
      <c r="AM101" s="19">
        <v>0</v>
      </c>
      <c r="AN101" s="19">
        <v>0</v>
      </c>
      <c r="AO101" s="19">
        <v>0</v>
      </c>
      <c r="AP101" s="19">
        <v>0</v>
      </c>
      <c r="AQ101" s="19">
        <v>0</v>
      </c>
      <c r="AR101" s="26">
        <f>F101</f>
        <v>0</v>
      </c>
      <c r="AS101" s="19">
        <v>0</v>
      </c>
      <c r="AT101" s="18" t="str">
        <f t="shared" ca="1" si="36"/>
        <v>40</v>
      </c>
      <c r="AU101" s="18" t="s">
        <v>25</v>
      </c>
      <c r="AV101" s="16" t="str">
        <f t="shared" ca="1" si="37"/>
        <v>7B00013CC8011007600000000516080511142C0000000000000000000000000000000000000000000000000000000000000000000000000000407D</v>
      </c>
      <c r="AW101" s="79">
        <v>100</v>
      </c>
      <c r="AX101" s="21"/>
      <c r="AY101" s="18" t="str">
        <f t="shared" si="38"/>
        <v>00</v>
      </c>
      <c r="AZ101" s="18" t="str">
        <f t="shared" si="39"/>
        <v>00</v>
      </c>
      <c r="BA101" s="20"/>
      <c r="BB101" s="21"/>
    </row>
    <row r="102" spans="1:54" ht="66">
      <c r="A102" s="27"/>
      <c r="B102" s="16"/>
      <c r="C102" s="27"/>
      <c r="D102" s="16"/>
      <c r="E102" s="16">
        <v>2</v>
      </c>
      <c r="F102" s="25">
        <v>34</v>
      </c>
      <c r="G102" s="18" t="s">
        <v>18</v>
      </c>
      <c r="H102" s="18">
        <v>0</v>
      </c>
      <c r="I102" s="18">
        <v>1</v>
      </c>
      <c r="J102" s="18" t="s">
        <v>69</v>
      </c>
      <c r="K102" s="18" t="s">
        <v>68</v>
      </c>
      <c r="L102" s="18">
        <v>1</v>
      </c>
      <c r="M102" s="18">
        <v>10</v>
      </c>
      <c r="N102" s="19">
        <v>760</v>
      </c>
      <c r="O102" s="19">
        <v>0</v>
      </c>
      <c r="P102" s="19">
        <v>5</v>
      </c>
      <c r="Q102" s="46" t="str">
        <f t="shared" ca="1" si="50"/>
        <v>16</v>
      </c>
      <c r="R102" s="46" t="str">
        <f t="shared" ca="1" si="51"/>
        <v>08</v>
      </c>
      <c r="S102" s="46" t="str">
        <f t="shared" ca="1" si="53"/>
        <v>05</v>
      </c>
      <c r="T102" s="48" t="str">
        <f t="shared" ca="1" si="22"/>
        <v>11</v>
      </c>
      <c r="U102" s="48" t="str">
        <f t="shared" ca="1" si="24"/>
        <v>14</v>
      </c>
      <c r="V102" s="48" t="str">
        <f t="shared" ca="1" si="26"/>
        <v>2C</v>
      </c>
      <c r="W102" s="18">
        <v>0</v>
      </c>
      <c r="X102" s="18">
        <v>0</v>
      </c>
      <c r="Y102" s="18">
        <v>0</v>
      </c>
      <c r="Z102" s="18">
        <v>0</v>
      </c>
      <c r="AA102" s="18">
        <v>0</v>
      </c>
      <c r="AB102" s="18">
        <v>0</v>
      </c>
      <c r="AC102" s="19">
        <v>0</v>
      </c>
      <c r="AD102" s="19">
        <v>0</v>
      </c>
      <c r="AE102" s="19">
        <v>0</v>
      </c>
      <c r="AF102" s="19">
        <v>0</v>
      </c>
      <c r="AG102" s="19">
        <v>0</v>
      </c>
      <c r="AH102" s="19">
        <v>0</v>
      </c>
      <c r="AI102" s="18">
        <v>0</v>
      </c>
      <c r="AJ102" s="19">
        <v>0</v>
      </c>
      <c r="AK102" s="19">
        <v>0</v>
      </c>
      <c r="AL102" s="19">
        <v>0</v>
      </c>
      <c r="AM102" s="19">
        <v>0</v>
      </c>
      <c r="AN102" s="19">
        <v>0</v>
      </c>
      <c r="AO102" s="19">
        <v>0</v>
      </c>
      <c r="AP102" s="19">
        <v>0</v>
      </c>
      <c r="AQ102" s="19">
        <v>0</v>
      </c>
      <c r="AR102" s="26">
        <f t="shared" ref="AR102:AR103" si="54">F102</f>
        <v>34</v>
      </c>
      <c r="AS102" s="19">
        <v>0</v>
      </c>
      <c r="AT102" s="18" t="str">
        <f t="shared" ca="1" si="36"/>
        <v>14</v>
      </c>
      <c r="AU102" s="18" t="s">
        <v>25</v>
      </c>
      <c r="AV102" s="16" t="str">
        <f t="shared" ca="1" si="37"/>
        <v>7B00013CC8011007600000000516080511142C0000000000000000000000000000000000000000000000000000000000000000000000340000147D</v>
      </c>
      <c r="AW102" s="79">
        <v>101</v>
      </c>
      <c r="AX102" s="21"/>
      <c r="AY102" s="18" t="str">
        <f t="shared" si="38"/>
        <v>00</v>
      </c>
      <c r="AZ102" s="18" t="str">
        <f t="shared" si="39"/>
        <v>00</v>
      </c>
      <c r="BA102" s="20"/>
      <c r="BB102" s="21"/>
    </row>
    <row r="103" spans="1:54" ht="66">
      <c r="A103" s="27"/>
      <c r="B103" s="16"/>
      <c r="C103" s="27"/>
      <c r="D103" s="16"/>
      <c r="E103" s="16">
        <v>3</v>
      </c>
      <c r="F103" s="25" t="s">
        <v>72</v>
      </c>
      <c r="G103" s="18" t="s">
        <v>18</v>
      </c>
      <c r="H103" s="18">
        <v>0</v>
      </c>
      <c r="I103" s="18">
        <v>1</v>
      </c>
      <c r="J103" s="18" t="s">
        <v>69</v>
      </c>
      <c r="K103" s="18" t="s">
        <v>68</v>
      </c>
      <c r="L103" s="18">
        <v>1</v>
      </c>
      <c r="M103" s="18">
        <v>10</v>
      </c>
      <c r="N103" s="19">
        <v>760</v>
      </c>
      <c r="O103" s="19">
        <v>0</v>
      </c>
      <c r="P103" s="19">
        <v>5</v>
      </c>
      <c r="Q103" s="46" t="str">
        <f t="shared" ca="1" si="50"/>
        <v>16</v>
      </c>
      <c r="R103" s="46" t="str">
        <f t="shared" ca="1" si="51"/>
        <v>08</v>
      </c>
      <c r="S103" s="46" t="str">
        <f t="shared" ca="1" si="53"/>
        <v>05</v>
      </c>
      <c r="T103" s="48" t="str">
        <f t="shared" ref="T103:T110" ca="1" si="55">_xlfn.BASE(HOUR(NOW()),16,2)</f>
        <v>11</v>
      </c>
      <c r="U103" s="48" t="str">
        <f t="shared" ca="1" si="24"/>
        <v>14</v>
      </c>
      <c r="V103" s="48" t="str">
        <f t="shared" ca="1" si="26"/>
        <v>2C</v>
      </c>
      <c r="W103" s="18">
        <v>0</v>
      </c>
      <c r="X103" s="18">
        <v>0</v>
      </c>
      <c r="Y103" s="18">
        <v>0</v>
      </c>
      <c r="Z103" s="18">
        <v>0</v>
      </c>
      <c r="AA103" s="18">
        <v>0</v>
      </c>
      <c r="AB103" s="18">
        <v>0</v>
      </c>
      <c r="AC103" s="19">
        <v>0</v>
      </c>
      <c r="AD103" s="19">
        <v>0</v>
      </c>
      <c r="AE103" s="19">
        <v>0</v>
      </c>
      <c r="AF103" s="19">
        <v>0</v>
      </c>
      <c r="AG103" s="19">
        <v>0</v>
      </c>
      <c r="AH103" s="19">
        <v>0</v>
      </c>
      <c r="AI103" s="18">
        <v>0</v>
      </c>
      <c r="AJ103" s="19">
        <v>0</v>
      </c>
      <c r="AK103" s="19">
        <v>0</v>
      </c>
      <c r="AL103" s="19">
        <v>0</v>
      </c>
      <c r="AM103" s="19">
        <v>0</v>
      </c>
      <c r="AN103" s="19">
        <v>0</v>
      </c>
      <c r="AO103" s="19">
        <v>0</v>
      </c>
      <c r="AP103" s="19">
        <v>0</v>
      </c>
      <c r="AQ103" s="19">
        <v>0</v>
      </c>
      <c r="AR103" s="26" t="str">
        <f t="shared" si="54"/>
        <v>FFFF</v>
      </c>
      <c r="AS103" s="19">
        <v>0</v>
      </c>
      <c r="AT103" s="18" t="str">
        <f t="shared" ca="1" si="36"/>
        <v>41</v>
      </c>
      <c r="AU103" s="18" t="s">
        <v>25</v>
      </c>
      <c r="AV103" s="16" t="str">
        <f t="shared" ca="1" si="37"/>
        <v>7B00013CC8011007600000000516080511142C00000000000000000000000000000000000000000000000000000000000000000000FFFF0000417D</v>
      </c>
      <c r="AW103" s="79">
        <v>102</v>
      </c>
      <c r="AX103" s="21"/>
      <c r="AY103" s="18" t="str">
        <f t="shared" si="38"/>
        <v>00</v>
      </c>
      <c r="AZ103" s="18" t="str">
        <f t="shared" si="39"/>
        <v>00</v>
      </c>
      <c r="BA103" s="20"/>
      <c r="BB103" s="21"/>
    </row>
    <row r="104" spans="1:54" ht="66">
      <c r="A104" s="27"/>
      <c r="B104" s="16">
        <v>56</v>
      </c>
      <c r="C104" s="27" t="s">
        <v>101</v>
      </c>
      <c r="D104" s="16"/>
      <c r="E104" s="16">
        <v>1</v>
      </c>
      <c r="F104" s="25">
        <v>0</v>
      </c>
      <c r="G104" s="18" t="s">
        <v>18</v>
      </c>
      <c r="H104" s="18">
        <v>0</v>
      </c>
      <c r="I104" s="18">
        <v>1</v>
      </c>
      <c r="J104" s="18" t="s">
        <v>69</v>
      </c>
      <c r="K104" s="18" t="s">
        <v>68</v>
      </c>
      <c r="L104" s="18">
        <v>1</v>
      </c>
      <c r="M104" s="18">
        <v>10</v>
      </c>
      <c r="N104" s="19">
        <v>760</v>
      </c>
      <c r="O104" s="19">
        <v>0</v>
      </c>
      <c r="P104" s="19">
        <v>5</v>
      </c>
      <c r="Q104" s="46" t="str">
        <f t="shared" ca="1" si="50"/>
        <v>16</v>
      </c>
      <c r="R104" s="46" t="str">
        <f t="shared" ca="1" si="51"/>
        <v>08</v>
      </c>
      <c r="S104" s="46" t="str">
        <f t="shared" ca="1" si="53"/>
        <v>05</v>
      </c>
      <c r="T104" s="48" t="str">
        <f t="shared" ca="1" si="55"/>
        <v>11</v>
      </c>
      <c r="U104" s="48" t="str">
        <f t="shared" ca="1" si="24"/>
        <v>14</v>
      </c>
      <c r="V104" s="48" t="str">
        <f t="shared" ca="1" si="26"/>
        <v>2C</v>
      </c>
      <c r="W104" s="18">
        <v>0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9">
        <v>0</v>
      </c>
      <c r="AD104" s="19">
        <v>0</v>
      </c>
      <c r="AE104" s="19">
        <v>0</v>
      </c>
      <c r="AF104" s="19">
        <v>0</v>
      </c>
      <c r="AG104" s="19">
        <v>0</v>
      </c>
      <c r="AH104" s="19">
        <v>0</v>
      </c>
      <c r="AI104" s="18">
        <v>0</v>
      </c>
      <c r="AJ104" s="19">
        <v>0</v>
      </c>
      <c r="AK104" s="19">
        <v>0</v>
      </c>
      <c r="AL104" s="19">
        <v>0</v>
      </c>
      <c r="AM104" s="19">
        <v>0</v>
      </c>
      <c r="AN104" s="19">
        <v>0</v>
      </c>
      <c r="AO104" s="19">
        <v>0</v>
      </c>
      <c r="AP104" s="19">
        <v>0</v>
      </c>
      <c r="AQ104" s="19">
        <v>0</v>
      </c>
      <c r="AR104" s="19">
        <v>0</v>
      </c>
      <c r="AS104" s="26">
        <f>F104</f>
        <v>0</v>
      </c>
      <c r="AT104" s="18" t="str">
        <f t="shared" ca="1" si="36"/>
        <v>40</v>
      </c>
      <c r="AU104" s="18" t="s">
        <v>25</v>
      </c>
      <c r="AV104" s="16" t="str">
        <f t="shared" ca="1" si="37"/>
        <v>7B00013CC8011007600000000516080511142C0000000000000000000000000000000000000000000000000000000000000000000000000000407D</v>
      </c>
      <c r="AW104" s="79">
        <v>103</v>
      </c>
      <c r="AX104" s="21"/>
      <c r="AY104" s="18" t="str">
        <f t="shared" si="38"/>
        <v>00</v>
      </c>
      <c r="AZ104" s="18" t="str">
        <f t="shared" si="39"/>
        <v>00</v>
      </c>
      <c r="BA104" s="20"/>
      <c r="BB104" s="21"/>
    </row>
    <row r="105" spans="1:54" ht="66">
      <c r="A105" s="27"/>
      <c r="B105" s="16"/>
      <c r="C105" s="27"/>
      <c r="D105" s="16"/>
      <c r="E105" s="16">
        <v>2</v>
      </c>
      <c r="F105" s="25">
        <v>34</v>
      </c>
      <c r="G105" s="18" t="s">
        <v>18</v>
      </c>
      <c r="H105" s="18">
        <v>0</v>
      </c>
      <c r="I105" s="18">
        <v>1</v>
      </c>
      <c r="J105" s="18" t="s">
        <v>69</v>
      </c>
      <c r="K105" s="18" t="s">
        <v>68</v>
      </c>
      <c r="L105" s="18">
        <v>1</v>
      </c>
      <c r="M105" s="18">
        <v>10</v>
      </c>
      <c r="N105" s="19">
        <v>760</v>
      </c>
      <c r="O105" s="19">
        <v>0</v>
      </c>
      <c r="P105" s="19">
        <v>5</v>
      </c>
      <c r="Q105" s="46" t="str">
        <f t="shared" ca="1" si="50"/>
        <v>16</v>
      </c>
      <c r="R105" s="46" t="str">
        <f t="shared" ca="1" si="51"/>
        <v>08</v>
      </c>
      <c r="S105" s="46" t="str">
        <f t="shared" ca="1" si="53"/>
        <v>05</v>
      </c>
      <c r="T105" s="48" t="str">
        <f t="shared" ca="1" si="55"/>
        <v>11</v>
      </c>
      <c r="U105" s="48" t="str">
        <f t="shared" ref="U105:U110" ca="1" si="56">_xlfn.BASE(MINUTE(NOW()),16,2)</f>
        <v>14</v>
      </c>
      <c r="V105" s="48" t="str">
        <f t="shared" ca="1" si="26"/>
        <v>2C</v>
      </c>
      <c r="W105" s="18">
        <v>0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9">
        <v>0</v>
      </c>
      <c r="AD105" s="19">
        <v>0</v>
      </c>
      <c r="AE105" s="19">
        <v>0</v>
      </c>
      <c r="AF105" s="19">
        <v>0</v>
      </c>
      <c r="AG105" s="19">
        <v>0</v>
      </c>
      <c r="AH105" s="19">
        <v>0</v>
      </c>
      <c r="AI105" s="18">
        <v>0</v>
      </c>
      <c r="AJ105" s="19">
        <v>0</v>
      </c>
      <c r="AK105" s="19">
        <v>0</v>
      </c>
      <c r="AL105" s="19">
        <v>0</v>
      </c>
      <c r="AM105" s="19">
        <v>0</v>
      </c>
      <c r="AN105" s="19">
        <v>0</v>
      </c>
      <c r="AO105" s="19">
        <v>0</v>
      </c>
      <c r="AP105" s="19">
        <v>0</v>
      </c>
      <c r="AQ105" s="19">
        <v>0</v>
      </c>
      <c r="AR105" s="19">
        <v>0</v>
      </c>
      <c r="AS105" s="26">
        <f t="shared" ref="AS105:AS106" si="57">F105</f>
        <v>34</v>
      </c>
      <c r="AT105" s="18" t="str">
        <f t="shared" ca="1" si="36"/>
        <v>14</v>
      </c>
      <c r="AU105" s="18" t="s">
        <v>25</v>
      </c>
      <c r="AV105" s="16" t="str">
        <f t="shared" ca="1" si="37"/>
        <v>7B00013CC8011007600000000516080511142C0000000000000000000000000000000000000000000000000000000000000000000000000034147D</v>
      </c>
      <c r="AW105" s="79">
        <v>104</v>
      </c>
      <c r="AX105" s="21"/>
      <c r="AY105" s="18" t="str">
        <f t="shared" si="38"/>
        <v>00</v>
      </c>
      <c r="AZ105" s="18" t="str">
        <f t="shared" si="39"/>
        <v>00</v>
      </c>
      <c r="BA105" s="20"/>
      <c r="BB105" s="21"/>
    </row>
    <row r="106" spans="1:54" ht="66">
      <c r="A106" s="27"/>
      <c r="B106" s="16"/>
      <c r="C106" s="27"/>
      <c r="D106" s="16"/>
      <c r="E106" s="16">
        <v>3</v>
      </c>
      <c r="F106" s="25" t="s">
        <v>72</v>
      </c>
      <c r="G106" s="18" t="s">
        <v>18</v>
      </c>
      <c r="H106" s="18">
        <v>0</v>
      </c>
      <c r="I106" s="18">
        <v>1</v>
      </c>
      <c r="J106" s="18" t="s">
        <v>69</v>
      </c>
      <c r="K106" s="18" t="s">
        <v>68</v>
      </c>
      <c r="L106" s="18">
        <v>1</v>
      </c>
      <c r="M106" s="18">
        <v>10</v>
      </c>
      <c r="N106" s="19">
        <v>760</v>
      </c>
      <c r="O106" s="19">
        <v>0</v>
      </c>
      <c r="P106" s="19">
        <v>5</v>
      </c>
      <c r="Q106" s="46" t="str">
        <f t="shared" ca="1" si="50"/>
        <v>16</v>
      </c>
      <c r="R106" s="46" t="str">
        <f t="shared" ca="1" si="51"/>
        <v>08</v>
      </c>
      <c r="S106" s="46" t="str">
        <f t="shared" ca="1" si="53"/>
        <v>05</v>
      </c>
      <c r="T106" s="48" t="str">
        <f t="shared" ca="1" si="55"/>
        <v>11</v>
      </c>
      <c r="U106" s="48" t="str">
        <f t="shared" ca="1" si="56"/>
        <v>14</v>
      </c>
      <c r="V106" s="48" t="str">
        <f t="shared" ca="1" si="26"/>
        <v>2C</v>
      </c>
      <c r="W106" s="18">
        <v>0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9">
        <v>0</v>
      </c>
      <c r="AD106" s="19">
        <v>0</v>
      </c>
      <c r="AE106" s="19">
        <v>0</v>
      </c>
      <c r="AF106" s="19">
        <v>0</v>
      </c>
      <c r="AG106" s="19">
        <v>0</v>
      </c>
      <c r="AH106" s="19">
        <v>0</v>
      </c>
      <c r="AI106" s="18">
        <v>0</v>
      </c>
      <c r="AJ106" s="19">
        <v>0</v>
      </c>
      <c r="AK106" s="19">
        <v>0</v>
      </c>
      <c r="AL106" s="19">
        <v>0</v>
      </c>
      <c r="AM106" s="19">
        <v>0</v>
      </c>
      <c r="AN106" s="19">
        <v>0</v>
      </c>
      <c r="AO106" s="19">
        <v>0</v>
      </c>
      <c r="AP106" s="19">
        <v>0</v>
      </c>
      <c r="AQ106" s="19">
        <v>0</v>
      </c>
      <c r="AR106" s="19">
        <v>0</v>
      </c>
      <c r="AS106" s="26" t="str">
        <f t="shared" si="57"/>
        <v>FFFF</v>
      </c>
      <c r="AT106" s="18" t="str">
        <f t="shared" ca="1" si="36"/>
        <v>41</v>
      </c>
      <c r="AU106" s="18" t="s">
        <v>25</v>
      </c>
      <c r="AV106" s="16" t="str">
        <f t="shared" ca="1" si="37"/>
        <v>7B00013CC8011007600000000516080511142C000000000000000000000000000000000000000000000000000000000000000000000000FFFF417D</v>
      </c>
      <c r="AW106" s="79">
        <v>105</v>
      </c>
      <c r="AX106" s="21"/>
      <c r="AY106" s="18" t="str">
        <f t="shared" si="38"/>
        <v>00</v>
      </c>
      <c r="AZ106" s="18" t="str">
        <f t="shared" si="39"/>
        <v>00</v>
      </c>
      <c r="BA106" s="20"/>
      <c r="BB106" s="21"/>
    </row>
    <row r="107" spans="1:54" ht="66">
      <c r="A107" s="27"/>
      <c r="B107" s="16">
        <v>58</v>
      </c>
      <c r="C107" s="27" t="s">
        <v>11</v>
      </c>
      <c r="D107" s="28" t="s">
        <v>31</v>
      </c>
      <c r="E107" s="28">
        <v>1</v>
      </c>
      <c r="F107" s="22">
        <v>0</v>
      </c>
      <c r="G107" s="18" t="s">
        <v>18</v>
      </c>
      <c r="H107" s="18">
        <v>0</v>
      </c>
      <c r="I107" s="18">
        <v>1</v>
      </c>
      <c r="J107" s="18" t="s">
        <v>69</v>
      </c>
      <c r="K107" s="18" t="s">
        <v>68</v>
      </c>
      <c r="L107" s="18">
        <v>1</v>
      </c>
      <c r="M107" s="18">
        <v>10</v>
      </c>
      <c r="N107" s="19">
        <v>760</v>
      </c>
      <c r="O107" s="19">
        <v>0</v>
      </c>
      <c r="P107" s="19">
        <v>5</v>
      </c>
      <c r="Q107" s="46" t="str">
        <f t="shared" ca="1" si="50"/>
        <v>16</v>
      </c>
      <c r="R107" s="46" t="str">
        <f t="shared" ca="1" si="51"/>
        <v>08</v>
      </c>
      <c r="S107" s="46" t="str">
        <f t="shared" ca="1" si="53"/>
        <v>05</v>
      </c>
      <c r="T107" s="48" t="str">
        <f t="shared" ca="1" si="55"/>
        <v>11</v>
      </c>
      <c r="U107" s="48" t="str">
        <f t="shared" ca="1" si="56"/>
        <v>14</v>
      </c>
      <c r="V107" s="48" t="str">
        <f t="shared" ref="V107:V110" ca="1" si="58">_xlfn.BASE(SECOND(NOW()),16,2)</f>
        <v>2C</v>
      </c>
      <c r="W107" s="18">
        <v>0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9">
        <v>0</v>
      </c>
      <c r="AD107" s="19">
        <v>0</v>
      </c>
      <c r="AE107" s="19">
        <v>0</v>
      </c>
      <c r="AF107" s="19">
        <v>0</v>
      </c>
      <c r="AG107" s="19">
        <v>0</v>
      </c>
      <c r="AH107" s="19">
        <v>0</v>
      </c>
      <c r="AI107" s="18">
        <v>0</v>
      </c>
      <c r="AJ107" s="19">
        <v>1</v>
      </c>
      <c r="AK107" s="19">
        <v>1</v>
      </c>
      <c r="AL107" s="19">
        <v>1</v>
      </c>
      <c r="AM107" s="19">
        <v>1</v>
      </c>
      <c r="AN107" s="19">
        <v>1</v>
      </c>
      <c r="AO107" s="19">
        <v>0</v>
      </c>
      <c r="AP107" s="19">
        <v>0</v>
      </c>
      <c r="AQ107" s="19">
        <v>0</v>
      </c>
      <c r="AR107" s="19">
        <v>0</v>
      </c>
      <c r="AS107" s="19">
        <v>1</v>
      </c>
      <c r="AT107" s="23">
        <f>F107</f>
        <v>0</v>
      </c>
      <c r="AU107" s="18" t="s">
        <v>25</v>
      </c>
      <c r="AV107" s="16" t="str">
        <f t="shared" ca="1" si="37"/>
        <v>7B00013CC8011007600000000516080511142C0000000000000000000000000000000000000001000100010001000100000000000000000001007D</v>
      </c>
      <c r="AW107" s="79">
        <v>106</v>
      </c>
      <c r="AX107" s="21"/>
      <c r="AY107" s="18" t="str">
        <f t="shared" si="38"/>
        <v>00</v>
      </c>
      <c r="AZ107" s="18" t="str">
        <f t="shared" si="39"/>
        <v>00</v>
      </c>
      <c r="BA107" s="20"/>
      <c r="BB107" s="21"/>
    </row>
    <row r="108" spans="1:54" ht="66">
      <c r="A108" s="27"/>
      <c r="B108" s="16"/>
      <c r="C108" s="27"/>
      <c r="D108" s="29"/>
      <c r="E108" s="28">
        <v>2</v>
      </c>
      <c r="F108" s="22" t="s">
        <v>22</v>
      </c>
      <c r="G108" s="18" t="s">
        <v>18</v>
      </c>
      <c r="H108" s="18">
        <v>0</v>
      </c>
      <c r="I108" s="18">
        <v>1</v>
      </c>
      <c r="J108" s="18" t="s">
        <v>69</v>
      </c>
      <c r="K108" s="18" t="s">
        <v>68</v>
      </c>
      <c r="L108" s="18">
        <v>1</v>
      </c>
      <c r="M108" s="18">
        <v>10</v>
      </c>
      <c r="N108" s="19">
        <v>760</v>
      </c>
      <c r="O108" s="19">
        <v>0</v>
      </c>
      <c r="P108" s="19">
        <v>5</v>
      </c>
      <c r="Q108" s="46" t="str">
        <f t="shared" ca="1" si="50"/>
        <v>16</v>
      </c>
      <c r="R108" s="46" t="str">
        <f t="shared" ca="1" si="51"/>
        <v>08</v>
      </c>
      <c r="S108" s="46" t="str">
        <f t="shared" ca="1" si="53"/>
        <v>05</v>
      </c>
      <c r="T108" s="48" t="str">
        <f t="shared" ca="1" si="55"/>
        <v>11</v>
      </c>
      <c r="U108" s="48" t="str">
        <f t="shared" ca="1" si="56"/>
        <v>14</v>
      </c>
      <c r="V108" s="48" t="str">
        <f t="shared" ca="1" si="58"/>
        <v>2C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9">
        <v>1</v>
      </c>
      <c r="AD108" s="19">
        <v>1</v>
      </c>
      <c r="AE108" s="19">
        <v>1</v>
      </c>
      <c r="AF108" s="19">
        <v>1</v>
      </c>
      <c r="AG108" s="19">
        <v>1</v>
      </c>
      <c r="AH108" s="19">
        <v>1</v>
      </c>
      <c r="AI108" s="18">
        <v>0</v>
      </c>
      <c r="AJ108" s="19">
        <v>1</v>
      </c>
      <c r="AK108" s="19">
        <v>1</v>
      </c>
      <c r="AL108" s="19">
        <v>1</v>
      </c>
      <c r="AM108" s="19">
        <v>1</v>
      </c>
      <c r="AN108" s="19">
        <v>1</v>
      </c>
      <c r="AO108" s="19">
        <v>1</v>
      </c>
      <c r="AP108" s="19">
        <v>1</v>
      </c>
      <c r="AQ108" s="19">
        <v>0</v>
      </c>
      <c r="AR108" s="19">
        <v>1</v>
      </c>
      <c r="AS108" s="19">
        <v>1</v>
      </c>
      <c r="AT108" s="23" t="str">
        <f>F108</f>
        <v>FF</v>
      </c>
      <c r="AU108" s="18" t="s">
        <v>25</v>
      </c>
      <c r="AV108" s="16" t="str">
        <f t="shared" ca="1" si="37"/>
        <v>7B00013CC8011007600000000516080511142C0000000000000100010001000100010001000001000100010001000100010001000000010001FF7D</v>
      </c>
      <c r="AW108" s="79">
        <v>107</v>
      </c>
      <c r="AX108" s="21"/>
      <c r="AY108" s="18" t="str">
        <f t="shared" si="38"/>
        <v>00</v>
      </c>
      <c r="AZ108" s="18" t="str">
        <f t="shared" si="39"/>
        <v>00</v>
      </c>
      <c r="BA108" s="20"/>
      <c r="BB108" s="21"/>
    </row>
    <row r="109" spans="1:54" ht="66">
      <c r="A109" s="27"/>
      <c r="B109" s="16">
        <v>59</v>
      </c>
      <c r="C109" s="27" t="s">
        <v>12</v>
      </c>
      <c r="D109" s="16" t="s">
        <v>2</v>
      </c>
      <c r="E109" s="16">
        <v>1</v>
      </c>
      <c r="F109" s="22">
        <v>0</v>
      </c>
      <c r="G109" s="18" t="s">
        <v>18</v>
      </c>
      <c r="H109" s="18">
        <v>0</v>
      </c>
      <c r="I109" s="18">
        <v>1</v>
      </c>
      <c r="J109" s="18" t="s">
        <v>69</v>
      </c>
      <c r="K109" s="18" t="s">
        <v>68</v>
      </c>
      <c r="L109" s="18">
        <v>1</v>
      </c>
      <c r="M109" s="18">
        <v>10</v>
      </c>
      <c r="N109" s="19">
        <v>760</v>
      </c>
      <c r="O109" s="19">
        <v>0</v>
      </c>
      <c r="P109" s="19">
        <v>5</v>
      </c>
      <c r="Q109" s="46" t="str">
        <f t="shared" ca="1" si="50"/>
        <v>16</v>
      </c>
      <c r="R109" s="46" t="str">
        <f t="shared" ca="1" si="51"/>
        <v>08</v>
      </c>
      <c r="S109" s="46" t="str">
        <f t="shared" ca="1" si="53"/>
        <v>05</v>
      </c>
      <c r="T109" s="48" t="str">
        <f t="shared" ca="1" si="55"/>
        <v>11</v>
      </c>
      <c r="U109" s="48" t="str">
        <f t="shared" ca="1" si="56"/>
        <v>14</v>
      </c>
      <c r="V109" s="48" t="str">
        <f t="shared" ca="1" si="58"/>
        <v>2C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9">
        <v>1</v>
      </c>
      <c r="AD109" s="19">
        <v>1</v>
      </c>
      <c r="AE109" s="19">
        <v>1</v>
      </c>
      <c r="AF109" s="19">
        <v>1</v>
      </c>
      <c r="AG109" s="19">
        <v>1</v>
      </c>
      <c r="AH109" s="19">
        <v>1</v>
      </c>
      <c r="AI109" s="18">
        <v>0</v>
      </c>
      <c r="AJ109" s="19">
        <v>1</v>
      </c>
      <c r="AK109" s="19">
        <v>1</v>
      </c>
      <c r="AL109" s="19">
        <v>1</v>
      </c>
      <c r="AM109" s="19">
        <v>1</v>
      </c>
      <c r="AN109" s="19">
        <v>1</v>
      </c>
      <c r="AO109" s="19">
        <v>1</v>
      </c>
      <c r="AP109" s="19">
        <v>1</v>
      </c>
      <c r="AQ109" s="19">
        <v>0</v>
      </c>
      <c r="AR109" s="19">
        <v>1</v>
      </c>
      <c r="AS109" s="19">
        <v>1</v>
      </c>
      <c r="AT109" s="18" t="str">
        <f t="shared" ref="AT109:AT110" ca="1" si="59">TEXT(DEC2HEX(_xlfn.BITAND(SUM(HEX2DEC(G109)+HEX2DEC(H109)+HEX2DEC(I109)+HEX2DEC(J109)+HEX2DEC(K109)+HEX2DEC(L109)+HEX2DEC(M109)+HEX2DEC(N109)+HEX2DEC(O109)+HEX2DEC(P109)+HEX2DEC(Q109)+HEX2DEC(R109)+HEX2DEC(S109)+HEX2DEC(T109)+HEX2DEC(U109)+HEX2DEC(V109)+HEX2DEC(X109)+HEX2DEC(Y109)+HEX2DEC(Z109)+HEX2DEC(AA109)+HEX2DEC(AB109)+HEX2DEC(AC109)+HEX2DEC(AD109)+HEX2DEC(AE109)+HEX2DEC(AF109)+HEX2DEC(AG109)+HEX2DEC(AH109)+HEX2DEC(AI109)+HEX2DEC(AJ109)+HEX2DEC(AK109)+HEX2DEC(AL109)+HEX2DEC(AM109)+HEX2DEC(AN109)+HEX2DEC(AO109)+HEX2DEC(AP109)+HEX2DEC(AQ109)+HEX2DEC(AR109)+HEX2DEC(AS109)),85)),"00")</f>
        <v>51</v>
      </c>
      <c r="AU109" s="23">
        <f>F109</f>
        <v>0</v>
      </c>
      <c r="AV109" s="16" t="str">
        <f t="shared" ca="1" si="37"/>
        <v>7B00013CC8011007600000000516080511142C00000000000001000100010001000100010000010001000100010001000100010000000100015100</v>
      </c>
      <c r="AW109" s="79">
        <v>108</v>
      </c>
      <c r="AX109" s="21"/>
      <c r="AY109" s="18" t="str">
        <f t="shared" si="38"/>
        <v>00</v>
      </c>
      <c r="AZ109" s="18" t="str">
        <f t="shared" si="39"/>
        <v>00</v>
      </c>
      <c r="BA109" s="20"/>
      <c r="BB109" s="21"/>
    </row>
    <row r="110" spans="1:54" ht="66">
      <c r="A110" s="27"/>
      <c r="B110" s="16"/>
      <c r="C110" s="27"/>
      <c r="D110" s="16"/>
      <c r="E110" s="16">
        <v>2</v>
      </c>
      <c r="F110" s="22" t="s">
        <v>22</v>
      </c>
      <c r="G110" s="18" t="s">
        <v>18</v>
      </c>
      <c r="H110" s="18">
        <v>0</v>
      </c>
      <c r="I110" s="18">
        <v>1</v>
      </c>
      <c r="J110" s="18" t="s">
        <v>69</v>
      </c>
      <c r="K110" s="18" t="s">
        <v>68</v>
      </c>
      <c r="L110" s="18">
        <v>1</v>
      </c>
      <c r="M110" s="18">
        <v>10</v>
      </c>
      <c r="N110" s="19">
        <v>760</v>
      </c>
      <c r="O110" s="19">
        <v>0</v>
      </c>
      <c r="P110" s="19">
        <v>5</v>
      </c>
      <c r="Q110" s="46" t="str">
        <f t="shared" ca="1" si="50"/>
        <v>16</v>
      </c>
      <c r="R110" s="46" t="str">
        <f t="shared" ca="1" si="51"/>
        <v>08</v>
      </c>
      <c r="S110" s="46" t="str">
        <f t="shared" ca="1" si="53"/>
        <v>05</v>
      </c>
      <c r="T110" s="48" t="str">
        <f t="shared" ca="1" si="55"/>
        <v>11</v>
      </c>
      <c r="U110" s="48" t="str">
        <f t="shared" ca="1" si="56"/>
        <v>14</v>
      </c>
      <c r="V110" s="48" t="str">
        <f t="shared" ca="1" si="58"/>
        <v>2C</v>
      </c>
      <c r="W110" s="18">
        <v>0</v>
      </c>
      <c r="X110" s="18">
        <v>0</v>
      </c>
      <c r="Y110" s="18">
        <v>0</v>
      </c>
      <c r="Z110" s="18">
        <v>0</v>
      </c>
      <c r="AA110" s="18">
        <v>0</v>
      </c>
      <c r="AB110" s="18">
        <v>0</v>
      </c>
      <c r="AC110" s="19">
        <v>1</v>
      </c>
      <c r="AD110" s="19">
        <v>1</v>
      </c>
      <c r="AE110" s="19">
        <v>1</v>
      </c>
      <c r="AF110" s="19">
        <v>1</v>
      </c>
      <c r="AG110" s="19">
        <v>1</v>
      </c>
      <c r="AH110" s="19">
        <v>1</v>
      </c>
      <c r="AI110" s="18">
        <v>0</v>
      </c>
      <c r="AJ110" s="19">
        <v>1</v>
      </c>
      <c r="AK110" s="19">
        <v>1</v>
      </c>
      <c r="AL110" s="19">
        <v>1</v>
      </c>
      <c r="AM110" s="19">
        <v>1</v>
      </c>
      <c r="AN110" s="19">
        <v>1</v>
      </c>
      <c r="AO110" s="19">
        <v>1</v>
      </c>
      <c r="AP110" s="19">
        <v>1</v>
      </c>
      <c r="AQ110" s="19">
        <v>1</v>
      </c>
      <c r="AR110" s="19">
        <v>1</v>
      </c>
      <c r="AS110" s="19">
        <v>1</v>
      </c>
      <c r="AT110" s="18" t="str">
        <f t="shared" ca="1" si="59"/>
        <v>50</v>
      </c>
      <c r="AU110" s="23" t="str">
        <f>F110</f>
        <v>FF</v>
      </c>
      <c r="AV110" s="16" t="str">
        <f t="shared" ca="1" si="37"/>
        <v>7B00013CC8011007600000000516080511142C000000000000010001000100010001000100000100010001000100010001000100010001000150FF</v>
      </c>
      <c r="AW110" s="79">
        <v>109</v>
      </c>
      <c r="AX110" s="21"/>
      <c r="AY110" s="18" t="str">
        <f t="shared" si="38"/>
        <v>00</v>
      </c>
      <c r="AZ110" s="18" t="str">
        <f t="shared" si="39"/>
        <v>00</v>
      </c>
      <c r="BA110" s="20"/>
      <c r="BB110" s="21"/>
    </row>
    <row r="111" spans="1:54">
      <c r="A111" s="71"/>
      <c r="B111" s="76"/>
      <c r="C111" s="72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5"/>
      <c r="AY111" s="76"/>
      <c r="AZ111" s="76"/>
      <c r="BA111" s="76"/>
      <c r="BB111" s="75"/>
    </row>
  </sheetData>
  <sheetProtection algorithmName="SHA-512" hashValue="QmUV2Z116WFzFWOOUitcxmBMLCJSZd5wvIEbKGu9kITwH+IZcxD/h7cEuNwgWmuGQVp0NZQKhiz99gy7krXBmw==" saltValue="uMYmWMke9Y1UfTm62UWWdg==" spinCount="100000" sheet="1" objects="1" scenarios="1"/>
  <phoneticPr fontId="1" type="noConversion"/>
  <conditionalFormatting sqref="AW2:AW110">
    <cfRule type="duplicateValues" dxfId="18" priority="1"/>
  </conditionalFormatting>
  <dataValidations count="2">
    <dataValidation type="list" allowBlank="1" showInputMessage="1" showErrorMessage="1" sqref="BA2:BA110" xr:uid="{2F6457E8-8CFA-41B7-81C7-B54D5CC49FC3}">
      <formula1>결과</formula1>
    </dataValidation>
    <dataValidation type="whole" allowBlank="1" showInputMessage="1" showErrorMessage="1" sqref="AW2:AW110" xr:uid="{2A17CEBA-B6DE-4C40-828D-63BE691334F6}">
      <formula1>1</formula1>
      <formula2>300</formula2>
    </dataValidation>
  </dataValidations>
  <pageMargins left="0.17" right="0.17" top="0.41" bottom="0.41" header="0.3" footer="0.3"/>
  <pageSetup paperSize="9" scale="25" fitToHeight="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4EE8F-0C8E-430F-B091-672A2ED8A501}">
  <sheetPr codeName="Sheet15">
    <pageSetUpPr fitToPage="1"/>
  </sheetPr>
  <dimension ref="A1:BB111"/>
  <sheetViews>
    <sheetView zoomScale="70" zoomScaleNormal="70" workbookViewId="0">
      <pane xSplit="6" ySplit="1" topLeftCell="G2" activePane="bottomRight" state="frozen"/>
      <selection activeCell="Y40" sqref="Y40"/>
      <selection pane="topRight" activeCell="Y40" sqref="Y40"/>
      <selection pane="bottomLeft" activeCell="Y40" sqref="Y40"/>
      <selection pane="bottomRight"/>
    </sheetView>
  </sheetViews>
  <sheetFormatPr defaultRowHeight="16.5"/>
  <cols>
    <col min="1" max="1" width="30.125" style="74" customWidth="1"/>
    <col min="2" max="2" width="7.125" style="77" customWidth="1"/>
    <col min="3" max="3" width="19" style="74" customWidth="1"/>
    <col min="4" max="4" width="15" style="77" customWidth="1"/>
    <col min="5" max="5" width="5.625" style="77" customWidth="1"/>
    <col min="6" max="6" width="9.5" style="77" customWidth="1"/>
    <col min="7" max="13" width="5.375" style="77" customWidth="1"/>
    <col min="14" max="16" width="7.625" style="77" customWidth="1"/>
    <col min="17" max="17" width="5.375" style="77" customWidth="1"/>
    <col min="18" max="18" width="6.375" style="77" customWidth="1"/>
    <col min="19" max="28" width="5.375" style="77" customWidth="1"/>
    <col min="29" max="34" width="7.625" style="77" customWidth="1"/>
    <col min="35" max="35" width="5.375" style="77" customWidth="1"/>
    <col min="36" max="45" width="7.625" style="77" customWidth="1"/>
    <col min="46" max="46" width="8.125" style="77" customWidth="1"/>
    <col min="47" max="47" width="5.375" style="77" customWidth="1"/>
    <col min="48" max="48" width="30.875" style="77" customWidth="1"/>
    <col min="49" max="49" width="5.75" style="77" customWidth="1"/>
    <col min="50" max="50" width="37.875" style="78" customWidth="1"/>
    <col min="51" max="52" width="5.375" style="77" customWidth="1"/>
    <col min="53" max="53" width="7.5" style="77" customWidth="1"/>
    <col min="54" max="54" width="82.875" style="77" bestFit="1" customWidth="1"/>
    <col min="55" max="16384" width="9" style="74"/>
  </cols>
  <sheetData>
    <row r="1" spans="1:54" ht="34.5">
      <c r="A1" s="65" t="s">
        <v>50</v>
      </c>
      <c r="B1" s="65" t="s">
        <v>15</v>
      </c>
      <c r="C1" s="65" t="s">
        <v>52</v>
      </c>
      <c r="D1" s="65" t="s">
        <v>54</v>
      </c>
      <c r="E1" s="67" t="s">
        <v>15</v>
      </c>
      <c r="F1" s="67" t="s">
        <v>33</v>
      </c>
      <c r="G1" s="67" t="s">
        <v>6</v>
      </c>
      <c r="H1" s="67" t="s">
        <v>26</v>
      </c>
      <c r="I1" s="67" t="s">
        <v>28</v>
      </c>
      <c r="J1" s="67" t="s">
        <v>27</v>
      </c>
      <c r="K1" s="67" t="s">
        <v>29</v>
      </c>
      <c r="L1" s="67" t="s">
        <v>10</v>
      </c>
      <c r="M1" s="67" t="s">
        <v>70</v>
      </c>
      <c r="N1" s="67" t="s">
        <v>71</v>
      </c>
      <c r="O1" s="67" t="s">
        <v>186</v>
      </c>
      <c r="P1" s="67" t="s">
        <v>105</v>
      </c>
      <c r="Q1" s="67" t="s">
        <v>187</v>
      </c>
      <c r="R1" s="67" t="s">
        <v>110</v>
      </c>
      <c r="S1" s="67" t="s">
        <v>188</v>
      </c>
      <c r="T1" s="67" t="s">
        <v>189</v>
      </c>
      <c r="U1" s="67" t="s">
        <v>190</v>
      </c>
      <c r="V1" s="67" t="s">
        <v>192</v>
      </c>
      <c r="W1" s="67" t="s">
        <v>191</v>
      </c>
      <c r="X1" s="67" t="s">
        <v>117</v>
      </c>
      <c r="Y1" s="67" t="s">
        <v>117</v>
      </c>
      <c r="Z1" s="67" t="s">
        <v>117</v>
      </c>
      <c r="AA1" s="67" t="s">
        <v>117</v>
      </c>
      <c r="AB1" s="67" t="s">
        <v>117</v>
      </c>
      <c r="AC1" s="67" t="s">
        <v>118</v>
      </c>
      <c r="AD1" s="67" t="s">
        <v>119</v>
      </c>
      <c r="AE1" s="67" t="s">
        <v>120</v>
      </c>
      <c r="AF1" s="67" t="s">
        <v>121</v>
      </c>
      <c r="AG1" s="67" t="s">
        <v>122</v>
      </c>
      <c r="AH1" s="67" t="s">
        <v>123</v>
      </c>
      <c r="AI1" s="67" t="s">
        <v>124</v>
      </c>
      <c r="AJ1" s="67" t="s">
        <v>125</v>
      </c>
      <c r="AK1" s="67" t="s">
        <v>126</v>
      </c>
      <c r="AL1" s="67" t="s">
        <v>127</v>
      </c>
      <c r="AM1" s="67" t="s">
        <v>128</v>
      </c>
      <c r="AN1" s="67" t="s">
        <v>129</v>
      </c>
      <c r="AO1" s="67" t="s">
        <v>130</v>
      </c>
      <c r="AP1" s="67" t="s">
        <v>131</v>
      </c>
      <c r="AQ1" s="67" t="s">
        <v>132</v>
      </c>
      <c r="AR1" s="67" t="s">
        <v>133</v>
      </c>
      <c r="AS1" s="67" t="s">
        <v>134</v>
      </c>
      <c r="AT1" s="67" t="s">
        <v>20</v>
      </c>
      <c r="AU1" s="67" t="s">
        <v>12</v>
      </c>
      <c r="AV1" s="67" t="s">
        <v>21</v>
      </c>
      <c r="AW1" s="67" t="s">
        <v>787</v>
      </c>
      <c r="AX1" s="67" t="s">
        <v>17</v>
      </c>
      <c r="AY1" s="67" t="s">
        <v>135</v>
      </c>
      <c r="AZ1" s="67" t="s">
        <v>136</v>
      </c>
      <c r="BA1" s="67" t="s">
        <v>34</v>
      </c>
      <c r="BB1" s="67" t="s">
        <v>32</v>
      </c>
    </row>
    <row r="2" spans="1:54" ht="66">
      <c r="A2" s="41" t="s">
        <v>200</v>
      </c>
      <c r="B2" s="63">
        <f>COUNTA(AW2:AW300)</f>
        <v>109</v>
      </c>
      <c r="C2" s="47"/>
      <c r="D2" s="35" t="s">
        <v>53</v>
      </c>
      <c r="E2" s="42">
        <v>0</v>
      </c>
      <c r="F2" s="17" t="s">
        <v>18</v>
      </c>
      <c r="G2" s="18" t="s">
        <v>18</v>
      </c>
      <c r="H2" s="18">
        <v>0</v>
      </c>
      <c r="I2" s="18">
        <v>1</v>
      </c>
      <c r="J2" s="18" t="s">
        <v>69</v>
      </c>
      <c r="K2" s="18" t="s">
        <v>68</v>
      </c>
      <c r="L2" s="18">
        <v>1</v>
      </c>
      <c r="M2" s="18">
        <v>11</v>
      </c>
      <c r="N2" s="19">
        <v>760</v>
      </c>
      <c r="O2" s="19">
        <v>0</v>
      </c>
      <c r="P2" s="19">
        <v>5</v>
      </c>
      <c r="Q2" s="18">
        <v>0</v>
      </c>
      <c r="R2" s="18">
        <v>1</v>
      </c>
      <c r="S2" s="18">
        <v>2</v>
      </c>
      <c r="T2" s="18">
        <v>3</v>
      </c>
      <c r="U2" s="18">
        <v>4</v>
      </c>
      <c r="V2" s="18">
        <v>10</v>
      </c>
      <c r="W2" s="18">
        <v>5</v>
      </c>
      <c r="X2" s="18">
        <v>0</v>
      </c>
      <c r="Y2" s="18">
        <v>0</v>
      </c>
      <c r="Z2" s="18">
        <v>0</v>
      </c>
      <c r="AA2" s="18">
        <v>0</v>
      </c>
      <c r="AB2" s="18">
        <v>0</v>
      </c>
      <c r="AC2" s="19">
        <v>0</v>
      </c>
      <c r="AD2" s="19">
        <v>0</v>
      </c>
      <c r="AE2" s="19">
        <v>0</v>
      </c>
      <c r="AF2" s="19">
        <v>0</v>
      </c>
      <c r="AG2" s="19">
        <v>0</v>
      </c>
      <c r="AH2" s="19">
        <v>0</v>
      </c>
      <c r="AI2" s="18">
        <v>0</v>
      </c>
      <c r="AJ2" s="19">
        <v>0</v>
      </c>
      <c r="AK2" s="19">
        <v>0</v>
      </c>
      <c r="AL2" s="19">
        <v>0</v>
      </c>
      <c r="AM2" s="19">
        <v>0</v>
      </c>
      <c r="AN2" s="19">
        <v>0</v>
      </c>
      <c r="AO2" s="19">
        <v>0</v>
      </c>
      <c r="AP2" s="19">
        <v>0</v>
      </c>
      <c r="AQ2" s="19">
        <v>0</v>
      </c>
      <c r="AR2" s="19">
        <v>0</v>
      </c>
      <c r="AS2" s="19">
        <v>0</v>
      </c>
      <c r="AT2" s="18" t="str">
        <f>TEXT(DEC2HEX(_xlfn.BITAND(SUM(HEX2DEC(G2)+HEX2DEC(H2)+HEX2DEC(I2)+HEX2DEC(J2)+HEX2DEC(K2)+HEX2DEC(L2)+HEX2DEC(M2)+HEX2DEC(N2)+HEX2DEC(O2)+HEX2DEC(P2)+HEX2DEC(Q2)+HEX2DEC(R2)+HEX2DEC(S2)+HEX2DEC(T2)+HEX2DEC(U2)+HEX2DEC(V2)+HEX2DEC(X2)+HEX2DEC(Y2)+HEX2DEC(Z2)+HEX2DEC(AA2)+HEX2DEC(AB2)+HEX2DEC(AC2)+HEX2DEC(AD2)+HEX2DEC(AE2)+HEX2DEC(AF2)+HEX2DEC(AG2)+HEX2DEC(AH2)+HEX2DEC(AI2)+HEX2DEC(AJ2)+HEX2DEC(AK2)+HEX2DEC(AL2)+HEX2DEC(AM2)+HEX2DEC(AN2)+HEX2DEC(AO2)+HEX2DEC(AP2)+HEX2DEC(AQ2)+HEX2DEC(AR2)+HEX2DEC(AS2)),85)),"00")</f>
        <v>11</v>
      </c>
      <c r="AU2" s="18" t="s">
        <v>25</v>
      </c>
      <c r="AV2" s="16" t="str">
        <f>CONCATENATE(TEXT(G2,"00"),TEXT(H2,"00"),TEXT(I2,"00"),TEXT(J2,"00"),TEXT(K2,"00"),TEXT(L2,"00"),TEXT(M2,"00"),TEXT(N2,"0000"),TEXT(O2,"0000"),TEXT(P2,"0000"),TEXT(Q2,"00"),TEXT(R2,"00"),,TEXT(S2,"00"),,TEXT(T2,"00"),TEXT(U2,"00"),TEXT(V2,"00"),TEXT(X2,"00"),TEXT(Y2,"00"),TEXT(Z2,"00"),TEXT(AA2,"00"),TEXT(AB2,"00"),TEXT(AC2,"0000"),TEXT(AD2,"0000"),TEXT(AE2,"0000"),TEXT(AF2,"0000"),TEXT(AG2,"0000"),TEXT(AH2,"0000"),TEXT(AI2,"00"),TEXT(AJ2,"0000"),TEXT(AK2,"0000"),TEXT(AL2,"0000"),TEXT(AM2,"0000"),TEXT(AN2,"0000"),TEXT(AO2,"0000"),TEXT(AP2,"0000"),TEXT(AQ2,"0000"),TEXT(AR2,"0000"),TEXT(AS2,"0000"),TEXT(AT2,"00"),TEXT(AU2,"00"))</f>
        <v>7B00013CC801110760000000050001020304100000000000000000000000000000000000000000000000000000000000000000000000000000117D</v>
      </c>
      <c r="AW2" s="79">
        <v>1</v>
      </c>
      <c r="AX2" s="21"/>
      <c r="AY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),85)),"00")</f>
        <v>00</v>
      </c>
      <c r="AZ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+HEX2DEC(MID(AX2,139,2))+HEX2DEC(MID(AX2,142,2))+HEX2DEC(MID(AX2,145,2))+HEX2DEC(MID(AX2,148,2))+HEX2DEC(MID(AX2,151,2))+HEX2DEC(MID(AX2,154,2))+HEX2DEC(MID(AX2,157,2))+HEX2DEC(MID(AX2,160,2))+HEX2DEC(MID(AX2,163,2))+HEX2DEC(MID(AX2,166,2))+HEX2DEC(MID(AX2,169,2))+HEX2DEC(MID(AX2,172,2))+HEX2DEC(MID(AX2,175,2))+HEX2DEC(MID(AX2,178,2))+HEX2DEC(MID(AX2,181,2))+HEX2DEC(MID(AX2,184,2))+HEX2DEC(MID(AX2,187,2))+HEX2DEC(MID(AX2,190,2))+HEX2DEC(MID(AX2,193,2))+HEX2DEC(MID(AX2,196,2))+HEX2DEC(MID(AX2,199,2))+HEX2DEC(MID(AX2,202,2))),85)),"00")</f>
        <v>00</v>
      </c>
      <c r="BA2" s="20" t="s">
        <v>40</v>
      </c>
      <c r="BB2" s="21"/>
    </row>
    <row r="3" spans="1:54" ht="66">
      <c r="A3" s="40" t="s">
        <v>5</v>
      </c>
      <c r="B3" s="43">
        <v>0</v>
      </c>
      <c r="C3" s="39" t="s">
        <v>6</v>
      </c>
      <c r="D3" s="43" t="s">
        <v>0</v>
      </c>
      <c r="E3" s="16">
        <v>1</v>
      </c>
      <c r="F3" s="22" t="s">
        <v>22</v>
      </c>
      <c r="G3" s="23" t="str">
        <f>F3</f>
        <v>FF</v>
      </c>
      <c r="H3" s="18">
        <v>0</v>
      </c>
      <c r="I3" s="18">
        <v>1</v>
      </c>
      <c r="J3" s="18" t="s">
        <v>69</v>
      </c>
      <c r="K3" s="18" t="s">
        <v>68</v>
      </c>
      <c r="L3" s="18">
        <v>1</v>
      </c>
      <c r="M3" s="18">
        <v>11</v>
      </c>
      <c r="N3" s="19">
        <v>760</v>
      </c>
      <c r="O3" s="19">
        <v>0</v>
      </c>
      <c r="P3" s="19">
        <v>5</v>
      </c>
      <c r="Q3" s="18">
        <v>0</v>
      </c>
      <c r="R3" s="18">
        <v>1</v>
      </c>
      <c r="S3" s="18">
        <v>2</v>
      </c>
      <c r="T3" s="18">
        <v>3</v>
      </c>
      <c r="U3" s="18">
        <v>4</v>
      </c>
      <c r="V3" s="18">
        <v>10</v>
      </c>
      <c r="W3" s="18">
        <v>5</v>
      </c>
      <c r="X3" s="18">
        <v>0</v>
      </c>
      <c r="Y3" s="18">
        <v>0</v>
      </c>
      <c r="Z3" s="18">
        <v>0</v>
      </c>
      <c r="AA3" s="18">
        <v>0</v>
      </c>
      <c r="AB3" s="18">
        <v>0</v>
      </c>
      <c r="AC3" s="19">
        <v>0</v>
      </c>
      <c r="AD3" s="19">
        <v>0</v>
      </c>
      <c r="AE3" s="19">
        <v>0</v>
      </c>
      <c r="AF3" s="19">
        <v>0</v>
      </c>
      <c r="AG3" s="19">
        <v>0</v>
      </c>
      <c r="AH3" s="19">
        <v>0</v>
      </c>
      <c r="AI3" s="18">
        <v>0</v>
      </c>
      <c r="AJ3" s="19">
        <v>0</v>
      </c>
      <c r="AK3" s="19">
        <v>0</v>
      </c>
      <c r="AL3" s="19">
        <v>0</v>
      </c>
      <c r="AM3" s="19">
        <v>0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>
        <v>0</v>
      </c>
      <c r="AT3" s="18" t="str">
        <f t="shared" ref="AT3:AT66" si="0">TEXT(DEC2HEX(_xlfn.BITAND(SUM(HEX2DEC(G3)+HEX2DEC(H3)+HEX2DEC(I3)+HEX2DEC(J3)+HEX2DEC(K3)+HEX2DEC(L3)+HEX2DEC(M3)+HEX2DEC(N3)+HEX2DEC(O3)+HEX2DEC(P3)+HEX2DEC(Q3)+HEX2DEC(R3)+HEX2DEC(S3)+HEX2DEC(T3)+HEX2DEC(U3)+HEX2DEC(V3)+HEX2DEC(X3)+HEX2DEC(Y3)+HEX2DEC(Z3)+HEX2DEC(AA3)+HEX2DEC(AB3)+HEX2DEC(AC3)+HEX2DEC(AD3)+HEX2DEC(AE3)+HEX2DEC(AF3)+HEX2DEC(AG3)+HEX2DEC(AH3)+HEX2DEC(AI3)+HEX2DEC(AJ3)+HEX2DEC(AK3)+HEX2DEC(AL3)+HEX2DEC(AM3)+HEX2DEC(AN3)+HEX2DEC(AO3)+HEX2DEC(AP3)+HEX2DEC(AQ3)+HEX2DEC(AR3)+HEX2DEC(AS3)),85)),"00")</f>
        <v>15</v>
      </c>
      <c r="AU3" s="18" t="s">
        <v>25</v>
      </c>
      <c r="AV3" s="16" t="str">
        <f t="shared" ref="AV3:AV66" si="1">CONCATENATE(TEXT(G3,"00"),TEXT(H3,"00"),TEXT(I3,"00"),TEXT(J3,"00"),TEXT(K3,"00"),TEXT(L3,"00"),TEXT(M3,"00"),TEXT(N3,"0000"),TEXT(O3,"0000"),TEXT(P3,"0000"),TEXT(Q3,"00"),TEXT(R3,"00"),,TEXT(S3,"00"),,TEXT(T3,"00"),TEXT(U3,"00"),TEXT(V3,"00"),TEXT(X3,"00"),TEXT(Y3,"00"),TEXT(Z3,"00"),TEXT(AA3,"00"),TEXT(AB3,"00"),TEXT(AC3,"0000"),TEXT(AD3,"0000"),TEXT(AE3,"0000"),TEXT(AF3,"0000"),TEXT(AG3,"0000"),TEXT(AH3,"0000"),TEXT(AI3,"00"),TEXT(AJ3,"0000"),TEXT(AK3,"0000"),TEXT(AL3,"0000"),TEXT(AM3,"0000"),TEXT(AN3,"0000"),TEXT(AO3,"0000"),TEXT(AP3,"0000"),TEXT(AQ3,"0000"),TEXT(AR3,"0000"),TEXT(AS3,"0000"),TEXT(AT3,"00"),TEXT(AU3,"00"))</f>
        <v>FF00013CC801110760000000050001020304100000000000000000000000000000000000000000000000000000000000000000000000000000157D</v>
      </c>
      <c r="AW3" s="79">
        <v>2</v>
      </c>
      <c r="AX3" s="21"/>
      <c r="AY3" s="18" t="str">
        <f t="shared" ref="AY3:AY66" si="2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),85)),"00")</f>
        <v>00</v>
      </c>
      <c r="AZ3" s="18" t="str">
        <f t="shared" ref="AZ3:AZ66" si="3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+HEX2DEC(MID(AX3,139,2))+HEX2DEC(MID(AX3,142,2))+HEX2DEC(MID(AX3,145,2))+HEX2DEC(MID(AX3,148,2))+HEX2DEC(MID(AX3,151,2))+HEX2DEC(MID(AX3,154,2))+HEX2DEC(MID(AX3,157,2))+HEX2DEC(MID(AX3,160,2))+HEX2DEC(MID(AX3,163,2))+HEX2DEC(MID(AX3,166,2))+HEX2DEC(MID(AX3,169,2))+HEX2DEC(MID(AX3,172,2))+HEX2DEC(MID(AX3,175,2))+HEX2DEC(MID(AX3,178,2))+HEX2DEC(MID(AX3,181,2))+HEX2DEC(MID(AX3,184,2))+HEX2DEC(MID(AX3,187,2))+HEX2DEC(MID(AX3,190,2))+HEX2DEC(MID(AX3,193,2))+HEX2DEC(MID(AX3,196,2))+HEX2DEC(MID(AX3,199,2))+HEX2DEC(MID(AX3,202,2))),85)),"00")</f>
        <v>00</v>
      </c>
      <c r="BA3" s="20"/>
      <c r="BB3" s="21"/>
    </row>
    <row r="4" spans="1:54" ht="66">
      <c r="A4" s="45"/>
      <c r="B4" s="16"/>
      <c r="C4" s="27"/>
      <c r="D4" s="16"/>
      <c r="E4" s="16">
        <v>2</v>
      </c>
      <c r="F4" s="22">
        <v>0</v>
      </c>
      <c r="G4" s="23">
        <f>F4</f>
        <v>0</v>
      </c>
      <c r="H4" s="18" t="str">
        <f>TEXT(DEC2HEX(_xlfn.BITAND(SUM(HEX2DEC(MID(E4,1,2))+HEX2DEC(MID(E4,3,2))+HEX2DEC(MID(E4,5,2))+HEX2DEC(MID(E4,7,2))+HEX2DEC(MID(E4,9,2))+HEX2DEC(MID(E4,11,2))),85)),"00")</f>
        <v>00</v>
      </c>
      <c r="I4" s="18">
        <v>1</v>
      </c>
      <c r="J4" s="18" t="s">
        <v>69</v>
      </c>
      <c r="K4" s="18" t="s">
        <v>68</v>
      </c>
      <c r="L4" s="18">
        <v>1</v>
      </c>
      <c r="M4" s="18">
        <v>11</v>
      </c>
      <c r="N4" s="19">
        <v>760</v>
      </c>
      <c r="O4" s="19">
        <v>0</v>
      </c>
      <c r="P4" s="19">
        <v>5</v>
      </c>
      <c r="Q4" s="18">
        <v>0</v>
      </c>
      <c r="R4" s="18">
        <v>1</v>
      </c>
      <c r="S4" s="18">
        <v>2</v>
      </c>
      <c r="T4" s="18">
        <v>3</v>
      </c>
      <c r="U4" s="18">
        <v>4</v>
      </c>
      <c r="V4" s="18">
        <v>10</v>
      </c>
      <c r="W4" s="18">
        <v>5</v>
      </c>
      <c r="X4" s="18">
        <v>0</v>
      </c>
      <c r="Y4" s="18">
        <v>0</v>
      </c>
      <c r="Z4" s="18">
        <v>0</v>
      </c>
      <c r="AA4" s="18">
        <v>0</v>
      </c>
      <c r="AB4" s="18">
        <v>0</v>
      </c>
      <c r="AC4" s="19">
        <v>0</v>
      </c>
      <c r="AD4" s="19">
        <v>0</v>
      </c>
      <c r="AE4" s="19">
        <v>0</v>
      </c>
      <c r="AF4" s="19">
        <v>0</v>
      </c>
      <c r="AG4" s="19">
        <v>0</v>
      </c>
      <c r="AH4" s="19">
        <v>0</v>
      </c>
      <c r="AI4" s="18">
        <v>0</v>
      </c>
      <c r="AJ4" s="19">
        <v>0</v>
      </c>
      <c r="AK4" s="19">
        <v>0</v>
      </c>
      <c r="AL4" s="19">
        <v>0</v>
      </c>
      <c r="AM4" s="19">
        <v>0</v>
      </c>
      <c r="AN4" s="19">
        <v>0</v>
      </c>
      <c r="AO4" s="19">
        <v>0</v>
      </c>
      <c r="AP4" s="19">
        <v>0</v>
      </c>
      <c r="AQ4" s="19">
        <v>0</v>
      </c>
      <c r="AR4" s="19">
        <v>0</v>
      </c>
      <c r="AS4" s="19">
        <v>0</v>
      </c>
      <c r="AT4" s="18" t="str">
        <f t="shared" si="0"/>
        <v>14</v>
      </c>
      <c r="AU4" s="18" t="s">
        <v>25</v>
      </c>
      <c r="AV4" s="16" t="str">
        <f t="shared" si="1"/>
        <v>0000013CC801110760000000050001020304100000000000000000000000000000000000000000000000000000000000000000000000000000147D</v>
      </c>
      <c r="AW4" s="79">
        <v>3</v>
      </c>
      <c r="AX4" s="21"/>
      <c r="AY4" s="18" t="str">
        <f t="shared" si="2"/>
        <v>00</v>
      </c>
      <c r="AZ4" s="18" t="str">
        <f t="shared" si="3"/>
        <v>00</v>
      </c>
      <c r="BA4" s="20"/>
      <c r="BB4" s="21"/>
    </row>
    <row r="5" spans="1:54" ht="66">
      <c r="A5" s="27"/>
      <c r="B5" s="16">
        <v>1</v>
      </c>
      <c r="C5" s="27" t="s">
        <v>3</v>
      </c>
      <c r="D5" s="16" t="s">
        <v>14</v>
      </c>
      <c r="E5" s="16">
        <v>1</v>
      </c>
      <c r="F5" s="22">
        <v>0</v>
      </c>
      <c r="G5" s="18" t="s">
        <v>18</v>
      </c>
      <c r="H5" s="23">
        <f>F5</f>
        <v>0</v>
      </c>
      <c r="I5" s="18">
        <v>1</v>
      </c>
      <c r="J5" s="18" t="s">
        <v>69</v>
      </c>
      <c r="K5" s="18" t="s">
        <v>68</v>
      </c>
      <c r="L5" s="18">
        <v>1</v>
      </c>
      <c r="M5" s="18">
        <v>11</v>
      </c>
      <c r="N5" s="19">
        <v>760</v>
      </c>
      <c r="O5" s="19">
        <v>0</v>
      </c>
      <c r="P5" s="19">
        <v>5</v>
      </c>
      <c r="Q5" s="18">
        <v>0</v>
      </c>
      <c r="R5" s="18">
        <v>1</v>
      </c>
      <c r="S5" s="18">
        <v>2</v>
      </c>
      <c r="T5" s="18">
        <v>3</v>
      </c>
      <c r="U5" s="18">
        <v>4</v>
      </c>
      <c r="V5" s="18">
        <v>10</v>
      </c>
      <c r="W5" s="18">
        <v>5</v>
      </c>
      <c r="X5" s="18">
        <v>0</v>
      </c>
      <c r="Y5" s="18">
        <v>0</v>
      </c>
      <c r="Z5" s="18">
        <v>0</v>
      </c>
      <c r="AA5" s="18">
        <v>0</v>
      </c>
      <c r="AB5" s="18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8">
        <v>0</v>
      </c>
      <c r="AJ5" s="19">
        <v>0</v>
      </c>
      <c r="AK5" s="19">
        <v>0</v>
      </c>
      <c r="AL5" s="19">
        <v>0</v>
      </c>
      <c r="AM5" s="19">
        <v>0</v>
      </c>
      <c r="AN5" s="19">
        <v>0</v>
      </c>
      <c r="AO5" s="19">
        <v>0</v>
      </c>
      <c r="AP5" s="19">
        <v>0</v>
      </c>
      <c r="AQ5" s="19">
        <v>0</v>
      </c>
      <c r="AR5" s="19">
        <v>0</v>
      </c>
      <c r="AS5" s="19">
        <v>0</v>
      </c>
      <c r="AT5" s="18" t="str">
        <f t="shared" si="0"/>
        <v>11</v>
      </c>
      <c r="AU5" s="18" t="s">
        <v>25</v>
      </c>
      <c r="AV5" s="16" t="str">
        <f t="shared" si="1"/>
        <v>7B00013CC801110760000000050001020304100000000000000000000000000000000000000000000000000000000000000000000000000000117D</v>
      </c>
      <c r="AW5" s="79">
        <v>4</v>
      </c>
      <c r="AX5" s="21"/>
      <c r="AY5" s="18" t="str">
        <f t="shared" si="2"/>
        <v>00</v>
      </c>
      <c r="AZ5" s="18" t="str">
        <f t="shared" si="3"/>
        <v>00</v>
      </c>
      <c r="BA5" s="20"/>
      <c r="BB5" s="21"/>
    </row>
    <row r="6" spans="1:54" ht="66">
      <c r="A6" s="27"/>
      <c r="B6" s="16"/>
      <c r="C6" s="27"/>
      <c r="D6" s="16"/>
      <c r="E6" s="16">
        <v>2</v>
      </c>
      <c r="F6" s="24" t="s">
        <v>22</v>
      </c>
      <c r="G6" s="18" t="s">
        <v>18</v>
      </c>
      <c r="H6" s="23" t="str">
        <f>F6</f>
        <v>FF</v>
      </c>
      <c r="I6" s="18">
        <v>1</v>
      </c>
      <c r="J6" s="18" t="s">
        <v>69</v>
      </c>
      <c r="K6" s="18" t="s">
        <v>68</v>
      </c>
      <c r="L6" s="18">
        <v>1</v>
      </c>
      <c r="M6" s="18">
        <v>11</v>
      </c>
      <c r="N6" s="19">
        <v>760</v>
      </c>
      <c r="O6" s="19">
        <v>0</v>
      </c>
      <c r="P6" s="19">
        <v>5</v>
      </c>
      <c r="Q6" s="18">
        <v>0</v>
      </c>
      <c r="R6" s="18">
        <v>1</v>
      </c>
      <c r="S6" s="18">
        <v>2</v>
      </c>
      <c r="T6" s="18">
        <v>3</v>
      </c>
      <c r="U6" s="18">
        <v>4</v>
      </c>
      <c r="V6" s="18">
        <v>10</v>
      </c>
      <c r="W6" s="18">
        <v>5</v>
      </c>
      <c r="X6" s="18">
        <v>0</v>
      </c>
      <c r="Y6" s="18">
        <v>0</v>
      </c>
      <c r="Z6" s="18">
        <v>0</v>
      </c>
      <c r="AA6" s="18">
        <v>0</v>
      </c>
      <c r="AB6" s="18">
        <v>0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8">
        <v>0</v>
      </c>
      <c r="AJ6" s="19">
        <v>0</v>
      </c>
      <c r="AK6" s="19">
        <v>0</v>
      </c>
      <c r="AL6" s="19">
        <v>0</v>
      </c>
      <c r="AM6" s="19">
        <v>0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>
        <v>0</v>
      </c>
      <c r="AT6" s="18" t="str">
        <f t="shared" si="0"/>
        <v>10</v>
      </c>
      <c r="AU6" s="18" t="s">
        <v>25</v>
      </c>
      <c r="AV6" s="16" t="str">
        <f t="shared" si="1"/>
        <v>7BFF013CC801110760000000050001020304100000000000000000000000000000000000000000000000000000000000000000000000000000107D</v>
      </c>
      <c r="AW6" s="79">
        <v>5</v>
      </c>
      <c r="AX6" s="21"/>
      <c r="AY6" s="18" t="str">
        <f t="shared" si="2"/>
        <v>00</v>
      </c>
      <c r="AZ6" s="18" t="str">
        <f t="shared" si="3"/>
        <v>00</v>
      </c>
      <c r="BA6" s="20"/>
      <c r="BB6" s="21"/>
    </row>
    <row r="7" spans="1:54" ht="66">
      <c r="A7" s="27"/>
      <c r="B7" s="16">
        <v>2</v>
      </c>
      <c r="C7" s="27" t="s">
        <v>4</v>
      </c>
      <c r="D7" s="16" t="s">
        <v>14</v>
      </c>
      <c r="E7" s="16">
        <v>1</v>
      </c>
      <c r="F7" s="22">
        <v>0</v>
      </c>
      <c r="G7" s="18" t="s">
        <v>18</v>
      </c>
      <c r="H7" s="18">
        <v>0</v>
      </c>
      <c r="I7" s="23">
        <f>F7</f>
        <v>0</v>
      </c>
      <c r="J7" s="18" t="s">
        <v>69</v>
      </c>
      <c r="K7" s="18" t="s">
        <v>68</v>
      </c>
      <c r="L7" s="18">
        <v>1</v>
      </c>
      <c r="M7" s="18">
        <v>11</v>
      </c>
      <c r="N7" s="19">
        <v>760</v>
      </c>
      <c r="O7" s="19">
        <v>0</v>
      </c>
      <c r="P7" s="19">
        <v>5</v>
      </c>
      <c r="Q7" s="18">
        <v>0</v>
      </c>
      <c r="R7" s="18">
        <v>1</v>
      </c>
      <c r="S7" s="18">
        <v>2</v>
      </c>
      <c r="T7" s="18">
        <v>3</v>
      </c>
      <c r="U7" s="18">
        <v>4</v>
      </c>
      <c r="V7" s="18">
        <v>10</v>
      </c>
      <c r="W7" s="18">
        <v>5</v>
      </c>
      <c r="X7" s="18">
        <v>0</v>
      </c>
      <c r="Y7" s="18">
        <v>0</v>
      </c>
      <c r="Z7" s="18">
        <v>0</v>
      </c>
      <c r="AA7" s="18">
        <v>0</v>
      </c>
      <c r="AB7" s="18">
        <v>0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8">
        <v>0</v>
      </c>
      <c r="AJ7" s="19">
        <v>0</v>
      </c>
      <c r="AK7" s="19">
        <v>0</v>
      </c>
      <c r="AL7" s="19">
        <v>0</v>
      </c>
      <c r="AM7" s="19">
        <v>0</v>
      </c>
      <c r="AN7" s="19">
        <v>0</v>
      </c>
      <c r="AO7" s="19">
        <v>0</v>
      </c>
      <c r="AP7" s="19">
        <v>0</v>
      </c>
      <c r="AQ7" s="19">
        <v>0</v>
      </c>
      <c r="AR7" s="19">
        <v>0</v>
      </c>
      <c r="AS7" s="19">
        <v>0</v>
      </c>
      <c r="AT7" s="18" t="str">
        <f t="shared" si="0"/>
        <v>10</v>
      </c>
      <c r="AU7" s="18" t="s">
        <v>25</v>
      </c>
      <c r="AV7" s="16" t="str">
        <f t="shared" si="1"/>
        <v>7B00003CC801110760000000050001020304100000000000000000000000000000000000000000000000000000000000000000000000000000107D</v>
      </c>
      <c r="AW7" s="79">
        <v>6</v>
      </c>
      <c r="AX7" s="21"/>
      <c r="AY7" s="18" t="str">
        <f t="shared" si="2"/>
        <v>00</v>
      </c>
      <c r="AZ7" s="18" t="str">
        <f t="shared" si="3"/>
        <v>00</v>
      </c>
      <c r="BA7" s="20"/>
      <c r="BB7" s="21"/>
    </row>
    <row r="8" spans="1:54" ht="66">
      <c r="A8" s="27"/>
      <c r="B8" s="16"/>
      <c r="C8" s="27"/>
      <c r="D8" s="16"/>
      <c r="E8" s="16">
        <v>2</v>
      </c>
      <c r="F8" s="24" t="s">
        <v>22</v>
      </c>
      <c r="G8" s="18" t="s">
        <v>18</v>
      </c>
      <c r="H8" s="18">
        <v>0</v>
      </c>
      <c r="I8" s="23" t="str">
        <f>F8</f>
        <v>FF</v>
      </c>
      <c r="J8" s="18" t="s">
        <v>69</v>
      </c>
      <c r="K8" s="18" t="s">
        <v>68</v>
      </c>
      <c r="L8" s="18">
        <v>1</v>
      </c>
      <c r="M8" s="18">
        <v>11</v>
      </c>
      <c r="N8" s="19">
        <v>760</v>
      </c>
      <c r="O8" s="19">
        <v>0</v>
      </c>
      <c r="P8" s="19">
        <v>5</v>
      </c>
      <c r="Q8" s="18">
        <v>0</v>
      </c>
      <c r="R8" s="18">
        <v>1</v>
      </c>
      <c r="S8" s="18">
        <v>2</v>
      </c>
      <c r="T8" s="18">
        <v>3</v>
      </c>
      <c r="U8" s="18">
        <v>4</v>
      </c>
      <c r="V8" s="18">
        <v>10</v>
      </c>
      <c r="W8" s="18">
        <v>5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18">
        <v>0</v>
      </c>
      <c r="AJ8" s="19">
        <v>0</v>
      </c>
      <c r="AK8" s="19">
        <v>0</v>
      </c>
      <c r="AL8" s="19">
        <v>0</v>
      </c>
      <c r="AM8" s="19">
        <v>0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0</v>
      </c>
      <c r="AT8" s="18" t="str">
        <f t="shared" si="0"/>
        <v>05</v>
      </c>
      <c r="AU8" s="18" t="s">
        <v>25</v>
      </c>
      <c r="AV8" s="16" t="str">
        <f t="shared" si="1"/>
        <v>7B00FF3CC801110760000000050001020304100000000000000000000000000000000000000000000000000000000000000000000000000000057D</v>
      </c>
      <c r="AW8" s="79">
        <v>7</v>
      </c>
      <c r="AX8" s="21"/>
      <c r="AY8" s="18" t="str">
        <f t="shared" si="2"/>
        <v>00</v>
      </c>
      <c r="AZ8" s="18" t="str">
        <f t="shared" si="3"/>
        <v>00</v>
      </c>
      <c r="BA8" s="20"/>
      <c r="BB8" s="21"/>
    </row>
    <row r="9" spans="1:54" ht="66">
      <c r="A9" s="27"/>
      <c r="B9" s="16">
        <v>3</v>
      </c>
      <c r="C9" s="27" t="s">
        <v>7</v>
      </c>
      <c r="D9" s="16" t="s">
        <v>63</v>
      </c>
      <c r="E9" s="16">
        <v>1</v>
      </c>
      <c r="F9" s="22">
        <v>0</v>
      </c>
      <c r="G9" s="18" t="s">
        <v>18</v>
      </c>
      <c r="H9" s="18">
        <v>0</v>
      </c>
      <c r="I9" s="18">
        <v>1</v>
      </c>
      <c r="J9" s="23">
        <f>F9</f>
        <v>0</v>
      </c>
      <c r="K9" s="18" t="s">
        <v>68</v>
      </c>
      <c r="L9" s="18">
        <v>1</v>
      </c>
      <c r="M9" s="18">
        <v>11</v>
      </c>
      <c r="N9" s="19">
        <v>760</v>
      </c>
      <c r="O9" s="19">
        <v>0</v>
      </c>
      <c r="P9" s="19">
        <v>5</v>
      </c>
      <c r="Q9" s="18">
        <v>0</v>
      </c>
      <c r="R9" s="18">
        <v>1</v>
      </c>
      <c r="S9" s="18">
        <v>2</v>
      </c>
      <c r="T9" s="18">
        <v>3</v>
      </c>
      <c r="U9" s="18">
        <v>4</v>
      </c>
      <c r="V9" s="18">
        <v>10</v>
      </c>
      <c r="W9" s="18">
        <v>5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8">
        <v>0</v>
      </c>
      <c r="AJ9" s="19">
        <v>0</v>
      </c>
      <c r="AK9" s="19">
        <v>0</v>
      </c>
      <c r="AL9" s="19">
        <v>0</v>
      </c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8" t="str">
        <f t="shared" si="0"/>
        <v>55</v>
      </c>
      <c r="AU9" s="18" t="s">
        <v>25</v>
      </c>
      <c r="AV9" s="16" t="str">
        <f t="shared" si="1"/>
        <v>7B000100C801110760000000050001020304100000000000000000000000000000000000000000000000000000000000000000000000000000557D</v>
      </c>
      <c r="AW9" s="79">
        <v>8</v>
      </c>
      <c r="AX9" s="21"/>
      <c r="AY9" s="18" t="str">
        <f t="shared" si="2"/>
        <v>00</v>
      </c>
      <c r="AZ9" s="18" t="str">
        <f t="shared" si="3"/>
        <v>00</v>
      </c>
      <c r="BA9" s="20"/>
      <c r="BB9" s="21"/>
    </row>
    <row r="10" spans="1:54" ht="66">
      <c r="A10" s="27"/>
      <c r="B10" s="16"/>
      <c r="C10" s="27"/>
      <c r="D10" s="16"/>
      <c r="E10" s="16">
        <v>2</v>
      </c>
      <c r="F10" s="22">
        <v>6</v>
      </c>
      <c r="G10" s="18" t="s">
        <v>18</v>
      </c>
      <c r="H10" s="18">
        <v>0</v>
      </c>
      <c r="I10" s="18">
        <v>1</v>
      </c>
      <c r="J10" s="23">
        <f>F10</f>
        <v>6</v>
      </c>
      <c r="K10" s="18" t="s">
        <v>68</v>
      </c>
      <c r="L10" s="18">
        <v>1</v>
      </c>
      <c r="M10" s="18">
        <v>11</v>
      </c>
      <c r="N10" s="19">
        <v>760</v>
      </c>
      <c r="O10" s="19">
        <v>0</v>
      </c>
      <c r="P10" s="19">
        <v>5</v>
      </c>
      <c r="Q10" s="18">
        <v>0</v>
      </c>
      <c r="R10" s="18">
        <v>1</v>
      </c>
      <c r="S10" s="18">
        <v>2</v>
      </c>
      <c r="T10" s="18">
        <v>3</v>
      </c>
      <c r="U10" s="18">
        <v>4</v>
      </c>
      <c r="V10" s="18">
        <v>10</v>
      </c>
      <c r="W10" s="18">
        <v>5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8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19">
        <v>0</v>
      </c>
      <c r="AP10" s="19">
        <v>0</v>
      </c>
      <c r="AQ10" s="19">
        <v>0</v>
      </c>
      <c r="AR10" s="19">
        <v>0</v>
      </c>
      <c r="AS10" s="19">
        <v>0</v>
      </c>
      <c r="AT10" s="18" t="str">
        <f t="shared" si="0"/>
        <v>51</v>
      </c>
      <c r="AU10" s="18" t="s">
        <v>25</v>
      </c>
      <c r="AV10" s="16" t="str">
        <f t="shared" si="1"/>
        <v>7B000106C801110760000000050001020304100000000000000000000000000000000000000000000000000000000000000000000000000000517D</v>
      </c>
      <c r="AW10" s="79">
        <v>9</v>
      </c>
      <c r="AX10" s="21"/>
      <c r="AY10" s="18" t="str">
        <f t="shared" si="2"/>
        <v>00</v>
      </c>
      <c r="AZ10" s="18" t="str">
        <f t="shared" si="3"/>
        <v>00</v>
      </c>
      <c r="BA10" s="20"/>
      <c r="BB10" s="21"/>
    </row>
    <row r="11" spans="1:54" ht="66">
      <c r="A11" s="27"/>
      <c r="B11" s="16"/>
      <c r="C11" s="27"/>
      <c r="D11" s="16"/>
      <c r="E11" s="16">
        <v>2</v>
      </c>
      <c r="F11" s="22">
        <v>70</v>
      </c>
      <c r="G11" s="18" t="s">
        <v>18</v>
      </c>
      <c r="H11" s="18">
        <v>0</v>
      </c>
      <c r="I11" s="18">
        <v>1</v>
      </c>
      <c r="J11" s="23">
        <f>F11</f>
        <v>70</v>
      </c>
      <c r="K11" s="18" t="s">
        <v>68</v>
      </c>
      <c r="L11" s="18">
        <v>1</v>
      </c>
      <c r="M11" s="18">
        <v>11</v>
      </c>
      <c r="N11" s="19">
        <v>760</v>
      </c>
      <c r="O11" s="19">
        <v>0</v>
      </c>
      <c r="P11" s="19">
        <v>5</v>
      </c>
      <c r="Q11" s="18">
        <v>0</v>
      </c>
      <c r="R11" s="18">
        <v>1</v>
      </c>
      <c r="S11" s="18">
        <v>2</v>
      </c>
      <c r="T11" s="18">
        <v>3</v>
      </c>
      <c r="U11" s="18">
        <v>4</v>
      </c>
      <c r="V11" s="18">
        <v>10</v>
      </c>
      <c r="W11" s="18">
        <v>5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0</v>
      </c>
      <c r="AH11" s="19">
        <v>0</v>
      </c>
      <c r="AI11" s="18">
        <v>0</v>
      </c>
      <c r="AJ11" s="19">
        <v>0</v>
      </c>
      <c r="AK11" s="19">
        <v>0</v>
      </c>
      <c r="AL11" s="19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8" t="str">
        <f t="shared" si="0"/>
        <v>45</v>
      </c>
      <c r="AU11" s="18" t="s">
        <v>25</v>
      </c>
      <c r="AV11" s="16" t="str">
        <f t="shared" si="1"/>
        <v>7B000170C801110760000000050001020304100000000000000000000000000000000000000000000000000000000000000000000000000000457D</v>
      </c>
      <c r="AW11" s="79">
        <v>10</v>
      </c>
      <c r="AX11" s="21"/>
      <c r="AY11" s="18" t="str">
        <f t="shared" si="2"/>
        <v>00</v>
      </c>
      <c r="AZ11" s="18" t="str">
        <f t="shared" si="3"/>
        <v>00</v>
      </c>
      <c r="BA11" s="20"/>
      <c r="BB11" s="21"/>
    </row>
    <row r="12" spans="1:54" ht="66">
      <c r="A12" s="27"/>
      <c r="B12" s="16"/>
      <c r="C12" s="27"/>
      <c r="D12" s="16"/>
      <c r="E12" s="16">
        <v>2</v>
      </c>
      <c r="F12" s="22" t="s">
        <v>22</v>
      </c>
      <c r="G12" s="18" t="s">
        <v>18</v>
      </c>
      <c r="H12" s="18">
        <v>0</v>
      </c>
      <c r="I12" s="18">
        <v>1</v>
      </c>
      <c r="J12" s="23" t="str">
        <f>F12</f>
        <v>FF</v>
      </c>
      <c r="K12" s="18" t="s">
        <v>68</v>
      </c>
      <c r="L12" s="18">
        <v>1</v>
      </c>
      <c r="M12" s="18">
        <v>11</v>
      </c>
      <c r="N12" s="19">
        <v>760</v>
      </c>
      <c r="O12" s="19">
        <v>0</v>
      </c>
      <c r="P12" s="19">
        <v>5</v>
      </c>
      <c r="Q12" s="18">
        <v>0</v>
      </c>
      <c r="R12" s="18">
        <v>1</v>
      </c>
      <c r="S12" s="18">
        <v>2</v>
      </c>
      <c r="T12" s="18">
        <v>3</v>
      </c>
      <c r="U12" s="18">
        <v>4</v>
      </c>
      <c r="V12" s="18">
        <v>10</v>
      </c>
      <c r="W12" s="18">
        <v>5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8">
        <v>0</v>
      </c>
      <c r="AJ12" s="19">
        <v>0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8" t="str">
        <f t="shared" si="0"/>
        <v>54</v>
      </c>
      <c r="AU12" s="18" t="s">
        <v>25</v>
      </c>
      <c r="AV12" s="16" t="str">
        <f t="shared" si="1"/>
        <v>7B0001FFC801110760000000050001020304100000000000000000000000000000000000000000000000000000000000000000000000000000547D</v>
      </c>
      <c r="AW12" s="79">
        <v>11</v>
      </c>
      <c r="AX12" s="21"/>
      <c r="AY12" s="18" t="str">
        <f t="shared" si="2"/>
        <v>00</v>
      </c>
      <c r="AZ12" s="18" t="str">
        <f t="shared" si="3"/>
        <v>00</v>
      </c>
      <c r="BA12" s="20"/>
      <c r="BB12" s="21"/>
    </row>
    <row r="13" spans="1:54" ht="66">
      <c r="A13" s="27"/>
      <c r="B13" s="16">
        <v>4</v>
      </c>
      <c r="C13" s="27" t="s">
        <v>8</v>
      </c>
      <c r="D13" s="16" t="s">
        <v>64</v>
      </c>
      <c r="E13" s="16">
        <v>1</v>
      </c>
      <c r="F13" s="22" t="s">
        <v>23</v>
      </c>
      <c r="G13" s="18" t="s">
        <v>18</v>
      </c>
      <c r="H13" s="18">
        <v>0</v>
      </c>
      <c r="I13" s="18">
        <v>1</v>
      </c>
      <c r="J13" s="18" t="s">
        <v>69</v>
      </c>
      <c r="K13" s="23" t="str">
        <f>F13</f>
        <v>C9</v>
      </c>
      <c r="L13" s="18">
        <v>1</v>
      </c>
      <c r="M13" s="18">
        <v>11</v>
      </c>
      <c r="N13" s="19">
        <v>760</v>
      </c>
      <c r="O13" s="19">
        <v>0</v>
      </c>
      <c r="P13" s="19">
        <v>5</v>
      </c>
      <c r="Q13" s="18">
        <v>0</v>
      </c>
      <c r="R13" s="18">
        <v>1</v>
      </c>
      <c r="S13" s="18">
        <v>2</v>
      </c>
      <c r="T13" s="18">
        <v>3</v>
      </c>
      <c r="U13" s="18">
        <v>4</v>
      </c>
      <c r="V13" s="18">
        <v>10</v>
      </c>
      <c r="W13" s="18">
        <v>5</v>
      </c>
      <c r="X13" s="18">
        <v>0</v>
      </c>
      <c r="Y13" s="18">
        <v>0</v>
      </c>
      <c r="Z13" s="18">
        <v>0</v>
      </c>
      <c r="AA13" s="18">
        <v>0</v>
      </c>
      <c r="AB13" s="18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8">
        <v>0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0</v>
      </c>
      <c r="AT13" s="18" t="str">
        <f t="shared" si="0"/>
        <v>10</v>
      </c>
      <c r="AU13" s="18" t="s">
        <v>25</v>
      </c>
      <c r="AV13" s="16" t="str">
        <f t="shared" si="1"/>
        <v>7B00013CC901110760000000050001020304100000000000000000000000000000000000000000000000000000000000000000000000000000107D</v>
      </c>
      <c r="AW13" s="79">
        <v>12</v>
      </c>
      <c r="AX13" s="21"/>
      <c r="AY13" s="18" t="str">
        <f t="shared" si="2"/>
        <v>00</v>
      </c>
      <c r="AZ13" s="18" t="str">
        <f t="shared" si="3"/>
        <v>00</v>
      </c>
      <c r="BA13" s="20"/>
      <c r="BB13" s="21"/>
    </row>
    <row r="14" spans="1:54" ht="66">
      <c r="A14" s="27"/>
      <c r="B14" s="16"/>
      <c r="C14" s="27"/>
      <c r="D14" s="16"/>
      <c r="E14" s="16">
        <v>2</v>
      </c>
      <c r="F14" s="22">
        <v>0</v>
      </c>
      <c r="G14" s="18" t="s">
        <v>18</v>
      </c>
      <c r="H14" s="18">
        <v>0</v>
      </c>
      <c r="I14" s="18">
        <v>1</v>
      </c>
      <c r="J14" s="18" t="s">
        <v>69</v>
      </c>
      <c r="K14" s="23">
        <f>F14</f>
        <v>0</v>
      </c>
      <c r="L14" s="18">
        <v>1</v>
      </c>
      <c r="M14" s="18">
        <v>11</v>
      </c>
      <c r="N14" s="19">
        <v>760</v>
      </c>
      <c r="O14" s="19">
        <v>0</v>
      </c>
      <c r="P14" s="19">
        <v>5</v>
      </c>
      <c r="Q14" s="18">
        <v>0</v>
      </c>
      <c r="R14" s="18">
        <v>1</v>
      </c>
      <c r="S14" s="18">
        <v>2</v>
      </c>
      <c r="T14" s="18">
        <v>3</v>
      </c>
      <c r="U14" s="18">
        <v>4</v>
      </c>
      <c r="V14" s="18">
        <v>10</v>
      </c>
      <c r="W14" s="18">
        <v>5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8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8" t="str">
        <f t="shared" si="0"/>
        <v>41</v>
      </c>
      <c r="AU14" s="18" t="s">
        <v>25</v>
      </c>
      <c r="AV14" s="16" t="str">
        <f t="shared" si="1"/>
        <v>7B00013C0001110760000000050001020304100000000000000000000000000000000000000000000000000000000000000000000000000000417D</v>
      </c>
      <c r="AW14" s="79">
        <v>13</v>
      </c>
      <c r="AX14" s="21"/>
      <c r="AY14" s="18" t="str">
        <f t="shared" si="2"/>
        <v>00</v>
      </c>
      <c r="AZ14" s="18" t="str">
        <f t="shared" si="3"/>
        <v>00</v>
      </c>
      <c r="BA14" s="20"/>
      <c r="BB14" s="21"/>
    </row>
    <row r="15" spans="1:54" ht="66">
      <c r="A15" s="27"/>
      <c r="B15" s="16"/>
      <c r="C15" s="27"/>
      <c r="D15" s="16"/>
      <c r="E15" s="16">
        <v>3</v>
      </c>
      <c r="F15" s="22" t="s">
        <v>22</v>
      </c>
      <c r="G15" s="18" t="s">
        <v>18</v>
      </c>
      <c r="H15" s="18">
        <v>0</v>
      </c>
      <c r="I15" s="18">
        <v>1</v>
      </c>
      <c r="J15" s="18" t="s">
        <v>69</v>
      </c>
      <c r="K15" s="23" t="str">
        <f>F15</f>
        <v>FF</v>
      </c>
      <c r="L15" s="18">
        <v>1</v>
      </c>
      <c r="M15" s="18">
        <v>11</v>
      </c>
      <c r="N15" s="19">
        <v>760</v>
      </c>
      <c r="O15" s="19">
        <v>0</v>
      </c>
      <c r="P15" s="19">
        <v>5</v>
      </c>
      <c r="Q15" s="18">
        <v>0</v>
      </c>
      <c r="R15" s="18">
        <v>1</v>
      </c>
      <c r="S15" s="18">
        <v>2</v>
      </c>
      <c r="T15" s="18">
        <v>3</v>
      </c>
      <c r="U15" s="18">
        <v>4</v>
      </c>
      <c r="V15" s="18">
        <v>10</v>
      </c>
      <c r="W15" s="18">
        <v>5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8">
        <v>0</v>
      </c>
      <c r="AJ15" s="19">
        <v>0</v>
      </c>
      <c r="AK15" s="19">
        <v>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8" t="str">
        <f t="shared" si="0"/>
        <v>40</v>
      </c>
      <c r="AU15" s="18" t="s">
        <v>25</v>
      </c>
      <c r="AV15" s="16" t="str">
        <f t="shared" si="1"/>
        <v>7B00013CFF01110760000000050001020304100000000000000000000000000000000000000000000000000000000000000000000000000000407D</v>
      </c>
      <c r="AW15" s="79">
        <v>14</v>
      </c>
      <c r="AX15" s="21"/>
      <c r="AY15" s="18" t="str">
        <f t="shared" si="2"/>
        <v>00</v>
      </c>
      <c r="AZ15" s="18" t="str">
        <f t="shared" si="3"/>
        <v>00</v>
      </c>
      <c r="BA15" s="20"/>
      <c r="BB15" s="21"/>
    </row>
    <row r="16" spans="1:54" ht="66">
      <c r="A16" s="27"/>
      <c r="B16" s="16">
        <v>5</v>
      </c>
      <c r="C16" s="27" t="s">
        <v>10</v>
      </c>
      <c r="D16" s="16" t="s">
        <v>61</v>
      </c>
      <c r="E16" s="16">
        <v>1</v>
      </c>
      <c r="F16" s="22">
        <v>1</v>
      </c>
      <c r="G16" s="18" t="s">
        <v>18</v>
      </c>
      <c r="H16" s="18">
        <v>0</v>
      </c>
      <c r="I16" s="18">
        <v>1</v>
      </c>
      <c r="J16" s="18" t="s">
        <v>69</v>
      </c>
      <c r="K16" s="18" t="s">
        <v>68</v>
      </c>
      <c r="L16" s="23">
        <f>F16</f>
        <v>1</v>
      </c>
      <c r="M16" s="18">
        <v>11</v>
      </c>
      <c r="N16" s="19">
        <v>760</v>
      </c>
      <c r="O16" s="19">
        <v>0</v>
      </c>
      <c r="P16" s="19">
        <v>5</v>
      </c>
      <c r="Q16" s="18">
        <v>0</v>
      </c>
      <c r="R16" s="18">
        <v>1</v>
      </c>
      <c r="S16" s="18">
        <v>2</v>
      </c>
      <c r="T16" s="18">
        <v>3</v>
      </c>
      <c r="U16" s="18">
        <v>4</v>
      </c>
      <c r="V16" s="18">
        <v>10</v>
      </c>
      <c r="W16" s="18">
        <v>5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8">
        <v>0</v>
      </c>
      <c r="AJ16" s="19">
        <v>0</v>
      </c>
      <c r="AK16" s="19">
        <v>0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Q16" s="19">
        <v>0</v>
      </c>
      <c r="AR16" s="19">
        <v>0</v>
      </c>
      <c r="AS16" s="19">
        <v>0</v>
      </c>
      <c r="AT16" s="18" t="str">
        <f t="shared" si="0"/>
        <v>11</v>
      </c>
      <c r="AU16" s="18" t="s">
        <v>25</v>
      </c>
      <c r="AV16" s="16" t="str">
        <f t="shared" si="1"/>
        <v>7B00013CC801110760000000050001020304100000000000000000000000000000000000000000000000000000000000000000000000000000117D</v>
      </c>
      <c r="AW16" s="79">
        <v>15</v>
      </c>
      <c r="AX16" s="21"/>
      <c r="AY16" s="18" t="str">
        <f t="shared" si="2"/>
        <v>00</v>
      </c>
      <c r="AZ16" s="18" t="str">
        <f t="shared" si="3"/>
        <v>00</v>
      </c>
      <c r="BA16" s="20"/>
      <c r="BB16" s="21"/>
    </row>
    <row r="17" spans="1:54" ht="66">
      <c r="A17" s="27"/>
      <c r="B17" s="16"/>
      <c r="C17" s="27"/>
      <c r="D17" s="16" t="s">
        <v>62</v>
      </c>
      <c r="E17" s="16">
        <v>2</v>
      </c>
      <c r="F17" s="22">
        <v>2</v>
      </c>
      <c r="G17" s="18" t="s">
        <v>18</v>
      </c>
      <c r="H17" s="18">
        <v>0</v>
      </c>
      <c r="I17" s="18">
        <v>1</v>
      </c>
      <c r="J17" s="18" t="s">
        <v>69</v>
      </c>
      <c r="K17" s="18" t="s">
        <v>68</v>
      </c>
      <c r="L17" s="23">
        <f>F17</f>
        <v>2</v>
      </c>
      <c r="M17" s="18">
        <v>11</v>
      </c>
      <c r="N17" s="19">
        <v>760</v>
      </c>
      <c r="O17" s="19">
        <v>0</v>
      </c>
      <c r="P17" s="19">
        <v>5</v>
      </c>
      <c r="Q17" s="18">
        <v>0</v>
      </c>
      <c r="R17" s="18">
        <v>1</v>
      </c>
      <c r="S17" s="18">
        <v>2</v>
      </c>
      <c r="T17" s="18">
        <v>3</v>
      </c>
      <c r="U17" s="18">
        <v>4</v>
      </c>
      <c r="V17" s="18">
        <v>10</v>
      </c>
      <c r="W17" s="18">
        <v>5</v>
      </c>
      <c r="X17" s="18">
        <v>0</v>
      </c>
      <c r="Y17" s="18">
        <v>0</v>
      </c>
      <c r="Z17" s="18">
        <v>0</v>
      </c>
      <c r="AA17" s="18">
        <v>0</v>
      </c>
      <c r="AB17" s="18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8">
        <v>0</v>
      </c>
      <c r="AJ17" s="19">
        <v>0</v>
      </c>
      <c r="AK17" s="19">
        <v>0</v>
      </c>
      <c r="AL17" s="19">
        <v>0</v>
      </c>
      <c r="AM17" s="19">
        <v>0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8" t="str">
        <f t="shared" si="0"/>
        <v>10</v>
      </c>
      <c r="AU17" s="18" t="s">
        <v>25</v>
      </c>
      <c r="AV17" s="16" t="str">
        <f t="shared" si="1"/>
        <v>7B00013CC802110760000000050001020304100000000000000000000000000000000000000000000000000000000000000000000000000000107D</v>
      </c>
      <c r="AW17" s="79">
        <v>16</v>
      </c>
      <c r="AX17" s="21"/>
      <c r="AY17" s="18" t="str">
        <f t="shared" si="2"/>
        <v>00</v>
      </c>
      <c r="AZ17" s="18" t="str">
        <f t="shared" si="3"/>
        <v>00</v>
      </c>
      <c r="BA17" s="20"/>
      <c r="BB17" s="21"/>
    </row>
    <row r="18" spans="1:54" ht="66">
      <c r="A18" s="27"/>
      <c r="B18" s="16"/>
      <c r="C18" s="27"/>
      <c r="D18" s="16"/>
      <c r="E18" s="16">
        <v>3</v>
      </c>
      <c r="F18" s="22">
        <v>0</v>
      </c>
      <c r="G18" s="18" t="s">
        <v>18</v>
      </c>
      <c r="H18" s="18">
        <v>0</v>
      </c>
      <c r="I18" s="18">
        <v>1</v>
      </c>
      <c r="J18" s="18" t="s">
        <v>69</v>
      </c>
      <c r="K18" s="18" t="s">
        <v>68</v>
      </c>
      <c r="L18" s="23">
        <f t="shared" ref="L18:L19" si="4">F18</f>
        <v>0</v>
      </c>
      <c r="M18" s="18">
        <v>11</v>
      </c>
      <c r="N18" s="19">
        <v>760</v>
      </c>
      <c r="O18" s="19">
        <v>0</v>
      </c>
      <c r="P18" s="19">
        <v>5</v>
      </c>
      <c r="Q18" s="18">
        <v>0</v>
      </c>
      <c r="R18" s="18">
        <v>1</v>
      </c>
      <c r="S18" s="18">
        <v>2</v>
      </c>
      <c r="T18" s="18">
        <v>3</v>
      </c>
      <c r="U18" s="18">
        <v>4</v>
      </c>
      <c r="V18" s="18">
        <v>10</v>
      </c>
      <c r="W18" s="18">
        <v>5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8">
        <v>0</v>
      </c>
      <c r="AJ18" s="19">
        <v>0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8" t="str">
        <f t="shared" si="0"/>
        <v>10</v>
      </c>
      <c r="AU18" s="18" t="s">
        <v>25</v>
      </c>
      <c r="AV18" s="16" t="str">
        <f t="shared" si="1"/>
        <v>7B00013CC800110760000000050001020304100000000000000000000000000000000000000000000000000000000000000000000000000000107D</v>
      </c>
      <c r="AW18" s="79">
        <v>17</v>
      </c>
      <c r="AX18" s="21"/>
      <c r="AY18" s="18" t="str">
        <f t="shared" si="2"/>
        <v>00</v>
      </c>
      <c r="AZ18" s="18" t="str">
        <f t="shared" si="3"/>
        <v>00</v>
      </c>
      <c r="BA18" s="20"/>
      <c r="BB18" s="21"/>
    </row>
    <row r="19" spans="1:54" ht="66">
      <c r="A19" s="27"/>
      <c r="B19" s="16"/>
      <c r="C19" s="27"/>
      <c r="D19" s="16"/>
      <c r="E19" s="16">
        <v>4</v>
      </c>
      <c r="F19" s="22" t="s">
        <v>22</v>
      </c>
      <c r="G19" s="18" t="s">
        <v>18</v>
      </c>
      <c r="H19" s="18">
        <v>0</v>
      </c>
      <c r="I19" s="18">
        <v>1</v>
      </c>
      <c r="J19" s="18" t="s">
        <v>69</v>
      </c>
      <c r="K19" s="18" t="s">
        <v>68</v>
      </c>
      <c r="L19" s="23" t="str">
        <f t="shared" si="4"/>
        <v>FF</v>
      </c>
      <c r="M19" s="18">
        <v>11</v>
      </c>
      <c r="N19" s="19">
        <v>760</v>
      </c>
      <c r="O19" s="19">
        <v>0</v>
      </c>
      <c r="P19" s="19">
        <v>5</v>
      </c>
      <c r="Q19" s="18">
        <v>0</v>
      </c>
      <c r="R19" s="18">
        <v>1</v>
      </c>
      <c r="S19" s="18">
        <v>2</v>
      </c>
      <c r="T19" s="18">
        <v>3</v>
      </c>
      <c r="U19" s="18">
        <v>4</v>
      </c>
      <c r="V19" s="18">
        <v>10</v>
      </c>
      <c r="W19" s="18">
        <v>5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8">
        <v>0</v>
      </c>
      <c r="AJ19" s="19">
        <v>0</v>
      </c>
      <c r="AK19" s="19">
        <v>0</v>
      </c>
      <c r="AL19" s="19">
        <v>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8" t="str">
        <f t="shared" si="0"/>
        <v>05</v>
      </c>
      <c r="AU19" s="18" t="s">
        <v>25</v>
      </c>
      <c r="AV19" s="16" t="str">
        <f t="shared" si="1"/>
        <v>7B00013CC8FF110760000000050001020304100000000000000000000000000000000000000000000000000000000000000000000000000000057D</v>
      </c>
      <c r="AW19" s="79">
        <v>18</v>
      </c>
      <c r="AX19" s="21"/>
      <c r="AY19" s="18" t="str">
        <f t="shared" si="2"/>
        <v>00</v>
      </c>
      <c r="AZ19" s="18" t="str">
        <f t="shared" si="3"/>
        <v>00</v>
      </c>
      <c r="BA19" s="20"/>
      <c r="BB19" s="21"/>
    </row>
    <row r="20" spans="1:54" ht="66">
      <c r="A20" s="27"/>
      <c r="B20" s="16">
        <v>6</v>
      </c>
      <c r="C20" s="27" t="s">
        <v>65</v>
      </c>
      <c r="D20" s="16" t="s">
        <v>201</v>
      </c>
      <c r="E20" s="16">
        <v>1</v>
      </c>
      <c r="F20" s="22">
        <v>0</v>
      </c>
      <c r="G20" s="18" t="s">
        <v>18</v>
      </c>
      <c r="H20" s="18">
        <v>0</v>
      </c>
      <c r="I20" s="18">
        <v>1</v>
      </c>
      <c r="J20" s="18" t="s">
        <v>69</v>
      </c>
      <c r="K20" s="18" t="s">
        <v>68</v>
      </c>
      <c r="L20" s="18">
        <v>1</v>
      </c>
      <c r="M20" s="23">
        <f>F20</f>
        <v>0</v>
      </c>
      <c r="N20" s="19">
        <v>760</v>
      </c>
      <c r="O20" s="19">
        <v>0</v>
      </c>
      <c r="P20" s="19">
        <v>5</v>
      </c>
      <c r="Q20" s="18">
        <v>0</v>
      </c>
      <c r="R20" s="18">
        <v>1</v>
      </c>
      <c r="S20" s="18">
        <v>2</v>
      </c>
      <c r="T20" s="18">
        <v>3</v>
      </c>
      <c r="U20" s="18">
        <v>4</v>
      </c>
      <c r="V20" s="18">
        <v>10</v>
      </c>
      <c r="W20" s="18">
        <v>5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8">
        <v>0</v>
      </c>
      <c r="AJ20" s="19">
        <v>0</v>
      </c>
      <c r="AK20" s="19">
        <v>0</v>
      </c>
      <c r="AL20" s="19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8" t="str">
        <f t="shared" si="0"/>
        <v>00</v>
      </c>
      <c r="AU20" s="18" t="s">
        <v>25</v>
      </c>
      <c r="AV20" s="16" t="str">
        <f t="shared" si="1"/>
        <v>7B00013CC801000760000000050001020304100000000000000000000000000000000000000000000000000000000000000000000000000000007D</v>
      </c>
      <c r="AW20" s="79">
        <v>19</v>
      </c>
      <c r="AX20" s="21"/>
      <c r="AY20" s="18" t="str">
        <f t="shared" si="2"/>
        <v>00</v>
      </c>
      <c r="AZ20" s="18" t="str">
        <f t="shared" si="3"/>
        <v>00</v>
      </c>
      <c r="BA20" s="20"/>
      <c r="BB20" s="21"/>
    </row>
    <row r="21" spans="1:54" ht="66">
      <c r="A21" s="27"/>
      <c r="B21" s="16"/>
      <c r="C21" s="27"/>
      <c r="D21" s="16"/>
      <c r="E21" s="16">
        <v>2</v>
      </c>
      <c r="F21" s="22">
        <v>6</v>
      </c>
      <c r="G21" s="18" t="s">
        <v>18</v>
      </c>
      <c r="H21" s="18">
        <v>0</v>
      </c>
      <c r="I21" s="18">
        <v>1</v>
      </c>
      <c r="J21" s="18" t="s">
        <v>69</v>
      </c>
      <c r="K21" s="18" t="s">
        <v>68</v>
      </c>
      <c r="L21" s="18">
        <v>1</v>
      </c>
      <c r="M21" s="23">
        <f t="shared" ref="M21:M22" si="5">F21</f>
        <v>6</v>
      </c>
      <c r="N21" s="19">
        <v>760</v>
      </c>
      <c r="O21" s="19">
        <v>0</v>
      </c>
      <c r="P21" s="19">
        <v>5</v>
      </c>
      <c r="Q21" s="18">
        <v>0</v>
      </c>
      <c r="R21" s="18">
        <v>1</v>
      </c>
      <c r="S21" s="18">
        <v>2</v>
      </c>
      <c r="T21" s="18">
        <v>3</v>
      </c>
      <c r="U21" s="18">
        <v>4</v>
      </c>
      <c r="V21" s="18">
        <v>10</v>
      </c>
      <c r="W21" s="18">
        <v>5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8">
        <v>0</v>
      </c>
      <c r="AJ21" s="19">
        <v>0</v>
      </c>
      <c r="AK21" s="19">
        <v>0</v>
      </c>
      <c r="AL21" s="19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8" t="str">
        <f t="shared" si="0"/>
        <v>04</v>
      </c>
      <c r="AU21" s="18" t="s">
        <v>25</v>
      </c>
      <c r="AV21" s="16" t="str">
        <f t="shared" si="1"/>
        <v>7B00013CC801060760000000050001020304100000000000000000000000000000000000000000000000000000000000000000000000000000047D</v>
      </c>
      <c r="AW21" s="79">
        <v>20</v>
      </c>
      <c r="AX21" s="21"/>
      <c r="AY21" s="18" t="str">
        <f t="shared" si="2"/>
        <v>00</v>
      </c>
      <c r="AZ21" s="18" t="str">
        <f t="shared" si="3"/>
        <v>00</v>
      </c>
      <c r="BA21" s="20"/>
      <c r="BB21" s="21"/>
    </row>
    <row r="22" spans="1:54" ht="66">
      <c r="A22" s="27"/>
      <c r="B22" s="16"/>
      <c r="C22" s="27"/>
      <c r="D22" s="16"/>
      <c r="E22" s="16">
        <v>3</v>
      </c>
      <c r="F22" s="22" t="s">
        <v>22</v>
      </c>
      <c r="G22" s="18" t="s">
        <v>18</v>
      </c>
      <c r="H22" s="18">
        <v>0</v>
      </c>
      <c r="I22" s="18">
        <v>1</v>
      </c>
      <c r="J22" s="18" t="s">
        <v>69</v>
      </c>
      <c r="K22" s="18" t="s">
        <v>68</v>
      </c>
      <c r="L22" s="18">
        <v>1</v>
      </c>
      <c r="M22" s="23" t="str">
        <f t="shared" si="5"/>
        <v>FF</v>
      </c>
      <c r="N22" s="19">
        <v>760</v>
      </c>
      <c r="O22" s="19">
        <v>0</v>
      </c>
      <c r="P22" s="19">
        <v>5</v>
      </c>
      <c r="Q22" s="18">
        <v>0</v>
      </c>
      <c r="R22" s="18">
        <v>1</v>
      </c>
      <c r="S22" s="18">
        <v>2</v>
      </c>
      <c r="T22" s="18">
        <v>3</v>
      </c>
      <c r="U22" s="18">
        <v>4</v>
      </c>
      <c r="V22" s="18">
        <v>10</v>
      </c>
      <c r="W22" s="18">
        <v>5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18">
        <v>0</v>
      </c>
      <c r="AJ22" s="19">
        <v>0</v>
      </c>
      <c r="AK22" s="19">
        <v>0</v>
      </c>
      <c r="AL22" s="19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8" t="str">
        <f t="shared" si="0"/>
        <v>55</v>
      </c>
      <c r="AU22" s="18" t="s">
        <v>25</v>
      </c>
      <c r="AV22" s="16" t="str">
        <f t="shared" si="1"/>
        <v>7B00013CC801FF0760000000050001020304100000000000000000000000000000000000000000000000000000000000000000000000000000557D</v>
      </c>
      <c r="AW22" s="79">
        <v>21</v>
      </c>
      <c r="AX22" s="21"/>
      <c r="AY22" s="18" t="str">
        <f t="shared" si="2"/>
        <v>00</v>
      </c>
      <c r="AZ22" s="18" t="str">
        <f t="shared" si="3"/>
        <v>00</v>
      </c>
      <c r="BA22" s="20"/>
      <c r="BB22" s="21"/>
    </row>
    <row r="23" spans="1:54" ht="66">
      <c r="A23" s="27"/>
      <c r="B23" s="16">
        <v>7</v>
      </c>
      <c r="C23" s="27" t="s">
        <v>67</v>
      </c>
      <c r="D23" s="16"/>
      <c r="E23" s="16">
        <v>1</v>
      </c>
      <c r="F23" s="25">
        <v>0</v>
      </c>
      <c r="G23" s="18" t="s">
        <v>18</v>
      </c>
      <c r="H23" s="18">
        <v>0</v>
      </c>
      <c r="I23" s="18">
        <v>1</v>
      </c>
      <c r="J23" s="18" t="s">
        <v>69</v>
      </c>
      <c r="K23" s="18" t="s">
        <v>68</v>
      </c>
      <c r="L23" s="18">
        <v>1</v>
      </c>
      <c r="M23" s="18">
        <v>11</v>
      </c>
      <c r="N23" s="26">
        <f>F23</f>
        <v>0</v>
      </c>
      <c r="O23" s="19">
        <v>0</v>
      </c>
      <c r="P23" s="19">
        <v>5</v>
      </c>
      <c r="Q23" s="18">
        <v>0</v>
      </c>
      <c r="R23" s="18">
        <v>1</v>
      </c>
      <c r="S23" s="18">
        <v>2</v>
      </c>
      <c r="T23" s="18">
        <v>3</v>
      </c>
      <c r="U23" s="18">
        <v>4</v>
      </c>
      <c r="V23" s="18">
        <v>10</v>
      </c>
      <c r="W23" s="18">
        <v>5</v>
      </c>
      <c r="X23" s="18">
        <v>0</v>
      </c>
      <c r="Y23" s="18">
        <v>0</v>
      </c>
      <c r="Z23" s="18">
        <v>0</v>
      </c>
      <c r="AA23" s="18">
        <v>0</v>
      </c>
      <c r="AB23" s="18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8">
        <v>0</v>
      </c>
      <c r="AJ23" s="19">
        <v>0</v>
      </c>
      <c r="AK23" s="19">
        <v>0</v>
      </c>
      <c r="AL23" s="19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8" t="str">
        <f t="shared" si="0"/>
        <v>11</v>
      </c>
      <c r="AU23" s="18" t="s">
        <v>25</v>
      </c>
      <c r="AV23" s="16" t="str">
        <f t="shared" si="1"/>
        <v>7B00013CC801110000000000050001020304100000000000000000000000000000000000000000000000000000000000000000000000000000117D</v>
      </c>
      <c r="AW23" s="79">
        <v>22</v>
      </c>
      <c r="AX23" s="21"/>
      <c r="AY23" s="18" t="str">
        <f t="shared" si="2"/>
        <v>00</v>
      </c>
      <c r="AZ23" s="18" t="str">
        <f t="shared" si="3"/>
        <v>00</v>
      </c>
      <c r="BA23" s="20"/>
      <c r="BB23" s="21"/>
    </row>
    <row r="24" spans="1:54" ht="66">
      <c r="A24" s="27"/>
      <c r="B24" s="16"/>
      <c r="C24" s="27"/>
      <c r="D24" s="16"/>
      <c r="E24" s="16">
        <v>2</v>
      </c>
      <c r="F24" s="25">
        <v>34</v>
      </c>
      <c r="G24" s="18" t="s">
        <v>18</v>
      </c>
      <c r="H24" s="18">
        <v>0</v>
      </c>
      <c r="I24" s="18">
        <v>1</v>
      </c>
      <c r="J24" s="18" t="s">
        <v>69</v>
      </c>
      <c r="K24" s="18" t="s">
        <v>68</v>
      </c>
      <c r="L24" s="18">
        <v>1</v>
      </c>
      <c r="M24" s="18">
        <v>11</v>
      </c>
      <c r="N24" s="26">
        <f t="shared" ref="N24:N25" si="6">F24</f>
        <v>34</v>
      </c>
      <c r="O24" s="19">
        <v>0</v>
      </c>
      <c r="P24" s="19">
        <v>5</v>
      </c>
      <c r="Q24" s="18">
        <v>0</v>
      </c>
      <c r="R24" s="18">
        <v>1</v>
      </c>
      <c r="S24" s="18">
        <v>2</v>
      </c>
      <c r="T24" s="18">
        <v>3</v>
      </c>
      <c r="U24" s="18">
        <v>4</v>
      </c>
      <c r="V24" s="18">
        <v>10</v>
      </c>
      <c r="W24" s="18">
        <v>5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9">
        <v>0</v>
      </c>
      <c r="AD24" s="19">
        <v>0</v>
      </c>
      <c r="AE24" s="19">
        <v>0</v>
      </c>
      <c r="AF24" s="19">
        <v>0</v>
      </c>
      <c r="AG24" s="19">
        <v>0</v>
      </c>
      <c r="AH24" s="19">
        <v>0</v>
      </c>
      <c r="AI24" s="18">
        <v>0</v>
      </c>
      <c r="AJ24" s="19">
        <v>0</v>
      </c>
      <c r="AK24" s="19">
        <v>0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8" t="str">
        <f t="shared" si="0"/>
        <v>45</v>
      </c>
      <c r="AU24" s="18" t="s">
        <v>25</v>
      </c>
      <c r="AV24" s="16" t="str">
        <f t="shared" si="1"/>
        <v>7B00013CC801110034000000050001020304100000000000000000000000000000000000000000000000000000000000000000000000000000457D</v>
      </c>
      <c r="AW24" s="79">
        <v>23</v>
      </c>
      <c r="AX24" s="21"/>
      <c r="AY24" s="18" t="str">
        <f t="shared" si="2"/>
        <v>00</v>
      </c>
      <c r="AZ24" s="18" t="str">
        <f t="shared" si="3"/>
        <v>00</v>
      </c>
      <c r="BA24" s="20"/>
      <c r="BB24" s="21"/>
    </row>
    <row r="25" spans="1:54" ht="66">
      <c r="A25" s="27"/>
      <c r="B25" s="16"/>
      <c r="C25" s="27"/>
      <c r="D25" s="16"/>
      <c r="E25" s="16">
        <v>3</v>
      </c>
      <c r="F25" s="25" t="s">
        <v>72</v>
      </c>
      <c r="G25" s="18" t="s">
        <v>18</v>
      </c>
      <c r="H25" s="18">
        <v>0</v>
      </c>
      <c r="I25" s="18">
        <v>1</v>
      </c>
      <c r="J25" s="18" t="s">
        <v>69</v>
      </c>
      <c r="K25" s="18" t="s">
        <v>68</v>
      </c>
      <c r="L25" s="18">
        <v>1</v>
      </c>
      <c r="M25" s="18">
        <v>11</v>
      </c>
      <c r="N25" s="26" t="str">
        <f t="shared" si="6"/>
        <v>FFFF</v>
      </c>
      <c r="O25" s="19">
        <v>0</v>
      </c>
      <c r="P25" s="19">
        <v>5</v>
      </c>
      <c r="Q25" s="18">
        <v>0</v>
      </c>
      <c r="R25" s="18">
        <v>1</v>
      </c>
      <c r="S25" s="18">
        <v>2</v>
      </c>
      <c r="T25" s="18">
        <v>3</v>
      </c>
      <c r="U25" s="18">
        <v>4</v>
      </c>
      <c r="V25" s="18">
        <v>10</v>
      </c>
      <c r="W25" s="18">
        <v>5</v>
      </c>
      <c r="X25" s="18">
        <v>0</v>
      </c>
      <c r="Y25" s="18">
        <v>0</v>
      </c>
      <c r="Z25" s="18">
        <v>0</v>
      </c>
      <c r="AA25" s="18">
        <v>0</v>
      </c>
      <c r="AB25" s="18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18">
        <v>0</v>
      </c>
      <c r="AJ25" s="19">
        <v>0</v>
      </c>
      <c r="AK25" s="19">
        <v>0</v>
      </c>
      <c r="AL25" s="19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8" t="str">
        <f t="shared" si="0"/>
        <v>10</v>
      </c>
      <c r="AU25" s="18" t="s">
        <v>25</v>
      </c>
      <c r="AV25" s="16" t="str">
        <f t="shared" si="1"/>
        <v>7B00013CC80111FFFF000000050001020304100000000000000000000000000000000000000000000000000000000000000000000000000000107D</v>
      </c>
      <c r="AW25" s="79">
        <v>24</v>
      </c>
      <c r="AX25" s="21"/>
      <c r="AY25" s="18" t="str">
        <f t="shared" si="2"/>
        <v>00</v>
      </c>
      <c r="AZ25" s="18" t="str">
        <f t="shared" si="3"/>
        <v>00</v>
      </c>
      <c r="BA25" s="20"/>
      <c r="BB25" s="21"/>
    </row>
    <row r="26" spans="1:54" ht="66">
      <c r="A26" s="27"/>
      <c r="B26" s="16">
        <v>9</v>
      </c>
      <c r="C26" s="27" t="s">
        <v>193</v>
      </c>
      <c r="D26" s="16" t="s">
        <v>202</v>
      </c>
      <c r="E26" s="16">
        <v>1</v>
      </c>
      <c r="F26" s="25">
        <v>34</v>
      </c>
      <c r="G26" s="18" t="s">
        <v>18</v>
      </c>
      <c r="H26" s="18">
        <v>0</v>
      </c>
      <c r="I26" s="18">
        <v>1</v>
      </c>
      <c r="J26" s="18" t="s">
        <v>69</v>
      </c>
      <c r="K26" s="18" t="s">
        <v>68</v>
      </c>
      <c r="L26" s="18">
        <v>1</v>
      </c>
      <c r="M26" s="18">
        <v>11</v>
      </c>
      <c r="N26" s="19">
        <v>760</v>
      </c>
      <c r="O26" s="26">
        <f>F26</f>
        <v>34</v>
      </c>
      <c r="P26" s="19">
        <v>5</v>
      </c>
      <c r="Q26" s="18">
        <v>0</v>
      </c>
      <c r="R26" s="18">
        <v>1</v>
      </c>
      <c r="S26" s="18">
        <v>2</v>
      </c>
      <c r="T26" s="18">
        <v>3</v>
      </c>
      <c r="U26" s="18">
        <v>4</v>
      </c>
      <c r="V26" s="18">
        <v>10</v>
      </c>
      <c r="W26" s="18">
        <v>5</v>
      </c>
      <c r="X26" s="18">
        <v>0</v>
      </c>
      <c r="Y26" s="18">
        <v>0</v>
      </c>
      <c r="Z26" s="18">
        <v>0</v>
      </c>
      <c r="AA26" s="18">
        <v>0</v>
      </c>
      <c r="AB26" s="18">
        <v>0</v>
      </c>
      <c r="AC26" s="19">
        <v>0</v>
      </c>
      <c r="AD26" s="19">
        <v>0</v>
      </c>
      <c r="AE26" s="19">
        <v>0</v>
      </c>
      <c r="AF26" s="19">
        <v>0</v>
      </c>
      <c r="AG26" s="19">
        <v>0</v>
      </c>
      <c r="AH26" s="19">
        <v>0</v>
      </c>
      <c r="AI26" s="18">
        <v>0</v>
      </c>
      <c r="AJ26" s="19">
        <v>0</v>
      </c>
      <c r="AK26" s="19">
        <v>0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8" t="str">
        <f t="shared" si="0"/>
        <v>45</v>
      </c>
      <c r="AU26" s="18" t="s">
        <v>25</v>
      </c>
      <c r="AV26" s="16" t="str">
        <f t="shared" si="1"/>
        <v>7B00013CC801110760003400050001020304100000000000000000000000000000000000000000000000000000000000000000000000000000457D</v>
      </c>
      <c r="AW26" s="79">
        <v>25</v>
      </c>
      <c r="AX26" s="21"/>
      <c r="AY26" s="18" t="str">
        <f t="shared" si="2"/>
        <v>00</v>
      </c>
      <c r="AZ26" s="18" t="str">
        <f t="shared" si="3"/>
        <v>00</v>
      </c>
      <c r="BA26" s="20"/>
      <c r="BB26" s="21"/>
    </row>
    <row r="27" spans="1:54" ht="66">
      <c r="A27" s="27"/>
      <c r="B27" s="16"/>
      <c r="C27" s="27"/>
      <c r="D27" s="16"/>
      <c r="E27" s="16">
        <v>2</v>
      </c>
      <c r="F27" s="25" t="s">
        <v>72</v>
      </c>
      <c r="G27" s="18" t="s">
        <v>18</v>
      </c>
      <c r="H27" s="18">
        <v>0</v>
      </c>
      <c r="I27" s="18">
        <v>1</v>
      </c>
      <c r="J27" s="18" t="s">
        <v>69</v>
      </c>
      <c r="K27" s="18" t="s">
        <v>68</v>
      </c>
      <c r="L27" s="18">
        <v>1</v>
      </c>
      <c r="M27" s="18">
        <v>11</v>
      </c>
      <c r="N27" s="19">
        <v>760</v>
      </c>
      <c r="O27" s="26" t="str">
        <f t="shared" ref="O27" si="7">F27</f>
        <v>FFFF</v>
      </c>
      <c r="P27" s="19">
        <v>5</v>
      </c>
      <c r="Q27" s="18">
        <v>0</v>
      </c>
      <c r="R27" s="18">
        <v>1</v>
      </c>
      <c r="S27" s="18">
        <v>2</v>
      </c>
      <c r="T27" s="18">
        <v>3</v>
      </c>
      <c r="U27" s="18">
        <v>4</v>
      </c>
      <c r="V27" s="18">
        <v>10</v>
      </c>
      <c r="W27" s="18">
        <v>5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8">
        <v>0</v>
      </c>
      <c r="AJ27" s="19">
        <v>0</v>
      </c>
      <c r="AK27" s="19">
        <v>0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8" t="str">
        <f t="shared" si="0"/>
        <v>10</v>
      </c>
      <c r="AU27" s="18" t="s">
        <v>25</v>
      </c>
      <c r="AV27" s="16" t="str">
        <f t="shared" si="1"/>
        <v>7B00013CC801110760FFFF00050001020304100000000000000000000000000000000000000000000000000000000000000000000000000000107D</v>
      </c>
      <c r="AW27" s="79">
        <v>26</v>
      </c>
      <c r="AX27" s="21"/>
      <c r="AY27" s="18" t="str">
        <f t="shared" si="2"/>
        <v>00</v>
      </c>
      <c r="AZ27" s="18" t="str">
        <f t="shared" si="3"/>
        <v>00</v>
      </c>
      <c r="BA27" s="20"/>
      <c r="BB27" s="21"/>
    </row>
    <row r="28" spans="1:54" ht="66">
      <c r="A28" s="27"/>
      <c r="B28" s="16">
        <v>11</v>
      </c>
      <c r="C28" s="27" t="s">
        <v>74</v>
      </c>
      <c r="D28" s="16" t="s">
        <v>225</v>
      </c>
      <c r="E28" s="16">
        <v>1</v>
      </c>
      <c r="F28" s="25">
        <v>0</v>
      </c>
      <c r="G28" s="18" t="s">
        <v>18</v>
      </c>
      <c r="H28" s="18">
        <v>0</v>
      </c>
      <c r="I28" s="18">
        <v>1</v>
      </c>
      <c r="J28" s="18" t="s">
        <v>69</v>
      </c>
      <c r="K28" s="18" t="s">
        <v>68</v>
      </c>
      <c r="L28" s="18">
        <v>1</v>
      </c>
      <c r="M28" s="18">
        <v>11</v>
      </c>
      <c r="N28" s="19">
        <v>760</v>
      </c>
      <c r="O28" s="19">
        <v>0</v>
      </c>
      <c r="P28" s="26">
        <f>F28</f>
        <v>0</v>
      </c>
      <c r="Q28" s="18">
        <v>0</v>
      </c>
      <c r="R28" s="18">
        <v>1</v>
      </c>
      <c r="S28" s="18">
        <v>2</v>
      </c>
      <c r="T28" s="18">
        <v>3</v>
      </c>
      <c r="U28" s="18">
        <v>4</v>
      </c>
      <c r="V28" s="18">
        <v>10</v>
      </c>
      <c r="W28" s="18">
        <v>5</v>
      </c>
      <c r="X28" s="18">
        <v>0</v>
      </c>
      <c r="Y28" s="18">
        <v>0</v>
      </c>
      <c r="Z28" s="18">
        <v>0</v>
      </c>
      <c r="AA28" s="18">
        <v>0</v>
      </c>
      <c r="AB28" s="18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0</v>
      </c>
      <c r="AH28" s="19">
        <v>0</v>
      </c>
      <c r="AI28" s="18">
        <v>0</v>
      </c>
      <c r="AJ28" s="19">
        <v>0</v>
      </c>
      <c r="AK28" s="19">
        <v>0</v>
      </c>
      <c r="AL28" s="19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8" t="str">
        <f t="shared" si="0"/>
        <v>04</v>
      </c>
      <c r="AU28" s="18" t="s">
        <v>25</v>
      </c>
      <c r="AV28" s="16" t="str">
        <f t="shared" si="1"/>
        <v>7B00013CC801110760000000000001020304100000000000000000000000000000000000000000000000000000000000000000000000000000047D</v>
      </c>
      <c r="AW28" s="79">
        <v>27</v>
      </c>
      <c r="AX28" s="21"/>
      <c r="AY28" s="18" t="str">
        <f t="shared" si="2"/>
        <v>00</v>
      </c>
      <c r="AZ28" s="18" t="str">
        <f t="shared" si="3"/>
        <v>00</v>
      </c>
      <c r="BA28" s="20"/>
      <c r="BB28" s="21"/>
    </row>
    <row r="29" spans="1:54" ht="66">
      <c r="A29" s="27"/>
      <c r="B29" s="16"/>
      <c r="C29" s="27"/>
      <c r="D29" s="16" t="s">
        <v>224</v>
      </c>
      <c r="E29" s="16">
        <v>2</v>
      </c>
      <c r="F29" s="25" t="s">
        <v>227</v>
      </c>
      <c r="G29" s="18" t="s">
        <v>18</v>
      </c>
      <c r="H29" s="18">
        <v>0</v>
      </c>
      <c r="I29" s="18">
        <v>1</v>
      </c>
      <c r="J29" s="18" t="s">
        <v>69</v>
      </c>
      <c r="K29" s="18" t="s">
        <v>68</v>
      </c>
      <c r="L29" s="18">
        <v>1</v>
      </c>
      <c r="M29" s="18">
        <v>11</v>
      </c>
      <c r="N29" s="19">
        <v>760</v>
      </c>
      <c r="O29" s="19">
        <v>0</v>
      </c>
      <c r="P29" s="26" t="str">
        <f t="shared" ref="P29:P30" si="8">F29</f>
        <v>02FF</v>
      </c>
      <c r="Q29" s="18">
        <v>0</v>
      </c>
      <c r="R29" s="18">
        <v>1</v>
      </c>
      <c r="S29" s="18">
        <v>2</v>
      </c>
      <c r="T29" s="18">
        <v>3</v>
      </c>
      <c r="U29" s="18">
        <v>4</v>
      </c>
      <c r="V29" s="18">
        <v>10</v>
      </c>
      <c r="W29" s="18">
        <v>5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8">
        <v>0</v>
      </c>
      <c r="AJ29" s="19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8" t="str">
        <f t="shared" si="0"/>
        <v>01</v>
      </c>
      <c r="AU29" s="18" t="s">
        <v>25</v>
      </c>
      <c r="AV29" s="16" t="str">
        <f t="shared" si="1"/>
        <v>7B00013CC801110760000002FF0001020304100000000000000000000000000000000000000000000000000000000000000000000000000000017D</v>
      </c>
      <c r="AW29" s="79">
        <v>28</v>
      </c>
      <c r="AX29" s="21"/>
      <c r="AY29" s="18" t="str">
        <f t="shared" si="2"/>
        <v>00</v>
      </c>
      <c r="AZ29" s="18" t="str">
        <f t="shared" si="3"/>
        <v>00</v>
      </c>
      <c r="BA29" s="20"/>
      <c r="BB29" s="21"/>
    </row>
    <row r="30" spans="1:54" ht="66">
      <c r="A30" s="27"/>
      <c r="B30" s="16"/>
      <c r="C30" s="27"/>
      <c r="D30" s="16" t="s">
        <v>223</v>
      </c>
      <c r="E30" s="16">
        <v>3</v>
      </c>
      <c r="F30" s="25" t="s">
        <v>72</v>
      </c>
      <c r="G30" s="18" t="s">
        <v>18</v>
      </c>
      <c r="H30" s="18">
        <v>0</v>
      </c>
      <c r="I30" s="18">
        <v>1</v>
      </c>
      <c r="J30" s="18" t="s">
        <v>69</v>
      </c>
      <c r="K30" s="18" t="s">
        <v>68</v>
      </c>
      <c r="L30" s="18">
        <v>1</v>
      </c>
      <c r="M30" s="18">
        <v>11</v>
      </c>
      <c r="N30" s="19">
        <v>760</v>
      </c>
      <c r="O30" s="19">
        <v>0</v>
      </c>
      <c r="P30" s="26" t="str">
        <f t="shared" si="8"/>
        <v>FFFF</v>
      </c>
      <c r="Q30" s="18">
        <v>0</v>
      </c>
      <c r="R30" s="18">
        <v>1</v>
      </c>
      <c r="S30" s="18">
        <v>2</v>
      </c>
      <c r="T30" s="18">
        <v>3</v>
      </c>
      <c r="U30" s="18">
        <v>4</v>
      </c>
      <c r="V30" s="18">
        <v>10</v>
      </c>
      <c r="W30" s="18">
        <v>5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0</v>
      </c>
      <c r="AI30" s="18">
        <v>0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8" t="str">
        <f t="shared" si="0"/>
        <v>01</v>
      </c>
      <c r="AU30" s="18" t="s">
        <v>25</v>
      </c>
      <c r="AV30" s="16" t="str">
        <f t="shared" si="1"/>
        <v>7B00013CC8011107600000FFFF0001020304100000000000000000000000000000000000000000000000000000000000000000000000000000017D</v>
      </c>
      <c r="AW30" s="79">
        <v>29</v>
      </c>
      <c r="AX30" s="21"/>
      <c r="AY30" s="18" t="str">
        <f t="shared" si="2"/>
        <v>00</v>
      </c>
      <c r="AZ30" s="18" t="str">
        <f t="shared" si="3"/>
        <v>00</v>
      </c>
      <c r="BA30" s="20"/>
      <c r="BB30" s="21"/>
    </row>
    <row r="31" spans="1:54" ht="66">
      <c r="A31" s="27"/>
      <c r="B31" s="16">
        <v>13</v>
      </c>
      <c r="C31" s="27" t="s">
        <v>194</v>
      </c>
      <c r="D31" s="16"/>
      <c r="E31" s="16">
        <v>1</v>
      </c>
      <c r="F31" s="22">
        <v>64</v>
      </c>
      <c r="G31" s="18" t="s">
        <v>18</v>
      </c>
      <c r="H31" s="18">
        <v>0</v>
      </c>
      <c r="I31" s="18">
        <v>1</v>
      </c>
      <c r="J31" s="18" t="s">
        <v>69</v>
      </c>
      <c r="K31" s="18" t="s">
        <v>68</v>
      </c>
      <c r="L31" s="18">
        <v>1</v>
      </c>
      <c r="M31" s="18">
        <v>11</v>
      </c>
      <c r="N31" s="19">
        <v>760</v>
      </c>
      <c r="O31" s="19">
        <v>0</v>
      </c>
      <c r="P31" s="19">
        <v>5</v>
      </c>
      <c r="Q31" s="23">
        <f>F31</f>
        <v>64</v>
      </c>
      <c r="R31" s="18">
        <v>1</v>
      </c>
      <c r="S31" s="18">
        <v>2</v>
      </c>
      <c r="T31" s="18">
        <v>3</v>
      </c>
      <c r="U31" s="18">
        <v>4</v>
      </c>
      <c r="V31" s="18">
        <v>10</v>
      </c>
      <c r="W31" s="18">
        <v>5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9">
        <v>0</v>
      </c>
      <c r="AD31" s="19">
        <v>0</v>
      </c>
      <c r="AE31" s="19">
        <v>0</v>
      </c>
      <c r="AF31" s="19">
        <v>0</v>
      </c>
      <c r="AG31" s="19">
        <v>0</v>
      </c>
      <c r="AH31" s="19">
        <v>0</v>
      </c>
      <c r="AI31" s="18">
        <v>0</v>
      </c>
      <c r="AJ31" s="19">
        <v>0</v>
      </c>
      <c r="AK31" s="19">
        <v>0</v>
      </c>
      <c r="AL31" s="19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8" t="str">
        <f t="shared" si="0"/>
        <v>55</v>
      </c>
      <c r="AU31" s="18" t="s">
        <v>25</v>
      </c>
      <c r="AV31" s="16" t="str">
        <f t="shared" si="1"/>
        <v>7B00013CC801110760000000056401020304100000000000000000000000000000000000000000000000000000000000000000000000000000557D</v>
      </c>
      <c r="AW31" s="79">
        <v>30</v>
      </c>
      <c r="AX31" s="21"/>
      <c r="AY31" s="18" t="str">
        <f t="shared" si="2"/>
        <v>00</v>
      </c>
      <c r="AZ31" s="18" t="str">
        <f t="shared" si="3"/>
        <v>00</v>
      </c>
      <c r="BA31" s="20"/>
      <c r="BB31" s="21"/>
    </row>
    <row r="32" spans="1:54" ht="66">
      <c r="A32" s="27"/>
      <c r="B32" s="16"/>
      <c r="C32" s="27"/>
      <c r="D32" s="16"/>
      <c r="E32" s="16">
        <v>2</v>
      </c>
      <c r="F32" s="22" t="s">
        <v>22</v>
      </c>
      <c r="G32" s="18" t="s">
        <v>18</v>
      </c>
      <c r="H32" s="18">
        <v>0</v>
      </c>
      <c r="I32" s="18">
        <v>1</v>
      </c>
      <c r="J32" s="18" t="s">
        <v>69</v>
      </c>
      <c r="K32" s="18" t="s">
        <v>68</v>
      </c>
      <c r="L32" s="18">
        <v>1</v>
      </c>
      <c r="M32" s="18">
        <v>11</v>
      </c>
      <c r="N32" s="19">
        <v>760</v>
      </c>
      <c r="O32" s="19">
        <v>0</v>
      </c>
      <c r="P32" s="19">
        <v>5</v>
      </c>
      <c r="Q32" s="23" t="str">
        <f t="shared" ref="Q32" si="9">F32</f>
        <v>FF</v>
      </c>
      <c r="R32" s="18">
        <v>1</v>
      </c>
      <c r="S32" s="18">
        <v>2</v>
      </c>
      <c r="T32" s="18">
        <v>3</v>
      </c>
      <c r="U32" s="18">
        <v>4</v>
      </c>
      <c r="V32" s="18">
        <v>10</v>
      </c>
      <c r="W32" s="18">
        <v>5</v>
      </c>
      <c r="X32" s="18">
        <v>0</v>
      </c>
      <c r="Y32" s="18">
        <v>0</v>
      </c>
      <c r="Z32" s="18">
        <v>0</v>
      </c>
      <c r="AA32" s="18">
        <v>0</v>
      </c>
      <c r="AB32" s="18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18">
        <v>0</v>
      </c>
      <c r="AJ32" s="19">
        <v>0</v>
      </c>
      <c r="AK32" s="19">
        <v>0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8" t="str">
        <f t="shared" si="0"/>
        <v>10</v>
      </c>
      <c r="AU32" s="18" t="s">
        <v>25</v>
      </c>
      <c r="AV32" s="16" t="str">
        <f t="shared" si="1"/>
        <v>7B00013CC80111076000000005FF01020304100000000000000000000000000000000000000000000000000000000000000000000000000000107D</v>
      </c>
      <c r="AW32" s="79">
        <v>31</v>
      </c>
      <c r="AX32" s="21"/>
      <c r="AY32" s="18" t="str">
        <f t="shared" si="2"/>
        <v>00</v>
      </c>
      <c r="AZ32" s="18" t="str">
        <f t="shared" si="3"/>
        <v>00</v>
      </c>
      <c r="BA32" s="20"/>
      <c r="BB32" s="21"/>
    </row>
    <row r="33" spans="1:54" ht="66">
      <c r="A33" s="27"/>
      <c r="B33" s="16">
        <v>14</v>
      </c>
      <c r="C33" s="27" t="s">
        <v>80</v>
      </c>
      <c r="D33" s="16"/>
      <c r="E33" s="16">
        <v>1</v>
      </c>
      <c r="F33" s="22">
        <v>0</v>
      </c>
      <c r="G33" s="18" t="s">
        <v>18</v>
      </c>
      <c r="H33" s="18">
        <v>0</v>
      </c>
      <c r="I33" s="18">
        <v>1</v>
      </c>
      <c r="J33" s="18" t="s">
        <v>69</v>
      </c>
      <c r="K33" s="18" t="s">
        <v>68</v>
      </c>
      <c r="L33" s="18">
        <v>1</v>
      </c>
      <c r="M33" s="18">
        <v>11</v>
      </c>
      <c r="N33" s="19">
        <v>760</v>
      </c>
      <c r="O33" s="19">
        <v>0</v>
      </c>
      <c r="P33" s="19">
        <v>5</v>
      </c>
      <c r="Q33" s="18">
        <v>0</v>
      </c>
      <c r="R33" s="23">
        <f>F33</f>
        <v>0</v>
      </c>
      <c r="S33" s="18">
        <v>2</v>
      </c>
      <c r="T33" s="18">
        <v>3</v>
      </c>
      <c r="U33" s="18">
        <v>4</v>
      </c>
      <c r="V33" s="18">
        <v>10</v>
      </c>
      <c r="W33" s="18">
        <v>5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8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8" t="str">
        <f t="shared" si="0"/>
        <v>10</v>
      </c>
      <c r="AU33" s="18" t="s">
        <v>25</v>
      </c>
      <c r="AV33" s="16" t="str">
        <f t="shared" si="1"/>
        <v>7B00013CC801110760000000050000020304100000000000000000000000000000000000000000000000000000000000000000000000000000107D</v>
      </c>
      <c r="AW33" s="79">
        <v>32</v>
      </c>
      <c r="AX33" s="21"/>
      <c r="AY33" s="18" t="str">
        <f t="shared" si="2"/>
        <v>00</v>
      </c>
      <c r="AZ33" s="18" t="str">
        <f t="shared" si="3"/>
        <v>00</v>
      </c>
      <c r="BA33" s="20"/>
      <c r="BB33" s="21"/>
    </row>
    <row r="34" spans="1:54" ht="82.5">
      <c r="A34" s="27"/>
      <c r="B34" s="16"/>
      <c r="C34" s="27"/>
      <c r="D34" s="16"/>
      <c r="E34" s="16">
        <v>2</v>
      </c>
      <c r="F34" s="22" t="s">
        <v>140</v>
      </c>
      <c r="G34" s="18" t="s">
        <v>18</v>
      </c>
      <c r="H34" s="18">
        <v>0</v>
      </c>
      <c r="I34" s="18">
        <v>1</v>
      </c>
      <c r="J34" s="18" t="s">
        <v>69</v>
      </c>
      <c r="K34" s="18" t="s">
        <v>68</v>
      </c>
      <c r="L34" s="18">
        <v>1</v>
      </c>
      <c r="M34" s="18">
        <v>11</v>
      </c>
      <c r="N34" s="19">
        <v>760</v>
      </c>
      <c r="O34" s="19">
        <v>0</v>
      </c>
      <c r="P34" s="19">
        <v>5</v>
      </c>
      <c r="Q34" s="18">
        <v>0</v>
      </c>
      <c r="R34" s="23" t="str">
        <f t="shared" ref="R34" si="10">F34</f>
        <v>0D</v>
      </c>
      <c r="S34" s="18">
        <v>2</v>
      </c>
      <c r="T34" s="18">
        <v>3</v>
      </c>
      <c r="U34" s="18">
        <v>4</v>
      </c>
      <c r="V34" s="18">
        <v>10</v>
      </c>
      <c r="W34" s="18">
        <v>5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0</v>
      </c>
      <c r="AH34" s="19">
        <v>0</v>
      </c>
      <c r="AI34" s="18">
        <v>0</v>
      </c>
      <c r="AJ34" s="19">
        <v>0</v>
      </c>
      <c r="AK34" s="19">
        <v>0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8" t="str">
        <f t="shared" si="0"/>
        <v>15</v>
      </c>
      <c r="AU34" s="18" t="s">
        <v>25</v>
      </c>
      <c r="AV34" s="16" t="str">
        <f t="shared" si="1"/>
        <v>7B00013CC80111076000000005000D020304100000000000000000000000000000000000000000000000000000000000000000000000000000157D</v>
      </c>
      <c r="AW34" s="79">
        <v>33</v>
      </c>
      <c r="AX34" s="21"/>
      <c r="AY34" s="18" t="str">
        <f t="shared" si="2"/>
        <v>00</v>
      </c>
      <c r="AZ34" s="18" t="str">
        <f t="shared" si="3"/>
        <v>00</v>
      </c>
      <c r="BA34" s="20"/>
      <c r="BB34" s="21"/>
    </row>
    <row r="35" spans="1:54" ht="66">
      <c r="A35" s="27"/>
      <c r="B35" s="16">
        <v>15</v>
      </c>
      <c r="C35" s="27" t="s">
        <v>195</v>
      </c>
      <c r="D35" s="16"/>
      <c r="E35" s="16">
        <v>1</v>
      </c>
      <c r="F35" s="22">
        <v>0</v>
      </c>
      <c r="G35" s="18" t="s">
        <v>18</v>
      </c>
      <c r="H35" s="18">
        <v>0</v>
      </c>
      <c r="I35" s="18">
        <v>1</v>
      </c>
      <c r="J35" s="18" t="s">
        <v>69</v>
      </c>
      <c r="K35" s="18" t="s">
        <v>68</v>
      </c>
      <c r="L35" s="18">
        <v>1</v>
      </c>
      <c r="M35" s="18">
        <v>11</v>
      </c>
      <c r="N35" s="19">
        <v>760</v>
      </c>
      <c r="O35" s="19">
        <v>0</v>
      </c>
      <c r="P35" s="19">
        <v>5</v>
      </c>
      <c r="Q35" s="18">
        <v>0</v>
      </c>
      <c r="R35" s="18">
        <v>1</v>
      </c>
      <c r="S35" s="23">
        <f>F35</f>
        <v>0</v>
      </c>
      <c r="T35" s="18">
        <v>3</v>
      </c>
      <c r="U35" s="18">
        <v>4</v>
      </c>
      <c r="V35" s="18">
        <v>10</v>
      </c>
      <c r="W35" s="18">
        <v>5</v>
      </c>
      <c r="X35" s="18">
        <v>0</v>
      </c>
      <c r="Y35" s="18">
        <v>0</v>
      </c>
      <c r="Z35" s="18">
        <v>0</v>
      </c>
      <c r="AA35" s="18">
        <v>0</v>
      </c>
      <c r="AB35" s="18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0</v>
      </c>
      <c r="AI35" s="18">
        <v>0</v>
      </c>
      <c r="AJ35" s="19">
        <v>0</v>
      </c>
      <c r="AK35" s="19">
        <v>0</v>
      </c>
      <c r="AL35" s="19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8" t="str">
        <f t="shared" si="0"/>
        <v>05</v>
      </c>
      <c r="AU35" s="18" t="s">
        <v>25</v>
      </c>
      <c r="AV35" s="16" t="str">
        <f t="shared" si="1"/>
        <v>7B00013CC801110760000000050001000304100000000000000000000000000000000000000000000000000000000000000000000000000000057D</v>
      </c>
      <c r="AW35" s="79">
        <v>34</v>
      </c>
      <c r="AX35" s="21"/>
      <c r="AY35" s="18" t="str">
        <f t="shared" si="2"/>
        <v>00</v>
      </c>
      <c r="AZ35" s="18" t="str">
        <f t="shared" si="3"/>
        <v>00</v>
      </c>
      <c r="BA35" s="20"/>
      <c r="BB35" s="21"/>
    </row>
    <row r="36" spans="1:54" ht="66">
      <c r="A36" s="27"/>
      <c r="B36" s="16"/>
      <c r="C36" s="27"/>
      <c r="D36" s="16"/>
      <c r="E36" s="16">
        <v>2</v>
      </c>
      <c r="F36" s="22">
        <v>20</v>
      </c>
      <c r="G36" s="18" t="s">
        <v>18</v>
      </c>
      <c r="H36" s="18">
        <v>0</v>
      </c>
      <c r="I36" s="18">
        <v>1</v>
      </c>
      <c r="J36" s="18" t="s">
        <v>69</v>
      </c>
      <c r="K36" s="18" t="s">
        <v>68</v>
      </c>
      <c r="L36" s="18">
        <v>1</v>
      </c>
      <c r="M36" s="18">
        <v>11</v>
      </c>
      <c r="N36" s="19">
        <v>760</v>
      </c>
      <c r="O36" s="19">
        <v>0</v>
      </c>
      <c r="P36" s="19">
        <v>5</v>
      </c>
      <c r="Q36" s="18">
        <v>0</v>
      </c>
      <c r="R36" s="18">
        <v>1</v>
      </c>
      <c r="S36" s="23">
        <f t="shared" ref="S36" si="11">F36</f>
        <v>20</v>
      </c>
      <c r="T36" s="18">
        <v>3</v>
      </c>
      <c r="U36" s="18">
        <v>4</v>
      </c>
      <c r="V36" s="18">
        <v>10</v>
      </c>
      <c r="W36" s="18">
        <v>5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18">
        <v>0</v>
      </c>
      <c r="AJ36" s="19">
        <v>0</v>
      </c>
      <c r="AK36" s="19">
        <v>0</v>
      </c>
      <c r="AL36" s="19">
        <v>0</v>
      </c>
      <c r="AM36" s="19">
        <v>0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>
        <v>0</v>
      </c>
      <c r="AT36" s="18" t="str">
        <f t="shared" si="0"/>
        <v>05</v>
      </c>
      <c r="AU36" s="18" t="s">
        <v>25</v>
      </c>
      <c r="AV36" s="16" t="str">
        <f t="shared" si="1"/>
        <v>7B00013CC801110760000000050001200304100000000000000000000000000000000000000000000000000000000000000000000000000000057D</v>
      </c>
      <c r="AW36" s="79">
        <v>35</v>
      </c>
      <c r="AX36" s="21"/>
      <c r="AY36" s="18" t="str">
        <f t="shared" si="2"/>
        <v>00</v>
      </c>
      <c r="AZ36" s="18" t="str">
        <f t="shared" si="3"/>
        <v>00</v>
      </c>
      <c r="BA36" s="20"/>
      <c r="BB36" s="21"/>
    </row>
    <row r="37" spans="1:54" ht="66">
      <c r="A37" s="27"/>
      <c r="B37" s="16">
        <v>16</v>
      </c>
      <c r="C37" s="27" t="s">
        <v>196</v>
      </c>
      <c r="D37" s="16"/>
      <c r="E37" s="16">
        <v>1</v>
      </c>
      <c r="F37" s="22">
        <v>18</v>
      </c>
      <c r="G37" s="18" t="s">
        <v>18</v>
      </c>
      <c r="H37" s="18">
        <v>0</v>
      </c>
      <c r="I37" s="18">
        <v>1</v>
      </c>
      <c r="J37" s="18" t="s">
        <v>69</v>
      </c>
      <c r="K37" s="18" t="s">
        <v>68</v>
      </c>
      <c r="L37" s="18">
        <v>1</v>
      </c>
      <c r="M37" s="18">
        <v>11</v>
      </c>
      <c r="N37" s="19">
        <v>760</v>
      </c>
      <c r="O37" s="19">
        <v>0</v>
      </c>
      <c r="P37" s="19">
        <v>5</v>
      </c>
      <c r="Q37" s="18">
        <v>0</v>
      </c>
      <c r="R37" s="18">
        <v>1</v>
      </c>
      <c r="S37" s="18">
        <v>2</v>
      </c>
      <c r="T37" s="23">
        <f>F37</f>
        <v>18</v>
      </c>
      <c r="U37" s="18">
        <v>4</v>
      </c>
      <c r="V37" s="18">
        <v>10</v>
      </c>
      <c r="W37" s="18">
        <v>5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8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8" t="str">
        <f t="shared" si="0"/>
        <v>04</v>
      </c>
      <c r="AU37" s="18" t="s">
        <v>25</v>
      </c>
      <c r="AV37" s="16" t="str">
        <f t="shared" si="1"/>
        <v>7B00013CC801110760000000050001021804100000000000000000000000000000000000000000000000000000000000000000000000000000047D</v>
      </c>
      <c r="AW37" s="79">
        <v>36</v>
      </c>
      <c r="AX37" s="21"/>
      <c r="AY37" s="18" t="str">
        <f t="shared" si="2"/>
        <v>00</v>
      </c>
      <c r="AZ37" s="18" t="str">
        <f t="shared" si="3"/>
        <v>00</v>
      </c>
      <c r="BA37" s="20"/>
      <c r="BB37" s="21"/>
    </row>
    <row r="38" spans="1:54" ht="66">
      <c r="A38" s="27"/>
      <c r="B38" s="16"/>
      <c r="C38" s="27"/>
      <c r="D38" s="16"/>
      <c r="E38" s="16">
        <v>2</v>
      </c>
      <c r="F38" s="22" t="s">
        <v>22</v>
      </c>
      <c r="G38" s="18" t="s">
        <v>18</v>
      </c>
      <c r="H38" s="18">
        <v>0</v>
      </c>
      <c r="I38" s="18">
        <v>1</v>
      </c>
      <c r="J38" s="18" t="s">
        <v>69</v>
      </c>
      <c r="K38" s="18" t="s">
        <v>68</v>
      </c>
      <c r="L38" s="18">
        <v>1</v>
      </c>
      <c r="M38" s="18">
        <v>11</v>
      </c>
      <c r="N38" s="19">
        <v>760</v>
      </c>
      <c r="O38" s="19">
        <v>0</v>
      </c>
      <c r="P38" s="19">
        <v>5</v>
      </c>
      <c r="Q38" s="18">
        <v>0</v>
      </c>
      <c r="R38" s="18">
        <v>1</v>
      </c>
      <c r="S38" s="18">
        <v>2</v>
      </c>
      <c r="T38" s="23" t="str">
        <f t="shared" ref="T38" si="12">F38</f>
        <v>FF</v>
      </c>
      <c r="U38" s="18">
        <v>4</v>
      </c>
      <c r="V38" s="18">
        <v>10</v>
      </c>
      <c r="W38" s="18">
        <v>5</v>
      </c>
      <c r="X38" s="18">
        <v>0</v>
      </c>
      <c r="Y38" s="18">
        <v>0</v>
      </c>
      <c r="Z38" s="18">
        <v>0</v>
      </c>
      <c r="AA38" s="18">
        <v>0</v>
      </c>
      <c r="AB38" s="18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8">
        <v>0</v>
      </c>
      <c r="AJ38" s="19">
        <v>0</v>
      </c>
      <c r="AK38" s="19">
        <v>0</v>
      </c>
      <c r="AL38" s="19">
        <v>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8" t="str">
        <f t="shared" si="0"/>
        <v>05</v>
      </c>
      <c r="AU38" s="18" t="s">
        <v>25</v>
      </c>
      <c r="AV38" s="16" t="str">
        <f t="shared" si="1"/>
        <v>7B00013CC80111076000000005000102FF04100000000000000000000000000000000000000000000000000000000000000000000000000000057D</v>
      </c>
      <c r="AW38" s="79">
        <v>37</v>
      </c>
      <c r="AX38" s="21"/>
      <c r="AY38" s="18" t="str">
        <f t="shared" si="2"/>
        <v>00</v>
      </c>
      <c r="AZ38" s="18" t="str">
        <f t="shared" si="3"/>
        <v>00</v>
      </c>
      <c r="BA38" s="20"/>
      <c r="BB38" s="21"/>
    </row>
    <row r="39" spans="1:54" ht="66">
      <c r="A39" s="27"/>
      <c r="B39" s="16">
        <v>17</v>
      </c>
      <c r="C39" s="27" t="s">
        <v>197</v>
      </c>
      <c r="D39" s="16"/>
      <c r="E39" s="16">
        <v>1</v>
      </c>
      <c r="F39" s="22" t="s">
        <v>69</v>
      </c>
      <c r="G39" s="18" t="s">
        <v>18</v>
      </c>
      <c r="H39" s="18">
        <v>0</v>
      </c>
      <c r="I39" s="18">
        <v>1</v>
      </c>
      <c r="J39" s="18" t="s">
        <v>69</v>
      </c>
      <c r="K39" s="18" t="s">
        <v>68</v>
      </c>
      <c r="L39" s="18">
        <v>1</v>
      </c>
      <c r="M39" s="18">
        <v>11</v>
      </c>
      <c r="N39" s="19">
        <v>760</v>
      </c>
      <c r="O39" s="19">
        <v>0</v>
      </c>
      <c r="P39" s="19">
        <v>5</v>
      </c>
      <c r="Q39" s="18">
        <v>0</v>
      </c>
      <c r="R39" s="18">
        <v>1</v>
      </c>
      <c r="S39" s="18">
        <v>2</v>
      </c>
      <c r="T39" s="18">
        <v>3</v>
      </c>
      <c r="U39" s="23" t="str">
        <f>F39</f>
        <v>3C</v>
      </c>
      <c r="V39" s="18">
        <v>10</v>
      </c>
      <c r="W39" s="18">
        <v>5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8">
        <v>0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8" t="str">
        <f t="shared" si="0"/>
        <v>41</v>
      </c>
      <c r="AU39" s="18" t="s">
        <v>25</v>
      </c>
      <c r="AV39" s="16" t="str">
        <f t="shared" si="1"/>
        <v>7B00013CC80111076000000005000102033C100000000000000000000000000000000000000000000000000000000000000000000000000000417D</v>
      </c>
      <c r="AW39" s="79">
        <v>38</v>
      </c>
      <c r="AX39" s="21"/>
      <c r="AY39" s="18" t="str">
        <f t="shared" si="2"/>
        <v>00</v>
      </c>
      <c r="AZ39" s="18" t="str">
        <f t="shared" si="3"/>
        <v>00</v>
      </c>
      <c r="BA39" s="20"/>
      <c r="BB39" s="21"/>
    </row>
    <row r="40" spans="1:54" ht="66">
      <c r="A40" s="27"/>
      <c r="B40" s="16"/>
      <c r="C40" s="27"/>
      <c r="D40" s="16"/>
      <c r="E40" s="16">
        <v>2</v>
      </c>
      <c r="F40" s="22" t="s">
        <v>22</v>
      </c>
      <c r="G40" s="18" t="s">
        <v>18</v>
      </c>
      <c r="H40" s="18">
        <v>0</v>
      </c>
      <c r="I40" s="18">
        <v>1</v>
      </c>
      <c r="J40" s="18" t="s">
        <v>69</v>
      </c>
      <c r="K40" s="18" t="s">
        <v>68</v>
      </c>
      <c r="L40" s="18">
        <v>1</v>
      </c>
      <c r="M40" s="18">
        <v>11</v>
      </c>
      <c r="N40" s="19">
        <v>760</v>
      </c>
      <c r="O40" s="19">
        <v>0</v>
      </c>
      <c r="P40" s="19">
        <v>5</v>
      </c>
      <c r="Q40" s="18">
        <v>0</v>
      </c>
      <c r="R40" s="18">
        <v>1</v>
      </c>
      <c r="S40" s="18">
        <v>2</v>
      </c>
      <c r="T40" s="18">
        <v>3</v>
      </c>
      <c r="U40" s="23" t="str">
        <f t="shared" ref="U40" si="13">F40</f>
        <v>FF</v>
      </c>
      <c r="V40" s="18">
        <v>10</v>
      </c>
      <c r="W40" s="18">
        <v>5</v>
      </c>
      <c r="X40" s="18">
        <v>0</v>
      </c>
      <c r="Y40" s="18">
        <v>0</v>
      </c>
      <c r="Z40" s="18">
        <v>0</v>
      </c>
      <c r="AA40" s="18">
        <v>0</v>
      </c>
      <c r="AB40" s="18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8">
        <v>0</v>
      </c>
      <c r="AJ40" s="19">
        <v>0</v>
      </c>
      <c r="AK40" s="19">
        <v>0</v>
      </c>
      <c r="AL40" s="19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8" t="str">
        <f t="shared" si="0"/>
        <v>04</v>
      </c>
      <c r="AU40" s="18" t="s">
        <v>25</v>
      </c>
      <c r="AV40" s="16" t="str">
        <f t="shared" si="1"/>
        <v>7B00013CC8011107600000000500010203FF100000000000000000000000000000000000000000000000000000000000000000000000000000047D</v>
      </c>
      <c r="AW40" s="79">
        <v>39</v>
      </c>
      <c r="AX40" s="21"/>
      <c r="AY40" s="18" t="str">
        <f t="shared" si="2"/>
        <v>00</v>
      </c>
      <c r="AZ40" s="18" t="str">
        <f t="shared" si="3"/>
        <v>00</v>
      </c>
      <c r="BA40" s="20"/>
      <c r="BB40" s="21"/>
    </row>
    <row r="41" spans="1:54" ht="66">
      <c r="A41" s="27"/>
      <c r="B41" s="16">
        <v>18</v>
      </c>
      <c r="C41" s="27" t="s">
        <v>198</v>
      </c>
      <c r="D41" s="16" t="s">
        <v>203</v>
      </c>
      <c r="E41" s="16">
        <v>1</v>
      </c>
      <c r="F41" s="22" t="s">
        <v>69</v>
      </c>
      <c r="G41" s="18" t="s">
        <v>18</v>
      </c>
      <c r="H41" s="18">
        <v>0</v>
      </c>
      <c r="I41" s="18">
        <v>1</v>
      </c>
      <c r="J41" s="18" t="s">
        <v>69</v>
      </c>
      <c r="K41" s="18" t="s">
        <v>68</v>
      </c>
      <c r="L41" s="18">
        <v>1</v>
      </c>
      <c r="M41" s="18">
        <v>11</v>
      </c>
      <c r="N41" s="19">
        <v>760</v>
      </c>
      <c r="O41" s="19">
        <v>0</v>
      </c>
      <c r="P41" s="19">
        <v>5</v>
      </c>
      <c r="Q41" s="18">
        <v>0</v>
      </c>
      <c r="R41" s="18">
        <v>1</v>
      </c>
      <c r="S41" s="18">
        <v>2</v>
      </c>
      <c r="T41" s="18">
        <v>3</v>
      </c>
      <c r="U41" s="18">
        <v>4</v>
      </c>
      <c r="V41" s="23" t="str">
        <f>F41</f>
        <v>3C</v>
      </c>
      <c r="W41" s="18">
        <v>5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8">
        <v>0</v>
      </c>
      <c r="AJ41" s="19">
        <v>0</v>
      </c>
      <c r="AK41" s="19">
        <v>0</v>
      </c>
      <c r="AL41" s="19">
        <v>0</v>
      </c>
      <c r="AM41" s="19">
        <v>0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8" t="str">
        <f t="shared" si="0"/>
        <v>15</v>
      </c>
      <c r="AU41" s="18" t="s">
        <v>25</v>
      </c>
      <c r="AV41" s="16" t="str">
        <f t="shared" si="1"/>
        <v>7B00013CC8011107600000000500010203043C0000000000000000000000000000000000000000000000000000000000000000000000000000157D</v>
      </c>
      <c r="AW41" s="79">
        <v>40</v>
      </c>
      <c r="AX41" s="21"/>
      <c r="AY41" s="18" t="str">
        <f t="shared" si="2"/>
        <v>00</v>
      </c>
      <c r="AZ41" s="18" t="str">
        <f t="shared" si="3"/>
        <v>00</v>
      </c>
      <c r="BA41" s="20"/>
      <c r="BB41" s="21"/>
    </row>
    <row r="42" spans="1:54" ht="66">
      <c r="A42" s="27"/>
      <c r="B42" s="16"/>
      <c r="C42" s="27"/>
      <c r="D42" s="16"/>
      <c r="E42" s="16">
        <v>2</v>
      </c>
      <c r="F42" s="22" t="s">
        <v>22</v>
      </c>
      <c r="G42" s="18" t="s">
        <v>18</v>
      </c>
      <c r="H42" s="18">
        <v>0</v>
      </c>
      <c r="I42" s="18">
        <v>1</v>
      </c>
      <c r="J42" s="18" t="s">
        <v>69</v>
      </c>
      <c r="K42" s="18" t="s">
        <v>68</v>
      </c>
      <c r="L42" s="18">
        <v>1</v>
      </c>
      <c r="M42" s="18">
        <v>11</v>
      </c>
      <c r="N42" s="19">
        <v>760</v>
      </c>
      <c r="O42" s="19">
        <v>0</v>
      </c>
      <c r="P42" s="19">
        <v>5</v>
      </c>
      <c r="Q42" s="18">
        <v>0</v>
      </c>
      <c r="R42" s="18">
        <v>1</v>
      </c>
      <c r="S42" s="18">
        <v>2</v>
      </c>
      <c r="T42" s="18">
        <v>3</v>
      </c>
      <c r="U42" s="18">
        <v>4</v>
      </c>
      <c r="V42" s="23" t="str">
        <f t="shared" ref="V42" si="14">F42</f>
        <v>FF</v>
      </c>
      <c r="W42" s="18">
        <v>5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9">
        <v>0</v>
      </c>
      <c r="AD42" s="19">
        <v>0</v>
      </c>
      <c r="AE42" s="19">
        <v>0</v>
      </c>
      <c r="AF42" s="19">
        <v>0</v>
      </c>
      <c r="AG42" s="19">
        <v>0</v>
      </c>
      <c r="AH42" s="19">
        <v>0</v>
      </c>
      <c r="AI42" s="18">
        <v>0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8" t="str">
        <f t="shared" si="0"/>
        <v>00</v>
      </c>
      <c r="AU42" s="18" t="s">
        <v>25</v>
      </c>
      <c r="AV42" s="16" t="str">
        <f t="shared" si="1"/>
        <v>7B00013CC801110760000000050001020304FF0000000000000000000000000000000000000000000000000000000000000000000000000000007D</v>
      </c>
      <c r="AW42" s="79">
        <v>41</v>
      </c>
      <c r="AX42" s="21"/>
      <c r="AY42" s="18" t="str">
        <f t="shared" si="2"/>
        <v>00</v>
      </c>
      <c r="AZ42" s="18" t="str">
        <f t="shared" si="3"/>
        <v>00</v>
      </c>
      <c r="BA42" s="20"/>
      <c r="BB42" s="21"/>
    </row>
    <row r="43" spans="1:54" ht="66">
      <c r="A43" s="27"/>
      <c r="B43" s="16">
        <v>19</v>
      </c>
      <c r="C43" s="27" t="s">
        <v>199</v>
      </c>
      <c r="D43" s="16" t="s">
        <v>204</v>
      </c>
      <c r="E43" s="16">
        <v>1</v>
      </c>
      <c r="F43" s="22">
        <v>1</v>
      </c>
      <c r="G43" s="18" t="s">
        <v>18</v>
      </c>
      <c r="H43" s="18">
        <v>0</v>
      </c>
      <c r="I43" s="18">
        <v>1</v>
      </c>
      <c r="J43" s="18" t="s">
        <v>69</v>
      </c>
      <c r="K43" s="18" t="s">
        <v>68</v>
      </c>
      <c r="L43" s="18">
        <v>1</v>
      </c>
      <c r="M43" s="18">
        <v>11</v>
      </c>
      <c r="N43" s="19">
        <v>760</v>
      </c>
      <c r="O43" s="19">
        <v>0</v>
      </c>
      <c r="P43" s="19">
        <v>5</v>
      </c>
      <c r="Q43" s="18">
        <v>0</v>
      </c>
      <c r="R43" s="18">
        <v>1</v>
      </c>
      <c r="S43" s="18">
        <v>2</v>
      </c>
      <c r="T43" s="18">
        <v>3</v>
      </c>
      <c r="U43" s="18">
        <v>4</v>
      </c>
      <c r="V43" s="18">
        <v>10</v>
      </c>
      <c r="W43" s="23">
        <f>F43</f>
        <v>1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8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>
        <v>0</v>
      </c>
      <c r="AT43" s="18" t="str">
        <f t="shared" si="0"/>
        <v>11</v>
      </c>
      <c r="AU43" s="18" t="s">
        <v>25</v>
      </c>
      <c r="AV43" s="16" t="str">
        <f t="shared" si="1"/>
        <v>7B00013CC801110760000000050001020304100000000000000000000000000000000000000000000000000000000000000000000000000000117D</v>
      </c>
      <c r="AW43" s="79">
        <v>42</v>
      </c>
      <c r="AX43" s="21"/>
      <c r="AY43" s="18" t="str">
        <f t="shared" si="2"/>
        <v>00</v>
      </c>
      <c r="AZ43" s="18" t="str">
        <f t="shared" si="3"/>
        <v>00</v>
      </c>
      <c r="BA43" s="20"/>
      <c r="BB43" s="21"/>
    </row>
    <row r="44" spans="1:54" ht="66">
      <c r="A44" s="27"/>
      <c r="B44" s="16"/>
      <c r="C44" s="27"/>
      <c r="D44" s="16"/>
      <c r="E44" s="16">
        <v>2</v>
      </c>
      <c r="F44" s="22" t="s">
        <v>22</v>
      </c>
      <c r="G44" s="18" t="s">
        <v>18</v>
      </c>
      <c r="H44" s="18">
        <v>0</v>
      </c>
      <c r="I44" s="18">
        <v>1</v>
      </c>
      <c r="J44" s="18" t="s">
        <v>69</v>
      </c>
      <c r="K44" s="18" t="s">
        <v>68</v>
      </c>
      <c r="L44" s="18">
        <v>1</v>
      </c>
      <c r="M44" s="18">
        <v>11</v>
      </c>
      <c r="N44" s="19">
        <v>760</v>
      </c>
      <c r="O44" s="19">
        <v>0</v>
      </c>
      <c r="P44" s="19">
        <v>5</v>
      </c>
      <c r="Q44" s="18">
        <v>0</v>
      </c>
      <c r="R44" s="18">
        <v>1</v>
      </c>
      <c r="S44" s="18">
        <v>2</v>
      </c>
      <c r="T44" s="18">
        <v>3</v>
      </c>
      <c r="U44" s="18">
        <v>4</v>
      </c>
      <c r="V44" s="18">
        <v>10</v>
      </c>
      <c r="W44" s="23" t="str">
        <f t="shared" ref="W44" si="15">F44</f>
        <v>FF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8">
        <v>0</v>
      </c>
      <c r="AJ44" s="19">
        <v>0</v>
      </c>
      <c r="AK44" s="19">
        <v>0</v>
      </c>
      <c r="AL44" s="19">
        <v>0</v>
      </c>
      <c r="AM44" s="19">
        <v>0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8" t="str">
        <f t="shared" si="0"/>
        <v>11</v>
      </c>
      <c r="AU44" s="18" t="s">
        <v>25</v>
      </c>
      <c r="AV44" s="16" t="str">
        <f t="shared" si="1"/>
        <v>7B00013CC801110760000000050001020304100000000000000000000000000000000000000000000000000000000000000000000000000000117D</v>
      </c>
      <c r="AW44" s="79">
        <v>43</v>
      </c>
      <c r="AX44" s="21"/>
      <c r="AY44" s="18" t="str">
        <f t="shared" si="2"/>
        <v>00</v>
      </c>
      <c r="AZ44" s="18" t="str">
        <f t="shared" si="3"/>
        <v>00</v>
      </c>
      <c r="BA44" s="20"/>
      <c r="BB44" s="21"/>
    </row>
    <row r="45" spans="1:54" ht="66">
      <c r="A45" s="27"/>
      <c r="B45" s="16">
        <v>20</v>
      </c>
      <c r="C45" s="27" t="s">
        <v>79</v>
      </c>
      <c r="D45" s="16"/>
      <c r="E45" s="16">
        <v>1</v>
      </c>
      <c r="F45" s="22">
        <v>1</v>
      </c>
      <c r="G45" s="18" t="s">
        <v>18</v>
      </c>
      <c r="H45" s="18">
        <v>0</v>
      </c>
      <c r="I45" s="18">
        <v>1</v>
      </c>
      <c r="J45" s="18" t="s">
        <v>69</v>
      </c>
      <c r="K45" s="18" t="s">
        <v>68</v>
      </c>
      <c r="L45" s="18">
        <v>1</v>
      </c>
      <c r="M45" s="18">
        <v>11</v>
      </c>
      <c r="N45" s="19">
        <v>760</v>
      </c>
      <c r="O45" s="19">
        <v>0</v>
      </c>
      <c r="P45" s="19">
        <v>5</v>
      </c>
      <c r="Q45" s="18">
        <v>0</v>
      </c>
      <c r="R45" s="18">
        <v>1</v>
      </c>
      <c r="S45" s="18">
        <v>2</v>
      </c>
      <c r="T45" s="18">
        <v>3</v>
      </c>
      <c r="U45" s="18">
        <v>4</v>
      </c>
      <c r="V45" s="18">
        <v>10</v>
      </c>
      <c r="W45" s="18">
        <v>5</v>
      </c>
      <c r="X45" s="23">
        <f>F45</f>
        <v>1</v>
      </c>
      <c r="Y45" s="18">
        <v>0</v>
      </c>
      <c r="Z45" s="18">
        <v>0</v>
      </c>
      <c r="AA45" s="18">
        <v>0</v>
      </c>
      <c r="AB45" s="18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8">
        <v>0</v>
      </c>
      <c r="AJ45" s="19">
        <v>0</v>
      </c>
      <c r="AK45" s="19">
        <v>0</v>
      </c>
      <c r="AL45" s="19">
        <v>0</v>
      </c>
      <c r="AM45" s="19">
        <v>0</v>
      </c>
      <c r="AN45" s="19">
        <v>0</v>
      </c>
      <c r="AO45" s="19">
        <v>0</v>
      </c>
      <c r="AP45" s="19">
        <v>0</v>
      </c>
      <c r="AQ45" s="19">
        <v>0</v>
      </c>
      <c r="AR45" s="19">
        <v>0</v>
      </c>
      <c r="AS45" s="19">
        <v>0</v>
      </c>
      <c r="AT45" s="18" t="str">
        <f t="shared" si="0"/>
        <v>10</v>
      </c>
      <c r="AU45" s="18" t="s">
        <v>25</v>
      </c>
      <c r="AV45" s="16" t="str">
        <f t="shared" si="1"/>
        <v>7B00013CC801110760000000050001020304100100000000000000000000000000000000000000000000000000000000000000000000000000107D</v>
      </c>
      <c r="AW45" s="79">
        <v>44</v>
      </c>
      <c r="AX45" s="21"/>
      <c r="AY45" s="18" t="str">
        <f t="shared" si="2"/>
        <v>00</v>
      </c>
      <c r="AZ45" s="18" t="str">
        <f t="shared" si="3"/>
        <v>00</v>
      </c>
      <c r="BA45" s="20"/>
      <c r="BB45" s="21"/>
    </row>
    <row r="46" spans="1:54" ht="66">
      <c r="A46" s="27"/>
      <c r="B46" s="16"/>
      <c r="C46" s="27"/>
      <c r="D46" s="16"/>
      <c r="E46" s="16">
        <v>2</v>
      </c>
      <c r="F46" s="22" t="s">
        <v>22</v>
      </c>
      <c r="G46" s="18" t="s">
        <v>18</v>
      </c>
      <c r="H46" s="18">
        <v>0</v>
      </c>
      <c r="I46" s="18">
        <v>1</v>
      </c>
      <c r="J46" s="18" t="s">
        <v>69</v>
      </c>
      <c r="K46" s="18" t="s">
        <v>68</v>
      </c>
      <c r="L46" s="18">
        <v>1</v>
      </c>
      <c r="M46" s="18">
        <v>11</v>
      </c>
      <c r="N46" s="19">
        <v>760</v>
      </c>
      <c r="O46" s="19">
        <v>0</v>
      </c>
      <c r="P46" s="19">
        <v>5</v>
      </c>
      <c r="Q46" s="18">
        <v>0</v>
      </c>
      <c r="R46" s="18">
        <v>1</v>
      </c>
      <c r="S46" s="18">
        <v>2</v>
      </c>
      <c r="T46" s="18">
        <v>3</v>
      </c>
      <c r="U46" s="18">
        <v>4</v>
      </c>
      <c r="V46" s="18">
        <v>10</v>
      </c>
      <c r="W46" s="18">
        <v>5</v>
      </c>
      <c r="X46" s="23" t="str">
        <f>F46</f>
        <v>FF</v>
      </c>
      <c r="Y46" s="18">
        <v>0</v>
      </c>
      <c r="Z46" s="18">
        <v>0</v>
      </c>
      <c r="AA46" s="18">
        <v>0</v>
      </c>
      <c r="AB46" s="18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8">
        <v>0</v>
      </c>
      <c r="AJ46" s="19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8" t="str">
        <f t="shared" si="0"/>
        <v>10</v>
      </c>
      <c r="AU46" s="18" t="s">
        <v>25</v>
      </c>
      <c r="AV46" s="16" t="str">
        <f t="shared" si="1"/>
        <v>7B00013CC80111076000000005000102030410FF00000000000000000000000000000000000000000000000000000000000000000000000000107D</v>
      </c>
      <c r="AW46" s="79">
        <v>45</v>
      </c>
      <c r="AX46" s="21"/>
      <c r="AY46" s="18" t="str">
        <f t="shared" si="2"/>
        <v>00</v>
      </c>
      <c r="AZ46" s="18" t="str">
        <f t="shared" si="3"/>
        <v>00</v>
      </c>
      <c r="BA46" s="20"/>
      <c r="BB46" s="21"/>
    </row>
    <row r="47" spans="1:54" ht="66">
      <c r="A47" s="27"/>
      <c r="B47" s="16">
        <v>21</v>
      </c>
      <c r="C47" s="27" t="s">
        <v>79</v>
      </c>
      <c r="D47" s="16"/>
      <c r="E47" s="16">
        <v>1</v>
      </c>
      <c r="F47" s="22">
        <v>1</v>
      </c>
      <c r="G47" s="18" t="s">
        <v>18</v>
      </c>
      <c r="H47" s="18">
        <v>0</v>
      </c>
      <c r="I47" s="18">
        <v>1</v>
      </c>
      <c r="J47" s="18" t="s">
        <v>69</v>
      </c>
      <c r="K47" s="18" t="s">
        <v>68</v>
      </c>
      <c r="L47" s="18">
        <v>1</v>
      </c>
      <c r="M47" s="18">
        <v>11</v>
      </c>
      <c r="N47" s="19">
        <v>760</v>
      </c>
      <c r="O47" s="19">
        <v>0</v>
      </c>
      <c r="P47" s="19">
        <v>5</v>
      </c>
      <c r="Q47" s="18">
        <v>0</v>
      </c>
      <c r="R47" s="18">
        <v>1</v>
      </c>
      <c r="S47" s="18">
        <v>2</v>
      </c>
      <c r="T47" s="18">
        <v>3</v>
      </c>
      <c r="U47" s="18">
        <v>4</v>
      </c>
      <c r="V47" s="18">
        <v>10</v>
      </c>
      <c r="W47" s="18">
        <v>5</v>
      </c>
      <c r="X47" s="18">
        <v>0</v>
      </c>
      <c r="Y47" s="23">
        <f>F47</f>
        <v>1</v>
      </c>
      <c r="Z47" s="18">
        <v>0</v>
      </c>
      <c r="AA47" s="18">
        <v>0</v>
      </c>
      <c r="AB47" s="18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8">
        <v>0</v>
      </c>
      <c r="AJ47" s="19">
        <v>0</v>
      </c>
      <c r="AK47" s="19">
        <v>0</v>
      </c>
      <c r="AL47" s="19">
        <v>0</v>
      </c>
      <c r="AM47" s="19">
        <v>0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>
        <v>0</v>
      </c>
      <c r="AT47" s="18" t="str">
        <f t="shared" si="0"/>
        <v>10</v>
      </c>
      <c r="AU47" s="18" t="s">
        <v>25</v>
      </c>
      <c r="AV47" s="16" t="str">
        <f t="shared" si="1"/>
        <v>7B00013CC801110760000000050001020304100001000000000000000000000000000000000000000000000000000000000000000000000000107D</v>
      </c>
      <c r="AW47" s="79">
        <v>46</v>
      </c>
      <c r="AX47" s="21"/>
      <c r="AY47" s="18" t="str">
        <f t="shared" si="2"/>
        <v>00</v>
      </c>
      <c r="AZ47" s="18" t="str">
        <f t="shared" si="3"/>
        <v>00</v>
      </c>
      <c r="BA47" s="20"/>
      <c r="BB47" s="21"/>
    </row>
    <row r="48" spans="1:54" ht="66">
      <c r="A48" s="27"/>
      <c r="B48" s="16"/>
      <c r="C48" s="27"/>
      <c r="D48" s="16"/>
      <c r="E48" s="16">
        <v>2</v>
      </c>
      <c r="F48" s="22" t="s">
        <v>22</v>
      </c>
      <c r="G48" s="18" t="s">
        <v>18</v>
      </c>
      <c r="H48" s="18">
        <v>0</v>
      </c>
      <c r="I48" s="18">
        <v>1</v>
      </c>
      <c r="J48" s="18" t="s">
        <v>69</v>
      </c>
      <c r="K48" s="18" t="s">
        <v>68</v>
      </c>
      <c r="L48" s="18">
        <v>1</v>
      </c>
      <c r="M48" s="18">
        <v>11</v>
      </c>
      <c r="N48" s="19">
        <v>760</v>
      </c>
      <c r="O48" s="19">
        <v>0</v>
      </c>
      <c r="P48" s="19">
        <v>5</v>
      </c>
      <c r="Q48" s="18">
        <v>0</v>
      </c>
      <c r="R48" s="18">
        <v>1</v>
      </c>
      <c r="S48" s="18">
        <v>2</v>
      </c>
      <c r="T48" s="18">
        <v>3</v>
      </c>
      <c r="U48" s="18">
        <v>4</v>
      </c>
      <c r="V48" s="18">
        <v>10</v>
      </c>
      <c r="W48" s="18">
        <v>5</v>
      </c>
      <c r="X48" s="18">
        <v>0</v>
      </c>
      <c r="Y48" s="23" t="str">
        <f t="shared" ref="Y48" si="16">F48</f>
        <v>FF</v>
      </c>
      <c r="Z48" s="18">
        <v>0</v>
      </c>
      <c r="AA48" s="18">
        <v>0</v>
      </c>
      <c r="AB48" s="18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8">
        <v>0</v>
      </c>
      <c r="AJ48" s="19">
        <v>0</v>
      </c>
      <c r="AK48" s="19">
        <v>0</v>
      </c>
      <c r="AL48" s="19">
        <v>0</v>
      </c>
      <c r="AM48" s="19">
        <v>0</v>
      </c>
      <c r="AN48" s="19">
        <v>0</v>
      </c>
      <c r="AO48" s="19">
        <v>0</v>
      </c>
      <c r="AP48" s="19">
        <v>0</v>
      </c>
      <c r="AQ48" s="19">
        <v>0</v>
      </c>
      <c r="AR48" s="19">
        <v>0</v>
      </c>
      <c r="AS48" s="19">
        <v>0</v>
      </c>
      <c r="AT48" s="18" t="str">
        <f t="shared" si="0"/>
        <v>10</v>
      </c>
      <c r="AU48" s="18" t="s">
        <v>25</v>
      </c>
      <c r="AV48" s="16" t="str">
        <f t="shared" si="1"/>
        <v>7B00013CC8011107600000000500010203041000FF000000000000000000000000000000000000000000000000000000000000000000000000107D</v>
      </c>
      <c r="AW48" s="79">
        <v>47</v>
      </c>
      <c r="AX48" s="21"/>
      <c r="AY48" s="18" t="str">
        <f t="shared" si="2"/>
        <v>00</v>
      </c>
      <c r="AZ48" s="18" t="str">
        <f t="shared" si="3"/>
        <v>00</v>
      </c>
      <c r="BA48" s="20"/>
      <c r="BB48" s="21"/>
    </row>
    <row r="49" spans="1:54" ht="66">
      <c r="A49" s="27"/>
      <c r="B49" s="16">
        <v>22</v>
      </c>
      <c r="C49" s="27" t="s">
        <v>79</v>
      </c>
      <c r="D49" s="16"/>
      <c r="E49" s="16">
        <v>1</v>
      </c>
      <c r="F49" s="22">
        <v>1</v>
      </c>
      <c r="G49" s="18" t="s">
        <v>18</v>
      </c>
      <c r="H49" s="18">
        <v>0</v>
      </c>
      <c r="I49" s="18">
        <v>1</v>
      </c>
      <c r="J49" s="18" t="s">
        <v>69</v>
      </c>
      <c r="K49" s="18" t="s">
        <v>68</v>
      </c>
      <c r="L49" s="18">
        <v>1</v>
      </c>
      <c r="M49" s="18">
        <v>11</v>
      </c>
      <c r="N49" s="19">
        <v>760</v>
      </c>
      <c r="O49" s="19">
        <v>0</v>
      </c>
      <c r="P49" s="19">
        <v>5</v>
      </c>
      <c r="Q49" s="18">
        <v>0</v>
      </c>
      <c r="R49" s="18">
        <v>1</v>
      </c>
      <c r="S49" s="18">
        <v>2</v>
      </c>
      <c r="T49" s="18">
        <v>3</v>
      </c>
      <c r="U49" s="18">
        <v>4</v>
      </c>
      <c r="V49" s="18">
        <v>10</v>
      </c>
      <c r="W49" s="18">
        <v>5</v>
      </c>
      <c r="X49" s="18">
        <v>0</v>
      </c>
      <c r="Y49" s="18">
        <v>0</v>
      </c>
      <c r="Z49" s="23">
        <f>F49</f>
        <v>1</v>
      </c>
      <c r="AA49" s="18">
        <v>0</v>
      </c>
      <c r="AB49" s="18">
        <v>0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8">
        <v>0</v>
      </c>
      <c r="AJ49" s="19">
        <v>0</v>
      </c>
      <c r="AK49" s="19">
        <v>0</v>
      </c>
      <c r="AL49" s="19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8" t="str">
        <f t="shared" si="0"/>
        <v>10</v>
      </c>
      <c r="AU49" s="18" t="s">
        <v>25</v>
      </c>
      <c r="AV49" s="16" t="str">
        <f t="shared" si="1"/>
        <v>7B00013CC801110760000000050001020304100000010000000000000000000000000000000000000000000000000000000000000000000000107D</v>
      </c>
      <c r="AW49" s="79">
        <v>48</v>
      </c>
      <c r="AX49" s="21"/>
      <c r="AY49" s="18" t="str">
        <f t="shared" si="2"/>
        <v>00</v>
      </c>
      <c r="AZ49" s="18" t="str">
        <f t="shared" si="3"/>
        <v>00</v>
      </c>
      <c r="BA49" s="20"/>
      <c r="BB49" s="21"/>
    </row>
    <row r="50" spans="1:54" ht="66">
      <c r="A50" s="27"/>
      <c r="B50" s="16"/>
      <c r="C50" s="27"/>
      <c r="D50" s="16"/>
      <c r="E50" s="16">
        <v>2</v>
      </c>
      <c r="F50" s="22" t="s">
        <v>22</v>
      </c>
      <c r="G50" s="18" t="s">
        <v>18</v>
      </c>
      <c r="H50" s="18">
        <v>0</v>
      </c>
      <c r="I50" s="18">
        <v>1</v>
      </c>
      <c r="J50" s="18" t="s">
        <v>69</v>
      </c>
      <c r="K50" s="18" t="s">
        <v>68</v>
      </c>
      <c r="L50" s="18">
        <v>1</v>
      </c>
      <c r="M50" s="18">
        <v>11</v>
      </c>
      <c r="N50" s="19">
        <v>760</v>
      </c>
      <c r="O50" s="19">
        <v>0</v>
      </c>
      <c r="P50" s="19">
        <v>5</v>
      </c>
      <c r="Q50" s="18">
        <v>0</v>
      </c>
      <c r="R50" s="18">
        <v>1</v>
      </c>
      <c r="S50" s="18">
        <v>2</v>
      </c>
      <c r="T50" s="18">
        <v>3</v>
      </c>
      <c r="U50" s="18">
        <v>4</v>
      </c>
      <c r="V50" s="18">
        <v>10</v>
      </c>
      <c r="W50" s="18">
        <v>5</v>
      </c>
      <c r="X50" s="18">
        <v>0</v>
      </c>
      <c r="Y50" s="18">
        <v>0</v>
      </c>
      <c r="Z50" s="23" t="str">
        <f t="shared" ref="Z50" si="17">F50</f>
        <v>FF</v>
      </c>
      <c r="AA50" s="18">
        <v>0</v>
      </c>
      <c r="AB50" s="18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8">
        <v>0</v>
      </c>
      <c r="AJ50" s="19">
        <v>0</v>
      </c>
      <c r="AK50" s="19">
        <v>0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>
        <v>0</v>
      </c>
      <c r="AT50" s="18" t="str">
        <f t="shared" si="0"/>
        <v>10</v>
      </c>
      <c r="AU50" s="18" t="s">
        <v>25</v>
      </c>
      <c r="AV50" s="16" t="str">
        <f t="shared" si="1"/>
        <v>7B00013CC801110760000000050001020304100000FF0000000000000000000000000000000000000000000000000000000000000000000000107D</v>
      </c>
      <c r="AW50" s="79">
        <v>49</v>
      </c>
      <c r="AX50" s="21"/>
      <c r="AY50" s="18" t="str">
        <f t="shared" si="2"/>
        <v>00</v>
      </c>
      <c r="AZ50" s="18" t="str">
        <f t="shared" si="3"/>
        <v>00</v>
      </c>
      <c r="BA50" s="20"/>
      <c r="BB50" s="21"/>
    </row>
    <row r="51" spans="1:54" ht="66">
      <c r="A51" s="27"/>
      <c r="B51" s="16">
        <v>23</v>
      </c>
      <c r="C51" s="27" t="s">
        <v>79</v>
      </c>
      <c r="D51" s="16"/>
      <c r="E51" s="16">
        <v>1</v>
      </c>
      <c r="F51" s="22">
        <v>1</v>
      </c>
      <c r="G51" s="18" t="s">
        <v>18</v>
      </c>
      <c r="H51" s="18">
        <v>0</v>
      </c>
      <c r="I51" s="18">
        <v>1</v>
      </c>
      <c r="J51" s="18" t="s">
        <v>69</v>
      </c>
      <c r="K51" s="18" t="s">
        <v>68</v>
      </c>
      <c r="L51" s="18">
        <v>1</v>
      </c>
      <c r="M51" s="18">
        <v>11</v>
      </c>
      <c r="N51" s="19">
        <v>760</v>
      </c>
      <c r="O51" s="19">
        <v>0</v>
      </c>
      <c r="P51" s="19">
        <v>5</v>
      </c>
      <c r="Q51" s="18">
        <v>0</v>
      </c>
      <c r="R51" s="18">
        <v>1</v>
      </c>
      <c r="S51" s="18">
        <v>2</v>
      </c>
      <c r="T51" s="18">
        <v>3</v>
      </c>
      <c r="U51" s="18">
        <v>4</v>
      </c>
      <c r="V51" s="18">
        <v>10</v>
      </c>
      <c r="W51" s="18">
        <v>5</v>
      </c>
      <c r="X51" s="18">
        <v>0</v>
      </c>
      <c r="Y51" s="18">
        <v>0</v>
      </c>
      <c r="Z51" s="18">
        <v>0</v>
      </c>
      <c r="AA51" s="23">
        <f>F51</f>
        <v>1</v>
      </c>
      <c r="AB51" s="18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8">
        <v>0</v>
      </c>
      <c r="AJ51" s="19">
        <v>0</v>
      </c>
      <c r="AK51" s="19">
        <v>0</v>
      </c>
      <c r="AL51" s="19">
        <v>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8" t="str">
        <f t="shared" si="0"/>
        <v>10</v>
      </c>
      <c r="AU51" s="18" t="s">
        <v>25</v>
      </c>
      <c r="AV51" s="16" t="str">
        <f t="shared" si="1"/>
        <v>7B00013CC801110760000000050001020304100000000100000000000000000000000000000000000000000000000000000000000000000000107D</v>
      </c>
      <c r="AW51" s="79">
        <v>50</v>
      </c>
      <c r="AX51" s="21"/>
      <c r="AY51" s="18" t="str">
        <f t="shared" si="2"/>
        <v>00</v>
      </c>
      <c r="AZ51" s="18" t="str">
        <f t="shared" si="3"/>
        <v>00</v>
      </c>
      <c r="BA51" s="20"/>
      <c r="BB51" s="21"/>
    </row>
    <row r="52" spans="1:54" ht="66">
      <c r="A52" s="27"/>
      <c r="B52" s="16"/>
      <c r="C52" s="27"/>
      <c r="D52" s="16"/>
      <c r="E52" s="16">
        <v>2</v>
      </c>
      <c r="F52" s="22" t="s">
        <v>22</v>
      </c>
      <c r="G52" s="18" t="s">
        <v>18</v>
      </c>
      <c r="H52" s="18">
        <v>0</v>
      </c>
      <c r="I52" s="18">
        <v>1</v>
      </c>
      <c r="J52" s="18" t="s">
        <v>69</v>
      </c>
      <c r="K52" s="18" t="s">
        <v>68</v>
      </c>
      <c r="L52" s="18">
        <v>1</v>
      </c>
      <c r="M52" s="18">
        <v>11</v>
      </c>
      <c r="N52" s="19">
        <v>760</v>
      </c>
      <c r="O52" s="19">
        <v>0</v>
      </c>
      <c r="P52" s="19">
        <v>5</v>
      </c>
      <c r="Q52" s="18">
        <v>0</v>
      </c>
      <c r="R52" s="18">
        <v>1</v>
      </c>
      <c r="S52" s="18">
        <v>2</v>
      </c>
      <c r="T52" s="18">
        <v>3</v>
      </c>
      <c r="U52" s="18">
        <v>4</v>
      </c>
      <c r="V52" s="18">
        <v>10</v>
      </c>
      <c r="W52" s="18">
        <v>5</v>
      </c>
      <c r="X52" s="18">
        <v>0</v>
      </c>
      <c r="Y52" s="18">
        <v>0</v>
      </c>
      <c r="Z52" s="18">
        <v>0</v>
      </c>
      <c r="AA52" s="23" t="str">
        <f t="shared" ref="AA52" si="18">F52</f>
        <v>FF</v>
      </c>
      <c r="AB52" s="18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8">
        <v>0</v>
      </c>
      <c r="AJ52" s="19">
        <v>0</v>
      </c>
      <c r="AK52" s="19">
        <v>0</v>
      </c>
      <c r="AL52" s="19">
        <v>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8" t="str">
        <f t="shared" si="0"/>
        <v>10</v>
      </c>
      <c r="AU52" s="18" t="s">
        <v>25</v>
      </c>
      <c r="AV52" s="16" t="str">
        <f t="shared" si="1"/>
        <v>7B00013CC80111076000000005000102030410000000FF00000000000000000000000000000000000000000000000000000000000000000000107D</v>
      </c>
      <c r="AW52" s="79">
        <v>51</v>
      </c>
      <c r="AX52" s="21"/>
      <c r="AY52" s="18" t="str">
        <f t="shared" si="2"/>
        <v>00</v>
      </c>
      <c r="AZ52" s="18" t="str">
        <f t="shared" si="3"/>
        <v>00</v>
      </c>
      <c r="BA52" s="20"/>
      <c r="BB52" s="21"/>
    </row>
    <row r="53" spans="1:54" ht="66">
      <c r="A53" s="27"/>
      <c r="B53" s="16">
        <v>24</v>
      </c>
      <c r="C53" s="27" t="s">
        <v>79</v>
      </c>
      <c r="D53" s="16"/>
      <c r="E53" s="16">
        <v>1</v>
      </c>
      <c r="F53" s="22">
        <v>0</v>
      </c>
      <c r="G53" s="18" t="s">
        <v>18</v>
      </c>
      <c r="H53" s="18">
        <v>0</v>
      </c>
      <c r="I53" s="18">
        <v>1</v>
      </c>
      <c r="J53" s="18" t="s">
        <v>69</v>
      </c>
      <c r="K53" s="18" t="s">
        <v>68</v>
      </c>
      <c r="L53" s="18">
        <v>1</v>
      </c>
      <c r="M53" s="18">
        <v>11</v>
      </c>
      <c r="N53" s="19">
        <v>760</v>
      </c>
      <c r="O53" s="19">
        <v>0</v>
      </c>
      <c r="P53" s="19">
        <v>5</v>
      </c>
      <c r="Q53" s="18">
        <v>0</v>
      </c>
      <c r="R53" s="18">
        <v>1</v>
      </c>
      <c r="S53" s="18">
        <v>2</v>
      </c>
      <c r="T53" s="18">
        <v>3</v>
      </c>
      <c r="U53" s="18">
        <v>4</v>
      </c>
      <c r="V53" s="18">
        <v>10</v>
      </c>
      <c r="W53" s="18">
        <v>5</v>
      </c>
      <c r="X53" s="18">
        <v>0</v>
      </c>
      <c r="Y53" s="18">
        <v>0</v>
      </c>
      <c r="Z53" s="18">
        <v>0</v>
      </c>
      <c r="AA53" s="18">
        <v>0</v>
      </c>
      <c r="AB53" s="23">
        <f>F53</f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8">
        <v>0</v>
      </c>
      <c r="AJ53" s="19">
        <v>0</v>
      </c>
      <c r="AK53" s="19">
        <v>0</v>
      </c>
      <c r="AL53" s="19">
        <v>0</v>
      </c>
      <c r="AM53" s="19">
        <v>0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>
        <v>0</v>
      </c>
      <c r="AT53" s="18" t="str">
        <f t="shared" si="0"/>
        <v>11</v>
      </c>
      <c r="AU53" s="18" t="s">
        <v>25</v>
      </c>
      <c r="AV53" s="16" t="str">
        <f t="shared" si="1"/>
        <v>7B00013CC801110760000000050001020304100000000000000000000000000000000000000000000000000000000000000000000000000000117D</v>
      </c>
      <c r="AW53" s="79">
        <v>52</v>
      </c>
      <c r="AX53" s="21"/>
      <c r="AY53" s="18" t="str">
        <f t="shared" si="2"/>
        <v>00</v>
      </c>
      <c r="AZ53" s="18" t="str">
        <f t="shared" si="3"/>
        <v>00</v>
      </c>
      <c r="BA53" s="20"/>
      <c r="BB53" s="21"/>
    </row>
    <row r="54" spans="1:54" ht="66">
      <c r="A54" s="27"/>
      <c r="B54" s="16"/>
      <c r="C54" s="27"/>
      <c r="D54" s="16"/>
      <c r="E54" s="16">
        <v>2</v>
      </c>
      <c r="F54" s="22">
        <v>1</v>
      </c>
      <c r="G54" s="18" t="s">
        <v>18</v>
      </c>
      <c r="H54" s="18">
        <v>0</v>
      </c>
      <c r="I54" s="18">
        <v>1</v>
      </c>
      <c r="J54" s="18" t="s">
        <v>69</v>
      </c>
      <c r="K54" s="18" t="s">
        <v>68</v>
      </c>
      <c r="L54" s="18">
        <v>1</v>
      </c>
      <c r="M54" s="18">
        <v>11</v>
      </c>
      <c r="N54" s="19">
        <v>760</v>
      </c>
      <c r="O54" s="19">
        <v>0</v>
      </c>
      <c r="P54" s="19">
        <v>5</v>
      </c>
      <c r="Q54" s="18">
        <v>0</v>
      </c>
      <c r="R54" s="18">
        <v>1</v>
      </c>
      <c r="S54" s="18">
        <v>2</v>
      </c>
      <c r="T54" s="18">
        <v>3</v>
      </c>
      <c r="U54" s="18">
        <v>4</v>
      </c>
      <c r="V54" s="18">
        <v>10</v>
      </c>
      <c r="W54" s="18">
        <v>5</v>
      </c>
      <c r="X54" s="18">
        <v>0</v>
      </c>
      <c r="Y54" s="18">
        <v>0</v>
      </c>
      <c r="Z54" s="18">
        <v>0</v>
      </c>
      <c r="AA54" s="18">
        <v>0</v>
      </c>
      <c r="AB54" s="23">
        <f t="shared" ref="AB54:AB55" si="19">F54</f>
        <v>1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8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8" t="str">
        <f t="shared" si="0"/>
        <v>10</v>
      </c>
      <c r="AU54" s="18" t="s">
        <v>25</v>
      </c>
      <c r="AV54" s="16" t="str">
        <f t="shared" si="1"/>
        <v>7B00013CC801110760000000050001020304100000000001000000000000000000000000000000000000000000000000000000000000000000107D</v>
      </c>
      <c r="AW54" s="79">
        <v>53</v>
      </c>
      <c r="AX54" s="21"/>
      <c r="AY54" s="18" t="str">
        <f t="shared" si="2"/>
        <v>00</v>
      </c>
      <c r="AZ54" s="18" t="str">
        <f t="shared" si="3"/>
        <v>00</v>
      </c>
      <c r="BA54" s="20"/>
      <c r="BB54" s="21"/>
    </row>
    <row r="55" spans="1:54" ht="66">
      <c r="A55" s="27"/>
      <c r="B55" s="16"/>
      <c r="C55" s="27"/>
      <c r="D55" s="16"/>
      <c r="E55" s="16">
        <v>3</v>
      </c>
      <c r="F55" s="22" t="s">
        <v>22</v>
      </c>
      <c r="G55" s="18" t="s">
        <v>18</v>
      </c>
      <c r="H55" s="18">
        <v>0</v>
      </c>
      <c r="I55" s="18">
        <v>1</v>
      </c>
      <c r="J55" s="18" t="s">
        <v>69</v>
      </c>
      <c r="K55" s="18" t="s">
        <v>68</v>
      </c>
      <c r="L55" s="18">
        <v>1</v>
      </c>
      <c r="M55" s="18">
        <v>11</v>
      </c>
      <c r="N55" s="19">
        <v>760</v>
      </c>
      <c r="O55" s="19">
        <v>0</v>
      </c>
      <c r="P55" s="19">
        <v>5</v>
      </c>
      <c r="Q55" s="18">
        <v>0</v>
      </c>
      <c r="R55" s="18">
        <v>1</v>
      </c>
      <c r="S55" s="18">
        <v>2</v>
      </c>
      <c r="T55" s="18">
        <v>3</v>
      </c>
      <c r="U55" s="18">
        <v>4</v>
      </c>
      <c r="V55" s="18">
        <v>10</v>
      </c>
      <c r="W55" s="18">
        <v>5</v>
      </c>
      <c r="X55" s="18">
        <v>0</v>
      </c>
      <c r="Y55" s="18">
        <v>0</v>
      </c>
      <c r="Z55" s="18">
        <v>0</v>
      </c>
      <c r="AA55" s="18">
        <v>0</v>
      </c>
      <c r="AB55" s="23" t="str">
        <f t="shared" si="19"/>
        <v>FF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8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8" t="str">
        <f t="shared" si="0"/>
        <v>10</v>
      </c>
      <c r="AU55" s="18" t="s">
        <v>25</v>
      </c>
      <c r="AV55" s="16" t="str">
        <f t="shared" si="1"/>
        <v>7B00013CC8011107600000000500010203041000000000FF000000000000000000000000000000000000000000000000000000000000000000107D</v>
      </c>
      <c r="AW55" s="79">
        <v>54</v>
      </c>
      <c r="AX55" s="21"/>
      <c r="AY55" s="18" t="str">
        <f t="shared" si="2"/>
        <v>00</v>
      </c>
      <c r="AZ55" s="18" t="str">
        <f t="shared" si="3"/>
        <v>00</v>
      </c>
      <c r="BA55" s="20"/>
      <c r="BB55" s="21"/>
    </row>
    <row r="56" spans="1:54" ht="66">
      <c r="A56" s="27"/>
      <c r="B56" s="16">
        <v>25</v>
      </c>
      <c r="C56" s="27" t="s">
        <v>87</v>
      </c>
      <c r="D56" s="16"/>
      <c r="E56" s="16">
        <v>1</v>
      </c>
      <c r="F56" s="25">
        <v>0</v>
      </c>
      <c r="G56" s="18" t="s">
        <v>18</v>
      </c>
      <c r="H56" s="18">
        <v>0</v>
      </c>
      <c r="I56" s="18">
        <v>1</v>
      </c>
      <c r="J56" s="18" t="s">
        <v>69</v>
      </c>
      <c r="K56" s="18" t="s">
        <v>68</v>
      </c>
      <c r="L56" s="18">
        <v>1</v>
      </c>
      <c r="M56" s="18">
        <v>11</v>
      </c>
      <c r="N56" s="19">
        <v>760</v>
      </c>
      <c r="O56" s="19">
        <v>0</v>
      </c>
      <c r="P56" s="19">
        <v>5</v>
      </c>
      <c r="Q56" s="18">
        <v>0</v>
      </c>
      <c r="R56" s="18">
        <v>1</v>
      </c>
      <c r="S56" s="18">
        <v>2</v>
      </c>
      <c r="T56" s="18">
        <v>3</v>
      </c>
      <c r="U56" s="18">
        <v>4</v>
      </c>
      <c r="V56" s="18">
        <v>10</v>
      </c>
      <c r="W56" s="18">
        <v>5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26">
        <f>F56</f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8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8" t="str">
        <f t="shared" si="0"/>
        <v>11</v>
      </c>
      <c r="AU56" s="18" t="s">
        <v>25</v>
      </c>
      <c r="AV56" s="16" t="str">
        <f t="shared" si="1"/>
        <v>7B00013CC801110760000000050001020304100000000000000000000000000000000000000000000000000000000000000000000000000000117D</v>
      </c>
      <c r="AW56" s="79">
        <v>55</v>
      </c>
      <c r="AX56" s="21"/>
      <c r="AY56" s="18" t="str">
        <f t="shared" si="2"/>
        <v>00</v>
      </c>
      <c r="AZ56" s="18" t="str">
        <f t="shared" si="3"/>
        <v>00</v>
      </c>
      <c r="BA56" s="20"/>
      <c r="BB56" s="21"/>
    </row>
    <row r="57" spans="1:54" ht="66">
      <c r="A57" s="27"/>
      <c r="B57" s="16"/>
      <c r="C57" s="27"/>
      <c r="D57" s="16"/>
      <c r="E57" s="16">
        <v>2</v>
      </c>
      <c r="F57" s="25">
        <v>34</v>
      </c>
      <c r="G57" s="18" t="s">
        <v>18</v>
      </c>
      <c r="H57" s="18">
        <v>0</v>
      </c>
      <c r="I57" s="18">
        <v>1</v>
      </c>
      <c r="J57" s="18" t="s">
        <v>69</v>
      </c>
      <c r="K57" s="18" t="s">
        <v>68</v>
      </c>
      <c r="L57" s="18">
        <v>1</v>
      </c>
      <c r="M57" s="18">
        <v>11</v>
      </c>
      <c r="N57" s="19">
        <v>760</v>
      </c>
      <c r="O57" s="19">
        <v>0</v>
      </c>
      <c r="P57" s="19">
        <v>5</v>
      </c>
      <c r="Q57" s="18">
        <v>0</v>
      </c>
      <c r="R57" s="18">
        <v>1</v>
      </c>
      <c r="S57" s="18">
        <v>2</v>
      </c>
      <c r="T57" s="18">
        <v>3</v>
      </c>
      <c r="U57" s="18">
        <v>4</v>
      </c>
      <c r="V57" s="18">
        <v>10</v>
      </c>
      <c r="W57" s="18">
        <v>5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26">
        <f t="shared" ref="AC57:AC58" si="20">F57</f>
        <v>34</v>
      </c>
      <c r="AD57" s="19">
        <v>0</v>
      </c>
      <c r="AE57" s="19">
        <v>0</v>
      </c>
      <c r="AF57" s="19">
        <v>0</v>
      </c>
      <c r="AG57" s="19">
        <v>0</v>
      </c>
      <c r="AH57" s="19">
        <v>0</v>
      </c>
      <c r="AI57" s="18">
        <v>0</v>
      </c>
      <c r="AJ57" s="19">
        <v>0</v>
      </c>
      <c r="AK57" s="19">
        <v>0</v>
      </c>
      <c r="AL57" s="19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8" t="str">
        <f t="shared" si="0"/>
        <v>45</v>
      </c>
      <c r="AU57" s="18" t="s">
        <v>25</v>
      </c>
      <c r="AV57" s="16" t="str">
        <f t="shared" si="1"/>
        <v>7B00013CC801110760000000050001020304100000000000003400000000000000000000000000000000000000000000000000000000000000457D</v>
      </c>
      <c r="AW57" s="79">
        <v>56</v>
      </c>
      <c r="AX57" s="21"/>
      <c r="AY57" s="18" t="str">
        <f t="shared" si="2"/>
        <v>00</v>
      </c>
      <c r="AZ57" s="18" t="str">
        <f t="shared" si="3"/>
        <v>00</v>
      </c>
      <c r="BA57" s="20"/>
      <c r="BB57" s="21"/>
    </row>
    <row r="58" spans="1:54" ht="66">
      <c r="A58" s="27"/>
      <c r="B58" s="16"/>
      <c r="C58" s="27"/>
      <c r="D58" s="16"/>
      <c r="E58" s="16">
        <v>3</v>
      </c>
      <c r="F58" s="25" t="s">
        <v>72</v>
      </c>
      <c r="G58" s="18" t="s">
        <v>18</v>
      </c>
      <c r="H58" s="18">
        <v>0</v>
      </c>
      <c r="I58" s="18">
        <v>1</v>
      </c>
      <c r="J58" s="18" t="s">
        <v>69</v>
      </c>
      <c r="K58" s="18" t="s">
        <v>68</v>
      </c>
      <c r="L58" s="18">
        <v>1</v>
      </c>
      <c r="M58" s="18">
        <v>11</v>
      </c>
      <c r="N58" s="19">
        <v>760</v>
      </c>
      <c r="O58" s="19">
        <v>0</v>
      </c>
      <c r="P58" s="19">
        <v>5</v>
      </c>
      <c r="Q58" s="18">
        <v>0</v>
      </c>
      <c r="R58" s="18">
        <v>1</v>
      </c>
      <c r="S58" s="18">
        <v>2</v>
      </c>
      <c r="T58" s="18">
        <v>3</v>
      </c>
      <c r="U58" s="18">
        <v>4</v>
      </c>
      <c r="V58" s="18">
        <v>10</v>
      </c>
      <c r="W58" s="18">
        <v>5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26" t="str">
        <f t="shared" si="20"/>
        <v>FFFF</v>
      </c>
      <c r="AD58" s="19">
        <v>0</v>
      </c>
      <c r="AE58" s="19">
        <v>0</v>
      </c>
      <c r="AF58" s="19">
        <v>0</v>
      </c>
      <c r="AG58" s="19">
        <v>0</v>
      </c>
      <c r="AH58" s="19">
        <v>0</v>
      </c>
      <c r="AI58" s="18">
        <v>0</v>
      </c>
      <c r="AJ58" s="19">
        <v>0</v>
      </c>
      <c r="AK58" s="19">
        <v>0</v>
      </c>
      <c r="AL58" s="19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8" t="str">
        <f t="shared" si="0"/>
        <v>10</v>
      </c>
      <c r="AU58" s="18" t="s">
        <v>25</v>
      </c>
      <c r="AV58" s="16" t="str">
        <f t="shared" si="1"/>
        <v>7B00013CC801110760000000050001020304100000000000FFFF00000000000000000000000000000000000000000000000000000000000000107D</v>
      </c>
      <c r="AW58" s="79">
        <v>57</v>
      </c>
      <c r="AX58" s="21"/>
      <c r="AY58" s="18" t="str">
        <f t="shared" si="2"/>
        <v>00</v>
      </c>
      <c r="AZ58" s="18" t="str">
        <f t="shared" si="3"/>
        <v>00</v>
      </c>
      <c r="BA58" s="20"/>
      <c r="BB58" s="21"/>
    </row>
    <row r="59" spans="1:54" ht="66">
      <c r="A59" s="27"/>
      <c r="B59" s="16">
        <v>27</v>
      </c>
      <c r="C59" s="27" t="s">
        <v>88</v>
      </c>
      <c r="D59" s="16"/>
      <c r="E59" s="16">
        <v>1</v>
      </c>
      <c r="F59" s="25">
        <v>0</v>
      </c>
      <c r="G59" s="18" t="s">
        <v>18</v>
      </c>
      <c r="H59" s="18">
        <v>0</v>
      </c>
      <c r="I59" s="18">
        <v>1</v>
      </c>
      <c r="J59" s="18" t="s">
        <v>69</v>
      </c>
      <c r="K59" s="18" t="s">
        <v>68</v>
      </c>
      <c r="L59" s="18">
        <v>1</v>
      </c>
      <c r="M59" s="18">
        <v>11</v>
      </c>
      <c r="N59" s="19">
        <v>760</v>
      </c>
      <c r="O59" s="19">
        <v>0</v>
      </c>
      <c r="P59" s="19">
        <v>5</v>
      </c>
      <c r="Q59" s="18">
        <v>0</v>
      </c>
      <c r="R59" s="18">
        <v>1</v>
      </c>
      <c r="S59" s="18">
        <v>2</v>
      </c>
      <c r="T59" s="18">
        <v>3</v>
      </c>
      <c r="U59" s="18">
        <v>4</v>
      </c>
      <c r="V59" s="18">
        <v>10</v>
      </c>
      <c r="W59" s="18">
        <v>5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9">
        <v>0</v>
      </c>
      <c r="AD59" s="26">
        <f>F59</f>
        <v>0</v>
      </c>
      <c r="AE59" s="19">
        <v>0</v>
      </c>
      <c r="AF59" s="19">
        <v>0</v>
      </c>
      <c r="AG59" s="19">
        <v>0</v>
      </c>
      <c r="AH59" s="19">
        <v>0</v>
      </c>
      <c r="AI59" s="18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8" t="str">
        <f t="shared" si="0"/>
        <v>11</v>
      </c>
      <c r="AU59" s="18" t="s">
        <v>25</v>
      </c>
      <c r="AV59" s="16" t="str">
        <f t="shared" si="1"/>
        <v>7B00013CC801110760000000050001020304100000000000000000000000000000000000000000000000000000000000000000000000000000117D</v>
      </c>
      <c r="AW59" s="79">
        <v>58</v>
      </c>
      <c r="AX59" s="21"/>
      <c r="AY59" s="18" t="str">
        <f t="shared" si="2"/>
        <v>00</v>
      </c>
      <c r="AZ59" s="18" t="str">
        <f t="shared" si="3"/>
        <v>00</v>
      </c>
      <c r="BA59" s="20"/>
      <c r="BB59" s="21"/>
    </row>
    <row r="60" spans="1:54" ht="66">
      <c r="A60" s="27"/>
      <c r="B60" s="16"/>
      <c r="C60" s="27"/>
      <c r="D60" s="16"/>
      <c r="E60" s="16">
        <v>2</v>
      </c>
      <c r="F60" s="25">
        <v>34</v>
      </c>
      <c r="G60" s="18" t="s">
        <v>18</v>
      </c>
      <c r="H60" s="18">
        <v>0</v>
      </c>
      <c r="I60" s="18">
        <v>1</v>
      </c>
      <c r="J60" s="18" t="s">
        <v>69</v>
      </c>
      <c r="K60" s="18" t="s">
        <v>68</v>
      </c>
      <c r="L60" s="18">
        <v>1</v>
      </c>
      <c r="M60" s="18">
        <v>11</v>
      </c>
      <c r="N60" s="19">
        <v>760</v>
      </c>
      <c r="O60" s="19">
        <v>0</v>
      </c>
      <c r="P60" s="19">
        <v>5</v>
      </c>
      <c r="Q60" s="18">
        <v>0</v>
      </c>
      <c r="R60" s="18">
        <v>1</v>
      </c>
      <c r="S60" s="18">
        <v>2</v>
      </c>
      <c r="T60" s="18">
        <v>3</v>
      </c>
      <c r="U60" s="18">
        <v>4</v>
      </c>
      <c r="V60" s="18">
        <v>10</v>
      </c>
      <c r="W60" s="18">
        <v>5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9">
        <v>0</v>
      </c>
      <c r="AD60" s="26">
        <f t="shared" ref="AD60:AD61" si="21">F60</f>
        <v>34</v>
      </c>
      <c r="AE60" s="19">
        <v>0</v>
      </c>
      <c r="AF60" s="19">
        <v>0</v>
      </c>
      <c r="AG60" s="19">
        <v>0</v>
      </c>
      <c r="AH60" s="19">
        <v>0</v>
      </c>
      <c r="AI60" s="18">
        <v>0</v>
      </c>
      <c r="AJ60" s="19">
        <v>0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8" t="str">
        <f t="shared" si="0"/>
        <v>45</v>
      </c>
      <c r="AU60" s="18" t="s">
        <v>25</v>
      </c>
      <c r="AV60" s="16" t="str">
        <f t="shared" si="1"/>
        <v>7B00013CC801110760000000050001020304100000000000000000340000000000000000000000000000000000000000000000000000000000457D</v>
      </c>
      <c r="AW60" s="79">
        <v>59</v>
      </c>
      <c r="AX60" s="21"/>
      <c r="AY60" s="18" t="str">
        <f t="shared" si="2"/>
        <v>00</v>
      </c>
      <c r="AZ60" s="18" t="str">
        <f t="shared" si="3"/>
        <v>00</v>
      </c>
      <c r="BA60" s="20"/>
      <c r="BB60" s="21"/>
    </row>
    <row r="61" spans="1:54" ht="66">
      <c r="A61" s="27"/>
      <c r="B61" s="16"/>
      <c r="C61" s="27"/>
      <c r="D61" s="16"/>
      <c r="E61" s="16">
        <v>3</v>
      </c>
      <c r="F61" s="25" t="s">
        <v>72</v>
      </c>
      <c r="G61" s="18" t="s">
        <v>18</v>
      </c>
      <c r="H61" s="18">
        <v>0</v>
      </c>
      <c r="I61" s="18">
        <v>1</v>
      </c>
      <c r="J61" s="18" t="s">
        <v>69</v>
      </c>
      <c r="K61" s="18" t="s">
        <v>68</v>
      </c>
      <c r="L61" s="18">
        <v>1</v>
      </c>
      <c r="M61" s="18">
        <v>11</v>
      </c>
      <c r="N61" s="19">
        <v>760</v>
      </c>
      <c r="O61" s="19">
        <v>0</v>
      </c>
      <c r="P61" s="19">
        <v>5</v>
      </c>
      <c r="Q61" s="18">
        <v>0</v>
      </c>
      <c r="R61" s="18">
        <v>1</v>
      </c>
      <c r="S61" s="18">
        <v>2</v>
      </c>
      <c r="T61" s="18">
        <v>3</v>
      </c>
      <c r="U61" s="18">
        <v>4</v>
      </c>
      <c r="V61" s="18">
        <v>10</v>
      </c>
      <c r="W61" s="18">
        <v>5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9">
        <v>0</v>
      </c>
      <c r="AD61" s="26" t="str">
        <f t="shared" si="21"/>
        <v>FFFF</v>
      </c>
      <c r="AE61" s="19">
        <v>0</v>
      </c>
      <c r="AF61" s="19">
        <v>0</v>
      </c>
      <c r="AG61" s="19">
        <v>0</v>
      </c>
      <c r="AH61" s="19">
        <v>0</v>
      </c>
      <c r="AI61" s="18">
        <v>0</v>
      </c>
      <c r="AJ61" s="19">
        <v>0</v>
      </c>
      <c r="AK61" s="19">
        <v>0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8" t="str">
        <f t="shared" si="0"/>
        <v>10</v>
      </c>
      <c r="AU61" s="18" t="s">
        <v>25</v>
      </c>
      <c r="AV61" s="16" t="str">
        <f t="shared" si="1"/>
        <v>7B00013CC8011107600000000500010203041000000000000000FFFF0000000000000000000000000000000000000000000000000000000000107D</v>
      </c>
      <c r="AW61" s="79">
        <v>60</v>
      </c>
      <c r="AX61" s="21"/>
      <c r="AY61" s="18" t="str">
        <f t="shared" si="2"/>
        <v>00</v>
      </c>
      <c r="AZ61" s="18" t="str">
        <f t="shared" si="3"/>
        <v>00</v>
      </c>
      <c r="BA61" s="20"/>
      <c r="BB61" s="21"/>
    </row>
    <row r="62" spans="1:54" ht="66">
      <c r="A62" s="27"/>
      <c r="B62" s="16">
        <v>29</v>
      </c>
      <c r="C62" s="27" t="s">
        <v>89</v>
      </c>
      <c r="D62" s="16"/>
      <c r="E62" s="16">
        <v>1</v>
      </c>
      <c r="F62" s="25">
        <v>0</v>
      </c>
      <c r="G62" s="18" t="s">
        <v>18</v>
      </c>
      <c r="H62" s="18">
        <v>0</v>
      </c>
      <c r="I62" s="18">
        <v>1</v>
      </c>
      <c r="J62" s="18" t="s">
        <v>69</v>
      </c>
      <c r="K62" s="18" t="s">
        <v>68</v>
      </c>
      <c r="L62" s="18">
        <v>1</v>
      </c>
      <c r="M62" s="18">
        <v>11</v>
      </c>
      <c r="N62" s="19">
        <v>760</v>
      </c>
      <c r="O62" s="19">
        <v>0</v>
      </c>
      <c r="P62" s="19">
        <v>5</v>
      </c>
      <c r="Q62" s="18">
        <v>0</v>
      </c>
      <c r="R62" s="18">
        <v>1</v>
      </c>
      <c r="S62" s="18">
        <v>2</v>
      </c>
      <c r="T62" s="18">
        <v>3</v>
      </c>
      <c r="U62" s="18">
        <v>4</v>
      </c>
      <c r="V62" s="18">
        <v>10</v>
      </c>
      <c r="W62" s="18">
        <v>5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9">
        <v>0</v>
      </c>
      <c r="AD62" s="19">
        <v>0</v>
      </c>
      <c r="AE62" s="26">
        <f>F62</f>
        <v>0</v>
      </c>
      <c r="AF62" s="19">
        <v>0</v>
      </c>
      <c r="AG62" s="19">
        <v>0</v>
      </c>
      <c r="AH62" s="19">
        <v>0</v>
      </c>
      <c r="AI62" s="18">
        <v>0</v>
      </c>
      <c r="AJ62" s="19">
        <v>0</v>
      </c>
      <c r="AK62" s="19">
        <v>0</v>
      </c>
      <c r="AL62" s="19">
        <v>0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8" t="str">
        <f t="shared" si="0"/>
        <v>11</v>
      </c>
      <c r="AU62" s="18" t="s">
        <v>25</v>
      </c>
      <c r="AV62" s="16" t="str">
        <f t="shared" si="1"/>
        <v>7B00013CC801110760000000050001020304100000000000000000000000000000000000000000000000000000000000000000000000000000117D</v>
      </c>
      <c r="AW62" s="79">
        <v>61</v>
      </c>
      <c r="AX62" s="21"/>
      <c r="AY62" s="18" t="str">
        <f t="shared" si="2"/>
        <v>00</v>
      </c>
      <c r="AZ62" s="18" t="str">
        <f t="shared" si="3"/>
        <v>00</v>
      </c>
      <c r="BA62" s="20"/>
      <c r="BB62" s="21"/>
    </row>
    <row r="63" spans="1:54" ht="66">
      <c r="A63" s="27"/>
      <c r="B63" s="16"/>
      <c r="C63" s="27"/>
      <c r="D63" s="16"/>
      <c r="E63" s="16">
        <v>2</v>
      </c>
      <c r="F63" s="25">
        <v>34</v>
      </c>
      <c r="G63" s="18" t="s">
        <v>18</v>
      </c>
      <c r="H63" s="18">
        <v>0</v>
      </c>
      <c r="I63" s="18">
        <v>1</v>
      </c>
      <c r="J63" s="18" t="s">
        <v>69</v>
      </c>
      <c r="K63" s="18" t="s">
        <v>68</v>
      </c>
      <c r="L63" s="18">
        <v>1</v>
      </c>
      <c r="M63" s="18">
        <v>11</v>
      </c>
      <c r="N63" s="19">
        <v>760</v>
      </c>
      <c r="O63" s="19">
        <v>0</v>
      </c>
      <c r="P63" s="19">
        <v>5</v>
      </c>
      <c r="Q63" s="18">
        <v>0</v>
      </c>
      <c r="R63" s="18">
        <v>1</v>
      </c>
      <c r="S63" s="18">
        <v>2</v>
      </c>
      <c r="T63" s="18">
        <v>3</v>
      </c>
      <c r="U63" s="18">
        <v>4</v>
      </c>
      <c r="V63" s="18">
        <v>10</v>
      </c>
      <c r="W63" s="18">
        <v>5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9">
        <v>0</v>
      </c>
      <c r="AD63" s="19">
        <v>0</v>
      </c>
      <c r="AE63" s="26">
        <f t="shared" ref="AE63:AE64" si="22">F63</f>
        <v>34</v>
      </c>
      <c r="AF63" s="19">
        <v>0</v>
      </c>
      <c r="AG63" s="19">
        <v>0</v>
      </c>
      <c r="AH63" s="19">
        <v>0</v>
      </c>
      <c r="AI63" s="18">
        <v>0</v>
      </c>
      <c r="AJ63" s="19">
        <v>0</v>
      </c>
      <c r="AK63" s="19">
        <v>0</v>
      </c>
      <c r="AL63" s="19">
        <v>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8" t="str">
        <f t="shared" si="0"/>
        <v>45</v>
      </c>
      <c r="AU63" s="18" t="s">
        <v>25</v>
      </c>
      <c r="AV63" s="16" t="str">
        <f t="shared" si="1"/>
        <v>7B00013CC801110760000000050001020304100000000000000000000034000000000000000000000000000000000000000000000000000000457D</v>
      </c>
      <c r="AW63" s="79">
        <v>62</v>
      </c>
      <c r="AX63" s="21"/>
      <c r="AY63" s="18" t="str">
        <f t="shared" si="2"/>
        <v>00</v>
      </c>
      <c r="AZ63" s="18" t="str">
        <f t="shared" si="3"/>
        <v>00</v>
      </c>
      <c r="BA63" s="20"/>
      <c r="BB63" s="21"/>
    </row>
    <row r="64" spans="1:54" ht="66">
      <c r="A64" s="27"/>
      <c r="B64" s="16"/>
      <c r="C64" s="27"/>
      <c r="D64" s="16"/>
      <c r="E64" s="16">
        <v>3</v>
      </c>
      <c r="F64" s="25" t="s">
        <v>72</v>
      </c>
      <c r="G64" s="18" t="s">
        <v>18</v>
      </c>
      <c r="H64" s="18">
        <v>0</v>
      </c>
      <c r="I64" s="18">
        <v>1</v>
      </c>
      <c r="J64" s="18" t="s">
        <v>69</v>
      </c>
      <c r="K64" s="18" t="s">
        <v>68</v>
      </c>
      <c r="L64" s="18">
        <v>1</v>
      </c>
      <c r="M64" s="18">
        <v>11</v>
      </c>
      <c r="N64" s="19">
        <v>760</v>
      </c>
      <c r="O64" s="19">
        <v>0</v>
      </c>
      <c r="P64" s="19">
        <v>5</v>
      </c>
      <c r="Q64" s="18">
        <v>0</v>
      </c>
      <c r="R64" s="18">
        <v>1</v>
      </c>
      <c r="S64" s="18">
        <v>2</v>
      </c>
      <c r="T64" s="18">
        <v>3</v>
      </c>
      <c r="U64" s="18">
        <v>4</v>
      </c>
      <c r="V64" s="18">
        <v>10</v>
      </c>
      <c r="W64" s="18">
        <v>5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9">
        <v>0</v>
      </c>
      <c r="AD64" s="19">
        <v>0</v>
      </c>
      <c r="AE64" s="26" t="str">
        <f t="shared" si="22"/>
        <v>FFFF</v>
      </c>
      <c r="AF64" s="19">
        <v>0</v>
      </c>
      <c r="AG64" s="19">
        <v>0</v>
      </c>
      <c r="AH64" s="19">
        <v>0</v>
      </c>
      <c r="AI64" s="18">
        <v>0</v>
      </c>
      <c r="AJ64" s="19">
        <v>0</v>
      </c>
      <c r="AK64" s="19">
        <v>0</v>
      </c>
      <c r="AL64" s="19">
        <v>0</v>
      </c>
      <c r="AM64" s="19">
        <v>0</v>
      </c>
      <c r="AN64" s="19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8" t="str">
        <f t="shared" si="0"/>
        <v>10</v>
      </c>
      <c r="AU64" s="18" t="s">
        <v>25</v>
      </c>
      <c r="AV64" s="16" t="str">
        <f t="shared" si="1"/>
        <v>7B00013CC80111076000000005000102030410000000000000000000FFFF000000000000000000000000000000000000000000000000000000107D</v>
      </c>
      <c r="AW64" s="79">
        <v>63</v>
      </c>
      <c r="AX64" s="21"/>
      <c r="AY64" s="18" t="str">
        <f t="shared" si="2"/>
        <v>00</v>
      </c>
      <c r="AZ64" s="18" t="str">
        <f t="shared" si="3"/>
        <v>00</v>
      </c>
      <c r="BA64" s="20"/>
      <c r="BB64" s="21"/>
    </row>
    <row r="65" spans="1:54" ht="66">
      <c r="A65" s="27"/>
      <c r="B65" s="16">
        <v>31</v>
      </c>
      <c r="C65" s="27" t="s">
        <v>90</v>
      </c>
      <c r="D65" s="16"/>
      <c r="E65" s="16">
        <v>1</v>
      </c>
      <c r="F65" s="25">
        <v>0</v>
      </c>
      <c r="G65" s="18" t="s">
        <v>18</v>
      </c>
      <c r="H65" s="18">
        <v>0</v>
      </c>
      <c r="I65" s="18">
        <v>1</v>
      </c>
      <c r="J65" s="18" t="s">
        <v>69</v>
      </c>
      <c r="K65" s="18" t="s">
        <v>68</v>
      </c>
      <c r="L65" s="18">
        <v>1</v>
      </c>
      <c r="M65" s="18">
        <v>11</v>
      </c>
      <c r="N65" s="19">
        <v>760</v>
      </c>
      <c r="O65" s="19">
        <v>0</v>
      </c>
      <c r="P65" s="19">
        <v>5</v>
      </c>
      <c r="Q65" s="18">
        <v>0</v>
      </c>
      <c r="R65" s="18">
        <v>1</v>
      </c>
      <c r="S65" s="18">
        <v>2</v>
      </c>
      <c r="T65" s="18">
        <v>3</v>
      </c>
      <c r="U65" s="18">
        <v>4</v>
      </c>
      <c r="V65" s="18">
        <v>10</v>
      </c>
      <c r="W65" s="18">
        <v>5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9">
        <v>0</v>
      </c>
      <c r="AD65" s="19">
        <v>0</v>
      </c>
      <c r="AE65" s="19">
        <v>0</v>
      </c>
      <c r="AF65" s="26">
        <f>F65</f>
        <v>0</v>
      </c>
      <c r="AG65" s="19">
        <v>0</v>
      </c>
      <c r="AH65" s="19">
        <v>0</v>
      </c>
      <c r="AI65" s="18">
        <v>0</v>
      </c>
      <c r="AJ65" s="19">
        <v>0</v>
      </c>
      <c r="AK65" s="19">
        <v>0</v>
      </c>
      <c r="AL65" s="19">
        <v>0</v>
      </c>
      <c r="AM65" s="19">
        <v>0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8" t="str">
        <f t="shared" si="0"/>
        <v>11</v>
      </c>
      <c r="AU65" s="18" t="s">
        <v>25</v>
      </c>
      <c r="AV65" s="16" t="str">
        <f t="shared" si="1"/>
        <v>7B00013CC801110760000000050001020304100000000000000000000000000000000000000000000000000000000000000000000000000000117D</v>
      </c>
      <c r="AW65" s="79">
        <v>64</v>
      </c>
      <c r="AX65" s="21"/>
      <c r="AY65" s="18" t="str">
        <f t="shared" si="2"/>
        <v>00</v>
      </c>
      <c r="AZ65" s="18" t="str">
        <f t="shared" si="3"/>
        <v>00</v>
      </c>
      <c r="BA65" s="20"/>
      <c r="BB65" s="21"/>
    </row>
    <row r="66" spans="1:54" ht="66">
      <c r="A66" s="27"/>
      <c r="B66" s="16"/>
      <c r="C66" s="27"/>
      <c r="D66" s="16"/>
      <c r="E66" s="16">
        <v>2</v>
      </c>
      <c r="F66" s="25">
        <v>34</v>
      </c>
      <c r="G66" s="18" t="s">
        <v>18</v>
      </c>
      <c r="H66" s="18">
        <v>0</v>
      </c>
      <c r="I66" s="18">
        <v>1</v>
      </c>
      <c r="J66" s="18" t="s">
        <v>69</v>
      </c>
      <c r="K66" s="18" t="s">
        <v>68</v>
      </c>
      <c r="L66" s="18">
        <v>1</v>
      </c>
      <c r="M66" s="18">
        <v>11</v>
      </c>
      <c r="N66" s="19">
        <v>760</v>
      </c>
      <c r="O66" s="19">
        <v>0</v>
      </c>
      <c r="P66" s="19">
        <v>5</v>
      </c>
      <c r="Q66" s="18">
        <v>0</v>
      </c>
      <c r="R66" s="18">
        <v>1</v>
      </c>
      <c r="S66" s="18">
        <v>2</v>
      </c>
      <c r="T66" s="18">
        <v>3</v>
      </c>
      <c r="U66" s="18">
        <v>4</v>
      </c>
      <c r="V66" s="18">
        <v>10</v>
      </c>
      <c r="W66" s="18">
        <v>5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9">
        <v>0</v>
      </c>
      <c r="AD66" s="19">
        <v>0</v>
      </c>
      <c r="AE66" s="19">
        <v>0</v>
      </c>
      <c r="AF66" s="26">
        <f t="shared" ref="AF66:AF67" si="23">F66</f>
        <v>34</v>
      </c>
      <c r="AG66" s="19">
        <v>0</v>
      </c>
      <c r="AH66" s="19">
        <v>0</v>
      </c>
      <c r="AI66" s="18">
        <v>0</v>
      </c>
      <c r="AJ66" s="19">
        <v>0</v>
      </c>
      <c r="AK66" s="19">
        <v>0</v>
      </c>
      <c r="AL66" s="19">
        <v>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8" t="str">
        <f t="shared" si="0"/>
        <v>45</v>
      </c>
      <c r="AU66" s="18" t="s">
        <v>25</v>
      </c>
      <c r="AV66" s="16" t="str">
        <f t="shared" si="1"/>
        <v>7B00013CC801110760000000050001020304100000000000000000000000003400000000000000000000000000000000000000000000000000457D</v>
      </c>
      <c r="AW66" s="79">
        <v>65</v>
      </c>
      <c r="AX66" s="21"/>
      <c r="AY66" s="18" t="str">
        <f t="shared" si="2"/>
        <v>00</v>
      </c>
      <c r="AZ66" s="18" t="str">
        <f t="shared" si="3"/>
        <v>00</v>
      </c>
      <c r="BA66" s="20"/>
      <c r="BB66" s="21"/>
    </row>
    <row r="67" spans="1:54" ht="66">
      <c r="A67" s="27"/>
      <c r="B67" s="16"/>
      <c r="C67" s="27"/>
      <c r="D67" s="16"/>
      <c r="E67" s="16">
        <v>3</v>
      </c>
      <c r="F67" s="25" t="s">
        <v>72</v>
      </c>
      <c r="G67" s="18" t="s">
        <v>18</v>
      </c>
      <c r="H67" s="18">
        <v>0</v>
      </c>
      <c r="I67" s="18">
        <v>1</v>
      </c>
      <c r="J67" s="18" t="s">
        <v>69</v>
      </c>
      <c r="K67" s="18" t="s">
        <v>68</v>
      </c>
      <c r="L67" s="18">
        <v>1</v>
      </c>
      <c r="M67" s="18">
        <v>11</v>
      </c>
      <c r="N67" s="19">
        <v>760</v>
      </c>
      <c r="O67" s="19">
        <v>0</v>
      </c>
      <c r="P67" s="19">
        <v>5</v>
      </c>
      <c r="Q67" s="18">
        <v>0</v>
      </c>
      <c r="R67" s="18">
        <v>1</v>
      </c>
      <c r="S67" s="18">
        <v>2</v>
      </c>
      <c r="T67" s="18">
        <v>3</v>
      </c>
      <c r="U67" s="18">
        <v>4</v>
      </c>
      <c r="V67" s="18">
        <v>10</v>
      </c>
      <c r="W67" s="18">
        <v>5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9">
        <v>0</v>
      </c>
      <c r="AD67" s="19">
        <v>0</v>
      </c>
      <c r="AE67" s="19">
        <v>0</v>
      </c>
      <c r="AF67" s="26" t="str">
        <f t="shared" si="23"/>
        <v>FFFF</v>
      </c>
      <c r="AG67" s="19">
        <v>0</v>
      </c>
      <c r="AH67" s="19">
        <v>0</v>
      </c>
      <c r="AI67" s="18">
        <v>0</v>
      </c>
      <c r="AJ67" s="19">
        <v>0</v>
      </c>
      <c r="AK67" s="19">
        <v>0</v>
      </c>
      <c r="AL67" s="19">
        <v>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8" t="str">
        <f t="shared" ref="AT67:AT106" si="24">TEXT(DEC2HEX(_xlfn.BITAND(SUM(HEX2DEC(G67)+HEX2DEC(H67)+HEX2DEC(I67)+HEX2DEC(J67)+HEX2DEC(K67)+HEX2DEC(L67)+HEX2DEC(M67)+HEX2DEC(N67)+HEX2DEC(O67)+HEX2DEC(P67)+HEX2DEC(Q67)+HEX2DEC(R67)+HEX2DEC(S67)+HEX2DEC(T67)+HEX2DEC(U67)+HEX2DEC(V67)+HEX2DEC(X67)+HEX2DEC(Y67)+HEX2DEC(Z67)+HEX2DEC(AA67)+HEX2DEC(AB67)+HEX2DEC(AC67)+HEX2DEC(AD67)+HEX2DEC(AE67)+HEX2DEC(AF67)+HEX2DEC(AG67)+HEX2DEC(AH67)+HEX2DEC(AI67)+HEX2DEC(AJ67)+HEX2DEC(AK67)+HEX2DEC(AL67)+HEX2DEC(AM67)+HEX2DEC(AN67)+HEX2DEC(AO67)+HEX2DEC(AP67)+HEX2DEC(AQ67)+HEX2DEC(AR67)+HEX2DEC(AS67)),85)),"00")</f>
        <v>10</v>
      </c>
      <c r="AU67" s="18" t="s">
        <v>25</v>
      </c>
      <c r="AV67" s="16" t="str">
        <f t="shared" ref="AV67:AV110" si="25">CONCATENATE(TEXT(G67,"00"),TEXT(H67,"00"),TEXT(I67,"00"),TEXT(J67,"00"),TEXT(K67,"00"),TEXT(L67,"00"),TEXT(M67,"00"),TEXT(N67,"0000"),TEXT(O67,"0000"),TEXT(P67,"0000"),TEXT(Q67,"00"),TEXT(R67,"00"),,TEXT(S67,"00"),,TEXT(T67,"00"),TEXT(U67,"00"),TEXT(V67,"00"),TEXT(X67,"00"),TEXT(Y67,"00"),TEXT(Z67,"00"),TEXT(AA67,"00"),TEXT(AB67,"00"),TEXT(AC67,"0000"),TEXT(AD67,"0000"),TEXT(AE67,"0000"),TEXT(AF67,"0000"),TEXT(AG67,"0000"),TEXT(AH67,"0000"),TEXT(AI67,"00"),TEXT(AJ67,"0000"),TEXT(AK67,"0000"),TEXT(AL67,"0000"),TEXT(AM67,"0000"),TEXT(AN67,"0000"),TEXT(AO67,"0000"),TEXT(AP67,"0000"),TEXT(AQ67,"0000"),TEXT(AR67,"0000"),TEXT(AS67,"0000"),TEXT(AT67,"00"),TEXT(AU67,"00"))</f>
        <v>7B00013CC801110760000000050001020304100000000000000000000000FFFF00000000000000000000000000000000000000000000000000107D</v>
      </c>
      <c r="AW67" s="79">
        <v>66</v>
      </c>
      <c r="AX67" s="21"/>
      <c r="AY67" s="18" t="str">
        <f t="shared" ref="AY67:AY110" si="26">TEXT(DEC2HEX(_xlfn.BITAND(SUM(
HEX2DEC(MID(AX67,1,2))+HEX2DEC(MID(AX67,4,2))+HEX2DEC(MID(AX67,7,2))+HEX2DEC(MID(AX67,10,2))+HEX2DEC(MID(AX67,13,2))+HEX2DEC(MID(AX67,16,2))+HEX2DEC(MID(AX67,19,2))+HEX2DEC(MID(AX67,22,2))+
HEX2DEC(MID(AX67,25,2))+HEX2DEC(MID(AX67,28,2))+HEX2DEC(MID(AX67,31,2))+HEX2DEC(MID(AX67,34,2))+HEX2DEC(MID(AX67,37,2))+HEX2DEC(MID(AX67,40,2))+HEX2DEC(MID(AX67,43,2))+HEX2DEC(MID(AX67,46,2))+
HEX2DEC(MID(AX67,49,2))+HEX2DEC(MID(AX67,52,2))+HEX2DEC(MID(AX67,55,2))+HEX2DEC(MID(AX67,58,2))+HEX2DEC(MID(AX67,61,2))+HEX2DEC(MID(AX67,64,2))+HEX2DEC(MID(AX67,67,2))+HEX2DEC(MID(AX67,70,2))+
HEX2DEC(MID(AX67,73,2))+HEX2DEC(MID(AX67,76,2))+HEX2DEC(MID(AX67,79,2))+HEX2DEC(MID(AX67,82,2))+HEX2DEC(MID(AX67,85,2))+HEX2DEC(MID(AX67,88,2))+HEX2DEC(MID(AX67,91,2))+HEX2DEC(MID(AX67,94,2))+
HEX2DEC(MID(AX67,97,2))+HEX2DEC(MID(AX67,100,2))+HEX2DEC(MID(AX67,103,2))+HEX2DEC(MID(AX67,106,2))+HEX2DEC(MID(AX67,109,2))+HEX2DEC(MID(AX67,112,2))+HEX2DEC(MID(AX67,115,2))+HEX2DEC(MID(AX67,118,2))+HEX2DEC(MID(AX67,121,2))+HEX2DEC(MID(AX67,124,2))+HEX2DEC(MID(AX67,127,2))+HEX2DEC(MID(AX67,130,2))+HEX2DEC(MID(AX67,133,2))+HEX2DEC(MID(AX67,136,2))),85)),"00")</f>
        <v>00</v>
      </c>
      <c r="AZ67" s="18" t="str">
        <f t="shared" ref="AZ67:AZ110" si="27">TEXT(DEC2HEX(_xlfn.BITAND(SUM(
HEX2DEC(MID(AX67,1,2))+HEX2DEC(MID(AX67,4,2))+HEX2DEC(MID(AX67,7,2))+HEX2DEC(MID(AX67,10,2))+HEX2DEC(MID(AX67,13,2))+HEX2DEC(MID(AX67,16,2))+HEX2DEC(MID(AX67,19,2))+HEX2DEC(MID(AX67,22,2))+
HEX2DEC(MID(AX67,25,2))+HEX2DEC(MID(AX67,28,2))+HEX2DEC(MID(AX67,31,2))+HEX2DEC(MID(AX67,34,2))+HEX2DEC(MID(AX67,37,2))+HEX2DEC(MID(AX67,40,2))+HEX2DEC(MID(AX67,43,2))+HEX2DEC(MID(AX67,46,2))+
HEX2DEC(MID(AX67,49,2))+HEX2DEC(MID(AX67,52,2))+HEX2DEC(MID(AX67,55,2))+HEX2DEC(MID(AX67,58,2))+HEX2DEC(MID(AX67,61,2))+HEX2DEC(MID(AX67,64,2))+HEX2DEC(MID(AX67,67,2))+HEX2DEC(MID(AX67,70,2))+
HEX2DEC(MID(AX67,73,2))+HEX2DEC(MID(AX67,76,2))+HEX2DEC(MID(AX67,79,2))+HEX2DEC(MID(AX67,82,2))+HEX2DEC(MID(AX67,85,2))+HEX2DEC(MID(AX67,88,2))+HEX2DEC(MID(AX67,91,2))+HEX2DEC(MID(AX67,94,2))+
HEX2DEC(MID(AX67,97,2))+HEX2DEC(MID(AX67,100,2))+HEX2DEC(MID(AX67,103,2))+HEX2DEC(MID(AX67,106,2))+HEX2DEC(MID(AX67,109,2))+HEX2DEC(MID(AX67,112,2))+HEX2DEC(MID(AX67,115,2))+HEX2DEC(MID(AX67,118,2))+HEX2DEC(MID(AX67,121,2))+HEX2DEC(MID(AX67,124,2))+HEX2DEC(MID(AX67,127,2))+HEX2DEC(MID(AX67,130,2))+HEX2DEC(MID(AX67,133,2))+HEX2DEC(MID(AX67,136,2))+HEX2DEC(MID(AX67,139,2))+HEX2DEC(MID(AX67,142,2))+HEX2DEC(MID(AX67,145,2))+HEX2DEC(MID(AX67,148,2))+HEX2DEC(MID(AX67,151,2))+HEX2DEC(MID(AX67,154,2))+HEX2DEC(MID(AX67,157,2))+HEX2DEC(MID(AX67,160,2))+HEX2DEC(MID(AX67,163,2))+HEX2DEC(MID(AX67,166,2))+HEX2DEC(MID(AX67,169,2))+HEX2DEC(MID(AX67,172,2))+HEX2DEC(MID(AX67,175,2))+HEX2DEC(MID(AX67,178,2))+HEX2DEC(MID(AX67,181,2))+HEX2DEC(MID(AX67,184,2))+HEX2DEC(MID(AX67,187,2))+HEX2DEC(MID(AX67,190,2))+HEX2DEC(MID(AX67,193,2))+HEX2DEC(MID(AX67,196,2))+HEX2DEC(MID(AX67,199,2))+HEX2DEC(MID(AX67,202,2))),85)),"00")</f>
        <v>00</v>
      </c>
      <c r="BA67" s="20"/>
      <c r="BB67" s="21"/>
    </row>
    <row r="68" spans="1:54" ht="66">
      <c r="A68" s="27"/>
      <c r="B68" s="16">
        <v>33</v>
      </c>
      <c r="C68" s="27" t="s">
        <v>91</v>
      </c>
      <c r="D68" s="16"/>
      <c r="E68" s="16">
        <v>1</v>
      </c>
      <c r="F68" s="25">
        <v>0</v>
      </c>
      <c r="G68" s="18" t="s">
        <v>18</v>
      </c>
      <c r="H68" s="18">
        <v>0</v>
      </c>
      <c r="I68" s="18">
        <v>1</v>
      </c>
      <c r="J68" s="18" t="s">
        <v>69</v>
      </c>
      <c r="K68" s="18" t="s">
        <v>68</v>
      </c>
      <c r="L68" s="18">
        <v>1</v>
      </c>
      <c r="M68" s="18">
        <v>11</v>
      </c>
      <c r="N68" s="19">
        <v>760</v>
      </c>
      <c r="O68" s="19">
        <v>0</v>
      </c>
      <c r="P68" s="19">
        <v>5</v>
      </c>
      <c r="Q68" s="18">
        <v>0</v>
      </c>
      <c r="R68" s="18">
        <v>1</v>
      </c>
      <c r="S68" s="18">
        <v>2</v>
      </c>
      <c r="T68" s="18">
        <v>3</v>
      </c>
      <c r="U68" s="18">
        <v>4</v>
      </c>
      <c r="V68" s="18">
        <v>10</v>
      </c>
      <c r="W68" s="18">
        <v>5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9">
        <v>0</v>
      </c>
      <c r="AD68" s="19">
        <v>0</v>
      </c>
      <c r="AE68" s="19">
        <v>0</v>
      </c>
      <c r="AF68" s="19">
        <v>0</v>
      </c>
      <c r="AG68" s="26">
        <f>F68</f>
        <v>0</v>
      </c>
      <c r="AH68" s="19">
        <v>0</v>
      </c>
      <c r="AI68" s="18">
        <v>0</v>
      </c>
      <c r="AJ68" s="19">
        <v>0</v>
      </c>
      <c r="AK68" s="19">
        <v>0</v>
      </c>
      <c r="AL68" s="19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8" t="str">
        <f t="shared" si="24"/>
        <v>11</v>
      </c>
      <c r="AU68" s="18" t="s">
        <v>25</v>
      </c>
      <c r="AV68" s="16" t="str">
        <f t="shared" si="25"/>
        <v>7B00013CC801110760000000050001020304100000000000000000000000000000000000000000000000000000000000000000000000000000117D</v>
      </c>
      <c r="AW68" s="79">
        <v>67</v>
      </c>
      <c r="AX68" s="21"/>
      <c r="AY68" s="18" t="str">
        <f t="shared" si="26"/>
        <v>00</v>
      </c>
      <c r="AZ68" s="18" t="str">
        <f t="shared" si="27"/>
        <v>00</v>
      </c>
      <c r="BA68" s="20"/>
      <c r="BB68" s="21"/>
    </row>
    <row r="69" spans="1:54" ht="66">
      <c r="A69" s="27"/>
      <c r="B69" s="16"/>
      <c r="C69" s="27"/>
      <c r="D69" s="16"/>
      <c r="E69" s="16">
        <v>2</v>
      </c>
      <c r="F69" s="25">
        <v>34</v>
      </c>
      <c r="G69" s="18" t="s">
        <v>18</v>
      </c>
      <c r="H69" s="18">
        <v>0</v>
      </c>
      <c r="I69" s="18">
        <v>1</v>
      </c>
      <c r="J69" s="18" t="s">
        <v>69</v>
      </c>
      <c r="K69" s="18" t="s">
        <v>68</v>
      </c>
      <c r="L69" s="18">
        <v>1</v>
      </c>
      <c r="M69" s="18">
        <v>11</v>
      </c>
      <c r="N69" s="19">
        <v>760</v>
      </c>
      <c r="O69" s="19">
        <v>0</v>
      </c>
      <c r="P69" s="19">
        <v>5</v>
      </c>
      <c r="Q69" s="18">
        <v>0</v>
      </c>
      <c r="R69" s="18">
        <v>1</v>
      </c>
      <c r="S69" s="18">
        <v>2</v>
      </c>
      <c r="T69" s="18">
        <v>3</v>
      </c>
      <c r="U69" s="18">
        <v>4</v>
      </c>
      <c r="V69" s="18">
        <v>10</v>
      </c>
      <c r="W69" s="18">
        <v>5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9">
        <v>0</v>
      </c>
      <c r="AD69" s="19">
        <v>0</v>
      </c>
      <c r="AE69" s="19">
        <v>0</v>
      </c>
      <c r="AF69" s="19">
        <v>0</v>
      </c>
      <c r="AG69" s="26">
        <f t="shared" ref="AG69:AG70" si="28">F69</f>
        <v>34</v>
      </c>
      <c r="AH69" s="19">
        <v>0</v>
      </c>
      <c r="AI69" s="18">
        <v>0</v>
      </c>
      <c r="AJ69" s="19">
        <v>0</v>
      </c>
      <c r="AK69" s="19">
        <v>0</v>
      </c>
      <c r="AL69" s="19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8" t="str">
        <f t="shared" si="24"/>
        <v>45</v>
      </c>
      <c r="AU69" s="18" t="s">
        <v>25</v>
      </c>
      <c r="AV69" s="16" t="str">
        <f t="shared" si="25"/>
        <v>7B00013CC801110760000000050001020304100000000000000000000000000000340000000000000000000000000000000000000000000000457D</v>
      </c>
      <c r="AW69" s="79">
        <v>68</v>
      </c>
      <c r="AX69" s="21"/>
      <c r="AY69" s="18" t="str">
        <f t="shared" si="26"/>
        <v>00</v>
      </c>
      <c r="AZ69" s="18" t="str">
        <f t="shared" si="27"/>
        <v>00</v>
      </c>
      <c r="BA69" s="20"/>
      <c r="BB69" s="21"/>
    </row>
    <row r="70" spans="1:54" ht="66">
      <c r="A70" s="27"/>
      <c r="B70" s="16"/>
      <c r="C70" s="27"/>
      <c r="D70" s="16"/>
      <c r="E70" s="16">
        <v>3</v>
      </c>
      <c r="F70" s="25" t="s">
        <v>72</v>
      </c>
      <c r="G70" s="18" t="s">
        <v>18</v>
      </c>
      <c r="H70" s="18">
        <v>0</v>
      </c>
      <c r="I70" s="18">
        <v>1</v>
      </c>
      <c r="J70" s="18" t="s">
        <v>69</v>
      </c>
      <c r="K70" s="18" t="s">
        <v>68</v>
      </c>
      <c r="L70" s="18">
        <v>1</v>
      </c>
      <c r="M70" s="18">
        <v>11</v>
      </c>
      <c r="N70" s="19">
        <v>760</v>
      </c>
      <c r="O70" s="19">
        <v>0</v>
      </c>
      <c r="P70" s="19">
        <v>5</v>
      </c>
      <c r="Q70" s="18">
        <v>0</v>
      </c>
      <c r="R70" s="18">
        <v>1</v>
      </c>
      <c r="S70" s="18">
        <v>2</v>
      </c>
      <c r="T70" s="18">
        <v>3</v>
      </c>
      <c r="U70" s="18">
        <v>4</v>
      </c>
      <c r="V70" s="18">
        <v>10</v>
      </c>
      <c r="W70" s="18">
        <v>5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9">
        <v>0</v>
      </c>
      <c r="AD70" s="19">
        <v>0</v>
      </c>
      <c r="AE70" s="19">
        <v>0</v>
      </c>
      <c r="AF70" s="19">
        <v>0</v>
      </c>
      <c r="AG70" s="26" t="str">
        <f t="shared" si="28"/>
        <v>FFFF</v>
      </c>
      <c r="AH70" s="19">
        <v>0</v>
      </c>
      <c r="AI70" s="18">
        <v>0</v>
      </c>
      <c r="AJ70" s="19">
        <v>0</v>
      </c>
      <c r="AK70" s="19">
        <v>0</v>
      </c>
      <c r="AL70" s="19">
        <v>0</v>
      </c>
      <c r="AM70" s="19">
        <v>0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8" t="str">
        <f t="shared" si="24"/>
        <v>10</v>
      </c>
      <c r="AU70" s="18" t="s">
        <v>25</v>
      </c>
      <c r="AV70" s="16" t="str">
        <f t="shared" si="25"/>
        <v>7B00013CC8011107600000000500010203041000000000000000000000000000FFFF0000000000000000000000000000000000000000000000107D</v>
      </c>
      <c r="AW70" s="79">
        <v>69</v>
      </c>
      <c r="AX70" s="21"/>
      <c r="AY70" s="18" t="str">
        <f t="shared" si="26"/>
        <v>00</v>
      </c>
      <c r="AZ70" s="18" t="str">
        <f t="shared" si="27"/>
        <v>00</v>
      </c>
      <c r="BA70" s="20"/>
      <c r="BB70" s="21"/>
    </row>
    <row r="71" spans="1:54" ht="66">
      <c r="A71" s="27"/>
      <c r="B71" s="16">
        <v>35</v>
      </c>
      <c r="C71" s="27" t="s">
        <v>102</v>
      </c>
      <c r="D71" s="16"/>
      <c r="E71" s="16">
        <v>1</v>
      </c>
      <c r="F71" s="25">
        <v>0</v>
      </c>
      <c r="G71" s="18" t="s">
        <v>18</v>
      </c>
      <c r="H71" s="18">
        <v>0</v>
      </c>
      <c r="I71" s="18">
        <v>1</v>
      </c>
      <c r="J71" s="18" t="s">
        <v>69</v>
      </c>
      <c r="K71" s="18" t="s">
        <v>68</v>
      </c>
      <c r="L71" s="18">
        <v>1</v>
      </c>
      <c r="M71" s="18">
        <v>11</v>
      </c>
      <c r="N71" s="19">
        <v>760</v>
      </c>
      <c r="O71" s="19">
        <v>0</v>
      </c>
      <c r="P71" s="19">
        <v>5</v>
      </c>
      <c r="Q71" s="18">
        <v>0</v>
      </c>
      <c r="R71" s="18">
        <v>1</v>
      </c>
      <c r="S71" s="18">
        <v>2</v>
      </c>
      <c r="T71" s="18">
        <v>3</v>
      </c>
      <c r="U71" s="18">
        <v>4</v>
      </c>
      <c r="V71" s="18">
        <v>10</v>
      </c>
      <c r="W71" s="18">
        <v>5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9">
        <v>0</v>
      </c>
      <c r="AD71" s="19">
        <v>0</v>
      </c>
      <c r="AE71" s="19">
        <v>0</v>
      </c>
      <c r="AF71" s="19">
        <v>0</v>
      </c>
      <c r="AG71" s="19">
        <v>0</v>
      </c>
      <c r="AH71" s="26">
        <f>F71</f>
        <v>0</v>
      </c>
      <c r="AI71" s="18">
        <v>0</v>
      </c>
      <c r="AJ71" s="19">
        <v>0</v>
      </c>
      <c r="AK71" s="19">
        <v>0</v>
      </c>
      <c r="AL71" s="19">
        <v>0</v>
      </c>
      <c r="AM71" s="19">
        <v>0</v>
      </c>
      <c r="AN71" s="19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0</v>
      </c>
      <c r="AT71" s="18" t="str">
        <f t="shared" si="24"/>
        <v>11</v>
      </c>
      <c r="AU71" s="18" t="s">
        <v>25</v>
      </c>
      <c r="AV71" s="16" t="str">
        <f t="shared" si="25"/>
        <v>7B00013CC801110760000000050001020304100000000000000000000000000000000000000000000000000000000000000000000000000000117D</v>
      </c>
      <c r="AW71" s="79">
        <v>70</v>
      </c>
      <c r="AX71" s="21"/>
      <c r="AY71" s="18" t="str">
        <f t="shared" si="26"/>
        <v>00</v>
      </c>
      <c r="AZ71" s="18" t="str">
        <f t="shared" si="27"/>
        <v>00</v>
      </c>
      <c r="BA71" s="20"/>
      <c r="BB71" s="21"/>
    </row>
    <row r="72" spans="1:54" ht="66">
      <c r="A72" s="27"/>
      <c r="B72" s="16"/>
      <c r="C72" s="27"/>
      <c r="D72" s="16"/>
      <c r="E72" s="16">
        <v>2</v>
      </c>
      <c r="F72" s="25">
        <v>34</v>
      </c>
      <c r="G72" s="18" t="s">
        <v>18</v>
      </c>
      <c r="H72" s="18">
        <v>0</v>
      </c>
      <c r="I72" s="18">
        <v>1</v>
      </c>
      <c r="J72" s="18" t="s">
        <v>69</v>
      </c>
      <c r="K72" s="18" t="s">
        <v>68</v>
      </c>
      <c r="L72" s="18">
        <v>1</v>
      </c>
      <c r="M72" s="18">
        <v>11</v>
      </c>
      <c r="N72" s="19">
        <v>760</v>
      </c>
      <c r="O72" s="19">
        <v>0</v>
      </c>
      <c r="P72" s="19">
        <v>5</v>
      </c>
      <c r="Q72" s="18">
        <v>0</v>
      </c>
      <c r="R72" s="18">
        <v>1</v>
      </c>
      <c r="S72" s="18">
        <v>2</v>
      </c>
      <c r="T72" s="18">
        <v>3</v>
      </c>
      <c r="U72" s="18">
        <v>4</v>
      </c>
      <c r="V72" s="18">
        <v>10</v>
      </c>
      <c r="W72" s="18">
        <v>5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26">
        <f t="shared" ref="AH72:AH73" si="29">F72</f>
        <v>34</v>
      </c>
      <c r="AI72" s="18">
        <v>0</v>
      </c>
      <c r="AJ72" s="19">
        <v>0</v>
      </c>
      <c r="AK72" s="19">
        <v>0</v>
      </c>
      <c r="AL72" s="19">
        <v>0</v>
      </c>
      <c r="AM72" s="19">
        <v>0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8" t="str">
        <f t="shared" si="24"/>
        <v>45</v>
      </c>
      <c r="AU72" s="18" t="s">
        <v>25</v>
      </c>
      <c r="AV72" s="16" t="str">
        <f t="shared" si="25"/>
        <v>7B00013CC801110760000000050001020304100000000000000000000000000000000034000000000000000000000000000000000000000000457D</v>
      </c>
      <c r="AW72" s="79">
        <v>71</v>
      </c>
      <c r="AX72" s="21"/>
      <c r="AY72" s="18" t="str">
        <f t="shared" si="26"/>
        <v>00</v>
      </c>
      <c r="AZ72" s="18" t="str">
        <f t="shared" si="27"/>
        <v>00</v>
      </c>
      <c r="BA72" s="20"/>
      <c r="BB72" s="21"/>
    </row>
    <row r="73" spans="1:54" ht="66">
      <c r="A73" s="27"/>
      <c r="B73" s="16"/>
      <c r="C73" s="27"/>
      <c r="D73" s="16"/>
      <c r="E73" s="16">
        <v>3</v>
      </c>
      <c r="F73" s="25" t="s">
        <v>72</v>
      </c>
      <c r="G73" s="18" t="s">
        <v>18</v>
      </c>
      <c r="H73" s="18">
        <v>0</v>
      </c>
      <c r="I73" s="18">
        <v>1</v>
      </c>
      <c r="J73" s="18" t="s">
        <v>69</v>
      </c>
      <c r="K73" s="18" t="s">
        <v>68</v>
      </c>
      <c r="L73" s="18">
        <v>1</v>
      </c>
      <c r="M73" s="18">
        <v>11</v>
      </c>
      <c r="N73" s="19">
        <v>760</v>
      </c>
      <c r="O73" s="19">
        <v>0</v>
      </c>
      <c r="P73" s="19">
        <v>5</v>
      </c>
      <c r="Q73" s="18">
        <v>0</v>
      </c>
      <c r="R73" s="18">
        <v>1</v>
      </c>
      <c r="S73" s="18">
        <v>2</v>
      </c>
      <c r="T73" s="18">
        <v>3</v>
      </c>
      <c r="U73" s="18">
        <v>4</v>
      </c>
      <c r="V73" s="18">
        <v>10</v>
      </c>
      <c r="W73" s="18">
        <v>5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9">
        <v>0</v>
      </c>
      <c r="AD73" s="19">
        <v>0</v>
      </c>
      <c r="AE73" s="19">
        <v>0</v>
      </c>
      <c r="AF73" s="19">
        <v>0</v>
      </c>
      <c r="AG73" s="19">
        <v>0</v>
      </c>
      <c r="AH73" s="26" t="str">
        <f t="shared" si="29"/>
        <v>FFFF</v>
      </c>
      <c r="AI73" s="18">
        <v>0</v>
      </c>
      <c r="AJ73" s="19">
        <v>0</v>
      </c>
      <c r="AK73" s="19">
        <v>0</v>
      </c>
      <c r="AL73" s="19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8" t="str">
        <f t="shared" si="24"/>
        <v>10</v>
      </c>
      <c r="AU73" s="18" t="s">
        <v>25</v>
      </c>
      <c r="AV73" s="16" t="str">
        <f t="shared" si="25"/>
        <v>7B00013CC80111076000000005000102030410000000000000000000000000000000FFFF000000000000000000000000000000000000000000107D</v>
      </c>
      <c r="AW73" s="79">
        <v>72</v>
      </c>
      <c r="AX73" s="21"/>
      <c r="AY73" s="18" t="str">
        <f t="shared" si="26"/>
        <v>00</v>
      </c>
      <c r="AZ73" s="18" t="str">
        <f t="shared" si="27"/>
        <v>00</v>
      </c>
      <c r="BA73" s="20"/>
      <c r="BB73" s="21"/>
    </row>
    <row r="74" spans="1:54" ht="66">
      <c r="A74" s="27"/>
      <c r="B74" s="16">
        <v>37</v>
      </c>
      <c r="C74" s="27" t="s">
        <v>103</v>
      </c>
      <c r="D74" s="16"/>
      <c r="E74" s="16">
        <v>1</v>
      </c>
      <c r="F74" s="22">
        <v>0</v>
      </c>
      <c r="G74" s="18" t="s">
        <v>18</v>
      </c>
      <c r="H74" s="18">
        <v>0</v>
      </c>
      <c r="I74" s="18">
        <v>1</v>
      </c>
      <c r="J74" s="18" t="s">
        <v>69</v>
      </c>
      <c r="K74" s="18" t="s">
        <v>68</v>
      </c>
      <c r="L74" s="18">
        <v>1</v>
      </c>
      <c r="M74" s="18">
        <v>11</v>
      </c>
      <c r="N74" s="19">
        <v>760</v>
      </c>
      <c r="O74" s="19">
        <v>0</v>
      </c>
      <c r="P74" s="19">
        <v>5</v>
      </c>
      <c r="Q74" s="18">
        <v>0</v>
      </c>
      <c r="R74" s="18">
        <v>1</v>
      </c>
      <c r="S74" s="18">
        <v>2</v>
      </c>
      <c r="T74" s="18">
        <v>3</v>
      </c>
      <c r="U74" s="18">
        <v>4</v>
      </c>
      <c r="V74" s="18">
        <v>10</v>
      </c>
      <c r="W74" s="18">
        <v>5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0</v>
      </c>
      <c r="AH74" s="19">
        <v>0</v>
      </c>
      <c r="AI74" s="23">
        <f>F74</f>
        <v>0</v>
      </c>
      <c r="AJ74" s="19">
        <v>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8" t="str">
        <f t="shared" si="24"/>
        <v>11</v>
      </c>
      <c r="AU74" s="18" t="s">
        <v>25</v>
      </c>
      <c r="AV74" s="16" t="str">
        <f t="shared" si="25"/>
        <v>7B00013CC801110760000000050001020304100000000000000000000000000000000000000000000000000000000000000000000000000000117D</v>
      </c>
      <c r="AW74" s="79">
        <v>73</v>
      </c>
      <c r="AX74" s="21"/>
      <c r="AY74" s="18" t="str">
        <f t="shared" si="26"/>
        <v>00</v>
      </c>
      <c r="AZ74" s="18" t="str">
        <f t="shared" si="27"/>
        <v>00</v>
      </c>
      <c r="BA74" s="20"/>
      <c r="BB74" s="21"/>
    </row>
    <row r="75" spans="1:54" ht="66">
      <c r="A75" s="27"/>
      <c r="B75" s="16"/>
      <c r="C75" s="27"/>
      <c r="D75" s="16"/>
      <c r="E75" s="16">
        <v>2</v>
      </c>
      <c r="F75" s="22">
        <v>1</v>
      </c>
      <c r="G75" s="18" t="s">
        <v>18</v>
      </c>
      <c r="H75" s="18">
        <v>0</v>
      </c>
      <c r="I75" s="18">
        <v>1</v>
      </c>
      <c r="J75" s="18" t="s">
        <v>69</v>
      </c>
      <c r="K75" s="18" t="s">
        <v>68</v>
      </c>
      <c r="L75" s="18">
        <v>1</v>
      </c>
      <c r="M75" s="18">
        <v>11</v>
      </c>
      <c r="N75" s="19">
        <v>760</v>
      </c>
      <c r="O75" s="19">
        <v>0</v>
      </c>
      <c r="P75" s="19">
        <v>5</v>
      </c>
      <c r="Q75" s="18">
        <v>0</v>
      </c>
      <c r="R75" s="18">
        <v>1</v>
      </c>
      <c r="S75" s="18">
        <v>2</v>
      </c>
      <c r="T75" s="18">
        <v>3</v>
      </c>
      <c r="U75" s="18">
        <v>4</v>
      </c>
      <c r="V75" s="18">
        <v>10</v>
      </c>
      <c r="W75" s="18">
        <v>5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0</v>
      </c>
      <c r="AH75" s="19">
        <v>0</v>
      </c>
      <c r="AI75" s="23">
        <f t="shared" ref="AI75:AI76" si="30">F75</f>
        <v>1</v>
      </c>
      <c r="AJ75" s="19">
        <v>0</v>
      </c>
      <c r="AK75" s="19">
        <v>0</v>
      </c>
      <c r="AL75" s="19">
        <v>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8" t="str">
        <f t="shared" si="24"/>
        <v>10</v>
      </c>
      <c r="AU75" s="18" t="s">
        <v>25</v>
      </c>
      <c r="AV75" s="16" t="str">
        <f t="shared" si="25"/>
        <v>7B00013CC801110760000000050001020304100000000000000000000000000000000000010000000000000000000000000000000000000000107D</v>
      </c>
      <c r="AW75" s="79">
        <v>74</v>
      </c>
      <c r="AX75" s="21"/>
      <c r="AY75" s="18" t="str">
        <f t="shared" si="26"/>
        <v>00</v>
      </c>
      <c r="AZ75" s="18" t="str">
        <f t="shared" si="27"/>
        <v>00</v>
      </c>
      <c r="BA75" s="20"/>
      <c r="BB75" s="21"/>
    </row>
    <row r="76" spans="1:54" ht="66">
      <c r="A76" s="27"/>
      <c r="B76" s="16"/>
      <c r="C76" s="27"/>
      <c r="D76" s="16"/>
      <c r="E76" s="16">
        <v>3</v>
      </c>
      <c r="F76" s="22" t="s">
        <v>22</v>
      </c>
      <c r="G76" s="18" t="s">
        <v>18</v>
      </c>
      <c r="H76" s="18">
        <v>0</v>
      </c>
      <c r="I76" s="18">
        <v>1</v>
      </c>
      <c r="J76" s="18" t="s">
        <v>69</v>
      </c>
      <c r="K76" s="18" t="s">
        <v>68</v>
      </c>
      <c r="L76" s="18">
        <v>1</v>
      </c>
      <c r="M76" s="18">
        <v>11</v>
      </c>
      <c r="N76" s="19">
        <v>760</v>
      </c>
      <c r="O76" s="19">
        <v>0</v>
      </c>
      <c r="P76" s="19">
        <v>5</v>
      </c>
      <c r="Q76" s="18">
        <v>0</v>
      </c>
      <c r="R76" s="18">
        <v>1</v>
      </c>
      <c r="S76" s="18">
        <v>2</v>
      </c>
      <c r="T76" s="18">
        <v>3</v>
      </c>
      <c r="U76" s="18">
        <v>4</v>
      </c>
      <c r="V76" s="18">
        <v>10</v>
      </c>
      <c r="W76" s="18">
        <v>5</v>
      </c>
      <c r="X76" s="18">
        <v>0</v>
      </c>
      <c r="Y76" s="18">
        <v>0</v>
      </c>
      <c r="Z76" s="18">
        <v>0</v>
      </c>
      <c r="AA76" s="18">
        <v>0</v>
      </c>
      <c r="AB76" s="18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23" t="str">
        <f t="shared" si="30"/>
        <v>FF</v>
      </c>
      <c r="AJ76" s="19">
        <v>0</v>
      </c>
      <c r="AK76" s="19">
        <v>0</v>
      </c>
      <c r="AL76" s="19">
        <v>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8" t="str">
        <f t="shared" si="24"/>
        <v>10</v>
      </c>
      <c r="AU76" s="18" t="s">
        <v>25</v>
      </c>
      <c r="AV76" s="16" t="str">
        <f t="shared" si="25"/>
        <v>7B00013CC801110760000000050001020304100000000000000000000000000000000000FF0000000000000000000000000000000000000000107D</v>
      </c>
      <c r="AW76" s="79">
        <v>75</v>
      </c>
      <c r="AX76" s="21"/>
      <c r="AY76" s="18" t="str">
        <f t="shared" si="26"/>
        <v>00</v>
      </c>
      <c r="AZ76" s="18" t="str">
        <f t="shared" si="27"/>
        <v>00</v>
      </c>
      <c r="BA76" s="20"/>
      <c r="BB76" s="21"/>
    </row>
    <row r="77" spans="1:54" ht="66">
      <c r="A77" s="27"/>
      <c r="B77" s="16">
        <v>38</v>
      </c>
      <c r="C77" s="27" t="s">
        <v>92</v>
      </c>
      <c r="D77" s="16"/>
      <c r="E77" s="16">
        <v>1</v>
      </c>
      <c r="F77" s="25">
        <v>0</v>
      </c>
      <c r="G77" s="18" t="s">
        <v>18</v>
      </c>
      <c r="H77" s="18">
        <v>0</v>
      </c>
      <c r="I77" s="18">
        <v>1</v>
      </c>
      <c r="J77" s="18" t="s">
        <v>69</v>
      </c>
      <c r="K77" s="18" t="s">
        <v>68</v>
      </c>
      <c r="L77" s="18">
        <v>1</v>
      </c>
      <c r="M77" s="18">
        <v>11</v>
      </c>
      <c r="N77" s="19">
        <v>760</v>
      </c>
      <c r="O77" s="19">
        <v>0</v>
      </c>
      <c r="P77" s="19">
        <v>5</v>
      </c>
      <c r="Q77" s="18">
        <v>0</v>
      </c>
      <c r="R77" s="18">
        <v>1</v>
      </c>
      <c r="S77" s="18">
        <v>2</v>
      </c>
      <c r="T77" s="18">
        <v>3</v>
      </c>
      <c r="U77" s="18">
        <v>4</v>
      </c>
      <c r="V77" s="18">
        <v>10</v>
      </c>
      <c r="W77" s="18">
        <v>5</v>
      </c>
      <c r="X77" s="18">
        <v>0</v>
      </c>
      <c r="Y77" s="18">
        <v>0</v>
      </c>
      <c r="Z77" s="18">
        <v>0</v>
      </c>
      <c r="AA77" s="18">
        <v>0</v>
      </c>
      <c r="AB77" s="18">
        <v>0</v>
      </c>
      <c r="AC77" s="19">
        <v>0</v>
      </c>
      <c r="AD77" s="19">
        <v>0</v>
      </c>
      <c r="AE77" s="19">
        <v>0</v>
      </c>
      <c r="AF77" s="19">
        <v>0</v>
      </c>
      <c r="AG77" s="19">
        <v>0</v>
      </c>
      <c r="AH77" s="19">
        <v>0</v>
      </c>
      <c r="AI77" s="18">
        <v>0</v>
      </c>
      <c r="AJ77" s="26">
        <f>F77</f>
        <v>0</v>
      </c>
      <c r="AK77" s="19">
        <v>0</v>
      </c>
      <c r="AL77" s="19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8" t="str">
        <f t="shared" si="24"/>
        <v>11</v>
      </c>
      <c r="AU77" s="18" t="s">
        <v>25</v>
      </c>
      <c r="AV77" s="16" t="str">
        <f t="shared" si="25"/>
        <v>7B00013CC801110760000000050001020304100000000000000000000000000000000000000000000000000000000000000000000000000000117D</v>
      </c>
      <c r="AW77" s="79">
        <v>76</v>
      </c>
      <c r="AX77" s="21"/>
      <c r="AY77" s="18" t="str">
        <f t="shared" si="26"/>
        <v>00</v>
      </c>
      <c r="AZ77" s="18" t="str">
        <f t="shared" si="27"/>
        <v>00</v>
      </c>
      <c r="BA77" s="20"/>
      <c r="BB77" s="21"/>
    </row>
    <row r="78" spans="1:54" ht="66">
      <c r="A78" s="27"/>
      <c r="B78" s="16"/>
      <c r="C78" s="27"/>
      <c r="D78" s="16"/>
      <c r="E78" s="16">
        <v>2</v>
      </c>
      <c r="F78" s="25">
        <v>34</v>
      </c>
      <c r="G78" s="18" t="s">
        <v>18</v>
      </c>
      <c r="H78" s="18">
        <v>0</v>
      </c>
      <c r="I78" s="18">
        <v>1</v>
      </c>
      <c r="J78" s="18" t="s">
        <v>69</v>
      </c>
      <c r="K78" s="18" t="s">
        <v>68</v>
      </c>
      <c r="L78" s="18">
        <v>1</v>
      </c>
      <c r="M78" s="18">
        <v>11</v>
      </c>
      <c r="N78" s="19">
        <v>760</v>
      </c>
      <c r="O78" s="19">
        <v>0</v>
      </c>
      <c r="P78" s="19">
        <v>5</v>
      </c>
      <c r="Q78" s="18">
        <v>0</v>
      </c>
      <c r="R78" s="18">
        <v>1</v>
      </c>
      <c r="S78" s="18">
        <v>2</v>
      </c>
      <c r="T78" s="18">
        <v>3</v>
      </c>
      <c r="U78" s="18">
        <v>4</v>
      </c>
      <c r="V78" s="18">
        <v>10</v>
      </c>
      <c r="W78" s="18">
        <v>5</v>
      </c>
      <c r="X78" s="18">
        <v>0</v>
      </c>
      <c r="Y78" s="18">
        <v>0</v>
      </c>
      <c r="Z78" s="18">
        <v>0</v>
      </c>
      <c r="AA78" s="18">
        <v>0</v>
      </c>
      <c r="AB78" s="18">
        <v>0</v>
      </c>
      <c r="AC78" s="19">
        <v>0</v>
      </c>
      <c r="AD78" s="19">
        <v>0</v>
      </c>
      <c r="AE78" s="19">
        <v>0</v>
      </c>
      <c r="AF78" s="19">
        <v>0</v>
      </c>
      <c r="AG78" s="19">
        <v>0</v>
      </c>
      <c r="AH78" s="19">
        <v>0</v>
      </c>
      <c r="AI78" s="18">
        <v>0</v>
      </c>
      <c r="AJ78" s="26">
        <f t="shared" ref="AJ78:AJ79" si="31">F78</f>
        <v>34</v>
      </c>
      <c r="AK78" s="19">
        <v>0</v>
      </c>
      <c r="AL78" s="19">
        <v>0</v>
      </c>
      <c r="AM78" s="19">
        <v>0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8" t="str">
        <f t="shared" si="24"/>
        <v>45</v>
      </c>
      <c r="AU78" s="18" t="s">
        <v>25</v>
      </c>
      <c r="AV78" s="16" t="str">
        <f t="shared" si="25"/>
        <v>7B00013CC801110760000000050001020304100000000000000000000000000000000000000034000000000000000000000000000000000000457D</v>
      </c>
      <c r="AW78" s="79">
        <v>77</v>
      </c>
      <c r="AX78" s="21"/>
      <c r="AY78" s="18" t="str">
        <f t="shared" si="26"/>
        <v>00</v>
      </c>
      <c r="AZ78" s="18" t="str">
        <f t="shared" si="27"/>
        <v>00</v>
      </c>
      <c r="BA78" s="20"/>
      <c r="BB78" s="21"/>
    </row>
    <row r="79" spans="1:54" ht="66">
      <c r="A79" s="27"/>
      <c r="B79" s="16"/>
      <c r="C79" s="27"/>
      <c r="D79" s="16"/>
      <c r="E79" s="16">
        <v>3</v>
      </c>
      <c r="F79" s="25" t="s">
        <v>72</v>
      </c>
      <c r="G79" s="18" t="s">
        <v>18</v>
      </c>
      <c r="H79" s="18">
        <v>0</v>
      </c>
      <c r="I79" s="18">
        <v>1</v>
      </c>
      <c r="J79" s="18" t="s">
        <v>69</v>
      </c>
      <c r="K79" s="18" t="s">
        <v>68</v>
      </c>
      <c r="L79" s="18">
        <v>1</v>
      </c>
      <c r="M79" s="18">
        <v>11</v>
      </c>
      <c r="N79" s="19">
        <v>760</v>
      </c>
      <c r="O79" s="19">
        <v>0</v>
      </c>
      <c r="P79" s="19">
        <v>5</v>
      </c>
      <c r="Q79" s="18">
        <v>0</v>
      </c>
      <c r="R79" s="18">
        <v>1</v>
      </c>
      <c r="S79" s="18">
        <v>2</v>
      </c>
      <c r="T79" s="18">
        <v>3</v>
      </c>
      <c r="U79" s="18">
        <v>4</v>
      </c>
      <c r="V79" s="18">
        <v>10</v>
      </c>
      <c r="W79" s="18">
        <v>5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9">
        <v>0</v>
      </c>
      <c r="AD79" s="19">
        <v>0</v>
      </c>
      <c r="AE79" s="19">
        <v>0</v>
      </c>
      <c r="AF79" s="19">
        <v>0</v>
      </c>
      <c r="AG79" s="19">
        <v>0</v>
      </c>
      <c r="AH79" s="19">
        <v>0</v>
      </c>
      <c r="AI79" s="18">
        <v>0</v>
      </c>
      <c r="AJ79" s="26" t="str">
        <f t="shared" si="31"/>
        <v>FFFF</v>
      </c>
      <c r="AK79" s="19">
        <v>0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8" t="str">
        <f t="shared" si="24"/>
        <v>10</v>
      </c>
      <c r="AU79" s="18" t="s">
        <v>25</v>
      </c>
      <c r="AV79" s="16" t="str">
        <f t="shared" si="25"/>
        <v>7B00013CC80111076000000005000102030410000000000000000000000000000000000000FFFF000000000000000000000000000000000000107D</v>
      </c>
      <c r="AW79" s="79">
        <v>78</v>
      </c>
      <c r="AX79" s="21"/>
      <c r="AY79" s="18" t="str">
        <f t="shared" si="26"/>
        <v>00</v>
      </c>
      <c r="AZ79" s="18" t="str">
        <f t="shared" si="27"/>
        <v>00</v>
      </c>
      <c r="BA79" s="20"/>
      <c r="BB79" s="21"/>
    </row>
    <row r="80" spans="1:54" ht="66">
      <c r="A80" s="27"/>
      <c r="B80" s="16">
        <v>40</v>
      </c>
      <c r="C80" s="27" t="s">
        <v>93</v>
      </c>
      <c r="D80" s="16"/>
      <c r="E80" s="16">
        <v>1</v>
      </c>
      <c r="F80" s="25">
        <v>0</v>
      </c>
      <c r="G80" s="18" t="s">
        <v>18</v>
      </c>
      <c r="H80" s="18">
        <v>0</v>
      </c>
      <c r="I80" s="18">
        <v>1</v>
      </c>
      <c r="J80" s="18" t="s">
        <v>69</v>
      </c>
      <c r="K80" s="18" t="s">
        <v>68</v>
      </c>
      <c r="L80" s="18">
        <v>1</v>
      </c>
      <c r="M80" s="18">
        <v>11</v>
      </c>
      <c r="N80" s="19">
        <v>760</v>
      </c>
      <c r="O80" s="19">
        <v>0</v>
      </c>
      <c r="P80" s="19">
        <v>5</v>
      </c>
      <c r="Q80" s="18">
        <v>0</v>
      </c>
      <c r="R80" s="18">
        <v>1</v>
      </c>
      <c r="S80" s="18">
        <v>2</v>
      </c>
      <c r="T80" s="18">
        <v>3</v>
      </c>
      <c r="U80" s="18">
        <v>4</v>
      </c>
      <c r="V80" s="18">
        <v>10</v>
      </c>
      <c r="W80" s="18">
        <v>5</v>
      </c>
      <c r="X80" s="18">
        <v>0</v>
      </c>
      <c r="Y80" s="18">
        <v>0</v>
      </c>
      <c r="Z80" s="18">
        <v>0</v>
      </c>
      <c r="AA80" s="18">
        <v>0</v>
      </c>
      <c r="AB80" s="18">
        <v>0</v>
      </c>
      <c r="AC80" s="19">
        <v>0</v>
      </c>
      <c r="AD80" s="19">
        <v>0</v>
      </c>
      <c r="AE80" s="19">
        <v>0</v>
      </c>
      <c r="AF80" s="19">
        <v>0</v>
      </c>
      <c r="AG80" s="19">
        <v>0</v>
      </c>
      <c r="AH80" s="19">
        <v>0</v>
      </c>
      <c r="AI80" s="18">
        <v>0</v>
      </c>
      <c r="AJ80" s="19">
        <v>0</v>
      </c>
      <c r="AK80" s="26">
        <f>F80</f>
        <v>0</v>
      </c>
      <c r="AL80" s="19">
        <v>0</v>
      </c>
      <c r="AM80" s="19">
        <v>0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>
        <v>0</v>
      </c>
      <c r="AT80" s="18" t="str">
        <f t="shared" si="24"/>
        <v>11</v>
      </c>
      <c r="AU80" s="18" t="s">
        <v>25</v>
      </c>
      <c r="AV80" s="16" t="str">
        <f t="shared" si="25"/>
        <v>7B00013CC801110760000000050001020304100000000000000000000000000000000000000000000000000000000000000000000000000000117D</v>
      </c>
      <c r="AW80" s="79">
        <v>79</v>
      </c>
      <c r="AX80" s="21"/>
      <c r="AY80" s="18" t="str">
        <f t="shared" si="26"/>
        <v>00</v>
      </c>
      <c r="AZ80" s="18" t="str">
        <f t="shared" si="27"/>
        <v>00</v>
      </c>
      <c r="BA80" s="20"/>
      <c r="BB80" s="21"/>
    </row>
    <row r="81" spans="1:54" ht="66">
      <c r="A81" s="27"/>
      <c r="B81" s="16"/>
      <c r="C81" s="27"/>
      <c r="D81" s="16"/>
      <c r="E81" s="16">
        <v>2</v>
      </c>
      <c r="F81" s="25">
        <v>34</v>
      </c>
      <c r="G81" s="18" t="s">
        <v>18</v>
      </c>
      <c r="H81" s="18">
        <v>0</v>
      </c>
      <c r="I81" s="18">
        <v>1</v>
      </c>
      <c r="J81" s="18" t="s">
        <v>69</v>
      </c>
      <c r="K81" s="18" t="s">
        <v>68</v>
      </c>
      <c r="L81" s="18">
        <v>1</v>
      </c>
      <c r="M81" s="18">
        <v>11</v>
      </c>
      <c r="N81" s="19">
        <v>760</v>
      </c>
      <c r="O81" s="19">
        <v>0</v>
      </c>
      <c r="P81" s="19">
        <v>5</v>
      </c>
      <c r="Q81" s="18">
        <v>0</v>
      </c>
      <c r="R81" s="18">
        <v>1</v>
      </c>
      <c r="S81" s="18">
        <v>2</v>
      </c>
      <c r="T81" s="18">
        <v>3</v>
      </c>
      <c r="U81" s="18">
        <v>4</v>
      </c>
      <c r="V81" s="18">
        <v>10</v>
      </c>
      <c r="W81" s="18">
        <v>5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0</v>
      </c>
      <c r="AI81" s="18">
        <v>0</v>
      </c>
      <c r="AJ81" s="19">
        <v>0</v>
      </c>
      <c r="AK81" s="26">
        <f t="shared" ref="AK81:AK82" si="32">F81</f>
        <v>34</v>
      </c>
      <c r="AL81" s="19">
        <v>0</v>
      </c>
      <c r="AM81" s="19">
        <v>0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8" t="str">
        <f t="shared" si="24"/>
        <v>45</v>
      </c>
      <c r="AU81" s="18" t="s">
        <v>25</v>
      </c>
      <c r="AV81" s="16" t="str">
        <f t="shared" si="25"/>
        <v>7B00013CC801110760000000050001020304100000000000000000000000000000000000000000003400000000000000000000000000000000457D</v>
      </c>
      <c r="AW81" s="79">
        <v>80</v>
      </c>
      <c r="AX81" s="21"/>
      <c r="AY81" s="18" t="str">
        <f t="shared" si="26"/>
        <v>00</v>
      </c>
      <c r="AZ81" s="18" t="str">
        <f t="shared" si="27"/>
        <v>00</v>
      </c>
      <c r="BA81" s="20"/>
      <c r="BB81" s="21"/>
    </row>
    <row r="82" spans="1:54" ht="66">
      <c r="A82" s="27"/>
      <c r="B82" s="16"/>
      <c r="C82" s="27"/>
      <c r="D82" s="16"/>
      <c r="E82" s="16">
        <v>3</v>
      </c>
      <c r="F82" s="25" t="s">
        <v>72</v>
      </c>
      <c r="G82" s="18" t="s">
        <v>18</v>
      </c>
      <c r="H82" s="18">
        <v>0</v>
      </c>
      <c r="I82" s="18">
        <v>1</v>
      </c>
      <c r="J82" s="18" t="s">
        <v>69</v>
      </c>
      <c r="K82" s="18" t="s">
        <v>68</v>
      </c>
      <c r="L82" s="18">
        <v>1</v>
      </c>
      <c r="M82" s="18">
        <v>11</v>
      </c>
      <c r="N82" s="19">
        <v>760</v>
      </c>
      <c r="O82" s="19">
        <v>0</v>
      </c>
      <c r="P82" s="19">
        <v>5</v>
      </c>
      <c r="Q82" s="18">
        <v>0</v>
      </c>
      <c r="R82" s="18">
        <v>1</v>
      </c>
      <c r="S82" s="18">
        <v>2</v>
      </c>
      <c r="T82" s="18">
        <v>3</v>
      </c>
      <c r="U82" s="18">
        <v>4</v>
      </c>
      <c r="V82" s="18">
        <v>10</v>
      </c>
      <c r="W82" s="18">
        <v>5</v>
      </c>
      <c r="X82" s="18">
        <v>0</v>
      </c>
      <c r="Y82" s="18">
        <v>0</v>
      </c>
      <c r="Z82" s="18">
        <v>0</v>
      </c>
      <c r="AA82" s="18">
        <v>0</v>
      </c>
      <c r="AB82" s="18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19">
        <v>0</v>
      </c>
      <c r="AI82" s="18">
        <v>0</v>
      </c>
      <c r="AJ82" s="19">
        <v>0</v>
      </c>
      <c r="AK82" s="26" t="str">
        <f t="shared" si="32"/>
        <v>FFFF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8" t="str">
        <f t="shared" si="24"/>
        <v>10</v>
      </c>
      <c r="AU82" s="18" t="s">
        <v>25</v>
      </c>
      <c r="AV82" s="16" t="str">
        <f t="shared" si="25"/>
        <v>7B00013CC801110760000000050001020304100000000000000000000000000000000000000000FFFF00000000000000000000000000000000107D</v>
      </c>
      <c r="AW82" s="79">
        <v>81</v>
      </c>
      <c r="AX82" s="21"/>
      <c r="AY82" s="18" t="str">
        <f t="shared" si="26"/>
        <v>00</v>
      </c>
      <c r="AZ82" s="18" t="str">
        <f t="shared" si="27"/>
        <v>00</v>
      </c>
      <c r="BA82" s="20"/>
      <c r="BB82" s="21"/>
    </row>
    <row r="83" spans="1:54" ht="66">
      <c r="A83" s="27"/>
      <c r="B83" s="16">
        <v>42</v>
      </c>
      <c r="C83" s="27" t="s">
        <v>94</v>
      </c>
      <c r="D83" s="16"/>
      <c r="E83" s="16">
        <v>1</v>
      </c>
      <c r="F83" s="25">
        <v>0</v>
      </c>
      <c r="G83" s="18" t="s">
        <v>18</v>
      </c>
      <c r="H83" s="18">
        <v>0</v>
      </c>
      <c r="I83" s="18">
        <v>1</v>
      </c>
      <c r="J83" s="18" t="s">
        <v>69</v>
      </c>
      <c r="K83" s="18" t="s">
        <v>68</v>
      </c>
      <c r="L83" s="18">
        <v>1</v>
      </c>
      <c r="M83" s="18">
        <v>11</v>
      </c>
      <c r="N83" s="19">
        <v>760</v>
      </c>
      <c r="O83" s="19">
        <v>0</v>
      </c>
      <c r="P83" s="19">
        <v>5</v>
      </c>
      <c r="Q83" s="18">
        <v>0</v>
      </c>
      <c r="R83" s="18">
        <v>1</v>
      </c>
      <c r="S83" s="18">
        <v>2</v>
      </c>
      <c r="T83" s="18">
        <v>3</v>
      </c>
      <c r="U83" s="18">
        <v>4</v>
      </c>
      <c r="V83" s="18">
        <v>10</v>
      </c>
      <c r="W83" s="18">
        <v>5</v>
      </c>
      <c r="X83" s="18">
        <v>0</v>
      </c>
      <c r="Y83" s="18">
        <v>0</v>
      </c>
      <c r="Z83" s="18">
        <v>0</v>
      </c>
      <c r="AA83" s="18">
        <v>0</v>
      </c>
      <c r="AB83" s="18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19">
        <v>0</v>
      </c>
      <c r="AI83" s="18">
        <v>0</v>
      </c>
      <c r="AJ83" s="19">
        <v>0</v>
      </c>
      <c r="AK83" s="19">
        <v>0</v>
      </c>
      <c r="AL83" s="26">
        <f>F83</f>
        <v>0</v>
      </c>
      <c r="AM83" s="19">
        <v>0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>
        <v>0</v>
      </c>
      <c r="AT83" s="18" t="str">
        <f t="shared" si="24"/>
        <v>11</v>
      </c>
      <c r="AU83" s="18" t="s">
        <v>25</v>
      </c>
      <c r="AV83" s="16" t="str">
        <f t="shared" si="25"/>
        <v>7B00013CC801110760000000050001020304100000000000000000000000000000000000000000000000000000000000000000000000000000117D</v>
      </c>
      <c r="AW83" s="79">
        <v>82</v>
      </c>
      <c r="AX83" s="21"/>
      <c r="AY83" s="18" t="str">
        <f t="shared" si="26"/>
        <v>00</v>
      </c>
      <c r="AZ83" s="18" t="str">
        <f t="shared" si="27"/>
        <v>00</v>
      </c>
      <c r="BA83" s="20"/>
      <c r="BB83" s="21"/>
    </row>
    <row r="84" spans="1:54" ht="66">
      <c r="A84" s="27"/>
      <c r="B84" s="16"/>
      <c r="C84" s="27"/>
      <c r="D84" s="16"/>
      <c r="E84" s="16">
        <v>2</v>
      </c>
      <c r="F84" s="25">
        <v>34</v>
      </c>
      <c r="G84" s="18" t="s">
        <v>18</v>
      </c>
      <c r="H84" s="18">
        <v>0</v>
      </c>
      <c r="I84" s="18">
        <v>1</v>
      </c>
      <c r="J84" s="18" t="s">
        <v>69</v>
      </c>
      <c r="K84" s="18" t="s">
        <v>68</v>
      </c>
      <c r="L84" s="18">
        <v>1</v>
      </c>
      <c r="M84" s="18">
        <v>11</v>
      </c>
      <c r="N84" s="19">
        <v>760</v>
      </c>
      <c r="O84" s="19">
        <v>0</v>
      </c>
      <c r="P84" s="19">
        <v>5</v>
      </c>
      <c r="Q84" s="18">
        <v>0</v>
      </c>
      <c r="R84" s="18">
        <v>1</v>
      </c>
      <c r="S84" s="18">
        <v>2</v>
      </c>
      <c r="T84" s="18">
        <v>3</v>
      </c>
      <c r="U84" s="18">
        <v>4</v>
      </c>
      <c r="V84" s="18">
        <v>10</v>
      </c>
      <c r="W84" s="18">
        <v>5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18">
        <v>0</v>
      </c>
      <c r="AJ84" s="19">
        <v>0</v>
      </c>
      <c r="AK84" s="19">
        <v>0</v>
      </c>
      <c r="AL84" s="26">
        <f t="shared" ref="AL84:AL85" si="33">F84</f>
        <v>34</v>
      </c>
      <c r="AM84" s="19">
        <v>0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8" t="str">
        <f t="shared" si="24"/>
        <v>45</v>
      </c>
      <c r="AU84" s="18" t="s">
        <v>25</v>
      </c>
      <c r="AV84" s="16" t="str">
        <f t="shared" si="25"/>
        <v>7B00013CC801110760000000050001020304100000000000000000000000000000000000000000000000340000000000000000000000000000457D</v>
      </c>
      <c r="AW84" s="79">
        <v>83</v>
      </c>
      <c r="AX84" s="21"/>
      <c r="AY84" s="18" t="str">
        <f t="shared" si="26"/>
        <v>00</v>
      </c>
      <c r="AZ84" s="18" t="str">
        <f t="shared" si="27"/>
        <v>00</v>
      </c>
      <c r="BA84" s="20"/>
      <c r="BB84" s="21"/>
    </row>
    <row r="85" spans="1:54" ht="66">
      <c r="A85" s="27"/>
      <c r="B85" s="16"/>
      <c r="C85" s="27"/>
      <c r="D85" s="16"/>
      <c r="E85" s="16">
        <v>3</v>
      </c>
      <c r="F85" s="25" t="s">
        <v>72</v>
      </c>
      <c r="G85" s="18" t="s">
        <v>18</v>
      </c>
      <c r="H85" s="18">
        <v>0</v>
      </c>
      <c r="I85" s="18">
        <v>1</v>
      </c>
      <c r="J85" s="18" t="s">
        <v>69</v>
      </c>
      <c r="K85" s="18" t="s">
        <v>68</v>
      </c>
      <c r="L85" s="18">
        <v>1</v>
      </c>
      <c r="M85" s="18">
        <v>11</v>
      </c>
      <c r="N85" s="19">
        <v>760</v>
      </c>
      <c r="O85" s="19">
        <v>0</v>
      </c>
      <c r="P85" s="19">
        <v>5</v>
      </c>
      <c r="Q85" s="18">
        <v>0</v>
      </c>
      <c r="R85" s="18">
        <v>1</v>
      </c>
      <c r="S85" s="18">
        <v>2</v>
      </c>
      <c r="T85" s="18">
        <v>3</v>
      </c>
      <c r="U85" s="18">
        <v>4</v>
      </c>
      <c r="V85" s="18">
        <v>10</v>
      </c>
      <c r="W85" s="18">
        <v>5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18">
        <v>0</v>
      </c>
      <c r="AJ85" s="19">
        <v>0</v>
      </c>
      <c r="AK85" s="19">
        <v>0</v>
      </c>
      <c r="AL85" s="26" t="str">
        <f t="shared" si="33"/>
        <v>FFFF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8" t="str">
        <f t="shared" si="24"/>
        <v>10</v>
      </c>
      <c r="AU85" s="18" t="s">
        <v>25</v>
      </c>
      <c r="AV85" s="16" t="str">
        <f t="shared" si="25"/>
        <v>7B00013CC8011107600000000500010203041000000000000000000000000000000000000000000000FFFF0000000000000000000000000000107D</v>
      </c>
      <c r="AW85" s="79">
        <v>84</v>
      </c>
      <c r="AX85" s="21"/>
      <c r="AY85" s="18" t="str">
        <f t="shared" si="26"/>
        <v>00</v>
      </c>
      <c r="AZ85" s="18" t="str">
        <f t="shared" si="27"/>
        <v>00</v>
      </c>
      <c r="BA85" s="20"/>
      <c r="BB85" s="21"/>
    </row>
    <row r="86" spans="1:54" ht="66">
      <c r="A86" s="27"/>
      <c r="B86" s="16">
        <v>44</v>
      </c>
      <c r="C86" s="27" t="s">
        <v>95</v>
      </c>
      <c r="D86" s="16"/>
      <c r="E86" s="16">
        <v>1</v>
      </c>
      <c r="F86" s="25">
        <v>0</v>
      </c>
      <c r="G86" s="18" t="s">
        <v>18</v>
      </c>
      <c r="H86" s="18">
        <v>0</v>
      </c>
      <c r="I86" s="18">
        <v>1</v>
      </c>
      <c r="J86" s="18" t="s">
        <v>69</v>
      </c>
      <c r="K86" s="18" t="s">
        <v>68</v>
      </c>
      <c r="L86" s="18">
        <v>1</v>
      </c>
      <c r="M86" s="18">
        <v>11</v>
      </c>
      <c r="N86" s="19">
        <v>760</v>
      </c>
      <c r="O86" s="19">
        <v>0</v>
      </c>
      <c r="P86" s="19">
        <v>5</v>
      </c>
      <c r="Q86" s="18">
        <v>0</v>
      </c>
      <c r="R86" s="18">
        <v>1</v>
      </c>
      <c r="S86" s="18">
        <v>2</v>
      </c>
      <c r="T86" s="18">
        <v>3</v>
      </c>
      <c r="U86" s="18">
        <v>4</v>
      </c>
      <c r="V86" s="18">
        <v>10</v>
      </c>
      <c r="W86" s="18">
        <v>5</v>
      </c>
      <c r="X86" s="18">
        <v>0</v>
      </c>
      <c r="Y86" s="18">
        <v>0</v>
      </c>
      <c r="Z86" s="18">
        <v>0</v>
      </c>
      <c r="AA86" s="18">
        <v>0</v>
      </c>
      <c r="AB86" s="18">
        <v>0</v>
      </c>
      <c r="AC86" s="19">
        <v>0</v>
      </c>
      <c r="AD86" s="19">
        <v>0</v>
      </c>
      <c r="AE86" s="19">
        <v>0</v>
      </c>
      <c r="AF86" s="19">
        <v>0</v>
      </c>
      <c r="AG86" s="19">
        <v>0</v>
      </c>
      <c r="AH86" s="19">
        <v>0</v>
      </c>
      <c r="AI86" s="18">
        <v>0</v>
      </c>
      <c r="AJ86" s="19">
        <v>0</v>
      </c>
      <c r="AK86" s="19">
        <v>0</v>
      </c>
      <c r="AL86" s="19">
        <v>0</v>
      </c>
      <c r="AM86" s="26">
        <f>F86</f>
        <v>0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0</v>
      </c>
      <c r="AT86" s="18" t="str">
        <f t="shared" si="24"/>
        <v>11</v>
      </c>
      <c r="AU86" s="18" t="s">
        <v>25</v>
      </c>
      <c r="AV86" s="16" t="str">
        <f t="shared" si="25"/>
        <v>7B00013CC801110760000000050001020304100000000000000000000000000000000000000000000000000000000000000000000000000000117D</v>
      </c>
      <c r="AW86" s="79">
        <v>85</v>
      </c>
      <c r="AX86" s="21"/>
      <c r="AY86" s="18" t="str">
        <f t="shared" si="26"/>
        <v>00</v>
      </c>
      <c r="AZ86" s="18" t="str">
        <f t="shared" si="27"/>
        <v>00</v>
      </c>
      <c r="BA86" s="20"/>
      <c r="BB86" s="21"/>
    </row>
    <row r="87" spans="1:54" ht="66">
      <c r="A87" s="27"/>
      <c r="B87" s="16"/>
      <c r="C87" s="27"/>
      <c r="D87" s="16"/>
      <c r="E87" s="16">
        <v>2</v>
      </c>
      <c r="F87" s="25">
        <v>34</v>
      </c>
      <c r="G87" s="18" t="s">
        <v>18</v>
      </c>
      <c r="H87" s="18">
        <v>0</v>
      </c>
      <c r="I87" s="18">
        <v>1</v>
      </c>
      <c r="J87" s="18" t="s">
        <v>69</v>
      </c>
      <c r="K87" s="18" t="s">
        <v>68</v>
      </c>
      <c r="L87" s="18">
        <v>1</v>
      </c>
      <c r="M87" s="18">
        <v>11</v>
      </c>
      <c r="N87" s="19">
        <v>760</v>
      </c>
      <c r="O87" s="19">
        <v>0</v>
      </c>
      <c r="P87" s="19">
        <v>5</v>
      </c>
      <c r="Q87" s="18">
        <v>0</v>
      </c>
      <c r="R87" s="18">
        <v>1</v>
      </c>
      <c r="S87" s="18">
        <v>2</v>
      </c>
      <c r="T87" s="18">
        <v>3</v>
      </c>
      <c r="U87" s="18">
        <v>4</v>
      </c>
      <c r="V87" s="18">
        <v>10</v>
      </c>
      <c r="W87" s="18">
        <v>5</v>
      </c>
      <c r="X87" s="18">
        <v>0</v>
      </c>
      <c r="Y87" s="18">
        <v>0</v>
      </c>
      <c r="Z87" s="18">
        <v>0</v>
      </c>
      <c r="AA87" s="18">
        <v>0</v>
      </c>
      <c r="AB87" s="18">
        <v>0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8">
        <v>0</v>
      </c>
      <c r="AJ87" s="19">
        <v>0</v>
      </c>
      <c r="AK87" s="19">
        <v>0</v>
      </c>
      <c r="AL87" s="19">
        <v>0</v>
      </c>
      <c r="AM87" s="26">
        <f t="shared" ref="AM87:AM88" si="34">F87</f>
        <v>34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8" t="str">
        <f t="shared" si="24"/>
        <v>45</v>
      </c>
      <c r="AU87" s="18" t="s">
        <v>25</v>
      </c>
      <c r="AV87" s="16" t="str">
        <f t="shared" si="25"/>
        <v>7B00013CC801110760000000050001020304100000000000000000000000000000000000000000000000000034000000000000000000000000457D</v>
      </c>
      <c r="AW87" s="79">
        <v>86</v>
      </c>
      <c r="AX87" s="21"/>
      <c r="AY87" s="18" t="str">
        <f t="shared" si="26"/>
        <v>00</v>
      </c>
      <c r="AZ87" s="18" t="str">
        <f t="shared" si="27"/>
        <v>00</v>
      </c>
      <c r="BA87" s="20"/>
      <c r="BB87" s="21"/>
    </row>
    <row r="88" spans="1:54" ht="66">
      <c r="A88" s="27"/>
      <c r="B88" s="16"/>
      <c r="C88" s="27"/>
      <c r="D88" s="16"/>
      <c r="E88" s="16">
        <v>3</v>
      </c>
      <c r="F88" s="25" t="s">
        <v>72</v>
      </c>
      <c r="G88" s="18" t="s">
        <v>18</v>
      </c>
      <c r="H88" s="18">
        <v>0</v>
      </c>
      <c r="I88" s="18">
        <v>1</v>
      </c>
      <c r="J88" s="18" t="s">
        <v>69</v>
      </c>
      <c r="K88" s="18" t="s">
        <v>68</v>
      </c>
      <c r="L88" s="18">
        <v>1</v>
      </c>
      <c r="M88" s="18">
        <v>11</v>
      </c>
      <c r="N88" s="19">
        <v>760</v>
      </c>
      <c r="O88" s="19">
        <v>0</v>
      </c>
      <c r="P88" s="19">
        <v>5</v>
      </c>
      <c r="Q88" s="18">
        <v>0</v>
      </c>
      <c r="R88" s="18">
        <v>1</v>
      </c>
      <c r="S88" s="18">
        <v>2</v>
      </c>
      <c r="T88" s="18">
        <v>3</v>
      </c>
      <c r="U88" s="18">
        <v>4</v>
      </c>
      <c r="V88" s="18">
        <v>10</v>
      </c>
      <c r="W88" s="18">
        <v>5</v>
      </c>
      <c r="X88" s="18">
        <v>0</v>
      </c>
      <c r="Y88" s="18">
        <v>0</v>
      </c>
      <c r="Z88" s="18">
        <v>0</v>
      </c>
      <c r="AA88" s="18">
        <v>0</v>
      </c>
      <c r="AB88" s="18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8">
        <v>0</v>
      </c>
      <c r="AJ88" s="19">
        <v>0</v>
      </c>
      <c r="AK88" s="19">
        <v>0</v>
      </c>
      <c r="AL88" s="19">
        <v>0</v>
      </c>
      <c r="AM88" s="26" t="str">
        <f t="shared" si="34"/>
        <v>FFFF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8" t="str">
        <f t="shared" si="24"/>
        <v>10</v>
      </c>
      <c r="AU88" s="18" t="s">
        <v>25</v>
      </c>
      <c r="AV88" s="16" t="str">
        <f t="shared" si="25"/>
        <v>7B00013CC80111076000000005000102030410000000000000000000000000000000000000000000000000FFFF000000000000000000000000107D</v>
      </c>
      <c r="AW88" s="79">
        <v>87</v>
      </c>
      <c r="AX88" s="21"/>
      <c r="AY88" s="18" t="str">
        <f t="shared" si="26"/>
        <v>00</v>
      </c>
      <c r="AZ88" s="18" t="str">
        <f t="shared" si="27"/>
        <v>00</v>
      </c>
      <c r="BA88" s="20"/>
      <c r="BB88" s="21"/>
    </row>
    <row r="89" spans="1:54" ht="66">
      <c r="A89" s="27"/>
      <c r="B89" s="16">
        <v>46</v>
      </c>
      <c r="C89" s="27" t="s">
        <v>96</v>
      </c>
      <c r="D89" s="16"/>
      <c r="E89" s="16">
        <v>1</v>
      </c>
      <c r="F89" s="22">
        <v>0</v>
      </c>
      <c r="G89" s="18" t="s">
        <v>18</v>
      </c>
      <c r="H89" s="18">
        <v>0</v>
      </c>
      <c r="I89" s="18">
        <v>1</v>
      </c>
      <c r="J89" s="18" t="s">
        <v>69</v>
      </c>
      <c r="K89" s="18" t="s">
        <v>68</v>
      </c>
      <c r="L89" s="18">
        <v>1</v>
      </c>
      <c r="M89" s="18">
        <v>11</v>
      </c>
      <c r="N89" s="19">
        <v>760</v>
      </c>
      <c r="O89" s="19">
        <v>0</v>
      </c>
      <c r="P89" s="19">
        <v>5</v>
      </c>
      <c r="Q89" s="18">
        <v>0</v>
      </c>
      <c r="R89" s="18">
        <v>1</v>
      </c>
      <c r="S89" s="18">
        <v>2</v>
      </c>
      <c r="T89" s="18">
        <v>3</v>
      </c>
      <c r="U89" s="18">
        <v>4</v>
      </c>
      <c r="V89" s="18">
        <v>10</v>
      </c>
      <c r="W89" s="18">
        <v>5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8">
        <v>0</v>
      </c>
      <c r="AJ89" s="19">
        <v>0</v>
      </c>
      <c r="AK89" s="19">
        <v>0</v>
      </c>
      <c r="AL89" s="19">
        <v>0</v>
      </c>
      <c r="AM89" s="19">
        <v>0</v>
      </c>
      <c r="AN89" s="26">
        <f>F89</f>
        <v>0</v>
      </c>
      <c r="AO89" s="19">
        <v>0</v>
      </c>
      <c r="AP89" s="19">
        <v>0</v>
      </c>
      <c r="AQ89" s="19">
        <v>0</v>
      </c>
      <c r="AR89" s="19">
        <v>0</v>
      </c>
      <c r="AS89" s="19">
        <v>0</v>
      </c>
      <c r="AT89" s="18" t="str">
        <f t="shared" si="24"/>
        <v>11</v>
      </c>
      <c r="AU89" s="18" t="s">
        <v>25</v>
      </c>
      <c r="AV89" s="16" t="str">
        <f t="shared" si="25"/>
        <v>7B00013CC801110760000000050001020304100000000000000000000000000000000000000000000000000000000000000000000000000000117D</v>
      </c>
      <c r="AW89" s="79">
        <v>88</v>
      </c>
      <c r="AX89" s="21"/>
      <c r="AY89" s="18" t="str">
        <f t="shared" si="26"/>
        <v>00</v>
      </c>
      <c r="AZ89" s="18" t="str">
        <f t="shared" si="27"/>
        <v>00</v>
      </c>
      <c r="BA89" s="20"/>
      <c r="BB89" s="21"/>
    </row>
    <row r="90" spans="1:54" ht="66">
      <c r="A90" s="27"/>
      <c r="B90" s="16"/>
      <c r="C90" s="27"/>
      <c r="D90" s="16"/>
      <c r="E90" s="16">
        <v>2</v>
      </c>
      <c r="F90" s="22">
        <v>1</v>
      </c>
      <c r="G90" s="18" t="s">
        <v>18</v>
      </c>
      <c r="H90" s="18">
        <v>0</v>
      </c>
      <c r="I90" s="18">
        <v>1</v>
      </c>
      <c r="J90" s="18" t="s">
        <v>69</v>
      </c>
      <c r="K90" s="18" t="s">
        <v>68</v>
      </c>
      <c r="L90" s="18">
        <v>1</v>
      </c>
      <c r="M90" s="18">
        <v>11</v>
      </c>
      <c r="N90" s="19">
        <v>760</v>
      </c>
      <c r="O90" s="19">
        <v>0</v>
      </c>
      <c r="P90" s="19">
        <v>5</v>
      </c>
      <c r="Q90" s="18">
        <v>0</v>
      </c>
      <c r="R90" s="18">
        <v>1</v>
      </c>
      <c r="S90" s="18">
        <v>2</v>
      </c>
      <c r="T90" s="18">
        <v>3</v>
      </c>
      <c r="U90" s="18">
        <v>4</v>
      </c>
      <c r="V90" s="18">
        <v>10</v>
      </c>
      <c r="W90" s="18">
        <v>5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8">
        <v>0</v>
      </c>
      <c r="AJ90" s="19">
        <v>0</v>
      </c>
      <c r="AK90" s="19">
        <v>0</v>
      </c>
      <c r="AL90" s="19">
        <v>0</v>
      </c>
      <c r="AM90" s="19">
        <v>0</v>
      </c>
      <c r="AN90" s="26">
        <f t="shared" ref="AN90:AN91" si="35">F90</f>
        <v>1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8" t="str">
        <f t="shared" si="24"/>
        <v>10</v>
      </c>
      <c r="AU90" s="18" t="s">
        <v>25</v>
      </c>
      <c r="AV90" s="16" t="str">
        <f t="shared" si="25"/>
        <v>7B00013CC801110760000000050001020304100000000000000000000000000000000000000000000000000000000100000000000000000000107D</v>
      </c>
      <c r="AW90" s="79">
        <v>89</v>
      </c>
      <c r="AX90" s="21"/>
      <c r="AY90" s="18" t="str">
        <f t="shared" si="26"/>
        <v>00</v>
      </c>
      <c r="AZ90" s="18" t="str">
        <f t="shared" si="27"/>
        <v>00</v>
      </c>
      <c r="BA90" s="20"/>
      <c r="BB90" s="21"/>
    </row>
    <row r="91" spans="1:54" ht="66">
      <c r="A91" s="27"/>
      <c r="B91" s="16"/>
      <c r="C91" s="27"/>
      <c r="D91" s="16"/>
      <c r="E91" s="16">
        <v>3</v>
      </c>
      <c r="F91" s="22" t="s">
        <v>22</v>
      </c>
      <c r="G91" s="18" t="s">
        <v>18</v>
      </c>
      <c r="H91" s="18">
        <v>0</v>
      </c>
      <c r="I91" s="18">
        <v>1</v>
      </c>
      <c r="J91" s="18" t="s">
        <v>69</v>
      </c>
      <c r="K91" s="18" t="s">
        <v>68</v>
      </c>
      <c r="L91" s="18">
        <v>1</v>
      </c>
      <c r="M91" s="18">
        <v>11</v>
      </c>
      <c r="N91" s="19">
        <v>760</v>
      </c>
      <c r="O91" s="19">
        <v>0</v>
      </c>
      <c r="P91" s="19">
        <v>5</v>
      </c>
      <c r="Q91" s="18">
        <v>0</v>
      </c>
      <c r="R91" s="18">
        <v>1</v>
      </c>
      <c r="S91" s="18">
        <v>2</v>
      </c>
      <c r="T91" s="18">
        <v>3</v>
      </c>
      <c r="U91" s="18">
        <v>4</v>
      </c>
      <c r="V91" s="18">
        <v>10</v>
      </c>
      <c r="W91" s="18">
        <v>5</v>
      </c>
      <c r="X91" s="18">
        <v>0</v>
      </c>
      <c r="Y91" s="18">
        <v>0</v>
      </c>
      <c r="Z91" s="18">
        <v>0</v>
      </c>
      <c r="AA91" s="18">
        <v>0</v>
      </c>
      <c r="AB91" s="18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  <c r="AH91" s="19">
        <v>0</v>
      </c>
      <c r="AI91" s="18">
        <v>0</v>
      </c>
      <c r="AJ91" s="19">
        <v>0</v>
      </c>
      <c r="AK91" s="19">
        <v>0</v>
      </c>
      <c r="AL91" s="19">
        <v>0</v>
      </c>
      <c r="AM91" s="19">
        <v>0</v>
      </c>
      <c r="AN91" s="26" t="str">
        <f t="shared" si="35"/>
        <v>FF</v>
      </c>
      <c r="AO91" s="19">
        <v>0</v>
      </c>
      <c r="AP91" s="19">
        <v>0</v>
      </c>
      <c r="AQ91" s="19">
        <v>0</v>
      </c>
      <c r="AR91" s="19">
        <v>0</v>
      </c>
      <c r="AS91" s="19">
        <v>0</v>
      </c>
      <c r="AT91" s="18" t="str">
        <f t="shared" si="24"/>
        <v>10</v>
      </c>
      <c r="AU91" s="18" t="s">
        <v>25</v>
      </c>
      <c r="AV91" s="16" t="str">
        <f t="shared" si="25"/>
        <v>7B00013CC801110760000000050001020304100000000000000000000000000000000000000000000000000000FF00000000000000000000107D</v>
      </c>
      <c r="AW91" s="79">
        <v>90</v>
      </c>
      <c r="AX91" s="21"/>
      <c r="AY91" s="18" t="str">
        <f t="shared" si="26"/>
        <v>00</v>
      </c>
      <c r="AZ91" s="18" t="str">
        <f t="shared" si="27"/>
        <v>00</v>
      </c>
      <c r="BA91" s="20"/>
      <c r="BB91" s="21"/>
    </row>
    <row r="92" spans="1:54" ht="66">
      <c r="A92" s="27"/>
      <c r="B92" s="16">
        <v>48</v>
      </c>
      <c r="C92" s="27" t="s">
        <v>97</v>
      </c>
      <c r="D92" s="16"/>
      <c r="E92" s="16">
        <v>1</v>
      </c>
      <c r="F92" s="25">
        <v>0</v>
      </c>
      <c r="G92" s="18" t="s">
        <v>18</v>
      </c>
      <c r="H92" s="18">
        <v>0</v>
      </c>
      <c r="I92" s="18">
        <v>1</v>
      </c>
      <c r="J92" s="18" t="s">
        <v>69</v>
      </c>
      <c r="K92" s="18" t="s">
        <v>68</v>
      </c>
      <c r="L92" s="18">
        <v>1</v>
      </c>
      <c r="M92" s="18">
        <v>11</v>
      </c>
      <c r="N92" s="19">
        <v>760</v>
      </c>
      <c r="O92" s="19">
        <v>0</v>
      </c>
      <c r="P92" s="19">
        <v>5</v>
      </c>
      <c r="Q92" s="18">
        <v>0</v>
      </c>
      <c r="R92" s="18">
        <v>1</v>
      </c>
      <c r="S92" s="18">
        <v>2</v>
      </c>
      <c r="T92" s="18">
        <v>3</v>
      </c>
      <c r="U92" s="18">
        <v>4</v>
      </c>
      <c r="V92" s="18">
        <v>10</v>
      </c>
      <c r="W92" s="18">
        <v>5</v>
      </c>
      <c r="X92" s="18">
        <v>0</v>
      </c>
      <c r="Y92" s="18">
        <v>0</v>
      </c>
      <c r="Z92" s="18">
        <v>0</v>
      </c>
      <c r="AA92" s="18">
        <v>0</v>
      </c>
      <c r="AB92" s="18">
        <v>0</v>
      </c>
      <c r="AC92" s="19">
        <v>0</v>
      </c>
      <c r="AD92" s="19">
        <v>0</v>
      </c>
      <c r="AE92" s="19">
        <v>0</v>
      </c>
      <c r="AF92" s="19">
        <v>0</v>
      </c>
      <c r="AG92" s="19">
        <v>0</v>
      </c>
      <c r="AH92" s="19">
        <v>0</v>
      </c>
      <c r="AI92" s="18">
        <v>0</v>
      </c>
      <c r="AJ92" s="19">
        <v>0</v>
      </c>
      <c r="AK92" s="19">
        <v>0</v>
      </c>
      <c r="AL92" s="19">
        <v>0</v>
      </c>
      <c r="AM92" s="19">
        <v>0</v>
      </c>
      <c r="AN92" s="19">
        <v>0</v>
      </c>
      <c r="AO92" s="26">
        <f>F92</f>
        <v>0</v>
      </c>
      <c r="AP92" s="19">
        <v>0</v>
      </c>
      <c r="AQ92" s="19">
        <v>0</v>
      </c>
      <c r="AR92" s="19">
        <v>0</v>
      </c>
      <c r="AS92" s="19">
        <v>0</v>
      </c>
      <c r="AT92" s="18" t="str">
        <f t="shared" si="24"/>
        <v>11</v>
      </c>
      <c r="AU92" s="18" t="s">
        <v>25</v>
      </c>
      <c r="AV92" s="16" t="str">
        <f t="shared" si="25"/>
        <v>7B00013CC801110760000000050001020304100000000000000000000000000000000000000000000000000000000000000000000000000000117D</v>
      </c>
      <c r="AW92" s="79">
        <v>91</v>
      </c>
      <c r="AX92" s="21"/>
      <c r="AY92" s="18" t="str">
        <f t="shared" si="26"/>
        <v>00</v>
      </c>
      <c r="AZ92" s="18" t="str">
        <f t="shared" si="27"/>
        <v>00</v>
      </c>
      <c r="BA92" s="20"/>
      <c r="BB92" s="21"/>
    </row>
    <row r="93" spans="1:54" ht="66">
      <c r="A93" s="27"/>
      <c r="B93" s="16"/>
      <c r="C93" s="27"/>
      <c r="D93" s="16"/>
      <c r="E93" s="16">
        <v>2</v>
      </c>
      <c r="F93" s="25">
        <v>34</v>
      </c>
      <c r="G93" s="18" t="s">
        <v>18</v>
      </c>
      <c r="H93" s="18">
        <v>0</v>
      </c>
      <c r="I93" s="18">
        <v>1</v>
      </c>
      <c r="J93" s="18" t="s">
        <v>69</v>
      </c>
      <c r="K93" s="18" t="s">
        <v>68</v>
      </c>
      <c r="L93" s="18">
        <v>1</v>
      </c>
      <c r="M93" s="18">
        <v>11</v>
      </c>
      <c r="N93" s="19">
        <v>760</v>
      </c>
      <c r="O93" s="19">
        <v>0</v>
      </c>
      <c r="P93" s="19">
        <v>5</v>
      </c>
      <c r="Q93" s="18">
        <v>0</v>
      </c>
      <c r="R93" s="18">
        <v>1</v>
      </c>
      <c r="S93" s="18">
        <v>2</v>
      </c>
      <c r="T93" s="18">
        <v>3</v>
      </c>
      <c r="U93" s="18">
        <v>4</v>
      </c>
      <c r="V93" s="18">
        <v>10</v>
      </c>
      <c r="W93" s="18">
        <v>5</v>
      </c>
      <c r="X93" s="18">
        <v>0</v>
      </c>
      <c r="Y93" s="18">
        <v>0</v>
      </c>
      <c r="Z93" s="18">
        <v>0</v>
      </c>
      <c r="AA93" s="18">
        <v>0</v>
      </c>
      <c r="AB93" s="18">
        <v>0</v>
      </c>
      <c r="AC93" s="19">
        <v>0</v>
      </c>
      <c r="AD93" s="19">
        <v>0</v>
      </c>
      <c r="AE93" s="19">
        <v>0</v>
      </c>
      <c r="AF93" s="19">
        <v>0</v>
      </c>
      <c r="AG93" s="19">
        <v>0</v>
      </c>
      <c r="AH93" s="19">
        <v>0</v>
      </c>
      <c r="AI93" s="18">
        <v>0</v>
      </c>
      <c r="AJ93" s="19">
        <v>0</v>
      </c>
      <c r="AK93" s="19">
        <v>0</v>
      </c>
      <c r="AL93" s="19">
        <v>0</v>
      </c>
      <c r="AM93" s="19">
        <v>0</v>
      </c>
      <c r="AN93" s="19">
        <v>0</v>
      </c>
      <c r="AO93" s="26">
        <f t="shared" ref="AO93:AO94" si="36">F93</f>
        <v>34</v>
      </c>
      <c r="AP93" s="19">
        <v>0</v>
      </c>
      <c r="AQ93" s="19">
        <v>0</v>
      </c>
      <c r="AR93" s="19">
        <v>0</v>
      </c>
      <c r="AS93" s="19">
        <v>0</v>
      </c>
      <c r="AT93" s="18" t="str">
        <f t="shared" si="24"/>
        <v>45</v>
      </c>
      <c r="AU93" s="18" t="s">
        <v>25</v>
      </c>
      <c r="AV93" s="16" t="str">
        <f t="shared" si="25"/>
        <v>7B00013CC801110760000000050001020304100000000000000000000000000000000000000000000000000000000000340000000000000000457D</v>
      </c>
      <c r="AW93" s="79">
        <v>92</v>
      </c>
      <c r="AX93" s="21"/>
      <c r="AY93" s="18" t="str">
        <f t="shared" si="26"/>
        <v>00</v>
      </c>
      <c r="AZ93" s="18" t="str">
        <f t="shared" si="27"/>
        <v>00</v>
      </c>
      <c r="BA93" s="20"/>
      <c r="BB93" s="21"/>
    </row>
    <row r="94" spans="1:54" ht="66">
      <c r="A94" s="27"/>
      <c r="B94" s="16"/>
      <c r="C94" s="27"/>
      <c r="D94" s="16"/>
      <c r="E94" s="16">
        <v>3</v>
      </c>
      <c r="F94" s="25" t="s">
        <v>72</v>
      </c>
      <c r="G94" s="18" t="s">
        <v>18</v>
      </c>
      <c r="H94" s="18">
        <v>0</v>
      </c>
      <c r="I94" s="18">
        <v>1</v>
      </c>
      <c r="J94" s="18" t="s">
        <v>69</v>
      </c>
      <c r="K94" s="18" t="s">
        <v>68</v>
      </c>
      <c r="L94" s="18">
        <v>1</v>
      </c>
      <c r="M94" s="18">
        <v>11</v>
      </c>
      <c r="N94" s="19">
        <v>760</v>
      </c>
      <c r="O94" s="19">
        <v>0</v>
      </c>
      <c r="P94" s="19">
        <v>5</v>
      </c>
      <c r="Q94" s="18">
        <v>0</v>
      </c>
      <c r="R94" s="18">
        <v>1</v>
      </c>
      <c r="S94" s="18">
        <v>2</v>
      </c>
      <c r="T94" s="18">
        <v>3</v>
      </c>
      <c r="U94" s="18">
        <v>4</v>
      </c>
      <c r="V94" s="18">
        <v>10</v>
      </c>
      <c r="W94" s="18">
        <v>5</v>
      </c>
      <c r="X94" s="18">
        <v>0</v>
      </c>
      <c r="Y94" s="18">
        <v>0</v>
      </c>
      <c r="Z94" s="18">
        <v>0</v>
      </c>
      <c r="AA94" s="18">
        <v>0</v>
      </c>
      <c r="AB94" s="18">
        <v>0</v>
      </c>
      <c r="AC94" s="19">
        <v>0</v>
      </c>
      <c r="AD94" s="19">
        <v>0</v>
      </c>
      <c r="AE94" s="19">
        <v>0</v>
      </c>
      <c r="AF94" s="19">
        <v>0</v>
      </c>
      <c r="AG94" s="19">
        <v>0</v>
      </c>
      <c r="AH94" s="19">
        <v>0</v>
      </c>
      <c r="AI94" s="18">
        <v>0</v>
      </c>
      <c r="AJ94" s="19">
        <v>0</v>
      </c>
      <c r="AK94" s="19">
        <v>0</v>
      </c>
      <c r="AL94" s="19">
        <v>0</v>
      </c>
      <c r="AM94" s="19">
        <v>0</v>
      </c>
      <c r="AN94" s="19">
        <v>0</v>
      </c>
      <c r="AO94" s="26" t="str">
        <f t="shared" si="36"/>
        <v>FFFF</v>
      </c>
      <c r="AP94" s="19">
        <v>0</v>
      </c>
      <c r="AQ94" s="19">
        <v>0</v>
      </c>
      <c r="AR94" s="19">
        <v>0</v>
      </c>
      <c r="AS94" s="19">
        <v>0</v>
      </c>
      <c r="AT94" s="18" t="str">
        <f t="shared" si="24"/>
        <v>10</v>
      </c>
      <c r="AU94" s="18" t="s">
        <v>25</v>
      </c>
      <c r="AV94" s="16" t="str">
        <f t="shared" si="25"/>
        <v>7B00013CC8011107600000000500010203041000000000000000000000000000000000000000000000000000000000FFFF0000000000000000107D</v>
      </c>
      <c r="AW94" s="79">
        <v>93</v>
      </c>
      <c r="AX94" s="21"/>
      <c r="AY94" s="18" t="str">
        <f t="shared" si="26"/>
        <v>00</v>
      </c>
      <c r="AZ94" s="18" t="str">
        <f t="shared" si="27"/>
        <v>00</v>
      </c>
      <c r="BA94" s="20"/>
      <c r="BB94" s="21"/>
    </row>
    <row r="95" spans="1:54" ht="66">
      <c r="A95" s="27"/>
      <c r="B95" s="16">
        <v>50</v>
      </c>
      <c r="C95" s="27" t="s">
        <v>98</v>
      </c>
      <c r="D95" s="16"/>
      <c r="E95" s="16">
        <v>1</v>
      </c>
      <c r="F95" s="25">
        <v>0</v>
      </c>
      <c r="G95" s="18" t="s">
        <v>18</v>
      </c>
      <c r="H95" s="18">
        <v>0</v>
      </c>
      <c r="I95" s="18">
        <v>1</v>
      </c>
      <c r="J95" s="18" t="s">
        <v>69</v>
      </c>
      <c r="K95" s="18" t="s">
        <v>68</v>
      </c>
      <c r="L95" s="18">
        <v>1</v>
      </c>
      <c r="M95" s="18">
        <v>11</v>
      </c>
      <c r="N95" s="19">
        <v>760</v>
      </c>
      <c r="O95" s="19">
        <v>0</v>
      </c>
      <c r="P95" s="19">
        <v>5</v>
      </c>
      <c r="Q95" s="18">
        <v>0</v>
      </c>
      <c r="R95" s="18">
        <v>1</v>
      </c>
      <c r="S95" s="18">
        <v>2</v>
      </c>
      <c r="T95" s="18">
        <v>3</v>
      </c>
      <c r="U95" s="18">
        <v>4</v>
      </c>
      <c r="V95" s="18">
        <v>10</v>
      </c>
      <c r="W95" s="18">
        <v>5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0</v>
      </c>
      <c r="AH95" s="19">
        <v>0</v>
      </c>
      <c r="AI95" s="18">
        <v>0</v>
      </c>
      <c r="AJ95" s="19">
        <v>0</v>
      </c>
      <c r="AK95" s="19">
        <v>0</v>
      </c>
      <c r="AL95" s="19">
        <v>0</v>
      </c>
      <c r="AM95" s="19">
        <v>0</v>
      </c>
      <c r="AN95" s="19">
        <v>0</v>
      </c>
      <c r="AO95" s="19">
        <v>0</v>
      </c>
      <c r="AP95" s="26">
        <f>F95</f>
        <v>0</v>
      </c>
      <c r="AQ95" s="19">
        <v>0</v>
      </c>
      <c r="AR95" s="19">
        <v>0</v>
      </c>
      <c r="AS95" s="19">
        <v>0</v>
      </c>
      <c r="AT95" s="18" t="str">
        <f t="shared" si="24"/>
        <v>11</v>
      </c>
      <c r="AU95" s="18" t="s">
        <v>25</v>
      </c>
      <c r="AV95" s="16" t="str">
        <f t="shared" si="25"/>
        <v>7B00013CC801110760000000050001020304100000000000000000000000000000000000000000000000000000000000000000000000000000117D</v>
      </c>
      <c r="AW95" s="79">
        <v>94</v>
      </c>
      <c r="AX95" s="21"/>
      <c r="AY95" s="18" t="str">
        <f t="shared" si="26"/>
        <v>00</v>
      </c>
      <c r="AZ95" s="18" t="str">
        <f t="shared" si="27"/>
        <v>00</v>
      </c>
      <c r="BA95" s="20"/>
      <c r="BB95" s="21"/>
    </row>
    <row r="96" spans="1:54" ht="66">
      <c r="A96" s="27"/>
      <c r="B96" s="16"/>
      <c r="C96" s="27"/>
      <c r="D96" s="16"/>
      <c r="E96" s="16">
        <v>2</v>
      </c>
      <c r="F96" s="25">
        <v>34</v>
      </c>
      <c r="G96" s="18" t="s">
        <v>18</v>
      </c>
      <c r="H96" s="18">
        <v>0</v>
      </c>
      <c r="I96" s="18">
        <v>1</v>
      </c>
      <c r="J96" s="18" t="s">
        <v>69</v>
      </c>
      <c r="K96" s="18" t="s">
        <v>68</v>
      </c>
      <c r="L96" s="18">
        <v>1</v>
      </c>
      <c r="M96" s="18">
        <v>11</v>
      </c>
      <c r="N96" s="19">
        <v>760</v>
      </c>
      <c r="O96" s="19">
        <v>0</v>
      </c>
      <c r="P96" s="19">
        <v>5</v>
      </c>
      <c r="Q96" s="18">
        <v>0</v>
      </c>
      <c r="R96" s="18">
        <v>1</v>
      </c>
      <c r="S96" s="18">
        <v>2</v>
      </c>
      <c r="T96" s="18">
        <v>3</v>
      </c>
      <c r="U96" s="18">
        <v>4</v>
      </c>
      <c r="V96" s="18">
        <v>10</v>
      </c>
      <c r="W96" s="18">
        <v>5</v>
      </c>
      <c r="X96" s="18">
        <v>0</v>
      </c>
      <c r="Y96" s="18">
        <v>0</v>
      </c>
      <c r="Z96" s="18">
        <v>0</v>
      </c>
      <c r="AA96" s="18">
        <v>0</v>
      </c>
      <c r="AB96" s="18">
        <v>0</v>
      </c>
      <c r="AC96" s="19">
        <v>0</v>
      </c>
      <c r="AD96" s="19">
        <v>0</v>
      </c>
      <c r="AE96" s="19">
        <v>0</v>
      </c>
      <c r="AF96" s="19">
        <v>0</v>
      </c>
      <c r="AG96" s="19">
        <v>0</v>
      </c>
      <c r="AH96" s="19">
        <v>0</v>
      </c>
      <c r="AI96" s="18">
        <v>0</v>
      </c>
      <c r="AJ96" s="19">
        <v>0</v>
      </c>
      <c r="AK96" s="19">
        <v>0</v>
      </c>
      <c r="AL96" s="19">
        <v>0</v>
      </c>
      <c r="AM96" s="19">
        <v>0</v>
      </c>
      <c r="AN96" s="19">
        <v>0</v>
      </c>
      <c r="AO96" s="19">
        <v>0</v>
      </c>
      <c r="AP96" s="26">
        <f t="shared" ref="AP96:AP97" si="37">F96</f>
        <v>34</v>
      </c>
      <c r="AQ96" s="19">
        <v>0</v>
      </c>
      <c r="AR96" s="19">
        <v>0</v>
      </c>
      <c r="AS96" s="19">
        <v>0</v>
      </c>
      <c r="AT96" s="18" t="str">
        <f t="shared" si="24"/>
        <v>45</v>
      </c>
      <c r="AU96" s="18" t="s">
        <v>25</v>
      </c>
      <c r="AV96" s="16" t="str">
        <f t="shared" si="25"/>
        <v>7B00013CC801110760000000050001020304100000000000000000000000000000000000000000000000000000000000000034000000000000457D</v>
      </c>
      <c r="AW96" s="79">
        <v>95</v>
      </c>
      <c r="AX96" s="21"/>
      <c r="AY96" s="18" t="str">
        <f t="shared" si="26"/>
        <v>00</v>
      </c>
      <c r="AZ96" s="18" t="str">
        <f t="shared" si="27"/>
        <v>00</v>
      </c>
      <c r="BA96" s="20"/>
      <c r="BB96" s="21"/>
    </row>
    <row r="97" spans="1:54" ht="66">
      <c r="A97" s="27"/>
      <c r="B97" s="16"/>
      <c r="C97" s="27"/>
      <c r="D97" s="16"/>
      <c r="E97" s="16">
        <v>3</v>
      </c>
      <c r="F97" s="25" t="s">
        <v>72</v>
      </c>
      <c r="G97" s="18" t="s">
        <v>18</v>
      </c>
      <c r="H97" s="18">
        <v>0</v>
      </c>
      <c r="I97" s="18">
        <v>1</v>
      </c>
      <c r="J97" s="18" t="s">
        <v>69</v>
      </c>
      <c r="K97" s="18" t="s">
        <v>68</v>
      </c>
      <c r="L97" s="18">
        <v>1</v>
      </c>
      <c r="M97" s="18">
        <v>11</v>
      </c>
      <c r="N97" s="19">
        <v>760</v>
      </c>
      <c r="O97" s="19">
        <v>0</v>
      </c>
      <c r="P97" s="19">
        <v>5</v>
      </c>
      <c r="Q97" s="18">
        <v>0</v>
      </c>
      <c r="R97" s="18">
        <v>1</v>
      </c>
      <c r="S97" s="18">
        <v>2</v>
      </c>
      <c r="T97" s="18">
        <v>3</v>
      </c>
      <c r="U97" s="18">
        <v>4</v>
      </c>
      <c r="V97" s="18">
        <v>10</v>
      </c>
      <c r="W97" s="18">
        <v>5</v>
      </c>
      <c r="X97" s="18">
        <v>0</v>
      </c>
      <c r="Y97" s="18">
        <v>0</v>
      </c>
      <c r="Z97" s="18">
        <v>0</v>
      </c>
      <c r="AA97" s="18">
        <v>0</v>
      </c>
      <c r="AB97" s="18">
        <v>0</v>
      </c>
      <c r="AC97" s="19">
        <v>0</v>
      </c>
      <c r="AD97" s="19">
        <v>0</v>
      </c>
      <c r="AE97" s="19">
        <v>0</v>
      </c>
      <c r="AF97" s="19">
        <v>0</v>
      </c>
      <c r="AG97" s="19">
        <v>0</v>
      </c>
      <c r="AH97" s="19">
        <v>0</v>
      </c>
      <c r="AI97" s="18">
        <v>0</v>
      </c>
      <c r="AJ97" s="19">
        <v>0</v>
      </c>
      <c r="AK97" s="19">
        <v>0</v>
      </c>
      <c r="AL97" s="19">
        <v>0</v>
      </c>
      <c r="AM97" s="19">
        <v>0</v>
      </c>
      <c r="AN97" s="19">
        <v>0</v>
      </c>
      <c r="AO97" s="19">
        <v>0</v>
      </c>
      <c r="AP97" s="26" t="str">
        <f t="shared" si="37"/>
        <v>FFFF</v>
      </c>
      <c r="AQ97" s="19">
        <v>0</v>
      </c>
      <c r="AR97" s="19">
        <v>0</v>
      </c>
      <c r="AS97" s="19">
        <v>0</v>
      </c>
      <c r="AT97" s="18" t="str">
        <f t="shared" si="24"/>
        <v>10</v>
      </c>
      <c r="AU97" s="18" t="s">
        <v>25</v>
      </c>
      <c r="AV97" s="16" t="str">
        <f t="shared" si="25"/>
        <v>7B00013CC80111076000000005000102030410000000000000000000000000000000000000000000000000000000000000FFFF000000000000107D</v>
      </c>
      <c r="AW97" s="79">
        <v>96</v>
      </c>
      <c r="AX97" s="21"/>
      <c r="AY97" s="18" t="str">
        <f t="shared" si="26"/>
        <v>00</v>
      </c>
      <c r="AZ97" s="18" t="str">
        <f t="shared" si="27"/>
        <v>00</v>
      </c>
      <c r="BA97" s="20"/>
      <c r="BB97" s="21"/>
    </row>
    <row r="98" spans="1:54" ht="66">
      <c r="A98" s="27"/>
      <c r="B98" s="16">
        <v>52</v>
      </c>
      <c r="C98" s="27" t="s">
        <v>99</v>
      </c>
      <c r="D98" s="16"/>
      <c r="E98" s="16">
        <v>1</v>
      </c>
      <c r="F98" s="25">
        <v>0</v>
      </c>
      <c r="G98" s="18" t="s">
        <v>18</v>
      </c>
      <c r="H98" s="18">
        <v>0</v>
      </c>
      <c r="I98" s="18">
        <v>1</v>
      </c>
      <c r="J98" s="18" t="s">
        <v>69</v>
      </c>
      <c r="K98" s="18" t="s">
        <v>68</v>
      </c>
      <c r="L98" s="18">
        <v>1</v>
      </c>
      <c r="M98" s="18">
        <v>11</v>
      </c>
      <c r="N98" s="19">
        <v>760</v>
      </c>
      <c r="O98" s="19">
        <v>0</v>
      </c>
      <c r="P98" s="19">
        <v>5</v>
      </c>
      <c r="Q98" s="18">
        <v>0</v>
      </c>
      <c r="R98" s="18">
        <v>1</v>
      </c>
      <c r="S98" s="18">
        <v>2</v>
      </c>
      <c r="T98" s="18">
        <v>3</v>
      </c>
      <c r="U98" s="18">
        <v>4</v>
      </c>
      <c r="V98" s="18">
        <v>10</v>
      </c>
      <c r="W98" s="18">
        <v>5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9">
        <v>0</v>
      </c>
      <c r="AD98" s="19">
        <v>0</v>
      </c>
      <c r="AE98" s="19">
        <v>0</v>
      </c>
      <c r="AF98" s="19">
        <v>0</v>
      </c>
      <c r="AG98" s="19">
        <v>0</v>
      </c>
      <c r="AH98" s="19">
        <v>0</v>
      </c>
      <c r="AI98" s="18">
        <v>0</v>
      </c>
      <c r="AJ98" s="19">
        <v>0</v>
      </c>
      <c r="AK98" s="19">
        <v>0</v>
      </c>
      <c r="AL98" s="19">
        <v>0</v>
      </c>
      <c r="AM98" s="19">
        <v>0</v>
      </c>
      <c r="AN98" s="19">
        <v>0</v>
      </c>
      <c r="AO98" s="19">
        <v>0</v>
      </c>
      <c r="AP98" s="19">
        <v>0</v>
      </c>
      <c r="AQ98" s="26">
        <f>F98</f>
        <v>0</v>
      </c>
      <c r="AR98" s="19">
        <v>0</v>
      </c>
      <c r="AS98" s="19">
        <v>0</v>
      </c>
      <c r="AT98" s="18" t="str">
        <f t="shared" si="24"/>
        <v>11</v>
      </c>
      <c r="AU98" s="18" t="s">
        <v>25</v>
      </c>
      <c r="AV98" s="16" t="str">
        <f t="shared" si="25"/>
        <v>7B00013CC801110760000000050001020304100000000000000000000000000000000000000000000000000000000000000000000000000000117D</v>
      </c>
      <c r="AW98" s="79">
        <v>97</v>
      </c>
      <c r="AX98" s="21"/>
      <c r="AY98" s="18" t="str">
        <f t="shared" si="26"/>
        <v>00</v>
      </c>
      <c r="AZ98" s="18" t="str">
        <f t="shared" si="27"/>
        <v>00</v>
      </c>
      <c r="BA98" s="20"/>
      <c r="BB98" s="21"/>
    </row>
    <row r="99" spans="1:54" ht="66">
      <c r="A99" s="27"/>
      <c r="B99" s="16"/>
      <c r="C99" s="27"/>
      <c r="D99" s="16"/>
      <c r="E99" s="16">
        <v>2</v>
      </c>
      <c r="F99" s="25">
        <v>34</v>
      </c>
      <c r="G99" s="18" t="s">
        <v>18</v>
      </c>
      <c r="H99" s="18">
        <v>0</v>
      </c>
      <c r="I99" s="18">
        <v>1</v>
      </c>
      <c r="J99" s="18" t="s">
        <v>69</v>
      </c>
      <c r="K99" s="18" t="s">
        <v>68</v>
      </c>
      <c r="L99" s="18">
        <v>1</v>
      </c>
      <c r="M99" s="18">
        <v>11</v>
      </c>
      <c r="N99" s="19">
        <v>760</v>
      </c>
      <c r="O99" s="19">
        <v>0</v>
      </c>
      <c r="P99" s="19">
        <v>5</v>
      </c>
      <c r="Q99" s="18">
        <v>0</v>
      </c>
      <c r="R99" s="18">
        <v>1</v>
      </c>
      <c r="S99" s="18">
        <v>2</v>
      </c>
      <c r="T99" s="18">
        <v>3</v>
      </c>
      <c r="U99" s="18">
        <v>4</v>
      </c>
      <c r="V99" s="18">
        <v>10</v>
      </c>
      <c r="W99" s="18">
        <v>5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8">
        <v>0</v>
      </c>
      <c r="AJ99" s="19">
        <v>0</v>
      </c>
      <c r="AK99" s="19">
        <v>0</v>
      </c>
      <c r="AL99" s="19">
        <v>0</v>
      </c>
      <c r="AM99" s="19">
        <v>0</v>
      </c>
      <c r="AN99" s="19">
        <v>0</v>
      </c>
      <c r="AO99" s="19">
        <v>0</v>
      </c>
      <c r="AP99" s="19">
        <v>0</v>
      </c>
      <c r="AQ99" s="26">
        <f t="shared" ref="AQ99:AQ100" si="38">F99</f>
        <v>34</v>
      </c>
      <c r="AR99" s="19">
        <v>0</v>
      </c>
      <c r="AS99" s="19">
        <v>0</v>
      </c>
      <c r="AT99" s="18" t="str">
        <f t="shared" si="24"/>
        <v>45</v>
      </c>
      <c r="AU99" s="18" t="s">
        <v>25</v>
      </c>
      <c r="AV99" s="16" t="str">
        <f t="shared" si="25"/>
        <v>7B00013CC801110760000000050001020304100000000000000000000000000000000000000000000000000000000000000000003400000000457D</v>
      </c>
      <c r="AW99" s="79">
        <v>98</v>
      </c>
      <c r="AX99" s="21"/>
      <c r="AY99" s="18" t="str">
        <f t="shared" si="26"/>
        <v>00</v>
      </c>
      <c r="AZ99" s="18" t="str">
        <f t="shared" si="27"/>
        <v>00</v>
      </c>
      <c r="BA99" s="20"/>
      <c r="BB99" s="21"/>
    </row>
    <row r="100" spans="1:54" ht="66">
      <c r="A100" s="27"/>
      <c r="B100" s="16"/>
      <c r="C100" s="27"/>
      <c r="D100" s="16"/>
      <c r="E100" s="16">
        <v>3</v>
      </c>
      <c r="F100" s="25" t="s">
        <v>72</v>
      </c>
      <c r="G100" s="18" t="s">
        <v>18</v>
      </c>
      <c r="H100" s="18">
        <v>0</v>
      </c>
      <c r="I100" s="18">
        <v>1</v>
      </c>
      <c r="J100" s="18" t="s">
        <v>69</v>
      </c>
      <c r="K100" s="18" t="s">
        <v>68</v>
      </c>
      <c r="L100" s="18">
        <v>1</v>
      </c>
      <c r="M100" s="18">
        <v>11</v>
      </c>
      <c r="N100" s="19">
        <v>760</v>
      </c>
      <c r="O100" s="19">
        <v>0</v>
      </c>
      <c r="P100" s="19">
        <v>5</v>
      </c>
      <c r="Q100" s="18">
        <v>0</v>
      </c>
      <c r="R100" s="18">
        <v>1</v>
      </c>
      <c r="S100" s="18">
        <v>2</v>
      </c>
      <c r="T100" s="18">
        <v>3</v>
      </c>
      <c r="U100" s="18">
        <v>4</v>
      </c>
      <c r="V100" s="18">
        <v>10</v>
      </c>
      <c r="W100" s="18">
        <v>5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0</v>
      </c>
      <c r="AH100" s="19">
        <v>0</v>
      </c>
      <c r="AI100" s="18">
        <v>0</v>
      </c>
      <c r="AJ100" s="19">
        <v>0</v>
      </c>
      <c r="AK100" s="19">
        <v>0</v>
      </c>
      <c r="AL100" s="19">
        <v>0</v>
      </c>
      <c r="AM100" s="19">
        <v>0</v>
      </c>
      <c r="AN100" s="19">
        <v>0</v>
      </c>
      <c r="AO100" s="19">
        <v>0</v>
      </c>
      <c r="AP100" s="19">
        <v>0</v>
      </c>
      <c r="AQ100" s="26" t="str">
        <f t="shared" si="38"/>
        <v>FFFF</v>
      </c>
      <c r="AR100" s="19">
        <v>0</v>
      </c>
      <c r="AS100" s="19">
        <v>0</v>
      </c>
      <c r="AT100" s="18" t="str">
        <f t="shared" si="24"/>
        <v>10</v>
      </c>
      <c r="AU100" s="18" t="s">
        <v>25</v>
      </c>
      <c r="AV100" s="16" t="str">
        <f t="shared" si="25"/>
        <v>7B00013CC801110760000000050001020304100000000000000000000000000000000000000000000000000000000000000000FFFF00000000107D</v>
      </c>
      <c r="AW100" s="79">
        <v>99</v>
      </c>
      <c r="AX100" s="21"/>
      <c r="AY100" s="18" t="str">
        <f t="shared" si="26"/>
        <v>00</v>
      </c>
      <c r="AZ100" s="18" t="str">
        <f t="shared" si="27"/>
        <v>00</v>
      </c>
      <c r="BA100" s="20"/>
      <c r="BB100" s="21"/>
    </row>
    <row r="101" spans="1:54" ht="66">
      <c r="A101" s="27"/>
      <c r="B101" s="16">
        <v>54</v>
      </c>
      <c r="C101" s="27" t="s">
        <v>100</v>
      </c>
      <c r="D101" s="16"/>
      <c r="E101" s="16">
        <v>1</v>
      </c>
      <c r="F101" s="25">
        <v>0</v>
      </c>
      <c r="G101" s="18" t="s">
        <v>18</v>
      </c>
      <c r="H101" s="18">
        <v>0</v>
      </c>
      <c r="I101" s="18">
        <v>1</v>
      </c>
      <c r="J101" s="18" t="s">
        <v>69</v>
      </c>
      <c r="K101" s="18" t="s">
        <v>68</v>
      </c>
      <c r="L101" s="18">
        <v>1</v>
      </c>
      <c r="M101" s="18">
        <v>11</v>
      </c>
      <c r="N101" s="19">
        <v>760</v>
      </c>
      <c r="O101" s="19">
        <v>0</v>
      </c>
      <c r="P101" s="19">
        <v>5</v>
      </c>
      <c r="Q101" s="18">
        <v>0</v>
      </c>
      <c r="R101" s="18">
        <v>1</v>
      </c>
      <c r="S101" s="18">
        <v>2</v>
      </c>
      <c r="T101" s="18">
        <v>3</v>
      </c>
      <c r="U101" s="18">
        <v>4</v>
      </c>
      <c r="V101" s="18">
        <v>10</v>
      </c>
      <c r="W101" s="18">
        <v>5</v>
      </c>
      <c r="X101" s="18">
        <v>0</v>
      </c>
      <c r="Y101" s="18">
        <v>0</v>
      </c>
      <c r="Z101" s="18">
        <v>0</v>
      </c>
      <c r="AA101" s="18">
        <v>0</v>
      </c>
      <c r="AB101" s="18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18">
        <v>0</v>
      </c>
      <c r="AJ101" s="19">
        <v>0</v>
      </c>
      <c r="AK101" s="19">
        <v>0</v>
      </c>
      <c r="AL101" s="19">
        <v>0</v>
      </c>
      <c r="AM101" s="19">
        <v>0</v>
      </c>
      <c r="AN101" s="19">
        <v>0</v>
      </c>
      <c r="AO101" s="19">
        <v>0</v>
      </c>
      <c r="AP101" s="19">
        <v>0</v>
      </c>
      <c r="AQ101" s="19">
        <v>0</v>
      </c>
      <c r="AR101" s="26">
        <f>F101</f>
        <v>0</v>
      </c>
      <c r="AS101" s="19">
        <v>0</v>
      </c>
      <c r="AT101" s="18" t="str">
        <f t="shared" si="24"/>
        <v>11</v>
      </c>
      <c r="AU101" s="18" t="s">
        <v>25</v>
      </c>
      <c r="AV101" s="16" t="str">
        <f t="shared" si="25"/>
        <v>7B00013CC801110760000000050001020304100000000000000000000000000000000000000000000000000000000000000000000000000000117D</v>
      </c>
      <c r="AW101" s="79">
        <v>100</v>
      </c>
      <c r="AX101" s="21"/>
      <c r="AY101" s="18" t="str">
        <f t="shared" si="26"/>
        <v>00</v>
      </c>
      <c r="AZ101" s="18" t="str">
        <f t="shared" si="27"/>
        <v>00</v>
      </c>
      <c r="BA101" s="20"/>
      <c r="BB101" s="21"/>
    </row>
    <row r="102" spans="1:54" ht="66">
      <c r="A102" s="27"/>
      <c r="B102" s="16"/>
      <c r="C102" s="27"/>
      <c r="D102" s="16"/>
      <c r="E102" s="16">
        <v>2</v>
      </c>
      <c r="F102" s="25">
        <v>34</v>
      </c>
      <c r="G102" s="18" t="s">
        <v>18</v>
      </c>
      <c r="H102" s="18">
        <v>0</v>
      </c>
      <c r="I102" s="18">
        <v>1</v>
      </c>
      <c r="J102" s="18" t="s">
        <v>69</v>
      </c>
      <c r="K102" s="18" t="s">
        <v>68</v>
      </c>
      <c r="L102" s="18">
        <v>1</v>
      </c>
      <c r="M102" s="18">
        <v>11</v>
      </c>
      <c r="N102" s="19">
        <v>760</v>
      </c>
      <c r="O102" s="19">
        <v>0</v>
      </c>
      <c r="P102" s="19">
        <v>5</v>
      </c>
      <c r="Q102" s="18">
        <v>0</v>
      </c>
      <c r="R102" s="18">
        <v>1</v>
      </c>
      <c r="S102" s="18">
        <v>2</v>
      </c>
      <c r="T102" s="18">
        <v>3</v>
      </c>
      <c r="U102" s="18">
        <v>4</v>
      </c>
      <c r="V102" s="18">
        <v>10</v>
      </c>
      <c r="W102" s="18">
        <v>5</v>
      </c>
      <c r="X102" s="18">
        <v>0</v>
      </c>
      <c r="Y102" s="18">
        <v>0</v>
      </c>
      <c r="Z102" s="18">
        <v>0</v>
      </c>
      <c r="AA102" s="18">
        <v>0</v>
      </c>
      <c r="AB102" s="18">
        <v>0</v>
      </c>
      <c r="AC102" s="19">
        <v>0</v>
      </c>
      <c r="AD102" s="19">
        <v>0</v>
      </c>
      <c r="AE102" s="19">
        <v>0</v>
      </c>
      <c r="AF102" s="19">
        <v>0</v>
      </c>
      <c r="AG102" s="19">
        <v>0</v>
      </c>
      <c r="AH102" s="19">
        <v>0</v>
      </c>
      <c r="AI102" s="18">
        <v>0</v>
      </c>
      <c r="AJ102" s="19">
        <v>0</v>
      </c>
      <c r="AK102" s="19">
        <v>0</v>
      </c>
      <c r="AL102" s="19">
        <v>0</v>
      </c>
      <c r="AM102" s="19">
        <v>0</v>
      </c>
      <c r="AN102" s="19">
        <v>0</v>
      </c>
      <c r="AO102" s="19">
        <v>0</v>
      </c>
      <c r="AP102" s="19">
        <v>0</v>
      </c>
      <c r="AQ102" s="19">
        <v>0</v>
      </c>
      <c r="AR102" s="26">
        <f t="shared" ref="AR102:AR103" si="39">F102</f>
        <v>34</v>
      </c>
      <c r="AS102" s="19">
        <v>0</v>
      </c>
      <c r="AT102" s="18" t="str">
        <f t="shared" si="24"/>
        <v>45</v>
      </c>
      <c r="AU102" s="18" t="s">
        <v>25</v>
      </c>
      <c r="AV102" s="16" t="str">
        <f t="shared" si="25"/>
        <v>7B00013CC801110760000000050001020304100000000000000000000000000000000000000000000000000000000000000000000000340000457D</v>
      </c>
      <c r="AW102" s="79">
        <v>101</v>
      </c>
      <c r="AX102" s="21"/>
      <c r="AY102" s="18" t="str">
        <f t="shared" si="26"/>
        <v>00</v>
      </c>
      <c r="AZ102" s="18" t="str">
        <f t="shared" si="27"/>
        <v>00</v>
      </c>
      <c r="BA102" s="20"/>
      <c r="BB102" s="21"/>
    </row>
    <row r="103" spans="1:54" ht="66">
      <c r="A103" s="27"/>
      <c r="B103" s="16"/>
      <c r="C103" s="27"/>
      <c r="D103" s="16"/>
      <c r="E103" s="16">
        <v>3</v>
      </c>
      <c r="F103" s="25" t="s">
        <v>72</v>
      </c>
      <c r="G103" s="18" t="s">
        <v>18</v>
      </c>
      <c r="H103" s="18">
        <v>0</v>
      </c>
      <c r="I103" s="18">
        <v>1</v>
      </c>
      <c r="J103" s="18" t="s">
        <v>69</v>
      </c>
      <c r="K103" s="18" t="s">
        <v>68</v>
      </c>
      <c r="L103" s="18">
        <v>1</v>
      </c>
      <c r="M103" s="18">
        <v>11</v>
      </c>
      <c r="N103" s="19">
        <v>760</v>
      </c>
      <c r="O103" s="19">
        <v>0</v>
      </c>
      <c r="P103" s="19">
        <v>5</v>
      </c>
      <c r="Q103" s="18">
        <v>0</v>
      </c>
      <c r="R103" s="18">
        <v>1</v>
      </c>
      <c r="S103" s="18">
        <v>2</v>
      </c>
      <c r="T103" s="18">
        <v>3</v>
      </c>
      <c r="U103" s="18">
        <v>4</v>
      </c>
      <c r="V103" s="18">
        <v>10</v>
      </c>
      <c r="W103" s="18">
        <v>5</v>
      </c>
      <c r="X103" s="18">
        <v>0</v>
      </c>
      <c r="Y103" s="18">
        <v>0</v>
      </c>
      <c r="Z103" s="18">
        <v>0</v>
      </c>
      <c r="AA103" s="18">
        <v>0</v>
      </c>
      <c r="AB103" s="18">
        <v>0</v>
      </c>
      <c r="AC103" s="19">
        <v>0</v>
      </c>
      <c r="AD103" s="19">
        <v>0</v>
      </c>
      <c r="AE103" s="19">
        <v>0</v>
      </c>
      <c r="AF103" s="19">
        <v>0</v>
      </c>
      <c r="AG103" s="19">
        <v>0</v>
      </c>
      <c r="AH103" s="19">
        <v>0</v>
      </c>
      <c r="AI103" s="18">
        <v>0</v>
      </c>
      <c r="AJ103" s="19">
        <v>0</v>
      </c>
      <c r="AK103" s="19">
        <v>0</v>
      </c>
      <c r="AL103" s="19">
        <v>0</v>
      </c>
      <c r="AM103" s="19">
        <v>0</v>
      </c>
      <c r="AN103" s="19">
        <v>0</v>
      </c>
      <c r="AO103" s="19">
        <v>0</v>
      </c>
      <c r="AP103" s="19">
        <v>0</v>
      </c>
      <c r="AQ103" s="19">
        <v>0</v>
      </c>
      <c r="AR103" s="26" t="str">
        <f t="shared" si="39"/>
        <v>FFFF</v>
      </c>
      <c r="AS103" s="19">
        <v>0</v>
      </c>
      <c r="AT103" s="18" t="str">
        <f t="shared" si="24"/>
        <v>10</v>
      </c>
      <c r="AU103" s="18" t="s">
        <v>25</v>
      </c>
      <c r="AV103" s="16" t="str">
        <f t="shared" si="25"/>
        <v>7B00013CC8011107600000000500010203041000000000000000000000000000000000000000000000000000000000000000000000FFFF0000107D</v>
      </c>
      <c r="AW103" s="79">
        <v>102</v>
      </c>
      <c r="AX103" s="21"/>
      <c r="AY103" s="18" t="str">
        <f t="shared" si="26"/>
        <v>00</v>
      </c>
      <c r="AZ103" s="18" t="str">
        <f t="shared" si="27"/>
        <v>00</v>
      </c>
      <c r="BA103" s="20"/>
      <c r="BB103" s="21"/>
    </row>
    <row r="104" spans="1:54" ht="66">
      <c r="A104" s="27"/>
      <c r="B104" s="16">
        <v>56</v>
      </c>
      <c r="C104" s="27" t="s">
        <v>101</v>
      </c>
      <c r="D104" s="16"/>
      <c r="E104" s="16">
        <v>1</v>
      </c>
      <c r="F104" s="25">
        <v>0</v>
      </c>
      <c r="G104" s="18" t="s">
        <v>18</v>
      </c>
      <c r="H104" s="18">
        <v>0</v>
      </c>
      <c r="I104" s="18">
        <v>1</v>
      </c>
      <c r="J104" s="18" t="s">
        <v>69</v>
      </c>
      <c r="K104" s="18" t="s">
        <v>68</v>
      </c>
      <c r="L104" s="18">
        <v>1</v>
      </c>
      <c r="M104" s="18">
        <v>11</v>
      </c>
      <c r="N104" s="19">
        <v>760</v>
      </c>
      <c r="O104" s="19">
        <v>0</v>
      </c>
      <c r="P104" s="19">
        <v>5</v>
      </c>
      <c r="Q104" s="18">
        <v>0</v>
      </c>
      <c r="R104" s="18">
        <v>1</v>
      </c>
      <c r="S104" s="18">
        <v>2</v>
      </c>
      <c r="T104" s="18">
        <v>3</v>
      </c>
      <c r="U104" s="18">
        <v>4</v>
      </c>
      <c r="V104" s="18">
        <v>10</v>
      </c>
      <c r="W104" s="18">
        <v>5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9">
        <v>0</v>
      </c>
      <c r="AD104" s="19">
        <v>0</v>
      </c>
      <c r="AE104" s="19">
        <v>0</v>
      </c>
      <c r="AF104" s="19">
        <v>0</v>
      </c>
      <c r="AG104" s="19">
        <v>0</v>
      </c>
      <c r="AH104" s="19">
        <v>0</v>
      </c>
      <c r="AI104" s="18">
        <v>0</v>
      </c>
      <c r="AJ104" s="19">
        <v>0</v>
      </c>
      <c r="AK104" s="19">
        <v>0</v>
      </c>
      <c r="AL104" s="19">
        <v>0</v>
      </c>
      <c r="AM104" s="19">
        <v>0</v>
      </c>
      <c r="AN104" s="19">
        <v>0</v>
      </c>
      <c r="AO104" s="19">
        <v>0</v>
      </c>
      <c r="AP104" s="19">
        <v>0</v>
      </c>
      <c r="AQ104" s="19">
        <v>0</v>
      </c>
      <c r="AR104" s="19">
        <v>0</v>
      </c>
      <c r="AS104" s="26">
        <f>F104</f>
        <v>0</v>
      </c>
      <c r="AT104" s="18" t="str">
        <f t="shared" si="24"/>
        <v>11</v>
      </c>
      <c r="AU104" s="18" t="s">
        <v>25</v>
      </c>
      <c r="AV104" s="16" t="str">
        <f t="shared" si="25"/>
        <v>7B00013CC801110760000000050001020304100000000000000000000000000000000000000000000000000000000000000000000000000000117D</v>
      </c>
      <c r="AW104" s="79">
        <v>103</v>
      </c>
      <c r="AX104" s="21"/>
      <c r="AY104" s="18" t="str">
        <f t="shared" si="26"/>
        <v>00</v>
      </c>
      <c r="AZ104" s="18" t="str">
        <f t="shared" si="27"/>
        <v>00</v>
      </c>
      <c r="BA104" s="20"/>
      <c r="BB104" s="21"/>
    </row>
    <row r="105" spans="1:54" ht="66">
      <c r="A105" s="27"/>
      <c r="B105" s="16"/>
      <c r="C105" s="27"/>
      <c r="D105" s="16"/>
      <c r="E105" s="16">
        <v>2</v>
      </c>
      <c r="F105" s="25">
        <v>34</v>
      </c>
      <c r="G105" s="18" t="s">
        <v>18</v>
      </c>
      <c r="H105" s="18">
        <v>0</v>
      </c>
      <c r="I105" s="18">
        <v>1</v>
      </c>
      <c r="J105" s="18" t="s">
        <v>69</v>
      </c>
      <c r="K105" s="18" t="s">
        <v>68</v>
      </c>
      <c r="L105" s="18">
        <v>1</v>
      </c>
      <c r="M105" s="18">
        <v>11</v>
      </c>
      <c r="N105" s="19">
        <v>760</v>
      </c>
      <c r="O105" s="19">
        <v>0</v>
      </c>
      <c r="P105" s="19">
        <v>5</v>
      </c>
      <c r="Q105" s="18">
        <v>0</v>
      </c>
      <c r="R105" s="18">
        <v>1</v>
      </c>
      <c r="S105" s="18">
        <v>2</v>
      </c>
      <c r="T105" s="18">
        <v>3</v>
      </c>
      <c r="U105" s="18">
        <v>4</v>
      </c>
      <c r="V105" s="18">
        <v>10</v>
      </c>
      <c r="W105" s="18">
        <v>5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9">
        <v>0</v>
      </c>
      <c r="AD105" s="19">
        <v>0</v>
      </c>
      <c r="AE105" s="19">
        <v>0</v>
      </c>
      <c r="AF105" s="19">
        <v>0</v>
      </c>
      <c r="AG105" s="19">
        <v>0</v>
      </c>
      <c r="AH105" s="19">
        <v>0</v>
      </c>
      <c r="AI105" s="18">
        <v>0</v>
      </c>
      <c r="AJ105" s="19">
        <v>0</v>
      </c>
      <c r="AK105" s="19">
        <v>0</v>
      </c>
      <c r="AL105" s="19">
        <v>0</v>
      </c>
      <c r="AM105" s="19">
        <v>0</v>
      </c>
      <c r="AN105" s="19">
        <v>0</v>
      </c>
      <c r="AO105" s="19">
        <v>0</v>
      </c>
      <c r="AP105" s="19">
        <v>0</v>
      </c>
      <c r="AQ105" s="19">
        <v>0</v>
      </c>
      <c r="AR105" s="19">
        <v>0</v>
      </c>
      <c r="AS105" s="26">
        <f t="shared" ref="AS105:AS106" si="40">F105</f>
        <v>34</v>
      </c>
      <c r="AT105" s="18" t="str">
        <f t="shared" si="24"/>
        <v>45</v>
      </c>
      <c r="AU105" s="18" t="s">
        <v>25</v>
      </c>
      <c r="AV105" s="16" t="str">
        <f t="shared" si="25"/>
        <v>7B00013CC801110760000000050001020304100000000000000000000000000000000000000000000000000000000000000000000000000034457D</v>
      </c>
      <c r="AW105" s="79">
        <v>104</v>
      </c>
      <c r="AX105" s="21"/>
      <c r="AY105" s="18" t="str">
        <f t="shared" si="26"/>
        <v>00</v>
      </c>
      <c r="AZ105" s="18" t="str">
        <f t="shared" si="27"/>
        <v>00</v>
      </c>
      <c r="BA105" s="20"/>
      <c r="BB105" s="21"/>
    </row>
    <row r="106" spans="1:54" ht="66">
      <c r="A106" s="27"/>
      <c r="B106" s="16"/>
      <c r="C106" s="27"/>
      <c r="D106" s="16"/>
      <c r="E106" s="16">
        <v>3</v>
      </c>
      <c r="F106" s="25" t="s">
        <v>72</v>
      </c>
      <c r="G106" s="18" t="s">
        <v>18</v>
      </c>
      <c r="H106" s="18">
        <v>0</v>
      </c>
      <c r="I106" s="18">
        <v>1</v>
      </c>
      <c r="J106" s="18" t="s">
        <v>69</v>
      </c>
      <c r="K106" s="18" t="s">
        <v>68</v>
      </c>
      <c r="L106" s="18">
        <v>1</v>
      </c>
      <c r="M106" s="18">
        <v>11</v>
      </c>
      <c r="N106" s="19">
        <v>760</v>
      </c>
      <c r="O106" s="19">
        <v>0</v>
      </c>
      <c r="P106" s="19">
        <v>5</v>
      </c>
      <c r="Q106" s="18">
        <v>0</v>
      </c>
      <c r="R106" s="18">
        <v>1</v>
      </c>
      <c r="S106" s="18">
        <v>2</v>
      </c>
      <c r="T106" s="18">
        <v>3</v>
      </c>
      <c r="U106" s="18">
        <v>4</v>
      </c>
      <c r="V106" s="18">
        <v>10</v>
      </c>
      <c r="W106" s="18">
        <v>5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9">
        <v>0</v>
      </c>
      <c r="AD106" s="19">
        <v>0</v>
      </c>
      <c r="AE106" s="19">
        <v>0</v>
      </c>
      <c r="AF106" s="19">
        <v>0</v>
      </c>
      <c r="AG106" s="19">
        <v>0</v>
      </c>
      <c r="AH106" s="19">
        <v>0</v>
      </c>
      <c r="AI106" s="18">
        <v>0</v>
      </c>
      <c r="AJ106" s="19">
        <v>0</v>
      </c>
      <c r="AK106" s="19">
        <v>0</v>
      </c>
      <c r="AL106" s="19">
        <v>0</v>
      </c>
      <c r="AM106" s="19">
        <v>0</v>
      </c>
      <c r="AN106" s="19">
        <v>0</v>
      </c>
      <c r="AO106" s="19">
        <v>0</v>
      </c>
      <c r="AP106" s="19">
        <v>0</v>
      </c>
      <c r="AQ106" s="19">
        <v>0</v>
      </c>
      <c r="AR106" s="19">
        <v>0</v>
      </c>
      <c r="AS106" s="26" t="str">
        <f t="shared" si="40"/>
        <v>FFFF</v>
      </c>
      <c r="AT106" s="18" t="str">
        <f t="shared" si="24"/>
        <v>10</v>
      </c>
      <c r="AU106" s="18" t="s">
        <v>25</v>
      </c>
      <c r="AV106" s="16" t="str">
        <f t="shared" si="25"/>
        <v>7B00013CC80111076000000005000102030410000000000000000000000000000000000000000000000000000000000000000000000000FFFF107D</v>
      </c>
      <c r="AW106" s="79">
        <v>105</v>
      </c>
      <c r="AX106" s="21"/>
      <c r="AY106" s="18" t="str">
        <f t="shared" si="26"/>
        <v>00</v>
      </c>
      <c r="AZ106" s="18" t="str">
        <f t="shared" si="27"/>
        <v>00</v>
      </c>
      <c r="BA106" s="20"/>
      <c r="BB106" s="21"/>
    </row>
    <row r="107" spans="1:54" ht="66">
      <c r="A107" s="27"/>
      <c r="B107" s="16">
        <v>58</v>
      </c>
      <c r="C107" s="27" t="s">
        <v>11</v>
      </c>
      <c r="D107" s="28" t="s">
        <v>31</v>
      </c>
      <c r="E107" s="28">
        <v>1</v>
      </c>
      <c r="F107" s="22">
        <v>0</v>
      </c>
      <c r="G107" s="18" t="s">
        <v>18</v>
      </c>
      <c r="H107" s="18">
        <v>0</v>
      </c>
      <c r="I107" s="18">
        <v>1</v>
      </c>
      <c r="J107" s="18" t="s">
        <v>69</v>
      </c>
      <c r="K107" s="18" t="s">
        <v>68</v>
      </c>
      <c r="L107" s="18">
        <v>1</v>
      </c>
      <c r="M107" s="18">
        <v>11</v>
      </c>
      <c r="N107" s="19">
        <v>760</v>
      </c>
      <c r="O107" s="19">
        <v>0</v>
      </c>
      <c r="P107" s="19">
        <v>5</v>
      </c>
      <c r="Q107" s="18">
        <v>0</v>
      </c>
      <c r="R107" s="18">
        <v>1</v>
      </c>
      <c r="S107" s="18">
        <v>2</v>
      </c>
      <c r="T107" s="18">
        <v>3</v>
      </c>
      <c r="U107" s="18">
        <v>4</v>
      </c>
      <c r="V107" s="18">
        <v>10</v>
      </c>
      <c r="W107" s="18">
        <v>5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9">
        <v>0</v>
      </c>
      <c r="AD107" s="19">
        <v>0</v>
      </c>
      <c r="AE107" s="19">
        <v>0</v>
      </c>
      <c r="AF107" s="19">
        <v>0</v>
      </c>
      <c r="AG107" s="19">
        <v>0</v>
      </c>
      <c r="AH107" s="19">
        <v>0</v>
      </c>
      <c r="AI107" s="18">
        <v>0</v>
      </c>
      <c r="AJ107" s="19">
        <v>1</v>
      </c>
      <c r="AK107" s="19">
        <v>1</v>
      </c>
      <c r="AL107" s="19">
        <v>1</v>
      </c>
      <c r="AM107" s="19">
        <v>1</v>
      </c>
      <c r="AN107" s="19">
        <v>1</v>
      </c>
      <c r="AO107" s="19">
        <v>0</v>
      </c>
      <c r="AP107" s="19">
        <v>0</v>
      </c>
      <c r="AQ107" s="19">
        <v>0</v>
      </c>
      <c r="AR107" s="19">
        <v>0</v>
      </c>
      <c r="AS107" s="19">
        <v>1</v>
      </c>
      <c r="AT107" s="23">
        <f>F107</f>
        <v>0</v>
      </c>
      <c r="AU107" s="18" t="s">
        <v>25</v>
      </c>
      <c r="AV107" s="16" t="str">
        <f t="shared" si="25"/>
        <v>7B00013CC801110760000000050001020304100000000000000000000000000000000000000001000100010001000100000000000000000001007D</v>
      </c>
      <c r="AW107" s="79">
        <v>106</v>
      </c>
      <c r="AX107" s="21"/>
      <c r="AY107" s="18" t="str">
        <f t="shared" si="26"/>
        <v>00</v>
      </c>
      <c r="AZ107" s="18" t="str">
        <f t="shared" si="27"/>
        <v>00</v>
      </c>
      <c r="BA107" s="20"/>
      <c r="BB107" s="21"/>
    </row>
    <row r="108" spans="1:54" ht="66">
      <c r="A108" s="27"/>
      <c r="B108" s="16"/>
      <c r="C108" s="27"/>
      <c r="D108" s="29"/>
      <c r="E108" s="28">
        <v>2</v>
      </c>
      <c r="F108" s="22" t="s">
        <v>22</v>
      </c>
      <c r="G108" s="18" t="s">
        <v>18</v>
      </c>
      <c r="H108" s="18">
        <v>0</v>
      </c>
      <c r="I108" s="18">
        <v>1</v>
      </c>
      <c r="J108" s="18" t="s">
        <v>69</v>
      </c>
      <c r="K108" s="18" t="s">
        <v>68</v>
      </c>
      <c r="L108" s="18">
        <v>1</v>
      </c>
      <c r="M108" s="18">
        <v>11</v>
      </c>
      <c r="N108" s="19">
        <v>760</v>
      </c>
      <c r="O108" s="19">
        <v>0</v>
      </c>
      <c r="P108" s="19">
        <v>5</v>
      </c>
      <c r="Q108" s="18">
        <v>0</v>
      </c>
      <c r="R108" s="18">
        <v>1</v>
      </c>
      <c r="S108" s="18">
        <v>2</v>
      </c>
      <c r="T108" s="18">
        <v>3</v>
      </c>
      <c r="U108" s="18">
        <v>4</v>
      </c>
      <c r="V108" s="18">
        <v>10</v>
      </c>
      <c r="W108" s="18">
        <v>5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9">
        <v>1</v>
      </c>
      <c r="AD108" s="19">
        <v>1</v>
      </c>
      <c r="AE108" s="19">
        <v>1</v>
      </c>
      <c r="AF108" s="19">
        <v>1</v>
      </c>
      <c r="AG108" s="19">
        <v>1</v>
      </c>
      <c r="AH108" s="19">
        <v>1</v>
      </c>
      <c r="AI108" s="18">
        <v>0</v>
      </c>
      <c r="AJ108" s="19">
        <v>1</v>
      </c>
      <c r="AK108" s="19">
        <v>1</v>
      </c>
      <c r="AL108" s="19">
        <v>1</v>
      </c>
      <c r="AM108" s="19">
        <v>1</v>
      </c>
      <c r="AN108" s="19">
        <v>1</v>
      </c>
      <c r="AO108" s="19">
        <v>1</v>
      </c>
      <c r="AP108" s="19">
        <v>1</v>
      </c>
      <c r="AQ108" s="19">
        <v>0</v>
      </c>
      <c r="AR108" s="19">
        <v>1</v>
      </c>
      <c r="AS108" s="19">
        <v>1</v>
      </c>
      <c r="AT108" s="23" t="str">
        <f>F108</f>
        <v>FF</v>
      </c>
      <c r="AU108" s="18" t="s">
        <v>25</v>
      </c>
      <c r="AV108" s="16" t="str">
        <f t="shared" si="25"/>
        <v>7B00013CC801110760000000050001020304100000000000000100010001000100010001000001000100010001000100010001000000010001FF7D</v>
      </c>
      <c r="AW108" s="79">
        <v>107</v>
      </c>
      <c r="AX108" s="21"/>
      <c r="AY108" s="18" t="str">
        <f t="shared" si="26"/>
        <v>00</v>
      </c>
      <c r="AZ108" s="18" t="str">
        <f t="shared" si="27"/>
        <v>00</v>
      </c>
      <c r="BA108" s="20"/>
      <c r="BB108" s="21"/>
    </row>
    <row r="109" spans="1:54" ht="66">
      <c r="A109" s="27"/>
      <c r="B109" s="16">
        <v>59</v>
      </c>
      <c r="C109" s="27" t="s">
        <v>12</v>
      </c>
      <c r="D109" s="16" t="s">
        <v>2</v>
      </c>
      <c r="E109" s="16">
        <v>1</v>
      </c>
      <c r="F109" s="22">
        <v>0</v>
      </c>
      <c r="G109" s="18" t="s">
        <v>18</v>
      </c>
      <c r="H109" s="18">
        <v>0</v>
      </c>
      <c r="I109" s="18">
        <v>1</v>
      </c>
      <c r="J109" s="18" t="s">
        <v>69</v>
      </c>
      <c r="K109" s="18" t="s">
        <v>68</v>
      </c>
      <c r="L109" s="18">
        <v>1</v>
      </c>
      <c r="M109" s="18">
        <v>11</v>
      </c>
      <c r="N109" s="19">
        <v>760</v>
      </c>
      <c r="O109" s="19">
        <v>0</v>
      </c>
      <c r="P109" s="19">
        <v>5</v>
      </c>
      <c r="Q109" s="18">
        <v>0</v>
      </c>
      <c r="R109" s="18">
        <v>1</v>
      </c>
      <c r="S109" s="18">
        <v>2</v>
      </c>
      <c r="T109" s="18">
        <v>3</v>
      </c>
      <c r="U109" s="18">
        <v>4</v>
      </c>
      <c r="V109" s="18">
        <v>10</v>
      </c>
      <c r="W109" s="18">
        <v>5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9">
        <v>1</v>
      </c>
      <c r="AD109" s="19">
        <v>1</v>
      </c>
      <c r="AE109" s="19">
        <v>1</v>
      </c>
      <c r="AF109" s="19">
        <v>1</v>
      </c>
      <c r="AG109" s="19">
        <v>1</v>
      </c>
      <c r="AH109" s="19">
        <v>1</v>
      </c>
      <c r="AI109" s="18">
        <v>0</v>
      </c>
      <c r="AJ109" s="19">
        <v>1</v>
      </c>
      <c r="AK109" s="19">
        <v>1</v>
      </c>
      <c r="AL109" s="19">
        <v>1</v>
      </c>
      <c r="AM109" s="19">
        <v>1</v>
      </c>
      <c r="AN109" s="19">
        <v>1</v>
      </c>
      <c r="AO109" s="19">
        <v>1</v>
      </c>
      <c r="AP109" s="19">
        <v>1</v>
      </c>
      <c r="AQ109" s="19">
        <v>0</v>
      </c>
      <c r="AR109" s="19">
        <v>1</v>
      </c>
      <c r="AS109" s="19">
        <v>1</v>
      </c>
      <c r="AT109" s="18" t="str">
        <f t="shared" ref="AT109:AT110" si="41">TEXT(DEC2HEX(_xlfn.BITAND(SUM(HEX2DEC(G109)+HEX2DEC(H109)+HEX2DEC(I109)+HEX2DEC(J109)+HEX2DEC(K109)+HEX2DEC(L109)+HEX2DEC(M109)+HEX2DEC(N109)+HEX2DEC(O109)+HEX2DEC(P109)+HEX2DEC(Q109)+HEX2DEC(R109)+HEX2DEC(S109)+HEX2DEC(T109)+HEX2DEC(U109)+HEX2DEC(V109)+HEX2DEC(X109)+HEX2DEC(Y109)+HEX2DEC(Z109)+HEX2DEC(AA109)+HEX2DEC(AB109)+HEX2DEC(AC109)+HEX2DEC(AD109)+HEX2DEC(AE109)+HEX2DEC(AF109)+HEX2DEC(AG109)+HEX2DEC(AH109)+HEX2DEC(AI109)+HEX2DEC(AJ109)+HEX2DEC(AK109)+HEX2DEC(AL109)+HEX2DEC(AM109)+HEX2DEC(AN109)+HEX2DEC(AO109)+HEX2DEC(AP109)+HEX2DEC(AQ109)+HEX2DEC(AR109)+HEX2DEC(AS109)),85)),"00")</f>
        <v>00</v>
      </c>
      <c r="AU109" s="23">
        <f>F109</f>
        <v>0</v>
      </c>
      <c r="AV109" s="16" t="str">
        <f t="shared" si="25"/>
        <v>7B00013CC8011107600000000500010203041000000000000001000100010001000100010000010001000100010001000100010000000100010000</v>
      </c>
      <c r="AW109" s="79">
        <v>108</v>
      </c>
      <c r="AX109" s="21"/>
      <c r="AY109" s="18" t="str">
        <f t="shared" si="26"/>
        <v>00</v>
      </c>
      <c r="AZ109" s="18" t="str">
        <f t="shared" si="27"/>
        <v>00</v>
      </c>
      <c r="BA109" s="20"/>
      <c r="BB109" s="21"/>
    </row>
    <row r="110" spans="1:54" ht="66">
      <c r="A110" s="27"/>
      <c r="B110" s="16"/>
      <c r="C110" s="27"/>
      <c r="D110" s="16"/>
      <c r="E110" s="16">
        <v>2</v>
      </c>
      <c r="F110" s="22" t="s">
        <v>22</v>
      </c>
      <c r="G110" s="18" t="s">
        <v>18</v>
      </c>
      <c r="H110" s="18">
        <v>0</v>
      </c>
      <c r="I110" s="18">
        <v>1</v>
      </c>
      <c r="J110" s="18" t="s">
        <v>69</v>
      </c>
      <c r="K110" s="18" t="s">
        <v>68</v>
      </c>
      <c r="L110" s="18">
        <v>1</v>
      </c>
      <c r="M110" s="18">
        <v>11</v>
      </c>
      <c r="N110" s="19">
        <v>760</v>
      </c>
      <c r="O110" s="19">
        <v>0</v>
      </c>
      <c r="P110" s="19">
        <v>5</v>
      </c>
      <c r="Q110" s="18">
        <v>0</v>
      </c>
      <c r="R110" s="18">
        <v>1</v>
      </c>
      <c r="S110" s="18">
        <v>2</v>
      </c>
      <c r="T110" s="18">
        <v>3</v>
      </c>
      <c r="U110" s="18">
        <v>4</v>
      </c>
      <c r="V110" s="18">
        <v>10</v>
      </c>
      <c r="W110" s="18">
        <v>5</v>
      </c>
      <c r="X110" s="18">
        <v>0</v>
      </c>
      <c r="Y110" s="18">
        <v>0</v>
      </c>
      <c r="Z110" s="18">
        <v>0</v>
      </c>
      <c r="AA110" s="18">
        <v>0</v>
      </c>
      <c r="AB110" s="18">
        <v>0</v>
      </c>
      <c r="AC110" s="19">
        <v>1</v>
      </c>
      <c r="AD110" s="19">
        <v>1</v>
      </c>
      <c r="AE110" s="19">
        <v>1</v>
      </c>
      <c r="AF110" s="19">
        <v>1</v>
      </c>
      <c r="AG110" s="19">
        <v>1</v>
      </c>
      <c r="AH110" s="19">
        <v>1</v>
      </c>
      <c r="AI110" s="18">
        <v>0</v>
      </c>
      <c r="AJ110" s="19">
        <v>1</v>
      </c>
      <c r="AK110" s="19">
        <v>1</v>
      </c>
      <c r="AL110" s="19">
        <v>1</v>
      </c>
      <c r="AM110" s="19">
        <v>1</v>
      </c>
      <c r="AN110" s="19">
        <v>1</v>
      </c>
      <c r="AO110" s="19">
        <v>1</v>
      </c>
      <c r="AP110" s="19">
        <v>1</v>
      </c>
      <c r="AQ110" s="19">
        <v>1</v>
      </c>
      <c r="AR110" s="19">
        <v>1</v>
      </c>
      <c r="AS110" s="19">
        <v>1</v>
      </c>
      <c r="AT110" s="18" t="str">
        <f t="shared" si="41"/>
        <v>01</v>
      </c>
      <c r="AU110" s="23" t="str">
        <f>F110</f>
        <v>FF</v>
      </c>
      <c r="AV110" s="16" t="str">
        <f t="shared" si="25"/>
        <v>7B00013CC80111076000000005000102030410000000000000010001000100010001000100000100010001000100010001000100010001000101FF</v>
      </c>
      <c r="AW110" s="79">
        <v>109</v>
      </c>
      <c r="AX110" s="21"/>
      <c r="AY110" s="18" t="str">
        <f t="shared" si="26"/>
        <v>00</v>
      </c>
      <c r="AZ110" s="18" t="str">
        <f t="shared" si="27"/>
        <v>00</v>
      </c>
      <c r="BA110" s="20"/>
      <c r="BB110" s="21"/>
    </row>
    <row r="111" spans="1:54">
      <c r="A111" s="71"/>
      <c r="B111" s="76"/>
      <c r="C111" s="72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5"/>
      <c r="AY111" s="76"/>
      <c r="AZ111" s="76"/>
      <c r="BA111" s="76"/>
      <c r="BB111" s="75"/>
    </row>
  </sheetData>
  <sheetProtection algorithmName="SHA-512" hashValue="NxDRqpNqtn2seIXO9H+BpWkIeTGafcz01BArIj0wBAy/VhL2teayIaM2QmyPmjMt1fOG2aTway+D+QO90idp9Q==" saltValue="PIXjet+23emsLjGzvDXGdw==" spinCount="100000" sheet="1" objects="1" scenarios="1"/>
  <phoneticPr fontId="1" type="noConversion"/>
  <conditionalFormatting sqref="AW2:AW110">
    <cfRule type="duplicateValues" dxfId="17" priority="1"/>
  </conditionalFormatting>
  <dataValidations disablePrompts="1" count="2">
    <dataValidation type="list" allowBlank="1" showInputMessage="1" showErrorMessage="1" sqref="BA2:BA110" xr:uid="{5DCF588C-E1CA-46EA-923E-B25D0A6BB263}">
      <formula1>결과</formula1>
    </dataValidation>
    <dataValidation type="whole" allowBlank="1" showInputMessage="1" showErrorMessage="1" sqref="AW2:AW110" xr:uid="{15EDC11E-C34D-4B5D-8102-C168EB7DF9E3}">
      <formula1>1</formula1>
      <formula2>300</formula2>
    </dataValidation>
  </dataValidations>
  <pageMargins left="0.17" right="0.17" top="0.41" bottom="0.41" header="0.3" footer="0.3"/>
  <pageSetup paperSize="9" scale="25" fitToHeight="0" orientation="landscape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18DE5-D999-4E60-9764-23AD9DF6F6F1}">
  <sheetPr codeName="Sheet16">
    <pageSetUpPr fitToPage="1"/>
  </sheetPr>
  <dimension ref="A1:BB111"/>
  <sheetViews>
    <sheetView zoomScaleNormal="100" workbookViewId="0">
      <pane xSplit="6" ySplit="1" topLeftCell="G2" activePane="bottomRight" state="frozen"/>
      <selection activeCell="Y40" sqref="Y40"/>
      <selection pane="topRight" activeCell="Y40" sqref="Y40"/>
      <selection pane="bottomLeft" activeCell="Y40" sqref="Y40"/>
      <selection pane="bottomRight" activeCell="L7" sqref="L7"/>
    </sheetView>
  </sheetViews>
  <sheetFormatPr defaultRowHeight="16.5"/>
  <cols>
    <col min="1" max="1" width="30.125" style="74" customWidth="1"/>
    <col min="2" max="2" width="7.125" style="77" customWidth="1"/>
    <col min="3" max="3" width="19" style="74" customWidth="1"/>
    <col min="4" max="4" width="15.375" style="77" customWidth="1"/>
    <col min="5" max="5" width="5.625" style="77" customWidth="1"/>
    <col min="6" max="6" width="9.5" style="77" customWidth="1"/>
    <col min="7" max="13" width="5.375" style="77" customWidth="1"/>
    <col min="14" max="16" width="7.625" style="77" customWidth="1"/>
    <col min="17" max="17" width="5.375" style="77" customWidth="1"/>
    <col min="18" max="18" width="6.375" style="77" customWidth="1"/>
    <col min="19" max="28" width="5.375" style="77" customWidth="1"/>
    <col min="29" max="34" width="7.625" style="77" customWidth="1"/>
    <col min="35" max="35" width="5.375" style="77" customWidth="1"/>
    <col min="36" max="45" width="7.625" style="77" customWidth="1"/>
    <col min="46" max="46" width="8.125" style="77" customWidth="1"/>
    <col min="47" max="47" width="5.375" style="77" customWidth="1"/>
    <col min="48" max="48" width="30.875" style="77" customWidth="1"/>
    <col min="49" max="49" width="4.875" style="77" customWidth="1"/>
    <col min="50" max="50" width="37.875" style="78" customWidth="1"/>
    <col min="51" max="52" width="5.375" style="77" customWidth="1"/>
    <col min="53" max="53" width="7.5" style="77" customWidth="1"/>
    <col min="54" max="54" width="82.875" style="77" bestFit="1" customWidth="1"/>
    <col min="55" max="16384" width="9" style="74"/>
  </cols>
  <sheetData>
    <row r="1" spans="1:54" ht="34.5">
      <c r="A1" s="65" t="s">
        <v>50</v>
      </c>
      <c r="B1" s="65" t="s">
        <v>15</v>
      </c>
      <c r="C1" s="65" t="s">
        <v>52</v>
      </c>
      <c r="D1" s="65" t="s">
        <v>54</v>
      </c>
      <c r="E1" s="67" t="s">
        <v>15</v>
      </c>
      <c r="F1" s="67" t="s">
        <v>33</v>
      </c>
      <c r="G1" s="67" t="s">
        <v>6</v>
      </c>
      <c r="H1" s="67" t="s">
        <v>26</v>
      </c>
      <c r="I1" s="67" t="s">
        <v>28</v>
      </c>
      <c r="J1" s="67" t="s">
        <v>27</v>
      </c>
      <c r="K1" s="67" t="s">
        <v>29</v>
      </c>
      <c r="L1" s="67" t="s">
        <v>10</v>
      </c>
      <c r="M1" s="67" t="s">
        <v>70</v>
      </c>
      <c r="N1" s="67" t="s">
        <v>71</v>
      </c>
      <c r="O1" s="67" t="s">
        <v>79</v>
      </c>
      <c r="P1" s="67" t="s">
        <v>105</v>
      </c>
      <c r="Q1" s="67" t="s">
        <v>208</v>
      </c>
      <c r="R1" s="67" t="s">
        <v>209</v>
      </c>
      <c r="S1" s="67" t="s">
        <v>210</v>
      </c>
      <c r="T1" s="67" t="s">
        <v>211</v>
      </c>
      <c r="U1" s="67" t="s">
        <v>117</v>
      </c>
      <c r="V1" s="67" t="s">
        <v>117</v>
      </c>
      <c r="W1" s="67" t="s">
        <v>117</v>
      </c>
      <c r="X1" s="67" t="s">
        <v>117</v>
      </c>
      <c r="Y1" s="67" t="s">
        <v>117</v>
      </c>
      <c r="Z1" s="67" t="s">
        <v>117</v>
      </c>
      <c r="AA1" s="67" t="s">
        <v>117</v>
      </c>
      <c r="AB1" s="67" t="s">
        <v>117</v>
      </c>
      <c r="AC1" s="67" t="s">
        <v>118</v>
      </c>
      <c r="AD1" s="67" t="s">
        <v>119</v>
      </c>
      <c r="AE1" s="67" t="s">
        <v>120</v>
      </c>
      <c r="AF1" s="67" t="s">
        <v>121</v>
      </c>
      <c r="AG1" s="67" t="s">
        <v>122</v>
      </c>
      <c r="AH1" s="67" t="s">
        <v>123</v>
      </c>
      <c r="AI1" s="67" t="s">
        <v>124</v>
      </c>
      <c r="AJ1" s="67" t="s">
        <v>125</v>
      </c>
      <c r="AK1" s="67" t="s">
        <v>126</v>
      </c>
      <c r="AL1" s="67" t="s">
        <v>127</v>
      </c>
      <c r="AM1" s="67" t="s">
        <v>128</v>
      </c>
      <c r="AN1" s="67" t="s">
        <v>129</v>
      </c>
      <c r="AO1" s="67" t="s">
        <v>130</v>
      </c>
      <c r="AP1" s="67" t="s">
        <v>131</v>
      </c>
      <c r="AQ1" s="67" t="s">
        <v>132</v>
      </c>
      <c r="AR1" s="67" t="s">
        <v>133</v>
      </c>
      <c r="AS1" s="67" t="s">
        <v>134</v>
      </c>
      <c r="AT1" s="67" t="s">
        <v>20</v>
      </c>
      <c r="AU1" s="67" t="s">
        <v>12</v>
      </c>
      <c r="AV1" s="67" t="s">
        <v>21</v>
      </c>
      <c r="AW1" s="67" t="s">
        <v>787</v>
      </c>
      <c r="AX1" s="67" t="s">
        <v>17</v>
      </c>
      <c r="AY1" s="67" t="s">
        <v>135</v>
      </c>
      <c r="AZ1" s="67" t="s">
        <v>136</v>
      </c>
      <c r="BA1" s="67" t="s">
        <v>34</v>
      </c>
      <c r="BB1" s="67" t="s">
        <v>32</v>
      </c>
    </row>
    <row r="2" spans="1:54" ht="66">
      <c r="A2" s="41" t="s">
        <v>205</v>
      </c>
      <c r="B2" s="63">
        <f>COUNTA(AW2:AW300)</f>
        <v>109</v>
      </c>
      <c r="C2" s="47"/>
      <c r="D2" s="35" t="s">
        <v>53</v>
      </c>
      <c r="E2" s="42">
        <v>0</v>
      </c>
      <c r="F2" s="17" t="s">
        <v>18</v>
      </c>
      <c r="G2" s="18" t="s">
        <v>18</v>
      </c>
      <c r="H2" s="18">
        <v>0</v>
      </c>
      <c r="I2" s="18">
        <v>1</v>
      </c>
      <c r="J2" s="18" t="s">
        <v>69</v>
      </c>
      <c r="K2" s="18" t="s">
        <v>68</v>
      </c>
      <c r="L2" s="18">
        <v>1</v>
      </c>
      <c r="M2" s="18">
        <v>12</v>
      </c>
      <c r="N2" s="19">
        <v>760</v>
      </c>
      <c r="O2" s="19">
        <v>0</v>
      </c>
      <c r="P2" s="19">
        <v>5</v>
      </c>
      <c r="Q2" s="18" t="s">
        <v>212</v>
      </c>
      <c r="R2" s="18">
        <v>5</v>
      </c>
      <c r="S2" s="18">
        <v>12</v>
      </c>
      <c r="T2" s="18">
        <v>0</v>
      </c>
      <c r="U2" s="18">
        <v>4</v>
      </c>
      <c r="V2" s="18">
        <v>10</v>
      </c>
      <c r="W2" s="18">
        <v>5</v>
      </c>
      <c r="X2" s="18">
        <v>0</v>
      </c>
      <c r="Y2" s="18">
        <v>0</v>
      </c>
      <c r="Z2" s="18">
        <v>0</v>
      </c>
      <c r="AA2" s="18">
        <v>0</v>
      </c>
      <c r="AB2" s="18">
        <v>0</v>
      </c>
      <c r="AC2" s="19">
        <v>0</v>
      </c>
      <c r="AD2" s="19">
        <v>0</v>
      </c>
      <c r="AE2" s="19">
        <v>0</v>
      </c>
      <c r="AF2" s="19">
        <v>0</v>
      </c>
      <c r="AG2" s="19">
        <v>0</v>
      </c>
      <c r="AH2" s="19">
        <v>0</v>
      </c>
      <c r="AI2" s="18">
        <v>0</v>
      </c>
      <c r="AJ2" s="19">
        <v>0</v>
      </c>
      <c r="AK2" s="19">
        <v>0</v>
      </c>
      <c r="AL2" s="19">
        <v>0</v>
      </c>
      <c r="AM2" s="19">
        <v>0</v>
      </c>
      <c r="AN2" s="19">
        <v>0</v>
      </c>
      <c r="AO2" s="19">
        <v>0</v>
      </c>
      <c r="AP2" s="19">
        <v>0</v>
      </c>
      <c r="AQ2" s="19">
        <v>0</v>
      </c>
      <c r="AR2" s="19">
        <v>0</v>
      </c>
      <c r="AS2" s="19">
        <v>0</v>
      </c>
      <c r="AT2" s="18" t="str">
        <f>TEXT(DEC2HEX(_xlfn.BITAND(SUM(HEX2DEC(G2)+HEX2DEC(H2)+HEX2DEC(I2)+HEX2DEC(J2)+HEX2DEC(K2)+HEX2DEC(L2)+HEX2DEC(M2)+HEX2DEC(N2)+HEX2DEC(O2)+HEX2DEC(P2)+HEX2DEC(Q2)+HEX2DEC(R2)+HEX2DEC(S2)+HEX2DEC(T2)+HEX2DEC(U2)+HEX2DEC(V2)+HEX2DEC(X2)+HEX2DEC(Y2)+HEX2DEC(Z2)+HEX2DEC(AA2)+HEX2DEC(AB2)+HEX2DEC(AC2)+HEX2DEC(AD2)+HEX2DEC(AE2)+HEX2DEC(AF2)+HEX2DEC(AG2)+HEX2DEC(AH2)+HEX2DEC(AI2)+HEX2DEC(AJ2)+HEX2DEC(AK2)+HEX2DEC(AL2)+HEX2DEC(AM2)+HEX2DEC(AN2)+HEX2DEC(AO2)+HEX2DEC(AP2)+HEX2DEC(AQ2)+HEX2DEC(AR2)+HEX2DEC(AS2)),85)),"00")</f>
        <v>05</v>
      </c>
      <c r="AU2" s="18" t="s">
        <v>25</v>
      </c>
      <c r="AV2" s="16" t="str">
        <f>CONCATENATE(TEXT(G2,"00"),TEXT(H2,"00"),TEXT(I2,"00"),TEXT(J2,"00"),TEXT(K2,"00"),TEXT(L2,"00"),TEXT(M2,"00"),TEXT(N2,"0000"),TEXT(O2,"0000"),TEXT(P2,"0000"),TEXT(Q2,"00"),TEXT(R2,"00"),,TEXT(S2,"00"),,TEXT(T2,"00"),TEXT(U2,"00"),TEXT(V2,"00"),TEXT(X2,"00"),TEXT(Y2,"00"),TEXT(Z2,"00"),TEXT(AA2,"00"),TEXT(AB2,"00"),TEXT(AC2,"0000"),TEXT(AD2,"0000"),TEXT(AE2,"0000"),TEXT(AF2,"0000"),TEXT(AG2,"0000"),TEXT(AH2,"0000"),TEXT(AI2,"00"),TEXT(AJ2,"0000"),TEXT(AK2,"0000"),TEXT(AL2,"0000"),TEXT(AM2,"0000"),TEXT(AN2,"0000"),TEXT(AO2,"0000"),TEXT(AP2,"0000"),TEXT(AQ2,"0000"),TEXT(AR2,"0000"),TEXT(AS2,"0000"),TEXT(AT2,"00"),TEXT(AU2,"00"))</f>
        <v>7B00013CC801120760000000050A05120004100000000000000000000000000000000000000000000000000000000000000000000000000000057D</v>
      </c>
      <c r="AW2" s="79">
        <v>1</v>
      </c>
      <c r="AX2" s="21"/>
      <c r="AY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),85)),"00")</f>
        <v>00</v>
      </c>
      <c r="AZ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+HEX2DEC(MID(AX2,139,2))+HEX2DEC(MID(AX2,142,2))+HEX2DEC(MID(AX2,145,2))+HEX2DEC(MID(AX2,148,2))+HEX2DEC(MID(AX2,151,2))+HEX2DEC(MID(AX2,154,2))+HEX2DEC(MID(AX2,157,2))+HEX2DEC(MID(AX2,160,2))+HEX2DEC(MID(AX2,163,2))+HEX2DEC(MID(AX2,166,2))+HEX2DEC(MID(AX2,169,2))+HEX2DEC(MID(AX2,172,2))+HEX2DEC(MID(AX2,175,2))+HEX2DEC(MID(AX2,178,2))+HEX2DEC(MID(AX2,181,2))+HEX2DEC(MID(AX2,184,2))+HEX2DEC(MID(AX2,187,2))+HEX2DEC(MID(AX2,190,2))+HEX2DEC(MID(AX2,193,2))+HEX2DEC(MID(AX2,196,2))+HEX2DEC(MID(AX2,199,2))+HEX2DEC(MID(AX2,202,2))),85)),"00")</f>
        <v>00</v>
      </c>
      <c r="BA2" s="20" t="s">
        <v>40</v>
      </c>
      <c r="BB2" s="21"/>
    </row>
    <row r="3" spans="1:54" ht="66">
      <c r="A3" s="40" t="s">
        <v>5</v>
      </c>
      <c r="B3" s="43">
        <v>0</v>
      </c>
      <c r="C3" s="39" t="s">
        <v>6</v>
      </c>
      <c r="D3" s="43" t="s">
        <v>0</v>
      </c>
      <c r="E3" s="16">
        <v>1</v>
      </c>
      <c r="F3" s="22" t="s">
        <v>22</v>
      </c>
      <c r="G3" s="23" t="str">
        <f>F3</f>
        <v>FF</v>
      </c>
      <c r="H3" s="18">
        <v>0</v>
      </c>
      <c r="I3" s="18">
        <v>1</v>
      </c>
      <c r="J3" s="18" t="s">
        <v>69</v>
      </c>
      <c r="K3" s="18" t="s">
        <v>68</v>
      </c>
      <c r="L3" s="18">
        <v>1</v>
      </c>
      <c r="M3" s="18">
        <v>12</v>
      </c>
      <c r="N3" s="19">
        <v>760</v>
      </c>
      <c r="O3" s="19">
        <v>0</v>
      </c>
      <c r="P3" s="19">
        <v>5</v>
      </c>
      <c r="Q3" s="18" t="s">
        <v>212</v>
      </c>
      <c r="R3" s="18">
        <v>5</v>
      </c>
      <c r="S3" s="18">
        <v>12</v>
      </c>
      <c r="T3" s="18">
        <v>0</v>
      </c>
      <c r="U3" s="18">
        <v>4</v>
      </c>
      <c r="V3" s="18">
        <v>10</v>
      </c>
      <c r="W3" s="18">
        <v>5</v>
      </c>
      <c r="X3" s="18">
        <v>0</v>
      </c>
      <c r="Y3" s="18">
        <v>0</v>
      </c>
      <c r="Z3" s="18">
        <v>0</v>
      </c>
      <c r="AA3" s="18">
        <v>0</v>
      </c>
      <c r="AB3" s="18">
        <v>0</v>
      </c>
      <c r="AC3" s="19">
        <v>0</v>
      </c>
      <c r="AD3" s="19">
        <v>0</v>
      </c>
      <c r="AE3" s="19">
        <v>0</v>
      </c>
      <c r="AF3" s="19">
        <v>0</v>
      </c>
      <c r="AG3" s="19">
        <v>0</v>
      </c>
      <c r="AH3" s="19">
        <v>0</v>
      </c>
      <c r="AI3" s="18">
        <v>0</v>
      </c>
      <c r="AJ3" s="19">
        <v>0</v>
      </c>
      <c r="AK3" s="19">
        <v>0</v>
      </c>
      <c r="AL3" s="19">
        <v>0</v>
      </c>
      <c r="AM3" s="19">
        <v>0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>
        <v>0</v>
      </c>
      <c r="AT3" s="18" t="str">
        <f t="shared" ref="AT3:AT66" si="0">TEXT(DEC2HEX(_xlfn.BITAND(SUM(HEX2DEC(G3)+HEX2DEC(H3)+HEX2DEC(I3)+HEX2DEC(J3)+HEX2DEC(K3)+HEX2DEC(L3)+HEX2DEC(M3)+HEX2DEC(N3)+HEX2DEC(O3)+HEX2DEC(P3)+HEX2DEC(Q3)+HEX2DEC(R3)+HEX2DEC(S3)+HEX2DEC(T3)+HEX2DEC(U3)+HEX2DEC(V3)+HEX2DEC(X3)+HEX2DEC(Y3)+HEX2DEC(Z3)+HEX2DEC(AA3)+HEX2DEC(AB3)+HEX2DEC(AC3)+HEX2DEC(AD3)+HEX2DEC(AE3)+HEX2DEC(AF3)+HEX2DEC(AG3)+HEX2DEC(AH3)+HEX2DEC(AI3)+HEX2DEC(AJ3)+HEX2DEC(AK3)+HEX2DEC(AL3)+HEX2DEC(AM3)+HEX2DEC(AN3)+HEX2DEC(AO3)+HEX2DEC(AP3)+HEX2DEC(AQ3)+HEX2DEC(AR3)+HEX2DEC(AS3)),85)),"00")</f>
        <v>11</v>
      </c>
      <c r="AU3" s="18" t="s">
        <v>25</v>
      </c>
      <c r="AV3" s="16" t="str">
        <f t="shared" ref="AV3:AV66" si="1">CONCATENATE(TEXT(G3,"00"),TEXT(H3,"00"),TEXT(I3,"00"),TEXT(J3,"00"),TEXT(K3,"00"),TEXT(L3,"00"),TEXT(M3,"00"),TEXT(N3,"0000"),TEXT(O3,"0000"),TEXT(P3,"0000"),TEXT(Q3,"00"),TEXT(R3,"00"),,TEXT(S3,"00"),,TEXT(T3,"00"),TEXT(U3,"00"),TEXT(V3,"00"),TEXT(X3,"00"),TEXT(Y3,"00"),TEXT(Z3,"00"),TEXT(AA3,"00"),TEXT(AB3,"00"),TEXT(AC3,"0000"),TEXT(AD3,"0000"),TEXT(AE3,"0000"),TEXT(AF3,"0000"),TEXT(AG3,"0000"),TEXT(AH3,"0000"),TEXT(AI3,"00"),TEXT(AJ3,"0000"),TEXT(AK3,"0000"),TEXT(AL3,"0000"),TEXT(AM3,"0000"),TEXT(AN3,"0000"),TEXT(AO3,"0000"),TEXT(AP3,"0000"),TEXT(AQ3,"0000"),TEXT(AR3,"0000"),TEXT(AS3,"0000"),TEXT(AT3,"00"),TEXT(AU3,"00"))</f>
        <v>FF00013CC801120760000000050A05120004100000000000000000000000000000000000000000000000000000000000000000000000000000117D</v>
      </c>
      <c r="AW3" s="79">
        <v>2</v>
      </c>
      <c r="AX3" s="21"/>
      <c r="AY3" s="18" t="str">
        <f t="shared" ref="AY3:AY66" si="2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),85)),"00")</f>
        <v>00</v>
      </c>
      <c r="AZ3" s="18" t="str">
        <f t="shared" ref="AZ3:AZ66" si="3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+HEX2DEC(MID(AX3,139,2))+HEX2DEC(MID(AX3,142,2))+HEX2DEC(MID(AX3,145,2))+HEX2DEC(MID(AX3,148,2))+HEX2DEC(MID(AX3,151,2))+HEX2DEC(MID(AX3,154,2))+HEX2DEC(MID(AX3,157,2))+HEX2DEC(MID(AX3,160,2))+HEX2DEC(MID(AX3,163,2))+HEX2DEC(MID(AX3,166,2))+HEX2DEC(MID(AX3,169,2))+HEX2DEC(MID(AX3,172,2))+HEX2DEC(MID(AX3,175,2))+HEX2DEC(MID(AX3,178,2))+HEX2DEC(MID(AX3,181,2))+HEX2DEC(MID(AX3,184,2))+HEX2DEC(MID(AX3,187,2))+HEX2DEC(MID(AX3,190,2))+HEX2DEC(MID(AX3,193,2))+HEX2DEC(MID(AX3,196,2))+HEX2DEC(MID(AX3,199,2))+HEX2DEC(MID(AX3,202,2))),85)),"00")</f>
        <v>00</v>
      </c>
      <c r="BA3" s="20"/>
      <c r="BB3" s="21"/>
    </row>
    <row r="4" spans="1:54" ht="66">
      <c r="A4" s="45"/>
      <c r="B4" s="16"/>
      <c r="C4" s="27"/>
      <c r="D4" s="16"/>
      <c r="E4" s="16">
        <v>2</v>
      </c>
      <c r="F4" s="22">
        <v>0</v>
      </c>
      <c r="G4" s="23">
        <f>F4</f>
        <v>0</v>
      </c>
      <c r="H4" s="18" t="str">
        <f>TEXT(DEC2HEX(_xlfn.BITAND(SUM(HEX2DEC(MID(E4,1,2))+HEX2DEC(MID(E4,3,2))+HEX2DEC(MID(E4,5,2))+HEX2DEC(MID(E4,7,2))+HEX2DEC(MID(E4,9,2))+HEX2DEC(MID(E4,11,2))),85)),"00")</f>
        <v>00</v>
      </c>
      <c r="I4" s="18">
        <v>1</v>
      </c>
      <c r="J4" s="18" t="s">
        <v>69</v>
      </c>
      <c r="K4" s="18" t="s">
        <v>68</v>
      </c>
      <c r="L4" s="18">
        <v>1</v>
      </c>
      <c r="M4" s="18">
        <v>12</v>
      </c>
      <c r="N4" s="19">
        <v>760</v>
      </c>
      <c r="O4" s="19">
        <v>0</v>
      </c>
      <c r="P4" s="19">
        <v>5</v>
      </c>
      <c r="Q4" s="18" t="s">
        <v>212</v>
      </c>
      <c r="R4" s="18">
        <v>5</v>
      </c>
      <c r="S4" s="18">
        <v>12</v>
      </c>
      <c r="T4" s="18">
        <v>0</v>
      </c>
      <c r="U4" s="18">
        <v>4</v>
      </c>
      <c r="V4" s="18">
        <v>10</v>
      </c>
      <c r="W4" s="18">
        <v>5</v>
      </c>
      <c r="X4" s="18">
        <v>0</v>
      </c>
      <c r="Y4" s="18">
        <v>0</v>
      </c>
      <c r="Z4" s="18">
        <v>0</v>
      </c>
      <c r="AA4" s="18">
        <v>0</v>
      </c>
      <c r="AB4" s="18">
        <v>0</v>
      </c>
      <c r="AC4" s="19">
        <v>0</v>
      </c>
      <c r="AD4" s="19">
        <v>0</v>
      </c>
      <c r="AE4" s="19">
        <v>0</v>
      </c>
      <c r="AF4" s="19">
        <v>0</v>
      </c>
      <c r="AG4" s="19">
        <v>0</v>
      </c>
      <c r="AH4" s="19">
        <v>0</v>
      </c>
      <c r="AI4" s="18">
        <v>0</v>
      </c>
      <c r="AJ4" s="19">
        <v>0</v>
      </c>
      <c r="AK4" s="19">
        <v>0</v>
      </c>
      <c r="AL4" s="19">
        <v>0</v>
      </c>
      <c r="AM4" s="19">
        <v>0</v>
      </c>
      <c r="AN4" s="19">
        <v>0</v>
      </c>
      <c r="AO4" s="19">
        <v>0</v>
      </c>
      <c r="AP4" s="19">
        <v>0</v>
      </c>
      <c r="AQ4" s="19">
        <v>0</v>
      </c>
      <c r="AR4" s="19">
        <v>0</v>
      </c>
      <c r="AS4" s="19">
        <v>0</v>
      </c>
      <c r="AT4" s="18" t="str">
        <f t="shared" si="0"/>
        <v>10</v>
      </c>
      <c r="AU4" s="18" t="s">
        <v>25</v>
      </c>
      <c r="AV4" s="16" t="str">
        <f t="shared" si="1"/>
        <v>0000013CC801120760000000050A05120004100000000000000000000000000000000000000000000000000000000000000000000000000000107D</v>
      </c>
      <c r="AW4" s="79">
        <v>3</v>
      </c>
      <c r="AX4" s="21"/>
      <c r="AY4" s="18" t="str">
        <f t="shared" si="2"/>
        <v>00</v>
      </c>
      <c r="AZ4" s="18" t="str">
        <f t="shared" si="3"/>
        <v>00</v>
      </c>
      <c r="BA4" s="20"/>
      <c r="BB4" s="21"/>
    </row>
    <row r="5" spans="1:54" ht="66">
      <c r="A5" s="27"/>
      <c r="B5" s="16">
        <v>1</v>
      </c>
      <c r="C5" s="27" t="s">
        <v>3</v>
      </c>
      <c r="D5" s="16" t="s">
        <v>14</v>
      </c>
      <c r="E5" s="16">
        <v>1</v>
      </c>
      <c r="F5" s="22">
        <v>0</v>
      </c>
      <c r="G5" s="18" t="s">
        <v>18</v>
      </c>
      <c r="H5" s="23">
        <f>F5</f>
        <v>0</v>
      </c>
      <c r="I5" s="18">
        <v>1</v>
      </c>
      <c r="J5" s="18" t="s">
        <v>69</v>
      </c>
      <c r="K5" s="18" t="s">
        <v>68</v>
      </c>
      <c r="L5" s="18">
        <v>1</v>
      </c>
      <c r="M5" s="18">
        <v>12</v>
      </c>
      <c r="N5" s="19">
        <v>760</v>
      </c>
      <c r="O5" s="19">
        <v>0</v>
      </c>
      <c r="P5" s="19">
        <v>5</v>
      </c>
      <c r="Q5" s="18" t="s">
        <v>212</v>
      </c>
      <c r="R5" s="18">
        <v>5</v>
      </c>
      <c r="S5" s="18">
        <v>12</v>
      </c>
      <c r="T5" s="18">
        <v>0</v>
      </c>
      <c r="U5" s="18">
        <v>4</v>
      </c>
      <c r="V5" s="18">
        <v>10</v>
      </c>
      <c r="W5" s="18">
        <v>5</v>
      </c>
      <c r="X5" s="18">
        <v>0</v>
      </c>
      <c r="Y5" s="18">
        <v>0</v>
      </c>
      <c r="Z5" s="18">
        <v>0</v>
      </c>
      <c r="AA5" s="18">
        <v>0</v>
      </c>
      <c r="AB5" s="18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8">
        <v>0</v>
      </c>
      <c r="AJ5" s="19">
        <v>0</v>
      </c>
      <c r="AK5" s="19">
        <v>0</v>
      </c>
      <c r="AL5" s="19">
        <v>0</v>
      </c>
      <c r="AM5" s="19">
        <v>0</v>
      </c>
      <c r="AN5" s="19">
        <v>0</v>
      </c>
      <c r="AO5" s="19">
        <v>0</v>
      </c>
      <c r="AP5" s="19">
        <v>0</v>
      </c>
      <c r="AQ5" s="19">
        <v>0</v>
      </c>
      <c r="AR5" s="19">
        <v>0</v>
      </c>
      <c r="AS5" s="19">
        <v>0</v>
      </c>
      <c r="AT5" s="18" t="str">
        <f t="shared" si="0"/>
        <v>05</v>
      </c>
      <c r="AU5" s="18" t="s">
        <v>25</v>
      </c>
      <c r="AV5" s="16" t="str">
        <f t="shared" si="1"/>
        <v>7B00013CC801120760000000050A05120004100000000000000000000000000000000000000000000000000000000000000000000000000000057D</v>
      </c>
      <c r="AW5" s="79">
        <v>4</v>
      </c>
      <c r="AX5" s="21"/>
      <c r="AY5" s="18" t="str">
        <f t="shared" si="2"/>
        <v>00</v>
      </c>
      <c r="AZ5" s="18" t="str">
        <f t="shared" si="3"/>
        <v>00</v>
      </c>
      <c r="BA5" s="20"/>
      <c r="BB5" s="21"/>
    </row>
    <row r="6" spans="1:54" ht="66">
      <c r="A6" s="27"/>
      <c r="B6" s="16"/>
      <c r="C6" s="27"/>
      <c r="D6" s="16"/>
      <c r="E6" s="16">
        <v>2</v>
      </c>
      <c r="F6" s="24" t="s">
        <v>22</v>
      </c>
      <c r="G6" s="18" t="s">
        <v>18</v>
      </c>
      <c r="H6" s="23" t="str">
        <f>F6</f>
        <v>FF</v>
      </c>
      <c r="I6" s="18">
        <v>1</v>
      </c>
      <c r="J6" s="18" t="s">
        <v>69</v>
      </c>
      <c r="K6" s="18" t="s">
        <v>68</v>
      </c>
      <c r="L6" s="18">
        <v>1</v>
      </c>
      <c r="M6" s="18">
        <v>12</v>
      </c>
      <c r="N6" s="19">
        <v>760</v>
      </c>
      <c r="O6" s="19">
        <v>0</v>
      </c>
      <c r="P6" s="19">
        <v>5</v>
      </c>
      <c r="Q6" s="18" t="s">
        <v>212</v>
      </c>
      <c r="R6" s="18">
        <v>5</v>
      </c>
      <c r="S6" s="18">
        <v>12</v>
      </c>
      <c r="T6" s="18">
        <v>0</v>
      </c>
      <c r="U6" s="18">
        <v>4</v>
      </c>
      <c r="V6" s="18">
        <v>10</v>
      </c>
      <c r="W6" s="18">
        <v>5</v>
      </c>
      <c r="X6" s="18">
        <v>0</v>
      </c>
      <c r="Y6" s="18">
        <v>0</v>
      </c>
      <c r="Z6" s="18">
        <v>0</v>
      </c>
      <c r="AA6" s="18">
        <v>0</v>
      </c>
      <c r="AB6" s="18">
        <v>0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8">
        <v>0</v>
      </c>
      <c r="AJ6" s="19">
        <v>0</v>
      </c>
      <c r="AK6" s="19">
        <v>0</v>
      </c>
      <c r="AL6" s="19">
        <v>0</v>
      </c>
      <c r="AM6" s="19">
        <v>0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>
        <v>0</v>
      </c>
      <c r="AT6" s="18" t="str">
        <f t="shared" si="0"/>
        <v>04</v>
      </c>
      <c r="AU6" s="18" t="s">
        <v>25</v>
      </c>
      <c r="AV6" s="16" t="str">
        <f t="shared" si="1"/>
        <v>7BFF013CC801120760000000050A05120004100000000000000000000000000000000000000000000000000000000000000000000000000000047D</v>
      </c>
      <c r="AW6" s="79">
        <v>5</v>
      </c>
      <c r="AX6" s="21"/>
      <c r="AY6" s="18" t="str">
        <f t="shared" si="2"/>
        <v>00</v>
      </c>
      <c r="AZ6" s="18" t="str">
        <f t="shared" si="3"/>
        <v>00</v>
      </c>
      <c r="BA6" s="20"/>
      <c r="BB6" s="21"/>
    </row>
    <row r="7" spans="1:54" ht="66">
      <c r="A7" s="27"/>
      <c r="B7" s="16">
        <v>2</v>
      </c>
      <c r="C7" s="27" t="s">
        <v>4</v>
      </c>
      <c r="D7" s="16" t="s">
        <v>14</v>
      </c>
      <c r="E7" s="16">
        <v>1</v>
      </c>
      <c r="F7" s="22">
        <v>0</v>
      </c>
      <c r="G7" s="18" t="s">
        <v>18</v>
      </c>
      <c r="H7" s="18">
        <v>0</v>
      </c>
      <c r="I7" s="23">
        <f>F7</f>
        <v>0</v>
      </c>
      <c r="J7" s="18" t="s">
        <v>69</v>
      </c>
      <c r="K7" s="18" t="s">
        <v>68</v>
      </c>
      <c r="L7" s="18">
        <v>1</v>
      </c>
      <c r="M7" s="18">
        <v>12</v>
      </c>
      <c r="N7" s="19">
        <v>760</v>
      </c>
      <c r="O7" s="19">
        <v>0</v>
      </c>
      <c r="P7" s="19">
        <v>5</v>
      </c>
      <c r="Q7" s="18" t="s">
        <v>212</v>
      </c>
      <c r="R7" s="18">
        <v>5</v>
      </c>
      <c r="S7" s="18">
        <v>12</v>
      </c>
      <c r="T7" s="18">
        <v>0</v>
      </c>
      <c r="U7" s="18">
        <v>4</v>
      </c>
      <c r="V7" s="18">
        <v>10</v>
      </c>
      <c r="W7" s="18">
        <v>5</v>
      </c>
      <c r="X7" s="18">
        <v>0</v>
      </c>
      <c r="Y7" s="18">
        <v>0</v>
      </c>
      <c r="Z7" s="18">
        <v>0</v>
      </c>
      <c r="AA7" s="18">
        <v>0</v>
      </c>
      <c r="AB7" s="18">
        <v>0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8">
        <v>0</v>
      </c>
      <c r="AJ7" s="19">
        <v>0</v>
      </c>
      <c r="AK7" s="19">
        <v>0</v>
      </c>
      <c r="AL7" s="19">
        <v>0</v>
      </c>
      <c r="AM7" s="19">
        <v>0</v>
      </c>
      <c r="AN7" s="19">
        <v>0</v>
      </c>
      <c r="AO7" s="19">
        <v>0</v>
      </c>
      <c r="AP7" s="19">
        <v>0</v>
      </c>
      <c r="AQ7" s="19">
        <v>0</v>
      </c>
      <c r="AR7" s="19">
        <v>0</v>
      </c>
      <c r="AS7" s="19">
        <v>0</v>
      </c>
      <c r="AT7" s="18" t="str">
        <f t="shared" si="0"/>
        <v>04</v>
      </c>
      <c r="AU7" s="18" t="s">
        <v>25</v>
      </c>
      <c r="AV7" s="16" t="str">
        <f t="shared" si="1"/>
        <v>7B00003CC801120760000000050A05120004100000000000000000000000000000000000000000000000000000000000000000000000000000047D</v>
      </c>
      <c r="AW7" s="79">
        <v>6</v>
      </c>
      <c r="AX7" s="21"/>
      <c r="AY7" s="18" t="str">
        <f t="shared" si="2"/>
        <v>00</v>
      </c>
      <c r="AZ7" s="18" t="str">
        <f t="shared" si="3"/>
        <v>00</v>
      </c>
      <c r="BA7" s="20"/>
      <c r="BB7" s="21"/>
    </row>
    <row r="8" spans="1:54" ht="66">
      <c r="A8" s="27"/>
      <c r="B8" s="16"/>
      <c r="C8" s="27"/>
      <c r="D8" s="16"/>
      <c r="E8" s="16">
        <v>2</v>
      </c>
      <c r="F8" s="24" t="s">
        <v>22</v>
      </c>
      <c r="G8" s="18" t="s">
        <v>18</v>
      </c>
      <c r="H8" s="18">
        <v>0</v>
      </c>
      <c r="I8" s="23" t="str">
        <f>F8</f>
        <v>FF</v>
      </c>
      <c r="J8" s="18" t="s">
        <v>69</v>
      </c>
      <c r="K8" s="18" t="s">
        <v>68</v>
      </c>
      <c r="L8" s="18">
        <v>1</v>
      </c>
      <c r="M8" s="18">
        <v>12</v>
      </c>
      <c r="N8" s="19">
        <v>760</v>
      </c>
      <c r="O8" s="19">
        <v>0</v>
      </c>
      <c r="P8" s="19">
        <v>5</v>
      </c>
      <c r="Q8" s="18" t="s">
        <v>212</v>
      </c>
      <c r="R8" s="18">
        <v>5</v>
      </c>
      <c r="S8" s="18">
        <v>12</v>
      </c>
      <c r="T8" s="18">
        <v>0</v>
      </c>
      <c r="U8" s="18">
        <v>4</v>
      </c>
      <c r="V8" s="18">
        <v>10</v>
      </c>
      <c r="W8" s="18">
        <v>5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18">
        <v>0</v>
      </c>
      <c r="AJ8" s="19">
        <v>0</v>
      </c>
      <c r="AK8" s="19">
        <v>0</v>
      </c>
      <c r="AL8" s="19">
        <v>0</v>
      </c>
      <c r="AM8" s="19">
        <v>0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0</v>
      </c>
      <c r="AT8" s="18" t="str">
        <f t="shared" si="0"/>
        <v>01</v>
      </c>
      <c r="AU8" s="18" t="s">
        <v>25</v>
      </c>
      <c r="AV8" s="16" t="str">
        <f t="shared" si="1"/>
        <v>7B00FF3CC801120760000000050A05120004100000000000000000000000000000000000000000000000000000000000000000000000000000017D</v>
      </c>
      <c r="AW8" s="79">
        <v>7</v>
      </c>
      <c r="AX8" s="21"/>
      <c r="AY8" s="18" t="str">
        <f t="shared" si="2"/>
        <v>00</v>
      </c>
      <c r="AZ8" s="18" t="str">
        <f t="shared" si="3"/>
        <v>00</v>
      </c>
      <c r="BA8" s="20"/>
      <c r="BB8" s="21"/>
    </row>
    <row r="9" spans="1:54" ht="66">
      <c r="A9" s="27"/>
      <c r="B9" s="16">
        <v>3</v>
      </c>
      <c r="C9" s="27" t="s">
        <v>7</v>
      </c>
      <c r="D9" s="16" t="s">
        <v>63</v>
      </c>
      <c r="E9" s="16">
        <v>1</v>
      </c>
      <c r="F9" s="22">
        <v>0</v>
      </c>
      <c r="G9" s="18" t="s">
        <v>18</v>
      </c>
      <c r="H9" s="18">
        <v>0</v>
      </c>
      <c r="I9" s="18">
        <v>1</v>
      </c>
      <c r="J9" s="23">
        <f>F9</f>
        <v>0</v>
      </c>
      <c r="K9" s="18" t="s">
        <v>68</v>
      </c>
      <c r="L9" s="18">
        <v>1</v>
      </c>
      <c r="M9" s="18">
        <v>12</v>
      </c>
      <c r="N9" s="19">
        <v>760</v>
      </c>
      <c r="O9" s="19">
        <v>0</v>
      </c>
      <c r="P9" s="19">
        <v>5</v>
      </c>
      <c r="Q9" s="18" t="s">
        <v>212</v>
      </c>
      <c r="R9" s="18">
        <v>5</v>
      </c>
      <c r="S9" s="18">
        <v>12</v>
      </c>
      <c r="T9" s="18">
        <v>0</v>
      </c>
      <c r="U9" s="18">
        <v>4</v>
      </c>
      <c r="V9" s="18">
        <v>10</v>
      </c>
      <c r="W9" s="18">
        <v>5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8">
        <v>0</v>
      </c>
      <c r="AJ9" s="19">
        <v>0</v>
      </c>
      <c r="AK9" s="19">
        <v>0</v>
      </c>
      <c r="AL9" s="19">
        <v>0</v>
      </c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8" t="str">
        <f t="shared" si="0"/>
        <v>51</v>
      </c>
      <c r="AU9" s="18" t="s">
        <v>25</v>
      </c>
      <c r="AV9" s="16" t="str">
        <f t="shared" si="1"/>
        <v>7B000100C801120760000000050A05120004100000000000000000000000000000000000000000000000000000000000000000000000000000517D</v>
      </c>
      <c r="AW9" s="79">
        <v>8</v>
      </c>
      <c r="AX9" s="21"/>
      <c r="AY9" s="18" t="str">
        <f t="shared" si="2"/>
        <v>00</v>
      </c>
      <c r="AZ9" s="18" t="str">
        <f t="shared" si="3"/>
        <v>00</v>
      </c>
      <c r="BA9" s="20"/>
      <c r="BB9" s="21"/>
    </row>
    <row r="10" spans="1:54" ht="66">
      <c r="A10" s="27"/>
      <c r="B10" s="16"/>
      <c r="C10" s="27"/>
      <c r="D10" s="16"/>
      <c r="E10" s="16">
        <v>2</v>
      </c>
      <c r="F10" s="22">
        <v>6</v>
      </c>
      <c r="G10" s="18" t="s">
        <v>18</v>
      </c>
      <c r="H10" s="18">
        <v>0</v>
      </c>
      <c r="I10" s="18">
        <v>1</v>
      </c>
      <c r="J10" s="23">
        <f>F10</f>
        <v>6</v>
      </c>
      <c r="K10" s="18" t="s">
        <v>68</v>
      </c>
      <c r="L10" s="18">
        <v>1</v>
      </c>
      <c r="M10" s="18">
        <v>12</v>
      </c>
      <c r="N10" s="19">
        <v>760</v>
      </c>
      <c r="O10" s="19">
        <v>0</v>
      </c>
      <c r="P10" s="19">
        <v>5</v>
      </c>
      <c r="Q10" s="18" t="s">
        <v>212</v>
      </c>
      <c r="R10" s="18">
        <v>5</v>
      </c>
      <c r="S10" s="18">
        <v>12</v>
      </c>
      <c r="T10" s="18">
        <v>0</v>
      </c>
      <c r="U10" s="18">
        <v>4</v>
      </c>
      <c r="V10" s="18">
        <v>10</v>
      </c>
      <c r="W10" s="18">
        <v>5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8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19">
        <v>0</v>
      </c>
      <c r="AP10" s="19">
        <v>0</v>
      </c>
      <c r="AQ10" s="19">
        <v>0</v>
      </c>
      <c r="AR10" s="19">
        <v>0</v>
      </c>
      <c r="AS10" s="19">
        <v>0</v>
      </c>
      <c r="AT10" s="18" t="str">
        <f t="shared" si="0"/>
        <v>55</v>
      </c>
      <c r="AU10" s="18" t="s">
        <v>25</v>
      </c>
      <c r="AV10" s="16" t="str">
        <f t="shared" si="1"/>
        <v>7B000106C801120760000000050A05120004100000000000000000000000000000000000000000000000000000000000000000000000000000557D</v>
      </c>
      <c r="AW10" s="79">
        <v>9</v>
      </c>
      <c r="AX10" s="21"/>
      <c r="AY10" s="18" t="str">
        <f t="shared" si="2"/>
        <v>00</v>
      </c>
      <c r="AZ10" s="18" t="str">
        <f t="shared" si="3"/>
        <v>00</v>
      </c>
      <c r="BA10" s="20"/>
      <c r="BB10" s="21"/>
    </row>
    <row r="11" spans="1:54" ht="66">
      <c r="A11" s="27"/>
      <c r="B11" s="16"/>
      <c r="C11" s="27"/>
      <c r="D11" s="16"/>
      <c r="E11" s="16">
        <v>2</v>
      </c>
      <c r="F11" s="22">
        <v>70</v>
      </c>
      <c r="G11" s="18" t="s">
        <v>18</v>
      </c>
      <c r="H11" s="18">
        <v>0</v>
      </c>
      <c r="I11" s="18">
        <v>1</v>
      </c>
      <c r="J11" s="23">
        <f>F11</f>
        <v>70</v>
      </c>
      <c r="K11" s="18" t="s">
        <v>68</v>
      </c>
      <c r="L11" s="18">
        <v>1</v>
      </c>
      <c r="M11" s="18">
        <v>12</v>
      </c>
      <c r="N11" s="19">
        <v>760</v>
      </c>
      <c r="O11" s="19">
        <v>0</v>
      </c>
      <c r="P11" s="19">
        <v>5</v>
      </c>
      <c r="Q11" s="18" t="s">
        <v>212</v>
      </c>
      <c r="R11" s="18">
        <v>5</v>
      </c>
      <c r="S11" s="18">
        <v>12</v>
      </c>
      <c r="T11" s="18">
        <v>0</v>
      </c>
      <c r="U11" s="18">
        <v>4</v>
      </c>
      <c r="V11" s="18">
        <v>10</v>
      </c>
      <c r="W11" s="18">
        <v>5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0</v>
      </c>
      <c r="AH11" s="19">
        <v>0</v>
      </c>
      <c r="AI11" s="18">
        <v>0</v>
      </c>
      <c r="AJ11" s="19">
        <v>0</v>
      </c>
      <c r="AK11" s="19">
        <v>0</v>
      </c>
      <c r="AL11" s="19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8" t="str">
        <f t="shared" si="0"/>
        <v>41</v>
      </c>
      <c r="AU11" s="18" t="s">
        <v>25</v>
      </c>
      <c r="AV11" s="16" t="str">
        <f t="shared" si="1"/>
        <v>7B000170C801120760000000050A05120004100000000000000000000000000000000000000000000000000000000000000000000000000000417D</v>
      </c>
      <c r="AW11" s="79">
        <v>10</v>
      </c>
      <c r="AX11" s="21"/>
      <c r="AY11" s="18" t="str">
        <f t="shared" si="2"/>
        <v>00</v>
      </c>
      <c r="AZ11" s="18" t="str">
        <f t="shared" si="3"/>
        <v>00</v>
      </c>
      <c r="BA11" s="20"/>
      <c r="BB11" s="21"/>
    </row>
    <row r="12" spans="1:54" ht="66">
      <c r="A12" s="27"/>
      <c r="B12" s="16"/>
      <c r="C12" s="27"/>
      <c r="D12" s="16"/>
      <c r="E12" s="16">
        <v>2</v>
      </c>
      <c r="F12" s="22" t="s">
        <v>22</v>
      </c>
      <c r="G12" s="18" t="s">
        <v>18</v>
      </c>
      <c r="H12" s="18">
        <v>0</v>
      </c>
      <c r="I12" s="18">
        <v>1</v>
      </c>
      <c r="J12" s="23" t="str">
        <f>F12</f>
        <v>FF</v>
      </c>
      <c r="K12" s="18" t="s">
        <v>68</v>
      </c>
      <c r="L12" s="18">
        <v>1</v>
      </c>
      <c r="M12" s="18">
        <v>12</v>
      </c>
      <c r="N12" s="19">
        <v>760</v>
      </c>
      <c r="O12" s="19">
        <v>0</v>
      </c>
      <c r="P12" s="19">
        <v>5</v>
      </c>
      <c r="Q12" s="18" t="s">
        <v>212</v>
      </c>
      <c r="R12" s="18">
        <v>5</v>
      </c>
      <c r="S12" s="18">
        <v>12</v>
      </c>
      <c r="T12" s="18">
        <v>0</v>
      </c>
      <c r="U12" s="18">
        <v>4</v>
      </c>
      <c r="V12" s="18">
        <v>10</v>
      </c>
      <c r="W12" s="18">
        <v>5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8">
        <v>0</v>
      </c>
      <c r="AJ12" s="19">
        <v>0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8" t="str">
        <f t="shared" si="0"/>
        <v>50</v>
      </c>
      <c r="AU12" s="18" t="s">
        <v>25</v>
      </c>
      <c r="AV12" s="16" t="str">
        <f t="shared" si="1"/>
        <v>7B0001FFC801120760000000050A05120004100000000000000000000000000000000000000000000000000000000000000000000000000000507D</v>
      </c>
      <c r="AW12" s="79">
        <v>11</v>
      </c>
      <c r="AX12" s="21"/>
      <c r="AY12" s="18" t="str">
        <f t="shared" si="2"/>
        <v>00</v>
      </c>
      <c r="AZ12" s="18" t="str">
        <f t="shared" si="3"/>
        <v>00</v>
      </c>
      <c r="BA12" s="20"/>
      <c r="BB12" s="21"/>
    </row>
    <row r="13" spans="1:54" ht="66">
      <c r="A13" s="27"/>
      <c r="B13" s="16">
        <v>4</v>
      </c>
      <c r="C13" s="27" t="s">
        <v>8</v>
      </c>
      <c r="D13" s="16" t="s">
        <v>64</v>
      </c>
      <c r="E13" s="16">
        <v>1</v>
      </c>
      <c r="F13" s="22" t="s">
        <v>23</v>
      </c>
      <c r="G13" s="18" t="s">
        <v>18</v>
      </c>
      <c r="H13" s="18">
        <v>0</v>
      </c>
      <c r="I13" s="18">
        <v>1</v>
      </c>
      <c r="J13" s="18" t="s">
        <v>69</v>
      </c>
      <c r="K13" s="23" t="str">
        <f>F13</f>
        <v>C9</v>
      </c>
      <c r="L13" s="18">
        <v>1</v>
      </c>
      <c r="M13" s="18">
        <v>12</v>
      </c>
      <c r="N13" s="19">
        <v>760</v>
      </c>
      <c r="O13" s="19">
        <v>0</v>
      </c>
      <c r="P13" s="19">
        <v>5</v>
      </c>
      <c r="Q13" s="18" t="s">
        <v>212</v>
      </c>
      <c r="R13" s="18">
        <v>5</v>
      </c>
      <c r="S13" s="18">
        <v>12</v>
      </c>
      <c r="T13" s="18">
        <v>0</v>
      </c>
      <c r="U13" s="18">
        <v>4</v>
      </c>
      <c r="V13" s="18">
        <v>10</v>
      </c>
      <c r="W13" s="18">
        <v>5</v>
      </c>
      <c r="X13" s="18">
        <v>0</v>
      </c>
      <c r="Y13" s="18">
        <v>0</v>
      </c>
      <c r="Z13" s="18">
        <v>0</v>
      </c>
      <c r="AA13" s="18">
        <v>0</v>
      </c>
      <c r="AB13" s="18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8">
        <v>0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0</v>
      </c>
      <c r="AT13" s="18" t="str">
        <f t="shared" si="0"/>
        <v>04</v>
      </c>
      <c r="AU13" s="18" t="s">
        <v>25</v>
      </c>
      <c r="AV13" s="16" t="str">
        <f t="shared" si="1"/>
        <v>7B00013CC901120760000000050A05120004100000000000000000000000000000000000000000000000000000000000000000000000000000047D</v>
      </c>
      <c r="AW13" s="79">
        <v>12</v>
      </c>
      <c r="AX13" s="21"/>
      <c r="AY13" s="18" t="str">
        <f t="shared" si="2"/>
        <v>00</v>
      </c>
      <c r="AZ13" s="18" t="str">
        <f t="shared" si="3"/>
        <v>00</v>
      </c>
      <c r="BA13" s="20"/>
      <c r="BB13" s="21"/>
    </row>
    <row r="14" spans="1:54" ht="66">
      <c r="A14" s="27"/>
      <c r="B14" s="16"/>
      <c r="C14" s="27"/>
      <c r="D14" s="16"/>
      <c r="E14" s="16">
        <v>2</v>
      </c>
      <c r="F14" s="22">
        <v>0</v>
      </c>
      <c r="G14" s="18" t="s">
        <v>18</v>
      </c>
      <c r="H14" s="18">
        <v>0</v>
      </c>
      <c r="I14" s="18">
        <v>1</v>
      </c>
      <c r="J14" s="18" t="s">
        <v>69</v>
      </c>
      <c r="K14" s="23">
        <f>F14</f>
        <v>0</v>
      </c>
      <c r="L14" s="18">
        <v>1</v>
      </c>
      <c r="M14" s="18">
        <v>12</v>
      </c>
      <c r="N14" s="19">
        <v>760</v>
      </c>
      <c r="O14" s="19">
        <v>0</v>
      </c>
      <c r="P14" s="19">
        <v>5</v>
      </c>
      <c r="Q14" s="18" t="s">
        <v>212</v>
      </c>
      <c r="R14" s="18">
        <v>5</v>
      </c>
      <c r="S14" s="18">
        <v>12</v>
      </c>
      <c r="T14" s="18">
        <v>0</v>
      </c>
      <c r="U14" s="18">
        <v>4</v>
      </c>
      <c r="V14" s="18">
        <v>10</v>
      </c>
      <c r="W14" s="18">
        <v>5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8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8" t="str">
        <f t="shared" si="0"/>
        <v>45</v>
      </c>
      <c r="AU14" s="18" t="s">
        <v>25</v>
      </c>
      <c r="AV14" s="16" t="str">
        <f t="shared" si="1"/>
        <v>7B00013C0001120760000000050A05120004100000000000000000000000000000000000000000000000000000000000000000000000000000457D</v>
      </c>
      <c r="AW14" s="79">
        <v>13</v>
      </c>
      <c r="AX14" s="21"/>
      <c r="AY14" s="18" t="str">
        <f t="shared" si="2"/>
        <v>00</v>
      </c>
      <c r="AZ14" s="18" t="str">
        <f t="shared" si="3"/>
        <v>00</v>
      </c>
      <c r="BA14" s="20"/>
      <c r="BB14" s="21"/>
    </row>
    <row r="15" spans="1:54" ht="66">
      <c r="A15" s="27"/>
      <c r="B15" s="16"/>
      <c r="C15" s="27"/>
      <c r="D15" s="16"/>
      <c r="E15" s="16">
        <v>3</v>
      </c>
      <c r="F15" s="22" t="s">
        <v>22</v>
      </c>
      <c r="G15" s="18" t="s">
        <v>18</v>
      </c>
      <c r="H15" s="18">
        <v>0</v>
      </c>
      <c r="I15" s="18">
        <v>1</v>
      </c>
      <c r="J15" s="18" t="s">
        <v>69</v>
      </c>
      <c r="K15" s="23" t="str">
        <f>F15</f>
        <v>FF</v>
      </c>
      <c r="L15" s="18">
        <v>1</v>
      </c>
      <c r="M15" s="18">
        <v>12</v>
      </c>
      <c r="N15" s="19">
        <v>760</v>
      </c>
      <c r="O15" s="19">
        <v>0</v>
      </c>
      <c r="P15" s="19">
        <v>5</v>
      </c>
      <c r="Q15" s="18" t="s">
        <v>212</v>
      </c>
      <c r="R15" s="18">
        <v>5</v>
      </c>
      <c r="S15" s="18">
        <v>12</v>
      </c>
      <c r="T15" s="18">
        <v>0</v>
      </c>
      <c r="U15" s="18">
        <v>4</v>
      </c>
      <c r="V15" s="18">
        <v>10</v>
      </c>
      <c r="W15" s="18">
        <v>5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8">
        <v>0</v>
      </c>
      <c r="AJ15" s="19">
        <v>0</v>
      </c>
      <c r="AK15" s="19">
        <v>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8" t="str">
        <f t="shared" si="0"/>
        <v>44</v>
      </c>
      <c r="AU15" s="18" t="s">
        <v>25</v>
      </c>
      <c r="AV15" s="16" t="str">
        <f t="shared" si="1"/>
        <v>7B00013CFF01120760000000050A05120004100000000000000000000000000000000000000000000000000000000000000000000000000000447D</v>
      </c>
      <c r="AW15" s="79">
        <v>14</v>
      </c>
      <c r="AX15" s="21"/>
      <c r="AY15" s="18" t="str">
        <f t="shared" si="2"/>
        <v>00</v>
      </c>
      <c r="AZ15" s="18" t="str">
        <f t="shared" si="3"/>
        <v>00</v>
      </c>
      <c r="BA15" s="20"/>
      <c r="BB15" s="21"/>
    </row>
    <row r="16" spans="1:54" ht="66">
      <c r="A16" s="27"/>
      <c r="B16" s="16">
        <v>5</v>
      </c>
      <c r="C16" s="27" t="s">
        <v>10</v>
      </c>
      <c r="D16" s="16" t="s">
        <v>61</v>
      </c>
      <c r="E16" s="16">
        <v>1</v>
      </c>
      <c r="F16" s="22">
        <v>1</v>
      </c>
      <c r="G16" s="18" t="s">
        <v>18</v>
      </c>
      <c r="H16" s="18">
        <v>0</v>
      </c>
      <c r="I16" s="18">
        <v>1</v>
      </c>
      <c r="J16" s="18" t="s">
        <v>69</v>
      </c>
      <c r="K16" s="18" t="s">
        <v>68</v>
      </c>
      <c r="L16" s="23">
        <f>F16</f>
        <v>1</v>
      </c>
      <c r="M16" s="18">
        <v>12</v>
      </c>
      <c r="N16" s="19">
        <v>760</v>
      </c>
      <c r="O16" s="19">
        <v>0</v>
      </c>
      <c r="P16" s="19">
        <v>5</v>
      </c>
      <c r="Q16" s="18" t="s">
        <v>212</v>
      </c>
      <c r="R16" s="18">
        <v>5</v>
      </c>
      <c r="S16" s="18">
        <v>12</v>
      </c>
      <c r="T16" s="18">
        <v>0</v>
      </c>
      <c r="U16" s="18">
        <v>4</v>
      </c>
      <c r="V16" s="18">
        <v>10</v>
      </c>
      <c r="W16" s="18">
        <v>5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8">
        <v>0</v>
      </c>
      <c r="AJ16" s="19">
        <v>0</v>
      </c>
      <c r="AK16" s="19">
        <v>0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Q16" s="19">
        <v>0</v>
      </c>
      <c r="AR16" s="19">
        <v>0</v>
      </c>
      <c r="AS16" s="19">
        <v>0</v>
      </c>
      <c r="AT16" s="18" t="str">
        <f t="shared" si="0"/>
        <v>05</v>
      </c>
      <c r="AU16" s="18" t="s">
        <v>25</v>
      </c>
      <c r="AV16" s="16" t="str">
        <f t="shared" si="1"/>
        <v>7B00013CC801120760000000050A05120004100000000000000000000000000000000000000000000000000000000000000000000000000000057D</v>
      </c>
      <c r="AW16" s="79">
        <v>15</v>
      </c>
      <c r="AX16" s="21"/>
      <c r="AY16" s="18" t="str">
        <f t="shared" si="2"/>
        <v>00</v>
      </c>
      <c r="AZ16" s="18" t="str">
        <f t="shared" si="3"/>
        <v>00</v>
      </c>
      <c r="BA16" s="20"/>
      <c r="BB16" s="21"/>
    </row>
    <row r="17" spans="1:54" ht="66">
      <c r="A17" s="27"/>
      <c r="B17" s="16"/>
      <c r="C17" s="27"/>
      <c r="D17" s="16" t="s">
        <v>62</v>
      </c>
      <c r="E17" s="16">
        <v>2</v>
      </c>
      <c r="F17" s="22">
        <v>2</v>
      </c>
      <c r="G17" s="18" t="s">
        <v>18</v>
      </c>
      <c r="H17" s="18">
        <v>0</v>
      </c>
      <c r="I17" s="18">
        <v>1</v>
      </c>
      <c r="J17" s="18" t="s">
        <v>69</v>
      </c>
      <c r="K17" s="18" t="s">
        <v>68</v>
      </c>
      <c r="L17" s="23">
        <f>F17</f>
        <v>2</v>
      </c>
      <c r="M17" s="18">
        <v>12</v>
      </c>
      <c r="N17" s="19">
        <v>760</v>
      </c>
      <c r="O17" s="19">
        <v>0</v>
      </c>
      <c r="P17" s="19">
        <v>5</v>
      </c>
      <c r="Q17" s="18" t="s">
        <v>212</v>
      </c>
      <c r="R17" s="18">
        <v>5</v>
      </c>
      <c r="S17" s="18">
        <v>12</v>
      </c>
      <c r="T17" s="18">
        <v>0</v>
      </c>
      <c r="U17" s="18">
        <v>4</v>
      </c>
      <c r="V17" s="18">
        <v>10</v>
      </c>
      <c r="W17" s="18">
        <v>5</v>
      </c>
      <c r="X17" s="18">
        <v>0</v>
      </c>
      <c r="Y17" s="18">
        <v>0</v>
      </c>
      <c r="Z17" s="18">
        <v>0</v>
      </c>
      <c r="AA17" s="18">
        <v>0</v>
      </c>
      <c r="AB17" s="18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8">
        <v>0</v>
      </c>
      <c r="AJ17" s="19">
        <v>0</v>
      </c>
      <c r="AK17" s="19">
        <v>0</v>
      </c>
      <c r="AL17" s="19">
        <v>0</v>
      </c>
      <c r="AM17" s="19">
        <v>0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8" t="str">
        <f t="shared" si="0"/>
        <v>04</v>
      </c>
      <c r="AU17" s="18" t="s">
        <v>25</v>
      </c>
      <c r="AV17" s="16" t="str">
        <f t="shared" si="1"/>
        <v>7B00013CC802120760000000050A05120004100000000000000000000000000000000000000000000000000000000000000000000000000000047D</v>
      </c>
      <c r="AW17" s="79">
        <v>16</v>
      </c>
      <c r="AX17" s="21"/>
      <c r="AY17" s="18" t="str">
        <f t="shared" si="2"/>
        <v>00</v>
      </c>
      <c r="AZ17" s="18" t="str">
        <f t="shared" si="3"/>
        <v>00</v>
      </c>
      <c r="BA17" s="20"/>
      <c r="BB17" s="21"/>
    </row>
    <row r="18" spans="1:54" ht="66">
      <c r="A18" s="27"/>
      <c r="B18" s="16"/>
      <c r="C18" s="27"/>
      <c r="D18" s="16"/>
      <c r="E18" s="16">
        <v>3</v>
      </c>
      <c r="F18" s="22">
        <v>0</v>
      </c>
      <c r="G18" s="18" t="s">
        <v>18</v>
      </c>
      <c r="H18" s="18">
        <v>0</v>
      </c>
      <c r="I18" s="18">
        <v>1</v>
      </c>
      <c r="J18" s="18" t="s">
        <v>69</v>
      </c>
      <c r="K18" s="18" t="s">
        <v>68</v>
      </c>
      <c r="L18" s="23">
        <f t="shared" ref="L18:L19" si="4">F18</f>
        <v>0</v>
      </c>
      <c r="M18" s="18">
        <v>12</v>
      </c>
      <c r="N18" s="19">
        <v>760</v>
      </c>
      <c r="O18" s="19">
        <v>0</v>
      </c>
      <c r="P18" s="19">
        <v>5</v>
      </c>
      <c r="Q18" s="18" t="s">
        <v>212</v>
      </c>
      <c r="R18" s="18">
        <v>5</v>
      </c>
      <c r="S18" s="18">
        <v>12</v>
      </c>
      <c r="T18" s="18">
        <v>0</v>
      </c>
      <c r="U18" s="18">
        <v>4</v>
      </c>
      <c r="V18" s="18">
        <v>10</v>
      </c>
      <c r="W18" s="18">
        <v>5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8">
        <v>0</v>
      </c>
      <c r="AJ18" s="19">
        <v>0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8" t="str">
        <f t="shared" si="0"/>
        <v>04</v>
      </c>
      <c r="AU18" s="18" t="s">
        <v>25</v>
      </c>
      <c r="AV18" s="16" t="str">
        <f t="shared" si="1"/>
        <v>7B00013CC800120760000000050A05120004100000000000000000000000000000000000000000000000000000000000000000000000000000047D</v>
      </c>
      <c r="AW18" s="79">
        <v>17</v>
      </c>
      <c r="AX18" s="21"/>
      <c r="AY18" s="18" t="str">
        <f t="shared" si="2"/>
        <v>00</v>
      </c>
      <c r="AZ18" s="18" t="str">
        <f t="shared" si="3"/>
        <v>00</v>
      </c>
      <c r="BA18" s="20"/>
      <c r="BB18" s="21"/>
    </row>
    <row r="19" spans="1:54" ht="66">
      <c r="A19" s="27"/>
      <c r="B19" s="16"/>
      <c r="C19" s="27"/>
      <c r="D19" s="16"/>
      <c r="E19" s="16">
        <v>4</v>
      </c>
      <c r="F19" s="22" t="s">
        <v>22</v>
      </c>
      <c r="G19" s="18" t="s">
        <v>18</v>
      </c>
      <c r="H19" s="18">
        <v>0</v>
      </c>
      <c r="I19" s="18">
        <v>1</v>
      </c>
      <c r="J19" s="18" t="s">
        <v>69</v>
      </c>
      <c r="K19" s="18" t="s">
        <v>68</v>
      </c>
      <c r="L19" s="23" t="str">
        <f t="shared" si="4"/>
        <v>FF</v>
      </c>
      <c r="M19" s="18">
        <v>12</v>
      </c>
      <c r="N19" s="19">
        <v>760</v>
      </c>
      <c r="O19" s="19">
        <v>0</v>
      </c>
      <c r="P19" s="19">
        <v>5</v>
      </c>
      <c r="Q19" s="18" t="s">
        <v>212</v>
      </c>
      <c r="R19" s="18">
        <v>5</v>
      </c>
      <c r="S19" s="18">
        <v>12</v>
      </c>
      <c r="T19" s="18">
        <v>0</v>
      </c>
      <c r="U19" s="18">
        <v>4</v>
      </c>
      <c r="V19" s="18">
        <v>10</v>
      </c>
      <c r="W19" s="18">
        <v>5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8">
        <v>0</v>
      </c>
      <c r="AJ19" s="19">
        <v>0</v>
      </c>
      <c r="AK19" s="19">
        <v>0</v>
      </c>
      <c r="AL19" s="19">
        <v>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8" t="str">
        <f t="shared" si="0"/>
        <v>01</v>
      </c>
      <c r="AU19" s="18" t="s">
        <v>25</v>
      </c>
      <c r="AV19" s="16" t="str">
        <f t="shared" si="1"/>
        <v>7B00013CC8FF120760000000050A05120004100000000000000000000000000000000000000000000000000000000000000000000000000000017D</v>
      </c>
      <c r="AW19" s="79">
        <v>18</v>
      </c>
      <c r="AX19" s="21"/>
      <c r="AY19" s="18" t="str">
        <f t="shared" si="2"/>
        <v>00</v>
      </c>
      <c r="AZ19" s="18" t="str">
        <f t="shared" si="3"/>
        <v>00</v>
      </c>
      <c r="BA19" s="20"/>
      <c r="BB19" s="21"/>
    </row>
    <row r="20" spans="1:54" ht="66">
      <c r="A20" s="27"/>
      <c r="B20" s="16">
        <v>6</v>
      </c>
      <c r="C20" s="27" t="s">
        <v>65</v>
      </c>
      <c r="D20" s="16" t="s">
        <v>201</v>
      </c>
      <c r="E20" s="16">
        <v>1</v>
      </c>
      <c r="F20" s="22">
        <v>0</v>
      </c>
      <c r="G20" s="18" t="s">
        <v>18</v>
      </c>
      <c r="H20" s="18">
        <v>0</v>
      </c>
      <c r="I20" s="18">
        <v>1</v>
      </c>
      <c r="J20" s="18" t="s">
        <v>69</v>
      </c>
      <c r="K20" s="18" t="s">
        <v>68</v>
      </c>
      <c r="L20" s="18">
        <v>1</v>
      </c>
      <c r="M20" s="23">
        <f>F20</f>
        <v>0</v>
      </c>
      <c r="N20" s="19">
        <v>760</v>
      </c>
      <c r="O20" s="19">
        <v>0</v>
      </c>
      <c r="P20" s="19">
        <v>5</v>
      </c>
      <c r="Q20" s="18" t="s">
        <v>212</v>
      </c>
      <c r="R20" s="18">
        <v>5</v>
      </c>
      <c r="S20" s="18">
        <v>12</v>
      </c>
      <c r="T20" s="18">
        <v>0</v>
      </c>
      <c r="U20" s="18">
        <v>4</v>
      </c>
      <c r="V20" s="18">
        <v>10</v>
      </c>
      <c r="W20" s="18">
        <v>5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8">
        <v>0</v>
      </c>
      <c r="AJ20" s="19">
        <v>0</v>
      </c>
      <c r="AK20" s="19">
        <v>0</v>
      </c>
      <c r="AL20" s="19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8" t="str">
        <f t="shared" si="0"/>
        <v>11</v>
      </c>
      <c r="AU20" s="18" t="s">
        <v>25</v>
      </c>
      <c r="AV20" s="16" t="str">
        <f t="shared" si="1"/>
        <v>7B00013CC801000760000000050A05120004100000000000000000000000000000000000000000000000000000000000000000000000000000117D</v>
      </c>
      <c r="AW20" s="79">
        <v>19</v>
      </c>
      <c r="AX20" s="21"/>
      <c r="AY20" s="18" t="str">
        <f t="shared" si="2"/>
        <v>00</v>
      </c>
      <c r="AZ20" s="18" t="str">
        <f t="shared" si="3"/>
        <v>00</v>
      </c>
      <c r="BA20" s="20"/>
      <c r="BB20" s="21"/>
    </row>
    <row r="21" spans="1:54" ht="66">
      <c r="A21" s="27"/>
      <c r="B21" s="16"/>
      <c r="C21" s="27"/>
      <c r="D21" s="16"/>
      <c r="E21" s="16">
        <v>2</v>
      </c>
      <c r="F21" s="22">
        <v>6</v>
      </c>
      <c r="G21" s="18" t="s">
        <v>18</v>
      </c>
      <c r="H21" s="18">
        <v>0</v>
      </c>
      <c r="I21" s="18">
        <v>1</v>
      </c>
      <c r="J21" s="18" t="s">
        <v>69</v>
      </c>
      <c r="K21" s="18" t="s">
        <v>68</v>
      </c>
      <c r="L21" s="18">
        <v>1</v>
      </c>
      <c r="M21" s="23">
        <f t="shared" ref="M21:M22" si="5">F21</f>
        <v>6</v>
      </c>
      <c r="N21" s="19">
        <v>760</v>
      </c>
      <c r="O21" s="19">
        <v>0</v>
      </c>
      <c r="P21" s="19">
        <v>5</v>
      </c>
      <c r="Q21" s="18" t="s">
        <v>212</v>
      </c>
      <c r="R21" s="18">
        <v>5</v>
      </c>
      <c r="S21" s="18">
        <v>12</v>
      </c>
      <c r="T21" s="18">
        <v>0</v>
      </c>
      <c r="U21" s="18">
        <v>4</v>
      </c>
      <c r="V21" s="18">
        <v>10</v>
      </c>
      <c r="W21" s="18">
        <v>5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8">
        <v>0</v>
      </c>
      <c r="AJ21" s="19">
        <v>0</v>
      </c>
      <c r="AK21" s="19">
        <v>0</v>
      </c>
      <c r="AL21" s="19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8" t="str">
        <f t="shared" si="0"/>
        <v>01</v>
      </c>
      <c r="AU21" s="18" t="s">
        <v>25</v>
      </c>
      <c r="AV21" s="16" t="str">
        <f t="shared" si="1"/>
        <v>7B00013CC801060760000000050A05120004100000000000000000000000000000000000000000000000000000000000000000000000000000017D</v>
      </c>
      <c r="AW21" s="79">
        <v>20</v>
      </c>
      <c r="AX21" s="21"/>
      <c r="AY21" s="18" t="str">
        <f t="shared" si="2"/>
        <v>00</v>
      </c>
      <c r="AZ21" s="18" t="str">
        <f t="shared" si="3"/>
        <v>00</v>
      </c>
      <c r="BA21" s="20"/>
      <c r="BB21" s="21"/>
    </row>
    <row r="22" spans="1:54" ht="66">
      <c r="A22" s="27"/>
      <c r="B22" s="16"/>
      <c r="C22" s="27"/>
      <c r="D22" s="16"/>
      <c r="E22" s="16">
        <v>3</v>
      </c>
      <c r="F22" s="22" t="s">
        <v>22</v>
      </c>
      <c r="G22" s="18" t="s">
        <v>18</v>
      </c>
      <c r="H22" s="18">
        <v>0</v>
      </c>
      <c r="I22" s="18">
        <v>1</v>
      </c>
      <c r="J22" s="18" t="s">
        <v>69</v>
      </c>
      <c r="K22" s="18" t="s">
        <v>68</v>
      </c>
      <c r="L22" s="18">
        <v>1</v>
      </c>
      <c r="M22" s="23" t="str">
        <f t="shared" si="5"/>
        <v>FF</v>
      </c>
      <c r="N22" s="19">
        <v>760</v>
      </c>
      <c r="O22" s="19">
        <v>0</v>
      </c>
      <c r="P22" s="19">
        <v>5</v>
      </c>
      <c r="Q22" s="18" t="s">
        <v>212</v>
      </c>
      <c r="R22" s="18">
        <v>5</v>
      </c>
      <c r="S22" s="18">
        <v>12</v>
      </c>
      <c r="T22" s="18">
        <v>0</v>
      </c>
      <c r="U22" s="18">
        <v>4</v>
      </c>
      <c r="V22" s="18">
        <v>10</v>
      </c>
      <c r="W22" s="18">
        <v>5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18">
        <v>0</v>
      </c>
      <c r="AJ22" s="19">
        <v>0</v>
      </c>
      <c r="AK22" s="19">
        <v>0</v>
      </c>
      <c r="AL22" s="19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8" t="str">
        <f t="shared" si="0"/>
        <v>10</v>
      </c>
      <c r="AU22" s="18" t="s">
        <v>25</v>
      </c>
      <c r="AV22" s="16" t="str">
        <f t="shared" si="1"/>
        <v>7B00013CC801FF0760000000050A05120004100000000000000000000000000000000000000000000000000000000000000000000000000000107D</v>
      </c>
      <c r="AW22" s="79">
        <v>21</v>
      </c>
      <c r="AX22" s="21"/>
      <c r="AY22" s="18" t="str">
        <f t="shared" si="2"/>
        <v>00</v>
      </c>
      <c r="AZ22" s="18" t="str">
        <f t="shared" si="3"/>
        <v>00</v>
      </c>
      <c r="BA22" s="20"/>
      <c r="BB22" s="21"/>
    </row>
    <row r="23" spans="1:54" ht="66">
      <c r="A23" s="27"/>
      <c r="B23" s="16">
        <v>7</v>
      </c>
      <c r="C23" s="27" t="s">
        <v>67</v>
      </c>
      <c r="D23" s="16"/>
      <c r="E23" s="16">
        <v>1</v>
      </c>
      <c r="F23" s="25">
        <v>0</v>
      </c>
      <c r="G23" s="18" t="s">
        <v>18</v>
      </c>
      <c r="H23" s="18">
        <v>0</v>
      </c>
      <c r="I23" s="18">
        <v>1</v>
      </c>
      <c r="J23" s="18" t="s">
        <v>69</v>
      </c>
      <c r="K23" s="18" t="s">
        <v>68</v>
      </c>
      <c r="L23" s="18">
        <v>1</v>
      </c>
      <c r="M23" s="18">
        <v>12</v>
      </c>
      <c r="N23" s="26">
        <f>F23</f>
        <v>0</v>
      </c>
      <c r="O23" s="19">
        <v>0</v>
      </c>
      <c r="P23" s="19">
        <v>5</v>
      </c>
      <c r="Q23" s="18" t="s">
        <v>212</v>
      </c>
      <c r="R23" s="18">
        <v>5</v>
      </c>
      <c r="S23" s="18">
        <v>12</v>
      </c>
      <c r="T23" s="18">
        <v>0</v>
      </c>
      <c r="U23" s="18">
        <v>4</v>
      </c>
      <c r="V23" s="18">
        <v>10</v>
      </c>
      <c r="W23" s="18">
        <v>5</v>
      </c>
      <c r="X23" s="18">
        <v>0</v>
      </c>
      <c r="Y23" s="18">
        <v>0</v>
      </c>
      <c r="Z23" s="18">
        <v>0</v>
      </c>
      <c r="AA23" s="18">
        <v>0</v>
      </c>
      <c r="AB23" s="18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8">
        <v>0</v>
      </c>
      <c r="AJ23" s="19">
        <v>0</v>
      </c>
      <c r="AK23" s="19">
        <v>0</v>
      </c>
      <c r="AL23" s="19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8" t="str">
        <f t="shared" si="0"/>
        <v>45</v>
      </c>
      <c r="AU23" s="18" t="s">
        <v>25</v>
      </c>
      <c r="AV23" s="16" t="str">
        <f t="shared" si="1"/>
        <v>7B00013CC801120000000000050A05120004100000000000000000000000000000000000000000000000000000000000000000000000000000457D</v>
      </c>
      <c r="AW23" s="79">
        <v>22</v>
      </c>
      <c r="AX23" s="21"/>
      <c r="AY23" s="18" t="str">
        <f t="shared" si="2"/>
        <v>00</v>
      </c>
      <c r="AZ23" s="18" t="str">
        <f t="shared" si="3"/>
        <v>00</v>
      </c>
      <c r="BA23" s="20"/>
      <c r="BB23" s="21"/>
    </row>
    <row r="24" spans="1:54" ht="66">
      <c r="A24" s="27"/>
      <c r="B24" s="16"/>
      <c r="C24" s="27"/>
      <c r="D24" s="16"/>
      <c r="E24" s="16">
        <v>2</v>
      </c>
      <c r="F24" s="25">
        <v>34</v>
      </c>
      <c r="G24" s="18" t="s">
        <v>18</v>
      </c>
      <c r="H24" s="18">
        <v>0</v>
      </c>
      <c r="I24" s="18">
        <v>1</v>
      </c>
      <c r="J24" s="18" t="s">
        <v>69</v>
      </c>
      <c r="K24" s="18" t="s">
        <v>68</v>
      </c>
      <c r="L24" s="18">
        <v>1</v>
      </c>
      <c r="M24" s="18">
        <v>12</v>
      </c>
      <c r="N24" s="26">
        <f t="shared" ref="N24:N25" si="6">F24</f>
        <v>34</v>
      </c>
      <c r="O24" s="19">
        <v>0</v>
      </c>
      <c r="P24" s="19">
        <v>5</v>
      </c>
      <c r="Q24" s="18" t="s">
        <v>212</v>
      </c>
      <c r="R24" s="18">
        <v>5</v>
      </c>
      <c r="S24" s="18">
        <v>12</v>
      </c>
      <c r="T24" s="18">
        <v>0</v>
      </c>
      <c r="U24" s="18">
        <v>4</v>
      </c>
      <c r="V24" s="18">
        <v>10</v>
      </c>
      <c r="W24" s="18">
        <v>5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9">
        <v>0</v>
      </c>
      <c r="AD24" s="19">
        <v>0</v>
      </c>
      <c r="AE24" s="19">
        <v>0</v>
      </c>
      <c r="AF24" s="19">
        <v>0</v>
      </c>
      <c r="AG24" s="19">
        <v>0</v>
      </c>
      <c r="AH24" s="19">
        <v>0</v>
      </c>
      <c r="AI24" s="18">
        <v>0</v>
      </c>
      <c r="AJ24" s="19">
        <v>0</v>
      </c>
      <c r="AK24" s="19">
        <v>0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8" t="str">
        <f t="shared" si="0"/>
        <v>01</v>
      </c>
      <c r="AU24" s="18" t="s">
        <v>25</v>
      </c>
      <c r="AV24" s="16" t="str">
        <f t="shared" si="1"/>
        <v>7B00013CC801120034000000050A05120004100000000000000000000000000000000000000000000000000000000000000000000000000000017D</v>
      </c>
      <c r="AW24" s="79">
        <v>23</v>
      </c>
      <c r="AX24" s="21"/>
      <c r="AY24" s="18" t="str">
        <f t="shared" si="2"/>
        <v>00</v>
      </c>
      <c r="AZ24" s="18" t="str">
        <f t="shared" si="3"/>
        <v>00</v>
      </c>
      <c r="BA24" s="20"/>
      <c r="BB24" s="21"/>
    </row>
    <row r="25" spans="1:54" ht="66">
      <c r="A25" s="27"/>
      <c r="B25" s="16"/>
      <c r="C25" s="27"/>
      <c r="D25" s="16"/>
      <c r="E25" s="16">
        <v>3</v>
      </c>
      <c r="F25" s="25" t="s">
        <v>72</v>
      </c>
      <c r="G25" s="18" t="s">
        <v>18</v>
      </c>
      <c r="H25" s="18">
        <v>0</v>
      </c>
      <c r="I25" s="18">
        <v>1</v>
      </c>
      <c r="J25" s="18" t="s">
        <v>69</v>
      </c>
      <c r="K25" s="18" t="s">
        <v>68</v>
      </c>
      <c r="L25" s="18">
        <v>1</v>
      </c>
      <c r="M25" s="18">
        <v>12</v>
      </c>
      <c r="N25" s="26" t="str">
        <f t="shared" si="6"/>
        <v>FFFF</v>
      </c>
      <c r="O25" s="19">
        <v>0</v>
      </c>
      <c r="P25" s="19">
        <v>5</v>
      </c>
      <c r="Q25" s="18" t="s">
        <v>212</v>
      </c>
      <c r="R25" s="18">
        <v>5</v>
      </c>
      <c r="S25" s="18">
        <v>12</v>
      </c>
      <c r="T25" s="18">
        <v>0</v>
      </c>
      <c r="U25" s="18">
        <v>4</v>
      </c>
      <c r="V25" s="18">
        <v>10</v>
      </c>
      <c r="W25" s="18">
        <v>5</v>
      </c>
      <c r="X25" s="18">
        <v>0</v>
      </c>
      <c r="Y25" s="18">
        <v>0</v>
      </c>
      <c r="Z25" s="18">
        <v>0</v>
      </c>
      <c r="AA25" s="18">
        <v>0</v>
      </c>
      <c r="AB25" s="18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18">
        <v>0</v>
      </c>
      <c r="AJ25" s="19">
        <v>0</v>
      </c>
      <c r="AK25" s="19">
        <v>0</v>
      </c>
      <c r="AL25" s="19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8" t="str">
        <f t="shared" si="0"/>
        <v>44</v>
      </c>
      <c r="AU25" s="18" t="s">
        <v>25</v>
      </c>
      <c r="AV25" s="16" t="str">
        <f t="shared" si="1"/>
        <v>7B00013CC80112FFFF000000050A05120004100000000000000000000000000000000000000000000000000000000000000000000000000000447D</v>
      </c>
      <c r="AW25" s="79">
        <v>24</v>
      </c>
      <c r="AX25" s="21"/>
      <c r="AY25" s="18" t="str">
        <f t="shared" si="2"/>
        <v>00</v>
      </c>
      <c r="AZ25" s="18" t="str">
        <f t="shared" si="3"/>
        <v>00</v>
      </c>
      <c r="BA25" s="20"/>
      <c r="BB25" s="21"/>
    </row>
    <row r="26" spans="1:54" ht="66">
      <c r="A26" s="27"/>
      <c r="B26" s="16">
        <v>9</v>
      </c>
      <c r="C26" s="27" t="s">
        <v>79</v>
      </c>
      <c r="D26" s="16"/>
      <c r="E26" s="16">
        <v>1</v>
      </c>
      <c r="F26" s="25">
        <v>1</v>
      </c>
      <c r="G26" s="18" t="s">
        <v>18</v>
      </c>
      <c r="H26" s="18">
        <v>0</v>
      </c>
      <c r="I26" s="18">
        <v>1</v>
      </c>
      <c r="J26" s="18" t="s">
        <v>69</v>
      </c>
      <c r="K26" s="18" t="s">
        <v>68</v>
      </c>
      <c r="L26" s="18">
        <v>1</v>
      </c>
      <c r="M26" s="18">
        <v>12</v>
      </c>
      <c r="N26" s="19">
        <v>760</v>
      </c>
      <c r="O26" s="26">
        <f>F26</f>
        <v>1</v>
      </c>
      <c r="P26" s="19">
        <v>5</v>
      </c>
      <c r="Q26" s="18" t="s">
        <v>212</v>
      </c>
      <c r="R26" s="18">
        <v>5</v>
      </c>
      <c r="S26" s="18">
        <v>12</v>
      </c>
      <c r="T26" s="18">
        <v>0</v>
      </c>
      <c r="U26" s="18">
        <v>4</v>
      </c>
      <c r="V26" s="18">
        <v>10</v>
      </c>
      <c r="W26" s="18">
        <v>5</v>
      </c>
      <c r="X26" s="18">
        <v>0</v>
      </c>
      <c r="Y26" s="18">
        <v>0</v>
      </c>
      <c r="Z26" s="18">
        <v>0</v>
      </c>
      <c r="AA26" s="18">
        <v>0</v>
      </c>
      <c r="AB26" s="18">
        <v>0</v>
      </c>
      <c r="AC26" s="19">
        <v>0</v>
      </c>
      <c r="AD26" s="19">
        <v>0</v>
      </c>
      <c r="AE26" s="19">
        <v>0</v>
      </c>
      <c r="AF26" s="19">
        <v>0</v>
      </c>
      <c r="AG26" s="19">
        <v>0</v>
      </c>
      <c r="AH26" s="19">
        <v>0</v>
      </c>
      <c r="AI26" s="18">
        <v>0</v>
      </c>
      <c r="AJ26" s="19">
        <v>0</v>
      </c>
      <c r="AK26" s="19">
        <v>0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8" t="str">
        <f t="shared" si="0"/>
        <v>04</v>
      </c>
      <c r="AU26" s="18" t="s">
        <v>25</v>
      </c>
      <c r="AV26" s="16" t="str">
        <f t="shared" si="1"/>
        <v>7B00013CC801120760000100050A05120004100000000000000000000000000000000000000000000000000000000000000000000000000000047D</v>
      </c>
      <c r="AW26" s="79">
        <v>25</v>
      </c>
      <c r="AX26" s="21"/>
      <c r="AY26" s="18" t="str">
        <f t="shared" si="2"/>
        <v>00</v>
      </c>
      <c r="AZ26" s="18" t="str">
        <f t="shared" si="3"/>
        <v>00</v>
      </c>
      <c r="BA26" s="20"/>
      <c r="BB26" s="21"/>
    </row>
    <row r="27" spans="1:54" ht="66">
      <c r="A27" s="27"/>
      <c r="B27" s="16"/>
      <c r="C27" s="27"/>
      <c r="D27" s="16"/>
      <c r="E27" s="16">
        <v>2</v>
      </c>
      <c r="F27" s="25" t="s">
        <v>72</v>
      </c>
      <c r="G27" s="18" t="s">
        <v>18</v>
      </c>
      <c r="H27" s="18">
        <v>0</v>
      </c>
      <c r="I27" s="18">
        <v>1</v>
      </c>
      <c r="J27" s="18" t="s">
        <v>69</v>
      </c>
      <c r="K27" s="18" t="s">
        <v>68</v>
      </c>
      <c r="L27" s="18">
        <v>1</v>
      </c>
      <c r="M27" s="18">
        <v>12</v>
      </c>
      <c r="N27" s="19">
        <v>760</v>
      </c>
      <c r="O27" s="26" t="str">
        <f t="shared" ref="O27" si="7">F27</f>
        <v>FFFF</v>
      </c>
      <c r="P27" s="19">
        <v>5</v>
      </c>
      <c r="Q27" s="18" t="s">
        <v>212</v>
      </c>
      <c r="R27" s="18">
        <v>5</v>
      </c>
      <c r="S27" s="18">
        <v>12</v>
      </c>
      <c r="T27" s="18">
        <v>0</v>
      </c>
      <c r="U27" s="18">
        <v>4</v>
      </c>
      <c r="V27" s="18">
        <v>10</v>
      </c>
      <c r="W27" s="18">
        <v>5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8">
        <v>0</v>
      </c>
      <c r="AJ27" s="19">
        <v>0</v>
      </c>
      <c r="AK27" s="19">
        <v>0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8" t="str">
        <f t="shared" si="0"/>
        <v>04</v>
      </c>
      <c r="AU27" s="18" t="s">
        <v>25</v>
      </c>
      <c r="AV27" s="16" t="str">
        <f t="shared" si="1"/>
        <v>7B00013CC801120760FFFF00050A05120004100000000000000000000000000000000000000000000000000000000000000000000000000000047D</v>
      </c>
      <c r="AW27" s="79">
        <v>26</v>
      </c>
      <c r="AX27" s="21"/>
      <c r="AY27" s="18" t="str">
        <f t="shared" si="2"/>
        <v>00</v>
      </c>
      <c r="AZ27" s="18" t="str">
        <f t="shared" si="3"/>
        <v>00</v>
      </c>
      <c r="BA27" s="20"/>
      <c r="BB27" s="21"/>
    </row>
    <row r="28" spans="1:54" ht="66">
      <c r="A28" s="27"/>
      <c r="B28" s="16">
        <v>11</v>
      </c>
      <c r="C28" s="27" t="s">
        <v>74</v>
      </c>
      <c r="D28" s="16" t="s">
        <v>225</v>
      </c>
      <c r="E28" s="16">
        <v>1</v>
      </c>
      <c r="F28" s="25">
        <v>0</v>
      </c>
      <c r="G28" s="18" t="s">
        <v>18</v>
      </c>
      <c r="H28" s="18">
        <v>0</v>
      </c>
      <c r="I28" s="18">
        <v>1</v>
      </c>
      <c r="J28" s="18" t="s">
        <v>69</v>
      </c>
      <c r="K28" s="18" t="s">
        <v>68</v>
      </c>
      <c r="L28" s="18">
        <v>1</v>
      </c>
      <c r="M28" s="18">
        <v>12</v>
      </c>
      <c r="N28" s="19">
        <v>760</v>
      </c>
      <c r="O28" s="19">
        <v>0</v>
      </c>
      <c r="P28" s="26">
        <f>F28</f>
        <v>0</v>
      </c>
      <c r="Q28" s="18" t="s">
        <v>212</v>
      </c>
      <c r="R28" s="18">
        <v>5</v>
      </c>
      <c r="S28" s="18">
        <v>12</v>
      </c>
      <c r="T28" s="18">
        <v>0</v>
      </c>
      <c r="U28" s="18">
        <v>4</v>
      </c>
      <c r="V28" s="18">
        <v>10</v>
      </c>
      <c r="W28" s="18">
        <v>5</v>
      </c>
      <c r="X28" s="18">
        <v>0</v>
      </c>
      <c r="Y28" s="18">
        <v>0</v>
      </c>
      <c r="Z28" s="18">
        <v>0</v>
      </c>
      <c r="AA28" s="18">
        <v>0</v>
      </c>
      <c r="AB28" s="18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0</v>
      </c>
      <c r="AH28" s="19">
        <v>0</v>
      </c>
      <c r="AI28" s="18">
        <v>0</v>
      </c>
      <c r="AJ28" s="19">
        <v>0</v>
      </c>
      <c r="AK28" s="19">
        <v>0</v>
      </c>
      <c r="AL28" s="19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8" t="str">
        <f t="shared" si="0"/>
        <v>00</v>
      </c>
      <c r="AU28" s="18" t="s">
        <v>25</v>
      </c>
      <c r="AV28" s="16" t="str">
        <f t="shared" si="1"/>
        <v>7B00013CC801120760000000000A05120004100000000000000000000000000000000000000000000000000000000000000000000000000000007D</v>
      </c>
      <c r="AW28" s="79">
        <v>27</v>
      </c>
      <c r="AX28" s="21"/>
      <c r="AY28" s="18" t="str">
        <f t="shared" si="2"/>
        <v>00</v>
      </c>
      <c r="AZ28" s="18" t="str">
        <f t="shared" si="3"/>
        <v>00</v>
      </c>
      <c r="BA28" s="20"/>
      <c r="BB28" s="21"/>
    </row>
    <row r="29" spans="1:54" ht="66">
      <c r="A29" s="27"/>
      <c r="B29" s="16"/>
      <c r="C29" s="27"/>
      <c r="D29" s="16" t="s">
        <v>224</v>
      </c>
      <c r="E29" s="16">
        <v>2</v>
      </c>
      <c r="F29" s="25" t="s">
        <v>227</v>
      </c>
      <c r="G29" s="18" t="s">
        <v>18</v>
      </c>
      <c r="H29" s="18">
        <v>0</v>
      </c>
      <c r="I29" s="18">
        <v>1</v>
      </c>
      <c r="J29" s="18" t="s">
        <v>69</v>
      </c>
      <c r="K29" s="18" t="s">
        <v>68</v>
      </c>
      <c r="L29" s="18">
        <v>1</v>
      </c>
      <c r="M29" s="18">
        <v>12</v>
      </c>
      <c r="N29" s="19">
        <v>760</v>
      </c>
      <c r="O29" s="19">
        <v>0</v>
      </c>
      <c r="P29" s="26" t="str">
        <f t="shared" ref="P29:P30" si="8">F29</f>
        <v>02FF</v>
      </c>
      <c r="Q29" s="18" t="s">
        <v>212</v>
      </c>
      <c r="R29" s="18">
        <v>5</v>
      </c>
      <c r="S29" s="18">
        <v>12</v>
      </c>
      <c r="T29" s="18">
        <v>0</v>
      </c>
      <c r="U29" s="18">
        <v>4</v>
      </c>
      <c r="V29" s="18">
        <v>10</v>
      </c>
      <c r="W29" s="18">
        <v>5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8">
        <v>0</v>
      </c>
      <c r="AJ29" s="19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8" t="str">
        <f t="shared" si="0"/>
        <v>05</v>
      </c>
      <c r="AU29" s="18" t="s">
        <v>25</v>
      </c>
      <c r="AV29" s="16" t="str">
        <f t="shared" si="1"/>
        <v>7B00013CC801120760000002FF0A05120004100000000000000000000000000000000000000000000000000000000000000000000000000000057D</v>
      </c>
      <c r="AW29" s="79">
        <v>28</v>
      </c>
      <c r="AX29" s="21"/>
      <c r="AY29" s="18" t="str">
        <f t="shared" si="2"/>
        <v>00</v>
      </c>
      <c r="AZ29" s="18" t="str">
        <f t="shared" si="3"/>
        <v>00</v>
      </c>
      <c r="BA29" s="20"/>
      <c r="BB29" s="21"/>
    </row>
    <row r="30" spans="1:54" ht="66">
      <c r="A30" s="27"/>
      <c r="B30" s="16"/>
      <c r="C30" s="27"/>
      <c r="D30" s="16" t="s">
        <v>223</v>
      </c>
      <c r="E30" s="16">
        <v>3</v>
      </c>
      <c r="F30" s="25" t="s">
        <v>72</v>
      </c>
      <c r="G30" s="18" t="s">
        <v>18</v>
      </c>
      <c r="H30" s="18">
        <v>0</v>
      </c>
      <c r="I30" s="18">
        <v>1</v>
      </c>
      <c r="J30" s="18" t="s">
        <v>69</v>
      </c>
      <c r="K30" s="18" t="s">
        <v>68</v>
      </c>
      <c r="L30" s="18">
        <v>1</v>
      </c>
      <c r="M30" s="18">
        <v>12</v>
      </c>
      <c r="N30" s="19">
        <v>760</v>
      </c>
      <c r="O30" s="19">
        <v>0</v>
      </c>
      <c r="P30" s="26" t="str">
        <f t="shared" si="8"/>
        <v>FFFF</v>
      </c>
      <c r="Q30" s="18" t="s">
        <v>212</v>
      </c>
      <c r="R30" s="18">
        <v>5</v>
      </c>
      <c r="S30" s="18">
        <v>12</v>
      </c>
      <c r="T30" s="18">
        <v>0</v>
      </c>
      <c r="U30" s="18">
        <v>4</v>
      </c>
      <c r="V30" s="18">
        <v>10</v>
      </c>
      <c r="W30" s="18">
        <v>5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0</v>
      </c>
      <c r="AI30" s="18">
        <v>0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8" t="str">
        <f t="shared" si="0"/>
        <v>05</v>
      </c>
      <c r="AU30" s="18" t="s">
        <v>25</v>
      </c>
      <c r="AV30" s="16" t="str">
        <f t="shared" si="1"/>
        <v>7B00013CC8011207600000FFFF0A05120004100000000000000000000000000000000000000000000000000000000000000000000000000000057D</v>
      </c>
      <c r="AW30" s="79">
        <v>29</v>
      </c>
      <c r="AX30" s="21"/>
      <c r="AY30" s="18" t="str">
        <f t="shared" si="2"/>
        <v>00</v>
      </c>
      <c r="AZ30" s="18" t="str">
        <f t="shared" si="3"/>
        <v>00</v>
      </c>
      <c r="BA30" s="20"/>
      <c r="BB30" s="21"/>
    </row>
    <row r="31" spans="1:54" ht="66">
      <c r="A31" s="27"/>
      <c r="B31" s="16">
        <v>13</v>
      </c>
      <c r="C31" s="27" t="s">
        <v>206</v>
      </c>
      <c r="D31" s="16"/>
      <c r="E31" s="16">
        <v>1</v>
      </c>
      <c r="F31" s="22">
        <v>0</v>
      </c>
      <c r="G31" s="18" t="s">
        <v>18</v>
      </c>
      <c r="H31" s="18">
        <v>0</v>
      </c>
      <c r="I31" s="18">
        <v>1</v>
      </c>
      <c r="J31" s="18" t="s">
        <v>69</v>
      </c>
      <c r="K31" s="18" t="s">
        <v>68</v>
      </c>
      <c r="L31" s="18">
        <v>1</v>
      </c>
      <c r="M31" s="18">
        <v>12</v>
      </c>
      <c r="N31" s="19">
        <v>760</v>
      </c>
      <c r="O31" s="19">
        <v>0</v>
      </c>
      <c r="P31" s="19">
        <v>5</v>
      </c>
      <c r="Q31" s="23">
        <f>F31</f>
        <v>0</v>
      </c>
      <c r="R31" s="18">
        <v>5</v>
      </c>
      <c r="S31" s="18">
        <v>12</v>
      </c>
      <c r="T31" s="18">
        <v>0</v>
      </c>
      <c r="U31" s="18">
        <v>4</v>
      </c>
      <c r="V31" s="18">
        <v>10</v>
      </c>
      <c r="W31" s="18">
        <v>5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9">
        <v>0</v>
      </c>
      <c r="AD31" s="19">
        <v>0</v>
      </c>
      <c r="AE31" s="19">
        <v>0</v>
      </c>
      <c r="AF31" s="19">
        <v>0</v>
      </c>
      <c r="AG31" s="19">
        <v>0</v>
      </c>
      <c r="AH31" s="19">
        <v>0</v>
      </c>
      <c r="AI31" s="18">
        <v>0</v>
      </c>
      <c r="AJ31" s="19">
        <v>0</v>
      </c>
      <c r="AK31" s="19">
        <v>0</v>
      </c>
      <c r="AL31" s="19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8" t="str">
        <f t="shared" si="0"/>
        <v>01</v>
      </c>
      <c r="AU31" s="18" t="s">
        <v>25</v>
      </c>
      <c r="AV31" s="16" t="str">
        <f t="shared" si="1"/>
        <v>7B00013CC801120760000000050005120004100000000000000000000000000000000000000000000000000000000000000000000000000000017D</v>
      </c>
      <c r="AW31" s="79">
        <v>30</v>
      </c>
      <c r="AX31" s="21"/>
      <c r="AY31" s="18" t="str">
        <f t="shared" si="2"/>
        <v>00</v>
      </c>
      <c r="AZ31" s="18" t="str">
        <f t="shared" si="3"/>
        <v>00</v>
      </c>
      <c r="BA31" s="20"/>
      <c r="BB31" s="21"/>
    </row>
    <row r="32" spans="1:54" ht="66">
      <c r="A32" s="27"/>
      <c r="B32" s="16"/>
      <c r="C32" s="27"/>
      <c r="D32" s="16"/>
      <c r="E32" s="16">
        <v>2</v>
      </c>
      <c r="F32" s="22" t="s">
        <v>22</v>
      </c>
      <c r="G32" s="18" t="s">
        <v>18</v>
      </c>
      <c r="H32" s="18">
        <v>0</v>
      </c>
      <c r="I32" s="18">
        <v>1</v>
      </c>
      <c r="J32" s="18" t="s">
        <v>69</v>
      </c>
      <c r="K32" s="18" t="s">
        <v>68</v>
      </c>
      <c r="L32" s="18">
        <v>1</v>
      </c>
      <c r="M32" s="18">
        <v>12</v>
      </c>
      <c r="N32" s="19">
        <v>760</v>
      </c>
      <c r="O32" s="19">
        <v>0</v>
      </c>
      <c r="P32" s="19">
        <v>5</v>
      </c>
      <c r="Q32" s="23" t="str">
        <f t="shared" ref="Q32" si="9">F32</f>
        <v>FF</v>
      </c>
      <c r="R32" s="18">
        <v>5</v>
      </c>
      <c r="S32" s="18">
        <v>12</v>
      </c>
      <c r="T32" s="18">
        <v>0</v>
      </c>
      <c r="U32" s="18">
        <v>4</v>
      </c>
      <c r="V32" s="18">
        <v>10</v>
      </c>
      <c r="W32" s="18">
        <v>5</v>
      </c>
      <c r="X32" s="18">
        <v>0</v>
      </c>
      <c r="Y32" s="18">
        <v>0</v>
      </c>
      <c r="Z32" s="18">
        <v>0</v>
      </c>
      <c r="AA32" s="18">
        <v>0</v>
      </c>
      <c r="AB32" s="18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18">
        <v>0</v>
      </c>
      <c r="AJ32" s="19">
        <v>0</v>
      </c>
      <c r="AK32" s="19">
        <v>0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8" t="str">
        <f t="shared" si="0"/>
        <v>00</v>
      </c>
      <c r="AU32" s="18" t="s">
        <v>25</v>
      </c>
      <c r="AV32" s="16" t="str">
        <f t="shared" si="1"/>
        <v>7B00013CC80112076000000005FF05120004100000000000000000000000000000000000000000000000000000000000000000000000000000007D</v>
      </c>
      <c r="AW32" s="79">
        <v>31</v>
      </c>
      <c r="AX32" s="21"/>
      <c r="AY32" s="18" t="str">
        <f t="shared" si="2"/>
        <v>00</v>
      </c>
      <c r="AZ32" s="18" t="str">
        <f t="shared" si="3"/>
        <v>00</v>
      </c>
      <c r="BA32" s="20"/>
      <c r="BB32" s="21"/>
    </row>
    <row r="33" spans="1:54" ht="66">
      <c r="A33" s="27"/>
      <c r="B33" s="16">
        <v>14</v>
      </c>
      <c r="C33" s="27" t="s">
        <v>207</v>
      </c>
      <c r="D33" s="16"/>
      <c r="E33" s="16">
        <v>1</v>
      </c>
      <c r="F33" s="22">
        <v>0</v>
      </c>
      <c r="G33" s="18" t="s">
        <v>18</v>
      </c>
      <c r="H33" s="18">
        <v>0</v>
      </c>
      <c r="I33" s="18">
        <v>1</v>
      </c>
      <c r="J33" s="18" t="s">
        <v>69</v>
      </c>
      <c r="K33" s="18" t="s">
        <v>68</v>
      </c>
      <c r="L33" s="18">
        <v>1</v>
      </c>
      <c r="M33" s="18">
        <v>12</v>
      </c>
      <c r="N33" s="19">
        <v>760</v>
      </c>
      <c r="O33" s="19">
        <v>0</v>
      </c>
      <c r="P33" s="19">
        <v>5</v>
      </c>
      <c r="Q33" s="18" t="s">
        <v>212</v>
      </c>
      <c r="R33" s="23">
        <f>F33</f>
        <v>0</v>
      </c>
      <c r="S33" s="18">
        <v>12</v>
      </c>
      <c r="T33" s="18">
        <v>0</v>
      </c>
      <c r="U33" s="18">
        <v>4</v>
      </c>
      <c r="V33" s="18">
        <v>10</v>
      </c>
      <c r="W33" s="18">
        <v>5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8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8" t="str">
        <f t="shared" si="0"/>
        <v>00</v>
      </c>
      <c r="AU33" s="18" t="s">
        <v>25</v>
      </c>
      <c r="AV33" s="16" t="str">
        <f t="shared" si="1"/>
        <v>7B00013CC801120760000000050A00120004100000000000000000000000000000000000000000000000000000000000000000000000000000007D</v>
      </c>
      <c r="AW33" s="79">
        <v>32</v>
      </c>
      <c r="AX33" s="21"/>
      <c r="AY33" s="18" t="str">
        <f t="shared" si="2"/>
        <v>00</v>
      </c>
      <c r="AZ33" s="18" t="str">
        <f t="shared" si="3"/>
        <v>00</v>
      </c>
      <c r="BA33" s="20"/>
      <c r="BB33" s="21"/>
    </row>
    <row r="34" spans="1:54" ht="66">
      <c r="A34" s="27"/>
      <c r="B34" s="16"/>
      <c r="C34" s="27"/>
      <c r="D34" s="16"/>
      <c r="E34" s="16">
        <v>2</v>
      </c>
      <c r="F34" s="22" t="s">
        <v>22</v>
      </c>
      <c r="G34" s="18" t="s">
        <v>18</v>
      </c>
      <c r="H34" s="18">
        <v>0</v>
      </c>
      <c r="I34" s="18">
        <v>1</v>
      </c>
      <c r="J34" s="18" t="s">
        <v>69</v>
      </c>
      <c r="K34" s="18" t="s">
        <v>68</v>
      </c>
      <c r="L34" s="18">
        <v>1</v>
      </c>
      <c r="M34" s="18">
        <v>12</v>
      </c>
      <c r="N34" s="19">
        <v>760</v>
      </c>
      <c r="O34" s="19">
        <v>0</v>
      </c>
      <c r="P34" s="19">
        <v>5</v>
      </c>
      <c r="Q34" s="18" t="s">
        <v>212</v>
      </c>
      <c r="R34" s="23" t="str">
        <f t="shared" ref="R34" si="10">F34</f>
        <v>FF</v>
      </c>
      <c r="S34" s="18">
        <v>12</v>
      </c>
      <c r="T34" s="18">
        <v>0</v>
      </c>
      <c r="U34" s="18">
        <v>4</v>
      </c>
      <c r="V34" s="18">
        <v>10</v>
      </c>
      <c r="W34" s="18">
        <v>5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0</v>
      </c>
      <c r="AH34" s="19">
        <v>0</v>
      </c>
      <c r="AI34" s="18">
        <v>0</v>
      </c>
      <c r="AJ34" s="19">
        <v>0</v>
      </c>
      <c r="AK34" s="19">
        <v>0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8" t="str">
        <f t="shared" si="0"/>
        <v>05</v>
      </c>
      <c r="AU34" s="18" t="s">
        <v>25</v>
      </c>
      <c r="AV34" s="16" t="str">
        <f t="shared" si="1"/>
        <v>7B00013CC801120760000000050AFF120004100000000000000000000000000000000000000000000000000000000000000000000000000000057D</v>
      </c>
      <c r="AW34" s="79">
        <v>33</v>
      </c>
      <c r="AX34" s="21"/>
      <c r="AY34" s="18" t="str">
        <f t="shared" si="2"/>
        <v>00</v>
      </c>
      <c r="AZ34" s="18" t="str">
        <f t="shared" si="3"/>
        <v>00</v>
      </c>
      <c r="BA34" s="20"/>
      <c r="BB34" s="21"/>
    </row>
    <row r="35" spans="1:54" ht="66">
      <c r="A35" s="27"/>
      <c r="B35" s="16">
        <v>15</v>
      </c>
      <c r="C35" s="27" t="s">
        <v>213</v>
      </c>
      <c r="D35" s="16" t="s">
        <v>204</v>
      </c>
      <c r="E35" s="16">
        <v>1</v>
      </c>
      <c r="F35" s="22">
        <v>0</v>
      </c>
      <c r="G35" s="18" t="s">
        <v>18</v>
      </c>
      <c r="H35" s="18">
        <v>0</v>
      </c>
      <c r="I35" s="18">
        <v>1</v>
      </c>
      <c r="J35" s="18" t="s">
        <v>69</v>
      </c>
      <c r="K35" s="18" t="s">
        <v>68</v>
      </c>
      <c r="L35" s="18">
        <v>1</v>
      </c>
      <c r="M35" s="18">
        <v>12</v>
      </c>
      <c r="N35" s="19">
        <v>760</v>
      </c>
      <c r="O35" s="19">
        <v>0</v>
      </c>
      <c r="P35" s="19">
        <v>5</v>
      </c>
      <c r="Q35" s="18" t="s">
        <v>212</v>
      </c>
      <c r="R35" s="18">
        <v>5</v>
      </c>
      <c r="S35" s="23">
        <f>F35</f>
        <v>0</v>
      </c>
      <c r="T35" s="18">
        <v>0</v>
      </c>
      <c r="U35" s="18">
        <v>4</v>
      </c>
      <c r="V35" s="18">
        <v>10</v>
      </c>
      <c r="W35" s="18">
        <v>5</v>
      </c>
      <c r="X35" s="18">
        <v>0</v>
      </c>
      <c r="Y35" s="18">
        <v>0</v>
      </c>
      <c r="Z35" s="18">
        <v>0</v>
      </c>
      <c r="AA35" s="18">
        <v>0</v>
      </c>
      <c r="AB35" s="18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0</v>
      </c>
      <c r="AI35" s="18">
        <v>0</v>
      </c>
      <c r="AJ35" s="19">
        <v>0</v>
      </c>
      <c r="AK35" s="19">
        <v>0</v>
      </c>
      <c r="AL35" s="19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8" t="str">
        <f t="shared" si="0"/>
        <v>11</v>
      </c>
      <c r="AU35" s="18" t="s">
        <v>25</v>
      </c>
      <c r="AV35" s="16" t="str">
        <f t="shared" si="1"/>
        <v>7B00013CC801120760000000050A05000004100000000000000000000000000000000000000000000000000000000000000000000000000000117D</v>
      </c>
      <c r="AW35" s="79">
        <v>34</v>
      </c>
      <c r="AX35" s="21"/>
      <c r="AY35" s="18" t="str">
        <f t="shared" si="2"/>
        <v>00</v>
      </c>
      <c r="AZ35" s="18" t="str">
        <f t="shared" si="3"/>
        <v>00</v>
      </c>
      <c r="BA35" s="20"/>
      <c r="BB35" s="21"/>
    </row>
    <row r="36" spans="1:54" ht="66">
      <c r="A36" s="27"/>
      <c r="B36" s="16"/>
      <c r="C36" s="27"/>
      <c r="D36" s="16"/>
      <c r="E36" s="16">
        <v>2</v>
      </c>
      <c r="F36" s="22" t="s">
        <v>22</v>
      </c>
      <c r="G36" s="18" t="s">
        <v>18</v>
      </c>
      <c r="H36" s="18">
        <v>0</v>
      </c>
      <c r="I36" s="18">
        <v>1</v>
      </c>
      <c r="J36" s="18" t="s">
        <v>69</v>
      </c>
      <c r="K36" s="18" t="s">
        <v>68</v>
      </c>
      <c r="L36" s="18">
        <v>1</v>
      </c>
      <c r="M36" s="18">
        <v>12</v>
      </c>
      <c r="N36" s="19">
        <v>760</v>
      </c>
      <c r="O36" s="19">
        <v>0</v>
      </c>
      <c r="P36" s="19">
        <v>5</v>
      </c>
      <c r="Q36" s="18" t="s">
        <v>212</v>
      </c>
      <c r="R36" s="18">
        <v>5</v>
      </c>
      <c r="S36" s="23" t="str">
        <f t="shared" ref="S36" si="11">F36</f>
        <v>FF</v>
      </c>
      <c r="T36" s="18">
        <v>0</v>
      </c>
      <c r="U36" s="18">
        <v>4</v>
      </c>
      <c r="V36" s="18">
        <v>10</v>
      </c>
      <c r="W36" s="18">
        <v>5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18">
        <v>0</v>
      </c>
      <c r="AJ36" s="19">
        <v>0</v>
      </c>
      <c r="AK36" s="19">
        <v>0</v>
      </c>
      <c r="AL36" s="19">
        <v>0</v>
      </c>
      <c r="AM36" s="19">
        <v>0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>
        <v>0</v>
      </c>
      <c r="AT36" s="18" t="str">
        <f t="shared" si="0"/>
        <v>10</v>
      </c>
      <c r="AU36" s="18" t="s">
        <v>25</v>
      </c>
      <c r="AV36" s="16" t="str">
        <f t="shared" si="1"/>
        <v>7B00013CC801120760000000050A05FF0004100000000000000000000000000000000000000000000000000000000000000000000000000000107D</v>
      </c>
      <c r="AW36" s="79">
        <v>35</v>
      </c>
      <c r="AX36" s="21"/>
      <c r="AY36" s="18" t="str">
        <f t="shared" si="2"/>
        <v>00</v>
      </c>
      <c r="AZ36" s="18" t="str">
        <f t="shared" si="3"/>
        <v>00</v>
      </c>
      <c r="BA36" s="20"/>
      <c r="BB36" s="21"/>
    </row>
    <row r="37" spans="1:54" ht="66">
      <c r="A37" s="27"/>
      <c r="B37" s="16">
        <v>16</v>
      </c>
      <c r="C37" s="27" t="s">
        <v>214</v>
      </c>
      <c r="D37" s="16"/>
      <c r="E37" s="16">
        <v>1</v>
      </c>
      <c r="F37" s="22">
        <v>1</v>
      </c>
      <c r="G37" s="18" t="s">
        <v>18</v>
      </c>
      <c r="H37" s="18">
        <v>0</v>
      </c>
      <c r="I37" s="18">
        <v>1</v>
      </c>
      <c r="J37" s="18" t="s">
        <v>69</v>
      </c>
      <c r="K37" s="18" t="s">
        <v>68</v>
      </c>
      <c r="L37" s="18">
        <v>1</v>
      </c>
      <c r="M37" s="18">
        <v>12</v>
      </c>
      <c r="N37" s="19">
        <v>760</v>
      </c>
      <c r="O37" s="19">
        <v>0</v>
      </c>
      <c r="P37" s="19">
        <v>5</v>
      </c>
      <c r="Q37" s="18" t="s">
        <v>212</v>
      </c>
      <c r="R37" s="18">
        <v>5</v>
      </c>
      <c r="S37" s="18">
        <v>12</v>
      </c>
      <c r="T37" s="23">
        <f>F37</f>
        <v>1</v>
      </c>
      <c r="U37" s="18">
        <v>4</v>
      </c>
      <c r="V37" s="18">
        <v>10</v>
      </c>
      <c r="W37" s="18">
        <v>5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8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8" t="str">
        <f t="shared" si="0"/>
        <v>04</v>
      </c>
      <c r="AU37" s="18" t="s">
        <v>25</v>
      </c>
      <c r="AV37" s="16" t="str">
        <f t="shared" si="1"/>
        <v>7B00013CC801120760000000050A05120104100000000000000000000000000000000000000000000000000000000000000000000000000000047D</v>
      </c>
      <c r="AW37" s="79">
        <v>36</v>
      </c>
      <c r="AX37" s="21"/>
      <c r="AY37" s="18" t="str">
        <f t="shared" si="2"/>
        <v>00</v>
      </c>
      <c r="AZ37" s="18" t="str">
        <f t="shared" si="3"/>
        <v>00</v>
      </c>
      <c r="BA37" s="20"/>
      <c r="BB37" s="21"/>
    </row>
    <row r="38" spans="1:54" ht="66">
      <c r="A38" s="27"/>
      <c r="B38" s="16"/>
      <c r="C38" s="27"/>
      <c r="D38" s="16"/>
      <c r="E38" s="16">
        <v>2</v>
      </c>
      <c r="F38" s="22" t="s">
        <v>22</v>
      </c>
      <c r="G38" s="18" t="s">
        <v>18</v>
      </c>
      <c r="H38" s="18">
        <v>0</v>
      </c>
      <c r="I38" s="18">
        <v>1</v>
      </c>
      <c r="J38" s="18" t="s">
        <v>69</v>
      </c>
      <c r="K38" s="18" t="s">
        <v>68</v>
      </c>
      <c r="L38" s="18">
        <v>1</v>
      </c>
      <c r="M38" s="18">
        <v>12</v>
      </c>
      <c r="N38" s="19">
        <v>760</v>
      </c>
      <c r="O38" s="19">
        <v>0</v>
      </c>
      <c r="P38" s="19">
        <v>5</v>
      </c>
      <c r="Q38" s="18" t="s">
        <v>212</v>
      </c>
      <c r="R38" s="18">
        <v>5</v>
      </c>
      <c r="S38" s="18">
        <v>12</v>
      </c>
      <c r="T38" s="23" t="str">
        <f t="shared" ref="T38" si="12">F38</f>
        <v>FF</v>
      </c>
      <c r="U38" s="18">
        <v>4</v>
      </c>
      <c r="V38" s="18">
        <v>10</v>
      </c>
      <c r="W38" s="18">
        <v>5</v>
      </c>
      <c r="X38" s="18">
        <v>0</v>
      </c>
      <c r="Y38" s="18">
        <v>0</v>
      </c>
      <c r="Z38" s="18">
        <v>0</v>
      </c>
      <c r="AA38" s="18">
        <v>0</v>
      </c>
      <c r="AB38" s="18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8">
        <v>0</v>
      </c>
      <c r="AJ38" s="19">
        <v>0</v>
      </c>
      <c r="AK38" s="19">
        <v>0</v>
      </c>
      <c r="AL38" s="19">
        <v>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8" t="str">
        <f t="shared" si="0"/>
        <v>04</v>
      </c>
      <c r="AU38" s="18" t="s">
        <v>25</v>
      </c>
      <c r="AV38" s="16" t="str">
        <f t="shared" si="1"/>
        <v>7B00013CC801120760000000050A0512FF04100000000000000000000000000000000000000000000000000000000000000000000000000000047D</v>
      </c>
      <c r="AW38" s="79">
        <v>37</v>
      </c>
      <c r="AX38" s="21"/>
      <c r="AY38" s="18" t="str">
        <f t="shared" si="2"/>
        <v>00</v>
      </c>
      <c r="AZ38" s="18" t="str">
        <f t="shared" si="3"/>
        <v>00</v>
      </c>
      <c r="BA38" s="20"/>
      <c r="BB38" s="21"/>
    </row>
    <row r="39" spans="1:54" ht="66">
      <c r="A39" s="27"/>
      <c r="B39" s="16">
        <v>17</v>
      </c>
      <c r="C39" s="27" t="s">
        <v>79</v>
      </c>
      <c r="D39" s="16"/>
      <c r="E39" s="16">
        <v>1</v>
      </c>
      <c r="F39" s="22">
        <v>1</v>
      </c>
      <c r="G39" s="18" t="s">
        <v>18</v>
      </c>
      <c r="H39" s="18">
        <v>0</v>
      </c>
      <c r="I39" s="18">
        <v>1</v>
      </c>
      <c r="J39" s="18" t="s">
        <v>69</v>
      </c>
      <c r="K39" s="18" t="s">
        <v>68</v>
      </c>
      <c r="L39" s="18">
        <v>1</v>
      </c>
      <c r="M39" s="18">
        <v>12</v>
      </c>
      <c r="N39" s="19">
        <v>760</v>
      </c>
      <c r="O39" s="19">
        <v>0</v>
      </c>
      <c r="P39" s="19">
        <v>5</v>
      </c>
      <c r="Q39" s="18" t="s">
        <v>212</v>
      </c>
      <c r="R39" s="18">
        <v>5</v>
      </c>
      <c r="S39" s="18">
        <v>12</v>
      </c>
      <c r="T39" s="18">
        <v>0</v>
      </c>
      <c r="U39" s="23">
        <f>F39</f>
        <v>1</v>
      </c>
      <c r="V39" s="18">
        <v>10</v>
      </c>
      <c r="W39" s="18">
        <v>5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8">
        <v>0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8" t="str">
        <f t="shared" si="0"/>
        <v>00</v>
      </c>
      <c r="AU39" s="18" t="s">
        <v>25</v>
      </c>
      <c r="AV39" s="16" t="str">
        <f t="shared" si="1"/>
        <v>7B00013CC801120760000000050A05120001100000000000000000000000000000000000000000000000000000000000000000000000000000007D</v>
      </c>
      <c r="AW39" s="79">
        <v>38</v>
      </c>
      <c r="AX39" s="21"/>
      <c r="AY39" s="18" t="str">
        <f t="shared" si="2"/>
        <v>00</v>
      </c>
      <c r="AZ39" s="18" t="str">
        <f t="shared" si="3"/>
        <v>00</v>
      </c>
      <c r="BA39" s="20"/>
      <c r="BB39" s="21"/>
    </row>
    <row r="40" spans="1:54" ht="66">
      <c r="A40" s="27"/>
      <c r="B40" s="16"/>
      <c r="C40" s="27"/>
      <c r="D40" s="16"/>
      <c r="E40" s="16">
        <v>2</v>
      </c>
      <c r="F40" s="22" t="s">
        <v>22</v>
      </c>
      <c r="G40" s="18" t="s">
        <v>18</v>
      </c>
      <c r="H40" s="18">
        <v>0</v>
      </c>
      <c r="I40" s="18">
        <v>1</v>
      </c>
      <c r="J40" s="18" t="s">
        <v>69</v>
      </c>
      <c r="K40" s="18" t="s">
        <v>68</v>
      </c>
      <c r="L40" s="18">
        <v>1</v>
      </c>
      <c r="M40" s="18">
        <v>12</v>
      </c>
      <c r="N40" s="19">
        <v>760</v>
      </c>
      <c r="O40" s="19">
        <v>0</v>
      </c>
      <c r="P40" s="19">
        <v>5</v>
      </c>
      <c r="Q40" s="18" t="s">
        <v>212</v>
      </c>
      <c r="R40" s="18">
        <v>5</v>
      </c>
      <c r="S40" s="18">
        <v>12</v>
      </c>
      <c r="T40" s="18">
        <v>0</v>
      </c>
      <c r="U40" s="23" t="str">
        <f t="shared" ref="U40" si="13">F40</f>
        <v>FF</v>
      </c>
      <c r="V40" s="18">
        <v>10</v>
      </c>
      <c r="W40" s="18">
        <v>5</v>
      </c>
      <c r="X40" s="18">
        <v>0</v>
      </c>
      <c r="Y40" s="18">
        <v>0</v>
      </c>
      <c r="Z40" s="18">
        <v>0</v>
      </c>
      <c r="AA40" s="18">
        <v>0</v>
      </c>
      <c r="AB40" s="18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8">
        <v>0</v>
      </c>
      <c r="AJ40" s="19">
        <v>0</v>
      </c>
      <c r="AK40" s="19">
        <v>0</v>
      </c>
      <c r="AL40" s="19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8" t="str">
        <f t="shared" si="0"/>
        <v>00</v>
      </c>
      <c r="AU40" s="18" t="s">
        <v>25</v>
      </c>
      <c r="AV40" s="16" t="str">
        <f t="shared" si="1"/>
        <v>7B00013CC801120760000000050A051200FF100000000000000000000000000000000000000000000000000000000000000000000000000000007D</v>
      </c>
      <c r="AW40" s="79">
        <v>39</v>
      </c>
      <c r="AX40" s="21"/>
      <c r="AY40" s="18" t="str">
        <f t="shared" si="2"/>
        <v>00</v>
      </c>
      <c r="AZ40" s="18" t="str">
        <f t="shared" si="3"/>
        <v>00</v>
      </c>
      <c r="BA40" s="20"/>
      <c r="BB40" s="21"/>
    </row>
    <row r="41" spans="1:54" ht="66">
      <c r="A41" s="27"/>
      <c r="B41" s="16">
        <v>18</v>
      </c>
      <c r="C41" s="27" t="s">
        <v>79</v>
      </c>
      <c r="D41" s="16"/>
      <c r="E41" s="16">
        <v>1</v>
      </c>
      <c r="F41" s="22">
        <v>1</v>
      </c>
      <c r="G41" s="18" t="s">
        <v>18</v>
      </c>
      <c r="H41" s="18">
        <v>0</v>
      </c>
      <c r="I41" s="18">
        <v>1</v>
      </c>
      <c r="J41" s="18" t="s">
        <v>69</v>
      </c>
      <c r="K41" s="18" t="s">
        <v>68</v>
      </c>
      <c r="L41" s="18">
        <v>1</v>
      </c>
      <c r="M41" s="18">
        <v>12</v>
      </c>
      <c r="N41" s="19">
        <v>760</v>
      </c>
      <c r="O41" s="19">
        <v>0</v>
      </c>
      <c r="P41" s="19">
        <v>5</v>
      </c>
      <c r="Q41" s="18" t="s">
        <v>212</v>
      </c>
      <c r="R41" s="18">
        <v>5</v>
      </c>
      <c r="S41" s="18">
        <v>12</v>
      </c>
      <c r="T41" s="18">
        <v>0</v>
      </c>
      <c r="U41" s="18">
        <v>4</v>
      </c>
      <c r="V41" s="23">
        <f>F41</f>
        <v>1</v>
      </c>
      <c r="W41" s="18">
        <v>5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8">
        <v>0</v>
      </c>
      <c r="AJ41" s="19">
        <v>0</v>
      </c>
      <c r="AK41" s="19">
        <v>0</v>
      </c>
      <c r="AL41" s="19">
        <v>0</v>
      </c>
      <c r="AM41" s="19">
        <v>0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8" t="str">
        <f t="shared" si="0"/>
        <v>14</v>
      </c>
      <c r="AU41" s="18" t="s">
        <v>25</v>
      </c>
      <c r="AV41" s="16" t="str">
        <f t="shared" si="1"/>
        <v>7B00013CC801120760000000050A05120004010000000000000000000000000000000000000000000000000000000000000000000000000000147D</v>
      </c>
      <c r="AW41" s="79">
        <v>40</v>
      </c>
      <c r="AX41" s="21"/>
      <c r="AY41" s="18" t="str">
        <f t="shared" si="2"/>
        <v>00</v>
      </c>
      <c r="AZ41" s="18" t="str">
        <f t="shared" si="3"/>
        <v>00</v>
      </c>
      <c r="BA41" s="20"/>
      <c r="BB41" s="21"/>
    </row>
    <row r="42" spans="1:54" ht="66">
      <c r="A42" s="27"/>
      <c r="B42" s="16"/>
      <c r="C42" s="27"/>
      <c r="D42" s="16"/>
      <c r="E42" s="16">
        <v>2</v>
      </c>
      <c r="F42" s="22" t="s">
        <v>22</v>
      </c>
      <c r="G42" s="18" t="s">
        <v>18</v>
      </c>
      <c r="H42" s="18">
        <v>0</v>
      </c>
      <c r="I42" s="18">
        <v>1</v>
      </c>
      <c r="J42" s="18" t="s">
        <v>69</v>
      </c>
      <c r="K42" s="18" t="s">
        <v>68</v>
      </c>
      <c r="L42" s="18">
        <v>1</v>
      </c>
      <c r="M42" s="18">
        <v>12</v>
      </c>
      <c r="N42" s="19">
        <v>760</v>
      </c>
      <c r="O42" s="19">
        <v>0</v>
      </c>
      <c r="P42" s="19">
        <v>5</v>
      </c>
      <c r="Q42" s="18" t="s">
        <v>212</v>
      </c>
      <c r="R42" s="18">
        <v>5</v>
      </c>
      <c r="S42" s="18">
        <v>12</v>
      </c>
      <c r="T42" s="18">
        <v>0</v>
      </c>
      <c r="U42" s="18">
        <v>4</v>
      </c>
      <c r="V42" s="23" t="str">
        <f t="shared" ref="V42" si="14">F42</f>
        <v>FF</v>
      </c>
      <c r="W42" s="18">
        <v>5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9">
        <v>0</v>
      </c>
      <c r="AD42" s="19">
        <v>0</v>
      </c>
      <c r="AE42" s="19">
        <v>0</v>
      </c>
      <c r="AF42" s="19">
        <v>0</v>
      </c>
      <c r="AG42" s="19">
        <v>0</v>
      </c>
      <c r="AH42" s="19">
        <v>0</v>
      </c>
      <c r="AI42" s="18">
        <v>0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8" t="str">
        <f t="shared" si="0"/>
        <v>14</v>
      </c>
      <c r="AU42" s="18" t="s">
        <v>25</v>
      </c>
      <c r="AV42" s="16" t="str">
        <f t="shared" si="1"/>
        <v>7B00013CC801120760000000050A05120004FF0000000000000000000000000000000000000000000000000000000000000000000000000000147D</v>
      </c>
      <c r="AW42" s="79">
        <v>41</v>
      </c>
      <c r="AX42" s="21"/>
      <c r="AY42" s="18" t="str">
        <f t="shared" si="2"/>
        <v>00</v>
      </c>
      <c r="AZ42" s="18" t="str">
        <f t="shared" si="3"/>
        <v>00</v>
      </c>
      <c r="BA42" s="20"/>
      <c r="BB42" s="21"/>
    </row>
    <row r="43" spans="1:54" ht="66">
      <c r="A43" s="27"/>
      <c r="B43" s="16">
        <v>19</v>
      </c>
      <c r="C43" s="27" t="s">
        <v>79</v>
      </c>
      <c r="D43" s="16"/>
      <c r="E43" s="16">
        <v>1</v>
      </c>
      <c r="F43" s="22">
        <v>1</v>
      </c>
      <c r="G43" s="18" t="s">
        <v>18</v>
      </c>
      <c r="H43" s="18">
        <v>0</v>
      </c>
      <c r="I43" s="18">
        <v>1</v>
      </c>
      <c r="J43" s="18" t="s">
        <v>69</v>
      </c>
      <c r="K43" s="18" t="s">
        <v>68</v>
      </c>
      <c r="L43" s="18">
        <v>1</v>
      </c>
      <c r="M43" s="18">
        <v>12</v>
      </c>
      <c r="N43" s="19">
        <v>760</v>
      </c>
      <c r="O43" s="19">
        <v>0</v>
      </c>
      <c r="P43" s="19">
        <v>5</v>
      </c>
      <c r="Q43" s="18" t="s">
        <v>212</v>
      </c>
      <c r="R43" s="18">
        <v>5</v>
      </c>
      <c r="S43" s="18">
        <v>12</v>
      </c>
      <c r="T43" s="18">
        <v>0</v>
      </c>
      <c r="U43" s="18">
        <v>4</v>
      </c>
      <c r="V43" s="18">
        <v>10</v>
      </c>
      <c r="W43" s="23">
        <f>F43</f>
        <v>1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8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>
        <v>0</v>
      </c>
      <c r="AT43" s="18" t="str">
        <f t="shared" si="0"/>
        <v>05</v>
      </c>
      <c r="AU43" s="18" t="s">
        <v>25</v>
      </c>
      <c r="AV43" s="16" t="str">
        <f t="shared" si="1"/>
        <v>7B00013CC801120760000000050A05120004100000000000000000000000000000000000000000000000000000000000000000000000000000057D</v>
      </c>
      <c r="AW43" s="79">
        <v>42</v>
      </c>
      <c r="AX43" s="21"/>
      <c r="AY43" s="18" t="str">
        <f t="shared" si="2"/>
        <v>00</v>
      </c>
      <c r="AZ43" s="18" t="str">
        <f t="shared" si="3"/>
        <v>00</v>
      </c>
      <c r="BA43" s="20"/>
      <c r="BB43" s="21"/>
    </row>
    <row r="44" spans="1:54" ht="66">
      <c r="A44" s="27"/>
      <c r="B44" s="16"/>
      <c r="C44" s="27"/>
      <c r="D44" s="16"/>
      <c r="E44" s="16">
        <v>2</v>
      </c>
      <c r="F44" s="22" t="s">
        <v>22</v>
      </c>
      <c r="G44" s="18" t="s">
        <v>18</v>
      </c>
      <c r="H44" s="18">
        <v>0</v>
      </c>
      <c r="I44" s="18">
        <v>1</v>
      </c>
      <c r="J44" s="18" t="s">
        <v>69</v>
      </c>
      <c r="K44" s="18" t="s">
        <v>68</v>
      </c>
      <c r="L44" s="18">
        <v>1</v>
      </c>
      <c r="M44" s="18">
        <v>12</v>
      </c>
      <c r="N44" s="19">
        <v>760</v>
      </c>
      <c r="O44" s="19">
        <v>0</v>
      </c>
      <c r="P44" s="19">
        <v>5</v>
      </c>
      <c r="Q44" s="18" t="s">
        <v>212</v>
      </c>
      <c r="R44" s="18">
        <v>5</v>
      </c>
      <c r="S44" s="18">
        <v>12</v>
      </c>
      <c r="T44" s="18">
        <v>0</v>
      </c>
      <c r="U44" s="18">
        <v>4</v>
      </c>
      <c r="V44" s="18">
        <v>10</v>
      </c>
      <c r="W44" s="23" t="str">
        <f t="shared" ref="W44" si="15">F44</f>
        <v>FF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8">
        <v>0</v>
      </c>
      <c r="AJ44" s="19">
        <v>0</v>
      </c>
      <c r="AK44" s="19">
        <v>0</v>
      </c>
      <c r="AL44" s="19">
        <v>0</v>
      </c>
      <c r="AM44" s="19">
        <v>0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8" t="str">
        <f t="shared" si="0"/>
        <v>05</v>
      </c>
      <c r="AU44" s="18" t="s">
        <v>25</v>
      </c>
      <c r="AV44" s="16" t="str">
        <f t="shared" si="1"/>
        <v>7B00013CC801120760000000050A05120004100000000000000000000000000000000000000000000000000000000000000000000000000000057D</v>
      </c>
      <c r="AW44" s="79">
        <v>43</v>
      </c>
      <c r="AX44" s="21"/>
      <c r="AY44" s="18" t="str">
        <f t="shared" si="2"/>
        <v>00</v>
      </c>
      <c r="AZ44" s="18" t="str">
        <f t="shared" si="3"/>
        <v>00</v>
      </c>
      <c r="BA44" s="20"/>
      <c r="BB44" s="21"/>
    </row>
    <row r="45" spans="1:54" ht="66">
      <c r="A45" s="27"/>
      <c r="B45" s="16">
        <v>20</v>
      </c>
      <c r="C45" s="27" t="s">
        <v>79</v>
      </c>
      <c r="D45" s="16"/>
      <c r="E45" s="16">
        <v>1</v>
      </c>
      <c r="F45" s="22">
        <v>1</v>
      </c>
      <c r="G45" s="18" t="s">
        <v>18</v>
      </c>
      <c r="H45" s="18">
        <v>0</v>
      </c>
      <c r="I45" s="18">
        <v>1</v>
      </c>
      <c r="J45" s="18" t="s">
        <v>69</v>
      </c>
      <c r="K45" s="18" t="s">
        <v>68</v>
      </c>
      <c r="L45" s="18">
        <v>1</v>
      </c>
      <c r="M45" s="18">
        <v>12</v>
      </c>
      <c r="N45" s="19">
        <v>760</v>
      </c>
      <c r="O45" s="19">
        <v>0</v>
      </c>
      <c r="P45" s="19">
        <v>5</v>
      </c>
      <c r="Q45" s="18" t="s">
        <v>212</v>
      </c>
      <c r="R45" s="18">
        <v>5</v>
      </c>
      <c r="S45" s="18">
        <v>12</v>
      </c>
      <c r="T45" s="18">
        <v>0</v>
      </c>
      <c r="U45" s="18">
        <v>4</v>
      </c>
      <c r="V45" s="18">
        <v>10</v>
      </c>
      <c r="W45" s="18">
        <v>5</v>
      </c>
      <c r="X45" s="23">
        <f>F45</f>
        <v>1</v>
      </c>
      <c r="Y45" s="18">
        <v>0</v>
      </c>
      <c r="Z45" s="18">
        <v>0</v>
      </c>
      <c r="AA45" s="18">
        <v>0</v>
      </c>
      <c r="AB45" s="18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8">
        <v>0</v>
      </c>
      <c r="AJ45" s="19">
        <v>0</v>
      </c>
      <c r="AK45" s="19">
        <v>0</v>
      </c>
      <c r="AL45" s="19">
        <v>0</v>
      </c>
      <c r="AM45" s="19">
        <v>0</v>
      </c>
      <c r="AN45" s="19">
        <v>0</v>
      </c>
      <c r="AO45" s="19">
        <v>0</v>
      </c>
      <c r="AP45" s="19">
        <v>0</v>
      </c>
      <c r="AQ45" s="19">
        <v>0</v>
      </c>
      <c r="AR45" s="19">
        <v>0</v>
      </c>
      <c r="AS45" s="19">
        <v>0</v>
      </c>
      <c r="AT45" s="18" t="str">
        <f t="shared" si="0"/>
        <v>04</v>
      </c>
      <c r="AU45" s="18" t="s">
        <v>25</v>
      </c>
      <c r="AV45" s="16" t="str">
        <f t="shared" si="1"/>
        <v>7B00013CC801120760000000050A05120004100100000000000000000000000000000000000000000000000000000000000000000000000000047D</v>
      </c>
      <c r="AW45" s="79">
        <v>44</v>
      </c>
      <c r="AX45" s="21"/>
      <c r="AY45" s="18" t="str">
        <f t="shared" si="2"/>
        <v>00</v>
      </c>
      <c r="AZ45" s="18" t="str">
        <f t="shared" si="3"/>
        <v>00</v>
      </c>
      <c r="BA45" s="20"/>
      <c r="BB45" s="21"/>
    </row>
    <row r="46" spans="1:54" ht="66">
      <c r="A46" s="27"/>
      <c r="B46" s="16"/>
      <c r="C46" s="27"/>
      <c r="D46" s="16"/>
      <c r="E46" s="16">
        <v>2</v>
      </c>
      <c r="F46" s="22" t="s">
        <v>22</v>
      </c>
      <c r="G46" s="18" t="s">
        <v>18</v>
      </c>
      <c r="H46" s="18">
        <v>0</v>
      </c>
      <c r="I46" s="18">
        <v>1</v>
      </c>
      <c r="J46" s="18" t="s">
        <v>69</v>
      </c>
      <c r="K46" s="18" t="s">
        <v>68</v>
      </c>
      <c r="L46" s="18">
        <v>1</v>
      </c>
      <c r="M46" s="18">
        <v>12</v>
      </c>
      <c r="N46" s="19">
        <v>760</v>
      </c>
      <c r="O46" s="19">
        <v>0</v>
      </c>
      <c r="P46" s="19">
        <v>5</v>
      </c>
      <c r="Q46" s="18" t="s">
        <v>212</v>
      </c>
      <c r="R46" s="18">
        <v>5</v>
      </c>
      <c r="S46" s="18">
        <v>12</v>
      </c>
      <c r="T46" s="18">
        <v>0</v>
      </c>
      <c r="U46" s="18">
        <v>4</v>
      </c>
      <c r="V46" s="18">
        <v>10</v>
      </c>
      <c r="W46" s="18">
        <v>5</v>
      </c>
      <c r="X46" s="23" t="str">
        <f>F46</f>
        <v>FF</v>
      </c>
      <c r="Y46" s="18">
        <v>0</v>
      </c>
      <c r="Z46" s="18">
        <v>0</v>
      </c>
      <c r="AA46" s="18">
        <v>0</v>
      </c>
      <c r="AB46" s="18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8">
        <v>0</v>
      </c>
      <c r="AJ46" s="19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8" t="str">
        <f t="shared" si="0"/>
        <v>04</v>
      </c>
      <c r="AU46" s="18" t="s">
        <v>25</v>
      </c>
      <c r="AV46" s="16" t="str">
        <f t="shared" si="1"/>
        <v>7B00013CC801120760000000050A0512000410FF00000000000000000000000000000000000000000000000000000000000000000000000000047D</v>
      </c>
      <c r="AW46" s="79">
        <v>45</v>
      </c>
      <c r="AX46" s="21"/>
      <c r="AY46" s="18" t="str">
        <f t="shared" si="2"/>
        <v>00</v>
      </c>
      <c r="AZ46" s="18" t="str">
        <f t="shared" si="3"/>
        <v>00</v>
      </c>
      <c r="BA46" s="20"/>
      <c r="BB46" s="21"/>
    </row>
    <row r="47" spans="1:54" ht="66">
      <c r="A47" s="27"/>
      <c r="B47" s="16">
        <v>21</v>
      </c>
      <c r="C47" s="27" t="s">
        <v>79</v>
      </c>
      <c r="D47" s="16"/>
      <c r="E47" s="16">
        <v>1</v>
      </c>
      <c r="F47" s="22">
        <v>1</v>
      </c>
      <c r="G47" s="18" t="s">
        <v>18</v>
      </c>
      <c r="H47" s="18">
        <v>0</v>
      </c>
      <c r="I47" s="18">
        <v>1</v>
      </c>
      <c r="J47" s="18" t="s">
        <v>69</v>
      </c>
      <c r="K47" s="18" t="s">
        <v>68</v>
      </c>
      <c r="L47" s="18">
        <v>1</v>
      </c>
      <c r="M47" s="18">
        <v>12</v>
      </c>
      <c r="N47" s="19">
        <v>760</v>
      </c>
      <c r="O47" s="19">
        <v>0</v>
      </c>
      <c r="P47" s="19">
        <v>5</v>
      </c>
      <c r="Q47" s="18" t="s">
        <v>212</v>
      </c>
      <c r="R47" s="18">
        <v>5</v>
      </c>
      <c r="S47" s="18">
        <v>12</v>
      </c>
      <c r="T47" s="18">
        <v>0</v>
      </c>
      <c r="U47" s="18">
        <v>4</v>
      </c>
      <c r="V47" s="18">
        <v>10</v>
      </c>
      <c r="W47" s="18">
        <v>5</v>
      </c>
      <c r="X47" s="18">
        <v>0</v>
      </c>
      <c r="Y47" s="23">
        <f>F47</f>
        <v>1</v>
      </c>
      <c r="Z47" s="18">
        <v>0</v>
      </c>
      <c r="AA47" s="18">
        <v>0</v>
      </c>
      <c r="AB47" s="18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8">
        <v>0</v>
      </c>
      <c r="AJ47" s="19">
        <v>0</v>
      </c>
      <c r="AK47" s="19">
        <v>0</v>
      </c>
      <c r="AL47" s="19">
        <v>0</v>
      </c>
      <c r="AM47" s="19">
        <v>0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>
        <v>0</v>
      </c>
      <c r="AT47" s="18" t="str">
        <f t="shared" si="0"/>
        <v>04</v>
      </c>
      <c r="AU47" s="18" t="s">
        <v>25</v>
      </c>
      <c r="AV47" s="16" t="str">
        <f t="shared" si="1"/>
        <v>7B00013CC801120760000000050A05120004100001000000000000000000000000000000000000000000000000000000000000000000000000047D</v>
      </c>
      <c r="AW47" s="79">
        <v>46</v>
      </c>
      <c r="AX47" s="21"/>
      <c r="AY47" s="18" t="str">
        <f t="shared" si="2"/>
        <v>00</v>
      </c>
      <c r="AZ47" s="18" t="str">
        <f t="shared" si="3"/>
        <v>00</v>
      </c>
      <c r="BA47" s="20"/>
      <c r="BB47" s="21"/>
    </row>
    <row r="48" spans="1:54" ht="66">
      <c r="A48" s="27"/>
      <c r="B48" s="16"/>
      <c r="C48" s="27"/>
      <c r="D48" s="16"/>
      <c r="E48" s="16">
        <v>2</v>
      </c>
      <c r="F48" s="22" t="s">
        <v>22</v>
      </c>
      <c r="G48" s="18" t="s">
        <v>18</v>
      </c>
      <c r="H48" s="18">
        <v>0</v>
      </c>
      <c r="I48" s="18">
        <v>1</v>
      </c>
      <c r="J48" s="18" t="s">
        <v>69</v>
      </c>
      <c r="K48" s="18" t="s">
        <v>68</v>
      </c>
      <c r="L48" s="18">
        <v>1</v>
      </c>
      <c r="M48" s="18">
        <v>12</v>
      </c>
      <c r="N48" s="19">
        <v>760</v>
      </c>
      <c r="O48" s="19">
        <v>0</v>
      </c>
      <c r="P48" s="19">
        <v>5</v>
      </c>
      <c r="Q48" s="18" t="s">
        <v>212</v>
      </c>
      <c r="R48" s="18">
        <v>5</v>
      </c>
      <c r="S48" s="18">
        <v>12</v>
      </c>
      <c r="T48" s="18">
        <v>0</v>
      </c>
      <c r="U48" s="18">
        <v>4</v>
      </c>
      <c r="V48" s="18">
        <v>10</v>
      </c>
      <c r="W48" s="18">
        <v>5</v>
      </c>
      <c r="X48" s="18">
        <v>0</v>
      </c>
      <c r="Y48" s="23" t="str">
        <f t="shared" ref="Y48" si="16">F48</f>
        <v>FF</v>
      </c>
      <c r="Z48" s="18">
        <v>0</v>
      </c>
      <c r="AA48" s="18">
        <v>0</v>
      </c>
      <c r="AB48" s="18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8">
        <v>0</v>
      </c>
      <c r="AJ48" s="19">
        <v>0</v>
      </c>
      <c r="AK48" s="19">
        <v>0</v>
      </c>
      <c r="AL48" s="19">
        <v>0</v>
      </c>
      <c r="AM48" s="19">
        <v>0</v>
      </c>
      <c r="AN48" s="19">
        <v>0</v>
      </c>
      <c r="AO48" s="19">
        <v>0</v>
      </c>
      <c r="AP48" s="19">
        <v>0</v>
      </c>
      <c r="AQ48" s="19">
        <v>0</v>
      </c>
      <c r="AR48" s="19">
        <v>0</v>
      </c>
      <c r="AS48" s="19">
        <v>0</v>
      </c>
      <c r="AT48" s="18" t="str">
        <f t="shared" si="0"/>
        <v>04</v>
      </c>
      <c r="AU48" s="18" t="s">
        <v>25</v>
      </c>
      <c r="AV48" s="16" t="str">
        <f t="shared" si="1"/>
        <v>7B00013CC801120760000000050A051200041000FF000000000000000000000000000000000000000000000000000000000000000000000000047D</v>
      </c>
      <c r="AW48" s="79">
        <v>47</v>
      </c>
      <c r="AX48" s="21"/>
      <c r="AY48" s="18" t="str">
        <f t="shared" si="2"/>
        <v>00</v>
      </c>
      <c r="AZ48" s="18" t="str">
        <f t="shared" si="3"/>
        <v>00</v>
      </c>
      <c r="BA48" s="20"/>
      <c r="BB48" s="21"/>
    </row>
    <row r="49" spans="1:54" ht="66">
      <c r="A49" s="27"/>
      <c r="B49" s="16">
        <v>22</v>
      </c>
      <c r="C49" s="27" t="s">
        <v>79</v>
      </c>
      <c r="D49" s="16"/>
      <c r="E49" s="16">
        <v>1</v>
      </c>
      <c r="F49" s="22">
        <v>1</v>
      </c>
      <c r="G49" s="18" t="s">
        <v>18</v>
      </c>
      <c r="H49" s="18">
        <v>0</v>
      </c>
      <c r="I49" s="18">
        <v>1</v>
      </c>
      <c r="J49" s="18" t="s">
        <v>69</v>
      </c>
      <c r="K49" s="18" t="s">
        <v>68</v>
      </c>
      <c r="L49" s="18">
        <v>1</v>
      </c>
      <c r="M49" s="18">
        <v>12</v>
      </c>
      <c r="N49" s="19">
        <v>760</v>
      </c>
      <c r="O49" s="19">
        <v>0</v>
      </c>
      <c r="P49" s="19">
        <v>5</v>
      </c>
      <c r="Q49" s="18" t="s">
        <v>212</v>
      </c>
      <c r="R49" s="18">
        <v>5</v>
      </c>
      <c r="S49" s="18">
        <v>12</v>
      </c>
      <c r="T49" s="18">
        <v>0</v>
      </c>
      <c r="U49" s="18">
        <v>4</v>
      </c>
      <c r="V49" s="18">
        <v>10</v>
      </c>
      <c r="W49" s="18">
        <v>5</v>
      </c>
      <c r="X49" s="18">
        <v>0</v>
      </c>
      <c r="Y49" s="18">
        <v>0</v>
      </c>
      <c r="Z49" s="23">
        <f>F49</f>
        <v>1</v>
      </c>
      <c r="AA49" s="18">
        <v>0</v>
      </c>
      <c r="AB49" s="18">
        <v>0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8">
        <v>0</v>
      </c>
      <c r="AJ49" s="19">
        <v>0</v>
      </c>
      <c r="AK49" s="19">
        <v>0</v>
      </c>
      <c r="AL49" s="19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8" t="str">
        <f t="shared" si="0"/>
        <v>04</v>
      </c>
      <c r="AU49" s="18" t="s">
        <v>25</v>
      </c>
      <c r="AV49" s="16" t="str">
        <f t="shared" si="1"/>
        <v>7B00013CC801120760000000050A05120004100000010000000000000000000000000000000000000000000000000000000000000000000000047D</v>
      </c>
      <c r="AW49" s="79">
        <v>48</v>
      </c>
      <c r="AX49" s="21"/>
      <c r="AY49" s="18" t="str">
        <f t="shared" si="2"/>
        <v>00</v>
      </c>
      <c r="AZ49" s="18" t="str">
        <f t="shared" si="3"/>
        <v>00</v>
      </c>
      <c r="BA49" s="20"/>
      <c r="BB49" s="21"/>
    </row>
    <row r="50" spans="1:54" ht="66">
      <c r="A50" s="27"/>
      <c r="B50" s="16"/>
      <c r="C50" s="27"/>
      <c r="D50" s="16"/>
      <c r="E50" s="16">
        <v>2</v>
      </c>
      <c r="F50" s="22" t="s">
        <v>22</v>
      </c>
      <c r="G50" s="18" t="s">
        <v>18</v>
      </c>
      <c r="H50" s="18">
        <v>0</v>
      </c>
      <c r="I50" s="18">
        <v>1</v>
      </c>
      <c r="J50" s="18" t="s">
        <v>69</v>
      </c>
      <c r="K50" s="18" t="s">
        <v>68</v>
      </c>
      <c r="L50" s="18">
        <v>1</v>
      </c>
      <c r="M50" s="18">
        <v>12</v>
      </c>
      <c r="N50" s="19">
        <v>760</v>
      </c>
      <c r="O50" s="19">
        <v>0</v>
      </c>
      <c r="P50" s="19">
        <v>5</v>
      </c>
      <c r="Q50" s="18" t="s">
        <v>212</v>
      </c>
      <c r="R50" s="18">
        <v>5</v>
      </c>
      <c r="S50" s="18">
        <v>12</v>
      </c>
      <c r="T50" s="18">
        <v>0</v>
      </c>
      <c r="U50" s="18">
        <v>4</v>
      </c>
      <c r="V50" s="18">
        <v>10</v>
      </c>
      <c r="W50" s="18">
        <v>5</v>
      </c>
      <c r="X50" s="18">
        <v>0</v>
      </c>
      <c r="Y50" s="18">
        <v>0</v>
      </c>
      <c r="Z50" s="23" t="str">
        <f t="shared" ref="Z50" si="17">F50</f>
        <v>FF</v>
      </c>
      <c r="AA50" s="18">
        <v>0</v>
      </c>
      <c r="AB50" s="18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8">
        <v>0</v>
      </c>
      <c r="AJ50" s="19">
        <v>0</v>
      </c>
      <c r="AK50" s="19">
        <v>0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>
        <v>0</v>
      </c>
      <c r="AT50" s="18" t="str">
        <f t="shared" si="0"/>
        <v>04</v>
      </c>
      <c r="AU50" s="18" t="s">
        <v>25</v>
      </c>
      <c r="AV50" s="16" t="str">
        <f t="shared" si="1"/>
        <v>7B00013CC801120760000000050A05120004100000FF0000000000000000000000000000000000000000000000000000000000000000000000047D</v>
      </c>
      <c r="AW50" s="79">
        <v>49</v>
      </c>
      <c r="AX50" s="21"/>
      <c r="AY50" s="18" t="str">
        <f t="shared" si="2"/>
        <v>00</v>
      </c>
      <c r="AZ50" s="18" t="str">
        <f t="shared" si="3"/>
        <v>00</v>
      </c>
      <c r="BA50" s="20"/>
      <c r="BB50" s="21"/>
    </row>
    <row r="51" spans="1:54" ht="66">
      <c r="A51" s="27"/>
      <c r="B51" s="16">
        <v>23</v>
      </c>
      <c r="C51" s="27" t="s">
        <v>79</v>
      </c>
      <c r="D51" s="16"/>
      <c r="E51" s="16">
        <v>1</v>
      </c>
      <c r="F51" s="22">
        <v>1</v>
      </c>
      <c r="G51" s="18" t="s">
        <v>18</v>
      </c>
      <c r="H51" s="18">
        <v>0</v>
      </c>
      <c r="I51" s="18">
        <v>1</v>
      </c>
      <c r="J51" s="18" t="s">
        <v>69</v>
      </c>
      <c r="K51" s="18" t="s">
        <v>68</v>
      </c>
      <c r="L51" s="18">
        <v>1</v>
      </c>
      <c r="M51" s="18">
        <v>12</v>
      </c>
      <c r="N51" s="19">
        <v>760</v>
      </c>
      <c r="O51" s="19">
        <v>0</v>
      </c>
      <c r="P51" s="19">
        <v>5</v>
      </c>
      <c r="Q51" s="18" t="s">
        <v>212</v>
      </c>
      <c r="R51" s="18">
        <v>5</v>
      </c>
      <c r="S51" s="18">
        <v>12</v>
      </c>
      <c r="T51" s="18">
        <v>0</v>
      </c>
      <c r="U51" s="18">
        <v>4</v>
      </c>
      <c r="V51" s="18">
        <v>10</v>
      </c>
      <c r="W51" s="18">
        <v>5</v>
      </c>
      <c r="X51" s="18">
        <v>0</v>
      </c>
      <c r="Y51" s="18">
        <v>0</v>
      </c>
      <c r="Z51" s="18">
        <v>0</v>
      </c>
      <c r="AA51" s="23">
        <f>F51</f>
        <v>1</v>
      </c>
      <c r="AB51" s="18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8">
        <v>0</v>
      </c>
      <c r="AJ51" s="19">
        <v>0</v>
      </c>
      <c r="AK51" s="19">
        <v>0</v>
      </c>
      <c r="AL51" s="19">
        <v>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8" t="str">
        <f t="shared" si="0"/>
        <v>04</v>
      </c>
      <c r="AU51" s="18" t="s">
        <v>25</v>
      </c>
      <c r="AV51" s="16" t="str">
        <f t="shared" si="1"/>
        <v>7B00013CC801120760000000050A05120004100000000100000000000000000000000000000000000000000000000000000000000000000000047D</v>
      </c>
      <c r="AW51" s="79">
        <v>50</v>
      </c>
      <c r="AX51" s="21"/>
      <c r="AY51" s="18" t="str">
        <f t="shared" si="2"/>
        <v>00</v>
      </c>
      <c r="AZ51" s="18" t="str">
        <f t="shared" si="3"/>
        <v>00</v>
      </c>
      <c r="BA51" s="20"/>
      <c r="BB51" s="21"/>
    </row>
    <row r="52" spans="1:54" ht="66">
      <c r="A52" s="27"/>
      <c r="B52" s="16"/>
      <c r="C52" s="27"/>
      <c r="D52" s="16"/>
      <c r="E52" s="16">
        <v>2</v>
      </c>
      <c r="F52" s="22" t="s">
        <v>22</v>
      </c>
      <c r="G52" s="18" t="s">
        <v>18</v>
      </c>
      <c r="H52" s="18">
        <v>0</v>
      </c>
      <c r="I52" s="18">
        <v>1</v>
      </c>
      <c r="J52" s="18" t="s">
        <v>69</v>
      </c>
      <c r="K52" s="18" t="s">
        <v>68</v>
      </c>
      <c r="L52" s="18">
        <v>1</v>
      </c>
      <c r="M52" s="18">
        <v>12</v>
      </c>
      <c r="N52" s="19">
        <v>760</v>
      </c>
      <c r="O52" s="19">
        <v>0</v>
      </c>
      <c r="P52" s="19">
        <v>5</v>
      </c>
      <c r="Q52" s="18" t="s">
        <v>212</v>
      </c>
      <c r="R52" s="18">
        <v>5</v>
      </c>
      <c r="S52" s="18">
        <v>12</v>
      </c>
      <c r="T52" s="18">
        <v>0</v>
      </c>
      <c r="U52" s="18">
        <v>4</v>
      </c>
      <c r="V52" s="18">
        <v>10</v>
      </c>
      <c r="W52" s="18">
        <v>5</v>
      </c>
      <c r="X52" s="18">
        <v>0</v>
      </c>
      <c r="Y52" s="18">
        <v>0</v>
      </c>
      <c r="Z52" s="18">
        <v>0</v>
      </c>
      <c r="AA52" s="23" t="str">
        <f t="shared" ref="AA52" si="18">F52</f>
        <v>FF</v>
      </c>
      <c r="AB52" s="18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8">
        <v>0</v>
      </c>
      <c r="AJ52" s="19">
        <v>0</v>
      </c>
      <c r="AK52" s="19">
        <v>0</v>
      </c>
      <c r="AL52" s="19">
        <v>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8" t="str">
        <f t="shared" si="0"/>
        <v>04</v>
      </c>
      <c r="AU52" s="18" t="s">
        <v>25</v>
      </c>
      <c r="AV52" s="16" t="str">
        <f t="shared" si="1"/>
        <v>7B00013CC801120760000000050A0512000410000000FF00000000000000000000000000000000000000000000000000000000000000000000047D</v>
      </c>
      <c r="AW52" s="79">
        <v>51</v>
      </c>
      <c r="AX52" s="21"/>
      <c r="AY52" s="18" t="str">
        <f t="shared" si="2"/>
        <v>00</v>
      </c>
      <c r="AZ52" s="18" t="str">
        <f t="shared" si="3"/>
        <v>00</v>
      </c>
      <c r="BA52" s="20"/>
      <c r="BB52" s="21"/>
    </row>
    <row r="53" spans="1:54" ht="66">
      <c r="A53" s="27"/>
      <c r="B53" s="16">
        <v>24</v>
      </c>
      <c r="C53" s="27" t="s">
        <v>79</v>
      </c>
      <c r="D53" s="16"/>
      <c r="E53" s="16">
        <v>1</v>
      </c>
      <c r="F53" s="22">
        <v>0</v>
      </c>
      <c r="G53" s="18" t="s">
        <v>18</v>
      </c>
      <c r="H53" s="18">
        <v>0</v>
      </c>
      <c r="I53" s="18">
        <v>1</v>
      </c>
      <c r="J53" s="18" t="s">
        <v>69</v>
      </c>
      <c r="K53" s="18" t="s">
        <v>68</v>
      </c>
      <c r="L53" s="18">
        <v>1</v>
      </c>
      <c r="M53" s="18">
        <v>12</v>
      </c>
      <c r="N53" s="19">
        <v>760</v>
      </c>
      <c r="O53" s="19">
        <v>0</v>
      </c>
      <c r="P53" s="19">
        <v>5</v>
      </c>
      <c r="Q53" s="18" t="s">
        <v>212</v>
      </c>
      <c r="R53" s="18">
        <v>5</v>
      </c>
      <c r="S53" s="18">
        <v>12</v>
      </c>
      <c r="T53" s="18">
        <v>0</v>
      </c>
      <c r="U53" s="18">
        <v>4</v>
      </c>
      <c r="V53" s="18">
        <v>10</v>
      </c>
      <c r="W53" s="18">
        <v>5</v>
      </c>
      <c r="X53" s="18">
        <v>0</v>
      </c>
      <c r="Y53" s="18">
        <v>0</v>
      </c>
      <c r="Z53" s="18">
        <v>0</v>
      </c>
      <c r="AA53" s="18">
        <v>0</v>
      </c>
      <c r="AB53" s="23">
        <f>F53</f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8">
        <v>0</v>
      </c>
      <c r="AJ53" s="19">
        <v>0</v>
      </c>
      <c r="AK53" s="19">
        <v>0</v>
      </c>
      <c r="AL53" s="19">
        <v>0</v>
      </c>
      <c r="AM53" s="19">
        <v>0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>
        <v>0</v>
      </c>
      <c r="AT53" s="18" t="str">
        <f t="shared" si="0"/>
        <v>05</v>
      </c>
      <c r="AU53" s="18" t="s">
        <v>25</v>
      </c>
      <c r="AV53" s="16" t="str">
        <f t="shared" si="1"/>
        <v>7B00013CC801120760000000050A05120004100000000000000000000000000000000000000000000000000000000000000000000000000000057D</v>
      </c>
      <c r="AW53" s="79">
        <v>52</v>
      </c>
      <c r="AX53" s="21"/>
      <c r="AY53" s="18" t="str">
        <f t="shared" si="2"/>
        <v>00</v>
      </c>
      <c r="AZ53" s="18" t="str">
        <f t="shared" si="3"/>
        <v>00</v>
      </c>
      <c r="BA53" s="20"/>
      <c r="BB53" s="21"/>
    </row>
    <row r="54" spans="1:54" ht="66">
      <c r="A54" s="27"/>
      <c r="B54" s="16"/>
      <c r="C54" s="27"/>
      <c r="D54" s="16"/>
      <c r="E54" s="16">
        <v>2</v>
      </c>
      <c r="F54" s="22">
        <v>1</v>
      </c>
      <c r="G54" s="18" t="s">
        <v>18</v>
      </c>
      <c r="H54" s="18">
        <v>0</v>
      </c>
      <c r="I54" s="18">
        <v>1</v>
      </c>
      <c r="J54" s="18" t="s">
        <v>69</v>
      </c>
      <c r="K54" s="18" t="s">
        <v>68</v>
      </c>
      <c r="L54" s="18">
        <v>1</v>
      </c>
      <c r="M54" s="18">
        <v>12</v>
      </c>
      <c r="N54" s="19">
        <v>760</v>
      </c>
      <c r="O54" s="19">
        <v>0</v>
      </c>
      <c r="P54" s="19">
        <v>5</v>
      </c>
      <c r="Q54" s="18" t="s">
        <v>212</v>
      </c>
      <c r="R54" s="18">
        <v>5</v>
      </c>
      <c r="S54" s="18">
        <v>12</v>
      </c>
      <c r="T54" s="18">
        <v>0</v>
      </c>
      <c r="U54" s="18">
        <v>4</v>
      </c>
      <c r="V54" s="18">
        <v>10</v>
      </c>
      <c r="W54" s="18">
        <v>5</v>
      </c>
      <c r="X54" s="18">
        <v>0</v>
      </c>
      <c r="Y54" s="18">
        <v>0</v>
      </c>
      <c r="Z54" s="18">
        <v>0</v>
      </c>
      <c r="AA54" s="18">
        <v>0</v>
      </c>
      <c r="AB54" s="23">
        <f t="shared" ref="AB54:AB55" si="19">F54</f>
        <v>1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8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8" t="str">
        <f t="shared" si="0"/>
        <v>04</v>
      </c>
      <c r="AU54" s="18" t="s">
        <v>25</v>
      </c>
      <c r="AV54" s="16" t="str">
        <f t="shared" si="1"/>
        <v>7B00013CC801120760000000050A05120004100000000001000000000000000000000000000000000000000000000000000000000000000000047D</v>
      </c>
      <c r="AW54" s="79">
        <v>53</v>
      </c>
      <c r="AX54" s="21"/>
      <c r="AY54" s="18" t="str">
        <f t="shared" si="2"/>
        <v>00</v>
      </c>
      <c r="AZ54" s="18" t="str">
        <f t="shared" si="3"/>
        <v>00</v>
      </c>
      <c r="BA54" s="20"/>
      <c r="BB54" s="21"/>
    </row>
    <row r="55" spans="1:54" ht="66">
      <c r="A55" s="27"/>
      <c r="B55" s="16"/>
      <c r="C55" s="27"/>
      <c r="D55" s="16"/>
      <c r="E55" s="16">
        <v>3</v>
      </c>
      <c r="F55" s="22" t="s">
        <v>22</v>
      </c>
      <c r="G55" s="18" t="s">
        <v>18</v>
      </c>
      <c r="H55" s="18">
        <v>0</v>
      </c>
      <c r="I55" s="18">
        <v>1</v>
      </c>
      <c r="J55" s="18" t="s">
        <v>69</v>
      </c>
      <c r="K55" s="18" t="s">
        <v>68</v>
      </c>
      <c r="L55" s="18">
        <v>1</v>
      </c>
      <c r="M55" s="18">
        <v>12</v>
      </c>
      <c r="N55" s="19">
        <v>760</v>
      </c>
      <c r="O55" s="19">
        <v>0</v>
      </c>
      <c r="P55" s="19">
        <v>5</v>
      </c>
      <c r="Q55" s="18" t="s">
        <v>212</v>
      </c>
      <c r="R55" s="18">
        <v>5</v>
      </c>
      <c r="S55" s="18">
        <v>12</v>
      </c>
      <c r="T55" s="18">
        <v>0</v>
      </c>
      <c r="U55" s="18">
        <v>4</v>
      </c>
      <c r="V55" s="18">
        <v>10</v>
      </c>
      <c r="W55" s="18">
        <v>5</v>
      </c>
      <c r="X55" s="18">
        <v>0</v>
      </c>
      <c r="Y55" s="18">
        <v>0</v>
      </c>
      <c r="Z55" s="18">
        <v>0</v>
      </c>
      <c r="AA55" s="18">
        <v>0</v>
      </c>
      <c r="AB55" s="23" t="str">
        <f t="shared" si="19"/>
        <v>FF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8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8" t="str">
        <f t="shared" si="0"/>
        <v>04</v>
      </c>
      <c r="AU55" s="18" t="s">
        <v>25</v>
      </c>
      <c r="AV55" s="16" t="str">
        <f t="shared" si="1"/>
        <v>7B00013CC801120760000000050A051200041000000000FF000000000000000000000000000000000000000000000000000000000000000000047D</v>
      </c>
      <c r="AW55" s="79">
        <v>54</v>
      </c>
      <c r="AX55" s="21"/>
      <c r="AY55" s="18" t="str">
        <f t="shared" si="2"/>
        <v>00</v>
      </c>
      <c r="AZ55" s="18" t="str">
        <f t="shared" si="3"/>
        <v>00</v>
      </c>
      <c r="BA55" s="20"/>
      <c r="BB55" s="21"/>
    </row>
    <row r="56" spans="1:54" ht="66">
      <c r="A56" s="27"/>
      <c r="B56" s="16">
        <v>25</v>
      </c>
      <c r="C56" s="27" t="s">
        <v>87</v>
      </c>
      <c r="D56" s="16"/>
      <c r="E56" s="16">
        <v>1</v>
      </c>
      <c r="F56" s="25">
        <v>0</v>
      </c>
      <c r="G56" s="18" t="s">
        <v>18</v>
      </c>
      <c r="H56" s="18">
        <v>0</v>
      </c>
      <c r="I56" s="18">
        <v>1</v>
      </c>
      <c r="J56" s="18" t="s">
        <v>69</v>
      </c>
      <c r="K56" s="18" t="s">
        <v>68</v>
      </c>
      <c r="L56" s="18">
        <v>1</v>
      </c>
      <c r="M56" s="18">
        <v>12</v>
      </c>
      <c r="N56" s="19">
        <v>760</v>
      </c>
      <c r="O56" s="19">
        <v>0</v>
      </c>
      <c r="P56" s="19">
        <v>5</v>
      </c>
      <c r="Q56" s="18" t="s">
        <v>212</v>
      </c>
      <c r="R56" s="18">
        <v>5</v>
      </c>
      <c r="S56" s="18">
        <v>12</v>
      </c>
      <c r="T56" s="18">
        <v>0</v>
      </c>
      <c r="U56" s="18">
        <v>4</v>
      </c>
      <c r="V56" s="18">
        <v>10</v>
      </c>
      <c r="W56" s="18">
        <v>5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26">
        <f>F56</f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8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8" t="str">
        <f t="shared" si="0"/>
        <v>05</v>
      </c>
      <c r="AU56" s="18" t="s">
        <v>25</v>
      </c>
      <c r="AV56" s="16" t="str">
        <f t="shared" si="1"/>
        <v>7B00013CC801120760000000050A05120004100000000000000000000000000000000000000000000000000000000000000000000000000000057D</v>
      </c>
      <c r="AW56" s="79">
        <v>55</v>
      </c>
      <c r="AX56" s="21"/>
      <c r="AY56" s="18" t="str">
        <f t="shared" si="2"/>
        <v>00</v>
      </c>
      <c r="AZ56" s="18" t="str">
        <f t="shared" si="3"/>
        <v>00</v>
      </c>
      <c r="BA56" s="20"/>
      <c r="BB56" s="21"/>
    </row>
    <row r="57" spans="1:54" ht="66">
      <c r="A57" s="27"/>
      <c r="B57" s="16"/>
      <c r="C57" s="27"/>
      <c r="D57" s="16"/>
      <c r="E57" s="16">
        <v>2</v>
      </c>
      <c r="F57" s="25">
        <v>34</v>
      </c>
      <c r="G57" s="18" t="s">
        <v>18</v>
      </c>
      <c r="H57" s="18">
        <v>0</v>
      </c>
      <c r="I57" s="18">
        <v>1</v>
      </c>
      <c r="J57" s="18" t="s">
        <v>69</v>
      </c>
      <c r="K57" s="18" t="s">
        <v>68</v>
      </c>
      <c r="L57" s="18">
        <v>1</v>
      </c>
      <c r="M57" s="18">
        <v>12</v>
      </c>
      <c r="N57" s="19">
        <v>760</v>
      </c>
      <c r="O57" s="19">
        <v>0</v>
      </c>
      <c r="P57" s="19">
        <v>5</v>
      </c>
      <c r="Q57" s="18" t="s">
        <v>212</v>
      </c>
      <c r="R57" s="18">
        <v>5</v>
      </c>
      <c r="S57" s="18">
        <v>12</v>
      </c>
      <c r="T57" s="18">
        <v>0</v>
      </c>
      <c r="U57" s="18">
        <v>4</v>
      </c>
      <c r="V57" s="18">
        <v>10</v>
      </c>
      <c r="W57" s="18">
        <v>5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26">
        <f t="shared" ref="AC57:AC58" si="20">F57</f>
        <v>34</v>
      </c>
      <c r="AD57" s="19">
        <v>0</v>
      </c>
      <c r="AE57" s="19">
        <v>0</v>
      </c>
      <c r="AF57" s="19">
        <v>0</v>
      </c>
      <c r="AG57" s="19">
        <v>0</v>
      </c>
      <c r="AH57" s="19">
        <v>0</v>
      </c>
      <c r="AI57" s="18">
        <v>0</v>
      </c>
      <c r="AJ57" s="19">
        <v>0</v>
      </c>
      <c r="AK57" s="19">
        <v>0</v>
      </c>
      <c r="AL57" s="19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8" t="str">
        <f t="shared" si="0"/>
        <v>41</v>
      </c>
      <c r="AU57" s="18" t="s">
        <v>25</v>
      </c>
      <c r="AV57" s="16" t="str">
        <f t="shared" si="1"/>
        <v>7B00013CC801120760000000050A05120004100000000000003400000000000000000000000000000000000000000000000000000000000000417D</v>
      </c>
      <c r="AW57" s="79">
        <v>56</v>
      </c>
      <c r="AX57" s="21"/>
      <c r="AY57" s="18" t="str">
        <f t="shared" si="2"/>
        <v>00</v>
      </c>
      <c r="AZ57" s="18" t="str">
        <f t="shared" si="3"/>
        <v>00</v>
      </c>
      <c r="BA57" s="20"/>
      <c r="BB57" s="21"/>
    </row>
    <row r="58" spans="1:54" ht="66">
      <c r="A58" s="27"/>
      <c r="B58" s="16"/>
      <c r="C58" s="27"/>
      <c r="D58" s="16"/>
      <c r="E58" s="16">
        <v>3</v>
      </c>
      <c r="F58" s="25" t="s">
        <v>72</v>
      </c>
      <c r="G58" s="18" t="s">
        <v>18</v>
      </c>
      <c r="H58" s="18">
        <v>0</v>
      </c>
      <c r="I58" s="18">
        <v>1</v>
      </c>
      <c r="J58" s="18" t="s">
        <v>69</v>
      </c>
      <c r="K58" s="18" t="s">
        <v>68</v>
      </c>
      <c r="L58" s="18">
        <v>1</v>
      </c>
      <c r="M58" s="18">
        <v>12</v>
      </c>
      <c r="N58" s="19">
        <v>760</v>
      </c>
      <c r="O58" s="19">
        <v>0</v>
      </c>
      <c r="P58" s="19">
        <v>5</v>
      </c>
      <c r="Q58" s="18" t="s">
        <v>212</v>
      </c>
      <c r="R58" s="18">
        <v>5</v>
      </c>
      <c r="S58" s="18">
        <v>12</v>
      </c>
      <c r="T58" s="18">
        <v>0</v>
      </c>
      <c r="U58" s="18">
        <v>4</v>
      </c>
      <c r="V58" s="18">
        <v>10</v>
      </c>
      <c r="W58" s="18">
        <v>5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26" t="str">
        <f t="shared" si="20"/>
        <v>FFFF</v>
      </c>
      <c r="AD58" s="19">
        <v>0</v>
      </c>
      <c r="AE58" s="19">
        <v>0</v>
      </c>
      <c r="AF58" s="19">
        <v>0</v>
      </c>
      <c r="AG58" s="19">
        <v>0</v>
      </c>
      <c r="AH58" s="19">
        <v>0</v>
      </c>
      <c r="AI58" s="18">
        <v>0</v>
      </c>
      <c r="AJ58" s="19">
        <v>0</v>
      </c>
      <c r="AK58" s="19">
        <v>0</v>
      </c>
      <c r="AL58" s="19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8" t="str">
        <f t="shared" si="0"/>
        <v>04</v>
      </c>
      <c r="AU58" s="18" t="s">
        <v>25</v>
      </c>
      <c r="AV58" s="16" t="str">
        <f t="shared" si="1"/>
        <v>7B00013CC801120760000000050A05120004100000000000FFFF00000000000000000000000000000000000000000000000000000000000000047D</v>
      </c>
      <c r="AW58" s="79">
        <v>57</v>
      </c>
      <c r="AX58" s="21"/>
      <c r="AY58" s="18" t="str">
        <f t="shared" si="2"/>
        <v>00</v>
      </c>
      <c r="AZ58" s="18" t="str">
        <f t="shared" si="3"/>
        <v>00</v>
      </c>
      <c r="BA58" s="20"/>
      <c r="BB58" s="21"/>
    </row>
    <row r="59" spans="1:54" ht="66">
      <c r="A59" s="27"/>
      <c r="B59" s="16">
        <v>27</v>
      </c>
      <c r="C59" s="27" t="s">
        <v>88</v>
      </c>
      <c r="D59" s="16"/>
      <c r="E59" s="16">
        <v>1</v>
      </c>
      <c r="F59" s="25">
        <v>0</v>
      </c>
      <c r="G59" s="18" t="s">
        <v>18</v>
      </c>
      <c r="H59" s="18">
        <v>0</v>
      </c>
      <c r="I59" s="18">
        <v>1</v>
      </c>
      <c r="J59" s="18" t="s">
        <v>69</v>
      </c>
      <c r="K59" s="18" t="s">
        <v>68</v>
      </c>
      <c r="L59" s="18">
        <v>1</v>
      </c>
      <c r="M59" s="18">
        <v>12</v>
      </c>
      <c r="N59" s="19">
        <v>760</v>
      </c>
      <c r="O59" s="19">
        <v>0</v>
      </c>
      <c r="P59" s="19">
        <v>5</v>
      </c>
      <c r="Q59" s="18" t="s">
        <v>212</v>
      </c>
      <c r="R59" s="18">
        <v>5</v>
      </c>
      <c r="S59" s="18">
        <v>12</v>
      </c>
      <c r="T59" s="18">
        <v>0</v>
      </c>
      <c r="U59" s="18">
        <v>4</v>
      </c>
      <c r="V59" s="18">
        <v>10</v>
      </c>
      <c r="W59" s="18">
        <v>5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9">
        <v>0</v>
      </c>
      <c r="AD59" s="26">
        <f>F59</f>
        <v>0</v>
      </c>
      <c r="AE59" s="19">
        <v>0</v>
      </c>
      <c r="AF59" s="19">
        <v>0</v>
      </c>
      <c r="AG59" s="19">
        <v>0</v>
      </c>
      <c r="AH59" s="19">
        <v>0</v>
      </c>
      <c r="AI59" s="18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8" t="str">
        <f t="shared" si="0"/>
        <v>05</v>
      </c>
      <c r="AU59" s="18" t="s">
        <v>25</v>
      </c>
      <c r="AV59" s="16" t="str">
        <f t="shared" si="1"/>
        <v>7B00013CC801120760000000050A05120004100000000000000000000000000000000000000000000000000000000000000000000000000000057D</v>
      </c>
      <c r="AW59" s="79">
        <v>58</v>
      </c>
      <c r="AX59" s="21"/>
      <c r="AY59" s="18" t="str">
        <f t="shared" si="2"/>
        <v>00</v>
      </c>
      <c r="AZ59" s="18" t="str">
        <f t="shared" si="3"/>
        <v>00</v>
      </c>
      <c r="BA59" s="20"/>
      <c r="BB59" s="21"/>
    </row>
    <row r="60" spans="1:54" ht="66">
      <c r="A60" s="27"/>
      <c r="B60" s="16"/>
      <c r="C60" s="27"/>
      <c r="D60" s="16"/>
      <c r="E60" s="16">
        <v>2</v>
      </c>
      <c r="F60" s="25">
        <v>34</v>
      </c>
      <c r="G60" s="18" t="s">
        <v>18</v>
      </c>
      <c r="H60" s="18">
        <v>0</v>
      </c>
      <c r="I60" s="18">
        <v>1</v>
      </c>
      <c r="J60" s="18" t="s">
        <v>69</v>
      </c>
      <c r="K60" s="18" t="s">
        <v>68</v>
      </c>
      <c r="L60" s="18">
        <v>1</v>
      </c>
      <c r="M60" s="18">
        <v>12</v>
      </c>
      <c r="N60" s="19">
        <v>760</v>
      </c>
      <c r="O60" s="19">
        <v>0</v>
      </c>
      <c r="P60" s="19">
        <v>5</v>
      </c>
      <c r="Q60" s="18" t="s">
        <v>212</v>
      </c>
      <c r="R60" s="18">
        <v>5</v>
      </c>
      <c r="S60" s="18">
        <v>12</v>
      </c>
      <c r="T60" s="18">
        <v>0</v>
      </c>
      <c r="U60" s="18">
        <v>4</v>
      </c>
      <c r="V60" s="18">
        <v>10</v>
      </c>
      <c r="W60" s="18">
        <v>5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9">
        <v>0</v>
      </c>
      <c r="AD60" s="26">
        <f t="shared" ref="AD60:AD61" si="21">F60</f>
        <v>34</v>
      </c>
      <c r="AE60" s="19">
        <v>0</v>
      </c>
      <c r="AF60" s="19">
        <v>0</v>
      </c>
      <c r="AG60" s="19">
        <v>0</v>
      </c>
      <c r="AH60" s="19">
        <v>0</v>
      </c>
      <c r="AI60" s="18">
        <v>0</v>
      </c>
      <c r="AJ60" s="19">
        <v>0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8" t="str">
        <f t="shared" si="0"/>
        <v>41</v>
      </c>
      <c r="AU60" s="18" t="s">
        <v>25</v>
      </c>
      <c r="AV60" s="16" t="str">
        <f t="shared" si="1"/>
        <v>7B00013CC801120760000000050A05120004100000000000000000340000000000000000000000000000000000000000000000000000000000417D</v>
      </c>
      <c r="AW60" s="79">
        <v>59</v>
      </c>
      <c r="AX60" s="21"/>
      <c r="AY60" s="18" t="str">
        <f t="shared" si="2"/>
        <v>00</v>
      </c>
      <c r="AZ60" s="18" t="str">
        <f t="shared" si="3"/>
        <v>00</v>
      </c>
      <c r="BA60" s="20"/>
      <c r="BB60" s="21"/>
    </row>
    <row r="61" spans="1:54" ht="66">
      <c r="A61" s="27"/>
      <c r="B61" s="16"/>
      <c r="C61" s="27"/>
      <c r="D61" s="16"/>
      <c r="E61" s="16">
        <v>3</v>
      </c>
      <c r="F61" s="25" t="s">
        <v>72</v>
      </c>
      <c r="G61" s="18" t="s">
        <v>18</v>
      </c>
      <c r="H61" s="18">
        <v>0</v>
      </c>
      <c r="I61" s="18">
        <v>1</v>
      </c>
      <c r="J61" s="18" t="s">
        <v>69</v>
      </c>
      <c r="K61" s="18" t="s">
        <v>68</v>
      </c>
      <c r="L61" s="18">
        <v>1</v>
      </c>
      <c r="M61" s="18">
        <v>12</v>
      </c>
      <c r="N61" s="19">
        <v>760</v>
      </c>
      <c r="O61" s="19">
        <v>0</v>
      </c>
      <c r="P61" s="19">
        <v>5</v>
      </c>
      <c r="Q61" s="18" t="s">
        <v>212</v>
      </c>
      <c r="R61" s="18">
        <v>5</v>
      </c>
      <c r="S61" s="18">
        <v>12</v>
      </c>
      <c r="T61" s="18">
        <v>0</v>
      </c>
      <c r="U61" s="18">
        <v>4</v>
      </c>
      <c r="V61" s="18">
        <v>10</v>
      </c>
      <c r="W61" s="18">
        <v>5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9">
        <v>0</v>
      </c>
      <c r="AD61" s="26" t="str">
        <f t="shared" si="21"/>
        <v>FFFF</v>
      </c>
      <c r="AE61" s="19">
        <v>0</v>
      </c>
      <c r="AF61" s="19">
        <v>0</v>
      </c>
      <c r="AG61" s="19">
        <v>0</v>
      </c>
      <c r="AH61" s="19">
        <v>0</v>
      </c>
      <c r="AI61" s="18">
        <v>0</v>
      </c>
      <c r="AJ61" s="19">
        <v>0</v>
      </c>
      <c r="AK61" s="19">
        <v>0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8" t="str">
        <f t="shared" si="0"/>
        <v>04</v>
      </c>
      <c r="AU61" s="18" t="s">
        <v>25</v>
      </c>
      <c r="AV61" s="16" t="str">
        <f t="shared" si="1"/>
        <v>7B00013CC801120760000000050A051200041000000000000000FFFF0000000000000000000000000000000000000000000000000000000000047D</v>
      </c>
      <c r="AW61" s="79">
        <v>60</v>
      </c>
      <c r="AX61" s="21"/>
      <c r="AY61" s="18" t="str">
        <f t="shared" si="2"/>
        <v>00</v>
      </c>
      <c r="AZ61" s="18" t="str">
        <f t="shared" si="3"/>
        <v>00</v>
      </c>
      <c r="BA61" s="20"/>
      <c r="BB61" s="21"/>
    </row>
    <row r="62" spans="1:54" ht="66">
      <c r="A62" s="27"/>
      <c r="B62" s="16">
        <v>29</v>
      </c>
      <c r="C62" s="27" t="s">
        <v>89</v>
      </c>
      <c r="D62" s="16"/>
      <c r="E62" s="16">
        <v>1</v>
      </c>
      <c r="F62" s="25">
        <v>0</v>
      </c>
      <c r="G62" s="18" t="s">
        <v>18</v>
      </c>
      <c r="H62" s="18">
        <v>0</v>
      </c>
      <c r="I62" s="18">
        <v>1</v>
      </c>
      <c r="J62" s="18" t="s">
        <v>69</v>
      </c>
      <c r="K62" s="18" t="s">
        <v>68</v>
      </c>
      <c r="L62" s="18">
        <v>1</v>
      </c>
      <c r="M62" s="18">
        <v>12</v>
      </c>
      <c r="N62" s="19">
        <v>760</v>
      </c>
      <c r="O62" s="19">
        <v>0</v>
      </c>
      <c r="P62" s="19">
        <v>5</v>
      </c>
      <c r="Q62" s="18" t="s">
        <v>212</v>
      </c>
      <c r="R62" s="18">
        <v>5</v>
      </c>
      <c r="S62" s="18">
        <v>12</v>
      </c>
      <c r="T62" s="18">
        <v>0</v>
      </c>
      <c r="U62" s="18">
        <v>4</v>
      </c>
      <c r="V62" s="18">
        <v>10</v>
      </c>
      <c r="W62" s="18">
        <v>5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9">
        <v>0</v>
      </c>
      <c r="AD62" s="19">
        <v>0</v>
      </c>
      <c r="AE62" s="26">
        <f>F62</f>
        <v>0</v>
      </c>
      <c r="AF62" s="19">
        <v>0</v>
      </c>
      <c r="AG62" s="19">
        <v>0</v>
      </c>
      <c r="AH62" s="19">
        <v>0</v>
      </c>
      <c r="AI62" s="18">
        <v>0</v>
      </c>
      <c r="AJ62" s="19">
        <v>0</v>
      </c>
      <c r="AK62" s="19">
        <v>0</v>
      </c>
      <c r="AL62" s="19">
        <v>0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8" t="str">
        <f t="shared" si="0"/>
        <v>05</v>
      </c>
      <c r="AU62" s="18" t="s">
        <v>25</v>
      </c>
      <c r="AV62" s="16" t="str">
        <f t="shared" si="1"/>
        <v>7B00013CC801120760000000050A05120004100000000000000000000000000000000000000000000000000000000000000000000000000000057D</v>
      </c>
      <c r="AW62" s="79">
        <v>61</v>
      </c>
      <c r="AX62" s="21"/>
      <c r="AY62" s="18" t="str">
        <f t="shared" si="2"/>
        <v>00</v>
      </c>
      <c r="AZ62" s="18" t="str">
        <f t="shared" si="3"/>
        <v>00</v>
      </c>
      <c r="BA62" s="20"/>
      <c r="BB62" s="21"/>
    </row>
    <row r="63" spans="1:54" ht="66">
      <c r="A63" s="27"/>
      <c r="B63" s="16"/>
      <c r="C63" s="27"/>
      <c r="D63" s="16"/>
      <c r="E63" s="16">
        <v>2</v>
      </c>
      <c r="F63" s="25">
        <v>34</v>
      </c>
      <c r="G63" s="18" t="s">
        <v>18</v>
      </c>
      <c r="H63" s="18">
        <v>0</v>
      </c>
      <c r="I63" s="18">
        <v>1</v>
      </c>
      <c r="J63" s="18" t="s">
        <v>69</v>
      </c>
      <c r="K63" s="18" t="s">
        <v>68</v>
      </c>
      <c r="L63" s="18">
        <v>1</v>
      </c>
      <c r="M63" s="18">
        <v>12</v>
      </c>
      <c r="N63" s="19">
        <v>760</v>
      </c>
      <c r="O63" s="19">
        <v>0</v>
      </c>
      <c r="P63" s="19">
        <v>5</v>
      </c>
      <c r="Q63" s="18" t="s">
        <v>212</v>
      </c>
      <c r="R63" s="18">
        <v>5</v>
      </c>
      <c r="S63" s="18">
        <v>12</v>
      </c>
      <c r="T63" s="18">
        <v>0</v>
      </c>
      <c r="U63" s="18">
        <v>4</v>
      </c>
      <c r="V63" s="18">
        <v>10</v>
      </c>
      <c r="W63" s="18">
        <v>5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9">
        <v>0</v>
      </c>
      <c r="AD63" s="19">
        <v>0</v>
      </c>
      <c r="AE63" s="26">
        <f t="shared" ref="AE63:AE64" si="22">F63</f>
        <v>34</v>
      </c>
      <c r="AF63" s="19">
        <v>0</v>
      </c>
      <c r="AG63" s="19">
        <v>0</v>
      </c>
      <c r="AH63" s="19">
        <v>0</v>
      </c>
      <c r="AI63" s="18">
        <v>0</v>
      </c>
      <c r="AJ63" s="19">
        <v>0</v>
      </c>
      <c r="AK63" s="19">
        <v>0</v>
      </c>
      <c r="AL63" s="19">
        <v>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8" t="str">
        <f t="shared" si="0"/>
        <v>41</v>
      </c>
      <c r="AU63" s="18" t="s">
        <v>25</v>
      </c>
      <c r="AV63" s="16" t="str">
        <f t="shared" si="1"/>
        <v>7B00013CC801120760000000050A05120004100000000000000000000034000000000000000000000000000000000000000000000000000000417D</v>
      </c>
      <c r="AW63" s="79">
        <v>62</v>
      </c>
      <c r="AX63" s="21"/>
      <c r="AY63" s="18" t="str">
        <f t="shared" si="2"/>
        <v>00</v>
      </c>
      <c r="AZ63" s="18" t="str">
        <f t="shared" si="3"/>
        <v>00</v>
      </c>
      <c r="BA63" s="20"/>
      <c r="BB63" s="21"/>
    </row>
    <row r="64" spans="1:54" ht="66">
      <c r="A64" s="27"/>
      <c r="B64" s="16"/>
      <c r="C64" s="27"/>
      <c r="D64" s="16"/>
      <c r="E64" s="16">
        <v>3</v>
      </c>
      <c r="F64" s="25" t="s">
        <v>72</v>
      </c>
      <c r="G64" s="18" t="s">
        <v>18</v>
      </c>
      <c r="H64" s="18">
        <v>0</v>
      </c>
      <c r="I64" s="18">
        <v>1</v>
      </c>
      <c r="J64" s="18" t="s">
        <v>69</v>
      </c>
      <c r="K64" s="18" t="s">
        <v>68</v>
      </c>
      <c r="L64" s="18">
        <v>1</v>
      </c>
      <c r="M64" s="18">
        <v>12</v>
      </c>
      <c r="N64" s="19">
        <v>760</v>
      </c>
      <c r="O64" s="19">
        <v>0</v>
      </c>
      <c r="P64" s="19">
        <v>5</v>
      </c>
      <c r="Q64" s="18" t="s">
        <v>212</v>
      </c>
      <c r="R64" s="18">
        <v>5</v>
      </c>
      <c r="S64" s="18">
        <v>12</v>
      </c>
      <c r="T64" s="18">
        <v>0</v>
      </c>
      <c r="U64" s="18">
        <v>4</v>
      </c>
      <c r="V64" s="18">
        <v>10</v>
      </c>
      <c r="W64" s="18">
        <v>5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9">
        <v>0</v>
      </c>
      <c r="AD64" s="19">
        <v>0</v>
      </c>
      <c r="AE64" s="26" t="str">
        <f t="shared" si="22"/>
        <v>FFFF</v>
      </c>
      <c r="AF64" s="19">
        <v>0</v>
      </c>
      <c r="AG64" s="19">
        <v>0</v>
      </c>
      <c r="AH64" s="19">
        <v>0</v>
      </c>
      <c r="AI64" s="18">
        <v>0</v>
      </c>
      <c r="AJ64" s="19">
        <v>0</v>
      </c>
      <c r="AK64" s="19">
        <v>0</v>
      </c>
      <c r="AL64" s="19">
        <v>0</v>
      </c>
      <c r="AM64" s="19">
        <v>0</v>
      </c>
      <c r="AN64" s="19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8" t="str">
        <f t="shared" si="0"/>
        <v>04</v>
      </c>
      <c r="AU64" s="18" t="s">
        <v>25</v>
      </c>
      <c r="AV64" s="16" t="str">
        <f t="shared" si="1"/>
        <v>7B00013CC801120760000000050A0512000410000000000000000000FFFF000000000000000000000000000000000000000000000000000000047D</v>
      </c>
      <c r="AW64" s="79">
        <v>63</v>
      </c>
      <c r="AX64" s="21"/>
      <c r="AY64" s="18" t="str">
        <f t="shared" si="2"/>
        <v>00</v>
      </c>
      <c r="AZ64" s="18" t="str">
        <f t="shared" si="3"/>
        <v>00</v>
      </c>
      <c r="BA64" s="20"/>
      <c r="BB64" s="21"/>
    </row>
    <row r="65" spans="1:54" ht="66">
      <c r="A65" s="27"/>
      <c r="B65" s="16">
        <v>31</v>
      </c>
      <c r="C65" s="27" t="s">
        <v>90</v>
      </c>
      <c r="D65" s="16"/>
      <c r="E65" s="16">
        <v>1</v>
      </c>
      <c r="F65" s="25">
        <v>0</v>
      </c>
      <c r="G65" s="18" t="s">
        <v>18</v>
      </c>
      <c r="H65" s="18">
        <v>0</v>
      </c>
      <c r="I65" s="18">
        <v>1</v>
      </c>
      <c r="J65" s="18" t="s">
        <v>69</v>
      </c>
      <c r="K65" s="18" t="s">
        <v>68</v>
      </c>
      <c r="L65" s="18">
        <v>1</v>
      </c>
      <c r="M65" s="18">
        <v>12</v>
      </c>
      <c r="N65" s="19">
        <v>760</v>
      </c>
      <c r="O65" s="19">
        <v>0</v>
      </c>
      <c r="P65" s="19">
        <v>5</v>
      </c>
      <c r="Q65" s="18" t="s">
        <v>212</v>
      </c>
      <c r="R65" s="18">
        <v>5</v>
      </c>
      <c r="S65" s="18">
        <v>12</v>
      </c>
      <c r="T65" s="18">
        <v>0</v>
      </c>
      <c r="U65" s="18">
        <v>4</v>
      </c>
      <c r="V65" s="18">
        <v>10</v>
      </c>
      <c r="W65" s="18">
        <v>5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9">
        <v>0</v>
      </c>
      <c r="AD65" s="19">
        <v>0</v>
      </c>
      <c r="AE65" s="19">
        <v>0</v>
      </c>
      <c r="AF65" s="26">
        <f>F65</f>
        <v>0</v>
      </c>
      <c r="AG65" s="19">
        <v>0</v>
      </c>
      <c r="AH65" s="19">
        <v>0</v>
      </c>
      <c r="AI65" s="18">
        <v>0</v>
      </c>
      <c r="AJ65" s="19">
        <v>0</v>
      </c>
      <c r="AK65" s="19">
        <v>0</v>
      </c>
      <c r="AL65" s="19">
        <v>0</v>
      </c>
      <c r="AM65" s="19">
        <v>0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8" t="str">
        <f t="shared" si="0"/>
        <v>05</v>
      </c>
      <c r="AU65" s="18" t="s">
        <v>25</v>
      </c>
      <c r="AV65" s="16" t="str">
        <f t="shared" si="1"/>
        <v>7B00013CC801120760000000050A05120004100000000000000000000000000000000000000000000000000000000000000000000000000000057D</v>
      </c>
      <c r="AW65" s="79">
        <v>64</v>
      </c>
      <c r="AX65" s="21"/>
      <c r="AY65" s="18" t="str">
        <f t="shared" si="2"/>
        <v>00</v>
      </c>
      <c r="AZ65" s="18" t="str">
        <f t="shared" si="3"/>
        <v>00</v>
      </c>
      <c r="BA65" s="20"/>
      <c r="BB65" s="21"/>
    </row>
    <row r="66" spans="1:54" ht="66">
      <c r="A66" s="27"/>
      <c r="B66" s="16"/>
      <c r="C66" s="27"/>
      <c r="D66" s="16"/>
      <c r="E66" s="16">
        <v>2</v>
      </c>
      <c r="F66" s="25">
        <v>34</v>
      </c>
      <c r="G66" s="18" t="s">
        <v>18</v>
      </c>
      <c r="H66" s="18">
        <v>0</v>
      </c>
      <c r="I66" s="18">
        <v>1</v>
      </c>
      <c r="J66" s="18" t="s">
        <v>69</v>
      </c>
      <c r="K66" s="18" t="s">
        <v>68</v>
      </c>
      <c r="L66" s="18">
        <v>1</v>
      </c>
      <c r="M66" s="18">
        <v>12</v>
      </c>
      <c r="N66" s="19">
        <v>760</v>
      </c>
      <c r="O66" s="19">
        <v>0</v>
      </c>
      <c r="P66" s="19">
        <v>5</v>
      </c>
      <c r="Q66" s="18" t="s">
        <v>212</v>
      </c>
      <c r="R66" s="18">
        <v>5</v>
      </c>
      <c r="S66" s="18">
        <v>12</v>
      </c>
      <c r="T66" s="18">
        <v>0</v>
      </c>
      <c r="U66" s="18">
        <v>4</v>
      </c>
      <c r="V66" s="18">
        <v>10</v>
      </c>
      <c r="W66" s="18">
        <v>5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9">
        <v>0</v>
      </c>
      <c r="AD66" s="19">
        <v>0</v>
      </c>
      <c r="AE66" s="19">
        <v>0</v>
      </c>
      <c r="AF66" s="26">
        <f t="shared" ref="AF66:AF67" si="23">F66</f>
        <v>34</v>
      </c>
      <c r="AG66" s="19">
        <v>0</v>
      </c>
      <c r="AH66" s="19">
        <v>0</v>
      </c>
      <c r="AI66" s="18">
        <v>0</v>
      </c>
      <c r="AJ66" s="19">
        <v>0</v>
      </c>
      <c r="AK66" s="19">
        <v>0</v>
      </c>
      <c r="AL66" s="19">
        <v>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8" t="str">
        <f t="shared" si="0"/>
        <v>41</v>
      </c>
      <c r="AU66" s="18" t="s">
        <v>25</v>
      </c>
      <c r="AV66" s="16" t="str">
        <f t="shared" si="1"/>
        <v>7B00013CC801120760000000050A05120004100000000000000000000000003400000000000000000000000000000000000000000000000000417D</v>
      </c>
      <c r="AW66" s="79">
        <v>65</v>
      </c>
      <c r="AX66" s="21"/>
      <c r="AY66" s="18" t="str">
        <f t="shared" si="2"/>
        <v>00</v>
      </c>
      <c r="AZ66" s="18" t="str">
        <f t="shared" si="3"/>
        <v>00</v>
      </c>
      <c r="BA66" s="20"/>
      <c r="BB66" s="21"/>
    </row>
    <row r="67" spans="1:54" ht="66">
      <c r="A67" s="27"/>
      <c r="B67" s="16"/>
      <c r="C67" s="27"/>
      <c r="D67" s="16"/>
      <c r="E67" s="16">
        <v>3</v>
      </c>
      <c r="F67" s="25" t="s">
        <v>72</v>
      </c>
      <c r="G67" s="18" t="s">
        <v>18</v>
      </c>
      <c r="H67" s="18">
        <v>0</v>
      </c>
      <c r="I67" s="18">
        <v>1</v>
      </c>
      <c r="J67" s="18" t="s">
        <v>69</v>
      </c>
      <c r="K67" s="18" t="s">
        <v>68</v>
      </c>
      <c r="L67" s="18">
        <v>1</v>
      </c>
      <c r="M67" s="18">
        <v>12</v>
      </c>
      <c r="N67" s="19">
        <v>760</v>
      </c>
      <c r="O67" s="19">
        <v>0</v>
      </c>
      <c r="P67" s="19">
        <v>5</v>
      </c>
      <c r="Q67" s="18" t="s">
        <v>212</v>
      </c>
      <c r="R67" s="18">
        <v>5</v>
      </c>
      <c r="S67" s="18">
        <v>12</v>
      </c>
      <c r="T67" s="18">
        <v>0</v>
      </c>
      <c r="U67" s="18">
        <v>4</v>
      </c>
      <c r="V67" s="18">
        <v>10</v>
      </c>
      <c r="W67" s="18">
        <v>5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9">
        <v>0</v>
      </c>
      <c r="AD67" s="19">
        <v>0</v>
      </c>
      <c r="AE67" s="19">
        <v>0</v>
      </c>
      <c r="AF67" s="26" t="str">
        <f t="shared" si="23"/>
        <v>FFFF</v>
      </c>
      <c r="AG67" s="19">
        <v>0</v>
      </c>
      <c r="AH67" s="19">
        <v>0</v>
      </c>
      <c r="AI67" s="18">
        <v>0</v>
      </c>
      <c r="AJ67" s="19">
        <v>0</v>
      </c>
      <c r="AK67" s="19">
        <v>0</v>
      </c>
      <c r="AL67" s="19">
        <v>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8" t="str">
        <f t="shared" ref="AT67:AT106" si="24">TEXT(DEC2HEX(_xlfn.BITAND(SUM(HEX2DEC(G67)+HEX2DEC(H67)+HEX2DEC(I67)+HEX2DEC(J67)+HEX2DEC(K67)+HEX2DEC(L67)+HEX2DEC(M67)+HEX2DEC(N67)+HEX2DEC(O67)+HEX2DEC(P67)+HEX2DEC(Q67)+HEX2DEC(R67)+HEX2DEC(S67)+HEX2DEC(T67)+HEX2DEC(U67)+HEX2DEC(V67)+HEX2DEC(X67)+HEX2DEC(Y67)+HEX2DEC(Z67)+HEX2DEC(AA67)+HEX2DEC(AB67)+HEX2DEC(AC67)+HEX2DEC(AD67)+HEX2DEC(AE67)+HEX2DEC(AF67)+HEX2DEC(AG67)+HEX2DEC(AH67)+HEX2DEC(AI67)+HEX2DEC(AJ67)+HEX2DEC(AK67)+HEX2DEC(AL67)+HEX2DEC(AM67)+HEX2DEC(AN67)+HEX2DEC(AO67)+HEX2DEC(AP67)+HEX2DEC(AQ67)+HEX2DEC(AR67)+HEX2DEC(AS67)),85)),"00")</f>
        <v>04</v>
      </c>
      <c r="AU67" s="18" t="s">
        <v>25</v>
      </c>
      <c r="AV67" s="16" t="str">
        <f t="shared" ref="AV67:AV110" si="25">CONCATENATE(TEXT(G67,"00"),TEXT(H67,"00"),TEXT(I67,"00"),TEXT(J67,"00"),TEXT(K67,"00"),TEXT(L67,"00"),TEXT(M67,"00"),TEXT(N67,"0000"),TEXT(O67,"0000"),TEXT(P67,"0000"),TEXT(Q67,"00"),TEXT(R67,"00"),,TEXT(S67,"00"),,TEXT(T67,"00"),TEXT(U67,"00"),TEXT(V67,"00"),TEXT(X67,"00"),TEXT(Y67,"00"),TEXT(Z67,"00"),TEXT(AA67,"00"),TEXT(AB67,"00"),TEXT(AC67,"0000"),TEXT(AD67,"0000"),TEXT(AE67,"0000"),TEXT(AF67,"0000"),TEXT(AG67,"0000"),TEXT(AH67,"0000"),TEXT(AI67,"00"),TEXT(AJ67,"0000"),TEXT(AK67,"0000"),TEXT(AL67,"0000"),TEXT(AM67,"0000"),TEXT(AN67,"0000"),TEXT(AO67,"0000"),TEXT(AP67,"0000"),TEXT(AQ67,"0000"),TEXT(AR67,"0000"),TEXT(AS67,"0000"),TEXT(AT67,"00"),TEXT(AU67,"00"))</f>
        <v>7B00013CC801120760000000050A05120004100000000000000000000000FFFF00000000000000000000000000000000000000000000000000047D</v>
      </c>
      <c r="AW67" s="79">
        <v>66</v>
      </c>
      <c r="AX67" s="21"/>
      <c r="AY67" s="18" t="str">
        <f t="shared" ref="AY67:AY110" si="26">TEXT(DEC2HEX(_xlfn.BITAND(SUM(
HEX2DEC(MID(AX67,1,2))+HEX2DEC(MID(AX67,4,2))+HEX2DEC(MID(AX67,7,2))+HEX2DEC(MID(AX67,10,2))+HEX2DEC(MID(AX67,13,2))+HEX2DEC(MID(AX67,16,2))+HEX2DEC(MID(AX67,19,2))+HEX2DEC(MID(AX67,22,2))+
HEX2DEC(MID(AX67,25,2))+HEX2DEC(MID(AX67,28,2))+HEX2DEC(MID(AX67,31,2))+HEX2DEC(MID(AX67,34,2))+HEX2DEC(MID(AX67,37,2))+HEX2DEC(MID(AX67,40,2))+HEX2DEC(MID(AX67,43,2))+HEX2DEC(MID(AX67,46,2))+
HEX2DEC(MID(AX67,49,2))+HEX2DEC(MID(AX67,52,2))+HEX2DEC(MID(AX67,55,2))+HEX2DEC(MID(AX67,58,2))+HEX2DEC(MID(AX67,61,2))+HEX2DEC(MID(AX67,64,2))+HEX2DEC(MID(AX67,67,2))+HEX2DEC(MID(AX67,70,2))+
HEX2DEC(MID(AX67,73,2))+HEX2DEC(MID(AX67,76,2))+HEX2DEC(MID(AX67,79,2))+HEX2DEC(MID(AX67,82,2))+HEX2DEC(MID(AX67,85,2))+HEX2DEC(MID(AX67,88,2))+HEX2DEC(MID(AX67,91,2))+HEX2DEC(MID(AX67,94,2))+
HEX2DEC(MID(AX67,97,2))+HEX2DEC(MID(AX67,100,2))+HEX2DEC(MID(AX67,103,2))+HEX2DEC(MID(AX67,106,2))+HEX2DEC(MID(AX67,109,2))+HEX2DEC(MID(AX67,112,2))+HEX2DEC(MID(AX67,115,2))+HEX2DEC(MID(AX67,118,2))+HEX2DEC(MID(AX67,121,2))+HEX2DEC(MID(AX67,124,2))+HEX2DEC(MID(AX67,127,2))+HEX2DEC(MID(AX67,130,2))+HEX2DEC(MID(AX67,133,2))+HEX2DEC(MID(AX67,136,2))),85)),"00")</f>
        <v>00</v>
      </c>
      <c r="AZ67" s="18" t="str">
        <f t="shared" ref="AZ67:AZ110" si="27">TEXT(DEC2HEX(_xlfn.BITAND(SUM(
HEX2DEC(MID(AX67,1,2))+HEX2DEC(MID(AX67,4,2))+HEX2DEC(MID(AX67,7,2))+HEX2DEC(MID(AX67,10,2))+HEX2DEC(MID(AX67,13,2))+HEX2DEC(MID(AX67,16,2))+HEX2DEC(MID(AX67,19,2))+HEX2DEC(MID(AX67,22,2))+
HEX2DEC(MID(AX67,25,2))+HEX2DEC(MID(AX67,28,2))+HEX2DEC(MID(AX67,31,2))+HEX2DEC(MID(AX67,34,2))+HEX2DEC(MID(AX67,37,2))+HEX2DEC(MID(AX67,40,2))+HEX2DEC(MID(AX67,43,2))+HEX2DEC(MID(AX67,46,2))+
HEX2DEC(MID(AX67,49,2))+HEX2DEC(MID(AX67,52,2))+HEX2DEC(MID(AX67,55,2))+HEX2DEC(MID(AX67,58,2))+HEX2DEC(MID(AX67,61,2))+HEX2DEC(MID(AX67,64,2))+HEX2DEC(MID(AX67,67,2))+HEX2DEC(MID(AX67,70,2))+
HEX2DEC(MID(AX67,73,2))+HEX2DEC(MID(AX67,76,2))+HEX2DEC(MID(AX67,79,2))+HEX2DEC(MID(AX67,82,2))+HEX2DEC(MID(AX67,85,2))+HEX2DEC(MID(AX67,88,2))+HEX2DEC(MID(AX67,91,2))+HEX2DEC(MID(AX67,94,2))+
HEX2DEC(MID(AX67,97,2))+HEX2DEC(MID(AX67,100,2))+HEX2DEC(MID(AX67,103,2))+HEX2DEC(MID(AX67,106,2))+HEX2DEC(MID(AX67,109,2))+HEX2DEC(MID(AX67,112,2))+HEX2DEC(MID(AX67,115,2))+HEX2DEC(MID(AX67,118,2))+HEX2DEC(MID(AX67,121,2))+HEX2DEC(MID(AX67,124,2))+HEX2DEC(MID(AX67,127,2))+HEX2DEC(MID(AX67,130,2))+HEX2DEC(MID(AX67,133,2))+HEX2DEC(MID(AX67,136,2))+HEX2DEC(MID(AX67,139,2))+HEX2DEC(MID(AX67,142,2))+HEX2DEC(MID(AX67,145,2))+HEX2DEC(MID(AX67,148,2))+HEX2DEC(MID(AX67,151,2))+HEX2DEC(MID(AX67,154,2))+HEX2DEC(MID(AX67,157,2))+HEX2DEC(MID(AX67,160,2))+HEX2DEC(MID(AX67,163,2))+HEX2DEC(MID(AX67,166,2))+HEX2DEC(MID(AX67,169,2))+HEX2DEC(MID(AX67,172,2))+HEX2DEC(MID(AX67,175,2))+HEX2DEC(MID(AX67,178,2))+HEX2DEC(MID(AX67,181,2))+HEX2DEC(MID(AX67,184,2))+HEX2DEC(MID(AX67,187,2))+HEX2DEC(MID(AX67,190,2))+HEX2DEC(MID(AX67,193,2))+HEX2DEC(MID(AX67,196,2))+HEX2DEC(MID(AX67,199,2))+HEX2DEC(MID(AX67,202,2))),85)),"00")</f>
        <v>00</v>
      </c>
      <c r="BA67" s="20"/>
      <c r="BB67" s="21"/>
    </row>
    <row r="68" spans="1:54" ht="66">
      <c r="A68" s="27"/>
      <c r="B68" s="16">
        <v>33</v>
      </c>
      <c r="C68" s="27" t="s">
        <v>91</v>
      </c>
      <c r="D68" s="16"/>
      <c r="E68" s="16">
        <v>1</v>
      </c>
      <c r="F68" s="25">
        <v>0</v>
      </c>
      <c r="G68" s="18" t="s">
        <v>18</v>
      </c>
      <c r="H68" s="18">
        <v>0</v>
      </c>
      <c r="I68" s="18">
        <v>1</v>
      </c>
      <c r="J68" s="18" t="s">
        <v>69</v>
      </c>
      <c r="K68" s="18" t="s">
        <v>68</v>
      </c>
      <c r="L68" s="18">
        <v>1</v>
      </c>
      <c r="M68" s="18">
        <v>12</v>
      </c>
      <c r="N68" s="19">
        <v>760</v>
      </c>
      <c r="O68" s="19">
        <v>0</v>
      </c>
      <c r="P68" s="19">
        <v>5</v>
      </c>
      <c r="Q68" s="18" t="s">
        <v>212</v>
      </c>
      <c r="R68" s="18">
        <v>5</v>
      </c>
      <c r="S68" s="18">
        <v>12</v>
      </c>
      <c r="T68" s="18">
        <v>0</v>
      </c>
      <c r="U68" s="18">
        <v>4</v>
      </c>
      <c r="V68" s="18">
        <v>10</v>
      </c>
      <c r="W68" s="18">
        <v>5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9">
        <v>0</v>
      </c>
      <c r="AD68" s="19">
        <v>0</v>
      </c>
      <c r="AE68" s="19">
        <v>0</v>
      </c>
      <c r="AF68" s="19">
        <v>0</v>
      </c>
      <c r="AG68" s="26">
        <f>F68</f>
        <v>0</v>
      </c>
      <c r="AH68" s="19">
        <v>0</v>
      </c>
      <c r="AI68" s="18">
        <v>0</v>
      </c>
      <c r="AJ68" s="19">
        <v>0</v>
      </c>
      <c r="AK68" s="19">
        <v>0</v>
      </c>
      <c r="AL68" s="19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8" t="str">
        <f t="shared" si="24"/>
        <v>05</v>
      </c>
      <c r="AU68" s="18" t="s">
        <v>25</v>
      </c>
      <c r="AV68" s="16" t="str">
        <f t="shared" si="25"/>
        <v>7B00013CC801120760000000050A05120004100000000000000000000000000000000000000000000000000000000000000000000000000000057D</v>
      </c>
      <c r="AW68" s="79">
        <v>67</v>
      </c>
      <c r="AX68" s="21"/>
      <c r="AY68" s="18" t="str">
        <f t="shared" si="26"/>
        <v>00</v>
      </c>
      <c r="AZ68" s="18" t="str">
        <f t="shared" si="27"/>
        <v>00</v>
      </c>
      <c r="BA68" s="20"/>
      <c r="BB68" s="21"/>
    </row>
    <row r="69" spans="1:54" ht="66">
      <c r="A69" s="27"/>
      <c r="B69" s="16"/>
      <c r="C69" s="27"/>
      <c r="D69" s="16"/>
      <c r="E69" s="16">
        <v>2</v>
      </c>
      <c r="F69" s="25">
        <v>34</v>
      </c>
      <c r="G69" s="18" t="s">
        <v>18</v>
      </c>
      <c r="H69" s="18">
        <v>0</v>
      </c>
      <c r="I69" s="18">
        <v>1</v>
      </c>
      <c r="J69" s="18" t="s">
        <v>69</v>
      </c>
      <c r="K69" s="18" t="s">
        <v>68</v>
      </c>
      <c r="L69" s="18">
        <v>1</v>
      </c>
      <c r="M69" s="18">
        <v>12</v>
      </c>
      <c r="N69" s="19">
        <v>760</v>
      </c>
      <c r="O69" s="19">
        <v>0</v>
      </c>
      <c r="P69" s="19">
        <v>5</v>
      </c>
      <c r="Q69" s="18" t="s">
        <v>212</v>
      </c>
      <c r="R69" s="18">
        <v>5</v>
      </c>
      <c r="S69" s="18">
        <v>12</v>
      </c>
      <c r="T69" s="18">
        <v>0</v>
      </c>
      <c r="U69" s="18">
        <v>4</v>
      </c>
      <c r="V69" s="18">
        <v>10</v>
      </c>
      <c r="W69" s="18">
        <v>5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9">
        <v>0</v>
      </c>
      <c r="AD69" s="19">
        <v>0</v>
      </c>
      <c r="AE69" s="19">
        <v>0</v>
      </c>
      <c r="AF69" s="19">
        <v>0</v>
      </c>
      <c r="AG69" s="26">
        <f t="shared" ref="AG69:AG70" si="28">F69</f>
        <v>34</v>
      </c>
      <c r="AH69" s="19">
        <v>0</v>
      </c>
      <c r="AI69" s="18">
        <v>0</v>
      </c>
      <c r="AJ69" s="19">
        <v>0</v>
      </c>
      <c r="AK69" s="19">
        <v>0</v>
      </c>
      <c r="AL69" s="19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8" t="str">
        <f t="shared" si="24"/>
        <v>41</v>
      </c>
      <c r="AU69" s="18" t="s">
        <v>25</v>
      </c>
      <c r="AV69" s="16" t="str">
        <f t="shared" si="25"/>
        <v>7B00013CC801120760000000050A05120004100000000000000000000000000000340000000000000000000000000000000000000000000000417D</v>
      </c>
      <c r="AW69" s="79">
        <v>68</v>
      </c>
      <c r="AX69" s="21"/>
      <c r="AY69" s="18" t="str">
        <f t="shared" si="26"/>
        <v>00</v>
      </c>
      <c r="AZ69" s="18" t="str">
        <f t="shared" si="27"/>
        <v>00</v>
      </c>
      <c r="BA69" s="20"/>
      <c r="BB69" s="21"/>
    </row>
    <row r="70" spans="1:54" ht="66">
      <c r="A70" s="27"/>
      <c r="B70" s="16"/>
      <c r="C70" s="27"/>
      <c r="D70" s="16"/>
      <c r="E70" s="16">
        <v>3</v>
      </c>
      <c r="F70" s="25" t="s">
        <v>72</v>
      </c>
      <c r="G70" s="18" t="s">
        <v>18</v>
      </c>
      <c r="H70" s="18">
        <v>0</v>
      </c>
      <c r="I70" s="18">
        <v>1</v>
      </c>
      <c r="J70" s="18" t="s">
        <v>69</v>
      </c>
      <c r="K70" s="18" t="s">
        <v>68</v>
      </c>
      <c r="L70" s="18">
        <v>1</v>
      </c>
      <c r="M70" s="18">
        <v>12</v>
      </c>
      <c r="N70" s="19">
        <v>760</v>
      </c>
      <c r="O70" s="19">
        <v>0</v>
      </c>
      <c r="P70" s="19">
        <v>5</v>
      </c>
      <c r="Q70" s="18" t="s">
        <v>212</v>
      </c>
      <c r="R70" s="18">
        <v>5</v>
      </c>
      <c r="S70" s="18">
        <v>12</v>
      </c>
      <c r="T70" s="18">
        <v>0</v>
      </c>
      <c r="U70" s="18">
        <v>4</v>
      </c>
      <c r="V70" s="18">
        <v>10</v>
      </c>
      <c r="W70" s="18">
        <v>5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9">
        <v>0</v>
      </c>
      <c r="AD70" s="19">
        <v>0</v>
      </c>
      <c r="AE70" s="19">
        <v>0</v>
      </c>
      <c r="AF70" s="19">
        <v>0</v>
      </c>
      <c r="AG70" s="26" t="str">
        <f t="shared" si="28"/>
        <v>FFFF</v>
      </c>
      <c r="AH70" s="19">
        <v>0</v>
      </c>
      <c r="AI70" s="18">
        <v>0</v>
      </c>
      <c r="AJ70" s="19">
        <v>0</v>
      </c>
      <c r="AK70" s="19">
        <v>0</v>
      </c>
      <c r="AL70" s="19">
        <v>0</v>
      </c>
      <c r="AM70" s="19">
        <v>0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8" t="str">
        <f t="shared" si="24"/>
        <v>04</v>
      </c>
      <c r="AU70" s="18" t="s">
        <v>25</v>
      </c>
      <c r="AV70" s="16" t="str">
        <f t="shared" si="25"/>
        <v>7B00013CC801120760000000050A051200041000000000000000000000000000FFFF0000000000000000000000000000000000000000000000047D</v>
      </c>
      <c r="AW70" s="79">
        <v>69</v>
      </c>
      <c r="AX70" s="21"/>
      <c r="AY70" s="18" t="str">
        <f t="shared" si="26"/>
        <v>00</v>
      </c>
      <c r="AZ70" s="18" t="str">
        <f t="shared" si="27"/>
        <v>00</v>
      </c>
      <c r="BA70" s="20"/>
      <c r="BB70" s="21"/>
    </row>
    <row r="71" spans="1:54" ht="66">
      <c r="A71" s="27"/>
      <c r="B71" s="16">
        <v>35</v>
      </c>
      <c r="C71" s="27" t="s">
        <v>102</v>
      </c>
      <c r="D71" s="16"/>
      <c r="E71" s="16">
        <v>1</v>
      </c>
      <c r="F71" s="25">
        <v>0</v>
      </c>
      <c r="G71" s="18" t="s">
        <v>18</v>
      </c>
      <c r="H71" s="18">
        <v>0</v>
      </c>
      <c r="I71" s="18">
        <v>1</v>
      </c>
      <c r="J71" s="18" t="s">
        <v>69</v>
      </c>
      <c r="K71" s="18" t="s">
        <v>68</v>
      </c>
      <c r="L71" s="18">
        <v>1</v>
      </c>
      <c r="M71" s="18">
        <v>12</v>
      </c>
      <c r="N71" s="19">
        <v>760</v>
      </c>
      <c r="O71" s="19">
        <v>0</v>
      </c>
      <c r="P71" s="19">
        <v>5</v>
      </c>
      <c r="Q71" s="18" t="s">
        <v>212</v>
      </c>
      <c r="R71" s="18">
        <v>5</v>
      </c>
      <c r="S71" s="18">
        <v>12</v>
      </c>
      <c r="T71" s="18">
        <v>0</v>
      </c>
      <c r="U71" s="18">
        <v>4</v>
      </c>
      <c r="V71" s="18">
        <v>10</v>
      </c>
      <c r="W71" s="18">
        <v>5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9">
        <v>0</v>
      </c>
      <c r="AD71" s="19">
        <v>0</v>
      </c>
      <c r="AE71" s="19">
        <v>0</v>
      </c>
      <c r="AF71" s="19">
        <v>0</v>
      </c>
      <c r="AG71" s="19">
        <v>0</v>
      </c>
      <c r="AH71" s="26">
        <f>F71</f>
        <v>0</v>
      </c>
      <c r="AI71" s="18">
        <v>0</v>
      </c>
      <c r="AJ71" s="19">
        <v>0</v>
      </c>
      <c r="AK71" s="19">
        <v>0</v>
      </c>
      <c r="AL71" s="19">
        <v>0</v>
      </c>
      <c r="AM71" s="19">
        <v>0</v>
      </c>
      <c r="AN71" s="19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0</v>
      </c>
      <c r="AT71" s="18" t="str">
        <f t="shared" si="24"/>
        <v>05</v>
      </c>
      <c r="AU71" s="18" t="s">
        <v>25</v>
      </c>
      <c r="AV71" s="16" t="str">
        <f t="shared" si="25"/>
        <v>7B00013CC801120760000000050A05120004100000000000000000000000000000000000000000000000000000000000000000000000000000057D</v>
      </c>
      <c r="AW71" s="79">
        <v>70</v>
      </c>
      <c r="AX71" s="21"/>
      <c r="AY71" s="18" t="str">
        <f t="shared" si="26"/>
        <v>00</v>
      </c>
      <c r="AZ71" s="18" t="str">
        <f t="shared" si="27"/>
        <v>00</v>
      </c>
      <c r="BA71" s="20"/>
      <c r="BB71" s="21"/>
    </row>
    <row r="72" spans="1:54" ht="66">
      <c r="A72" s="27"/>
      <c r="B72" s="16"/>
      <c r="C72" s="27"/>
      <c r="D72" s="16"/>
      <c r="E72" s="16">
        <v>2</v>
      </c>
      <c r="F72" s="25">
        <v>34</v>
      </c>
      <c r="G72" s="18" t="s">
        <v>18</v>
      </c>
      <c r="H72" s="18">
        <v>0</v>
      </c>
      <c r="I72" s="18">
        <v>1</v>
      </c>
      <c r="J72" s="18" t="s">
        <v>69</v>
      </c>
      <c r="K72" s="18" t="s">
        <v>68</v>
      </c>
      <c r="L72" s="18">
        <v>1</v>
      </c>
      <c r="M72" s="18">
        <v>12</v>
      </c>
      <c r="N72" s="19">
        <v>760</v>
      </c>
      <c r="O72" s="19">
        <v>0</v>
      </c>
      <c r="P72" s="19">
        <v>5</v>
      </c>
      <c r="Q72" s="18" t="s">
        <v>212</v>
      </c>
      <c r="R72" s="18">
        <v>5</v>
      </c>
      <c r="S72" s="18">
        <v>12</v>
      </c>
      <c r="T72" s="18">
        <v>0</v>
      </c>
      <c r="U72" s="18">
        <v>4</v>
      </c>
      <c r="V72" s="18">
        <v>10</v>
      </c>
      <c r="W72" s="18">
        <v>5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26">
        <f t="shared" ref="AH72:AH73" si="29">F72</f>
        <v>34</v>
      </c>
      <c r="AI72" s="18">
        <v>0</v>
      </c>
      <c r="AJ72" s="19">
        <v>0</v>
      </c>
      <c r="AK72" s="19">
        <v>0</v>
      </c>
      <c r="AL72" s="19">
        <v>0</v>
      </c>
      <c r="AM72" s="19">
        <v>0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8" t="str">
        <f t="shared" si="24"/>
        <v>41</v>
      </c>
      <c r="AU72" s="18" t="s">
        <v>25</v>
      </c>
      <c r="AV72" s="16" t="str">
        <f t="shared" si="25"/>
        <v>7B00013CC801120760000000050A05120004100000000000000000000000000000000034000000000000000000000000000000000000000000417D</v>
      </c>
      <c r="AW72" s="79">
        <v>71</v>
      </c>
      <c r="AX72" s="21"/>
      <c r="AY72" s="18" t="str">
        <f t="shared" si="26"/>
        <v>00</v>
      </c>
      <c r="AZ72" s="18" t="str">
        <f t="shared" si="27"/>
        <v>00</v>
      </c>
      <c r="BA72" s="20"/>
      <c r="BB72" s="21"/>
    </row>
    <row r="73" spans="1:54" ht="66">
      <c r="A73" s="27"/>
      <c r="B73" s="16"/>
      <c r="C73" s="27"/>
      <c r="D73" s="16"/>
      <c r="E73" s="16">
        <v>3</v>
      </c>
      <c r="F73" s="25" t="s">
        <v>72</v>
      </c>
      <c r="G73" s="18" t="s">
        <v>18</v>
      </c>
      <c r="H73" s="18">
        <v>0</v>
      </c>
      <c r="I73" s="18">
        <v>1</v>
      </c>
      <c r="J73" s="18" t="s">
        <v>69</v>
      </c>
      <c r="K73" s="18" t="s">
        <v>68</v>
      </c>
      <c r="L73" s="18">
        <v>1</v>
      </c>
      <c r="M73" s="18">
        <v>12</v>
      </c>
      <c r="N73" s="19">
        <v>760</v>
      </c>
      <c r="O73" s="19">
        <v>0</v>
      </c>
      <c r="P73" s="19">
        <v>5</v>
      </c>
      <c r="Q73" s="18" t="s">
        <v>212</v>
      </c>
      <c r="R73" s="18">
        <v>5</v>
      </c>
      <c r="S73" s="18">
        <v>12</v>
      </c>
      <c r="T73" s="18">
        <v>0</v>
      </c>
      <c r="U73" s="18">
        <v>4</v>
      </c>
      <c r="V73" s="18">
        <v>10</v>
      </c>
      <c r="W73" s="18">
        <v>5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9">
        <v>0</v>
      </c>
      <c r="AD73" s="19">
        <v>0</v>
      </c>
      <c r="AE73" s="19">
        <v>0</v>
      </c>
      <c r="AF73" s="19">
        <v>0</v>
      </c>
      <c r="AG73" s="19">
        <v>0</v>
      </c>
      <c r="AH73" s="26" t="str">
        <f t="shared" si="29"/>
        <v>FFFF</v>
      </c>
      <c r="AI73" s="18">
        <v>0</v>
      </c>
      <c r="AJ73" s="19">
        <v>0</v>
      </c>
      <c r="AK73" s="19">
        <v>0</v>
      </c>
      <c r="AL73" s="19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8" t="str">
        <f t="shared" si="24"/>
        <v>04</v>
      </c>
      <c r="AU73" s="18" t="s">
        <v>25</v>
      </c>
      <c r="AV73" s="16" t="str">
        <f t="shared" si="25"/>
        <v>7B00013CC801120760000000050A0512000410000000000000000000000000000000FFFF000000000000000000000000000000000000000000047D</v>
      </c>
      <c r="AW73" s="79">
        <v>72</v>
      </c>
      <c r="AX73" s="21"/>
      <c r="AY73" s="18" t="str">
        <f t="shared" si="26"/>
        <v>00</v>
      </c>
      <c r="AZ73" s="18" t="str">
        <f t="shared" si="27"/>
        <v>00</v>
      </c>
      <c r="BA73" s="20"/>
      <c r="BB73" s="21"/>
    </row>
    <row r="74" spans="1:54" ht="66">
      <c r="A74" s="27"/>
      <c r="B74" s="16">
        <v>37</v>
      </c>
      <c r="C74" s="27" t="s">
        <v>103</v>
      </c>
      <c r="D74" s="16"/>
      <c r="E74" s="16">
        <v>1</v>
      </c>
      <c r="F74" s="22">
        <v>0</v>
      </c>
      <c r="G74" s="18" t="s">
        <v>18</v>
      </c>
      <c r="H74" s="18">
        <v>0</v>
      </c>
      <c r="I74" s="18">
        <v>1</v>
      </c>
      <c r="J74" s="18" t="s">
        <v>69</v>
      </c>
      <c r="K74" s="18" t="s">
        <v>68</v>
      </c>
      <c r="L74" s="18">
        <v>1</v>
      </c>
      <c r="M74" s="18">
        <v>12</v>
      </c>
      <c r="N74" s="19">
        <v>760</v>
      </c>
      <c r="O74" s="19">
        <v>0</v>
      </c>
      <c r="P74" s="19">
        <v>5</v>
      </c>
      <c r="Q74" s="18" t="s">
        <v>212</v>
      </c>
      <c r="R74" s="18">
        <v>5</v>
      </c>
      <c r="S74" s="18">
        <v>12</v>
      </c>
      <c r="T74" s="18">
        <v>0</v>
      </c>
      <c r="U74" s="18">
        <v>4</v>
      </c>
      <c r="V74" s="18">
        <v>10</v>
      </c>
      <c r="W74" s="18">
        <v>5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0</v>
      </c>
      <c r="AH74" s="19">
        <v>0</v>
      </c>
      <c r="AI74" s="23">
        <f>F74</f>
        <v>0</v>
      </c>
      <c r="AJ74" s="19">
        <v>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8" t="str">
        <f t="shared" si="24"/>
        <v>05</v>
      </c>
      <c r="AU74" s="18" t="s">
        <v>25</v>
      </c>
      <c r="AV74" s="16" t="str">
        <f t="shared" si="25"/>
        <v>7B00013CC801120760000000050A05120004100000000000000000000000000000000000000000000000000000000000000000000000000000057D</v>
      </c>
      <c r="AW74" s="79">
        <v>73</v>
      </c>
      <c r="AX74" s="21"/>
      <c r="AY74" s="18" t="str">
        <f t="shared" si="26"/>
        <v>00</v>
      </c>
      <c r="AZ74" s="18" t="str">
        <f t="shared" si="27"/>
        <v>00</v>
      </c>
      <c r="BA74" s="20"/>
      <c r="BB74" s="21"/>
    </row>
    <row r="75" spans="1:54" ht="66">
      <c r="A75" s="27"/>
      <c r="B75" s="16"/>
      <c r="C75" s="27"/>
      <c r="D75" s="16"/>
      <c r="E75" s="16">
        <v>2</v>
      </c>
      <c r="F75" s="22">
        <v>1</v>
      </c>
      <c r="G75" s="18" t="s">
        <v>18</v>
      </c>
      <c r="H75" s="18">
        <v>0</v>
      </c>
      <c r="I75" s="18">
        <v>1</v>
      </c>
      <c r="J75" s="18" t="s">
        <v>69</v>
      </c>
      <c r="K75" s="18" t="s">
        <v>68</v>
      </c>
      <c r="L75" s="18">
        <v>1</v>
      </c>
      <c r="M75" s="18">
        <v>12</v>
      </c>
      <c r="N75" s="19">
        <v>760</v>
      </c>
      <c r="O75" s="19">
        <v>0</v>
      </c>
      <c r="P75" s="19">
        <v>5</v>
      </c>
      <c r="Q75" s="18" t="s">
        <v>212</v>
      </c>
      <c r="R75" s="18">
        <v>5</v>
      </c>
      <c r="S75" s="18">
        <v>12</v>
      </c>
      <c r="T75" s="18">
        <v>0</v>
      </c>
      <c r="U75" s="18">
        <v>4</v>
      </c>
      <c r="V75" s="18">
        <v>10</v>
      </c>
      <c r="W75" s="18">
        <v>5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0</v>
      </c>
      <c r="AH75" s="19">
        <v>0</v>
      </c>
      <c r="AI75" s="23">
        <f t="shared" ref="AI75:AI76" si="30">F75</f>
        <v>1</v>
      </c>
      <c r="AJ75" s="19">
        <v>0</v>
      </c>
      <c r="AK75" s="19">
        <v>0</v>
      </c>
      <c r="AL75" s="19">
        <v>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8" t="str">
        <f t="shared" si="24"/>
        <v>04</v>
      </c>
      <c r="AU75" s="18" t="s">
        <v>25</v>
      </c>
      <c r="AV75" s="16" t="str">
        <f t="shared" si="25"/>
        <v>7B00013CC801120760000000050A05120004100000000000000000000000000000000000010000000000000000000000000000000000000000047D</v>
      </c>
      <c r="AW75" s="79">
        <v>74</v>
      </c>
      <c r="AX75" s="21"/>
      <c r="AY75" s="18" t="str">
        <f t="shared" si="26"/>
        <v>00</v>
      </c>
      <c r="AZ75" s="18" t="str">
        <f t="shared" si="27"/>
        <v>00</v>
      </c>
      <c r="BA75" s="20"/>
      <c r="BB75" s="21"/>
    </row>
    <row r="76" spans="1:54" ht="66">
      <c r="A76" s="27"/>
      <c r="B76" s="16"/>
      <c r="C76" s="27"/>
      <c r="D76" s="16"/>
      <c r="E76" s="16">
        <v>3</v>
      </c>
      <c r="F76" s="22" t="s">
        <v>22</v>
      </c>
      <c r="G76" s="18" t="s">
        <v>18</v>
      </c>
      <c r="H76" s="18">
        <v>0</v>
      </c>
      <c r="I76" s="18">
        <v>1</v>
      </c>
      <c r="J76" s="18" t="s">
        <v>69</v>
      </c>
      <c r="K76" s="18" t="s">
        <v>68</v>
      </c>
      <c r="L76" s="18">
        <v>1</v>
      </c>
      <c r="M76" s="18">
        <v>12</v>
      </c>
      <c r="N76" s="19">
        <v>760</v>
      </c>
      <c r="O76" s="19">
        <v>0</v>
      </c>
      <c r="P76" s="19">
        <v>5</v>
      </c>
      <c r="Q76" s="18" t="s">
        <v>212</v>
      </c>
      <c r="R76" s="18">
        <v>5</v>
      </c>
      <c r="S76" s="18">
        <v>12</v>
      </c>
      <c r="T76" s="18">
        <v>0</v>
      </c>
      <c r="U76" s="18">
        <v>4</v>
      </c>
      <c r="V76" s="18">
        <v>10</v>
      </c>
      <c r="W76" s="18">
        <v>5</v>
      </c>
      <c r="X76" s="18">
        <v>0</v>
      </c>
      <c r="Y76" s="18">
        <v>0</v>
      </c>
      <c r="Z76" s="18">
        <v>0</v>
      </c>
      <c r="AA76" s="18">
        <v>0</v>
      </c>
      <c r="AB76" s="18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23" t="str">
        <f t="shared" si="30"/>
        <v>FF</v>
      </c>
      <c r="AJ76" s="19">
        <v>0</v>
      </c>
      <c r="AK76" s="19">
        <v>0</v>
      </c>
      <c r="AL76" s="19">
        <v>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8" t="str">
        <f t="shared" si="24"/>
        <v>04</v>
      </c>
      <c r="AU76" s="18" t="s">
        <v>25</v>
      </c>
      <c r="AV76" s="16" t="str">
        <f t="shared" si="25"/>
        <v>7B00013CC801120760000000050A05120004100000000000000000000000000000000000FF0000000000000000000000000000000000000000047D</v>
      </c>
      <c r="AW76" s="79">
        <v>75</v>
      </c>
      <c r="AX76" s="21"/>
      <c r="AY76" s="18" t="str">
        <f t="shared" si="26"/>
        <v>00</v>
      </c>
      <c r="AZ76" s="18" t="str">
        <f t="shared" si="27"/>
        <v>00</v>
      </c>
      <c r="BA76" s="20"/>
      <c r="BB76" s="21"/>
    </row>
    <row r="77" spans="1:54" ht="66">
      <c r="A77" s="27"/>
      <c r="B77" s="16">
        <v>38</v>
      </c>
      <c r="C77" s="27" t="s">
        <v>92</v>
      </c>
      <c r="D77" s="16"/>
      <c r="E77" s="16">
        <v>1</v>
      </c>
      <c r="F77" s="25">
        <v>0</v>
      </c>
      <c r="G77" s="18" t="s">
        <v>18</v>
      </c>
      <c r="H77" s="18">
        <v>0</v>
      </c>
      <c r="I77" s="18">
        <v>1</v>
      </c>
      <c r="J77" s="18" t="s">
        <v>69</v>
      </c>
      <c r="K77" s="18" t="s">
        <v>68</v>
      </c>
      <c r="L77" s="18">
        <v>1</v>
      </c>
      <c r="M77" s="18">
        <v>12</v>
      </c>
      <c r="N77" s="19">
        <v>760</v>
      </c>
      <c r="O77" s="19">
        <v>0</v>
      </c>
      <c r="P77" s="19">
        <v>5</v>
      </c>
      <c r="Q77" s="18" t="s">
        <v>212</v>
      </c>
      <c r="R77" s="18">
        <v>5</v>
      </c>
      <c r="S77" s="18">
        <v>12</v>
      </c>
      <c r="T77" s="18">
        <v>0</v>
      </c>
      <c r="U77" s="18">
        <v>4</v>
      </c>
      <c r="V77" s="18">
        <v>10</v>
      </c>
      <c r="W77" s="18">
        <v>5</v>
      </c>
      <c r="X77" s="18">
        <v>0</v>
      </c>
      <c r="Y77" s="18">
        <v>0</v>
      </c>
      <c r="Z77" s="18">
        <v>0</v>
      </c>
      <c r="AA77" s="18">
        <v>0</v>
      </c>
      <c r="AB77" s="18">
        <v>0</v>
      </c>
      <c r="AC77" s="19">
        <v>0</v>
      </c>
      <c r="AD77" s="19">
        <v>0</v>
      </c>
      <c r="AE77" s="19">
        <v>0</v>
      </c>
      <c r="AF77" s="19">
        <v>0</v>
      </c>
      <c r="AG77" s="19">
        <v>0</v>
      </c>
      <c r="AH77" s="19">
        <v>0</v>
      </c>
      <c r="AI77" s="18">
        <v>0</v>
      </c>
      <c r="AJ77" s="26">
        <f>F77</f>
        <v>0</v>
      </c>
      <c r="AK77" s="19">
        <v>0</v>
      </c>
      <c r="AL77" s="19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8" t="str">
        <f t="shared" si="24"/>
        <v>05</v>
      </c>
      <c r="AU77" s="18" t="s">
        <v>25</v>
      </c>
      <c r="AV77" s="16" t="str">
        <f t="shared" si="25"/>
        <v>7B00013CC801120760000000050A05120004100000000000000000000000000000000000000000000000000000000000000000000000000000057D</v>
      </c>
      <c r="AW77" s="79">
        <v>76</v>
      </c>
      <c r="AX77" s="21"/>
      <c r="AY77" s="18" t="str">
        <f t="shared" si="26"/>
        <v>00</v>
      </c>
      <c r="AZ77" s="18" t="str">
        <f t="shared" si="27"/>
        <v>00</v>
      </c>
      <c r="BA77" s="20"/>
      <c r="BB77" s="21"/>
    </row>
    <row r="78" spans="1:54" ht="66">
      <c r="A78" s="27"/>
      <c r="B78" s="16"/>
      <c r="C78" s="27"/>
      <c r="D78" s="16"/>
      <c r="E78" s="16">
        <v>2</v>
      </c>
      <c r="F78" s="25">
        <v>34</v>
      </c>
      <c r="G78" s="18" t="s">
        <v>18</v>
      </c>
      <c r="H78" s="18">
        <v>0</v>
      </c>
      <c r="I78" s="18">
        <v>1</v>
      </c>
      <c r="J78" s="18" t="s">
        <v>69</v>
      </c>
      <c r="K78" s="18" t="s">
        <v>68</v>
      </c>
      <c r="L78" s="18">
        <v>1</v>
      </c>
      <c r="M78" s="18">
        <v>12</v>
      </c>
      <c r="N78" s="19">
        <v>760</v>
      </c>
      <c r="O78" s="19">
        <v>0</v>
      </c>
      <c r="P78" s="19">
        <v>5</v>
      </c>
      <c r="Q78" s="18" t="s">
        <v>212</v>
      </c>
      <c r="R78" s="18">
        <v>5</v>
      </c>
      <c r="S78" s="18">
        <v>12</v>
      </c>
      <c r="T78" s="18">
        <v>0</v>
      </c>
      <c r="U78" s="18">
        <v>4</v>
      </c>
      <c r="V78" s="18">
        <v>10</v>
      </c>
      <c r="W78" s="18">
        <v>5</v>
      </c>
      <c r="X78" s="18">
        <v>0</v>
      </c>
      <c r="Y78" s="18">
        <v>0</v>
      </c>
      <c r="Z78" s="18">
        <v>0</v>
      </c>
      <c r="AA78" s="18">
        <v>0</v>
      </c>
      <c r="AB78" s="18">
        <v>0</v>
      </c>
      <c r="AC78" s="19">
        <v>0</v>
      </c>
      <c r="AD78" s="19">
        <v>0</v>
      </c>
      <c r="AE78" s="19">
        <v>0</v>
      </c>
      <c r="AF78" s="19">
        <v>0</v>
      </c>
      <c r="AG78" s="19">
        <v>0</v>
      </c>
      <c r="AH78" s="19">
        <v>0</v>
      </c>
      <c r="AI78" s="18">
        <v>0</v>
      </c>
      <c r="AJ78" s="26">
        <f t="shared" ref="AJ78:AJ79" si="31">F78</f>
        <v>34</v>
      </c>
      <c r="AK78" s="19">
        <v>0</v>
      </c>
      <c r="AL78" s="19">
        <v>0</v>
      </c>
      <c r="AM78" s="19">
        <v>0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8" t="str">
        <f t="shared" si="24"/>
        <v>41</v>
      </c>
      <c r="AU78" s="18" t="s">
        <v>25</v>
      </c>
      <c r="AV78" s="16" t="str">
        <f t="shared" si="25"/>
        <v>7B00013CC801120760000000050A05120004100000000000000000000000000000000000000034000000000000000000000000000000000000417D</v>
      </c>
      <c r="AW78" s="79">
        <v>77</v>
      </c>
      <c r="AX78" s="21"/>
      <c r="AY78" s="18" t="str">
        <f t="shared" si="26"/>
        <v>00</v>
      </c>
      <c r="AZ78" s="18" t="str">
        <f t="shared" si="27"/>
        <v>00</v>
      </c>
      <c r="BA78" s="20"/>
      <c r="BB78" s="21"/>
    </row>
    <row r="79" spans="1:54" ht="66">
      <c r="A79" s="27"/>
      <c r="B79" s="16"/>
      <c r="C79" s="27"/>
      <c r="D79" s="16"/>
      <c r="E79" s="16">
        <v>3</v>
      </c>
      <c r="F79" s="25" t="s">
        <v>72</v>
      </c>
      <c r="G79" s="18" t="s">
        <v>18</v>
      </c>
      <c r="H79" s="18">
        <v>0</v>
      </c>
      <c r="I79" s="18">
        <v>1</v>
      </c>
      <c r="J79" s="18" t="s">
        <v>69</v>
      </c>
      <c r="K79" s="18" t="s">
        <v>68</v>
      </c>
      <c r="L79" s="18">
        <v>1</v>
      </c>
      <c r="M79" s="18">
        <v>12</v>
      </c>
      <c r="N79" s="19">
        <v>760</v>
      </c>
      <c r="O79" s="19">
        <v>0</v>
      </c>
      <c r="P79" s="19">
        <v>5</v>
      </c>
      <c r="Q79" s="18" t="s">
        <v>212</v>
      </c>
      <c r="R79" s="18">
        <v>5</v>
      </c>
      <c r="S79" s="18">
        <v>12</v>
      </c>
      <c r="T79" s="18">
        <v>0</v>
      </c>
      <c r="U79" s="18">
        <v>4</v>
      </c>
      <c r="V79" s="18">
        <v>10</v>
      </c>
      <c r="W79" s="18">
        <v>5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9">
        <v>0</v>
      </c>
      <c r="AD79" s="19">
        <v>0</v>
      </c>
      <c r="AE79" s="19">
        <v>0</v>
      </c>
      <c r="AF79" s="19">
        <v>0</v>
      </c>
      <c r="AG79" s="19">
        <v>0</v>
      </c>
      <c r="AH79" s="19">
        <v>0</v>
      </c>
      <c r="AI79" s="18">
        <v>0</v>
      </c>
      <c r="AJ79" s="26" t="str">
        <f t="shared" si="31"/>
        <v>FFFF</v>
      </c>
      <c r="AK79" s="19">
        <v>0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8" t="str">
        <f t="shared" si="24"/>
        <v>04</v>
      </c>
      <c r="AU79" s="18" t="s">
        <v>25</v>
      </c>
      <c r="AV79" s="16" t="str">
        <f t="shared" si="25"/>
        <v>7B00013CC801120760000000050A0512000410000000000000000000000000000000000000FFFF000000000000000000000000000000000000047D</v>
      </c>
      <c r="AW79" s="79">
        <v>78</v>
      </c>
      <c r="AX79" s="21"/>
      <c r="AY79" s="18" t="str">
        <f t="shared" si="26"/>
        <v>00</v>
      </c>
      <c r="AZ79" s="18" t="str">
        <f t="shared" si="27"/>
        <v>00</v>
      </c>
      <c r="BA79" s="20"/>
      <c r="BB79" s="21"/>
    </row>
    <row r="80" spans="1:54" ht="66">
      <c r="A80" s="27"/>
      <c r="B80" s="16">
        <v>40</v>
      </c>
      <c r="C80" s="27" t="s">
        <v>93</v>
      </c>
      <c r="D80" s="16"/>
      <c r="E80" s="16">
        <v>1</v>
      </c>
      <c r="F80" s="25">
        <v>0</v>
      </c>
      <c r="G80" s="18" t="s">
        <v>18</v>
      </c>
      <c r="H80" s="18">
        <v>0</v>
      </c>
      <c r="I80" s="18">
        <v>1</v>
      </c>
      <c r="J80" s="18" t="s">
        <v>69</v>
      </c>
      <c r="K80" s="18" t="s">
        <v>68</v>
      </c>
      <c r="L80" s="18">
        <v>1</v>
      </c>
      <c r="M80" s="18">
        <v>12</v>
      </c>
      <c r="N80" s="19">
        <v>760</v>
      </c>
      <c r="O80" s="19">
        <v>0</v>
      </c>
      <c r="P80" s="19">
        <v>5</v>
      </c>
      <c r="Q80" s="18" t="s">
        <v>212</v>
      </c>
      <c r="R80" s="18">
        <v>5</v>
      </c>
      <c r="S80" s="18">
        <v>12</v>
      </c>
      <c r="T80" s="18">
        <v>0</v>
      </c>
      <c r="U80" s="18">
        <v>4</v>
      </c>
      <c r="V80" s="18">
        <v>10</v>
      </c>
      <c r="W80" s="18">
        <v>5</v>
      </c>
      <c r="X80" s="18">
        <v>0</v>
      </c>
      <c r="Y80" s="18">
        <v>0</v>
      </c>
      <c r="Z80" s="18">
        <v>0</v>
      </c>
      <c r="AA80" s="18">
        <v>0</v>
      </c>
      <c r="AB80" s="18">
        <v>0</v>
      </c>
      <c r="AC80" s="19">
        <v>0</v>
      </c>
      <c r="AD80" s="19">
        <v>0</v>
      </c>
      <c r="AE80" s="19">
        <v>0</v>
      </c>
      <c r="AF80" s="19">
        <v>0</v>
      </c>
      <c r="AG80" s="19">
        <v>0</v>
      </c>
      <c r="AH80" s="19">
        <v>0</v>
      </c>
      <c r="AI80" s="18">
        <v>0</v>
      </c>
      <c r="AJ80" s="19">
        <v>0</v>
      </c>
      <c r="AK80" s="26">
        <f>F80</f>
        <v>0</v>
      </c>
      <c r="AL80" s="19">
        <v>0</v>
      </c>
      <c r="AM80" s="19">
        <v>0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>
        <v>0</v>
      </c>
      <c r="AT80" s="18" t="str">
        <f t="shared" si="24"/>
        <v>05</v>
      </c>
      <c r="AU80" s="18" t="s">
        <v>25</v>
      </c>
      <c r="AV80" s="16" t="str">
        <f t="shared" si="25"/>
        <v>7B00013CC801120760000000050A05120004100000000000000000000000000000000000000000000000000000000000000000000000000000057D</v>
      </c>
      <c r="AW80" s="79">
        <v>79</v>
      </c>
      <c r="AX80" s="21"/>
      <c r="AY80" s="18" t="str">
        <f t="shared" si="26"/>
        <v>00</v>
      </c>
      <c r="AZ80" s="18" t="str">
        <f t="shared" si="27"/>
        <v>00</v>
      </c>
      <c r="BA80" s="20"/>
      <c r="BB80" s="21"/>
    </row>
    <row r="81" spans="1:54" ht="66">
      <c r="A81" s="27"/>
      <c r="B81" s="16"/>
      <c r="C81" s="27"/>
      <c r="D81" s="16"/>
      <c r="E81" s="16">
        <v>2</v>
      </c>
      <c r="F81" s="25">
        <v>34</v>
      </c>
      <c r="G81" s="18" t="s">
        <v>18</v>
      </c>
      <c r="H81" s="18">
        <v>0</v>
      </c>
      <c r="I81" s="18">
        <v>1</v>
      </c>
      <c r="J81" s="18" t="s">
        <v>69</v>
      </c>
      <c r="K81" s="18" t="s">
        <v>68</v>
      </c>
      <c r="L81" s="18">
        <v>1</v>
      </c>
      <c r="M81" s="18">
        <v>12</v>
      </c>
      <c r="N81" s="19">
        <v>760</v>
      </c>
      <c r="O81" s="19">
        <v>0</v>
      </c>
      <c r="P81" s="19">
        <v>5</v>
      </c>
      <c r="Q81" s="18" t="s">
        <v>212</v>
      </c>
      <c r="R81" s="18">
        <v>5</v>
      </c>
      <c r="S81" s="18">
        <v>12</v>
      </c>
      <c r="T81" s="18">
        <v>0</v>
      </c>
      <c r="U81" s="18">
        <v>4</v>
      </c>
      <c r="V81" s="18">
        <v>10</v>
      </c>
      <c r="W81" s="18">
        <v>5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0</v>
      </c>
      <c r="AI81" s="18">
        <v>0</v>
      </c>
      <c r="AJ81" s="19">
        <v>0</v>
      </c>
      <c r="AK81" s="26">
        <f t="shared" ref="AK81:AK82" si="32">F81</f>
        <v>34</v>
      </c>
      <c r="AL81" s="19">
        <v>0</v>
      </c>
      <c r="AM81" s="19">
        <v>0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8" t="str">
        <f t="shared" si="24"/>
        <v>41</v>
      </c>
      <c r="AU81" s="18" t="s">
        <v>25</v>
      </c>
      <c r="AV81" s="16" t="str">
        <f t="shared" si="25"/>
        <v>7B00013CC801120760000000050A05120004100000000000000000000000000000000000000000003400000000000000000000000000000000417D</v>
      </c>
      <c r="AW81" s="79">
        <v>80</v>
      </c>
      <c r="AX81" s="21"/>
      <c r="AY81" s="18" t="str">
        <f t="shared" si="26"/>
        <v>00</v>
      </c>
      <c r="AZ81" s="18" t="str">
        <f t="shared" si="27"/>
        <v>00</v>
      </c>
      <c r="BA81" s="20"/>
      <c r="BB81" s="21"/>
    </row>
    <row r="82" spans="1:54" ht="66">
      <c r="A82" s="27"/>
      <c r="B82" s="16"/>
      <c r="C82" s="27"/>
      <c r="D82" s="16"/>
      <c r="E82" s="16">
        <v>3</v>
      </c>
      <c r="F82" s="25" t="s">
        <v>72</v>
      </c>
      <c r="G82" s="18" t="s">
        <v>18</v>
      </c>
      <c r="H82" s="18">
        <v>0</v>
      </c>
      <c r="I82" s="18">
        <v>1</v>
      </c>
      <c r="J82" s="18" t="s">
        <v>69</v>
      </c>
      <c r="K82" s="18" t="s">
        <v>68</v>
      </c>
      <c r="L82" s="18">
        <v>1</v>
      </c>
      <c r="M82" s="18">
        <v>12</v>
      </c>
      <c r="N82" s="19">
        <v>760</v>
      </c>
      <c r="O82" s="19">
        <v>0</v>
      </c>
      <c r="P82" s="19">
        <v>5</v>
      </c>
      <c r="Q82" s="18" t="s">
        <v>212</v>
      </c>
      <c r="R82" s="18">
        <v>5</v>
      </c>
      <c r="S82" s="18">
        <v>12</v>
      </c>
      <c r="T82" s="18">
        <v>0</v>
      </c>
      <c r="U82" s="18">
        <v>4</v>
      </c>
      <c r="V82" s="18">
        <v>10</v>
      </c>
      <c r="W82" s="18">
        <v>5</v>
      </c>
      <c r="X82" s="18">
        <v>0</v>
      </c>
      <c r="Y82" s="18">
        <v>0</v>
      </c>
      <c r="Z82" s="18">
        <v>0</v>
      </c>
      <c r="AA82" s="18">
        <v>0</v>
      </c>
      <c r="AB82" s="18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19">
        <v>0</v>
      </c>
      <c r="AI82" s="18">
        <v>0</v>
      </c>
      <c r="AJ82" s="19">
        <v>0</v>
      </c>
      <c r="AK82" s="26" t="str">
        <f t="shared" si="32"/>
        <v>FFFF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8" t="str">
        <f t="shared" si="24"/>
        <v>04</v>
      </c>
      <c r="AU82" s="18" t="s">
        <v>25</v>
      </c>
      <c r="AV82" s="16" t="str">
        <f t="shared" si="25"/>
        <v>7B00013CC801120760000000050A05120004100000000000000000000000000000000000000000FFFF00000000000000000000000000000000047D</v>
      </c>
      <c r="AW82" s="79">
        <v>81</v>
      </c>
      <c r="AX82" s="21"/>
      <c r="AY82" s="18" t="str">
        <f t="shared" si="26"/>
        <v>00</v>
      </c>
      <c r="AZ82" s="18" t="str">
        <f t="shared" si="27"/>
        <v>00</v>
      </c>
      <c r="BA82" s="20"/>
      <c r="BB82" s="21"/>
    </row>
    <row r="83" spans="1:54" ht="66">
      <c r="A83" s="27"/>
      <c r="B83" s="16">
        <v>42</v>
      </c>
      <c r="C83" s="27" t="s">
        <v>94</v>
      </c>
      <c r="D83" s="16"/>
      <c r="E83" s="16">
        <v>1</v>
      </c>
      <c r="F83" s="25">
        <v>0</v>
      </c>
      <c r="G83" s="18" t="s">
        <v>18</v>
      </c>
      <c r="H83" s="18">
        <v>0</v>
      </c>
      <c r="I83" s="18">
        <v>1</v>
      </c>
      <c r="J83" s="18" t="s">
        <v>69</v>
      </c>
      <c r="K83" s="18" t="s">
        <v>68</v>
      </c>
      <c r="L83" s="18">
        <v>1</v>
      </c>
      <c r="M83" s="18">
        <v>12</v>
      </c>
      <c r="N83" s="19">
        <v>760</v>
      </c>
      <c r="O83" s="19">
        <v>0</v>
      </c>
      <c r="P83" s="19">
        <v>5</v>
      </c>
      <c r="Q83" s="18" t="s">
        <v>212</v>
      </c>
      <c r="R83" s="18">
        <v>5</v>
      </c>
      <c r="S83" s="18">
        <v>12</v>
      </c>
      <c r="T83" s="18">
        <v>0</v>
      </c>
      <c r="U83" s="18">
        <v>4</v>
      </c>
      <c r="V83" s="18">
        <v>10</v>
      </c>
      <c r="W83" s="18">
        <v>5</v>
      </c>
      <c r="X83" s="18">
        <v>0</v>
      </c>
      <c r="Y83" s="18">
        <v>0</v>
      </c>
      <c r="Z83" s="18">
        <v>0</v>
      </c>
      <c r="AA83" s="18">
        <v>0</v>
      </c>
      <c r="AB83" s="18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19">
        <v>0</v>
      </c>
      <c r="AI83" s="18">
        <v>0</v>
      </c>
      <c r="AJ83" s="19">
        <v>0</v>
      </c>
      <c r="AK83" s="19">
        <v>0</v>
      </c>
      <c r="AL83" s="26">
        <f>F83</f>
        <v>0</v>
      </c>
      <c r="AM83" s="19">
        <v>0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>
        <v>0</v>
      </c>
      <c r="AT83" s="18" t="str">
        <f t="shared" si="24"/>
        <v>05</v>
      </c>
      <c r="AU83" s="18" t="s">
        <v>25</v>
      </c>
      <c r="AV83" s="16" t="str">
        <f t="shared" si="25"/>
        <v>7B00013CC801120760000000050A05120004100000000000000000000000000000000000000000000000000000000000000000000000000000057D</v>
      </c>
      <c r="AW83" s="79">
        <v>82</v>
      </c>
      <c r="AX83" s="21"/>
      <c r="AY83" s="18" t="str">
        <f t="shared" si="26"/>
        <v>00</v>
      </c>
      <c r="AZ83" s="18" t="str">
        <f t="shared" si="27"/>
        <v>00</v>
      </c>
      <c r="BA83" s="20"/>
      <c r="BB83" s="21"/>
    </row>
    <row r="84" spans="1:54" ht="66">
      <c r="A84" s="27"/>
      <c r="B84" s="16"/>
      <c r="C84" s="27"/>
      <c r="D84" s="16"/>
      <c r="E84" s="16">
        <v>2</v>
      </c>
      <c r="F84" s="25">
        <v>34</v>
      </c>
      <c r="G84" s="18" t="s">
        <v>18</v>
      </c>
      <c r="H84" s="18">
        <v>0</v>
      </c>
      <c r="I84" s="18">
        <v>1</v>
      </c>
      <c r="J84" s="18" t="s">
        <v>69</v>
      </c>
      <c r="K84" s="18" t="s">
        <v>68</v>
      </c>
      <c r="L84" s="18">
        <v>1</v>
      </c>
      <c r="M84" s="18">
        <v>12</v>
      </c>
      <c r="N84" s="19">
        <v>760</v>
      </c>
      <c r="O84" s="19">
        <v>0</v>
      </c>
      <c r="P84" s="19">
        <v>5</v>
      </c>
      <c r="Q84" s="18" t="s">
        <v>212</v>
      </c>
      <c r="R84" s="18">
        <v>5</v>
      </c>
      <c r="S84" s="18">
        <v>12</v>
      </c>
      <c r="T84" s="18">
        <v>0</v>
      </c>
      <c r="U84" s="18">
        <v>4</v>
      </c>
      <c r="V84" s="18">
        <v>10</v>
      </c>
      <c r="W84" s="18">
        <v>5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18">
        <v>0</v>
      </c>
      <c r="AJ84" s="19">
        <v>0</v>
      </c>
      <c r="AK84" s="19">
        <v>0</v>
      </c>
      <c r="AL84" s="26">
        <f t="shared" ref="AL84:AL85" si="33">F84</f>
        <v>34</v>
      </c>
      <c r="AM84" s="19">
        <v>0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8" t="str">
        <f t="shared" si="24"/>
        <v>41</v>
      </c>
      <c r="AU84" s="18" t="s">
        <v>25</v>
      </c>
      <c r="AV84" s="16" t="str">
        <f t="shared" si="25"/>
        <v>7B00013CC801120760000000050A05120004100000000000000000000000000000000000000000000000340000000000000000000000000000417D</v>
      </c>
      <c r="AW84" s="79">
        <v>83</v>
      </c>
      <c r="AX84" s="21"/>
      <c r="AY84" s="18" t="str">
        <f t="shared" si="26"/>
        <v>00</v>
      </c>
      <c r="AZ84" s="18" t="str">
        <f t="shared" si="27"/>
        <v>00</v>
      </c>
      <c r="BA84" s="20"/>
      <c r="BB84" s="21"/>
    </row>
    <row r="85" spans="1:54" ht="66">
      <c r="A85" s="27"/>
      <c r="B85" s="16"/>
      <c r="C85" s="27"/>
      <c r="D85" s="16"/>
      <c r="E85" s="16">
        <v>3</v>
      </c>
      <c r="F85" s="25" t="s">
        <v>72</v>
      </c>
      <c r="G85" s="18" t="s">
        <v>18</v>
      </c>
      <c r="H85" s="18">
        <v>0</v>
      </c>
      <c r="I85" s="18">
        <v>1</v>
      </c>
      <c r="J85" s="18" t="s">
        <v>69</v>
      </c>
      <c r="K85" s="18" t="s">
        <v>68</v>
      </c>
      <c r="L85" s="18">
        <v>1</v>
      </c>
      <c r="M85" s="18">
        <v>12</v>
      </c>
      <c r="N85" s="19">
        <v>760</v>
      </c>
      <c r="O85" s="19">
        <v>0</v>
      </c>
      <c r="P85" s="19">
        <v>5</v>
      </c>
      <c r="Q85" s="18" t="s">
        <v>212</v>
      </c>
      <c r="R85" s="18">
        <v>5</v>
      </c>
      <c r="S85" s="18">
        <v>12</v>
      </c>
      <c r="T85" s="18">
        <v>0</v>
      </c>
      <c r="U85" s="18">
        <v>4</v>
      </c>
      <c r="V85" s="18">
        <v>10</v>
      </c>
      <c r="W85" s="18">
        <v>5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18">
        <v>0</v>
      </c>
      <c r="AJ85" s="19">
        <v>0</v>
      </c>
      <c r="AK85" s="19">
        <v>0</v>
      </c>
      <c r="AL85" s="26" t="str">
        <f t="shared" si="33"/>
        <v>FFFF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8" t="str">
        <f t="shared" si="24"/>
        <v>04</v>
      </c>
      <c r="AU85" s="18" t="s">
        <v>25</v>
      </c>
      <c r="AV85" s="16" t="str">
        <f t="shared" si="25"/>
        <v>7B00013CC801120760000000050A051200041000000000000000000000000000000000000000000000FFFF0000000000000000000000000000047D</v>
      </c>
      <c r="AW85" s="79">
        <v>84</v>
      </c>
      <c r="AX85" s="21"/>
      <c r="AY85" s="18" t="str">
        <f t="shared" si="26"/>
        <v>00</v>
      </c>
      <c r="AZ85" s="18" t="str">
        <f t="shared" si="27"/>
        <v>00</v>
      </c>
      <c r="BA85" s="20"/>
      <c r="BB85" s="21"/>
    </row>
    <row r="86" spans="1:54" ht="66">
      <c r="A86" s="27"/>
      <c r="B86" s="16">
        <v>44</v>
      </c>
      <c r="C86" s="27" t="s">
        <v>95</v>
      </c>
      <c r="D86" s="16"/>
      <c r="E86" s="16">
        <v>1</v>
      </c>
      <c r="F86" s="25">
        <v>0</v>
      </c>
      <c r="G86" s="18" t="s">
        <v>18</v>
      </c>
      <c r="H86" s="18">
        <v>0</v>
      </c>
      <c r="I86" s="18">
        <v>1</v>
      </c>
      <c r="J86" s="18" t="s">
        <v>69</v>
      </c>
      <c r="K86" s="18" t="s">
        <v>68</v>
      </c>
      <c r="L86" s="18">
        <v>1</v>
      </c>
      <c r="M86" s="18">
        <v>12</v>
      </c>
      <c r="N86" s="19">
        <v>760</v>
      </c>
      <c r="O86" s="19">
        <v>0</v>
      </c>
      <c r="P86" s="19">
        <v>5</v>
      </c>
      <c r="Q86" s="18" t="s">
        <v>212</v>
      </c>
      <c r="R86" s="18">
        <v>5</v>
      </c>
      <c r="S86" s="18">
        <v>12</v>
      </c>
      <c r="T86" s="18">
        <v>0</v>
      </c>
      <c r="U86" s="18">
        <v>4</v>
      </c>
      <c r="V86" s="18">
        <v>10</v>
      </c>
      <c r="W86" s="18">
        <v>5</v>
      </c>
      <c r="X86" s="18">
        <v>0</v>
      </c>
      <c r="Y86" s="18">
        <v>0</v>
      </c>
      <c r="Z86" s="18">
        <v>0</v>
      </c>
      <c r="AA86" s="18">
        <v>0</v>
      </c>
      <c r="AB86" s="18">
        <v>0</v>
      </c>
      <c r="AC86" s="19">
        <v>0</v>
      </c>
      <c r="AD86" s="19">
        <v>0</v>
      </c>
      <c r="AE86" s="19">
        <v>0</v>
      </c>
      <c r="AF86" s="19">
        <v>0</v>
      </c>
      <c r="AG86" s="19">
        <v>0</v>
      </c>
      <c r="AH86" s="19">
        <v>0</v>
      </c>
      <c r="AI86" s="18">
        <v>0</v>
      </c>
      <c r="AJ86" s="19">
        <v>0</v>
      </c>
      <c r="AK86" s="19">
        <v>0</v>
      </c>
      <c r="AL86" s="19">
        <v>0</v>
      </c>
      <c r="AM86" s="26">
        <f>F86</f>
        <v>0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0</v>
      </c>
      <c r="AT86" s="18" t="str">
        <f t="shared" si="24"/>
        <v>05</v>
      </c>
      <c r="AU86" s="18" t="s">
        <v>25</v>
      </c>
      <c r="AV86" s="16" t="str">
        <f t="shared" si="25"/>
        <v>7B00013CC801120760000000050A05120004100000000000000000000000000000000000000000000000000000000000000000000000000000057D</v>
      </c>
      <c r="AW86" s="79">
        <v>85</v>
      </c>
      <c r="AX86" s="21"/>
      <c r="AY86" s="18" t="str">
        <f t="shared" si="26"/>
        <v>00</v>
      </c>
      <c r="AZ86" s="18" t="str">
        <f t="shared" si="27"/>
        <v>00</v>
      </c>
      <c r="BA86" s="20"/>
      <c r="BB86" s="21"/>
    </row>
    <row r="87" spans="1:54" ht="66">
      <c r="A87" s="27"/>
      <c r="B87" s="16"/>
      <c r="C87" s="27"/>
      <c r="D87" s="16"/>
      <c r="E87" s="16">
        <v>2</v>
      </c>
      <c r="F87" s="25">
        <v>34</v>
      </c>
      <c r="G87" s="18" t="s">
        <v>18</v>
      </c>
      <c r="H87" s="18">
        <v>0</v>
      </c>
      <c r="I87" s="18">
        <v>1</v>
      </c>
      <c r="J87" s="18" t="s">
        <v>69</v>
      </c>
      <c r="K87" s="18" t="s">
        <v>68</v>
      </c>
      <c r="L87" s="18">
        <v>1</v>
      </c>
      <c r="M87" s="18">
        <v>12</v>
      </c>
      <c r="N87" s="19">
        <v>760</v>
      </c>
      <c r="O87" s="19">
        <v>0</v>
      </c>
      <c r="P87" s="19">
        <v>5</v>
      </c>
      <c r="Q87" s="18" t="s">
        <v>212</v>
      </c>
      <c r="R87" s="18">
        <v>5</v>
      </c>
      <c r="S87" s="18">
        <v>12</v>
      </c>
      <c r="T87" s="18">
        <v>0</v>
      </c>
      <c r="U87" s="18">
        <v>4</v>
      </c>
      <c r="V87" s="18">
        <v>10</v>
      </c>
      <c r="W87" s="18">
        <v>5</v>
      </c>
      <c r="X87" s="18">
        <v>0</v>
      </c>
      <c r="Y87" s="18">
        <v>0</v>
      </c>
      <c r="Z87" s="18">
        <v>0</v>
      </c>
      <c r="AA87" s="18">
        <v>0</v>
      </c>
      <c r="AB87" s="18">
        <v>0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8">
        <v>0</v>
      </c>
      <c r="AJ87" s="19">
        <v>0</v>
      </c>
      <c r="AK87" s="19">
        <v>0</v>
      </c>
      <c r="AL87" s="19">
        <v>0</v>
      </c>
      <c r="AM87" s="26">
        <f t="shared" ref="AM87:AM88" si="34">F87</f>
        <v>34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8" t="str">
        <f t="shared" si="24"/>
        <v>41</v>
      </c>
      <c r="AU87" s="18" t="s">
        <v>25</v>
      </c>
      <c r="AV87" s="16" t="str">
        <f t="shared" si="25"/>
        <v>7B00013CC801120760000000050A05120004100000000000000000000000000000000000000000000000000034000000000000000000000000417D</v>
      </c>
      <c r="AW87" s="79">
        <v>86</v>
      </c>
      <c r="AX87" s="21"/>
      <c r="AY87" s="18" t="str">
        <f t="shared" si="26"/>
        <v>00</v>
      </c>
      <c r="AZ87" s="18" t="str">
        <f t="shared" si="27"/>
        <v>00</v>
      </c>
      <c r="BA87" s="20"/>
      <c r="BB87" s="21"/>
    </row>
    <row r="88" spans="1:54" ht="66">
      <c r="A88" s="27"/>
      <c r="B88" s="16"/>
      <c r="C88" s="27"/>
      <c r="D88" s="16"/>
      <c r="E88" s="16">
        <v>3</v>
      </c>
      <c r="F88" s="25" t="s">
        <v>72</v>
      </c>
      <c r="G88" s="18" t="s">
        <v>18</v>
      </c>
      <c r="H88" s="18">
        <v>0</v>
      </c>
      <c r="I88" s="18">
        <v>1</v>
      </c>
      <c r="J88" s="18" t="s">
        <v>69</v>
      </c>
      <c r="K88" s="18" t="s">
        <v>68</v>
      </c>
      <c r="L88" s="18">
        <v>1</v>
      </c>
      <c r="M88" s="18">
        <v>12</v>
      </c>
      <c r="N88" s="19">
        <v>760</v>
      </c>
      <c r="O88" s="19">
        <v>0</v>
      </c>
      <c r="P88" s="19">
        <v>5</v>
      </c>
      <c r="Q88" s="18" t="s">
        <v>212</v>
      </c>
      <c r="R88" s="18">
        <v>5</v>
      </c>
      <c r="S88" s="18">
        <v>12</v>
      </c>
      <c r="T88" s="18">
        <v>0</v>
      </c>
      <c r="U88" s="18">
        <v>4</v>
      </c>
      <c r="V88" s="18">
        <v>10</v>
      </c>
      <c r="W88" s="18">
        <v>5</v>
      </c>
      <c r="X88" s="18">
        <v>0</v>
      </c>
      <c r="Y88" s="18">
        <v>0</v>
      </c>
      <c r="Z88" s="18">
        <v>0</v>
      </c>
      <c r="AA88" s="18">
        <v>0</v>
      </c>
      <c r="AB88" s="18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8">
        <v>0</v>
      </c>
      <c r="AJ88" s="19">
        <v>0</v>
      </c>
      <c r="AK88" s="19">
        <v>0</v>
      </c>
      <c r="AL88" s="19">
        <v>0</v>
      </c>
      <c r="AM88" s="26" t="str">
        <f t="shared" si="34"/>
        <v>FFFF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8" t="str">
        <f t="shared" si="24"/>
        <v>04</v>
      </c>
      <c r="AU88" s="18" t="s">
        <v>25</v>
      </c>
      <c r="AV88" s="16" t="str">
        <f t="shared" si="25"/>
        <v>7B00013CC801120760000000050A0512000410000000000000000000000000000000000000000000000000FFFF000000000000000000000000047D</v>
      </c>
      <c r="AW88" s="79">
        <v>87</v>
      </c>
      <c r="AX88" s="21"/>
      <c r="AY88" s="18" t="str">
        <f t="shared" si="26"/>
        <v>00</v>
      </c>
      <c r="AZ88" s="18" t="str">
        <f t="shared" si="27"/>
        <v>00</v>
      </c>
      <c r="BA88" s="20"/>
      <c r="BB88" s="21"/>
    </row>
    <row r="89" spans="1:54" ht="66">
      <c r="A89" s="27"/>
      <c r="B89" s="16">
        <v>46</v>
      </c>
      <c r="C89" s="27" t="s">
        <v>96</v>
      </c>
      <c r="D89" s="16"/>
      <c r="E89" s="16">
        <v>1</v>
      </c>
      <c r="F89" s="22">
        <v>0</v>
      </c>
      <c r="G89" s="18" t="s">
        <v>18</v>
      </c>
      <c r="H89" s="18">
        <v>0</v>
      </c>
      <c r="I89" s="18">
        <v>1</v>
      </c>
      <c r="J89" s="18" t="s">
        <v>69</v>
      </c>
      <c r="K89" s="18" t="s">
        <v>68</v>
      </c>
      <c r="L89" s="18">
        <v>1</v>
      </c>
      <c r="M89" s="18">
        <v>12</v>
      </c>
      <c r="N89" s="19">
        <v>760</v>
      </c>
      <c r="O89" s="19">
        <v>0</v>
      </c>
      <c r="P89" s="19">
        <v>5</v>
      </c>
      <c r="Q89" s="18" t="s">
        <v>212</v>
      </c>
      <c r="R89" s="18">
        <v>5</v>
      </c>
      <c r="S89" s="18">
        <v>12</v>
      </c>
      <c r="T89" s="18">
        <v>0</v>
      </c>
      <c r="U89" s="18">
        <v>4</v>
      </c>
      <c r="V89" s="18">
        <v>10</v>
      </c>
      <c r="W89" s="18">
        <v>5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8">
        <v>0</v>
      </c>
      <c r="AJ89" s="19">
        <v>0</v>
      </c>
      <c r="AK89" s="19">
        <v>0</v>
      </c>
      <c r="AL89" s="19">
        <v>0</v>
      </c>
      <c r="AM89" s="19">
        <v>0</v>
      </c>
      <c r="AN89" s="26">
        <f>F89</f>
        <v>0</v>
      </c>
      <c r="AO89" s="19">
        <v>0</v>
      </c>
      <c r="AP89" s="19">
        <v>0</v>
      </c>
      <c r="AQ89" s="19">
        <v>0</v>
      </c>
      <c r="AR89" s="19">
        <v>0</v>
      </c>
      <c r="AS89" s="19">
        <v>0</v>
      </c>
      <c r="AT89" s="18" t="str">
        <f t="shared" si="24"/>
        <v>05</v>
      </c>
      <c r="AU89" s="18" t="s">
        <v>25</v>
      </c>
      <c r="AV89" s="16" t="str">
        <f t="shared" si="25"/>
        <v>7B00013CC801120760000000050A05120004100000000000000000000000000000000000000000000000000000000000000000000000000000057D</v>
      </c>
      <c r="AW89" s="79">
        <v>88</v>
      </c>
      <c r="AX89" s="21"/>
      <c r="AY89" s="18" t="str">
        <f t="shared" si="26"/>
        <v>00</v>
      </c>
      <c r="AZ89" s="18" t="str">
        <f t="shared" si="27"/>
        <v>00</v>
      </c>
      <c r="BA89" s="20"/>
      <c r="BB89" s="21"/>
    </row>
    <row r="90" spans="1:54" ht="66">
      <c r="A90" s="27"/>
      <c r="B90" s="16"/>
      <c r="C90" s="27"/>
      <c r="D90" s="16"/>
      <c r="E90" s="16">
        <v>2</v>
      </c>
      <c r="F90" s="22">
        <v>1</v>
      </c>
      <c r="G90" s="18" t="s">
        <v>18</v>
      </c>
      <c r="H90" s="18">
        <v>0</v>
      </c>
      <c r="I90" s="18">
        <v>1</v>
      </c>
      <c r="J90" s="18" t="s">
        <v>69</v>
      </c>
      <c r="K90" s="18" t="s">
        <v>68</v>
      </c>
      <c r="L90" s="18">
        <v>1</v>
      </c>
      <c r="M90" s="18">
        <v>12</v>
      </c>
      <c r="N90" s="19">
        <v>760</v>
      </c>
      <c r="O90" s="19">
        <v>0</v>
      </c>
      <c r="P90" s="19">
        <v>5</v>
      </c>
      <c r="Q90" s="18" t="s">
        <v>212</v>
      </c>
      <c r="R90" s="18">
        <v>5</v>
      </c>
      <c r="S90" s="18">
        <v>12</v>
      </c>
      <c r="T90" s="18">
        <v>0</v>
      </c>
      <c r="U90" s="18">
        <v>4</v>
      </c>
      <c r="V90" s="18">
        <v>10</v>
      </c>
      <c r="W90" s="18">
        <v>5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8">
        <v>0</v>
      </c>
      <c r="AJ90" s="19">
        <v>0</v>
      </c>
      <c r="AK90" s="19">
        <v>0</v>
      </c>
      <c r="AL90" s="19">
        <v>0</v>
      </c>
      <c r="AM90" s="19">
        <v>0</v>
      </c>
      <c r="AN90" s="26">
        <f t="shared" ref="AN90:AN91" si="35">F90</f>
        <v>1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8" t="str">
        <f t="shared" si="24"/>
        <v>04</v>
      </c>
      <c r="AU90" s="18" t="s">
        <v>25</v>
      </c>
      <c r="AV90" s="16" t="str">
        <f t="shared" si="25"/>
        <v>7B00013CC801120760000000050A05120004100000000000000000000000000000000000000000000000000000000100000000000000000000047D</v>
      </c>
      <c r="AW90" s="79">
        <v>89</v>
      </c>
      <c r="AX90" s="21"/>
      <c r="AY90" s="18" t="str">
        <f t="shared" si="26"/>
        <v>00</v>
      </c>
      <c r="AZ90" s="18" t="str">
        <f t="shared" si="27"/>
        <v>00</v>
      </c>
      <c r="BA90" s="20"/>
      <c r="BB90" s="21"/>
    </row>
    <row r="91" spans="1:54" ht="66">
      <c r="A91" s="27"/>
      <c r="B91" s="16"/>
      <c r="C91" s="27"/>
      <c r="D91" s="16"/>
      <c r="E91" s="16">
        <v>3</v>
      </c>
      <c r="F91" s="22" t="s">
        <v>22</v>
      </c>
      <c r="G91" s="18" t="s">
        <v>18</v>
      </c>
      <c r="H91" s="18">
        <v>0</v>
      </c>
      <c r="I91" s="18">
        <v>1</v>
      </c>
      <c r="J91" s="18" t="s">
        <v>69</v>
      </c>
      <c r="K91" s="18" t="s">
        <v>68</v>
      </c>
      <c r="L91" s="18">
        <v>1</v>
      </c>
      <c r="M91" s="18">
        <v>12</v>
      </c>
      <c r="N91" s="19">
        <v>760</v>
      </c>
      <c r="O91" s="19">
        <v>0</v>
      </c>
      <c r="P91" s="19">
        <v>5</v>
      </c>
      <c r="Q91" s="18" t="s">
        <v>212</v>
      </c>
      <c r="R91" s="18">
        <v>5</v>
      </c>
      <c r="S91" s="18">
        <v>12</v>
      </c>
      <c r="T91" s="18">
        <v>0</v>
      </c>
      <c r="U91" s="18">
        <v>4</v>
      </c>
      <c r="V91" s="18">
        <v>10</v>
      </c>
      <c r="W91" s="18">
        <v>5</v>
      </c>
      <c r="X91" s="18">
        <v>0</v>
      </c>
      <c r="Y91" s="18">
        <v>0</v>
      </c>
      <c r="Z91" s="18">
        <v>0</v>
      </c>
      <c r="AA91" s="18">
        <v>0</v>
      </c>
      <c r="AB91" s="18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  <c r="AH91" s="19">
        <v>0</v>
      </c>
      <c r="AI91" s="18">
        <v>0</v>
      </c>
      <c r="AJ91" s="19">
        <v>0</v>
      </c>
      <c r="AK91" s="19">
        <v>0</v>
      </c>
      <c r="AL91" s="19">
        <v>0</v>
      </c>
      <c r="AM91" s="19">
        <v>0</v>
      </c>
      <c r="AN91" s="26" t="str">
        <f t="shared" si="35"/>
        <v>FF</v>
      </c>
      <c r="AO91" s="19">
        <v>0</v>
      </c>
      <c r="AP91" s="19">
        <v>0</v>
      </c>
      <c r="AQ91" s="19">
        <v>0</v>
      </c>
      <c r="AR91" s="19">
        <v>0</v>
      </c>
      <c r="AS91" s="19">
        <v>0</v>
      </c>
      <c r="AT91" s="18" t="str">
        <f t="shared" si="24"/>
        <v>04</v>
      </c>
      <c r="AU91" s="18" t="s">
        <v>25</v>
      </c>
      <c r="AV91" s="16" t="str">
        <f t="shared" si="25"/>
        <v>7B00013CC801120760000000050A05120004100000000000000000000000000000000000000000000000000000FF00000000000000000000047D</v>
      </c>
      <c r="AW91" s="79">
        <v>90</v>
      </c>
      <c r="AX91" s="21"/>
      <c r="AY91" s="18" t="str">
        <f t="shared" si="26"/>
        <v>00</v>
      </c>
      <c r="AZ91" s="18" t="str">
        <f t="shared" si="27"/>
        <v>00</v>
      </c>
      <c r="BA91" s="20"/>
      <c r="BB91" s="21"/>
    </row>
    <row r="92" spans="1:54" ht="66">
      <c r="A92" s="27"/>
      <c r="B92" s="16">
        <v>48</v>
      </c>
      <c r="C92" s="27" t="s">
        <v>97</v>
      </c>
      <c r="D92" s="16"/>
      <c r="E92" s="16">
        <v>1</v>
      </c>
      <c r="F92" s="25">
        <v>0</v>
      </c>
      <c r="G92" s="18" t="s">
        <v>18</v>
      </c>
      <c r="H92" s="18">
        <v>0</v>
      </c>
      <c r="I92" s="18">
        <v>1</v>
      </c>
      <c r="J92" s="18" t="s">
        <v>69</v>
      </c>
      <c r="K92" s="18" t="s">
        <v>68</v>
      </c>
      <c r="L92" s="18">
        <v>1</v>
      </c>
      <c r="M92" s="18">
        <v>12</v>
      </c>
      <c r="N92" s="19">
        <v>760</v>
      </c>
      <c r="O92" s="19">
        <v>0</v>
      </c>
      <c r="P92" s="19">
        <v>5</v>
      </c>
      <c r="Q92" s="18" t="s">
        <v>212</v>
      </c>
      <c r="R92" s="18">
        <v>5</v>
      </c>
      <c r="S92" s="18">
        <v>12</v>
      </c>
      <c r="T92" s="18">
        <v>0</v>
      </c>
      <c r="U92" s="18">
        <v>4</v>
      </c>
      <c r="V92" s="18">
        <v>10</v>
      </c>
      <c r="W92" s="18">
        <v>5</v>
      </c>
      <c r="X92" s="18">
        <v>0</v>
      </c>
      <c r="Y92" s="18">
        <v>0</v>
      </c>
      <c r="Z92" s="18">
        <v>0</v>
      </c>
      <c r="AA92" s="18">
        <v>0</v>
      </c>
      <c r="AB92" s="18">
        <v>0</v>
      </c>
      <c r="AC92" s="19">
        <v>0</v>
      </c>
      <c r="AD92" s="19">
        <v>0</v>
      </c>
      <c r="AE92" s="19">
        <v>0</v>
      </c>
      <c r="AF92" s="19">
        <v>0</v>
      </c>
      <c r="AG92" s="19">
        <v>0</v>
      </c>
      <c r="AH92" s="19">
        <v>0</v>
      </c>
      <c r="AI92" s="18">
        <v>0</v>
      </c>
      <c r="AJ92" s="19">
        <v>0</v>
      </c>
      <c r="AK92" s="19">
        <v>0</v>
      </c>
      <c r="AL92" s="19">
        <v>0</v>
      </c>
      <c r="AM92" s="19">
        <v>0</v>
      </c>
      <c r="AN92" s="19">
        <v>0</v>
      </c>
      <c r="AO92" s="26">
        <f>F92</f>
        <v>0</v>
      </c>
      <c r="AP92" s="19">
        <v>0</v>
      </c>
      <c r="AQ92" s="19">
        <v>0</v>
      </c>
      <c r="AR92" s="19">
        <v>0</v>
      </c>
      <c r="AS92" s="19">
        <v>0</v>
      </c>
      <c r="AT92" s="18" t="str">
        <f t="shared" si="24"/>
        <v>05</v>
      </c>
      <c r="AU92" s="18" t="s">
        <v>25</v>
      </c>
      <c r="AV92" s="16" t="str">
        <f t="shared" si="25"/>
        <v>7B00013CC801120760000000050A05120004100000000000000000000000000000000000000000000000000000000000000000000000000000057D</v>
      </c>
      <c r="AW92" s="79">
        <v>91</v>
      </c>
      <c r="AX92" s="21"/>
      <c r="AY92" s="18" t="str">
        <f t="shared" si="26"/>
        <v>00</v>
      </c>
      <c r="AZ92" s="18" t="str">
        <f t="shared" si="27"/>
        <v>00</v>
      </c>
      <c r="BA92" s="20"/>
      <c r="BB92" s="21"/>
    </row>
    <row r="93" spans="1:54" ht="66">
      <c r="A93" s="27"/>
      <c r="B93" s="16"/>
      <c r="C93" s="27"/>
      <c r="D93" s="16"/>
      <c r="E93" s="16">
        <v>2</v>
      </c>
      <c r="F93" s="25">
        <v>34</v>
      </c>
      <c r="G93" s="18" t="s">
        <v>18</v>
      </c>
      <c r="H93" s="18">
        <v>0</v>
      </c>
      <c r="I93" s="18">
        <v>1</v>
      </c>
      <c r="J93" s="18" t="s">
        <v>69</v>
      </c>
      <c r="K93" s="18" t="s">
        <v>68</v>
      </c>
      <c r="L93" s="18">
        <v>1</v>
      </c>
      <c r="M93" s="18">
        <v>12</v>
      </c>
      <c r="N93" s="19">
        <v>760</v>
      </c>
      <c r="O93" s="19">
        <v>0</v>
      </c>
      <c r="P93" s="19">
        <v>5</v>
      </c>
      <c r="Q93" s="18" t="s">
        <v>212</v>
      </c>
      <c r="R93" s="18">
        <v>5</v>
      </c>
      <c r="S93" s="18">
        <v>12</v>
      </c>
      <c r="T93" s="18">
        <v>0</v>
      </c>
      <c r="U93" s="18">
        <v>4</v>
      </c>
      <c r="V93" s="18">
        <v>10</v>
      </c>
      <c r="W93" s="18">
        <v>5</v>
      </c>
      <c r="X93" s="18">
        <v>0</v>
      </c>
      <c r="Y93" s="18">
        <v>0</v>
      </c>
      <c r="Z93" s="18">
        <v>0</v>
      </c>
      <c r="AA93" s="18">
        <v>0</v>
      </c>
      <c r="AB93" s="18">
        <v>0</v>
      </c>
      <c r="AC93" s="19">
        <v>0</v>
      </c>
      <c r="AD93" s="19">
        <v>0</v>
      </c>
      <c r="AE93" s="19">
        <v>0</v>
      </c>
      <c r="AF93" s="19">
        <v>0</v>
      </c>
      <c r="AG93" s="19">
        <v>0</v>
      </c>
      <c r="AH93" s="19">
        <v>0</v>
      </c>
      <c r="AI93" s="18">
        <v>0</v>
      </c>
      <c r="AJ93" s="19">
        <v>0</v>
      </c>
      <c r="AK93" s="19">
        <v>0</v>
      </c>
      <c r="AL93" s="19">
        <v>0</v>
      </c>
      <c r="AM93" s="19">
        <v>0</v>
      </c>
      <c r="AN93" s="19">
        <v>0</v>
      </c>
      <c r="AO93" s="26">
        <f t="shared" ref="AO93:AO94" si="36">F93</f>
        <v>34</v>
      </c>
      <c r="AP93" s="19">
        <v>0</v>
      </c>
      <c r="AQ93" s="19">
        <v>0</v>
      </c>
      <c r="AR93" s="19">
        <v>0</v>
      </c>
      <c r="AS93" s="19">
        <v>0</v>
      </c>
      <c r="AT93" s="18" t="str">
        <f t="shared" si="24"/>
        <v>41</v>
      </c>
      <c r="AU93" s="18" t="s">
        <v>25</v>
      </c>
      <c r="AV93" s="16" t="str">
        <f t="shared" si="25"/>
        <v>7B00013CC801120760000000050A05120004100000000000000000000000000000000000000000000000000000000000340000000000000000417D</v>
      </c>
      <c r="AW93" s="79">
        <v>92</v>
      </c>
      <c r="AX93" s="21"/>
      <c r="AY93" s="18" t="str">
        <f t="shared" si="26"/>
        <v>00</v>
      </c>
      <c r="AZ93" s="18" t="str">
        <f t="shared" si="27"/>
        <v>00</v>
      </c>
      <c r="BA93" s="20"/>
      <c r="BB93" s="21"/>
    </row>
    <row r="94" spans="1:54" ht="66">
      <c r="A94" s="27"/>
      <c r="B94" s="16"/>
      <c r="C94" s="27"/>
      <c r="D94" s="16"/>
      <c r="E94" s="16">
        <v>3</v>
      </c>
      <c r="F94" s="25" t="s">
        <v>72</v>
      </c>
      <c r="G94" s="18" t="s">
        <v>18</v>
      </c>
      <c r="H94" s="18">
        <v>0</v>
      </c>
      <c r="I94" s="18">
        <v>1</v>
      </c>
      <c r="J94" s="18" t="s">
        <v>69</v>
      </c>
      <c r="K94" s="18" t="s">
        <v>68</v>
      </c>
      <c r="L94" s="18">
        <v>1</v>
      </c>
      <c r="M94" s="18">
        <v>12</v>
      </c>
      <c r="N94" s="19">
        <v>760</v>
      </c>
      <c r="O94" s="19">
        <v>0</v>
      </c>
      <c r="P94" s="19">
        <v>5</v>
      </c>
      <c r="Q94" s="18" t="s">
        <v>212</v>
      </c>
      <c r="R94" s="18">
        <v>5</v>
      </c>
      <c r="S94" s="18">
        <v>12</v>
      </c>
      <c r="T94" s="18">
        <v>0</v>
      </c>
      <c r="U94" s="18">
        <v>4</v>
      </c>
      <c r="V94" s="18">
        <v>10</v>
      </c>
      <c r="W94" s="18">
        <v>5</v>
      </c>
      <c r="X94" s="18">
        <v>0</v>
      </c>
      <c r="Y94" s="18">
        <v>0</v>
      </c>
      <c r="Z94" s="18">
        <v>0</v>
      </c>
      <c r="AA94" s="18">
        <v>0</v>
      </c>
      <c r="AB94" s="18">
        <v>0</v>
      </c>
      <c r="AC94" s="19">
        <v>0</v>
      </c>
      <c r="AD94" s="19">
        <v>0</v>
      </c>
      <c r="AE94" s="19">
        <v>0</v>
      </c>
      <c r="AF94" s="19">
        <v>0</v>
      </c>
      <c r="AG94" s="19">
        <v>0</v>
      </c>
      <c r="AH94" s="19">
        <v>0</v>
      </c>
      <c r="AI94" s="18">
        <v>0</v>
      </c>
      <c r="AJ94" s="19">
        <v>0</v>
      </c>
      <c r="AK94" s="19">
        <v>0</v>
      </c>
      <c r="AL94" s="19">
        <v>0</v>
      </c>
      <c r="AM94" s="19">
        <v>0</v>
      </c>
      <c r="AN94" s="19">
        <v>0</v>
      </c>
      <c r="AO94" s="26" t="str">
        <f t="shared" si="36"/>
        <v>FFFF</v>
      </c>
      <c r="AP94" s="19">
        <v>0</v>
      </c>
      <c r="AQ94" s="19">
        <v>0</v>
      </c>
      <c r="AR94" s="19">
        <v>0</v>
      </c>
      <c r="AS94" s="19">
        <v>0</v>
      </c>
      <c r="AT94" s="18" t="str">
        <f t="shared" si="24"/>
        <v>04</v>
      </c>
      <c r="AU94" s="18" t="s">
        <v>25</v>
      </c>
      <c r="AV94" s="16" t="str">
        <f t="shared" si="25"/>
        <v>7B00013CC801120760000000050A051200041000000000000000000000000000000000000000000000000000000000FFFF0000000000000000047D</v>
      </c>
      <c r="AW94" s="79">
        <v>93</v>
      </c>
      <c r="AX94" s="21"/>
      <c r="AY94" s="18" t="str">
        <f t="shared" si="26"/>
        <v>00</v>
      </c>
      <c r="AZ94" s="18" t="str">
        <f t="shared" si="27"/>
        <v>00</v>
      </c>
      <c r="BA94" s="20"/>
      <c r="BB94" s="21"/>
    </row>
    <row r="95" spans="1:54" ht="66">
      <c r="A95" s="27"/>
      <c r="B95" s="16">
        <v>50</v>
      </c>
      <c r="C95" s="27" t="s">
        <v>98</v>
      </c>
      <c r="D95" s="16"/>
      <c r="E95" s="16">
        <v>1</v>
      </c>
      <c r="F95" s="25">
        <v>0</v>
      </c>
      <c r="G95" s="18" t="s">
        <v>18</v>
      </c>
      <c r="H95" s="18">
        <v>0</v>
      </c>
      <c r="I95" s="18">
        <v>1</v>
      </c>
      <c r="J95" s="18" t="s">
        <v>69</v>
      </c>
      <c r="K95" s="18" t="s">
        <v>68</v>
      </c>
      <c r="L95" s="18">
        <v>1</v>
      </c>
      <c r="M95" s="18">
        <v>12</v>
      </c>
      <c r="N95" s="19">
        <v>760</v>
      </c>
      <c r="O95" s="19">
        <v>0</v>
      </c>
      <c r="P95" s="19">
        <v>5</v>
      </c>
      <c r="Q95" s="18" t="s">
        <v>212</v>
      </c>
      <c r="R95" s="18">
        <v>5</v>
      </c>
      <c r="S95" s="18">
        <v>12</v>
      </c>
      <c r="T95" s="18">
        <v>0</v>
      </c>
      <c r="U95" s="18">
        <v>4</v>
      </c>
      <c r="V95" s="18">
        <v>10</v>
      </c>
      <c r="W95" s="18">
        <v>5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0</v>
      </c>
      <c r="AH95" s="19">
        <v>0</v>
      </c>
      <c r="AI95" s="18">
        <v>0</v>
      </c>
      <c r="AJ95" s="19">
        <v>0</v>
      </c>
      <c r="AK95" s="19">
        <v>0</v>
      </c>
      <c r="AL95" s="19">
        <v>0</v>
      </c>
      <c r="AM95" s="19">
        <v>0</v>
      </c>
      <c r="AN95" s="19">
        <v>0</v>
      </c>
      <c r="AO95" s="19">
        <v>0</v>
      </c>
      <c r="AP95" s="26">
        <f>F95</f>
        <v>0</v>
      </c>
      <c r="AQ95" s="19">
        <v>0</v>
      </c>
      <c r="AR95" s="19">
        <v>0</v>
      </c>
      <c r="AS95" s="19">
        <v>0</v>
      </c>
      <c r="AT95" s="18" t="str">
        <f t="shared" si="24"/>
        <v>05</v>
      </c>
      <c r="AU95" s="18" t="s">
        <v>25</v>
      </c>
      <c r="AV95" s="16" t="str">
        <f t="shared" si="25"/>
        <v>7B00013CC801120760000000050A05120004100000000000000000000000000000000000000000000000000000000000000000000000000000057D</v>
      </c>
      <c r="AW95" s="79">
        <v>94</v>
      </c>
      <c r="AX95" s="21"/>
      <c r="AY95" s="18" t="str">
        <f t="shared" si="26"/>
        <v>00</v>
      </c>
      <c r="AZ95" s="18" t="str">
        <f t="shared" si="27"/>
        <v>00</v>
      </c>
      <c r="BA95" s="20"/>
      <c r="BB95" s="21"/>
    </row>
    <row r="96" spans="1:54" ht="66">
      <c r="A96" s="27"/>
      <c r="B96" s="16"/>
      <c r="C96" s="27"/>
      <c r="D96" s="16"/>
      <c r="E96" s="16">
        <v>2</v>
      </c>
      <c r="F96" s="25">
        <v>34</v>
      </c>
      <c r="G96" s="18" t="s">
        <v>18</v>
      </c>
      <c r="H96" s="18">
        <v>0</v>
      </c>
      <c r="I96" s="18">
        <v>1</v>
      </c>
      <c r="J96" s="18" t="s">
        <v>69</v>
      </c>
      <c r="K96" s="18" t="s">
        <v>68</v>
      </c>
      <c r="L96" s="18">
        <v>1</v>
      </c>
      <c r="M96" s="18">
        <v>12</v>
      </c>
      <c r="N96" s="19">
        <v>760</v>
      </c>
      <c r="O96" s="19">
        <v>0</v>
      </c>
      <c r="P96" s="19">
        <v>5</v>
      </c>
      <c r="Q96" s="18" t="s">
        <v>212</v>
      </c>
      <c r="R96" s="18">
        <v>5</v>
      </c>
      <c r="S96" s="18">
        <v>12</v>
      </c>
      <c r="T96" s="18">
        <v>0</v>
      </c>
      <c r="U96" s="18">
        <v>4</v>
      </c>
      <c r="V96" s="18">
        <v>10</v>
      </c>
      <c r="W96" s="18">
        <v>5</v>
      </c>
      <c r="X96" s="18">
        <v>0</v>
      </c>
      <c r="Y96" s="18">
        <v>0</v>
      </c>
      <c r="Z96" s="18">
        <v>0</v>
      </c>
      <c r="AA96" s="18">
        <v>0</v>
      </c>
      <c r="AB96" s="18">
        <v>0</v>
      </c>
      <c r="AC96" s="19">
        <v>0</v>
      </c>
      <c r="AD96" s="19">
        <v>0</v>
      </c>
      <c r="AE96" s="19">
        <v>0</v>
      </c>
      <c r="AF96" s="19">
        <v>0</v>
      </c>
      <c r="AG96" s="19">
        <v>0</v>
      </c>
      <c r="AH96" s="19">
        <v>0</v>
      </c>
      <c r="AI96" s="18">
        <v>0</v>
      </c>
      <c r="AJ96" s="19">
        <v>0</v>
      </c>
      <c r="AK96" s="19">
        <v>0</v>
      </c>
      <c r="AL96" s="19">
        <v>0</v>
      </c>
      <c r="AM96" s="19">
        <v>0</v>
      </c>
      <c r="AN96" s="19">
        <v>0</v>
      </c>
      <c r="AO96" s="19">
        <v>0</v>
      </c>
      <c r="AP96" s="26">
        <f t="shared" ref="AP96:AP97" si="37">F96</f>
        <v>34</v>
      </c>
      <c r="AQ96" s="19">
        <v>0</v>
      </c>
      <c r="AR96" s="19">
        <v>0</v>
      </c>
      <c r="AS96" s="19">
        <v>0</v>
      </c>
      <c r="AT96" s="18" t="str">
        <f t="shared" si="24"/>
        <v>41</v>
      </c>
      <c r="AU96" s="18" t="s">
        <v>25</v>
      </c>
      <c r="AV96" s="16" t="str">
        <f t="shared" si="25"/>
        <v>7B00013CC801120760000000050A05120004100000000000000000000000000000000000000000000000000000000000000034000000000000417D</v>
      </c>
      <c r="AW96" s="79">
        <v>95</v>
      </c>
      <c r="AX96" s="21"/>
      <c r="AY96" s="18" t="str">
        <f t="shared" si="26"/>
        <v>00</v>
      </c>
      <c r="AZ96" s="18" t="str">
        <f t="shared" si="27"/>
        <v>00</v>
      </c>
      <c r="BA96" s="20"/>
      <c r="BB96" s="21"/>
    </row>
    <row r="97" spans="1:54" ht="66">
      <c r="A97" s="27"/>
      <c r="B97" s="16"/>
      <c r="C97" s="27"/>
      <c r="D97" s="16"/>
      <c r="E97" s="16">
        <v>3</v>
      </c>
      <c r="F97" s="25" t="s">
        <v>72</v>
      </c>
      <c r="G97" s="18" t="s">
        <v>18</v>
      </c>
      <c r="H97" s="18">
        <v>0</v>
      </c>
      <c r="I97" s="18">
        <v>1</v>
      </c>
      <c r="J97" s="18" t="s">
        <v>69</v>
      </c>
      <c r="K97" s="18" t="s">
        <v>68</v>
      </c>
      <c r="L97" s="18">
        <v>1</v>
      </c>
      <c r="M97" s="18">
        <v>12</v>
      </c>
      <c r="N97" s="19">
        <v>760</v>
      </c>
      <c r="O97" s="19">
        <v>0</v>
      </c>
      <c r="P97" s="19">
        <v>5</v>
      </c>
      <c r="Q97" s="18" t="s">
        <v>212</v>
      </c>
      <c r="R97" s="18">
        <v>5</v>
      </c>
      <c r="S97" s="18">
        <v>12</v>
      </c>
      <c r="T97" s="18">
        <v>0</v>
      </c>
      <c r="U97" s="18">
        <v>4</v>
      </c>
      <c r="V97" s="18">
        <v>10</v>
      </c>
      <c r="W97" s="18">
        <v>5</v>
      </c>
      <c r="X97" s="18">
        <v>0</v>
      </c>
      <c r="Y97" s="18">
        <v>0</v>
      </c>
      <c r="Z97" s="18">
        <v>0</v>
      </c>
      <c r="AA97" s="18">
        <v>0</v>
      </c>
      <c r="AB97" s="18">
        <v>0</v>
      </c>
      <c r="AC97" s="19">
        <v>0</v>
      </c>
      <c r="AD97" s="19">
        <v>0</v>
      </c>
      <c r="AE97" s="19">
        <v>0</v>
      </c>
      <c r="AF97" s="19">
        <v>0</v>
      </c>
      <c r="AG97" s="19">
        <v>0</v>
      </c>
      <c r="AH97" s="19">
        <v>0</v>
      </c>
      <c r="AI97" s="18">
        <v>0</v>
      </c>
      <c r="AJ97" s="19">
        <v>0</v>
      </c>
      <c r="AK97" s="19">
        <v>0</v>
      </c>
      <c r="AL97" s="19">
        <v>0</v>
      </c>
      <c r="AM97" s="19">
        <v>0</v>
      </c>
      <c r="AN97" s="19">
        <v>0</v>
      </c>
      <c r="AO97" s="19">
        <v>0</v>
      </c>
      <c r="AP97" s="26" t="str">
        <f t="shared" si="37"/>
        <v>FFFF</v>
      </c>
      <c r="AQ97" s="19">
        <v>0</v>
      </c>
      <c r="AR97" s="19">
        <v>0</v>
      </c>
      <c r="AS97" s="19">
        <v>0</v>
      </c>
      <c r="AT97" s="18" t="str">
        <f t="shared" si="24"/>
        <v>04</v>
      </c>
      <c r="AU97" s="18" t="s">
        <v>25</v>
      </c>
      <c r="AV97" s="16" t="str">
        <f t="shared" si="25"/>
        <v>7B00013CC801120760000000050A0512000410000000000000000000000000000000000000000000000000000000000000FFFF000000000000047D</v>
      </c>
      <c r="AW97" s="79">
        <v>96</v>
      </c>
      <c r="AX97" s="21"/>
      <c r="AY97" s="18" t="str">
        <f t="shared" si="26"/>
        <v>00</v>
      </c>
      <c r="AZ97" s="18" t="str">
        <f t="shared" si="27"/>
        <v>00</v>
      </c>
      <c r="BA97" s="20"/>
      <c r="BB97" s="21"/>
    </row>
    <row r="98" spans="1:54" ht="66">
      <c r="A98" s="27"/>
      <c r="B98" s="16">
        <v>52</v>
      </c>
      <c r="C98" s="27" t="s">
        <v>99</v>
      </c>
      <c r="D98" s="16"/>
      <c r="E98" s="16">
        <v>1</v>
      </c>
      <c r="F98" s="25">
        <v>0</v>
      </c>
      <c r="G98" s="18" t="s">
        <v>18</v>
      </c>
      <c r="H98" s="18">
        <v>0</v>
      </c>
      <c r="I98" s="18">
        <v>1</v>
      </c>
      <c r="J98" s="18" t="s">
        <v>69</v>
      </c>
      <c r="K98" s="18" t="s">
        <v>68</v>
      </c>
      <c r="L98" s="18">
        <v>1</v>
      </c>
      <c r="M98" s="18">
        <v>12</v>
      </c>
      <c r="N98" s="19">
        <v>760</v>
      </c>
      <c r="O98" s="19">
        <v>0</v>
      </c>
      <c r="P98" s="19">
        <v>5</v>
      </c>
      <c r="Q98" s="18" t="s">
        <v>212</v>
      </c>
      <c r="R98" s="18">
        <v>5</v>
      </c>
      <c r="S98" s="18">
        <v>12</v>
      </c>
      <c r="T98" s="18">
        <v>0</v>
      </c>
      <c r="U98" s="18">
        <v>4</v>
      </c>
      <c r="V98" s="18">
        <v>10</v>
      </c>
      <c r="W98" s="18">
        <v>5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9">
        <v>0</v>
      </c>
      <c r="AD98" s="19">
        <v>0</v>
      </c>
      <c r="AE98" s="19">
        <v>0</v>
      </c>
      <c r="AF98" s="19">
        <v>0</v>
      </c>
      <c r="AG98" s="19">
        <v>0</v>
      </c>
      <c r="AH98" s="19">
        <v>0</v>
      </c>
      <c r="AI98" s="18">
        <v>0</v>
      </c>
      <c r="AJ98" s="19">
        <v>0</v>
      </c>
      <c r="AK98" s="19">
        <v>0</v>
      </c>
      <c r="AL98" s="19">
        <v>0</v>
      </c>
      <c r="AM98" s="19">
        <v>0</v>
      </c>
      <c r="AN98" s="19">
        <v>0</v>
      </c>
      <c r="AO98" s="19">
        <v>0</v>
      </c>
      <c r="AP98" s="19">
        <v>0</v>
      </c>
      <c r="AQ98" s="26">
        <f>F98</f>
        <v>0</v>
      </c>
      <c r="AR98" s="19">
        <v>0</v>
      </c>
      <c r="AS98" s="19">
        <v>0</v>
      </c>
      <c r="AT98" s="18" t="str">
        <f t="shared" si="24"/>
        <v>05</v>
      </c>
      <c r="AU98" s="18" t="s">
        <v>25</v>
      </c>
      <c r="AV98" s="16" t="str">
        <f t="shared" si="25"/>
        <v>7B00013CC801120760000000050A05120004100000000000000000000000000000000000000000000000000000000000000000000000000000057D</v>
      </c>
      <c r="AW98" s="79">
        <v>97</v>
      </c>
      <c r="AX98" s="21"/>
      <c r="AY98" s="18" t="str">
        <f t="shared" si="26"/>
        <v>00</v>
      </c>
      <c r="AZ98" s="18" t="str">
        <f t="shared" si="27"/>
        <v>00</v>
      </c>
      <c r="BA98" s="20"/>
      <c r="BB98" s="21"/>
    </row>
    <row r="99" spans="1:54" ht="66">
      <c r="A99" s="27"/>
      <c r="B99" s="16"/>
      <c r="C99" s="27"/>
      <c r="D99" s="16"/>
      <c r="E99" s="16">
        <v>2</v>
      </c>
      <c r="F99" s="25">
        <v>34</v>
      </c>
      <c r="G99" s="18" t="s">
        <v>18</v>
      </c>
      <c r="H99" s="18">
        <v>0</v>
      </c>
      <c r="I99" s="18">
        <v>1</v>
      </c>
      <c r="J99" s="18" t="s">
        <v>69</v>
      </c>
      <c r="K99" s="18" t="s">
        <v>68</v>
      </c>
      <c r="L99" s="18">
        <v>1</v>
      </c>
      <c r="M99" s="18">
        <v>12</v>
      </c>
      <c r="N99" s="19">
        <v>760</v>
      </c>
      <c r="O99" s="19">
        <v>0</v>
      </c>
      <c r="P99" s="19">
        <v>5</v>
      </c>
      <c r="Q99" s="18" t="s">
        <v>212</v>
      </c>
      <c r="R99" s="18">
        <v>5</v>
      </c>
      <c r="S99" s="18">
        <v>12</v>
      </c>
      <c r="T99" s="18">
        <v>0</v>
      </c>
      <c r="U99" s="18">
        <v>4</v>
      </c>
      <c r="V99" s="18">
        <v>10</v>
      </c>
      <c r="W99" s="18">
        <v>5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8">
        <v>0</v>
      </c>
      <c r="AJ99" s="19">
        <v>0</v>
      </c>
      <c r="AK99" s="19">
        <v>0</v>
      </c>
      <c r="AL99" s="19">
        <v>0</v>
      </c>
      <c r="AM99" s="19">
        <v>0</v>
      </c>
      <c r="AN99" s="19">
        <v>0</v>
      </c>
      <c r="AO99" s="19">
        <v>0</v>
      </c>
      <c r="AP99" s="19">
        <v>0</v>
      </c>
      <c r="AQ99" s="26">
        <f t="shared" ref="AQ99:AQ100" si="38">F99</f>
        <v>34</v>
      </c>
      <c r="AR99" s="19">
        <v>0</v>
      </c>
      <c r="AS99" s="19">
        <v>0</v>
      </c>
      <c r="AT99" s="18" t="str">
        <f t="shared" si="24"/>
        <v>41</v>
      </c>
      <c r="AU99" s="18" t="s">
        <v>25</v>
      </c>
      <c r="AV99" s="16" t="str">
        <f t="shared" si="25"/>
        <v>7B00013CC801120760000000050A05120004100000000000000000000000000000000000000000000000000000000000000000003400000000417D</v>
      </c>
      <c r="AW99" s="79">
        <v>98</v>
      </c>
      <c r="AX99" s="21"/>
      <c r="AY99" s="18" t="str">
        <f t="shared" si="26"/>
        <v>00</v>
      </c>
      <c r="AZ99" s="18" t="str">
        <f t="shared" si="27"/>
        <v>00</v>
      </c>
      <c r="BA99" s="20"/>
      <c r="BB99" s="21"/>
    </row>
    <row r="100" spans="1:54" ht="66">
      <c r="A100" s="27"/>
      <c r="B100" s="16"/>
      <c r="C100" s="27"/>
      <c r="D100" s="16"/>
      <c r="E100" s="16">
        <v>3</v>
      </c>
      <c r="F100" s="25" t="s">
        <v>72</v>
      </c>
      <c r="G100" s="18" t="s">
        <v>18</v>
      </c>
      <c r="H100" s="18">
        <v>0</v>
      </c>
      <c r="I100" s="18">
        <v>1</v>
      </c>
      <c r="J100" s="18" t="s">
        <v>69</v>
      </c>
      <c r="K100" s="18" t="s">
        <v>68</v>
      </c>
      <c r="L100" s="18">
        <v>1</v>
      </c>
      <c r="M100" s="18">
        <v>12</v>
      </c>
      <c r="N100" s="19">
        <v>760</v>
      </c>
      <c r="O100" s="19">
        <v>0</v>
      </c>
      <c r="P100" s="19">
        <v>5</v>
      </c>
      <c r="Q100" s="18" t="s">
        <v>212</v>
      </c>
      <c r="R100" s="18">
        <v>5</v>
      </c>
      <c r="S100" s="18">
        <v>12</v>
      </c>
      <c r="T100" s="18">
        <v>0</v>
      </c>
      <c r="U100" s="18">
        <v>4</v>
      </c>
      <c r="V100" s="18">
        <v>10</v>
      </c>
      <c r="W100" s="18">
        <v>5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0</v>
      </c>
      <c r="AH100" s="19">
        <v>0</v>
      </c>
      <c r="AI100" s="18">
        <v>0</v>
      </c>
      <c r="AJ100" s="19">
        <v>0</v>
      </c>
      <c r="AK100" s="19">
        <v>0</v>
      </c>
      <c r="AL100" s="19">
        <v>0</v>
      </c>
      <c r="AM100" s="19">
        <v>0</v>
      </c>
      <c r="AN100" s="19">
        <v>0</v>
      </c>
      <c r="AO100" s="19">
        <v>0</v>
      </c>
      <c r="AP100" s="19">
        <v>0</v>
      </c>
      <c r="AQ100" s="26" t="str">
        <f t="shared" si="38"/>
        <v>FFFF</v>
      </c>
      <c r="AR100" s="19">
        <v>0</v>
      </c>
      <c r="AS100" s="19">
        <v>0</v>
      </c>
      <c r="AT100" s="18" t="str">
        <f t="shared" si="24"/>
        <v>04</v>
      </c>
      <c r="AU100" s="18" t="s">
        <v>25</v>
      </c>
      <c r="AV100" s="16" t="str">
        <f t="shared" si="25"/>
        <v>7B00013CC801120760000000050A05120004100000000000000000000000000000000000000000000000000000000000000000FFFF00000000047D</v>
      </c>
      <c r="AW100" s="79">
        <v>99</v>
      </c>
      <c r="AX100" s="21"/>
      <c r="AY100" s="18" t="str">
        <f t="shared" si="26"/>
        <v>00</v>
      </c>
      <c r="AZ100" s="18" t="str">
        <f t="shared" si="27"/>
        <v>00</v>
      </c>
      <c r="BA100" s="20"/>
      <c r="BB100" s="21"/>
    </row>
    <row r="101" spans="1:54" ht="66">
      <c r="A101" s="27"/>
      <c r="B101" s="16">
        <v>54</v>
      </c>
      <c r="C101" s="27" t="s">
        <v>100</v>
      </c>
      <c r="D101" s="16"/>
      <c r="E101" s="16">
        <v>1</v>
      </c>
      <c r="F101" s="25">
        <v>0</v>
      </c>
      <c r="G101" s="18" t="s">
        <v>18</v>
      </c>
      <c r="H101" s="18">
        <v>0</v>
      </c>
      <c r="I101" s="18">
        <v>1</v>
      </c>
      <c r="J101" s="18" t="s">
        <v>69</v>
      </c>
      <c r="K101" s="18" t="s">
        <v>68</v>
      </c>
      <c r="L101" s="18">
        <v>1</v>
      </c>
      <c r="M101" s="18">
        <v>12</v>
      </c>
      <c r="N101" s="19">
        <v>760</v>
      </c>
      <c r="O101" s="19">
        <v>0</v>
      </c>
      <c r="P101" s="19">
        <v>5</v>
      </c>
      <c r="Q101" s="18" t="s">
        <v>212</v>
      </c>
      <c r="R101" s="18">
        <v>5</v>
      </c>
      <c r="S101" s="18">
        <v>12</v>
      </c>
      <c r="T101" s="18">
        <v>0</v>
      </c>
      <c r="U101" s="18">
        <v>4</v>
      </c>
      <c r="V101" s="18">
        <v>10</v>
      </c>
      <c r="W101" s="18">
        <v>5</v>
      </c>
      <c r="X101" s="18">
        <v>0</v>
      </c>
      <c r="Y101" s="18">
        <v>0</v>
      </c>
      <c r="Z101" s="18">
        <v>0</v>
      </c>
      <c r="AA101" s="18">
        <v>0</v>
      </c>
      <c r="AB101" s="18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18">
        <v>0</v>
      </c>
      <c r="AJ101" s="19">
        <v>0</v>
      </c>
      <c r="AK101" s="19">
        <v>0</v>
      </c>
      <c r="AL101" s="19">
        <v>0</v>
      </c>
      <c r="AM101" s="19">
        <v>0</v>
      </c>
      <c r="AN101" s="19">
        <v>0</v>
      </c>
      <c r="AO101" s="19">
        <v>0</v>
      </c>
      <c r="AP101" s="19">
        <v>0</v>
      </c>
      <c r="AQ101" s="19">
        <v>0</v>
      </c>
      <c r="AR101" s="26">
        <f>F101</f>
        <v>0</v>
      </c>
      <c r="AS101" s="19">
        <v>0</v>
      </c>
      <c r="AT101" s="18" t="str">
        <f t="shared" si="24"/>
        <v>05</v>
      </c>
      <c r="AU101" s="18" t="s">
        <v>25</v>
      </c>
      <c r="AV101" s="16" t="str">
        <f t="shared" si="25"/>
        <v>7B00013CC801120760000000050A05120004100000000000000000000000000000000000000000000000000000000000000000000000000000057D</v>
      </c>
      <c r="AW101" s="79">
        <v>100</v>
      </c>
      <c r="AX101" s="21"/>
      <c r="AY101" s="18" t="str">
        <f t="shared" si="26"/>
        <v>00</v>
      </c>
      <c r="AZ101" s="18" t="str">
        <f t="shared" si="27"/>
        <v>00</v>
      </c>
      <c r="BA101" s="20"/>
      <c r="BB101" s="21"/>
    </row>
    <row r="102" spans="1:54" ht="66">
      <c r="A102" s="27"/>
      <c r="B102" s="16"/>
      <c r="C102" s="27"/>
      <c r="D102" s="16"/>
      <c r="E102" s="16">
        <v>2</v>
      </c>
      <c r="F102" s="25">
        <v>34</v>
      </c>
      <c r="G102" s="18" t="s">
        <v>18</v>
      </c>
      <c r="H102" s="18">
        <v>0</v>
      </c>
      <c r="I102" s="18">
        <v>1</v>
      </c>
      <c r="J102" s="18" t="s">
        <v>69</v>
      </c>
      <c r="K102" s="18" t="s">
        <v>68</v>
      </c>
      <c r="L102" s="18">
        <v>1</v>
      </c>
      <c r="M102" s="18">
        <v>12</v>
      </c>
      <c r="N102" s="19">
        <v>760</v>
      </c>
      <c r="O102" s="19">
        <v>0</v>
      </c>
      <c r="P102" s="19">
        <v>5</v>
      </c>
      <c r="Q102" s="18" t="s">
        <v>212</v>
      </c>
      <c r="R102" s="18">
        <v>5</v>
      </c>
      <c r="S102" s="18">
        <v>12</v>
      </c>
      <c r="T102" s="18">
        <v>0</v>
      </c>
      <c r="U102" s="18">
        <v>4</v>
      </c>
      <c r="V102" s="18">
        <v>10</v>
      </c>
      <c r="W102" s="18">
        <v>5</v>
      </c>
      <c r="X102" s="18">
        <v>0</v>
      </c>
      <c r="Y102" s="18">
        <v>0</v>
      </c>
      <c r="Z102" s="18">
        <v>0</v>
      </c>
      <c r="AA102" s="18">
        <v>0</v>
      </c>
      <c r="AB102" s="18">
        <v>0</v>
      </c>
      <c r="AC102" s="19">
        <v>0</v>
      </c>
      <c r="AD102" s="19">
        <v>0</v>
      </c>
      <c r="AE102" s="19">
        <v>0</v>
      </c>
      <c r="AF102" s="19">
        <v>0</v>
      </c>
      <c r="AG102" s="19">
        <v>0</v>
      </c>
      <c r="AH102" s="19">
        <v>0</v>
      </c>
      <c r="AI102" s="18">
        <v>0</v>
      </c>
      <c r="AJ102" s="19">
        <v>0</v>
      </c>
      <c r="AK102" s="19">
        <v>0</v>
      </c>
      <c r="AL102" s="19">
        <v>0</v>
      </c>
      <c r="AM102" s="19">
        <v>0</v>
      </c>
      <c r="AN102" s="19">
        <v>0</v>
      </c>
      <c r="AO102" s="19">
        <v>0</v>
      </c>
      <c r="AP102" s="19">
        <v>0</v>
      </c>
      <c r="AQ102" s="19">
        <v>0</v>
      </c>
      <c r="AR102" s="26">
        <f t="shared" ref="AR102:AR103" si="39">F102</f>
        <v>34</v>
      </c>
      <c r="AS102" s="19">
        <v>0</v>
      </c>
      <c r="AT102" s="18" t="str">
        <f t="shared" si="24"/>
        <v>41</v>
      </c>
      <c r="AU102" s="18" t="s">
        <v>25</v>
      </c>
      <c r="AV102" s="16" t="str">
        <f t="shared" si="25"/>
        <v>7B00013CC801120760000000050A05120004100000000000000000000000000000000000000000000000000000000000000000000000340000417D</v>
      </c>
      <c r="AW102" s="79">
        <v>101</v>
      </c>
      <c r="AX102" s="21"/>
      <c r="AY102" s="18" t="str">
        <f t="shared" si="26"/>
        <v>00</v>
      </c>
      <c r="AZ102" s="18" t="str">
        <f t="shared" si="27"/>
        <v>00</v>
      </c>
      <c r="BA102" s="20"/>
      <c r="BB102" s="21"/>
    </row>
    <row r="103" spans="1:54" ht="66">
      <c r="A103" s="27"/>
      <c r="B103" s="16"/>
      <c r="C103" s="27"/>
      <c r="D103" s="16"/>
      <c r="E103" s="16">
        <v>3</v>
      </c>
      <c r="F103" s="25" t="s">
        <v>72</v>
      </c>
      <c r="G103" s="18" t="s">
        <v>18</v>
      </c>
      <c r="H103" s="18">
        <v>0</v>
      </c>
      <c r="I103" s="18">
        <v>1</v>
      </c>
      <c r="J103" s="18" t="s">
        <v>69</v>
      </c>
      <c r="K103" s="18" t="s">
        <v>68</v>
      </c>
      <c r="L103" s="18">
        <v>1</v>
      </c>
      <c r="M103" s="18">
        <v>12</v>
      </c>
      <c r="N103" s="19">
        <v>760</v>
      </c>
      <c r="O103" s="19">
        <v>0</v>
      </c>
      <c r="P103" s="19">
        <v>5</v>
      </c>
      <c r="Q103" s="18" t="s">
        <v>212</v>
      </c>
      <c r="R103" s="18">
        <v>5</v>
      </c>
      <c r="S103" s="18">
        <v>12</v>
      </c>
      <c r="T103" s="18">
        <v>0</v>
      </c>
      <c r="U103" s="18">
        <v>4</v>
      </c>
      <c r="V103" s="18">
        <v>10</v>
      </c>
      <c r="W103" s="18">
        <v>5</v>
      </c>
      <c r="X103" s="18">
        <v>0</v>
      </c>
      <c r="Y103" s="18">
        <v>0</v>
      </c>
      <c r="Z103" s="18">
        <v>0</v>
      </c>
      <c r="AA103" s="18">
        <v>0</v>
      </c>
      <c r="AB103" s="18">
        <v>0</v>
      </c>
      <c r="AC103" s="19">
        <v>0</v>
      </c>
      <c r="AD103" s="19">
        <v>0</v>
      </c>
      <c r="AE103" s="19">
        <v>0</v>
      </c>
      <c r="AF103" s="19">
        <v>0</v>
      </c>
      <c r="AG103" s="19">
        <v>0</v>
      </c>
      <c r="AH103" s="19">
        <v>0</v>
      </c>
      <c r="AI103" s="18">
        <v>0</v>
      </c>
      <c r="AJ103" s="19">
        <v>0</v>
      </c>
      <c r="AK103" s="19">
        <v>0</v>
      </c>
      <c r="AL103" s="19">
        <v>0</v>
      </c>
      <c r="AM103" s="19">
        <v>0</v>
      </c>
      <c r="AN103" s="19">
        <v>0</v>
      </c>
      <c r="AO103" s="19">
        <v>0</v>
      </c>
      <c r="AP103" s="19">
        <v>0</v>
      </c>
      <c r="AQ103" s="19">
        <v>0</v>
      </c>
      <c r="AR103" s="26" t="str">
        <f t="shared" si="39"/>
        <v>FFFF</v>
      </c>
      <c r="AS103" s="19">
        <v>0</v>
      </c>
      <c r="AT103" s="18" t="str">
        <f t="shared" si="24"/>
        <v>04</v>
      </c>
      <c r="AU103" s="18" t="s">
        <v>25</v>
      </c>
      <c r="AV103" s="16" t="str">
        <f t="shared" si="25"/>
        <v>7B00013CC801120760000000050A051200041000000000000000000000000000000000000000000000000000000000000000000000FFFF0000047D</v>
      </c>
      <c r="AW103" s="79">
        <v>102</v>
      </c>
      <c r="AX103" s="21"/>
      <c r="AY103" s="18" t="str">
        <f t="shared" si="26"/>
        <v>00</v>
      </c>
      <c r="AZ103" s="18" t="str">
        <f t="shared" si="27"/>
        <v>00</v>
      </c>
      <c r="BA103" s="20"/>
      <c r="BB103" s="21"/>
    </row>
    <row r="104" spans="1:54" ht="66">
      <c r="A104" s="27"/>
      <c r="B104" s="16">
        <v>56</v>
      </c>
      <c r="C104" s="27" t="s">
        <v>101</v>
      </c>
      <c r="D104" s="16"/>
      <c r="E104" s="16">
        <v>1</v>
      </c>
      <c r="F104" s="25">
        <v>0</v>
      </c>
      <c r="G104" s="18" t="s">
        <v>18</v>
      </c>
      <c r="H104" s="18">
        <v>0</v>
      </c>
      <c r="I104" s="18">
        <v>1</v>
      </c>
      <c r="J104" s="18" t="s">
        <v>69</v>
      </c>
      <c r="K104" s="18" t="s">
        <v>68</v>
      </c>
      <c r="L104" s="18">
        <v>1</v>
      </c>
      <c r="M104" s="18">
        <v>12</v>
      </c>
      <c r="N104" s="19">
        <v>760</v>
      </c>
      <c r="O104" s="19">
        <v>0</v>
      </c>
      <c r="P104" s="19">
        <v>5</v>
      </c>
      <c r="Q104" s="18" t="s">
        <v>212</v>
      </c>
      <c r="R104" s="18">
        <v>5</v>
      </c>
      <c r="S104" s="18">
        <v>12</v>
      </c>
      <c r="T104" s="18">
        <v>0</v>
      </c>
      <c r="U104" s="18">
        <v>4</v>
      </c>
      <c r="V104" s="18">
        <v>10</v>
      </c>
      <c r="W104" s="18">
        <v>5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9">
        <v>0</v>
      </c>
      <c r="AD104" s="19">
        <v>0</v>
      </c>
      <c r="AE104" s="19">
        <v>0</v>
      </c>
      <c r="AF104" s="19">
        <v>0</v>
      </c>
      <c r="AG104" s="19">
        <v>0</v>
      </c>
      <c r="AH104" s="19">
        <v>0</v>
      </c>
      <c r="AI104" s="18">
        <v>0</v>
      </c>
      <c r="AJ104" s="19">
        <v>0</v>
      </c>
      <c r="AK104" s="19">
        <v>0</v>
      </c>
      <c r="AL104" s="19">
        <v>0</v>
      </c>
      <c r="AM104" s="19">
        <v>0</v>
      </c>
      <c r="AN104" s="19">
        <v>0</v>
      </c>
      <c r="AO104" s="19">
        <v>0</v>
      </c>
      <c r="AP104" s="19">
        <v>0</v>
      </c>
      <c r="AQ104" s="19">
        <v>0</v>
      </c>
      <c r="AR104" s="19">
        <v>0</v>
      </c>
      <c r="AS104" s="26">
        <f>F104</f>
        <v>0</v>
      </c>
      <c r="AT104" s="18" t="str">
        <f t="shared" si="24"/>
        <v>05</v>
      </c>
      <c r="AU104" s="18" t="s">
        <v>25</v>
      </c>
      <c r="AV104" s="16" t="str">
        <f t="shared" si="25"/>
        <v>7B00013CC801120760000000050A05120004100000000000000000000000000000000000000000000000000000000000000000000000000000057D</v>
      </c>
      <c r="AW104" s="79">
        <v>103</v>
      </c>
      <c r="AX104" s="21"/>
      <c r="AY104" s="18" t="str">
        <f t="shared" si="26"/>
        <v>00</v>
      </c>
      <c r="AZ104" s="18" t="str">
        <f t="shared" si="27"/>
        <v>00</v>
      </c>
      <c r="BA104" s="20"/>
      <c r="BB104" s="21"/>
    </row>
    <row r="105" spans="1:54" ht="66">
      <c r="A105" s="27"/>
      <c r="B105" s="16"/>
      <c r="C105" s="27"/>
      <c r="D105" s="16"/>
      <c r="E105" s="16">
        <v>2</v>
      </c>
      <c r="F105" s="25">
        <v>34</v>
      </c>
      <c r="G105" s="18" t="s">
        <v>18</v>
      </c>
      <c r="H105" s="18">
        <v>0</v>
      </c>
      <c r="I105" s="18">
        <v>1</v>
      </c>
      <c r="J105" s="18" t="s">
        <v>69</v>
      </c>
      <c r="K105" s="18" t="s">
        <v>68</v>
      </c>
      <c r="L105" s="18">
        <v>1</v>
      </c>
      <c r="M105" s="18">
        <v>12</v>
      </c>
      <c r="N105" s="19">
        <v>760</v>
      </c>
      <c r="O105" s="19">
        <v>0</v>
      </c>
      <c r="P105" s="19">
        <v>5</v>
      </c>
      <c r="Q105" s="18" t="s">
        <v>212</v>
      </c>
      <c r="R105" s="18">
        <v>5</v>
      </c>
      <c r="S105" s="18">
        <v>12</v>
      </c>
      <c r="T105" s="18">
        <v>0</v>
      </c>
      <c r="U105" s="18">
        <v>4</v>
      </c>
      <c r="V105" s="18">
        <v>10</v>
      </c>
      <c r="W105" s="18">
        <v>5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9">
        <v>0</v>
      </c>
      <c r="AD105" s="19">
        <v>0</v>
      </c>
      <c r="AE105" s="19">
        <v>0</v>
      </c>
      <c r="AF105" s="19">
        <v>0</v>
      </c>
      <c r="AG105" s="19">
        <v>0</v>
      </c>
      <c r="AH105" s="19">
        <v>0</v>
      </c>
      <c r="AI105" s="18">
        <v>0</v>
      </c>
      <c r="AJ105" s="19">
        <v>0</v>
      </c>
      <c r="AK105" s="19">
        <v>0</v>
      </c>
      <c r="AL105" s="19">
        <v>0</v>
      </c>
      <c r="AM105" s="19">
        <v>0</v>
      </c>
      <c r="AN105" s="19">
        <v>0</v>
      </c>
      <c r="AO105" s="19">
        <v>0</v>
      </c>
      <c r="AP105" s="19">
        <v>0</v>
      </c>
      <c r="AQ105" s="19">
        <v>0</v>
      </c>
      <c r="AR105" s="19">
        <v>0</v>
      </c>
      <c r="AS105" s="26">
        <f t="shared" ref="AS105:AS106" si="40">F105</f>
        <v>34</v>
      </c>
      <c r="AT105" s="18" t="str">
        <f t="shared" si="24"/>
        <v>41</v>
      </c>
      <c r="AU105" s="18" t="s">
        <v>25</v>
      </c>
      <c r="AV105" s="16" t="str">
        <f t="shared" si="25"/>
        <v>7B00013CC801120760000000050A05120004100000000000000000000000000000000000000000000000000000000000000000000000000034417D</v>
      </c>
      <c r="AW105" s="79">
        <v>104</v>
      </c>
      <c r="AX105" s="21"/>
      <c r="AY105" s="18" t="str">
        <f t="shared" si="26"/>
        <v>00</v>
      </c>
      <c r="AZ105" s="18" t="str">
        <f t="shared" si="27"/>
        <v>00</v>
      </c>
      <c r="BA105" s="20"/>
      <c r="BB105" s="21"/>
    </row>
    <row r="106" spans="1:54" ht="66">
      <c r="A106" s="27"/>
      <c r="B106" s="16"/>
      <c r="C106" s="27"/>
      <c r="D106" s="16"/>
      <c r="E106" s="16">
        <v>3</v>
      </c>
      <c r="F106" s="25" t="s">
        <v>72</v>
      </c>
      <c r="G106" s="18" t="s">
        <v>18</v>
      </c>
      <c r="H106" s="18">
        <v>0</v>
      </c>
      <c r="I106" s="18">
        <v>1</v>
      </c>
      <c r="J106" s="18" t="s">
        <v>69</v>
      </c>
      <c r="K106" s="18" t="s">
        <v>68</v>
      </c>
      <c r="L106" s="18">
        <v>1</v>
      </c>
      <c r="M106" s="18">
        <v>12</v>
      </c>
      <c r="N106" s="19">
        <v>760</v>
      </c>
      <c r="O106" s="19">
        <v>0</v>
      </c>
      <c r="P106" s="19">
        <v>5</v>
      </c>
      <c r="Q106" s="18" t="s">
        <v>212</v>
      </c>
      <c r="R106" s="18">
        <v>5</v>
      </c>
      <c r="S106" s="18">
        <v>12</v>
      </c>
      <c r="T106" s="18">
        <v>0</v>
      </c>
      <c r="U106" s="18">
        <v>4</v>
      </c>
      <c r="V106" s="18">
        <v>10</v>
      </c>
      <c r="W106" s="18">
        <v>5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9">
        <v>0</v>
      </c>
      <c r="AD106" s="19">
        <v>0</v>
      </c>
      <c r="AE106" s="19">
        <v>0</v>
      </c>
      <c r="AF106" s="19">
        <v>0</v>
      </c>
      <c r="AG106" s="19">
        <v>0</v>
      </c>
      <c r="AH106" s="19">
        <v>0</v>
      </c>
      <c r="AI106" s="18">
        <v>0</v>
      </c>
      <c r="AJ106" s="19">
        <v>0</v>
      </c>
      <c r="AK106" s="19">
        <v>0</v>
      </c>
      <c r="AL106" s="19">
        <v>0</v>
      </c>
      <c r="AM106" s="19">
        <v>0</v>
      </c>
      <c r="AN106" s="19">
        <v>0</v>
      </c>
      <c r="AO106" s="19">
        <v>0</v>
      </c>
      <c r="AP106" s="19">
        <v>0</v>
      </c>
      <c r="AQ106" s="19">
        <v>0</v>
      </c>
      <c r="AR106" s="19">
        <v>0</v>
      </c>
      <c r="AS106" s="26" t="str">
        <f t="shared" si="40"/>
        <v>FFFF</v>
      </c>
      <c r="AT106" s="18" t="str">
        <f t="shared" si="24"/>
        <v>04</v>
      </c>
      <c r="AU106" s="18" t="s">
        <v>25</v>
      </c>
      <c r="AV106" s="16" t="str">
        <f t="shared" si="25"/>
        <v>7B00013CC801120760000000050A0512000410000000000000000000000000000000000000000000000000000000000000000000000000FFFF047D</v>
      </c>
      <c r="AW106" s="79">
        <v>105</v>
      </c>
      <c r="AX106" s="21"/>
      <c r="AY106" s="18" t="str">
        <f t="shared" si="26"/>
        <v>00</v>
      </c>
      <c r="AZ106" s="18" t="str">
        <f t="shared" si="27"/>
        <v>00</v>
      </c>
      <c r="BA106" s="20"/>
      <c r="BB106" s="21"/>
    </row>
    <row r="107" spans="1:54" ht="66">
      <c r="A107" s="27"/>
      <c r="B107" s="16">
        <v>58</v>
      </c>
      <c r="C107" s="27" t="s">
        <v>11</v>
      </c>
      <c r="D107" s="28" t="s">
        <v>31</v>
      </c>
      <c r="E107" s="28">
        <v>1</v>
      </c>
      <c r="F107" s="22">
        <v>0</v>
      </c>
      <c r="G107" s="18" t="s">
        <v>18</v>
      </c>
      <c r="H107" s="18">
        <v>0</v>
      </c>
      <c r="I107" s="18">
        <v>1</v>
      </c>
      <c r="J107" s="18" t="s">
        <v>69</v>
      </c>
      <c r="K107" s="18" t="s">
        <v>68</v>
      </c>
      <c r="L107" s="18">
        <v>1</v>
      </c>
      <c r="M107" s="18">
        <v>12</v>
      </c>
      <c r="N107" s="19">
        <v>760</v>
      </c>
      <c r="O107" s="19">
        <v>0</v>
      </c>
      <c r="P107" s="19">
        <v>5</v>
      </c>
      <c r="Q107" s="18" t="s">
        <v>212</v>
      </c>
      <c r="R107" s="18">
        <v>5</v>
      </c>
      <c r="S107" s="18">
        <v>12</v>
      </c>
      <c r="T107" s="18">
        <v>0</v>
      </c>
      <c r="U107" s="18">
        <v>4</v>
      </c>
      <c r="V107" s="18">
        <v>10</v>
      </c>
      <c r="W107" s="18">
        <v>5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9">
        <v>0</v>
      </c>
      <c r="AD107" s="19">
        <v>0</v>
      </c>
      <c r="AE107" s="19">
        <v>0</v>
      </c>
      <c r="AF107" s="19">
        <v>0</v>
      </c>
      <c r="AG107" s="19">
        <v>0</v>
      </c>
      <c r="AH107" s="19">
        <v>0</v>
      </c>
      <c r="AI107" s="18">
        <v>0</v>
      </c>
      <c r="AJ107" s="19">
        <v>1</v>
      </c>
      <c r="AK107" s="19">
        <v>1</v>
      </c>
      <c r="AL107" s="19">
        <v>1</v>
      </c>
      <c r="AM107" s="19">
        <v>1</v>
      </c>
      <c r="AN107" s="19">
        <v>1</v>
      </c>
      <c r="AO107" s="19">
        <v>0</v>
      </c>
      <c r="AP107" s="19">
        <v>0</v>
      </c>
      <c r="AQ107" s="19">
        <v>0</v>
      </c>
      <c r="AR107" s="19">
        <v>0</v>
      </c>
      <c r="AS107" s="19">
        <v>1</v>
      </c>
      <c r="AT107" s="23">
        <f>F107</f>
        <v>0</v>
      </c>
      <c r="AU107" s="18" t="s">
        <v>25</v>
      </c>
      <c r="AV107" s="16" t="str">
        <f t="shared" si="25"/>
        <v>7B00013CC801120760000000050A05120004100000000000000000000000000000000000000001000100010001000100000000000000000001007D</v>
      </c>
      <c r="AW107" s="79">
        <v>106</v>
      </c>
      <c r="AX107" s="21"/>
      <c r="AY107" s="18" t="str">
        <f t="shared" si="26"/>
        <v>00</v>
      </c>
      <c r="AZ107" s="18" t="str">
        <f t="shared" si="27"/>
        <v>00</v>
      </c>
      <c r="BA107" s="20"/>
      <c r="BB107" s="21"/>
    </row>
    <row r="108" spans="1:54" ht="66">
      <c r="A108" s="27"/>
      <c r="B108" s="16"/>
      <c r="C108" s="27"/>
      <c r="D108" s="29"/>
      <c r="E108" s="28">
        <v>2</v>
      </c>
      <c r="F108" s="22" t="s">
        <v>22</v>
      </c>
      <c r="G108" s="18" t="s">
        <v>18</v>
      </c>
      <c r="H108" s="18">
        <v>0</v>
      </c>
      <c r="I108" s="18">
        <v>1</v>
      </c>
      <c r="J108" s="18" t="s">
        <v>69</v>
      </c>
      <c r="K108" s="18" t="s">
        <v>68</v>
      </c>
      <c r="L108" s="18">
        <v>1</v>
      </c>
      <c r="M108" s="18">
        <v>12</v>
      </c>
      <c r="N108" s="19">
        <v>760</v>
      </c>
      <c r="O108" s="19">
        <v>0</v>
      </c>
      <c r="P108" s="19">
        <v>5</v>
      </c>
      <c r="Q108" s="18" t="s">
        <v>212</v>
      </c>
      <c r="R108" s="18">
        <v>5</v>
      </c>
      <c r="S108" s="18">
        <v>12</v>
      </c>
      <c r="T108" s="18">
        <v>0</v>
      </c>
      <c r="U108" s="18">
        <v>4</v>
      </c>
      <c r="V108" s="18">
        <v>10</v>
      </c>
      <c r="W108" s="18">
        <v>5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9">
        <v>1</v>
      </c>
      <c r="AD108" s="19">
        <v>1</v>
      </c>
      <c r="AE108" s="19">
        <v>1</v>
      </c>
      <c r="AF108" s="19">
        <v>1</v>
      </c>
      <c r="AG108" s="19">
        <v>1</v>
      </c>
      <c r="AH108" s="19">
        <v>1</v>
      </c>
      <c r="AI108" s="18">
        <v>0</v>
      </c>
      <c r="AJ108" s="19">
        <v>1</v>
      </c>
      <c r="AK108" s="19">
        <v>1</v>
      </c>
      <c r="AL108" s="19">
        <v>1</v>
      </c>
      <c r="AM108" s="19">
        <v>1</v>
      </c>
      <c r="AN108" s="19">
        <v>1</v>
      </c>
      <c r="AO108" s="19">
        <v>1</v>
      </c>
      <c r="AP108" s="19">
        <v>1</v>
      </c>
      <c r="AQ108" s="19">
        <v>0</v>
      </c>
      <c r="AR108" s="19">
        <v>1</v>
      </c>
      <c r="AS108" s="19">
        <v>1</v>
      </c>
      <c r="AT108" s="23" t="str">
        <f>F108</f>
        <v>FF</v>
      </c>
      <c r="AU108" s="18" t="s">
        <v>25</v>
      </c>
      <c r="AV108" s="16" t="str">
        <f t="shared" si="25"/>
        <v>7B00013CC801120760000000050A05120004100000000000000100010001000100010001000001000100010001000100010001000000010001FF7D</v>
      </c>
      <c r="AW108" s="79">
        <v>107</v>
      </c>
      <c r="AX108" s="21"/>
      <c r="AY108" s="18" t="str">
        <f t="shared" si="26"/>
        <v>00</v>
      </c>
      <c r="AZ108" s="18" t="str">
        <f t="shared" si="27"/>
        <v>00</v>
      </c>
      <c r="BA108" s="20"/>
      <c r="BB108" s="21"/>
    </row>
    <row r="109" spans="1:54" ht="66">
      <c r="A109" s="27"/>
      <c r="B109" s="16">
        <v>59</v>
      </c>
      <c r="C109" s="27" t="s">
        <v>12</v>
      </c>
      <c r="D109" s="16" t="s">
        <v>2</v>
      </c>
      <c r="E109" s="16">
        <v>1</v>
      </c>
      <c r="F109" s="22">
        <v>0</v>
      </c>
      <c r="G109" s="18" t="s">
        <v>18</v>
      </c>
      <c r="H109" s="18">
        <v>0</v>
      </c>
      <c r="I109" s="18">
        <v>1</v>
      </c>
      <c r="J109" s="18" t="s">
        <v>69</v>
      </c>
      <c r="K109" s="18" t="s">
        <v>68</v>
      </c>
      <c r="L109" s="18">
        <v>1</v>
      </c>
      <c r="M109" s="18">
        <v>12</v>
      </c>
      <c r="N109" s="19">
        <v>760</v>
      </c>
      <c r="O109" s="19">
        <v>0</v>
      </c>
      <c r="P109" s="19">
        <v>5</v>
      </c>
      <c r="Q109" s="18" t="s">
        <v>212</v>
      </c>
      <c r="R109" s="18">
        <v>5</v>
      </c>
      <c r="S109" s="18">
        <v>12</v>
      </c>
      <c r="T109" s="18">
        <v>0</v>
      </c>
      <c r="U109" s="18">
        <v>4</v>
      </c>
      <c r="V109" s="18">
        <v>10</v>
      </c>
      <c r="W109" s="18">
        <v>5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9">
        <v>1</v>
      </c>
      <c r="AD109" s="19">
        <v>1</v>
      </c>
      <c r="AE109" s="19">
        <v>1</v>
      </c>
      <c r="AF109" s="19">
        <v>1</v>
      </c>
      <c r="AG109" s="19">
        <v>1</v>
      </c>
      <c r="AH109" s="19">
        <v>1</v>
      </c>
      <c r="AI109" s="18">
        <v>0</v>
      </c>
      <c r="AJ109" s="19">
        <v>1</v>
      </c>
      <c r="AK109" s="19">
        <v>1</v>
      </c>
      <c r="AL109" s="19">
        <v>1</v>
      </c>
      <c r="AM109" s="19">
        <v>1</v>
      </c>
      <c r="AN109" s="19">
        <v>1</v>
      </c>
      <c r="AO109" s="19">
        <v>1</v>
      </c>
      <c r="AP109" s="19">
        <v>1</v>
      </c>
      <c r="AQ109" s="19">
        <v>0</v>
      </c>
      <c r="AR109" s="19">
        <v>1</v>
      </c>
      <c r="AS109" s="19">
        <v>1</v>
      </c>
      <c r="AT109" s="18" t="str">
        <f t="shared" ref="AT109:AT110" si="41">TEXT(DEC2HEX(_xlfn.BITAND(SUM(HEX2DEC(G109)+HEX2DEC(H109)+HEX2DEC(I109)+HEX2DEC(J109)+HEX2DEC(K109)+HEX2DEC(L109)+HEX2DEC(M109)+HEX2DEC(N109)+HEX2DEC(O109)+HEX2DEC(P109)+HEX2DEC(Q109)+HEX2DEC(R109)+HEX2DEC(S109)+HEX2DEC(T109)+HEX2DEC(U109)+HEX2DEC(V109)+HEX2DEC(X109)+HEX2DEC(Y109)+HEX2DEC(Z109)+HEX2DEC(AA109)+HEX2DEC(AB109)+HEX2DEC(AC109)+HEX2DEC(AD109)+HEX2DEC(AE109)+HEX2DEC(AF109)+HEX2DEC(AG109)+HEX2DEC(AH109)+HEX2DEC(AI109)+HEX2DEC(AJ109)+HEX2DEC(AK109)+HEX2DEC(AL109)+HEX2DEC(AM109)+HEX2DEC(AN109)+HEX2DEC(AO109)+HEX2DEC(AP109)+HEX2DEC(AQ109)+HEX2DEC(AR109)+HEX2DEC(AS109)),85)),"00")</f>
        <v>14</v>
      </c>
      <c r="AU109" s="23">
        <f>F109</f>
        <v>0</v>
      </c>
      <c r="AV109" s="16" t="str">
        <f t="shared" si="25"/>
        <v>7B00013CC801120760000000050A051200041000000000000001000100010001000100010000010001000100010001000100010000000100011400</v>
      </c>
      <c r="AW109" s="79">
        <v>108</v>
      </c>
      <c r="AX109" s="21"/>
      <c r="AY109" s="18" t="str">
        <f t="shared" si="26"/>
        <v>00</v>
      </c>
      <c r="AZ109" s="18" t="str">
        <f t="shared" si="27"/>
        <v>00</v>
      </c>
      <c r="BA109" s="20"/>
      <c r="BB109" s="21"/>
    </row>
    <row r="110" spans="1:54" ht="66">
      <c r="A110" s="27"/>
      <c r="B110" s="16"/>
      <c r="C110" s="27"/>
      <c r="D110" s="16"/>
      <c r="E110" s="16">
        <v>2</v>
      </c>
      <c r="F110" s="22" t="s">
        <v>22</v>
      </c>
      <c r="G110" s="18" t="s">
        <v>18</v>
      </c>
      <c r="H110" s="18">
        <v>0</v>
      </c>
      <c r="I110" s="18">
        <v>1</v>
      </c>
      <c r="J110" s="18" t="s">
        <v>69</v>
      </c>
      <c r="K110" s="18" t="s">
        <v>68</v>
      </c>
      <c r="L110" s="18">
        <v>1</v>
      </c>
      <c r="M110" s="18">
        <v>12</v>
      </c>
      <c r="N110" s="19">
        <v>760</v>
      </c>
      <c r="O110" s="19">
        <v>0</v>
      </c>
      <c r="P110" s="19">
        <v>5</v>
      </c>
      <c r="Q110" s="18" t="s">
        <v>212</v>
      </c>
      <c r="R110" s="18">
        <v>5</v>
      </c>
      <c r="S110" s="18">
        <v>12</v>
      </c>
      <c r="T110" s="18">
        <v>0</v>
      </c>
      <c r="U110" s="18">
        <v>4</v>
      </c>
      <c r="V110" s="18">
        <v>10</v>
      </c>
      <c r="W110" s="18">
        <v>5</v>
      </c>
      <c r="X110" s="18">
        <v>0</v>
      </c>
      <c r="Y110" s="18">
        <v>0</v>
      </c>
      <c r="Z110" s="18">
        <v>0</v>
      </c>
      <c r="AA110" s="18">
        <v>0</v>
      </c>
      <c r="AB110" s="18">
        <v>0</v>
      </c>
      <c r="AC110" s="19">
        <v>1</v>
      </c>
      <c r="AD110" s="19">
        <v>1</v>
      </c>
      <c r="AE110" s="19">
        <v>1</v>
      </c>
      <c r="AF110" s="19">
        <v>1</v>
      </c>
      <c r="AG110" s="19">
        <v>1</v>
      </c>
      <c r="AH110" s="19">
        <v>1</v>
      </c>
      <c r="AI110" s="18">
        <v>0</v>
      </c>
      <c r="AJ110" s="19">
        <v>1</v>
      </c>
      <c r="AK110" s="19">
        <v>1</v>
      </c>
      <c r="AL110" s="19">
        <v>1</v>
      </c>
      <c r="AM110" s="19">
        <v>1</v>
      </c>
      <c r="AN110" s="19">
        <v>1</v>
      </c>
      <c r="AO110" s="19">
        <v>1</v>
      </c>
      <c r="AP110" s="19">
        <v>1</v>
      </c>
      <c r="AQ110" s="19">
        <v>1</v>
      </c>
      <c r="AR110" s="19">
        <v>1</v>
      </c>
      <c r="AS110" s="19">
        <v>1</v>
      </c>
      <c r="AT110" s="18" t="str">
        <f t="shared" si="41"/>
        <v>15</v>
      </c>
      <c r="AU110" s="23" t="str">
        <f>F110</f>
        <v>FF</v>
      </c>
      <c r="AV110" s="16" t="str">
        <f t="shared" si="25"/>
        <v>7B00013CC801120760000000050A0512000410000000000000010001000100010001000100000100010001000100010001000100010001000115FF</v>
      </c>
      <c r="AW110" s="79">
        <v>109</v>
      </c>
      <c r="AX110" s="21"/>
      <c r="AY110" s="18" t="str">
        <f t="shared" si="26"/>
        <v>00</v>
      </c>
      <c r="AZ110" s="18" t="str">
        <f t="shared" si="27"/>
        <v>00</v>
      </c>
      <c r="BA110" s="20"/>
      <c r="BB110" s="21"/>
    </row>
    <row r="111" spans="1:54">
      <c r="A111" s="71"/>
      <c r="B111" s="76"/>
      <c r="C111" s="72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5"/>
      <c r="AY111" s="76"/>
      <c r="AZ111" s="76"/>
      <c r="BA111" s="76"/>
      <c r="BB111" s="75"/>
    </row>
  </sheetData>
  <sheetProtection algorithmName="SHA-512" hashValue="5LyofY6lW8nh3ZsMdpRCFY4/Fu9LhR/CKjKmTAT4F++KmVyD+DEcs1LLF3BcTYQg3gT0vcCjzcAYTCR0EkZdcg==" saltValue="kozF7Z9EPZgcAn1ZAV5J/w==" spinCount="100000" sheet="1" objects="1" scenarios="1"/>
  <phoneticPr fontId="1" type="noConversion"/>
  <conditionalFormatting sqref="AW2:AW110">
    <cfRule type="duplicateValues" dxfId="16" priority="1"/>
  </conditionalFormatting>
  <dataValidations count="2">
    <dataValidation type="list" allowBlank="1" showInputMessage="1" showErrorMessage="1" sqref="BA2:BA110" xr:uid="{6278B24A-627F-4A31-B0C6-143BC6B0D415}">
      <formula1>결과</formula1>
    </dataValidation>
    <dataValidation type="whole" allowBlank="1" showInputMessage="1" showErrorMessage="1" sqref="AW2:AW110" xr:uid="{9D345982-4B64-42BD-9909-EC4DCBB3FAF1}">
      <formula1>1</formula1>
      <formula2>300</formula2>
    </dataValidation>
  </dataValidations>
  <pageMargins left="0.17" right="0.17" top="0.41" bottom="0.41" header="0.3" footer="0.3"/>
  <pageSetup paperSize="9" scale="25" fitToHeight="0" orientation="landscape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0EE00-9773-4FEC-8F5C-CC349A7D57F4}">
  <sheetPr codeName="Sheet17">
    <pageSetUpPr fitToPage="1"/>
  </sheetPr>
  <dimension ref="A1:BB110"/>
  <sheetViews>
    <sheetView zoomScaleNormal="100" workbookViewId="0">
      <pane xSplit="6" ySplit="1" topLeftCell="G2" activePane="bottomRight" state="frozen"/>
      <selection activeCell="Y40" sqref="Y40"/>
      <selection pane="topRight" activeCell="Y40" sqref="Y40"/>
      <selection pane="bottomLeft" activeCell="Y40" sqref="Y40"/>
      <selection pane="bottomRight" activeCell="N7" sqref="N7"/>
    </sheetView>
  </sheetViews>
  <sheetFormatPr defaultRowHeight="16.5"/>
  <cols>
    <col min="1" max="1" width="30.125" style="74" customWidth="1"/>
    <col min="2" max="2" width="7.125" style="77" customWidth="1"/>
    <col min="3" max="3" width="19" style="74" customWidth="1"/>
    <col min="4" max="4" width="15.125" style="77" customWidth="1"/>
    <col min="5" max="5" width="5.625" style="77" customWidth="1"/>
    <col min="6" max="6" width="9.5" style="77" customWidth="1"/>
    <col min="7" max="13" width="5.375" style="77" customWidth="1"/>
    <col min="14" max="16" width="7.625" style="77" customWidth="1"/>
    <col min="17" max="17" width="5.375" style="77" customWidth="1"/>
    <col min="18" max="18" width="6.375" style="77" customWidth="1"/>
    <col min="19" max="28" width="5.375" style="77" customWidth="1"/>
    <col min="29" max="34" width="7.625" style="77" customWidth="1"/>
    <col min="35" max="35" width="5.375" style="77" customWidth="1"/>
    <col min="36" max="45" width="7.625" style="77" customWidth="1"/>
    <col min="46" max="46" width="8.125" style="77" customWidth="1"/>
    <col min="47" max="47" width="5.375" style="77" customWidth="1"/>
    <col min="48" max="48" width="30.875" style="77" customWidth="1"/>
    <col min="49" max="49" width="5.5" style="77" customWidth="1"/>
    <col min="50" max="50" width="37.875" style="78" customWidth="1"/>
    <col min="51" max="52" width="5.375" style="77" customWidth="1"/>
    <col min="53" max="53" width="7.5" style="77" customWidth="1"/>
    <col min="54" max="54" width="82.875" style="77" bestFit="1" customWidth="1"/>
    <col min="55" max="16384" width="9" style="74"/>
  </cols>
  <sheetData>
    <row r="1" spans="1:54" ht="34.5">
      <c r="A1" s="65" t="s">
        <v>50</v>
      </c>
      <c r="B1" s="65" t="s">
        <v>15</v>
      </c>
      <c r="C1" s="65" t="s">
        <v>52</v>
      </c>
      <c r="D1" s="65" t="s">
        <v>54</v>
      </c>
      <c r="E1" s="67" t="s">
        <v>15</v>
      </c>
      <c r="F1" s="67" t="s">
        <v>33</v>
      </c>
      <c r="G1" s="67" t="s">
        <v>6</v>
      </c>
      <c r="H1" s="67" t="s">
        <v>26</v>
      </c>
      <c r="I1" s="67" t="s">
        <v>28</v>
      </c>
      <c r="J1" s="67" t="s">
        <v>27</v>
      </c>
      <c r="K1" s="67" t="s">
        <v>29</v>
      </c>
      <c r="L1" s="67" t="s">
        <v>10</v>
      </c>
      <c r="M1" s="67" t="s">
        <v>70</v>
      </c>
      <c r="N1" s="67" t="s">
        <v>71</v>
      </c>
      <c r="O1" s="67" t="s">
        <v>79</v>
      </c>
      <c r="P1" s="67" t="s">
        <v>105</v>
      </c>
      <c r="Q1" s="67" t="s">
        <v>216</v>
      </c>
      <c r="R1" s="67" t="s">
        <v>117</v>
      </c>
      <c r="S1" s="67" t="s">
        <v>117</v>
      </c>
      <c r="T1" s="67" t="s">
        <v>117</v>
      </c>
      <c r="U1" s="67" t="s">
        <v>117</v>
      </c>
      <c r="V1" s="67" t="s">
        <v>117</v>
      </c>
      <c r="W1" s="67" t="s">
        <v>117</v>
      </c>
      <c r="X1" s="67" t="s">
        <v>117</v>
      </c>
      <c r="Y1" s="67" t="s">
        <v>117</v>
      </c>
      <c r="Z1" s="67" t="s">
        <v>117</v>
      </c>
      <c r="AA1" s="67" t="s">
        <v>117</v>
      </c>
      <c r="AB1" s="67" t="s">
        <v>117</v>
      </c>
      <c r="AC1" s="67" t="s">
        <v>118</v>
      </c>
      <c r="AD1" s="67" t="s">
        <v>119</v>
      </c>
      <c r="AE1" s="67" t="s">
        <v>120</v>
      </c>
      <c r="AF1" s="67" t="s">
        <v>121</v>
      </c>
      <c r="AG1" s="67" t="s">
        <v>122</v>
      </c>
      <c r="AH1" s="67" t="s">
        <v>123</v>
      </c>
      <c r="AI1" s="67" t="s">
        <v>124</v>
      </c>
      <c r="AJ1" s="67" t="s">
        <v>125</v>
      </c>
      <c r="AK1" s="67" t="s">
        <v>126</v>
      </c>
      <c r="AL1" s="67" t="s">
        <v>127</v>
      </c>
      <c r="AM1" s="67" t="s">
        <v>128</v>
      </c>
      <c r="AN1" s="67" t="s">
        <v>129</v>
      </c>
      <c r="AO1" s="67" t="s">
        <v>130</v>
      </c>
      <c r="AP1" s="67" t="s">
        <v>131</v>
      </c>
      <c r="AQ1" s="67" t="s">
        <v>132</v>
      </c>
      <c r="AR1" s="67" t="s">
        <v>133</v>
      </c>
      <c r="AS1" s="67" t="s">
        <v>134</v>
      </c>
      <c r="AT1" s="67" t="s">
        <v>20</v>
      </c>
      <c r="AU1" s="67" t="s">
        <v>12</v>
      </c>
      <c r="AV1" s="67" t="s">
        <v>21</v>
      </c>
      <c r="AW1" s="67" t="s">
        <v>787</v>
      </c>
      <c r="AX1" s="67" t="s">
        <v>17</v>
      </c>
      <c r="AY1" s="67" t="s">
        <v>135</v>
      </c>
      <c r="AZ1" s="67" t="s">
        <v>136</v>
      </c>
      <c r="BA1" s="67" t="s">
        <v>34</v>
      </c>
      <c r="BB1" s="67" t="s">
        <v>32</v>
      </c>
    </row>
    <row r="2" spans="1:54" ht="66">
      <c r="A2" s="41" t="s">
        <v>215</v>
      </c>
      <c r="B2" s="63">
        <f>COUNTA(AW2:AW300)</f>
        <v>108</v>
      </c>
      <c r="C2" s="47"/>
      <c r="D2" s="35" t="s">
        <v>53</v>
      </c>
      <c r="E2" s="42">
        <v>0</v>
      </c>
      <c r="F2" s="17" t="s">
        <v>18</v>
      </c>
      <c r="G2" s="18" t="s">
        <v>18</v>
      </c>
      <c r="H2" s="18">
        <v>0</v>
      </c>
      <c r="I2" s="18">
        <v>1</v>
      </c>
      <c r="J2" s="18" t="s">
        <v>69</v>
      </c>
      <c r="K2" s="18" t="s">
        <v>68</v>
      </c>
      <c r="L2" s="18">
        <v>1</v>
      </c>
      <c r="M2" s="18">
        <v>14</v>
      </c>
      <c r="N2" s="19">
        <v>760</v>
      </c>
      <c r="O2" s="19">
        <v>0</v>
      </c>
      <c r="P2" s="19">
        <v>5</v>
      </c>
      <c r="Q2" s="18">
        <v>1</v>
      </c>
      <c r="R2" s="18">
        <v>0</v>
      </c>
      <c r="S2" s="18">
        <v>0</v>
      </c>
      <c r="T2" s="18">
        <v>0</v>
      </c>
      <c r="U2" s="18">
        <v>0</v>
      </c>
      <c r="V2" s="18">
        <v>0</v>
      </c>
      <c r="W2" s="18">
        <v>0</v>
      </c>
      <c r="X2" s="18">
        <v>0</v>
      </c>
      <c r="Y2" s="18">
        <v>0</v>
      </c>
      <c r="Z2" s="18">
        <v>0</v>
      </c>
      <c r="AA2" s="18">
        <v>0</v>
      </c>
      <c r="AB2" s="18">
        <v>0</v>
      </c>
      <c r="AC2" s="19">
        <v>0</v>
      </c>
      <c r="AD2" s="19">
        <v>0</v>
      </c>
      <c r="AE2" s="19">
        <v>0</v>
      </c>
      <c r="AF2" s="19">
        <v>0</v>
      </c>
      <c r="AG2" s="19">
        <v>0</v>
      </c>
      <c r="AH2" s="19">
        <v>0</v>
      </c>
      <c r="AI2" s="18">
        <v>0</v>
      </c>
      <c r="AJ2" s="19">
        <v>0</v>
      </c>
      <c r="AK2" s="19">
        <v>0</v>
      </c>
      <c r="AL2" s="19">
        <v>0</v>
      </c>
      <c r="AM2" s="19">
        <v>0</v>
      </c>
      <c r="AN2" s="19">
        <v>0</v>
      </c>
      <c r="AO2" s="19">
        <v>0</v>
      </c>
      <c r="AP2" s="19">
        <v>0</v>
      </c>
      <c r="AQ2" s="19">
        <v>0</v>
      </c>
      <c r="AR2" s="19">
        <v>0</v>
      </c>
      <c r="AS2" s="19">
        <v>0</v>
      </c>
      <c r="AT2" s="18" t="str">
        <f>TEXT(DEC2HEX(_xlfn.BITAND(SUM(HEX2DEC(G2)+HEX2DEC(H2)+HEX2DEC(I2)+HEX2DEC(J2)+HEX2DEC(K2)+HEX2DEC(L2)+HEX2DEC(M2)+HEX2DEC(N2)+HEX2DEC(O2)+HEX2DEC(P2)+HEX2DEC(Q2)+HEX2DEC(R2)+HEX2DEC(S2)+HEX2DEC(T2)+HEX2DEC(U2)+HEX2DEC(V2)+HEX2DEC(X2)+HEX2DEC(Y2)+HEX2DEC(Z2)+HEX2DEC(AA2)+HEX2DEC(AB2)+HEX2DEC(AC2)+HEX2DEC(AD2)+HEX2DEC(AE2)+HEX2DEC(AF2)+HEX2DEC(AG2)+HEX2DEC(AH2)+HEX2DEC(AI2)+HEX2DEC(AJ2)+HEX2DEC(AK2)+HEX2DEC(AL2)+HEX2DEC(AM2)+HEX2DEC(AN2)+HEX2DEC(AO2)+HEX2DEC(AP2)+HEX2DEC(AQ2)+HEX2DEC(AR2)+HEX2DEC(AS2)),85)),"00")</f>
        <v>51</v>
      </c>
      <c r="AU2" s="18" t="s">
        <v>25</v>
      </c>
      <c r="AV2" s="16" t="str">
        <f>CONCATENATE(TEXT(G2,"00"),TEXT(H2,"00"),TEXT(I2,"00"),TEXT(J2,"00"),TEXT(K2,"00"),TEXT(L2,"00"),TEXT(M2,"00"),TEXT(N2,"0000"),TEXT(O2,"0000"),TEXT(P2,"0000"),TEXT(Q2,"00"),TEXT(R2,"00"),,TEXT(S2,"00"),,TEXT(T2,"00"),TEXT(U2,"00"),TEXT(V2,"00"),TEXT(X2,"00"),TEXT(Y2,"00"),TEXT(Z2,"00"),TEXT(AA2,"00"),TEXT(AB2,"00"),TEXT(AC2,"0000"),TEXT(AD2,"0000"),TEXT(AE2,"0000"),TEXT(AF2,"0000"),TEXT(AG2,"0000"),TEXT(AH2,"0000"),TEXT(AI2,"00"),TEXT(AJ2,"0000"),TEXT(AK2,"0000"),TEXT(AL2,"0000"),TEXT(AM2,"0000"),TEXT(AN2,"0000"),TEXT(AO2,"0000"),TEXT(AP2,"0000"),TEXT(AQ2,"0000"),TEXT(AR2,"0000"),TEXT(AS2,"0000"),TEXT(AT2,"00"),TEXT(AU2,"00"))</f>
        <v>7B00013CC801140760000000050100000000000000000000000000000000000000000000000000000000000000000000000000000000000000517D</v>
      </c>
      <c r="AW2" s="79">
        <v>1</v>
      </c>
      <c r="AX2" s="21"/>
      <c r="AY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),85)),"00")</f>
        <v>00</v>
      </c>
      <c r="AZ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+HEX2DEC(MID(AX2,139,2))+HEX2DEC(MID(AX2,142,2))+HEX2DEC(MID(AX2,145,2))+HEX2DEC(MID(AX2,148,2))+HEX2DEC(MID(AX2,151,2))+HEX2DEC(MID(AX2,154,2))+HEX2DEC(MID(AX2,157,2))+HEX2DEC(MID(AX2,160,2))+HEX2DEC(MID(AX2,163,2))+HEX2DEC(MID(AX2,166,2))+HEX2DEC(MID(AX2,169,2))+HEX2DEC(MID(AX2,172,2))+HEX2DEC(MID(AX2,175,2))+HEX2DEC(MID(AX2,178,2))+HEX2DEC(MID(AX2,181,2))+HEX2DEC(MID(AX2,184,2))+HEX2DEC(MID(AX2,187,2))+HEX2DEC(MID(AX2,190,2))+HEX2DEC(MID(AX2,193,2))+HEX2DEC(MID(AX2,196,2))+HEX2DEC(MID(AX2,199,2))+HEX2DEC(MID(AX2,202,2))),85)),"00")</f>
        <v>00</v>
      </c>
      <c r="BA2" s="20" t="s">
        <v>40</v>
      </c>
      <c r="BB2" s="21"/>
    </row>
    <row r="3" spans="1:54" ht="66">
      <c r="A3" s="40" t="s">
        <v>5</v>
      </c>
      <c r="B3" s="43">
        <v>0</v>
      </c>
      <c r="C3" s="39" t="s">
        <v>6</v>
      </c>
      <c r="D3" s="43" t="s">
        <v>0</v>
      </c>
      <c r="E3" s="16">
        <v>1</v>
      </c>
      <c r="F3" s="22" t="s">
        <v>22</v>
      </c>
      <c r="G3" s="23" t="str">
        <f>F3</f>
        <v>FF</v>
      </c>
      <c r="H3" s="18">
        <v>0</v>
      </c>
      <c r="I3" s="18">
        <v>1</v>
      </c>
      <c r="J3" s="18" t="s">
        <v>69</v>
      </c>
      <c r="K3" s="18" t="s">
        <v>68</v>
      </c>
      <c r="L3" s="18">
        <v>1</v>
      </c>
      <c r="M3" s="18">
        <v>14</v>
      </c>
      <c r="N3" s="19">
        <v>760</v>
      </c>
      <c r="O3" s="19">
        <v>0</v>
      </c>
      <c r="P3" s="19">
        <v>5</v>
      </c>
      <c r="Q3" s="18">
        <v>1</v>
      </c>
      <c r="R3" s="18">
        <v>0</v>
      </c>
      <c r="S3" s="18">
        <v>0</v>
      </c>
      <c r="T3" s="18">
        <v>0</v>
      </c>
      <c r="U3" s="18">
        <v>0</v>
      </c>
      <c r="V3" s="18">
        <v>0</v>
      </c>
      <c r="W3" s="18">
        <v>0</v>
      </c>
      <c r="X3" s="18">
        <v>0</v>
      </c>
      <c r="Y3" s="18">
        <v>0</v>
      </c>
      <c r="Z3" s="18">
        <v>0</v>
      </c>
      <c r="AA3" s="18">
        <v>0</v>
      </c>
      <c r="AB3" s="18">
        <v>0</v>
      </c>
      <c r="AC3" s="19">
        <v>0</v>
      </c>
      <c r="AD3" s="19">
        <v>0</v>
      </c>
      <c r="AE3" s="19">
        <v>0</v>
      </c>
      <c r="AF3" s="19">
        <v>0</v>
      </c>
      <c r="AG3" s="19">
        <v>0</v>
      </c>
      <c r="AH3" s="19">
        <v>0</v>
      </c>
      <c r="AI3" s="18">
        <v>0</v>
      </c>
      <c r="AJ3" s="19">
        <v>0</v>
      </c>
      <c r="AK3" s="19">
        <v>0</v>
      </c>
      <c r="AL3" s="19">
        <v>0</v>
      </c>
      <c r="AM3" s="19">
        <v>0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>
        <v>0</v>
      </c>
      <c r="AT3" s="18" t="str">
        <f t="shared" ref="AT3:AT65" si="0">TEXT(DEC2HEX(_xlfn.BITAND(SUM(HEX2DEC(G3)+HEX2DEC(H3)+HEX2DEC(I3)+HEX2DEC(J3)+HEX2DEC(K3)+HEX2DEC(L3)+HEX2DEC(M3)+HEX2DEC(N3)+HEX2DEC(O3)+HEX2DEC(P3)+HEX2DEC(Q3)+HEX2DEC(R3)+HEX2DEC(S3)+HEX2DEC(T3)+HEX2DEC(U3)+HEX2DEC(V3)+HEX2DEC(X3)+HEX2DEC(Y3)+HEX2DEC(Z3)+HEX2DEC(AA3)+HEX2DEC(AB3)+HEX2DEC(AC3)+HEX2DEC(AD3)+HEX2DEC(AE3)+HEX2DEC(AF3)+HEX2DEC(AG3)+HEX2DEC(AH3)+HEX2DEC(AI3)+HEX2DEC(AJ3)+HEX2DEC(AK3)+HEX2DEC(AL3)+HEX2DEC(AM3)+HEX2DEC(AN3)+HEX2DEC(AO3)+HEX2DEC(AP3)+HEX2DEC(AQ3)+HEX2DEC(AR3)+HEX2DEC(AS3)),85)),"00")</f>
        <v>55</v>
      </c>
      <c r="AU3" s="18" t="s">
        <v>25</v>
      </c>
      <c r="AV3" s="16" t="str">
        <f t="shared" ref="AV3:AV65" si="1">CONCATENATE(TEXT(G3,"00"),TEXT(H3,"00"),TEXT(I3,"00"),TEXT(J3,"00"),TEXT(K3,"00"),TEXT(L3,"00"),TEXT(M3,"00"),TEXT(N3,"0000"),TEXT(O3,"0000"),TEXT(P3,"0000"),TEXT(Q3,"00"),TEXT(R3,"00"),,TEXT(S3,"00"),,TEXT(T3,"00"),TEXT(U3,"00"),TEXT(V3,"00"),TEXT(X3,"00"),TEXT(Y3,"00"),TEXT(Z3,"00"),TEXT(AA3,"00"),TEXT(AB3,"00"),TEXT(AC3,"0000"),TEXT(AD3,"0000"),TEXT(AE3,"0000"),TEXT(AF3,"0000"),TEXT(AG3,"0000"),TEXT(AH3,"0000"),TEXT(AI3,"00"),TEXT(AJ3,"0000"),TEXT(AK3,"0000"),TEXT(AL3,"0000"),TEXT(AM3,"0000"),TEXT(AN3,"0000"),TEXT(AO3,"0000"),TEXT(AP3,"0000"),TEXT(AQ3,"0000"),TEXT(AR3,"0000"),TEXT(AS3,"0000"),TEXT(AT3,"00"),TEXT(AU3,"00"))</f>
        <v>FF00013CC801140760000000050100000000000000000000000000000000000000000000000000000000000000000000000000000000000000557D</v>
      </c>
      <c r="AW3" s="79">
        <v>2</v>
      </c>
      <c r="AX3" s="21"/>
      <c r="AY3" s="18" t="str">
        <f t="shared" ref="AY3:AY65" si="2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),85)),"00")</f>
        <v>00</v>
      </c>
      <c r="AZ3" s="18" t="str">
        <f t="shared" ref="AZ3:AZ65" si="3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+HEX2DEC(MID(AX3,139,2))+HEX2DEC(MID(AX3,142,2))+HEX2DEC(MID(AX3,145,2))+HEX2DEC(MID(AX3,148,2))+HEX2DEC(MID(AX3,151,2))+HEX2DEC(MID(AX3,154,2))+HEX2DEC(MID(AX3,157,2))+HEX2DEC(MID(AX3,160,2))+HEX2DEC(MID(AX3,163,2))+HEX2DEC(MID(AX3,166,2))+HEX2DEC(MID(AX3,169,2))+HEX2DEC(MID(AX3,172,2))+HEX2DEC(MID(AX3,175,2))+HEX2DEC(MID(AX3,178,2))+HEX2DEC(MID(AX3,181,2))+HEX2DEC(MID(AX3,184,2))+HEX2DEC(MID(AX3,187,2))+HEX2DEC(MID(AX3,190,2))+HEX2DEC(MID(AX3,193,2))+HEX2DEC(MID(AX3,196,2))+HEX2DEC(MID(AX3,199,2))+HEX2DEC(MID(AX3,202,2))),85)),"00")</f>
        <v>00</v>
      </c>
      <c r="BA3" s="20"/>
      <c r="BB3" s="21"/>
    </row>
    <row r="4" spans="1:54" ht="66">
      <c r="A4" s="45"/>
      <c r="B4" s="16"/>
      <c r="C4" s="27"/>
      <c r="D4" s="16"/>
      <c r="E4" s="16">
        <v>2</v>
      </c>
      <c r="F4" s="22">
        <v>0</v>
      </c>
      <c r="G4" s="23">
        <f>F4</f>
        <v>0</v>
      </c>
      <c r="H4" s="18" t="str">
        <f>TEXT(DEC2HEX(_xlfn.BITAND(SUM(HEX2DEC(MID(E4,1,2))+HEX2DEC(MID(E4,3,2))+HEX2DEC(MID(E4,5,2))+HEX2DEC(MID(E4,7,2))+HEX2DEC(MID(E4,9,2))+HEX2DEC(MID(E4,11,2))),85)),"00")</f>
        <v>00</v>
      </c>
      <c r="I4" s="18">
        <v>1</v>
      </c>
      <c r="J4" s="18" t="s">
        <v>69</v>
      </c>
      <c r="K4" s="18" t="s">
        <v>68</v>
      </c>
      <c r="L4" s="18">
        <v>1</v>
      </c>
      <c r="M4" s="18">
        <v>14</v>
      </c>
      <c r="N4" s="19">
        <v>760</v>
      </c>
      <c r="O4" s="19">
        <v>0</v>
      </c>
      <c r="P4" s="19">
        <v>5</v>
      </c>
      <c r="Q4" s="18">
        <v>1</v>
      </c>
      <c r="R4" s="18">
        <v>0</v>
      </c>
      <c r="S4" s="18">
        <v>0</v>
      </c>
      <c r="T4" s="18">
        <v>0</v>
      </c>
      <c r="U4" s="18">
        <v>0</v>
      </c>
      <c r="V4" s="18">
        <v>0</v>
      </c>
      <c r="W4" s="18">
        <v>0</v>
      </c>
      <c r="X4" s="18">
        <v>0</v>
      </c>
      <c r="Y4" s="18">
        <v>0</v>
      </c>
      <c r="Z4" s="18">
        <v>0</v>
      </c>
      <c r="AA4" s="18">
        <v>0</v>
      </c>
      <c r="AB4" s="18">
        <v>0</v>
      </c>
      <c r="AC4" s="19">
        <v>0</v>
      </c>
      <c r="AD4" s="19">
        <v>0</v>
      </c>
      <c r="AE4" s="19">
        <v>0</v>
      </c>
      <c r="AF4" s="19">
        <v>0</v>
      </c>
      <c r="AG4" s="19">
        <v>0</v>
      </c>
      <c r="AH4" s="19">
        <v>0</v>
      </c>
      <c r="AI4" s="18">
        <v>0</v>
      </c>
      <c r="AJ4" s="19">
        <v>0</v>
      </c>
      <c r="AK4" s="19">
        <v>0</v>
      </c>
      <c r="AL4" s="19">
        <v>0</v>
      </c>
      <c r="AM4" s="19">
        <v>0</v>
      </c>
      <c r="AN4" s="19">
        <v>0</v>
      </c>
      <c r="AO4" s="19">
        <v>0</v>
      </c>
      <c r="AP4" s="19">
        <v>0</v>
      </c>
      <c r="AQ4" s="19">
        <v>0</v>
      </c>
      <c r="AR4" s="19">
        <v>0</v>
      </c>
      <c r="AS4" s="19">
        <v>0</v>
      </c>
      <c r="AT4" s="18" t="str">
        <f t="shared" si="0"/>
        <v>00</v>
      </c>
      <c r="AU4" s="18" t="s">
        <v>25</v>
      </c>
      <c r="AV4" s="16" t="str">
        <f t="shared" si="1"/>
        <v>0000013CC801140760000000050100000000000000000000000000000000000000000000000000000000000000000000000000000000000000007D</v>
      </c>
      <c r="AW4" s="79">
        <v>3</v>
      </c>
      <c r="AX4" s="21"/>
      <c r="AY4" s="18" t="str">
        <f t="shared" si="2"/>
        <v>00</v>
      </c>
      <c r="AZ4" s="18" t="str">
        <f t="shared" si="3"/>
        <v>00</v>
      </c>
      <c r="BA4" s="20"/>
      <c r="BB4" s="21"/>
    </row>
    <row r="5" spans="1:54" ht="66">
      <c r="A5" s="27"/>
      <c r="B5" s="16">
        <v>1</v>
      </c>
      <c r="C5" s="27" t="s">
        <v>3</v>
      </c>
      <c r="D5" s="16" t="s">
        <v>14</v>
      </c>
      <c r="E5" s="16">
        <v>1</v>
      </c>
      <c r="F5" s="22">
        <v>0</v>
      </c>
      <c r="G5" s="18" t="s">
        <v>18</v>
      </c>
      <c r="H5" s="23">
        <f>F5</f>
        <v>0</v>
      </c>
      <c r="I5" s="18">
        <v>1</v>
      </c>
      <c r="J5" s="18" t="s">
        <v>69</v>
      </c>
      <c r="K5" s="18" t="s">
        <v>68</v>
      </c>
      <c r="L5" s="18">
        <v>1</v>
      </c>
      <c r="M5" s="18">
        <v>14</v>
      </c>
      <c r="N5" s="19">
        <v>760</v>
      </c>
      <c r="O5" s="19">
        <v>0</v>
      </c>
      <c r="P5" s="19">
        <v>5</v>
      </c>
      <c r="Q5" s="18">
        <v>1</v>
      </c>
      <c r="R5" s="18">
        <v>0</v>
      </c>
      <c r="S5" s="18">
        <v>0</v>
      </c>
      <c r="T5" s="18">
        <v>0</v>
      </c>
      <c r="U5" s="18">
        <v>0</v>
      </c>
      <c r="V5" s="18">
        <v>0</v>
      </c>
      <c r="W5" s="18">
        <v>0</v>
      </c>
      <c r="X5" s="18">
        <v>0</v>
      </c>
      <c r="Y5" s="18">
        <v>0</v>
      </c>
      <c r="Z5" s="18">
        <v>0</v>
      </c>
      <c r="AA5" s="18">
        <v>0</v>
      </c>
      <c r="AB5" s="18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8">
        <v>0</v>
      </c>
      <c r="AJ5" s="19">
        <v>0</v>
      </c>
      <c r="AK5" s="19">
        <v>0</v>
      </c>
      <c r="AL5" s="19">
        <v>0</v>
      </c>
      <c r="AM5" s="19">
        <v>0</v>
      </c>
      <c r="AN5" s="19">
        <v>0</v>
      </c>
      <c r="AO5" s="19">
        <v>0</v>
      </c>
      <c r="AP5" s="19">
        <v>0</v>
      </c>
      <c r="AQ5" s="19">
        <v>0</v>
      </c>
      <c r="AR5" s="19">
        <v>0</v>
      </c>
      <c r="AS5" s="19">
        <v>0</v>
      </c>
      <c r="AT5" s="18" t="str">
        <f t="shared" si="0"/>
        <v>51</v>
      </c>
      <c r="AU5" s="18" t="s">
        <v>25</v>
      </c>
      <c r="AV5" s="16" t="str">
        <f t="shared" si="1"/>
        <v>7B00013CC801140760000000050100000000000000000000000000000000000000000000000000000000000000000000000000000000000000517D</v>
      </c>
      <c r="AW5" s="79">
        <v>4</v>
      </c>
      <c r="AX5" s="21"/>
      <c r="AY5" s="18" t="str">
        <f t="shared" si="2"/>
        <v>00</v>
      </c>
      <c r="AZ5" s="18" t="str">
        <f t="shared" si="3"/>
        <v>00</v>
      </c>
      <c r="BA5" s="20"/>
      <c r="BB5" s="21"/>
    </row>
    <row r="6" spans="1:54" ht="66">
      <c r="A6" s="27"/>
      <c r="B6" s="16"/>
      <c r="C6" s="27"/>
      <c r="D6" s="16"/>
      <c r="E6" s="16">
        <v>2</v>
      </c>
      <c r="F6" s="24" t="s">
        <v>22</v>
      </c>
      <c r="G6" s="18" t="s">
        <v>18</v>
      </c>
      <c r="H6" s="23" t="str">
        <f>F6</f>
        <v>FF</v>
      </c>
      <c r="I6" s="18">
        <v>1</v>
      </c>
      <c r="J6" s="18" t="s">
        <v>69</v>
      </c>
      <c r="K6" s="18" t="s">
        <v>68</v>
      </c>
      <c r="L6" s="18">
        <v>1</v>
      </c>
      <c r="M6" s="18">
        <v>14</v>
      </c>
      <c r="N6" s="19">
        <v>760</v>
      </c>
      <c r="O6" s="19">
        <v>0</v>
      </c>
      <c r="P6" s="19">
        <v>5</v>
      </c>
      <c r="Q6" s="18">
        <v>1</v>
      </c>
      <c r="R6" s="18">
        <v>0</v>
      </c>
      <c r="S6" s="18">
        <v>0</v>
      </c>
      <c r="T6" s="18">
        <v>0</v>
      </c>
      <c r="U6" s="18">
        <v>0</v>
      </c>
      <c r="V6" s="18">
        <v>0</v>
      </c>
      <c r="W6" s="18">
        <v>0</v>
      </c>
      <c r="X6" s="18">
        <v>0</v>
      </c>
      <c r="Y6" s="18">
        <v>0</v>
      </c>
      <c r="Z6" s="18">
        <v>0</v>
      </c>
      <c r="AA6" s="18">
        <v>0</v>
      </c>
      <c r="AB6" s="18">
        <v>0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8">
        <v>0</v>
      </c>
      <c r="AJ6" s="19">
        <v>0</v>
      </c>
      <c r="AK6" s="19">
        <v>0</v>
      </c>
      <c r="AL6" s="19">
        <v>0</v>
      </c>
      <c r="AM6" s="19">
        <v>0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>
        <v>0</v>
      </c>
      <c r="AT6" s="18" t="str">
        <f t="shared" si="0"/>
        <v>50</v>
      </c>
      <c r="AU6" s="18" t="s">
        <v>25</v>
      </c>
      <c r="AV6" s="16" t="str">
        <f t="shared" si="1"/>
        <v>7BFF013CC801140760000000050100000000000000000000000000000000000000000000000000000000000000000000000000000000000000507D</v>
      </c>
      <c r="AW6" s="79">
        <v>5</v>
      </c>
      <c r="AX6" s="21"/>
      <c r="AY6" s="18" t="str">
        <f t="shared" si="2"/>
        <v>00</v>
      </c>
      <c r="AZ6" s="18" t="str">
        <f t="shared" si="3"/>
        <v>00</v>
      </c>
      <c r="BA6" s="20"/>
      <c r="BB6" s="21"/>
    </row>
    <row r="7" spans="1:54" ht="66">
      <c r="A7" s="27"/>
      <c r="B7" s="16">
        <v>2</v>
      </c>
      <c r="C7" s="27" t="s">
        <v>4</v>
      </c>
      <c r="D7" s="16" t="s">
        <v>14</v>
      </c>
      <c r="E7" s="16">
        <v>1</v>
      </c>
      <c r="F7" s="22">
        <v>0</v>
      </c>
      <c r="G7" s="18" t="s">
        <v>18</v>
      </c>
      <c r="H7" s="18">
        <v>0</v>
      </c>
      <c r="I7" s="23">
        <f>F7</f>
        <v>0</v>
      </c>
      <c r="J7" s="18" t="s">
        <v>69</v>
      </c>
      <c r="K7" s="18" t="s">
        <v>68</v>
      </c>
      <c r="L7" s="18">
        <v>1</v>
      </c>
      <c r="M7" s="18">
        <v>14</v>
      </c>
      <c r="N7" s="19">
        <v>760</v>
      </c>
      <c r="O7" s="19">
        <v>0</v>
      </c>
      <c r="P7" s="19">
        <v>5</v>
      </c>
      <c r="Q7" s="18">
        <v>1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0</v>
      </c>
      <c r="AA7" s="18">
        <v>0</v>
      </c>
      <c r="AB7" s="18">
        <v>0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8">
        <v>0</v>
      </c>
      <c r="AJ7" s="19">
        <v>0</v>
      </c>
      <c r="AK7" s="19">
        <v>0</v>
      </c>
      <c r="AL7" s="19">
        <v>0</v>
      </c>
      <c r="AM7" s="19">
        <v>0</v>
      </c>
      <c r="AN7" s="19">
        <v>0</v>
      </c>
      <c r="AO7" s="19">
        <v>0</v>
      </c>
      <c r="AP7" s="19">
        <v>0</v>
      </c>
      <c r="AQ7" s="19">
        <v>0</v>
      </c>
      <c r="AR7" s="19">
        <v>0</v>
      </c>
      <c r="AS7" s="19">
        <v>0</v>
      </c>
      <c r="AT7" s="18" t="str">
        <f t="shared" si="0"/>
        <v>50</v>
      </c>
      <c r="AU7" s="18" t="s">
        <v>25</v>
      </c>
      <c r="AV7" s="16" t="str">
        <f t="shared" si="1"/>
        <v>7B00003CC801140760000000050100000000000000000000000000000000000000000000000000000000000000000000000000000000000000507D</v>
      </c>
      <c r="AW7" s="79">
        <v>6</v>
      </c>
      <c r="AX7" s="21"/>
      <c r="AY7" s="18" t="str">
        <f t="shared" si="2"/>
        <v>00</v>
      </c>
      <c r="AZ7" s="18" t="str">
        <f t="shared" si="3"/>
        <v>00</v>
      </c>
      <c r="BA7" s="20"/>
      <c r="BB7" s="21"/>
    </row>
    <row r="8" spans="1:54" ht="66">
      <c r="A8" s="27"/>
      <c r="B8" s="16"/>
      <c r="C8" s="27"/>
      <c r="D8" s="16"/>
      <c r="E8" s="16">
        <v>2</v>
      </c>
      <c r="F8" s="24" t="s">
        <v>22</v>
      </c>
      <c r="G8" s="18" t="s">
        <v>18</v>
      </c>
      <c r="H8" s="18">
        <v>0</v>
      </c>
      <c r="I8" s="23" t="str">
        <f>F8</f>
        <v>FF</v>
      </c>
      <c r="J8" s="18" t="s">
        <v>69</v>
      </c>
      <c r="K8" s="18" t="s">
        <v>68</v>
      </c>
      <c r="L8" s="18">
        <v>1</v>
      </c>
      <c r="M8" s="18">
        <v>14</v>
      </c>
      <c r="N8" s="19">
        <v>760</v>
      </c>
      <c r="O8" s="19">
        <v>0</v>
      </c>
      <c r="P8" s="19">
        <v>5</v>
      </c>
      <c r="Q8" s="18">
        <v>1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18">
        <v>0</v>
      </c>
      <c r="AJ8" s="19">
        <v>0</v>
      </c>
      <c r="AK8" s="19">
        <v>0</v>
      </c>
      <c r="AL8" s="19">
        <v>0</v>
      </c>
      <c r="AM8" s="19">
        <v>0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0</v>
      </c>
      <c r="AT8" s="18" t="str">
        <f t="shared" si="0"/>
        <v>51</v>
      </c>
      <c r="AU8" s="18" t="s">
        <v>25</v>
      </c>
      <c r="AV8" s="16" t="str">
        <f t="shared" si="1"/>
        <v>7B00FF3CC801140760000000050100000000000000000000000000000000000000000000000000000000000000000000000000000000000000517D</v>
      </c>
      <c r="AW8" s="79">
        <v>7</v>
      </c>
      <c r="AX8" s="21"/>
      <c r="AY8" s="18" t="str">
        <f t="shared" si="2"/>
        <v>00</v>
      </c>
      <c r="AZ8" s="18" t="str">
        <f t="shared" si="3"/>
        <v>00</v>
      </c>
      <c r="BA8" s="20"/>
      <c r="BB8" s="21"/>
    </row>
    <row r="9" spans="1:54" ht="66">
      <c r="A9" s="27"/>
      <c r="B9" s="16">
        <v>3</v>
      </c>
      <c r="C9" s="27" t="s">
        <v>7</v>
      </c>
      <c r="D9" s="16" t="s">
        <v>63</v>
      </c>
      <c r="E9" s="16">
        <v>1</v>
      </c>
      <c r="F9" s="22">
        <v>0</v>
      </c>
      <c r="G9" s="18" t="s">
        <v>18</v>
      </c>
      <c r="H9" s="18">
        <v>0</v>
      </c>
      <c r="I9" s="18">
        <v>1</v>
      </c>
      <c r="J9" s="23">
        <f>F9</f>
        <v>0</v>
      </c>
      <c r="K9" s="18" t="s">
        <v>68</v>
      </c>
      <c r="L9" s="18">
        <v>1</v>
      </c>
      <c r="M9" s="18">
        <v>14</v>
      </c>
      <c r="N9" s="19">
        <v>760</v>
      </c>
      <c r="O9" s="19">
        <v>0</v>
      </c>
      <c r="P9" s="19">
        <v>5</v>
      </c>
      <c r="Q9" s="18">
        <v>1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8">
        <v>0</v>
      </c>
      <c r="AJ9" s="19">
        <v>0</v>
      </c>
      <c r="AK9" s="19">
        <v>0</v>
      </c>
      <c r="AL9" s="19">
        <v>0</v>
      </c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8" t="str">
        <f t="shared" si="0"/>
        <v>15</v>
      </c>
      <c r="AU9" s="18" t="s">
        <v>25</v>
      </c>
      <c r="AV9" s="16" t="str">
        <f t="shared" si="1"/>
        <v>7B000100C801140760000000050100000000000000000000000000000000000000000000000000000000000000000000000000000000000000157D</v>
      </c>
      <c r="AW9" s="79">
        <v>8</v>
      </c>
      <c r="AX9" s="21"/>
      <c r="AY9" s="18" t="str">
        <f t="shared" si="2"/>
        <v>00</v>
      </c>
      <c r="AZ9" s="18" t="str">
        <f t="shared" si="3"/>
        <v>00</v>
      </c>
      <c r="BA9" s="20"/>
      <c r="BB9" s="21"/>
    </row>
    <row r="10" spans="1:54" ht="66">
      <c r="A10" s="27"/>
      <c r="B10" s="16"/>
      <c r="C10" s="27"/>
      <c r="D10" s="16"/>
      <c r="E10" s="16">
        <v>2</v>
      </c>
      <c r="F10" s="22">
        <v>6</v>
      </c>
      <c r="G10" s="18" t="s">
        <v>18</v>
      </c>
      <c r="H10" s="18">
        <v>0</v>
      </c>
      <c r="I10" s="18">
        <v>1</v>
      </c>
      <c r="J10" s="23">
        <f>F10</f>
        <v>6</v>
      </c>
      <c r="K10" s="18" t="s">
        <v>68</v>
      </c>
      <c r="L10" s="18">
        <v>1</v>
      </c>
      <c r="M10" s="18">
        <v>14</v>
      </c>
      <c r="N10" s="19">
        <v>760</v>
      </c>
      <c r="O10" s="19">
        <v>0</v>
      </c>
      <c r="P10" s="19">
        <v>5</v>
      </c>
      <c r="Q10" s="18">
        <v>1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8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19">
        <v>0</v>
      </c>
      <c r="AP10" s="19">
        <v>0</v>
      </c>
      <c r="AQ10" s="19">
        <v>0</v>
      </c>
      <c r="AR10" s="19">
        <v>0</v>
      </c>
      <c r="AS10" s="19">
        <v>0</v>
      </c>
      <c r="AT10" s="18" t="str">
        <f t="shared" si="0"/>
        <v>45</v>
      </c>
      <c r="AU10" s="18" t="s">
        <v>25</v>
      </c>
      <c r="AV10" s="16" t="str">
        <f t="shared" si="1"/>
        <v>7B000106C801140760000000050100000000000000000000000000000000000000000000000000000000000000000000000000000000000000457D</v>
      </c>
      <c r="AW10" s="79">
        <v>9</v>
      </c>
      <c r="AX10" s="21"/>
      <c r="AY10" s="18" t="str">
        <f t="shared" si="2"/>
        <v>00</v>
      </c>
      <c r="AZ10" s="18" t="str">
        <f t="shared" si="3"/>
        <v>00</v>
      </c>
      <c r="BA10" s="20"/>
      <c r="BB10" s="21"/>
    </row>
    <row r="11" spans="1:54" ht="66">
      <c r="A11" s="27"/>
      <c r="B11" s="16"/>
      <c r="C11" s="27"/>
      <c r="D11" s="16"/>
      <c r="E11" s="16">
        <v>2</v>
      </c>
      <c r="F11" s="22">
        <v>70</v>
      </c>
      <c r="G11" s="18" t="s">
        <v>18</v>
      </c>
      <c r="H11" s="18">
        <v>0</v>
      </c>
      <c r="I11" s="18">
        <v>1</v>
      </c>
      <c r="J11" s="23">
        <f>F11</f>
        <v>70</v>
      </c>
      <c r="K11" s="18" t="s">
        <v>68</v>
      </c>
      <c r="L11" s="18">
        <v>1</v>
      </c>
      <c r="M11" s="18">
        <v>14</v>
      </c>
      <c r="N11" s="19">
        <v>760</v>
      </c>
      <c r="O11" s="19">
        <v>0</v>
      </c>
      <c r="P11" s="19">
        <v>5</v>
      </c>
      <c r="Q11" s="18">
        <v>1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0</v>
      </c>
      <c r="AH11" s="19">
        <v>0</v>
      </c>
      <c r="AI11" s="18">
        <v>0</v>
      </c>
      <c r="AJ11" s="19">
        <v>0</v>
      </c>
      <c r="AK11" s="19">
        <v>0</v>
      </c>
      <c r="AL11" s="19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8" t="str">
        <f t="shared" si="0"/>
        <v>05</v>
      </c>
      <c r="AU11" s="18" t="s">
        <v>25</v>
      </c>
      <c r="AV11" s="16" t="str">
        <f t="shared" si="1"/>
        <v>7B000170C801140760000000050100000000000000000000000000000000000000000000000000000000000000000000000000000000000000057D</v>
      </c>
      <c r="AW11" s="79">
        <v>10</v>
      </c>
      <c r="AX11" s="21"/>
      <c r="AY11" s="18" t="str">
        <f t="shared" si="2"/>
        <v>00</v>
      </c>
      <c r="AZ11" s="18" t="str">
        <f t="shared" si="3"/>
        <v>00</v>
      </c>
      <c r="BA11" s="20"/>
      <c r="BB11" s="21"/>
    </row>
    <row r="12" spans="1:54" ht="66">
      <c r="A12" s="27"/>
      <c r="B12" s="16"/>
      <c r="C12" s="27"/>
      <c r="D12" s="16"/>
      <c r="E12" s="16">
        <v>2</v>
      </c>
      <c r="F12" s="22" t="s">
        <v>22</v>
      </c>
      <c r="G12" s="18" t="s">
        <v>18</v>
      </c>
      <c r="H12" s="18">
        <v>0</v>
      </c>
      <c r="I12" s="18">
        <v>1</v>
      </c>
      <c r="J12" s="23" t="str">
        <f>F12</f>
        <v>FF</v>
      </c>
      <c r="K12" s="18" t="s">
        <v>68</v>
      </c>
      <c r="L12" s="18">
        <v>1</v>
      </c>
      <c r="M12" s="18">
        <v>14</v>
      </c>
      <c r="N12" s="19">
        <v>760</v>
      </c>
      <c r="O12" s="19">
        <v>0</v>
      </c>
      <c r="P12" s="19">
        <v>5</v>
      </c>
      <c r="Q12" s="18">
        <v>1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8">
        <v>0</v>
      </c>
      <c r="AJ12" s="19">
        <v>0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8" t="str">
        <f t="shared" si="0"/>
        <v>14</v>
      </c>
      <c r="AU12" s="18" t="s">
        <v>25</v>
      </c>
      <c r="AV12" s="16" t="str">
        <f t="shared" si="1"/>
        <v>7B0001FFC801140760000000050100000000000000000000000000000000000000000000000000000000000000000000000000000000000000147D</v>
      </c>
      <c r="AW12" s="79">
        <v>11</v>
      </c>
      <c r="AX12" s="21"/>
      <c r="AY12" s="18" t="str">
        <f t="shared" si="2"/>
        <v>00</v>
      </c>
      <c r="AZ12" s="18" t="str">
        <f t="shared" si="3"/>
        <v>00</v>
      </c>
      <c r="BA12" s="20"/>
      <c r="BB12" s="21"/>
    </row>
    <row r="13" spans="1:54" ht="66">
      <c r="A13" s="27"/>
      <c r="B13" s="16">
        <v>4</v>
      </c>
      <c r="C13" s="27" t="s">
        <v>8</v>
      </c>
      <c r="D13" s="16" t="s">
        <v>64</v>
      </c>
      <c r="E13" s="16">
        <v>1</v>
      </c>
      <c r="F13" s="22" t="s">
        <v>23</v>
      </c>
      <c r="G13" s="18" t="s">
        <v>18</v>
      </c>
      <c r="H13" s="18">
        <v>0</v>
      </c>
      <c r="I13" s="18">
        <v>1</v>
      </c>
      <c r="J13" s="18" t="s">
        <v>69</v>
      </c>
      <c r="K13" s="23" t="str">
        <f>F13</f>
        <v>C9</v>
      </c>
      <c r="L13" s="18">
        <v>1</v>
      </c>
      <c r="M13" s="18">
        <v>14</v>
      </c>
      <c r="N13" s="19">
        <v>760</v>
      </c>
      <c r="O13" s="19">
        <v>0</v>
      </c>
      <c r="P13" s="19">
        <v>5</v>
      </c>
      <c r="Q13" s="18">
        <v>1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0</v>
      </c>
      <c r="AA13" s="18">
        <v>0</v>
      </c>
      <c r="AB13" s="18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8">
        <v>0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0</v>
      </c>
      <c r="AT13" s="18" t="str">
        <f t="shared" si="0"/>
        <v>54</v>
      </c>
      <c r="AU13" s="18" t="s">
        <v>25</v>
      </c>
      <c r="AV13" s="16" t="str">
        <f t="shared" si="1"/>
        <v>7B00013CC901140760000000050100000000000000000000000000000000000000000000000000000000000000000000000000000000000000547D</v>
      </c>
      <c r="AW13" s="79">
        <v>12</v>
      </c>
      <c r="AX13" s="21"/>
      <c r="AY13" s="18" t="str">
        <f t="shared" si="2"/>
        <v>00</v>
      </c>
      <c r="AZ13" s="18" t="str">
        <f t="shared" si="3"/>
        <v>00</v>
      </c>
      <c r="BA13" s="20"/>
      <c r="BB13" s="21"/>
    </row>
    <row r="14" spans="1:54" ht="66">
      <c r="A14" s="27"/>
      <c r="B14" s="16"/>
      <c r="C14" s="27"/>
      <c r="D14" s="16"/>
      <c r="E14" s="16">
        <v>2</v>
      </c>
      <c r="F14" s="22">
        <v>0</v>
      </c>
      <c r="G14" s="18" t="s">
        <v>18</v>
      </c>
      <c r="H14" s="18">
        <v>0</v>
      </c>
      <c r="I14" s="18">
        <v>1</v>
      </c>
      <c r="J14" s="18" t="s">
        <v>69</v>
      </c>
      <c r="K14" s="23">
        <f>F14</f>
        <v>0</v>
      </c>
      <c r="L14" s="18">
        <v>1</v>
      </c>
      <c r="M14" s="18">
        <v>14</v>
      </c>
      <c r="N14" s="19">
        <v>760</v>
      </c>
      <c r="O14" s="19">
        <v>0</v>
      </c>
      <c r="P14" s="19">
        <v>5</v>
      </c>
      <c r="Q14" s="18">
        <v>1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8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8" t="str">
        <f t="shared" si="0"/>
        <v>11</v>
      </c>
      <c r="AU14" s="18" t="s">
        <v>25</v>
      </c>
      <c r="AV14" s="16" t="str">
        <f t="shared" si="1"/>
        <v>7B00013C0001140760000000050100000000000000000000000000000000000000000000000000000000000000000000000000000000000000117D</v>
      </c>
      <c r="AW14" s="79">
        <v>13</v>
      </c>
      <c r="AX14" s="21"/>
      <c r="AY14" s="18" t="str">
        <f t="shared" si="2"/>
        <v>00</v>
      </c>
      <c r="AZ14" s="18" t="str">
        <f t="shared" si="3"/>
        <v>00</v>
      </c>
      <c r="BA14" s="20"/>
      <c r="BB14" s="21"/>
    </row>
    <row r="15" spans="1:54" ht="66">
      <c r="A15" s="27"/>
      <c r="B15" s="16"/>
      <c r="C15" s="27"/>
      <c r="D15" s="16"/>
      <c r="E15" s="16">
        <v>3</v>
      </c>
      <c r="F15" s="22" t="s">
        <v>22</v>
      </c>
      <c r="G15" s="18" t="s">
        <v>18</v>
      </c>
      <c r="H15" s="18">
        <v>0</v>
      </c>
      <c r="I15" s="18">
        <v>1</v>
      </c>
      <c r="J15" s="18" t="s">
        <v>69</v>
      </c>
      <c r="K15" s="23" t="str">
        <f>F15</f>
        <v>FF</v>
      </c>
      <c r="L15" s="18">
        <v>1</v>
      </c>
      <c r="M15" s="18">
        <v>14</v>
      </c>
      <c r="N15" s="19">
        <v>760</v>
      </c>
      <c r="O15" s="19">
        <v>0</v>
      </c>
      <c r="P15" s="19">
        <v>5</v>
      </c>
      <c r="Q15" s="18">
        <v>1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8">
        <v>0</v>
      </c>
      <c r="AJ15" s="19">
        <v>0</v>
      </c>
      <c r="AK15" s="19">
        <v>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8" t="str">
        <f t="shared" si="0"/>
        <v>10</v>
      </c>
      <c r="AU15" s="18" t="s">
        <v>25</v>
      </c>
      <c r="AV15" s="16" t="str">
        <f t="shared" si="1"/>
        <v>7B00013CFF01140760000000050100000000000000000000000000000000000000000000000000000000000000000000000000000000000000107D</v>
      </c>
      <c r="AW15" s="79">
        <v>14</v>
      </c>
      <c r="AX15" s="21"/>
      <c r="AY15" s="18" t="str">
        <f t="shared" si="2"/>
        <v>00</v>
      </c>
      <c r="AZ15" s="18" t="str">
        <f t="shared" si="3"/>
        <v>00</v>
      </c>
      <c r="BA15" s="20"/>
      <c r="BB15" s="21"/>
    </row>
    <row r="16" spans="1:54" ht="66">
      <c r="A16" s="27"/>
      <c r="B16" s="16">
        <v>5</v>
      </c>
      <c r="C16" s="27" t="s">
        <v>10</v>
      </c>
      <c r="D16" s="16" t="s">
        <v>61</v>
      </c>
      <c r="E16" s="16">
        <v>1</v>
      </c>
      <c r="F16" s="22">
        <v>1</v>
      </c>
      <c r="G16" s="18" t="s">
        <v>18</v>
      </c>
      <c r="H16" s="18">
        <v>0</v>
      </c>
      <c r="I16" s="18">
        <v>1</v>
      </c>
      <c r="J16" s="18" t="s">
        <v>69</v>
      </c>
      <c r="K16" s="18" t="s">
        <v>68</v>
      </c>
      <c r="L16" s="23">
        <f>F16</f>
        <v>1</v>
      </c>
      <c r="M16" s="18">
        <v>14</v>
      </c>
      <c r="N16" s="19">
        <v>760</v>
      </c>
      <c r="O16" s="19">
        <v>0</v>
      </c>
      <c r="P16" s="19">
        <v>5</v>
      </c>
      <c r="Q16" s="18">
        <v>1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8">
        <v>0</v>
      </c>
      <c r="AJ16" s="19">
        <v>0</v>
      </c>
      <c r="AK16" s="19">
        <v>0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Q16" s="19">
        <v>0</v>
      </c>
      <c r="AR16" s="19">
        <v>0</v>
      </c>
      <c r="AS16" s="19">
        <v>0</v>
      </c>
      <c r="AT16" s="18" t="str">
        <f t="shared" si="0"/>
        <v>51</v>
      </c>
      <c r="AU16" s="18" t="s">
        <v>25</v>
      </c>
      <c r="AV16" s="16" t="str">
        <f t="shared" si="1"/>
        <v>7B00013CC801140760000000050100000000000000000000000000000000000000000000000000000000000000000000000000000000000000517D</v>
      </c>
      <c r="AW16" s="79">
        <v>15</v>
      </c>
      <c r="AX16" s="21"/>
      <c r="AY16" s="18" t="str">
        <f t="shared" si="2"/>
        <v>00</v>
      </c>
      <c r="AZ16" s="18" t="str">
        <f t="shared" si="3"/>
        <v>00</v>
      </c>
      <c r="BA16" s="20"/>
      <c r="BB16" s="21"/>
    </row>
    <row r="17" spans="1:54" ht="66">
      <c r="A17" s="27"/>
      <c r="B17" s="16"/>
      <c r="C17" s="27"/>
      <c r="D17" s="16" t="s">
        <v>62</v>
      </c>
      <c r="E17" s="16">
        <v>2</v>
      </c>
      <c r="F17" s="22">
        <v>2</v>
      </c>
      <c r="G17" s="18" t="s">
        <v>18</v>
      </c>
      <c r="H17" s="18">
        <v>0</v>
      </c>
      <c r="I17" s="18">
        <v>1</v>
      </c>
      <c r="J17" s="18" t="s">
        <v>69</v>
      </c>
      <c r="K17" s="18" t="s">
        <v>68</v>
      </c>
      <c r="L17" s="23">
        <f>F17</f>
        <v>2</v>
      </c>
      <c r="M17" s="18">
        <v>14</v>
      </c>
      <c r="N17" s="19">
        <v>760</v>
      </c>
      <c r="O17" s="19">
        <v>0</v>
      </c>
      <c r="P17" s="19">
        <v>5</v>
      </c>
      <c r="Q17" s="18">
        <v>1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0</v>
      </c>
      <c r="AA17" s="18">
        <v>0</v>
      </c>
      <c r="AB17" s="18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8">
        <v>0</v>
      </c>
      <c r="AJ17" s="19">
        <v>0</v>
      </c>
      <c r="AK17" s="19">
        <v>0</v>
      </c>
      <c r="AL17" s="19">
        <v>0</v>
      </c>
      <c r="AM17" s="19">
        <v>0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8" t="str">
        <f t="shared" si="0"/>
        <v>54</v>
      </c>
      <c r="AU17" s="18" t="s">
        <v>25</v>
      </c>
      <c r="AV17" s="16" t="str">
        <f t="shared" si="1"/>
        <v>7B00013CC802140760000000050100000000000000000000000000000000000000000000000000000000000000000000000000000000000000547D</v>
      </c>
      <c r="AW17" s="79">
        <v>16</v>
      </c>
      <c r="AX17" s="21"/>
      <c r="AY17" s="18" t="str">
        <f t="shared" si="2"/>
        <v>00</v>
      </c>
      <c r="AZ17" s="18" t="str">
        <f t="shared" si="3"/>
        <v>00</v>
      </c>
      <c r="BA17" s="20"/>
      <c r="BB17" s="21"/>
    </row>
    <row r="18" spans="1:54" ht="66">
      <c r="A18" s="27"/>
      <c r="B18" s="16"/>
      <c r="C18" s="27"/>
      <c r="D18" s="16"/>
      <c r="E18" s="16">
        <v>3</v>
      </c>
      <c r="F18" s="22">
        <v>0</v>
      </c>
      <c r="G18" s="18" t="s">
        <v>18</v>
      </c>
      <c r="H18" s="18">
        <v>0</v>
      </c>
      <c r="I18" s="18">
        <v>1</v>
      </c>
      <c r="J18" s="18" t="s">
        <v>69</v>
      </c>
      <c r="K18" s="18" t="s">
        <v>68</v>
      </c>
      <c r="L18" s="23">
        <f t="shared" ref="L18:L19" si="4">F18</f>
        <v>0</v>
      </c>
      <c r="M18" s="18">
        <v>14</v>
      </c>
      <c r="N18" s="19">
        <v>760</v>
      </c>
      <c r="O18" s="19">
        <v>0</v>
      </c>
      <c r="P18" s="19">
        <v>5</v>
      </c>
      <c r="Q18" s="18">
        <v>1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8">
        <v>0</v>
      </c>
      <c r="AJ18" s="19">
        <v>0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8" t="str">
        <f t="shared" si="0"/>
        <v>50</v>
      </c>
      <c r="AU18" s="18" t="s">
        <v>25</v>
      </c>
      <c r="AV18" s="16" t="str">
        <f t="shared" si="1"/>
        <v>7B00013CC800140760000000050100000000000000000000000000000000000000000000000000000000000000000000000000000000000000507D</v>
      </c>
      <c r="AW18" s="79">
        <v>17</v>
      </c>
      <c r="AX18" s="21"/>
      <c r="AY18" s="18" t="str">
        <f t="shared" si="2"/>
        <v>00</v>
      </c>
      <c r="AZ18" s="18" t="str">
        <f t="shared" si="3"/>
        <v>00</v>
      </c>
      <c r="BA18" s="20"/>
      <c r="BB18" s="21"/>
    </row>
    <row r="19" spans="1:54" ht="66">
      <c r="A19" s="27"/>
      <c r="B19" s="16"/>
      <c r="C19" s="27"/>
      <c r="D19" s="16"/>
      <c r="E19" s="16">
        <v>4</v>
      </c>
      <c r="F19" s="22" t="s">
        <v>22</v>
      </c>
      <c r="G19" s="18" t="s">
        <v>18</v>
      </c>
      <c r="H19" s="18">
        <v>0</v>
      </c>
      <c r="I19" s="18">
        <v>1</v>
      </c>
      <c r="J19" s="18" t="s">
        <v>69</v>
      </c>
      <c r="K19" s="18" t="s">
        <v>68</v>
      </c>
      <c r="L19" s="23" t="str">
        <f t="shared" si="4"/>
        <v>FF</v>
      </c>
      <c r="M19" s="18">
        <v>14</v>
      </c>
      <c r="N19" s="19">
        <v>760</v>
      </c>
      <c r="O19" s="19">
        <v>0</v>
      </c>
      <c r="P19" s="19">
        <v>5</v>
      </c>
      <c r="Q19" s="18">
        <v>1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8">
        <v>0</v>
      </c>
      <c r="AJ19" s="19">
        <v>0</v>
      </c>
      <c r="AK19" s="19">
        <v>0</v>
      </c>
      <c r="AL19" s="19">
        <v>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8" t="str">
        <f t="shared" si="0"/>
        <v>51</v>
      </c>
      <c r="AU19" s="18" t="s">
        <v>25</v>
      </c>
      <c r="AV19" s="16" t="str">
        <f t="shared" si="1"/>
        <v>7B00013CC8FF140760000000050100000000000000000000000000000000000000000000000000000000000000000000000000000000000000517D</v>
      </c>
      <c r="AW19" s="79">
        <v>18</v>
      </c>
      <c r="AX19" s="21"/>
      <c r="AY19" s="18" t="str">
        <f t="shared" si="2"/>
        <v>00</v>
      </c>
      <c r="AZ19" s="18" t="str">
        <f t="shared" si="3"/>
        <v>00</v>
      </c>
      <c r="BA19" s="20"/>
      <c r="BB19" s="21"/>
    </row>
    <row r="20" spans="1:54" ht="66">
      <c r="A20" s="27"/>
      <c r="B20" s="16">
        <v>6</v>
      </c>
      <c r="C20" s="27" t="s">
        <v>65</v>
      </c>
      <c r="D20" s="16" t="s">
        <v>201</v>
      </c>
      <c r="E20" s="16">
        <v>1</v>
      </c>
      <c r="F20" s="22">
        <v>0</v>
      </c>
      <c r="G20" s="18" t="s">
        <v>18</v>
      </c>
      <c r="H20" s="18">
        <v>0</v>
      </c>
      <c r="I20" s="18">
        <v>1</v>
      </c>
      <c r="J20" s="18" t="s">
        <v>69</v>
      </c>
      <c r="K20" s="18" t="s">
        <v>68</v>
      </c>
      <c r="L20" s="18">
        <v>1</v>
      </c>
      <c r="M20" s="23">
        <f>F20</f>
        <v>0</v>
      </c>
      <c r="N20" s="19">
        <v>760</v>
      </c>
      <c r="O20" s="19">
        <v>0</v>
      </c>
      <c r="P20" s="19">
        <v>5</v>
      </c>
      <c r="Q20" s="18">
        <v>1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8">
        <v>0</v>
      </c>
      <c r="AJ20" s="19">
        <v>0</v>
      </c>
      <c r="AK20" s="19">
        <v>0</v>
      </c>
      <c r="AL20" s="19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8" t="str">
        <f t="shared" si="0"/>
        <v>45</v>
      </c>
      <c r="AU20" s="18" t="s">
        <v>25</v>
      </c>
      <c r="AV20" s="16" t="str">
        <f t="shared" si="1"/>
        <v>7B00013CC801000760000000050100000000000000000000000000000000000000000000000000000000000000000000000000000000000000457D</v>
      </c>
      <c r="AW20" s="79">
        <v>19</v>
      </c>
      <c r="AX20" s="21"/>
      <c r="AY20" s="18" t="str">
        <f t="shared" si="2"/>
        <v>00</v>
      </c>
      <c r="AZ20" s="18" t="str">
        <f t="shared" si="3"/>
        <v>00</v>
      </c>
      <c r="BA20" s="20"/>
      <c r="BB20" s="21"/>
    </row>
    <row r="21" spans="1:54" ht="66">
      <c r="A21" s="27"/>
      <c r="B21" s="16"/>
      <c r="C21" s="27"/>
      <c r="D21" s="16"/>
      <c r="E21" s="16">
        <v>2</v>
      </c>
      <c r="F21" s="22">
        <v>6</v>
      </c>
      <c r="G21" s="18" t="s">
        <v>18</v>
      </c>
      <c r="H21" s="18">
        <v>0</v>
      </c>
      <c r="I21" s="18">
        <v>1</v>
      </c>
      <c r="J21" s="18" t="s">
        <v>69</v>
      </c>
      <c r="K21" s="18" t="s">
        <v>68</v>
      </c>
      <c r="L21" s="18">
        <v>1</v>
      </c>
      <c r="M21" s="23">
        <f t="shared" ref="M21:M22" si="5">F21</f>
        <v>6</v>
      </c>
      <c r="N21" s="19">
        <v>760</v>
      </c>
      <c r="O21" s="19">
        <v>0</v>
      </c>
      <c r="P21" s="19">
        <v>5</v>
      </c>
      <c r="Q21" s="18">
        <v>1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8">
        <v>0</v>
      </c>
      <c r="AJ21" s="19">
        <v>0</v>
      </c>
      <c r="AK21" s="19">
        <v>0</v>
      </c>
      <c r="AL21" s="19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8" t="str">
        <f t="shared" si="0"/>
        <v>45</v>
      </c>
      <c r="AU21" s="18" t="s">
        <v>25</v>
      </c>
      <c r="AV21" s="16" t="str">
        <f t="shared" si="1"/>
        <v>7B00013CC801060760000000050100000000000000000000000000000000000000000000000000000000000000000000000000000000000000457D</v>
      </c>
      <c r="AW21" s="79">
        <v>20</v>
      </c>
      <c r="AX21" s="21"/>
      <c r="AY21" s="18" t="str">
        <f t="shared" si="2"/>
        <v>00</v>
      </c>
      <c r="AZ21" s="18" t="str">
        <f t="shared" si="3"/>
        <v>00</v>
      </c>
      <c r="BA21" s="20"/>
      <c r="BB21" s="21"/>
    </row>
    <row r="22" spans="1:54" ht="66">
      <c r="A22" s="27"/>
      <c r="B22" s="16"/>
      <c r="C22" s="27"/>
      <c r="D22" s="16"/>
      <c r="E22" s="16">
        <v>3</v>
      </c>
      <c r="F22" s="22" t="s">
        <v>22</v>
      </c>
      <c r="G22" s="18" t="s">
        <v>18</v>
      </c>
      <c r="H22" s="18">
        <v>0</v>
      </c>
      <c r="I22" s="18">
        <v>1</v>
      </c>
      <c r="J22" s="18" t="s">
        <v>69</v>
      </c>
      <c r="K22" s="18" t="s">
        <v>68</v>
      </c>
      <c r="L22" s="18">
        <v>1</v>
      </c>
      <c r="M22" s="23" t="str">
        <f t="shared" si="5"/>
        <v>FF</v>
      </c>
      <c r="N22" s="19">
        <v>760</v>
      </c>
      <c r="O22" s="19">
        <v>0</v>
      </c>
      <c r="P22" s="19">
        <v>5</v>
      </c>
      <c r="Q22" s="18">
        <v>1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18">
        <v>0</v>
      </c>
      <c r="AJ22" s="19">
        <v>0</v>
      </c>
      <c r="AK22" s="19">
        <v>0</v>
      </c>
      <c r="AL22" s="19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8" t="str">
        <f t="shared" si="0"/>
        <v>44</v>
      </c>
      <c r="AU22" s="18" t="s">
        <v>25</v>
      </c>
      <c r="AV22" s="16" t="str">
        <f t="shared" si="1"/>
        <v>7B00013CC801FF0760000000050100000000000000000000000000000000000000000000000000000000000000000000000000000000000000447D</v>
      </c>
      <c r="AW22" s="79">
        <v>21</v>
      </c>
      <c r="AX22" s="21"/>
      <c r="AY22" s="18" t="str">
        <f t="shared" si="2"/>
        <v>00</v>
      </c>
      <c r="AZ22" s="18" t="str">
        <f t="shared" si="3"/>
        <v>00</v>
      </c>
      <c r="BA22" s="20"/>
      <c r="BB22" s="21"/>
    </row>
    <row r="23" spans="1:54" ht="66">
      <c r="A23" s="27"/>
      <c r="B23" s="16">
        <v>7</v>
      </c>
      <c r="C23" s="27" t="s">
        <v>67</v>
      </c>
      <c r="D23" s="16"/>
      <c r="E23" s="16">
        <v>1</v>
      </c>
      <c r="F23" s="25">
        <v>0</v>
      </c>
      <c r="G23" s="18" t="s">
        <v>18</v>
      </c>
      <c r="H23" s="18">
        <v>0</v>
      </c>
      <c r="I23" s="18">
        <v>1</v>
      </c>
      <c r="J23" s="18" t="s">
        <v>69</v>
      </c>
      <c r="K23" s="18" t="s">
        <v>68</v>
      </c>
      <c r="L23" s="18">
        <v>1</v>
      </c>
      <c r="M23" s="18">
        <v>14</v>
      </c>
      <c r="N23" s="26">
        <f>F23</f>
        <v>0</v>
      </c>
      <c r="O23" s="19">
        <v>0</v>
      </c>
      <c r="P23" s="19">
        <v>5</v>
      </c>
      <c r="Q23" s="18">
        <v>1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0</v>
      </c>
      <c r="AA23" s="18">
        <v>0</v>
      </c>
      <c r="AB23" s="18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8">
        <v>0</v>
      </c>
      <c r="AJ23" s="19">
        <v>0</v>
      </c>
      <c r="AK23" s="19">
        <v>0</v>
      </c>
      <c r="AL23" s="19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8" t="str">
        <f t="shared" si="0"/>
        <v>11</v>
      </c>
      <c r="AU23" s="18" t="s">
        <v>25</v>
      </c>
      <c r="AV23" s="16" t="str">
        <f t="shared" si="1"/>
        <v>7B00013CC801140000000000050100000000000000000000000000000000000000000000000000000000000000000000000000000000000000117D</v>
      </c>
      <c r="AW23" s="79">
        <v>22</v>
      </c>
      <c r="AX23" s="21"/>
      <c r="AY23" s="18" t="str">
        <f t="shared" si="2"/>
        <v>00</v>
      </c>
      <c r="AZ23" s="18" t="str">
        <f t="shared" si="3"/>
        <v>00</v>
      </c>
      <c r="BA23" s="20"/>
      <c r="BB23" s="21"/>
    </row>
    <row r="24" spans="1:54" ht="66">
      <c r="A24" s="27"/>
      <c r="B24" s="16"/>
      <c r="C24" s="27"/>
      <c r="D24" s="16"/>
      <c r="E24" s="16">
        <v>2</v>
      </c>
      <c r="F24" s="25">
        <v>34</v>
      </c>
      <c r="G24" s="18" t="s">
        <v>18</v>
      </c>
      <c r="H24" s="18">
        <v>0</v>
      </c>
      <c r="I24" s="18">
        <v>1</v>
      </c>
      <c r="J24" s="18" t="s">
        <v>69</v>
      </c>
      <c r="K24" s="18" t="s">
        <v>68</v>
      </c>
      <c r="L24" s="18">
        <v>1</v>
      </c>
      <c r="M24" s="18">
        <v>14</v>
      </c>
      <c r="N24" s="26">
        <f t="shared" ref="N24:N25" si="6">F24</f>
        <v>34</v>
      </c>
      <c r="O24" s="19">
        <v>0</v>
      </c>
      <c r="P24" s="19">
        <v>5</v>
      </c>
      <c r="Q24" s="18">
        <v>1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9">
        <v>0</v>
      </c>
      <c r="AD24" s="19">
        <v>0</v>
      </c>
      <c r="AE24" s="19">
        <v>0</v>
      </c>
      <c r="AF24" s="19">
        <v>0</v>
      </c>
      <c r="AG24" s="19">
        <v>0</v>
      </c>
      <c r="AH24" s="19">
        <v>0</v>
      </c>
      <c r="AI24" s="18">
        <v>0</v>
      </c>
      <c r="AJ24" s="19">
        <v>0</v>
      </c>
      <c r="AK24" s="19">
        <v>0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8" t="str">
        <f t="shared" si="0"/>
        <v>45</v>
      </c>
      <c r="AU24" s="18" t="s">
        <v>25</v>
      </c>
      <c r="AV24" s="16" t="str">
        <f t="shared" si="1"/>
        <v>7B00013CC801140034000000050100000000000000000000000000000000000000000000000000000000000000000000000000000000000000457D</v>
      </c>
      <c r="AW24" s="79">
        <v>23</v>
      </c>
      <c r="AX24" s="21"/>
      <c r="AY24" s="18" t="str">
        <f t="shared" si="2"/>
        <v>00</v>
      </c>
      <c r="AZ24" s="18" t="str">
        <f t="shared" si="3"/>
        <v>00</v>
      </c>
      <c r="BA24" s="20"/>
      <c r="BB24" s="21"/>
    </row>
    <row r="25" spans="1:54" ht="66">
      <c r="A25" s="27"/>
      <c r="B25" s="16"/>
      <c r="C25" s="27"/>
      <c r="D25" s="16"/>
      <c r="E25" s="16">
        <v>3</v>
      </c>
      <c r="F25" s="25" t="s">
        <v>72</v>
      </c>
      <c r="G25" s="18" t="s">
        <v>18</v>
      </c>
      <c r="H25" s="18">
        <v>0</v>
      </c>
      <c r="I25" s="18">
        <v>1</v>
      </c>
      <c r="J25" s="18" t="s">
        <v>69</v>
      </c>
      <c r="K25" s="18" t="s">
        <v>68</v>
      </c>
      <c r="L25" s="18">
        <v>1</v>
      </c>
      <c r="M25" s="18">
        <v>14</v>
      </c>
      <c r="N25" s="26" t="str">
        <f t="shared" si="6"/>
        <v>FFFF</v>
      </c>
      <c r="O25" s="19">
        <v>0</v>
      </c>
      <c r="P25" s="19">
        <v>5</v>
      </c>
      <c r="Q25" s="18">
        <v>1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0</v>
      </c>
      <c r="AA25" s="18">
        <v>0</v>
      </c>
      <c r="AB25" s="18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18">
        <v>0</v>
      </c>
      <c r="AJ25" s="19">
        <v>0</v>
      </c>
      <c r="AK25" s="19">
        <v>0</v>
      </c>
      <c r="AL25" s="19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8" t="str">
        <f t="shared" si="0"/>
        <v>10</v>
      </c>
      <c r="AU25" s="18" t="s">
        <v>25</v>
      </c>
      <c r="AV25" s="16" t="str">
        <f t="shared" si="1"/>
        <v>7B00013CC80114FFFF000000050100000000000000000000000000000000000000000000000000000000000000000000000000000000000000107D</v>
      </c>
      <c r="AW25" s="79">
        <v>24</v>
      </c>
      <c r="AX25" s="21"/>
      <c r="AY25" s="18" t="str">
        <f t="shared" si="2"/>
        <v>00</v>
      </c>
      <c r="AZ25" s="18" t="str">
        <f t="shared" si="3"/>
        <v>00</v>
      </c>
      <c r="BA25" s="20"/>
      <c r="BB25" s="21"/>
    </row>
    <row r="26" spans="1:54" ht="66">
      <c r="A26" s="27"/>
      <c r="B26" s="16">
        <v>9</v>
      </c>
      <c r="C26" s="27" t="s">
        <v>79</v>
      </c>
      <c r="D26" s="16"/>
      <c r="E26" s="16">
        <v>1</v>
      </c>
      <c r="F26" s="25">
        <v>1</v>
      </c>
      <c r="G26" s="18" t="s">
        <v>18</v>
      </c>
      <c r="H26" s="18">
        <v>0</v>
      </c>
      <c r="I26" s="18">
        <v>1</v>
      </c>
      <c r="J26" s="18" t="s">
        <v>69</v>
      </c>
      <c r="K26" s="18" t="s">
        <v>68</v>
      </c>
      <c r="L26" s="18">
        <v>1</v>
      </c>
      <c r="M26" s="18">
        <v>14</v>
      </c>
      <c r="N26" s="19">
        <v>760</v>
      </c>
      <c r="O26" s="26">
        <f>F26</f>
        <v>1</v>
      </c>
      <c r="P26" s="19">
        <v>5</v>
      </c>
      <c r="Q26" s="18">
        <v>1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0</v>
      </c>
      <c r="AA26" s="18">
        <v>0</v>
      </c>
      <c r="AB26" s="18">
        <v>0</v>
      </c>
      <c r="AC26" s="19">
        <v>0</v>
      </c>
      <c r="AD26" s="19">
        <v>0</v>
      </c>
      <c r="AE26" s="19">
        <v>0</v>
      </c>
      <c r="AF26" s="19">
        <v>0</v>
      </c>
      <c r="AG26" s="19">
        <v>0</v>
      </c>
      <c r="AH26" s="19">
        <v>0</v>
      </c>
      <c r="AI26" s="18">
        <v>0</v>
      </c>
      <c r="AJ26" s="19">
        <v>0</v>
      </c>
      <c r="AK26" s="19">
        <v>0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8" t="str">
        <f t="shared" si="0"/>
        <v>54</v>
      </c>
      <c r="AU26" s="18" t="s">
        <v>25</v>
      </c>
      <c r="AV26" s="16" t="str">
        <f t="shared" si="1"/>
        <v>7B00013CC801140760000100050100000000000000000000000000000000000000000000000000000000000000000000000000000000000000547D</v>
      </c>
      <c r="AW26" s="79">
        <v>25</v>
      </c>
      <c r="AX26" s="21"/>
      <c r="AY26" s="18" t="str">
        <f t="shared" si="2"/>
        <v>00</v>
      </c>
      <c r="AZ26" s="18" t="str">
        <f t="shared" si="3"/>
        <v>00</v>
      </c>
      <c r="BA26" s="20"/>
      <c r="BB26" s="21"/>
    </row>
    <row r="27" spans="1:54" ht="66">
      <c r="A27" s="27"/>
      <c r="B27" s="16"/>
      <c r="C27" s="27"/>
      <c r="D27" s="16"/>
      <c r="E27" s="16">
        <v>2</v>
      </c>
      <c r="F27" s="25" t="s">
        <v>72</v>
      </c>
      <c r="G27" s="18" t="s">
        <v>18</v>
      </c>
      <c r="H27" s="18">
        <v>0</v>
      </c>
      <c r="I27" s="18">
        <v>1</v>
      </c>
      <c r="J27" s="18" t="s">
        <v>69</v>
      </c>
      <c r="K27" s="18" t="s">
        <v>68</v>
      </c>
      <c r="L27" s="18">
        <v>1</v>
      </c>
      <c r="M27" s="18">
        <v>14</v>
      </c>
      <c r="N27" s="19">
        <v>760</v>
      </c>
      <c r="O27" s="26" t="str">
        <f t="shared" ref="O27" si="7">F27</f>
        <v>FFFF</v>
      </c>
      <c r="P27" s="19">
        <v>5</v>
      </c>
      <c r="Q27" s="18">
        <v>1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8">
        <v>0</v>
      </c>
      <c r="AJ27" s="19">
        <v>0</v>
      </c>
      <c r="AK27" s="19">
        <v>0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8" t="str">
        <f t="shared" si="0"/>
        <v>50</v>
      </c>
      <c r="AU27" s="18" t="s">
        <v>25</v>
      </c>
      <c r="AV27" s="16" t="str">
        <f t="shared" si="1"/>
        <v>7B00013CC801140760FFFF00050100000000000000000000000000000000000000000000000000000000000000000000000000000000000000507D</v>
      </c>
      <c r="AW27" s="79">
        <v>26</v>
      </c>
      <c r="AX27" s="21"/>
      <c r="AY27" s="18" t="str">
        <f t="shared" si="2"/>
        <v>00</v>
      </c>
      <c r="AZ27" s="18" t="str">
        <f t="shared" si="3"/>
        <v>00</v>
      </c>
      <c r="BA27" s="20"/>
      <c r="BB27" s="21"/>
    </row>
    <row r="28" spans="1:54" ht="66">
      <c r="A28" s="27"/>
      <c r="B28" s="16">
        <v>11</v>
      </c>
      <c r="C28" s="27" t="s">
        <v>74</v>
      </c>
      <c r="D28" s="16" t="s">
        <v>225</v>
      </c>
      <c r="E28" s="16">
        <v>1</v>
      </c>
      <c r="F28" s="25">
        <v>0</v>
      </c>
      <c r="G28" s="18" t="s">
        <v>18</v>
      </c>
      <c r="H28" s="18">
        <v>0</v>
      </c>
      <c r="I28" s="18">
        <v>1</v>
      </c>
      <c r="J28" s="18" t="s">
        <v>69</v>
      </c>
      <c r="K28" s="18" t="s">
        <v>68</v>
      </c>
      <c r="L28" s="18">
        <v>1</v>
      </c>
      <c r="M28" s="18">
        <v>14</v>
      </c>
      <c r="N28" s="19">
        <v>760</v>
      </c>
      <c r="O28" s="19">
        <v>0</v>
      </c>
      <c r="P28" s="26">
        <f>F28</f>
        <v>0</v>
      </c>
      <c r="Q28" s="18">
        <v>1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0</v>
      </c>
      <c r="AA28" s="18">
        <v>0</v>
      </c>
      <c r="AB28" s="18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0</v>
      </c>
      <c r="AH28" s="19">
        <v>0</v>
      </c>
      <c r="AI28" s="18">
        <v>0</v>
      </c>
      <c r="AJ28" s="19">
        <v>0</v>
      </c>
      <c r="AK28" s="19">
        <v>0</v>
      </c>
      <c r="AL28" s="19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8" t="str">
        <f t="shared" si="0"/>
        <v>54</v>
      </c>
      <c r="AU28" s="18" t="s">
        <v>25</v>
      </c>
      <c r="AV28" s="16" t="str">
        <f t="shared" si="1"/>
        <v>7B00013CC801140760000000000100000000000000000000000000000000000000000000000000000000000000000000000000000000000000547D</v>
      </c>
      <c r="AW28" s="79">
        <v>27</v>
      </c>
      <c r="AX28" s="21"/>
      <c r="AY28" s="18" t="str">
        <f t="shared" si="2"/>
        <v>00</v>
      </c>
      <c r="AZ28" s="18" t="str">
        <f t="shared" si="3"/>
        <v>00</v>
      </c>
      <c r="BA28" s="20"/>
      <c r="BB28" s="21"/>
    </row>
    <row r="29" spans="1:54" ht="66">
      <c r="A29" s="27"/>
      <c r="B29" s="16"/>
      <c r="C29" s="27"/>
      <c r="D29" s="16" t="s">
        <v>224</v>
      </c>
      <c r="E29" s="16">
        <v>2</v>
      </c>
      <c r="F29" s="25" t="s">
        <v>227</v>
      </c>
      <c r="G29" s="18" t="s">
        <v>18</v>
      </c>
      <c r="H29" s="18">
        <v>0</v>
      </c>
      <c r="I29" s="18">
        <v>1</v>
      </c>
      <c r="J29" s="18" t="s">
        <v>69</v>
      </c>
      <c r="K29" s="18" t="s">
        <v>68</v>
      </c>
      <c r="L29" s="18">
        <v>1</v>
      </c>
      <c r="M29" s="18">
        <v>14</v>
      </c>
      <c r="N29" s="19">
        <v>760</v>
      </c>
      <c r="O29" s="19">
        <v>0</v>
      </c>
      <c r="P29" s="26" t="str">
        <f t="shared" ref="P29:P30" si="8">F29</f>
        <v>02FF</v>
      </c>
      <c r="Q29" s="18">
        <v>1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8">
        <v>0</v>
      </c>
      <c r="AJ29" s="19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8" t="str">
        <f t="shared" si="0"/>
        <v>55</v>
      </c>
      <c r="AU29" s="18" t="s">
        <v>25</v>
      </c>
      <c r="AV29" s="16" t="str">
        <f t="shared" si="1"/>
        <v>7B00013CC801140760000002FF0100000000000000000000000000000000000000000000000000000000000000000000000000000000000000557D</v>
      </c>
      <c r="AW29" s="79">
        <v>28</v>
      </c>
      <c r="AX29" s="21"/>
      <c r="AY29" s="18" t="str">
        <f t="shared" si="2"/>
        <v>00</v>
      </c>
      <c r="AZ29" s="18" t="str">
        <f t="shared" si="3"/>
        <v>00</v>
      </c>
      <c r="BA29" s="20"/>
      <c r="BB29" s="21"/>
    </row>
    <row r="30" spans="1:54" ht="66">
      <c r="A30" s="27"/>
      <c r="B30" s="16"/>
      <c r="C30" s="27"/>
      <c r="D30" s="16" t="s">
        <v>223</v>
      </c>
      <c r="E30" s="16">
        <v>3</v>
      </c>
      <c r="F30" s="25" t="s">
        <v>72</v>
      </c>
      <c r="G30" s="18" t="s">
        <v>18</v>
      </c>
      <c r="H30" s="18">
        <v>0</v>
      </c>
      <c r="I30" s="18">
        <v>1</v>
      </c>
      <c r="J30" s="18" t="s">
        <v>69</v>
      </c>
      <c r="K30" s="18" t="s">
        <v>68</v>
      </c>
      <c r="L30" s="18">
        <v>1</v>
      </c>
      <c r="M30" s="18">
        <v>14</v>
      </c>
      <c r="N30" s="19">
        <v>760</v>
      </c>
      <c r="O30" s="19">
        <v>0</v>
      </c>
      <c r="P30" s="26" t="str">
        <f t="shared" si="8"/>
        <v>FFFF</v>
      </c>
      <c r="Q30" s="18">
        <v>1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0</v>
      </c>
      <c r="AI30" s="18">
        <v>0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8" t="str">
        <f t="shared" si="0"/>
        <v>55</v>
      </c>
      <c r="AU30" s="18" t="s">
        <v>25</v>
      </c>
      <c r="AV30" s="16" t="str">
        <f t="shared" si="1"/>
        <v>7B00013CC8011407600000FFFF0100000000000000000000000000000000000000000000000000000000000000000000000000000000000000557D</v>
      </c>
      <c r="AW30" s="79">
        <v>29</v>
      </c>
      <c r="AX30" s="21"/>
      <c r="AY30" s="18" t="str">
        <f t="shared" si="2"/>
        <v>00</v>
      </c>
      <c r="AZ30" s="18" t="str">
        <f t="shared" si="3"/>
        <v>00</v>
      </c>
      <c r="BA30" s="20"/>
      <c r="BB30" s="21"/>
    </row>
    <row r="31" spans="1:54" ht="66">
      <c r="A31" s="27"/>
      <c r="B31" s="16">
        <v>13</v>
      </c>
      <c r="C31" s="27" t="s">
        <v>217</v>
      </c>
      <c r="D31" s="16" t="s">
        <v>203</v>
      </c>
      <c r="E31" s="16">
        <v>1</v>
      </c>
      <c r="F31" s="22">
        <v>0</v>
      </c>
      <c r="G31" s="18" t="s">
        <v>18</v>
      </c>
      <c r="H31" s="18">
        <v>0</v>
      </c>
      <c r="I31" s="18">
        <v>1</v>
      </c>
      <c r="J31" s="18" t="s">
        <v>69</v>
      </c>
      <c r="K31" s="18" t="s">
        <v>68</v>
      </c>
      <c r="L31" s="18">
        <v>1</v>
      </c>
      <c r="M31" s="18">
        <v>14</v>
      </c>
      <c r="N31" s="19">
        <v>760</v>
      </c>
      <c r="O31" s="19">
        <v>0</v>
      </c>
      <c r="P31" s="19">
        <v>5</v>
      </c>
      <c r="Q31" s="23">
        <f>F31</f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9">
        <v>0</v>
      </c>
      <c r="AD31" s="19">
        <v>0</v>
      </c>
      <c r="AE31" s="19">
        <v>0</v>
      </c>
      <c r="AF31" s="19">
        <v>0</v>
      </c>
      <c r="AG31" s="19">
        <v>0</v>
      </c>
      <c r="AH31" s="19">
        <v>0</v>
      </c>
      <c r="AI31" s="18">
        <v>0</v>
      </c>
      <c r="AJ31" s="19">
        <v>0</v>
      </c>
      <c r="AK31" s="19">
        <v>0</v>
      </c>
      <c r="AL31" s="19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8" t="str">
        <f t="shared" si="0"/>
        <v>50</v>
      </c>
      <c r="AU31" s="18" t="s">
        <v>25</v>
      </c>
      <c r="AV31" s="16" t="str">
        <f t="shared" si="1"/>
        <v>7B00013CC801140760000000050000000000000000000000000000000000000000000000000000000000000000000000000000000000000000507D</v>
      </c>
      <c r="AW31" s="79">
        <v>30</v>
      </c>
      <c r="AX31" s="21"/>
      <c r="AY31" s="18" t="str">
        <f t="shared" si="2"/>
        <v>00</v>
      </c>
      <c r="AZ31" s="18" t="str">
        <f t="shared" si="3"/>
        <v>00</v>
      </c>
      <c r="BA31" s="20"/>
      <c r="BB31" s="21"/>
    </row>
    <row r="32" spans="1:54" ht="66">
      <c r="A32" s="27"/>
      <c r="B32" s="16"/>
      <c r="C32" s="27"/>
      <c r="D32" s="16"/>
      <c r="E32" s="16">
        <v>2</v>
      </c>
      <c r="F32" s="22" t="s">
        <v>22</v>
      </c>
      <c r="G32" s="18" t="s">
        <v>18</v>
      </c>
      <c r="H32" s="18">
        <v>0</v>
      </c>
      <c r="I32" s="18">
        <v>1</v>
      </c>
      <c r="J32" s="18" t="s">
        <v>69</v>
      </c>
      <c r="K32" s="18" t="s">
        <v>68</v>
      </c>
      <c r="L32" s="18">
        <v>1</v>
      </c>
      <c r="M32" s="18">
        <v>14</v>
      </c>
      <c r="N32" s="19">
        <v>760</v>
      </c>
      <c r="O32" s="19">
        <v>0</v>
      </c>
      <c r="P32" s="19">
        <v>5</v>
      </c>
      <c r="Q32" s="23" t="str">
        <f t="shared" ref="Q32" si="9">F32</f>
        <v>FF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0</v>
      </c>
      <c r="AA32" s="18">
        <v>0</v>
      </c>
      <c r="AB32" s="18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18">
        <v>0</v>
      </c>
      <c r="AJ32" s="19">
        <v>0</v>
      </c>
      <c r="AK32" s="19">
        <v>0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8" t="str">
        <f t="shared" si="0"/>
        <v>51</v>
      </c>
      <c r="AU32" s="18" t="s">
        <v>25</v>
      </c>
      <c r="AV32" s="16" t="str">
        <f t="shared" si="1"/>
        <v>7B00013CC80114076000000005FF00000000000000000000000000000000000000000000000000000000000000000000000000000000000000517D</v>
      </c>
      <c r="AW32" s="79">
        <v>31</v>
      </c>
      <c r="AX32" s="21"/>
      <c r="AY32" s="18" t="str">
        <f t="shared" si="2"/>
        <v>00</v>
      </c>
      <c r="AZ32" s="18" t="str">
        <f t="shared" si="3"/>
        <v>00</v>
      </c>
      <c r="BA32" s="20"/>
      <c r="BB32" s="21"/>
    </row>
    <row r="33" spans="1:54" ht="66">
      <c r="A33" s="27"/>
      <c r="B33" s="16">
        <v>14</v>
      </c>
      <c r="C33" s="27" t="s">
        <v>79</v>
      </c>
      <c r="D33" s="16"/>
      <c r="E33" s="16">
        <v>1</v>
      </c>
      <c r="F33" s="22">
        <v>1</v>
      </c>
      <c r="G33" s="18" t="s">
        <v>18</v>
      </c>
      <c r="H33" s="18">
        <v>0</v>
      </c>
      <c r="I33" s="18">
        <v>1</v>
      </c>
      <c r="J33" s="18" t="s">
        <v>69</v>
      </c>
      <c r="K33" s="18" t="s">
        <v>68</v>
      </c>
      <c r="L33" s="18">
        <v>1</v>
      </c>
      <c r="M33" s="18">
        <v>14</v>
      </c>
      <c r="N33" s="19">
        <v>760</v>
      </c>
      <c r="O33" s="19">
        <v>0</v>
      </c>
      <c r="P33" s="19">
        <v>5</v>
      </c>
      <c r="Q33" s="18">
        <v>1</v>
      </c>
      <c r="R33" s="23">
        <f>F33</f>
        <v>1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8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8" t="str">
        <f t="shared" si="0"/>
        <v>54</v>
      </c>
      <c r="AU33" s="18" t="s">
        <v>25</v>
      </c>
      <c r="AV33" s="16" t="str">
        <f t="shared" si="1"/>
        <v>7B00013CC801140760000000050101000000000000000000000000000000000000000000000000000000000000000000000000000000000000547D</v>
      </c>
      <c r="AW33" s="79">
        <v>32</v>
      </c>
      <c r="AX33" s="21"/>
      <c r="AY33" s="18" t="str">
        <f t="shared" si="2"/>
        <v>00</v>
      </c>
      <c r="AZ33" s="18" t="str">
        <f t="shared" si="3"/>
        <v>00</v>
      </c>
      <c r="BA33" s="20"/>
      <c r="BB33" s="21"/>
    </row>
    <row r="34" spans="1:54" ht="66">
      <c r="A34" s="27"/>
      <c r="B34" s="16"/>
      <c r="C34" s="27"/>
      <c r="D34" s="16"/>
      <c r="E34" s="16">
        <v>2</v>
      </c>
      <c r="F34" s="22" t="s">
        <v>22</v>
      </c>
      <c r="G34" s="18" t="s">
        <v>18</v>
      </c>
      <c r="H34" s="18">
        <v>0</v>
      </c>
      <c r="I34" s="18">
        <v>1</v>
      </c>
      <c r="J34" s="18" t="s">
        <v>69</v>
      </c>
      <c r="K34" s="18" t="s">
        <v>68</v>
      </c>
      <c r="L34" s="18">
        <v>1</v>
      </c>
      <c r="M34" s="18">
        <v>14</v>
      </c>
      <c r="N34" s="19">
        <v>760</v>
      </c>
      <c r="O34" s="19">
        <v>0</v>
      </c>
      <c r="P34" s="19">
        <v>5</v>
      </c>
      <c r="Q34" s="18">
        <v>1</v>
      </c>
      <c r="R34" s="23" t="str">
        <f t="shared" ref="R34" si="10">F34</f>
        <v>FF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0</v>
      </c>
      <c r="AH34" s="19">
        <v>0</v>
      </c>
      <c r="AI34" s="18">
        <v>0</v>
      </c>
      <c r="AJ34" s="19">
        <v>0</v>
      </c>
      <c r="AK34" s="19">
        <v>0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8" t="str">
        <f t="shared" si="0"/>
        <v>50</v>
      </c>
      <c r="AU34" s="18" t="s">
        <v>25</v>
      </c>
      <c r="AV34" s="16" t="str">
        <f t="shared" si="1"/>
        <v>7B00013CC8011407600000000501FF000000000000000000000000000000000000000000000000000000000000000000000000000000000000507D</v>
      </c>
      <c r="AW34" s="79">
        <v>33</v>
      </c>
      <c r="AX34" s="21"/>
      <c r="AY34" s="18" t="str">
        <f t="shared" si="2"/>
        <v>00</v>
      </c>
      <c r="AZ34" s="18" t="str">
        <f t="shared" si="3"/>
        <v>00</v>
      </c>
      <c r="BA34" s="20"/>
      <c r="BB34" s="21"/>
    </row>
    <row r="35" spans="1:54" ht="66">
      <c r="A35" s="27"/>
      <c r="B35" s="16">
        <v>15</v>
      </c>
      <c r="C35" s="27" t="s">
        <v>79</v>
      </c>
      <c r="D35" s="16"/>
      <c r="E35" s="16">
        <v>1</v>
      </c>
      <c r="F35" s="22">
        <v>1</v>
      </c>
      <c r="G35" s="18" t="s">
        <v>18</v>
      </c>
      <c r="H35" s="18">
        <v>0</v>
      </c>
      <c r="I35" s="18">
        <v>1</v>
      </c>
      <c r="J35" s="18" t="s">
        <v>69</v>
      </c>
      <c r="K35" s="18" t="s">
        <v>68</v>
      </c>
      <c r="L35" s="18">
        <v>1</v>
      </c>
      <c r="M35" s="18">
        <v>14</v>
      </c>
      <c r="N35" s="19">
        <v>760</v>
      </c>
      <c r="O35" s="19">
        <v>0</v>
      </c>
      <c r="P35" s="19">
        <v>5</v>
      </c>
      <c r="Q35" s="18">
        <v>1</v>
      </c>
      <c r="R35" s="18">
        <v>0</v>
      </c>
      <c r="S35" s="23">
        <f>F35</f>
        <v>1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0</v>
      </c>
      <c r="AA35" s="18">
        <v>0</v>
      </c>
      <c r="AB35" s="18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0</v>
      </c>
      <c r="AI35" s="18">
        <v>0</v>
      </c>
      <c r="AJ35" s="19">
        <v>0</v>
      </c>
      <c r="AK35" s="19">
        <v>0</v>
      </c>
      <c r="AL35" s="19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8" t="str">
        <f t="shared" si="0"/>
        <v>54</v>
      </c>
      <c r="AU35" s="18" t="s">
        <v>25</v>
      </c>
      <c r="AV35" s="16" t="str">
        <f t="shared" si="1"/>
        <v>7B00013CC801140760000000050100010000000000000000000000000000000000000000000000000000000000000000000000000000000000547D</v>
      </c>
      <c r="AW35" s="79">
        <v>34</v>
      </c>
      <c r="AX35" s="21"/>
      <c r="AY35" s="18" t="str">
        <f t="shared" si="2"/>
        <v>00</v>
      </c>
      <c r="AZ35" s="18" t="str">
        <f t="shared" si="3"/>
        <v>00</v>
      </c>
      <c r="BA35" s="20"/>
      <c r="BB35" s="21"/>
    </row>
    <row r="36" spans="1:54" ht="66">
      <c r="A36" s="27"/>
      <c r="B36" s="16"/>
      <c r="C36" s="27"/>
      <c r="D36" s="16"/>
      <c r="E36" s="16">
        <v>2</v>
      </c>
      <c r="F36" s="22" t="s">
        <v>22</v>
      </c>
      <c r="G36" s="18" t="s">
        <v>18</v>
      </c>
      <c r="H36" s="18">
        <v>0</v>
      </c>
      <c r="I36" s="18">
        <v>1</v>
      </c>
      <c r="J36" s="18" t="s">
        <v>69</v>
      </c>
      <c r="K36" s="18" t="s">
        <v>68</v>
      </c>
      <c r="L36" s="18">
        <v>1</v>
      </c>
      <c r="M36" s="18">
        <v>14</v>
      </c>
      <c r="N36" s="19">
        <v>760</v>
      </c>
      <c r="O36" s="19">
        <v>0</v>
      </c>
      <c r="P36" s="19">
        <v>5</v>
      </c>
      <c r="Q36" s="18">
        <v>1</v>
      </c>
      <c r="R36" s="18">
        <v>0</v>
      </c>
      <c r="S36" s="23" t="str">
        <f t="shared" ref="S36" si="11">F36</f>
        <v>FF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18">
        <v>0</v>
      </c>
      <c r="AJ36" s="19">
        <v>0</v>
      </c>
      <c r="AK36" s="19">
        <v>0</v>
      </c>
      <c r="AL36" s="19">
        <v>0</v>
      </c>
      <c r="AM36" s="19">
        <v>0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>
        <v>0</v>
      </c>
      <c r="AT36" s="18" t="str">
        <f t="shared" si="0"/>
        <v>50</v>
      </c>
      <c r="AU36" s="18" t="s">
        <v>25</v>
      </c>
      <c r="AV36" s="16" t="str">
        <f t="shared" si="1"/>
        <v>7B00013CC801140760000000050100FF0000000000000000000000000000000000000000000000000000000000000000000000000000000000507D</v>
      </c>
      <c r="AW36" s="79">
        <v>35</v>
      </c>
      <c r="AX36" s="21"/>
      <c r="AY36" s="18" t="str">
        <f t="shared" si="2"/>
        <v>00</v>
      </c>
      <c r="AZ36" s="18" t="str">
        <f t="shared" si="3"/>
        <v>00</v>
      </c>
      <c r="BA36" s="20"/>
      <c r="BB36" s="21"/>
    </row>
    <row r="37" spans="1:54" ht="66">
      <c r="A37" s="27"/>
      <c r="B37" s="16">
        <v>16</v>
      </c>
      <c r="C37" s="27" t="s">
        <v>79</v>
      </c>
      <c r="D37" s="16"/>
      <c r="E37" s="16">
        <v>1</v>
      </c>
      <c r="F37" s="22">
        <v>1</v>
      </c>
      <c r="G37" s="18" t="s">
        <v>18</v>
      </c>
      <c r="H37" s="18">
        <v>0</v>
      </c>
      <c r="I37" s="18">
        <v>1</v>
      </c>
      <c r="J37" s="18" t="s">
        <v>69</v>
      </c>
      <c r="K37" s="18" t="s">
        <v>68</v>
      </c>
      <c r="L37" s="18">
        <v>1</v>
      </c>
      <c r="M37" s="18">
        <v>14</v>
      </c>
      <c r="N37" s="19">
        <v>760</v>
      </c>
      <c r="O37" s="19">
        <v>0</v>
      </c>
      <c r="P37" s="19">
        <v>5</v>
      </c>
      <c r="Q37" s="18">
        <v>1</v>
      </c>
      <c r="R37" s="18">
        <v>0</v>
      </c>
      <c r="S37" s="18">
        <v>0</v>
      </c>
      <c r="T37" s="23">
        <f>F37</f>
        <v>1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8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8" t="str">
        <f t="shared" si="0"/>
        <v>54</v>
      </c>
      <c r="AU37" s="18" t="s">
        <v>25</v>
      </c>
      <c r="AV37" s="16" t="str">
        <f t="shared" si="1"/>
        <v>7B00013CC801140760000000050100000100000000000000000000000000000000000000000000000000000000000000000000000000000000547D</v>
      </c>
      <c r="AW37" s="79">
        <v>36</v>
      </c>
      <c r="AX37" s="21"/>
      <c r="AY37" s="18" t="str">
        <f t="shared" si="2"/>
        <v>00</v>
      </c>
      <c r="AZ37" s="18" t="str">
        <f t="shared" si="3"/>
        <v>00</v>
      </c>
      <c r="BA37" s="20"/>
      <c r="BB37" s="21"/>
    </row>
    <row r="38" spans="1:54" ht="66">
      <c r="A38" s="27"/>
      <c r="B38" s="16"/>
      <c r="C38" s="27"/>
      <c r="D38" s="16"/>
      <c r="E38" s="16">
        <v>2</v>
      </c>
      <c r="F38" s="22" t="s">
        <v>22</v>
      </c>
      <c r="G38" s="18" t="s">
        <v>18</v>
      </c>
      <c r="H38" s="18">
        <v>0</v>
      </c>
      <c r="I38" s="18">
        <v>1</v>
      </c>
      <c r="J38" s="18" t="s">
        <v>69</v>
      </c>
      <c r="K38" s="18" t="s">
        <v>68</v>
      </c>
      <c r="L38" s="18">
        <v>1</v>
      </c>
      <c r="M38" s="18">
        <v>14</v>
      </c>
      <c r="N38" s="19">
        <v>760</v>
      </c>
      <c r="O38" s="19">
        <v>0</v>
      </c>
      <c r="P38" s="19">
        <v>5</v>
      </c>
      <c r="Q38" s="18">
        <v>1</v>
      </c>
      <c r="R38" s="18">
        <v>0</v>
      </c>
      <c r="S38" s="18">
        <v>0</v>
      </c>
      <c r="T38" s="23" t="str">
        <f t="shared" ref="T38" si="12">F38</f>
        <v>FF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0</v>
      </c>
      <c r="AA38" s="18">
        <v>0</v>
      </c>
      <c r="AB38" s="18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8">
        <v>0</v>
      </c>
      <c r="AJ38" s="19">
        <v>0</v>
      </c>
      <c r="AK38" s="19">
        <v>0</v>
      </c>
      <c r="AL38" s="19">
        <v>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8" t="str">
        <f t="shared" si="0"/>
        <v>50</v>
      </c>
      <c r="AU38" s="18" t="s">
        <v>25</v>
      </c>
      <c r="AV38" s="16" t="str">
        <f t="shared" si="1"/>
        <v>7B00013CC80114076000000005010000FF00000000000000000000000000000000000000000000000000000000000000000000000000000000507D</v>
      </c>
      <c r="AW38" s="79">
        <v>37</v>
      </c>
      <c r="AX38" s="21"/>
      <c r="AY38" s="18" t="str">
        <f t="shared" si="2"/>
        <v>00</v>
      </c>
      <c r="AZ38" s="18" t="str">
        <f t="shared" si="3"/>
        <v>00</v>
      </c>
      <c r="BA38" s="20"/>
      <c r="BB38" s="21"/>
    </row>
    <row r="39" spans="1:54" ht="66">
      <c r="A39" s="27"/>
      <c r="B39" s="16">
        <v>17</v>
      </c>
      <c r="C39" s="27" t="s">
        <v>79</v>
      </c>
      <c r="D39" s="16"/>
      <c r="E39" s="16">
        <v>1</v>
      </c>
      <c r="F39" s="22">
        <v>1</v>
      </c>
      <c r="G39" s="18" t="s">
        <v>18</v>
      </c>
      <c r="H39" s="18">
        <v>0</v>
      </c>
      <c r="I39" s="18">
        <v>1</v>
      </c>
      <c r="J39" s="18" t="s">
        <v>69</v>
      </c>
      <c r="K39" s="18" t="s">
        <v>68</v>
      </c>
      <c r="L39" s="18">
        <v>1</v>
      </c>
      <c r="M39" s="18">
        <v>14</v>
      </c>
      <c r="N39" s="19">
        <v>760</v>
      </c>
      <c r="O39" s="19">
        <v>0</v>
      </c>
      <c r="P39" s="19">
        <v>5</v>
      </c>
      <c r="Q39" s="18">
        <v>1</v>
      </c>
      <c r="R39" s="18">
        <v>0</v>
      </c>
      <c r="S39" s="18">
        <v>0</v>
      </c>
      <c r="T39" s="18">
        <v>0</v>
      </c>
      <c r="U39" s="23">
        <f>F39</f>
        <v>1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8">
        <v>0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8" t="str">
        <f t="shared" si="0"/>
        <v>54</v>
      </c>
      <c r="AU39" s="18" t="s">
        <v>25</v>
      </c>
      <c r="AV39" s="16" t="str">
        <f t="shared" si="1"/>
        <v>7B00013CC801140760000000050100000001000000000000000000000000000000000000000000000000000000000000000000000000000000547D</v>
      </c>
      <c r="AW39" s="79">
        <v>38</v>
      </c>
      <c r="AX39" s="21"/>
      <c r="AY39" s="18" t="str">
        <f t="shared" si="2"/>
        <v>00</v>
      </c>
      <c r="AZ39" s="18" t="str">
        <f t="shared" si="3"/>
        <v>00</v>
      </c>
      <c r="BA39" s="20"/>
      <c r="BB39" s="21"/>
    </row>
    <row r="40" spans="1:54" ht="66">
      <c r="A40" s="27"/>
      <c r="B40" s="16"/>
      <c r="C40" s="27"/>
      <c r="D40" s="16"/>
      <c r="E40" s="16">
        <v>2</v>
      </c>
      <c r="F40" s="22" t="s">
        <v>22</v>
      </c>
      <c r="G40" s="18" t="s">
        <v>18</v>
      </c>
      <c r="H40" s="18">
        <v>0</v>
      </c>
      <c r="I40" s="18">
        <v>1</v>
      </c>
      <c r="J40" s="18" t="s">
        <v>69</v>
      </c>
      <c r="K40" s="18" t="s">
        <v>68</v>
      </c>
      <c r="L40" s="18">
        <v>1</v>
      </c>
      <c r="M40" s="18">
        <v>14</v>
      </c>
      <c r="N40" s="19">
        <v>760</v>
      </c>
      <c r="O40" s="19">
        <v>0</v>
      </c>
      <c r="P40" s="19">
        <v>5</v>
      </c>
      <c r="Q40" s="18">
        <v>1</v>
      </c>
      <c r="R40" s="18">
        <v>0</v>
      </c>
      <c r="S40" s="18">
        <v>0</v>
      </c>
      <c r="T40" s="18">
        <v>0</v>
      </c>
      <c r="U40" s="23" t="str">
        <f t="shared" ref="U40" si="13">F40</f>
        <v>FF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0</v>
      </c>
      <c r="AB40" s="18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8">
        <v>0</v>
      </c>
      <c r="AJ40" s="19">
        <v>0</v>
      </c>
      <c r="AK40" s="19">
        <v>0</v>
      </c>
      <c r="AL40" s="19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8" t="str">
        <f t="shared" si="0"/>
        <v>50</v>
      </c>
      <c r="AU40" s="18" t="s">
        <v>25</v>
      </c>
      <c r="AV40" s="16" t="str">
        <f t="shared" si="1"/>
        <v>7B00013CC8011407600000000501000000FF000000000000000000000000000000000000000000000000000000000000000000000000000000507D</v>
      </c>
      <c r="AW40" s="79">
        <v>39</v>
      </c>
      <c r="AX40" s="21"/>
      <c r="AY40" s="18" t="str">
        <f t="shared" si="2"/>
        <v>00</v>
      </c>
      <c r="AZ40" s="18" t="str">
        <f t="shared" si="3"/>
        <v>00</v>
      </c>
      <c r="BA40" s="20"/>
      <c r="BB40" s="21"/>
    </row>
    <row r="41" spans="1:54" ht="66">
      <c r="A41" s="27"/>
      <c r="B41" s="16">
        <v>18</v>
      </c>
      <c r="C41" s="27" t="s">
        <v>79</v>
      </c>
      <c r="D41" s="16"/>
      <c r="E41" s="16">
        <v>1</v>
      </c>
      <c r="F41" s="22">
        <v>1</v>
      </c>
      <c r="G41" s="18" t="s">
        <v>18</v>
      </c>
      <c r="H41" s="18">
        <v>0</v>
      </c>
      <c r="I41" s="18">
        <v>1</v>
      </c>
      <c r="J41" s="18" t="s">
        <v>69</v>
      </c>
      <c r="K41" s="18" t="s">
        <v>68</v>
      </c>
      <c r="L41" s="18">
        <v>1</v>
      </c>
      <c r="M41" s="18">
        <v>14</v>
      </c>
      <c r="N41" s="19">
        <v>760</v>
      </c>
      <c r="O41" s="19">
        <v>0</v>
      </c>
      <c r="P41" s="19">
        <v>5</v>
      </c>
      <c r="Q41" s="18">
        <v>1</v>
      </c>
      <c r="R41" s="18">
        <v>0</v>
      </c>
      <c r="S41" s="18">
        <v>0</v>
      </c>
      <c r="T41" s="18">
        <v>0</v>
      </c>
      <c r="U41" s="18">
        <v>0</v>
      </c>
      <c r="V41" s="23">
        <f>F41</f>
        <v>1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8">
        <v>0</v>
      </c>
      <c r="AJ41" s="19">
        <v>0</v>
      </c>
      <c r="AK41" s="19">
        <v>0</v>
      </c>
      <c r="AL41" s="19">
        <v>0</v>
      </c>
      <c r="AM41" s="19">
        <v>0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8" t="str">
        <f t="shared" si="0"/>
        <v>54</v>
      </c>
      <c r="AU41" s="18" t="s">
        <v>25</v>
      </c>
      <c r="AV41" s="16" t="str">
        <f t="shared" si="1"/>
        <v>7B00013CC801140760000000050100000000010000000000000000000000000000000000000000000000000000000000000000000000000000547D</v>
      </c>
      <c r="AW41" s="79">
        <v>40</v>
      </c>
      <c r="AX41" s="21"/>
      <c r="AY41" s="18" t="str">
        <f t="shared" si="2"/>
        <v>00</v>
      </c>
      <c r="AZ41" s="18" t="str">
        <f t="shared" si="3"/>
        <v>00</v>
      </c>
      <c r="BA41" s="20"/>
      <c r="BB41" s="21"/>
    </row>
    <row r="42" spans="1:54" ht="66">
      <c r="A42" s="27"/>
      <c r="B42" s="16"/>
      <c r="C42" s="27"/>
      <c r="D42" s="16"/>
      <c r="E42" s="16">
        <v>2</v>
      </c>
      <c r="F42" s="22" t="s">
        <v>22</v>
      </c>
      <c r="G42" s="18" t="s">
        <v>18</v>
      </c>
      <c r="H42" s="18">
        <v>0</v>
      </c>
      <c r="I42" s="18">
        <v>1</v>
      </c>
      <c r="J42" s="18" t="s">
        <v>69</v>
      </c>
      <c r="K42" s="18" t="s">
        <v>68</v>
      </c>
      <c r="L42" s="18">
        <v>1</v>
      </c>
      <c r="M42" s="18">
        <v>14</v>
      </c>
      <c r="N42" s="19">
        <v>760</v>
      </c>
      <c r="O42" s="19">
        <v>0</v>
      </c>
      <c r="P42" s="19">
        <v>5</v>
      </c>
      <c r="Q42" s="18">
        <v>1</v>
      </c>
      <c r="R42" s="18">
        <v>0</v>
      </c>
      <c r="S42" s="18">
        <v>0</v>
      </c>
      <c r="T42" s="18">
        <v>0</v>
      </c>
      <c r="U42" s="18">
        <v>0</v>
      </c>
      <c r="V42" s="23" t="str">
        <f t="shared" ref="V42" si="14">F42</f>
        <v>FF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9">
        <v>0</v>
      </c>
      <c r="AD42" s="19">
        <v>0</v>
      </c>
      <c r="AE42" s="19">
        <v>0</v>
      </c>
      <c r="AF42" s="19">
        <v>0</v>
      </c>
      <c r="AG42" s="19">
        <v>0</v>
      </c>
      <c r="AH42" s="19">
        <v>0</v>
      </c>
      <c r="AI42" s="18">
        <v>0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8" t="str">
        <f t="shared" si="0"/>
        <v>50</v>
      </c>
      <c r="AU42" s="18" t="s">
        <v>25</v>
      </c>
      <c r="AV42" s="16" t="str">
        <f t="shared" si="1"/>
        <v>7B00013CC801140760000000050100000000FF0000000000000000000000000000000000000000000000000000000000000000000000000000507D</v>
      </c>
      <c r="AW42" s="79">
        <v>41</v>
      </c>
      <c r="AX42" s="21"/>
      <c r="AY42" s="18" t="str">
        <f t="shared" si="2"/>
        <v>00</v>
      </c>
      <c r="AZ42" s="18" t="str">
        <f t="shared" si="3"/>
        <v>00</v>
      </c>
      <c r="BA42" s="20"/>
      <c r="BB42" s="21"/>
    </row>
    <row r="43" spans="1:54" ht="66">
      <c r="A43" s="27"/>
      <c r="B43" s="16">
        <v>19</v>
      </c>
      <c r="C43" s="27" t="s">
        <v>79</v>
      </c>
      <c r="D43" s="16"/>
      <c r="E43" s="16">
        <v>1</v>
      </c>
      <c r="F43" s="22">
        <v>1</v>
      </c>
      <c r="G43" s="18" t="s">
        <v>18</v>
      </c>
      <c r="H43" s="18">
        <v>0</v>
      </c>
      <c r="I43" s="18">
        <v>1</v>
      </c>
      <c r="J43" s="18" t="s">
        <v>69</v>
      </c>
      <c r="K43" s="18" t="s">
        <v>68</v>
      </c>
      <c r="L43" s="18">
        <v>1</v>
      </c>
      <c r="M43" s="18">
        <v>14</v>
      </c>
      <c r="N43" s="19">
        <v>760</v>
      </c>
      <c r="O43" s="19">
        <v>0</v>
      </c>
      <c r="P43" s="19">
        <v>5</v>
      </c>
      <c r="Q43" s="18">
        <v>1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23">
        <f>F43</f>
        <v>1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8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>
        <v>0</v>
      </c>
      <c r="AT43" s="18" t="str">
        <f t="shared" si="0"/>
        <v>51</v>
      </c>
      <c r="AU43" s="18" t="s">
        <v>25</v>
      </c>
      <c r="AV43" s="16" t="str">
        <f t="shared" si="1"/>
        <v>7B00013CC801140760000000050100000000000000000000000000000000000000000000000000000000000000000000000000000000000000517D</v>
      </c>
      <c r="AW43" s="79">
        <v>42</v>
      </c>
      <c r="AX43" s="21"/>
      <c r="AY43" s="18" t="str">
        <f t="shared" si="2"/>
        <v>00</v>
      </c>
      <c r="AZ43" s="18" t="str">
        <f t="shared" si="3"/>
        <v>00</v>
      </c>
      <c r="BA43" s="20"/>
      <c r="BB43" s="21"/>
    </row>
    <row r="44" spans="1:54" ht="66">
      <c r="A44" s="27"/>
      <c r="B44" s="16"/>
      <c r="C44" s="27"/>
      <c r="D44" s="16"/>
      <c r="E44" s="16">
        <v>2</v>
      </c>
      <c r="F44" s="22" t="s">
        <v>22</v>
      </c>
      <c r="G44" s="18" t="s">
        <v>18</v>
      </c>
      <c r="H44" s="18">
        <v>0</v>
      </c>
      <c r="I44" s="18">
        <v>1</v>
      </c>
      <c r="J44" s="18" t="s">
        <v>69</v>
      </c>
      <c r="K44" s="18" t="s">
        <v>68</v>
      </c>
      <c r="L44" s="18">
        <v>1</v>
      </c>
      <c r="M44" s="18">
        <v>14</v>
      </c>
      <c r="N44" s="19">
        <v>760</v>
      </c>
      <c r="O44" s="19">
        <v>0</v>
      </c>
      <c r="P44" s="19">
        <v>5</v>
      </c>
      <c r="Q44" s="18">
        <v>1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23" t="str">
        <f t="shared" ref="W44" si="15">F44</f>
        <v>FF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8">
        <v>0</v>
      </c>
      <c r="AJ44" s="19">
        <v>0</v>
      </c>
      <c r="AK44" s="19">
        <v>0</v>
      </c>
      <c r="AL44" s="19">
        <v>0</v>
      </c>
      <c r="AM44" s="19">
        <v>0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8" t="str">
        <f t="shared" si="0"/>
        <v>51</v>
      </c>
      <c r="AU44" s="18" t="s">
        <v>25</v>
      </c>
      <c r="AV44" s="16" t="str">
        <f t="shared" si="1"/>
        <v>7B00013CC801140760000000050100000000000000000000000000000000000000000000000000000000000000000000000000000000000000517D</v>
      </c>
      <c r="AW44" s="79">
        <v>43</v>
      </c>
      <c r="AX44" s="21"/>
      <c r="AY44" s="18" t="str">
        <f t="shared" si="2"/>
        <v>00</v>
      </c>
      <c r="AZ44" s="18" t="str">
        <f t="shared" si="3"/>
        <v>00</v>
      </c>
      <c r="BA44" s="20"/>
      <c r="BB44" s="21"/>
    </row>
    <row r="45" spans="1:54" ht="66">
      <c r="A45" s="27"/>
      <c r="B45" s="16">
        <v>20</v>
      </c>
      <c r="C45" s="27" t="s">
        <v>79</v>
      </c>
      <c r="D45" s="16"/>
      <c r="E45" s="16">
        <v>1</v>
      </c>
      <c r="F45" s="22">
        <v>1</v>
      </c>
      <c r="G45" s="18" t="s">
        <v>18</v>
      </c>
      <c r="H45" s="18">
        <v>0</v>
      </c>
      <c r="I45" s="18">
        <v>1</v>
      </c>
      <c r="J45" s="18" t="s">
        <v>69</v>
      </c>
      <c r="K45" s="18" t="s">
        <v>68</v>
      </c>
      <c r="L45" s="18">
        <v>1</v>
      </c>
      <c r="M45" s="18">
        <v>14</v>
      </c>
      <c r="N45" s="19">
        <v>760</v>
      </c>
      <c r="O45" s="19">
        <v>0</v>
      </c>
      <c r="P45" s="19">
        <v>5</v>
      </c>
      <c r="Q45" s="18">
        <v>1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23">
        <f>F45</f>
        <v>1</v>
      </c>
      <c r="Y45" s="18">
        <v>0</v>
      </c>
      <c r="Z45" s="18">
        <v>0</v>
      </c>
      <c r="AA45" s="18">
        <v>0</v>
      </c>
      <c r="AB45" s="18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8">
        <v>0</v>
      </c>
      <c r="AJ45" s="19">
        <v>0</v>
      </c>
      <c r="AK45" s="19">
        <v>0</v>
      </c>
      <c r="AL45" s="19">
        <v>0</v>
      </c>
      <c r="AM45" s="19">
        <v>0</v>
      </c>
      <c r="AN45" s="19">
        <v>0</v>
      </c>
      <c r="AO45" s="19">
        <v>0</v>
      </c>
      <c r="AP45" s="19">
        <v>0</v>
      </c>
      <c r="AQ45" s="19">
        <v>0</v>
      </c>
      <c r="AR45" s="19">
        <v>0</v>
      </c>
      <c r="AS45" s="19">
        <v>0</v>
      </c>
      <c r="AT45" s="18" t="str">
        <f t="shared" si="0"/>
        <v>54</v>
      </c>
      <c r="AU45" s="18" t="s">
        <v>25</v>
      </c>
      <c r="AV45" s="16" t="str">
        <f t="shared" si="1"/>
        <v>7B00013CC801140760000000050100000000000100000000000000000000000000000000000000000000000000000000000000000000000000547D</v>
      </c>
      <c r="AW45" s="79">
        <v>44</v>
      </c>
      <c r="AX45" s="21"/>
      <c r="AY45" s="18" t="str">
        <f t="shared" si="2"/>
        <v>00</v>
      </c>
      <c r="AZ45" s="18" t="str">
        <f t="shared" si="3"/>
        <v>00</v>
      </c>
      <c r="BA45" s="20"/>
      <c r="BB45" s="21"/>
    </row>
    <row r="46" spans="1:54" ht="66">
      <c r="A46" s="27"/>
      <c r="B46" s="16"/>
      <c r="C46" s="27"/>
      <c r="D46" s="16"/>
      <c r="E46" s="16">
        <v>2</v>
      </c>
      <c r="F46" s="22" t="s">
        <v>22</v>
      </c>
      <c r="G46" s="18" t="s">
        <v>18</v>
      </c>
      <c r="H46" s="18">
        <v>0</v>
      </c>
      <c r="I46" s="18">
        <v>1</v>
      </c>
      <c r="J46" s="18" t="s">
        <v>69</v>
      </c>
      <c r="K46" s="18" t="s">
        <v>68</v>
      </c>
      <c r="L46" s="18">
        <v>1</v>
      </c>
      <c r="M46" s="18">
        <v>14</v>
      </c>
      <c r="N46" s="19">
        <v>760</v>
      </c>
      <c r="O46" s="19">
        <v>0</v>
      </c>
      <c r="P46" s="19">
        <v>5</v>
      </c>
      <c r="Q46" s="18">
        <v>1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23" t="str">
        <f>F46</f>
        <v>FF</v>
      </c>
      <c r="Y46" s="18">
        <v>0</v>
      </c>
      <c r="Z46" s="18">
        <v>0</v>
      </c>
      <c r="AA46" s="18">
        <v>0</v>
      </c>
      <c r="AB46" s="18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8">
        <v>0</v>
      </c>
      <c r="AJ46" s="19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8" t="str">
        <f t="shared" si="0"/>
        <v>50</v>
      </c>
      <c r="AU46" s="18" t="s">
        <v>25</v>
      </c>
      <c r="AV46" s="16" t="str">
        <f t="shared" si="1"/>
        <v>7B00013CC80114076000000005010000000000FF00000000000000000000000000000000000000000000000000000000000000000000000000507D</v>
      </c>
      <c r="AW46" s="79">
        <v>45</v>
      </c>
      <c r="AX46" s="21"/>
      <c r="AY46" s="18" t="str">
        <f t="shared" si="2"/>
        <v>00</v>
      </c>
      <c r="AZ46" s="18" t="str">
        <f t="shared" si="3"/>
        <v>00</v>
      </c>
      <c r="BA46" s="20"/>
      <c r="BB46" s="21"/>
    </row>
    <row r="47" spans="1:54" ht="66">
      <c r="A47" s="27"/>
      <c r="B47" s="16">
        <v>21</v>
      </c>
      <c r="C47" s="27" t="s">
        <v>79</v>
      </c>
      <c r="D47" s="16"/>
      <c r="E47" s="16">
        <v>1</v>
      </c>
      <c r="F47" s="22">
        <v>1</v>
      </c>
      <c r="G47" s="18" t="s">
        <v>18</v>
      </c>
      <c r="H47" s="18">
        <v>0</v>
      </c>
      <c r="I47" s="18">
        <v>1</v>
      </c>
      <c r="J47" s="18" t="s">
        <v>69</v>
      </c>
      <c r="K47" s="18" t="s">
        <v>68</v>
      </c>
      <c r="L47" s="18">
        <v>1</v>
      </c>
      <c r="M47" s="18">
        <v>14</v>
      </c>
      <c r="N47" s="19">
        <v>760</v>
      </c>
      <c r="O47" s="19">
        <v>0</v>
      </c>
      <c r="P47" s="19">
        <v>5</v>
      </c>
      <c r="Q47" s="18">
        <v>1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23">
        <f>F47</f>
        <v>1</v>
      </c>
      <c r="Z47" s="18">
        <v>0</v>
      </c>
      <c r="AA47" s="18">
        <v>0</v>
      </c>
      <c r="AB47" s="18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8">
        <v>0</v>
      </c>
      <c r="AJ47" s="19">
        <v>0</v>
      </c>
      <c r="AK47" s="19">
        <v>0</v>
      </c>
      <c r="AL47" s="19">
        <v>0</v>
      </c>
      <c r="AM47" s="19">
        <v>0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>
        <v>0</v>
      </c>
      <c r="AT47" s="18" t="str">
        <f t="shared" si="0"/>
        <v>54</v>
      </c>
      <c r="AU47" s="18" t="s">
        <v>25</v>
      </c>
      <c r="AV47" s="16" t="str">
        <f t="shared" si="1"/>
        <v>7B00013CC801140760000000050100000000000001000000000000000000000000000000000000000000000000000000000000000000000000547D</v>
      </c>
      <c r="AW47" s="79">
        <v>46</v>
      </c>
      <c r="AX47" s="21"/>
      <c r="AY47" s="18" t="str">
        <f t="shared" si="2"/>
        <v>00</v>
      </c>
      <c r="AZ47" s="18" t="str">
        <f t="shared" si="3"/>
        <v>00</v>
      </c>
      <c r="BA47" s="20"/>
      <c r="BB47" s="21"/>
    </row>
    <row r="48" spans="1:54" ht="66">
      <c r="A48" s="27"/>
      <c r="B48" s="16"/>
      <c r="C48" s="27"/>
      <c r="D48" s="16"/>
      <c r="E48" s="16">
        <v>2</v>
      </c>
      <c r="F48" s="22" t="s">
        <v>22</v>
      </c>
      <c r="G48" s="18" t="s">
        <v>18</v>
      </c>
      <c r="H48" s="18">
        <v>0</v>
      </c>
      <c r="I48" s="18">
        <v>1</v>
      </c>
      <c r="J48" s="18" t="s">
        <v>69</v>
      </c>
      <c r="K48" s="18" t="s">
        <v>68</v>
      </c>
      <c r="L48" s="18">
        <v>1</v>
      </c>
      <c r="M48" s="18">
        <v>14</v>
      </c>
      <c r="N48" s="19">
        <v>760</v>
      </c>
      <c r="O48" s="19">
        <v>0</v>
      </c>
      <c r="P48" s="19">
        <v>5</v>
      </c>
      <c r="Q48" s="18">
        <v>1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23" t="str">
        <f t="shared" ref="Y48" si="16">F48</f>
        <v>FF</v>
      </c>
      <c r="Z48" s="18">
        <v>0</v>
      </c>
      <c r="AA48" s="18">
        <v>0</v>
      </c>
      <c r="AB48" s="18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8">
        <v>0</v>
      </c>
      <c r="AJ48" s="19">
        <v>0</v>
      </c>
      <c r="AK48" s="19">
        <v>0</v>
      </c>
      <c r="AL48" s="19">
        <v>0</v>
      </c>
      <c r="AM48" s="19">
        <v>0</v>
      </c>
      <c r="AN48" s="19">
        <v>0</v>
      </c>
      <c r="AO48" s="19">
        <v>0</v>
      </c>
      <c r="AP48" s="19">
        <v>0</v>
      </c>
      <c r="AQ48" s="19">
        <v>0</v>
      </c>
      <c r="AR48" s="19">
        <v>0</v>
      </c>
      <c r="AS48" s="19">
        <v>0</v>
      </c>
      <c r="AT48" s="18" t="str">
        <f t="shared" si="0"/>
        <v>50</v>
      </c>
      <c r="AU48" s="18" t="s">
        <v>25</v>
      </c>
      <c r="AV48" s="16" t="str">
        <f t="shared" si="1"/>
        <v>7B00013CC8011407600000000501000000000000FF000000000000000000000000000000000000000000000000000000000000000000000000507D</v>
      </c>
      <c r="AW48" s="79">
        <v>47</v>
      </c>
      <c r="AX48" s="21"/>
      <c r="AY48" s="18" t="str">
        <f t="shared" si="2"/>
        <v>00</v>
      </c>
      <c r="AZ48" s="18" t="str">
        <f t="shared" si="3"/>
        <v>00</v>
      </c>
      <c r="BA48" s="20"/>
      <c r="BB48" s="21"/>
    </row>
    <row r="49" spans="1:54" ht="66">
      <c r="A49" s="27"/>
      <c r="B49" s="16">
        <v>22</v>
      </c>
      <c r="C49" s="27" t="s">
        <v>79</v>
      </c>
      <c r="D49" s="16"/>
      <c r="E49" s="16">
        <v>1</v>
      </c>
      <c r="F49" s="22">
        <v>1</v>
      </c>
      <c r="G49" s="18" t="s">
        <v>18</v>
      </c>
      <c r="H49" s="18">
        <v>0</v>
      </c>
      <c r="I49" s="18">
        <v>1</v>
      </c>
      <c r="J49" s="18" t="s">
        <v>69</v>
      </c>
      <c r="K49" s="18" t="s">
        <v>68</v>
      </c>
      <c r="L49" s="18">
        <v>1</v>
      </c>
      <c r="M49" s="18">
        <v>14</v>
      </c>
      <c r="N49" s="19">
        <v>760</v>
      </c>
      <c r="O49" s="19">
        <v>0</v>
      </c>
      <c r="P49" s="19">
        <v>5</v>
      </c>
      <c r="Q49" s="18">
        <v>1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23">
        <f>F49</f>
        <v>1</v>
      </c>
      <c r="AA49" s="18">
        <v>0</v>
      </c>
      <c r="AB49" s="18">
        <v>0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8">
        <v>0</v>
      </c>
      <c r="AJ49" s="19">
        <v>0</v>
      </c>
      <c r="AK49" s="19">
        <v>0</v>
      </c>
      <c r="AL49" s="19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8" t="str">
        <f t="shared" si="0"/>
        <v>54</v>
      </c>
      <c r="AU49" s="18" t="s">
        <v>25</v>
      </c>
      <c r="AV49" s="16" t="str">
        <f t="shared" si="1"/>
        <v>7B00013CC801140760000000050100000000000000010000000000000000000000000000000000000000000000000000000000000000000000547D</v>
      </c>
      <c r="AW49" s="79">
        <v>48</v>
      </c>
      <c r="AX49" s="21"/>
      <c r="AY49" s="18" t="str">
        <f t="shared" si="2"/>
        <v>00</v>
      </c>
      <c r="AZ49" s="18" t="str">
        <f t="shared" si="3"/>
        <v>00</v>
      </c>
      <c r="BA49" s="20"/>
      <c r="BB49" s="21"/>
    </row>
    <row r="50" spans="1:54" ht="66">
      <c r="A50" s="27"/>
      <c r="B50" s="16"/>
      <c r="C50" s="27"/>
      <c r="D50" s="16"/>
      <c r="E50" s="16">
        <v>2</v>
      </c>
      <c r="F50" s="22" t="s">
        <v>22</v>
      </c>
      <c r="G50" s="18" t="s">
        <v>18</v>
      </c>
      <c r="H50" s="18">
        <v>0</v>
      </c>
      <c r="I50" s="18">
        <v>1</v>
      </c>
      <c r="J50" s="18" t="s">
        <v>69</v>
      </c>
      <c r="K50" s="18" t="s">
        <v>68</v>
      </c>
      <c r="L50" s="18">
        <v>1</v>
      </c>
      <c r="M50" s="18">
        <v>14</v>
      </c>
      <c r="N50" s="19">
        <v>760</v>
      </c>
      <c r="O50" s="19">
        <v>0</v>
      </c>
      <c r="P50" s="19">
        <v>5</v>
      </c>
      <c r="Q50" s="18">
        <v>1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23" t="str">
        <f t="shared" ref="Z50" si="17">F50</f>
        <v>FF</v>
      </c>
      <c r="AA50" s="18">
        <v>0</v>
      </c>
      <c r="AB50" s="18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8">
        <v>0</v>
      </c>
      <c r="AJ50" s="19">
        <v>0</v>
      </c>
      <c r="AK50" s="19">
        <v>0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>
        <v>0</v>
      </c>
      <c r="AT50" s="18" t="str">
        <f t="shared" si="0"/>
        <v>50</v>
      </c>
      <c r="AU50" s="18" t="s">
        <v>25</v>
      </c>
      <c r="AV50" s="16" t="str">
        <f t="shared" si="1"/>
        <v>7B00013CC801140760000000050100000000000000FF0000000000000000000000000000000000000000000000000000000000000000000000507D</v>
      </c>
      <c r="AW50" s="79">
        <v>49</v>
      </c>
      <c r="AX50" s="21"/>
      <c r="AY50" s="18" t="str">
        <f t="shared" si="2"/>
        <v>00</v>
      </c>
      <c r="AZ50" s="18" t="str">
        <f t="shared" si="3"/>
        <v>00</v>
      </c>
      <c r="BA50" s="20"/>
      <c r="BB50" s="21"/>
    </row>
    <row r="51" spans="1:54" ht="66">
      <c r="A51" s="27"/>
      <c r="B51" s="16">
        <v>23</v>
      </c>
      <c r="C51" s="27" t="s">
        <v>79</v>
      </c>
      <c r="D51" s="16"/>
      <c r="E51" s="16">
        <v>1</v>
      </c>
      <c r="F51" s="22">
        <v>1</v>
      </c>
      <c r="G51" s="18" t="s">
        <v>18</v>
      </c>
      <c r="H51" s="18">
        <v>0</v>
      </c>
      <c r="I51" s="18">
        <v>1</v>
      </c>
      <c r="J51" s="18" t="s">
        <v>69</v>
      </c>
      <c r="K51" s="18" t="s">
        <v>68</v>
      </c>
      <c r="L51" s="18">
        <v>1</v>
      </c>
      <c r="M51" s="18">
        <v>14</v>
      </c>
      <c r="N51" s="19">
        <v>760</v>
      </c>
      <c r="O51" s="19">
        <v>0</v>
      </c>
      <c r="P51" s="19">
        <v>5</v>
      </c>
      <c r="Q51" s="18">
        <v>1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23">
        <f>F51</f>
        <v>1</v>
      </c>
      <c r="AB51" s="18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8">
        <v>0</v>
      </c>
      <c r="AJ51" s="19">
        <v>0</v>
      </c>
      <c r="AK51" s="19">
        <v>0</v>
      </c>
      <c r="AL51" s="19">
        <v>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8" t="str">
        <f t="shared" si="0"/>
        <v>54</v>
      </c>
      <c r="AU51" s="18" t="s">
        <v>25</v>
      </c>
      <c r="AV51" s="16" t="str">
        <f t="shared" si="1"/>
        <v>7B00013CC801140760000000050100000000000000000100000000000000000000000000000000000000000000000000000000000000000000547D</v>
      </c>
      <c r="AW51" s="79">
        <v>50</v>
      </c>
      <c r="AX51" s="21"/>
      <c r="AY51" s="18" t="str">
        <f t="shared" si="2"/>
        <v>00</v>
      </c>
      <c r="AZ51" s="18" t="str">
        <f t="shared" si="3"/>
        <v>00</v>
      </c>
      <c r="BA51" s="20"/>
      <c r="BB51" s="21"/>
    </row>
    <row r="52" spans="1:54" ht="66">
      <c r="A52" s="27"/>
      <c r="B52" s="16"/>
      <c r="C52" s="27"/>
      <c r="D52" s="16"/>
      <c r="E52" s="16">
        <v>2</v>
      </c>
      <c r="F52" s="22" t="s">
        <v>22</v>
      </c>
      <c r="G52" s="18" t="s">
        <v>18</v>
      </c>
      <c r="H52" s="18">
        <v>0</v>
      </c>
      <c r="I52" s="18">
        <v>1</v>
      </c>
      <c r="J52" s="18" t="s">
        <v>69</v>
      </c>
      <c r="K52" s="18" t="s">
        <v>68</v>
      </c>
      <c r="L52" s="18">
        <v>1</v>
      </c>
      <c r="M52" s="18">
        <v>14</v>
      </c>
      <c r="N52" s="19">
        <v>760</v>
      </c>
      <c r="O52" s="19">
        <v>0</v>
      </c>
      <c r="P52" s="19">
        <v>5</v>
      </c>
      <c r="Q52" s="18">
        <v>1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23" t="str">
        <f t="shared" ref="AA52" si="18">F52</f>
        <v>FF</v>
      </c>
      <c r="AB52" s="18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8">
        <v>0</v>
      </c>
      <c r="AJ52" s="19">
        <v>0</v>
      </c>
      <c r="AK52" s="19">
        <v>0</v>
      </c>
      <c r="AL52" s="19">
        <v>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8" t="str">
        <f t="shared" si="0"/>
        <v>50</v>
      </c>
      <c r="AU52" s="18" t="s">
        <v>25</v>
      </c>
      <c r="AV52" s="16" t="str">
        <f t="shared" si="1"/>
        <v>7B00013CC80114076000000005010000000000000000FF00000000000000000000000000000000000000000000000000000000000000000000507D</v>
      </c>
      <c r="AW52" s="79">
        <v>51</v>
      </c>
      <c r="AX52" s="21"/>
      <c r="AY52" s="18" t="str">
        <f t="shared" si="2"/>
        <v>00</v>
      </c>
      <c r="AZ52" s="18" t="str">
        <f t="shared" si="3"/>
        <v>00</v>
      </c>
      <c r="BA52" s="20"/>
      <c r="BB52" s="21"/>
    </row>
    <row r="53" spans="1:54" ht="66">
      <c r="A53" s="27"/>
      <c r="B53" s="16">
        <v>24</v>
      </c>
      <c r="C53" s="27" t="s">
        <v>79</v>
      </c>
      <c r="D53" s="16"/>
      <c r="E53" s="16">
        <v>1</v>
      </c>
      <c r="F53" s="22">
        <v>1</v>
      </c>
      <c r="G53" s="18" t="s">
        <v>18</v>
      </c>
      <c r="H53" s="18">
        <v>0</v>
      </c>
      <c r="I53" s="18">
        <v>1</v>
      </c>
      <c r="J53" s="18" t="s">
        <v>69</v>
      </c>
      <c r="K53" s="18" t="s">
        <v>68</v>
      </c>
      <c r="L53" s="18">
        <v>1</v>
      </c>
      <c r="M53" s="18">
        <v>14</v>
      </c>
      <c r="N53" s="19">
        <v>760</v>
      </c>
      <c r="O53" s="19">
        <v>0</v>
      </c>
      <c r="P53" s="19">
        <v>5</v>
      </c>
      <c r="Q53" s="18">
        <v>1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23">
        <f>F53</f>
        <v>1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8">
        <v>0</v>
      </c>
      <c r="AJ53" s="19">
        <v>0</v>
      </c>
      <c r="AK53" s="19">
        <v>0</v>
      </c>
      <c r="AL53" s="19">
        <v>0</v>
      </c>
      <c r="AM53" s="19">
        <v>0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>
        <v>0</v>
      </c>
      <c r="AT53" s="18" t="str">
        <f t="shared" si="0"/>
        <v>54</v>
      </c>
      <c r="AU53" s="18" t="s">
        <v>25</v>
      </c>
      <c r="AV53" s="16" t="str">
        <f t="shared" si="1"/>
        <v>7B00013CC801140760000000050100000000000000000001000000000000000000000000000000000000000000000000000000000000000000547D</v>
      </c>
      <c r="AW53" s="79">
        <v>52</v>
      </c>
      <c r="AX53" s="21"/>
      <c r="AY53" s="18" t="str">
        <f t="shared" si="2"/>
        <v>00</v>
      </c>
      <c r="AZ53" s="18" t="str">
        <f t="shared" si="3"/>
        <v>00</v>
      </c>
      <c r="BA53" s="20"/>
      <c r="BB53" s="21"/>
    </row>
    <row r="54" spans="1:54" ht="66">
      <c r="A54" s="27"/>
      <c r="B54" s="16"/>
      <c r="C54" s="27"/>
      <c r="D54" s="16"/>
      <c r="E54" s="16">
        <v>2</v>
      </c>
      <c r="F54" s="22" t="s">
        <v>22</v>
      </c>
      <c r="G54" s="18" t="s">
        <v>18</v>
      </c>
      <c r="H54" s="18">
        <v>0</v>
      </c>
      <c r="I54" s="18">
        <v>1</v>
      </c>
      <c r="J54" s="18" t="s">
        <v>69</v>
      </c>
      <c r="K54" s="18" t="s">
        <v>68</v>
      </c>
      <c r="L54" s="18">
        <v>1</v>
      </c>
      <c r="M54" s="18">
        <v>14</v>
      </c>
      <c r="N54" s="19">
        <v>760</v>
      </c>
      <c r="O54" s="19">
        <v>0</v>
      </c>
      <c r="P54" s="19">
        <v>5</v>
      </c>
      <c r="Q54" s="18">
        <v>1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23" t="str">
        <f t="shared" ref="AB54" si="19">F54</f>
        <v>FF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8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8" t="str">
        <f t="shared" si="0"/>
        <v>50</v>
      </c>
      <c r="AU54" s="18" t="s">
        <v>25</v>
      </c>
      <c r="AV54" s="16" t="str">
        <f t="shared" si="1"/>
        <v>7B00013CC8011407600000000501000000000000000000FF000000000000000000000000000000000000000000000000000000000000000000507D</v>
      </c>
      <c r="AW54" s="79">
        <v>53</v>
      </c>
      <c r="AX54" s="21"/>
      <c r="AY54" s="18" t="str">
        <f t="shared" si="2"/>
        <v>00</v>
      </c>
      <c r="AZ54" s="18" t="str">
        <f t="shared" si="3"/>
        <v>00</v>
      </c>
      <c r="BA54" s="20"/>
      <c r="BB54" s="21"/>
    </row>
    <row r="55" spans="1:54" ht="66">
      <c r="A55" s="27"/>
      <c r="B55" s="16">
        <v>25</v>
      </c>
      <c r="C55" s="27" t="s">
        <v>87</v>
      </c>
      <c r="D55" s="16"/>
      <c r="E55" s="16">
        <v>1</v>
      </c>
      <c r="F55" s="25">
        <v>0</v>
      </c>
      <c r="G55" s="18" t="s">
        <v>18</v>
      </c>
      <c r="H55" s="18">
        <v>0</v>
      </c>
      <c r="I55" s="18">
        <v>1</v>
      </c>
      <c r="J55" s="18" t="s">
        <v>69</v>
      </c>
      <c r="K55" s="18" t="s">
        <v>68</v>
      </c>
      <c r="L55" s="18">
        <v>1</v>
      </c>
      <c r="M55" s="18">
        <v>14</v>
      </c>
      <c r="N55" s="19">
        <v>760</v>
      </c>
      <c r="O55" s="19">
        <v>0</v>
      </c>
      <c r="P55" s="19">
        <v>5</v>
      </c>
      <c r="Q55" s="18">
        <v>1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26">
        <f>F55</f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8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8" t="str">
        <f t="shared" si="0"/>
        <v>51</v>
      </c>
      <c r="AU55" s="18" t="s">
        <v>25</v>
      </c>
      <c r="AV55" s="16" t="str">
        <f t="shared" si="1"/>
        <v>7B00013CC801140760000000050100000000000000000000000000000000000000000000000000000000000000000000000000000000000000517D</v>
      </c>
      <c r="AW55" s="79">
        <v>54</v>
      </c>
      <c r="AX55" s="21"/>
      <c r="AY55" s="18" t="str">
        <f t="shared" si="2"/>
        <v>00</v>
      </c>
      <c r="AZ55" s="18" t="str">
        <f t="shared" si="3"/>
        <v>00</v>
      </c>
      <c r="BA55" s="20"/>
      <c r="BB55" s="21"/>
    </row>
    <row r="56" spans="1:54" ht="66">
      <c r="A56" s="27"/>
      <c r="B56" s="16"/>
      <c r="C56" s="27"/>
      <c r="D56" s="16"/>
      <c r="E56" s="16">
        <v>2</v>
      </c>
      <c r="F56" s="25">
        <v>34</v>
      </c>
      <c r="G56" s="18" t="s">
        <v>18</v>
      </c>
      <c r="H56" s="18">
        <v>0</v>
      </c>
      <c r="I56" s="18">
        <v>1</v>
      </c>
      <c r="J56" s="18" t="s">
        <v>69</v>
      </c>
      <c r="K56" s="18" t="s">
        <v>68</v>
      </c>
      <c r="L56" s="18">
        <v>1</v>
      </c>
      <c r="M56" s="18">
        <v>14</v>
      </c>
      <c r="N56" s="19">
        <v>760</v>
      </c>
      <c r="O56" s="19">
        <v>0</v>
      </c>
      <c r="P56" s="19">
        <v>5</v>
      </c>
      <c r="Q56" s="18">
        <v>1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26">
        <f t="shared" ref="AC56:AC57" si="20">F56</f>
        <v>34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8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8" t="str">
        <f t="shared" si="0"/>
        <v>05</v>
      </c>
      <c r="AU56" s="18" t="s">
        <v>25</v>
      </c>
      <c r="AV56" s="16" t="str">
        <f t="shared" si="1"/>
        <v>7B00013CC801140760000000050100000000000000000000003400000000000000000000000000000000000000000000000000000000000000057D</v>
      </c>
      <c r="AW56" s="79">
        <v>55</v>
      </c>
      <c r="AX56" s="21"/>
      <c r="AY56" s="18" t="str">
        <f t="shared" si="2"/>
        <v>00</v>
      </c>
      <c r="AZ56" s="18" t="str">
        <f t="shared" si="3"/>
        <v>00</v>
      </c>
      <c r="BA56" s="20"/>
      <c r="BB56" s="21"/>
    </row>
    <row r="57" spans="1:54" ht="66">
      <c r="A57" s="27"/>
      <c r="B57" s="16"/>
      <c r="C57" s="27"/>
      <c r="D57" s="16"/>
      <c r="E57" s="16">
        <v>3</v>
      </c>
      <c r="F57" s="25" t="s">
        <v>72</v>
      </c>
      <c r="G57" s="18" t="s">
        <v>18</v>
      </c>
      <c r="H57" s="18">
        <v>0</v>
      </c>
      <c r="I57" s="18">
        <v>1</v>
      </c>
      <c r="J57" s="18" t="s">
        <v>69</v>
      </c>
      <c r="K57" s="18" t="s">
        <v>68</v>
      </c>
      <c r="L57" s="18">
        <v>1</v>
      </c>
      <c r="M57" s="18">
        <v>14</v>
      </c>
      <c r="N57" s="19">
        <v>760</v>
      </c>
      <c r="O57" s="19">
        <v>0</v>
      </c>
      <c r="P57" s="19">
        <v>5</v>
      </c>
      <c r="Q57" s="18">
        <v>1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26" t="str">
        <f t="shared" si="20"/>
        <v>FFFF</v>
      </c>
      <c r="AD57" s="19">
        <v>0</v>
      </c>
      <c r="AE57" s="19">
        <v>0</v>
      </c>
      <c r="AF57" s="19">
        <v>0</v>
      </c>
      <c r="AG57" s="19">
        <v>0</v>
      </c>
      <c r="AH57" s="19">
        <v>0</v>
      </c>
      <c r="AI57" s="18">
        <v>0</v>
      </c>
      <c r="AJ57" s="19">
        <v>0</v>
      </c>
      <c r="AK57" s="19">
        <v>0</v>
      </c>
      <c r="AL57" s="19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8" t="str">
        <f t="shared" si="0"/>
        <v>50</v>
      </c>
      <c r="AU57" s="18" t="s">
        <v>25</v>
      </c>
      <c r="AV57" s="16" t="str">
        <f t="shared" si="1"/>
        <v>7B00013CC801140760000000050100000000000000000000FFFF00000000000000000000000000000000000000000000000000000000000000507D</v>
      </c>
      <c r="AW57" s="79">
        <v>56</v>
      </c>
      <c r="AX57" s="21"/>
      <c r="AY57" s="18" t="str">
        <f t="shared" si="2"/>
        <v>00</v>
      </c>
      <c r="AZ57" s="18" t="str">
        <f t="shared" si="3"/>
        <v>00</v>
      </c>
      <c r="BA57" s="20"/>
      <c r="BB57" s="21"/>
    </row>
    <row r="58" spans="1:54" ht="66">
      <c r="A58" s="27"/>
      <c r="B58" s="16">
        <v>27</v>
      </c>
      <c r="C58" s="27" t="s">
        <v>88</v>
      </c>
      <c r="D58" s="16"/>
      <c r="E58" s="16">
        <v>1</v>
      </c>
      <c r="F58" s="25">
        <v>0</v>
      </c>
      <c r="G58" s="18" t="s">
        <v>18</v>
      </c>
      <c r="H58" s="18">
        <v>0</v>
      </c>
      <c r="I58" s="18">
        <v>1</v>
      </c>
      <c r="J58" s="18" t="s">
        <v>69</v>
      </c>
      <c r="K58" s="18" t="s">
        <v>68</v>
      </c>
      <c r="L58" s="18">
        <v>1</v>
      </c>
      <c r="M58" s="18">
        <v>14</v>
      </c>
      <c r="N58" s="19">
        <v>760</v>
      </c>
      <c r="O58" s="19">
        <v>0</v>
      </c>
      <c r="P58" s="19">
        <v>5</v>
      </c>
      <c r="Q58" s="18">
        <v>1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9">
        <v>0</v>
      </c>
      <c r="AD58" s="26">
        <f>F58</f>
        <v>0</v>
      </c>
      <c r="AE58" s="19">
        <v>0</v>
      </c>
      <c r="AF58" s="19">
        <v>0</v>
      </c>
      <c r="AG58" s="19">
        <v>0</v>
      </c>
      <c r="AH58" s="19">
        <v>0</v>
      </c>
      <c r="AI58" s="18">
        <v>0</v>
      </c>
      <c r="AJ58" s="19">
        <v>0</v>
      </c>
      <c r="AK58" s="19">
        <v>0</v>
      </c>
      <c r="AL58" s="19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8" t="str">
        <f t="shared" si="0"/>
        <v>51</v>
      </c>
      <c r="AU58" s="18" t="s">
        <v>25</v>
      </c>
      <c r="AV58" s="16" t="str">
        <f t="shared" si="1"/>
        <v>7B00013CC801140760000000050100000000000000000000000000000000000000000000000000000000000000000000000000000000000000517D</v>
      </c>
      <c r="AW58" s="79">
        <v>57</v>
      </c>
      <c r="AX58" s="21"/>
      <c r="AY58" s="18" t="str">
        <f t="shared" si="2"/>
        <v>00</v>
      </c>
      <c r="AZ58" s="18" t="str">
        <f t="shared" si="3"/>
        <v>00</v>
      </c>
      <c r="BA58" s="20"/>
      <c r="BB58" s="21"/>
    </row>
    <row r="59" spans="1:54" ht="66">
      <c r="A59" s="27"/>
      <c r="B59" s="16"/>
      <c r="C59" s="27"/>
      <c r="D59" s="16"/>
      <c r="E59" s="16">
        <v>2</v>
      </c>
      <c r="F59" s="25">
        <v>34</v>
      </c>
      <c r="G59" s="18" t="s">
        <v>18</v>
      </c>
      <c r="H59" s="18">
        <v>0</v>
      </c>
      <c r="I59" s="18">
        <v>1</v>
      </c>
      <c r="J59" s="18" t="s">
        <v>69</v>
      </c>
      <c r="K59" s="18" t="s">
        <v>68</v>
      </c>
      <c r="L59" s="18">
        <v>1</v>
      </c>
      <c r="M59" s="18">
        <v>14</v>
      </c>
      <c r="N59" s="19">
        <v>760</v>
      </c>
      <c r="O59" s="19">
        <v>0</v>
      </c>
      <c r="P59" s="19">
        <v>5</v>
      </c>
      <c r="Q59" s="18">
        <v>1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9">
        <v>0</v>
      </c>
      <c r="AD59" s="26">
        <f t="shared" ref="AD59:AD60" si="21">F59</f>
        <v>34</v>
      </c>
      <c r="AE59" s="19">
        <v>0</v>
      </c>
      <c r="AF59" s="19">
        <v>0</v>
      </c>
      <c r="AG59" s="19">
        <v>0</v>
      </c>
      <c r="AH59" s="19">
        <v>0</v>
      </c>
      <c r="AI59" s="18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8" t="str">
        <f t="shared" si="0"/>
        <v>05</v>
      </c>
      <c r="AU59" s="18" t="s">
        <v>25</v>
      </c>
      <c r="AV59" s="16" t="str">
        <f t="shared" si="1"/>
        <v>7B00013CC801140760000000050100000000000000000000000000340000000000000000000000000000000000000000000000000000000000057D</v>
      </c>
      <c r="AW59" s="79">
        <v>58</v>
      </c>
      <c r="AX59" s="21"/>
      <c r="AY59" s="18" t="str">
        <f t="shared" si="2"/>
        <v>00</v>
      </c>
      <c r="AZ59" s="18" t="str">
        <f t="shared" si="3"/>
        <v>00</v>
      </c>
      <c r="BA59" s="20"/>
      <c r="BB59" s="21"/>
    </row>
    <row r="60" spans="1:54" ht="66">
      <c r="A60" s="27"/>
      <c r="B60" s="16"/>
      <c r="C60" s="27"/>
      <c r="D60" s="16"/>
      <c r="E60" s="16">
        <v>3</v>
      </c>
      <c r="F60" s="25" t="s">
        <v>72</v>
      </c>
      <c r="G60" s="18" t="s">
        <v>18</v>
      </c>
      <c r="H60" s="18">
        <v>0</v>
      </c>
      <c r="I60" s="18">
        <v>1</v>
      </c>
      <c r="J60" s="18" t="s">
        <v>69</v>
      </c>
      <c r="K60" s="18" t="s">
        <v>68</v>
      </c>
      <c r="L60" s="18">
        <v>1</v>
      </c>
      <c r="M60" s="18">
        <v>14</v>
      </c>
      <c r="N60" s="19">
        <v>760</v>
      </c>
      <c r="O60" s="19">
        <v>0</v>
      </c>
      <c r="P60" s="19">
        <v>5</v>
      </c>
      <c r="Q60" s="18">
        <v>1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9">
        <v>0</v>
      </c>
      <c r="AD60" s="26" t="str">
        <f t="shared" si="21"/>
        <v>FFFF</v>
      </c>
      <c r="AE60" s="19">
        <v>0</v>
      </c>
      <c r="AF60" s="19">
        <v>0</v>
      </c>
      <c r="AG60" s="19">
        <v>0</v>
      </c>
      <c r="AH60" s="19">
        <v>0</v>
      </c>
      <c r="AI60" s="18">
        <v>0</v>
      </c>
      <c r="AJ60" s="19">
        <v>0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8" t="str">
        <f t="shared" si="0"/>
        <v>50</v>
      </c>
      <c r="AU60" s="18" t="s">
        <v>25</v>
      </c>
      <c r="AV60" s="16" t="str">
        <f t="shared" si="1"/>
        <v>7B00013CC8011407600000000501000000000000000000000000FFFF0000000000000000000000000000000000000000000000000000000000507D</v>
      </c>
      <c r="AW60" s="79">
        <v>59</v>
      </c>
      <c r="AX60" s="21"/>
      <c r="AY60" s="18" t="str">
        <f t="shared" si="2"/>
        <v>00</v>
      </c>
      <c r="AZ60" s="18" t="str">
        <f t="shared" si="3"/>
        <v>00</v>
      </c>
      <c r="BA60" s="20"/>
      <c r="BB60" s="21"/>
    </row>
    <row r="61" spans="1:54" ht="66">
      <c r="A61" s="27"/>
      <c r="B61" s="16">
        <v>29</v>
      </c>
      <c r="C61" s="27" t="s">
        <v>89</v>
      </c>
      <c r="D61" s="16"/>
      <c r="E61" s="16">
        <v>1</v>
      </c>
      <c r="F61" s="25">
        <v>0</v>
      </c>
      <c r="G61" s="18" t="s">
        <v>18</v>
      </c>
      <c r="H61" s="18">
        <v>0</v>
      </c>
      <c r="I61" s="18">
        <v>1</v>
      </c>
      <c r="J61" s="18" t="s">
        <v>69</v>
      </c>
      <c r="K61" s="18" t="s">
        <v>68</v>
      </c>
      <c r="L61" s="18">
        <v>1</v>
      </c>
      <c r="M61" s="18">
        <v>14</v>
      </c>
      <c r="N61" s="19">
        <v>760</v>
      </c>
      <c r="O61" s="19">
        <v>0</v>
      </c>
      <c r="P61" s="19">
        <v>5</v>
      </c>
      <c r="Q61" s="18">
        <v>1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9">
        <v>0</v>
      </c>
      <c r="AD61" s="19">
        <v>0</v>
      </c>
      <c r="AE61" s="26">
        <f>F61</f>
        <v>0</v>
      </c>
      <c r="AF61" s="19">
        <v>0</v>
      </c>
      <c r="AG61" s="19">
        <v>0</v>
      </c>
      <c r="AH61" s="19">
        <v>0</v>
      </c>
      <c r="AI61" s="18">
        <v>0</v>
      </c>
      <c r="AJ61" s="19">
        <v>0</v>
      </c>
      <c r="AK61" s="19">
        <v>0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8" t="str">
        <f t="shared" si="0"/>
        <v>51</v>
      </c>
      <c r="AU61" s="18" t="s">
        <v>25</v>
      </c>
      <c r="AV61" s="16" t="str">
        <f t="shared" si="1"/>
        <v>7B00013CC801140760000000050100000000000000000000000000000000000000000000000000000000000000000000000000000000000000517D</v>
      </c>
      <c r="AW61" s="79">
        <v>60</v>
      </c>
      <c r="AX61" s="21"/>
      <c r="AY61" s="18" t="str">
        <f t="shared" si="2"/>
        <v>00</v>
      </c>
      <c r="AZ61" s="18" t="str">
        <f t="shared" si="3"/>
        <v>00</v>
      </c>
      <c r="BA61" s="20"/>
      <c r="BB61" s="21"/>
    </row>
    <row r="62" spans="1:54" ht="66">
      <c r="A62" s="27"/>
      <c r="B62" s="16"/>
      <c r="C62" s="27"/>
      <c r="D62" s="16"/>
      <c r="E62" s="16">
        <v>2</v>
      </c>
      <c r="F62" s="25">
        <v>34</v>
      </c>
      <c r="G62" s="18" t="s">
        <v>18</v>
      </c>
      <c r="H62" s="18">
        <v>0</v>
      </c>
      <c r="I62" s="18">
        <v>1</v>
      </c>
      <c r="J62" s="18" t="s">
        <v>69</v>
      </c>
      <c r="K62" s="18" t="s">
        <v>68</v>
      </c>
      <c r="L62" s="18">
        <v>1</v>
      </c>
      <c r="M62" s="18">
        <v>14</v>
      </c>
      <c r="N62" s="19">
        <v>760</v>
      </c>
      <c r="O62" s="19">
        <v>0</v>
      </c>
      <c r="P62" s="19">
        <v>5</v>
      </c>
      <c r="Q62" s="18">
        <v>1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9">
        <v>0</v>
      </c>
      <c r="AD62" s="19">
        <v>0</v>
      </c>
      <c r="AE62" s="26">
        <f t="shared" ref="AE62:AE63" si="22">F62</f>
        <v>34</v>
      </c>
      <c r="AF62" s="19">
        <v>0</v>
      </c>
      <c r="AG62" s="19">
        <v>0</v>
      </c>
      <c r="AH62" s="19">
        <v>0</v>
      </c>
      <c r="AI62" s="18">
        <v>0</v>
      </c>
      <c r="AJ62" s="19">
        <v>0</v>
      </c>
      <c r="AK62" s="19">
        <v>0</v>
      </c>
      <c r="AL62" s="19">
        <v>0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8" t="str">
        <f t="shared" si="0"/>
        <v>05</v>
      </c>
      <c r="AU62" s="18" t="s">
        <v>25</v>
      </c>
      <c r="AV62" s="16" t="str">
        <f t="shared" si="1"/>
        <v>7B00013CC801140760000000050100000000000000000000000000000034000000000000000000000000000000000000000000000000000000057D</v>
      </c>
      <c r="AW62" s="79">
        <v>61</v>
      </c>
      <c r="AX62" s="21"/>
      <c r="AY62" s="18" t="str">
        <f t="shared" si="2"/>
        <v>00</v>
      </c>
      <c r="AZ62" s="18" t="str">
        <f t="shared" si="3"/>
        <v>00</v>
      </c>
      <c r="BA62" s="20"/>
      <c r="BB62" s="21"/>
    </row>
    <row r="63" spans="1:54" ht="66">
      <c r="A63" s="27"/>
      <c r="B63" s="16"/>
      <c r="C63" s="27"/>
      <c r="D63" s="16"/>
      <c r="E63" s="16">
        <v>3</v>
      </c>
      <c r="F63" s="25" t="s">
        <v>72</v>
      </c>
      <c r="G63" s="18" t="s">
        <v>18</v>
      </c>
      <c r="H63" s="18">
        <v>0</v>
      </c>
      <c r="I63" s="18">
        <v>1</v>
      </c>
      <c r="J63" s="18" t="s">
        <v>69</v>
      </c>
      <c r="K63" s="18" t="s">
        <v>68</v>
      </c>
      <c r="L63" s="18">
        <v>1</v>
      </c>
      <c r="M63" s="18">
        <v>14</v>
      </c>
      <c r="N63" s="19">
        <v>760</v>
      </c>
      <c r="O63" s="19">
        <v>0</v>
      </c>
      <c r="P63" s="19">
        <v>5</v>
      </c>
      <c r="Q63" s="18">
        <v>1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9">
        <v>0</v>
      </c>
      <c r="AD63" s="19">
        <v>0</v>
      </c>
      <c r="AE63" s="26" t="str">
        <f t="shared" si="22"/>
        <v>FFFF</v>
      </c>
      <c r="AF63" s="19">
        <v>0</v>
      </c>
      <c r="AG63" s="19">
        <v>0</v>
      </c>
      <c r="AH63" s="19">
        <v>0</v>
      </c>
      <c r="AI63" s="18">
        <v>0</v>
      </c>
      <c r="AJ63" s="19">
        <v>0</v>
      </c>
      <c r="AK63" s="19">
        <v>0</v>
      </c>
      <c r="AL63" s="19">
        <v>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8" t="str">
        <f t="shared" si="0"/>
        <v>50</v>
      </c>
      <c r="AU63" s="18" t="s">
        <v>25</v>
      </c>
      <c r="AV63" s="16" t="str">
        <f t="shared" si="1"/>
        <v>7B00013CC80114076000000005010000000000000000000000000000FFFF000000000000000000000000000000000000000000000000000000507D</v>
      </c>
      <c r="AW63" s="79">
        <v>62</v>
      </c>
      <c r="AX63" s="21"/>
      <c r="AY63" s="18" t="str">
        <f t="shared" si="2"/>
        <v>00</v>
      </c>
      <c r="AZ63" s="18" t="str">
        <f t="shared" si="3"/>
        <v>00</v>
      </c>
      <c r="BA63" s="20"/>
      <c r="BB63" s="21"/>
    </row>
    <row r="64" spans="1:54" ht="66">
      <c r="A64" s="27"/>
      <c r="B64" s="16">
        <v>31</v>
      </c>
      <c r="C64" s="27" t="s">
        <v>90</v>
      </c>
      <c r="D64" s="16"/>
      <c r="E64" s="16">
        <v>1</v>
      </c>
      <c r="F64" s="25">
        <v>0</v>
      </c>
      <c r="G64" s="18" t="s">
        <v>18</v>
      </c>
      <c r="H64" s="18">
        <v>0</v>
      </c>
      <c r="I64" s="18">
        <v>1</v>
      </c>
      <c r="J64" s="18" t="s">
        <v>69</v>
      </c>
      <c r="K64" s="18" t="s">
        <v>68</v>
      </c>
      <c r="L64" s="18">
        <v>1</v>
      </c>
      <c r="M64" s="18">
        <v>14</v>
      </c>
      <c r="N64" s="19">
        <v>760</v>
      </c>
      <c r="O64" s="19">
        <v>0</v>
      </c>
      <c r="P64" s="19">
        <v>5</v>
      </c>
      <c r="Q64" s="18">
        <v>1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9">
        <v>0</v>
      </c>
      <c r="AD64" s="19">
        <v>0</v>
      </c>
      <c r="AE64" s="19">
        <v>0</v>
      </c>
      <c r="AF64" s="26">
        <f>F64</f>
        <v>0</v>
      </c>
      <c r="AG64" s="19">
        <v>0</v>
      </c>
      <c r="AH64" s="19">
        <v>0</v>
      </c>
      <c r="AI64" s="18">
        <v>0</v>
      </c>
      <c r="AJ64" s="19">
        <v>0</v>
      </c>
      <c r="AK64" s="19">
        <v>0</v>
      </c>
      <c r="AL64" s="19">
        <v>0</v>
      </c>
      <c r="AM64" s="19">
        <v>0</v>
      </c>
      <c r="AN64" s="19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8" t="str">
        <f t="shared" si="0"/>
        <v>51</v>
      </c>
      <c r="AU64" s="18" t="s">
        <v>25</v>
      </c>
      <c r="AV64" s="16" t="str">
        <f t="shared" si="1"/>
        <v>7B00013CC801140760000000050100000000000000000000000000000000000000000000000000000000000000000000000000000000000000517D</v>
      </c>
      <c r="AW64" s="79">
        <v>63</v>
      </c>
      <c r="AX64" s="21"/>
      <c r="AY64" s="18" t="str">
        <f t="shared" si="2"/>
        <v>00</v>
      </c>
      <c r="AZ64" s="18" t="str">
        <f t="shared" si="3"/>
        <v>00</v>
      </c>
      <c r="BA64" s="20"/>
      <c r="BB64" s="21"/>
    </row>
    <row r="65" spans="1:54" ht="66">
      <c r="A65" s="27"/>
      <c r="B65" s="16"/>
      <c r="C65" s="27"/>
      <c r="D65" s="16"/>
      <c r="E65" s="16">
        <v>2</v>
      </c>
      <c r="F65" s="25">
        <v>34</v>
      </c>
      <c r="G65" s="18" t="s">
        <v>18</v>
      </c>
      <c r="H65" s="18">
        <v>0</v>
      </c>
      <c r="I65" s="18">
        <v>1</v>
      </c>
      <c r="J65" s="18" t="s">
        <v>69</v>
      </c>
      <c r="K65" s="18" t="s">
        <v>68</v>
      </c>
      <c r="L65" s="18">
        <v>1</v>
      </c>
      <c r="M65" s="18">
        <v>14</v>
      </c>
      <c r="N65" s="19">
        <v>760</v>
      </c>
      <c r="O65" s="19">
        <v>0</v>
      </c>
      <c r="P65" s="19">
        <v>5</v>
      </c>
      <c r="Q65" s="18">
        <v>1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9">
        <v>0</v>
      </c>
      <c r="AD65" s="19">
        <v>0</v>
      </c>
      <c r="AE65" s="19">
        <v>0</v>
      </c>
      <c r="AF65" s="26">
        <f t="shared" ref="AF65:AF66" si="23">F65</f>
        <v>34</v>
      </c>
      <c r="AG65" s="19">
        <v>0</v>
      </c>
      <c r="AH65" s="19">
        <v>0</v>
      </c>
      <c r="AI65" s="18">
        <v>0</v>
      </c>
      <c r="AJ65" s="19">
        <v>0</v>
      </c>
      <c r="AK65" s="19">
        <v>0</v>
      </c>
      <c r="AL65" s="19">
        <v>0</v>
      </c>
      <c r="AM65" s="19">
        <v>0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8" t="str">
        <f t="shared" si="0"/>
        <v>05</v>
      </c>
      <c r="AU65" s="18" t="s">
        <v>25</v>
      </c>
      <c r="AV65" s="16" t="str">
        <f t="shared" si="1"/>
        <v>7B00013CC801140760000000050100000000000000000000000000000000003400000000000000000000000000000000000000000000000000057D</v>
      </c>
      <c r="AW65" s="79">
        <v>64</v>
      </c>
      <c r="AX65" s="21"/>
      <c r="AY65" s="18" t="str">
        <f t="shared" si="2"/>
        <v>00</v>
      </c>
      <c r="AZ65" s="18" t="str">
        <f t="shared" si="3"/>
        <v>00</v>
      </c>
      <c r="BA65" s="20"/>
      <c r="BB65" s="21"/>
    </row>
    <row r="66" spans="1:54" ht="66">
      <c r="A66" s="27"/>
      <c r="B66" s="16"/>
      <c r="C66" s="27"/>
      <c r="D66" s="16"/>
      <c r="E66" s="16">
        <v>3</v>
      </c>
      <c r="F66" s="25" t="s">
        <v>72</v>
      </c>
      <c r="G66" s="18" t="s">
        <v>18</v>
      </c>
      <c r="H66" s="18">
        <v>0</v>
      </c>
      <c r="I66" s="18">
        <v>1</v>
      </c>
      <c r="J66" s="18" t="s">
        <v>69</v>
      </c>
      <c r="K66" s="18" t="s">
        <v>68</v>
      </c>
      <c r="L66" s="18">
        <v>1</v>
      </c>
      <c r="M66" s="18">
        <v>14</v>
      </c>
      <c r="N66" s="19">
        <v>760</v>
      </c>
      <c r="O66" s="19">
        <v>0</v>
      </c>
      <c r="P66" s="19">
        <v>5</v>
      </c>
      <c r="Q66" s="18">
        <v>1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9">
        <v>0</v>
      </c>
      <c r="AD66" s="19">
        <v>0</v>
      </c>
      <c r="AE66" s="19">
        <v>0</v>
      </c>
      <c r="AF66" s="26" t="str">
        <f t="shared" si="23"/>
        <v>FFFF</v>
      </c>
      <c r="AG66" s="19">
        <v>0</v>
      </c>
      <c r="AH66" s="19">
        <v>0</v>
      </c>
      <c r="AI66" s="18">
        <v>0</v>
      </c>
      <c r="AJ66" s="19">
        <v>0</v>
      </c>
      <c r="AK66" s="19">
        <v>0</v>
      </c>
      <c r="AL66" s="19">
        <v>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8" t="str">
        <f t="shared" ref="AT66:AT105" si="24">TEXT(DEC2HEX(_xlfn.BITAND(SUM(HEX2DEC(G66)+HEX2DEC(H66)+HEX2DEC(I66)+HEX2DEC(J66)+HEX2DEC(K66)+HEX2DEC(L66)+HEX2DEC(M66)+HEX2DEC(N66)+HEX2DEC(O66)+HEX2DEC(P66)+HEX2DEC(Q66)+HEX2DEC(R66)+HEX2DEC(S66)+HEX2DEC(T66)+HEX2DEC(U66)+HEX2DEC(V66)+HEX2DEC(X66)+HEX2DEC(Y66)+HEX2DEC(Z66)+HEX2DEC(AA66)+HEX2DEC(AB66)+HEX2DEC(AC66)+HEX2DEC(AD66)+HEX2DEC(AE66)+HEX2DEC(AF66)+HEX2DEC(AG66)+HEX2DEC(AH66)+HEX2DEC(AI66)+HEX2DEC(AJ66)+HEX2DEC(AK66)+HEX2DEC(AL66)+HEX2DEC(AM66)+HEX2DEC(AN66)+HEX2DEC(AO66)+HEX2DEC(AP66)+HEX2DEC(AQ66)+HEX2DEC(AR66)+HEX2DEC(AS66)),85)),"00")</f>
        <v>50</v>
      </c>
      <c r="AU66" s="18" t="s">
        <v>25</v>
      </c>
      <c r="AV66" s="16" t="str">
        <f t="shared" ref="AV66:AV109" si="25">CONCATENATE(TEXT(G66,"00"),TEXT(H66,"00"),TEXT(I66,"00"),TEXT(J66,"00"),TEXT(K66,"00"),TEXT(L66,"00"),TEXT(M66,"00"),TEXT(N66,"0000"),TEXT(O66,"0000"),TEXT(P66,"0000"),TEXT(Q66,"00"),TEXT(R66,"00"),,TEXT(S66,"00"),,TEXT(T66,"00"),TEXT(U66,"00"),TEXT(V66,"00"),TEXT(X66,"00"),TEXT(Y66,"00"),TEXT(Z66,"00"),TEXT(AA66,"00"),TEXT(AB66,"00"),TEXT(AC66,"0000"),TEXT(AD66,"0000"),TEXT(AE66,"0000"),TEXT(AF66,"0000"),TEXT(AG66,"0000"),TEXT(AH66,"0000"),TEXT(AI66,"00"),TEXT(AJ66,"0000"),TEXT(AK66,"0000"),TEXT(AL66,"0000"),TEXT(AM66,"0000"),TEXT(AN66,"0000"),TEXT(AO66,"0000"),TEXT(AP66,"0000"),TEXT(AQ66,"0000"),TEXT(AR66,"0000"),TEXT(AS66,"0000"),TEXT(AT66,"00"),TEXT(AU66,"00"))</f>
        <v>7B00013CC801140760000000050100000000000000000000000000000000FFFF00000000000000000000000000000000000000000000000000507D</v>
      </c>
      <c r="AW66" s="79">
        <v>65</v>
      </c>
      <c r="AX66" s="21"/>
      <c r="AY66" s="18" t="str">
        <f t="shared" ref="AY66:AY109" si="26">TEXT(DEC2HEX(_xlfn.BITAND(SUM(
HEX2DEC(MID(AX66,1,2))+HEX2DEC(MID(AX66,4,2))+HEX2DEC(MID(AX66,7,2))+HEX2DEC(MID(AX66,10,2))+HEX2DEC(MID(AX66,13,2))+HEX2DEC(MID(AX66,16,2))+HEX2DEC(MID(AX66,19,2))+HEX2DEC(MID(AX66,22,2))+
HEX2DEC(MID(AX66,25,2))+HEX2DEC(MID(AX66,28,2))+HEX2DEC(MID(AX66,31,2))+HEX2DEC(MID(AX66,34,2))+HEX2DEC(MID(AX66,37,2))+HEX2DEC(MID(AX66,40,2))+HEX2DEC(MID(AX66,43,2))+HEX2DEC(MID(AX66,46,2))+
HEX2DEC(MID(AX66,49,2))+HEX2DEC(MID(AX66,52,2))+HEX2DEC(MID(AX66,55,2))+HEX2DEC(MID(AX66,58,2))+HEX2DEC(MID(AX66,61,2))+HEX2DEC(MID(AX66,64,2))+HEX2DEC(MID(AX66,67,2))+HEX2DEC(MID(AX66,70,2))+
HEX2DEC(MID(AX66,73,2))+HEX2DEC(MID(AX66,76,2))+HEX2DEC(MID(AX66,79,2))+HEX2DEC(MID(AX66,82,2))+HEX2DEC(MID(AX66,85,2))+HEX2DEC(MID(AX66,88,2))+HEX2DEC(MID(AX66,91,2))+HEX2DEC(MID(AX66,94,2))+
HEX2DEC(MID(AX66,97,2))+HEX2DEC(MID(AX66,100,2))+HEX2DEC(MID(AX66,103,2))+HEX2DEC(MID(AX66,106,2))+HEX2DEC(MID(AX66,109,2))+HEX2DEC(MID(AX66,112,2))+HEX2DEC(MID(AX66,115,2))+HEX2DEC(MID(AX66,118,2))+HEX2DEC(MID(AX66,121,2))+HEX2DEC(MID(AX66,124,2))+HEX2DEC(MID(AX66,127,2))+HEX2DEC(MID(AX66,130,2))+HEX2DEC(MID(AX66,133,2))+HEX2DEC(MID(AX66,136,2))),85)),"00")</f>
        <v>00</v>
      </c>
      <c r="AZ66" s="18" t="str">
        <f t="shared" ref="AZ66:AZ109" si="27">TEXT(DEC2HEX(_xlfn.BITAND(SUM(
HEX2DEC(MID(AX66,1,2))+HEX2DEC(MID(AX66,4,2))+HEX2DEC(MID(AX66,7,2))+HEX2DEC(MID(AX66,10,2))+HEX2DEC(MID(AX66,13,2))+HEX2DEC(MID(AX66,16,2))+HEX2DEC(MID(AX66,19,2))+HEX2DEC(MID(AX66,22,2))+
HEX2DEC(MID(AX66,25,2))+HEX2DEC(MID(AX66,28,2))+HEX2DEC(MID(AX66,31,2))+HEX2DEC(MID(AX66,34,2))+HEX2DEC(MID(AX66,37,2))+HEX2DEC(MID(AX66,40,2))+HEX2DEC(MID(AX66,43,2))+HEX2DEC(MID(AX66,46,2))+
HEX2DEC(MID(AX66,49,2))+HEX2DEC(MID(AX66,52,2))+HEX2DEC(MID(AX66,55,2))+HEX2DEC(MID(AX66,58,2))+HEX2DEC(MID(AX66,61,2))+HEX2DEC(MID(AX66,64,2))+HEX2DEC(MID(AX66,67,2))+HEX2DEC(MID(AX66,70,2))+
HEX2DEC(MID(AX66,73,2))+HEX2DEC(MID(AX66,76,2))+HEX2DEC(MID(AX66,79,2))+HEX2DEC(MID(AX66,82,2))+HEX2DEC(MID(AX66,85,2))+HEX2DEC(MID(AX66,88,2))+HEX2DEC(MID(AX66,91,2))+HEX2DEC(MID(AX66,94,2))+
HEX2DEC(MID(AX66,97,2))+HEX2DEC(MID(AX66,100,2))+HEX2DEC(MID(AX66,103,2))+HEX2DEC(MID(AX66,106,2))+HEX2DEC(MID(AX66,109,2))+HEX2DEC(MID(AX66,112,2))+HEX2DEC(MID(AX66,115,2))+HEX2DEC(MID(AX66,118,2))+HEX2DEC(MID(AX66,121,2))+HEX2DEC(MID(AX66,124,2))+HEX2DEC(MID(AX66,127,2))+HEX2DEC(MID(AX66,130,2))+HEX2DEC(MID(AX66,133,2))+HEX2DEC(MID(AX66,136,2))+HEX2DEC(MID(AX66,139,2))+HEX2DEC(MID(AX66,142,2))+HEX2DEC(MID(AX66,145,2))+HEX2DEC(MID(AX66,148,2))+HEX2DEC(MID(AX66,151,2))+HEX2DEC(MID(AX66,154,2))+HEX2DEC(MID(AX66,157,2))+HEX2DEC(MID(AX66,160,2))+HEX2DEC(MID(AX66,163,2))+HEX2DEC(MID(AX66,166,2))+HEX2DEC(MID(AX66,169,2))+HEX2DEC(MID(AX66,172,2))+HEX2DEC(MID(AX66,175,2))+HEX2DEC(MID(AX66,178,2))+HEX2DEC(MID(AX66,181,2))+HEX2DEC(MID(AX66,184,2))+HEX2DEC(MID(AX66,187,2))+HEX2DEC(MID(AX66,190,2))+HEX2DEC(MID(AX66,193,2))+HEX2DEC(MID(AX66,196,2))+HEX2DEC(MID(AX66,199,2))+HEX2DEC(MID(AX66,202,2))),85)),"00")</f>
        <v>00</v>
      </c>
      <c r="BA66" s="20"/>
      <c r="BB66" s="21"/>
    </row>
    <row r="67" spans="1:54" ht="66">
      <c r="A67" s="27"/>
      <c r="B67" s="16">
        <v>33</v>
      </c>
      <c r="C67" s="27" t="s">
        <v>91</v>
      </c>
      <c r="D67" s="16"/>
      <c r="E67" s="16">
        <v>1</v>
      </c>
      <c r="F67" s="25">
        <v>0</v>
      </c>
      <c r="G67" s="18" t="s">
        <v>18</v>
      </c>
      <c r="H67" s="18">
        <v>0</v>
      </c>
      <c r="I67" s="18">
        <v>1</v>
      </c>
      <c r="J67" s="18" t="s">
        <v>69</v>
      </c>
      <c r="K67" s="18" t="s">
        <v>68</v>
      </c>
      <c r="L67" s="18">
        <v>1</v>
      </c>
      <c r="M67" s="18">
        <v>14</v>
      </c>
      <c r="N67" s="19">
        <v>760</v>
      </c>
      <c r="O67" s="19">
        <v>0</v>
      </c>
      <c r="P67" s="19">
        <v>5</v>
      </c>
      <c r="Q67" s="18">
        <v>1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9">
        <v>0</v>
      </c>
      <c r="AD67" s="19">
        <v>0</v>
      </c>
      <c r="AE67" s="19">
        <v>0</v>
      </c>
      <c r="AF67" s="19">
        <v>0</v>
      </c>
      <c r="AG67" s="26">
        <f>F67</f>
        <v>0</v>
      </c>
      <c r="AH67" s="19">
        <v>0</v>
      </c>
      <c r="AI67" s="18">
        <v>0</v>
      </c>
      <c r="AJ67" s="19">
        <v>0</v>
      </c>
      <c r="AK67" s="19">
        <v>0</v>
      </c>
      <c r="AL67" s="19">
        <v>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8" t="str">
        <f t="shared" si="24"/>
        <v>51</v>
      </c>
      <c r="AU67" s="18" t="s">
        <v>25</v>
      </c>
      <c r="AV67" s="16" t="str">
        <f t="shared" si="25"/>
        <v>7B00013CC801140760000000050100000000000000000000000000000000000000000000000000000000000000000000000000000000000000517D</v>
      </c>
      <c r="AW67" s="79">
        <v>66</v>
      </c>
      <c r="AX67" s="21"/>
      <c r="AY67" s="18" t="str">
        <f t="shared" si="26"/>
        <v>00</v>
      </c>
      <c r="AZ67" s="18" t="str">
        <f t="shared" si="27"/>
        <v>00</v>
      </c>
      <c r="BA67" s="20"/>
      <c r="BB67" s="21"/>
    </row>
    <row r="68" spans="1:54" ht="66">
      <c r="A68" s="27"/>
      <c r="B68" s="16"/>
      <c r="C68" s="27"/>
      <c r="D68" s="16"/>
      <c r="E68" s="16">
        <v>2</v>
      </c>
      <c r="F68" s="25">
        <v>34</v>
      </c>
      <c r="G68" s="18" t="s">
        <v>18</v>
      </c>
      <c r="H68" s="18">
        <v>0</v>
      </c>
      <c r="I68" s="18">
        <v>1</v>
      </c>
      <c r="J68" s="18" t="s">
        <v>69</v>
      </c>
      <c r="K68" s="18" t="s">
        <v>68</v>
      </c>
      <c r="L68" s="18">
        <v>1</v>
      </c>
      <c r="M68" s="18">
        <v>14</v>
      </c>
      <c r="N68" s="19">
        <v>760</v>
      </c>
      <c r="O68" s="19">
        <v>0</v>
      </c>
      <c r="P68" s="19">
        <v>5</v>
      </c>
      <c r="Q68" s="18">
        <v>1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9">
        <v>0</v>
      </c>
      <c r="AD68" s="19">
        <v>0</v>
      </c>
      <c r="AE68" s="19">
        <v>0</v>
      </c>
      <c r="AF68" s="19">
        <v>0</v>
      </c>
      <c r="AG68" s="26">
        <f t="shared" ref="AG68:AG69" si="28">F68</f>
        <v>34</v>
      </c>
      <c r="AH68" s="19">
        <v>0</v>
      </c>
      <c r="AI68" s="18">
        <v>0</v>
      </c>
      <c r="AJ68" s="19">
        <v>0</v>
      </c>
      <c r="AK68" s="19">
        <v>0</v>
      </c>
      <c r="AL68" s="19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8" t="str">
        <f t="shared" si="24"/>
        <v>05</v>
      </c>
      <c r="AU68" s="18" t="s">
        <v>25</v>
      </c>
      <c r="AV68" s="16" t="str">
        <f t="shared" si="25"/>
        <v>7B00013CC801140760000000050100000000000000000000000000000000000000340000000000000000000000000000000000000000000000057D</v>
      </c>
      <c r="AW68" s="79">
        <v>67</v>
      </c>
      <c r="AX68" s="21"/>
      <c r="AY68" s="18" t="str">
        <f t="shared" si="26"/>
        <v>00</v>
      </c>
      <c r="AZ68" s="18" t="str">
        <f t="shared" si="27"/>
        <v>00</v>
      </c>
      <c r="BA68" s="20"/>
      <c r="BB68" s="21"/>
    </row>
    <row r="69" spans="1:54" ht="66">
      <c r="A69" s="27"/>
      <c r="B69" s="16"/>
      <c r="C69" s="27"/>
      <c r="D69" s="16"/>
      <c r="E69" s="16">
        <v>3</v>
      </c>
      <c r="F69" s="25" t="s">
        <v>72</v>
      </c>
      <c r="G69" s="18" t="s">
        <v>18</v>
      </c>
      <c r="H69" s="18">
        <v>0</v>
      </c>
      <c r="I69" s="18">
        <v>1</v>
      </c>
      <c r="J69" s="18" t="s">
        <v>69</v>
      </c>
      <c r="K69" s="18" t="s">
        <v>68</v>
      </c>
      <c r="L69" s="18">
        <v>1</v>
      </c>
      <c r="M69" s="18">
        <v>14</v>
      </c>
      <c r="N69" s="19">
        <v>760</v>
      </c>
      <c r="O69" s="19">
        <v>0</v>
      </c>
      <c r="P69" s="19">
        <v>5</v>
      </c>
      <c r="Q69" s="18">
        <v>1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9">
        <v>0</v>
      </c>
      <c r="AD69" s="19">
        <v>0</v>
      </c>
      <c r="AE69" s="19">
        <v>0</v>
      </c>
      <c r="AF69" s="19">
        <v>0</v>
      </c>
      <c r="AG69" s="26" t="str">
        <f t="shared" si="28"/>
        <v>FFFF</v>
      </c>
      <c r="AH69" s="19">
        <v>0</v>
      </c>
      <c r="AI69" s="18">
        <v>0</v>
      </c>
      <c r="AJ69" s="19">
        <v>0</v>
      </c>
      <c r="AK69" s="19">
        <v>0</v>
      </c>
      <c r="AL69" s="19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8" t="str">
        <f t="shared" si="24"/>
        <v>50</v>
      </c>
      <c r="AU69" s="18" t="s">
        <v>25</v>
      </c>
      <c r="AV69" s="16" t="str">
        <f t="shared" si="25"/>
        <v>7B00013CC8011407600000000501000000000000000000000000000000000000FFFF0000000000000000000000000000000000000000000000507D</v>
      </c>
      <c r="AW69" s="79">
        <v>68</v>
      </c>
      <c r="AX69" s="21"/>
      <c r="AY69" s="18" t="str">
        <f t="shared" si="26"/>
        <v>00</v>
      </c>
      <c r="AZ69" s="18" t="str">
        <f t="shared" si="27"/>
        <v>00</v>
      </c>
      <c r="BA69" s="20"/>
      <c r="BB69" s="21"/>
    </row>
    <row r="70" spans="1:54" ht="66">
      <c r="A70" s="27"/>
      <c r="B70" s="16">
        <v>35</v>
      </c>
      <c r="C70" s="27" t="s">
        <v>102</v>
      </c>
      <c r="D70" s="16"/>
      <c r="E70" s="16">
        <v>1</v>
      </c>
      <c r="F70" s="25">
        <v>0</v>
      </c>
      <c r="G70" s="18" t="s">
        <v>18</v>
      </c>
      <c r="H70" s="18">
        <v>0</v>
      </c>
      <c r="I70" s="18">
        <v>1</v>
      </c>
      <c r="J70" s="18" t="s">
        <v>69</v>
      </c>
      <c r="K70" s="18" t="s">
        <v>68</v>
      </c>
      <c r="L70" s="18">
        <v>1</v>
      </c>
      <c r="M70" s="18">
        <v>14</v>
      </c>
      <c r="N70" s="19">
        <v>760</v>
      </c>
      <c r="O70" s="19">
        <v>0</v>
      </c>
      <c r="P70" s="19">
        <v>5</v>
      </c>
      <c r="Q70" s="18">
        <v>1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9">
        <v>0</v>
      </c>
      <c r="AD70" s="19">
        <v>0</v>
      </c>
      <c r="AE70" s="19">
        <v>0</v>
      </c>
      <c r="AF70" s="19">
        <v>0</v>
      </c>
      <c r="AG70" s="19">
        <v>0</v>
      </c>
      <c r="AH70" s="26">
        <f>F70</f>
        <v>0</v>
      </c>
      <c r="AI70" s="18">
        <v>0</v>
      </c>
      <c r="AJ70" s="19">
        <v>0</v>
      </c>
      <c r="AK70" s="19">
        <v>0</v>
      </c>
      <c r="AL70" s="19">
        <v>0</v>
      </c>
      <c r="AM70" s="19">
        <v>0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8" t="str">
        <f t="shared" si="24"/>
        <v>51</v>
      </c>
      <c r="AU70" s="18" t="s">
        <v>25</v>
      </c>
      <c r="AV70" s="16" t="str">
        <f t="shared" si="25"/>
        <v>7B00013CC801140760000000050100000000000000000000000000000000000000000000000000000000000000000000000000000000000000517D</v>
      </c>
      <c r="AW70" s="79">
        <v>69</v>
      </c>
      <c r="AX70" s="21"/>
      <c r="AY70" s="18" t="str">
        <f t="shared" si="26"/>
        <v>00</v>
      </c>
      <c r="AZ70" s="18" t="str">
        <f t="shared" si="27"/>
        <v>00</v>
      </c>
      <c r="BA70" s="20"/>
      <c r="BB70" s="21"/>
    </row>
    <row r="71" spans="1:54" ht="66">
      <c r="A71" s="27"/>
      <c r="B71" s="16"/>
      <c r="C71" s="27"/>
      <c r="D71" s="16"/>
      <c r="E71" s="16">
        <v>2</v>
      </c>
      <c r="F71" s="25">
        <v>34</v>
      </c>
      <c r="G71" s="18" t="s">
        <v>18</v>
      </c>
      <c r="H71" s="18">
        <v>0</v>
      </c>
      <c r="I71" s="18">
        <v>1</v>
      </c>
      <c r="J71" s="18" t="s">
        <v>69</v>
      </c>
      <c r="K71" s="18" t="s">
        <v>68</v>
      </c>
      <c r="L71" s="18">
        <v>1</v>
      </c>
      <c r="M71" s="18">
        <v>14</v>
      </c>
      <c r="N71" s="19">
        <v>760</v>
      </c>
      <c r="O71" s="19">
        <v>0</v>
      </c>
      <c r="P71" s="19">
        <v>5</v>
      </c>
      <c r="Q71" s="18">
        <v>1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9">
        <v>0</v>
      </c>
      <c r="AD71" s="19">
        <v>0</v>
      </c>
      <c r="AE71" s="19">
        <v>0</v>
      </c>
      <c r="AF71" s="19">
        <v>0</v>
      </c>
      <c r="AG71" s="19">
        <v>0</v>
      </c>
      <c r="AH71" s="26">
        <f t="shared" ref="AH71:AH72" si="29">F71</f>
        <v>34</v>
      </c>
      <c r="AI71" s="18">
        <v>0</v>
      </c>
      <c r="AJ71" s="19">
        <v>0</v>
      </c>
      <c r="AK71" s="19">
        <v>0</v>
      </c>
      <c r="AL71" s="19">
        <v>0</v>
      </c>
      <c r="AM71" s="19">
        <v>0</v>
      </c>
      <c r="AN71" s="19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0</v>
      </c>
      <c r="AT71" s="18" t="str">
        <f t="shared" si="24"/>
        <v>05</v>
      </c>
      <c r="AU71" s="18" t="s">
        <v>25</v>
      </c>
      <c r="AV71" s="16" t="str">
        <f t="shared" si="25"/>
        <v>7B00013CC801140760000000050100000000000000000000000000000000000000000034000000000000000000000000000000000000000000057D</v>
      </c>
      <c r="AW71" s="79">
        <v>70</v>
      </c>
      <c r="AX71" s="21"/>
      <c r="AY71" s="18" t="str">
        <f t="shared" si="26"/>
        <v>00</v>
      </c>
      <c r="AZ71" s="18" t="str">
        <f t="shared" si="27"/>
        <v>00</v>
      </c>
      <c r="BA71" s="20"/>
      <c r="BB71" s="21"/>
    </row>
    <row r="72" spans="1:54" ht="66">
      <c r="A72" s="27"/>
      <c r="B72" s="16"/>
      <c r="C72" s="27"/>
      <c r="D72" s="16"/>
      <c r="E72" s="16">
        <v>3</v>
      </c>
      <c r="F72" s="25" t="s">
        <v>72</v>
      </c>
      <c r="G72" s="18" t="s">
        <v>18</v>
      </c>
      <c r="H72" s="18">
        <v>0</v>
      </c>
      <c r="I72" s="18">
        <v>1</v>
      </c>
      <c r="J72" s="18" t="s">
        <v>69</v>
      </c>
      <c r="K72" s="18" t="s">
        <v>68</v>
      </c>
      <c r="L72" s="18">
        <v>1</v>
      </c>
      <c r="M72" s="18">
        <v>14</v>
      </c>
      <c r="N72" s="19">
        <v>760</v>
      </c>
      <c r="O72" s="19">
        <v>0</v>
      </c>
      <c r="P72" s="19">
        <v>5</v>
      </c>
      <c r="Q72" s="18">
        <v>1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26" t="str">
        <f t="shared" si="29"/>
        <v>FFFF</v>
      </c>
      <c r="AI72" s="18">
        <v>0</v>
      </c>
      <c r="AJ72" s="19">
        <v>0</v>
      </c>
      <c r="AK72" s="19">
        <v>0</v>
      </c>
      <c r="AL72" s="19">
        <v>0</v>
      </c>
      <c r="AM72" s="19">
        <v>0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8" t="str">
        <f t="shared" si="24"/>
        <v>50</v>
      </c>
      <c r="AU72" s="18" t="s">
        <v>25</v>
      </c>
      <c r="AV72" s="16" t="str">
        <f t="shared" si="25"/>
        <v>7B00013CC80114076000000005010000000000000000000000000000000000000000FFFF000000000000000000000000000000000000000000507D</v>
      </c>
      <c r="AW72" s="79">
        <v>71</v>
      </c>
      <c r="AX72" s="21"/>
      <c r="AY72" s="18" t="str">
        <f t="shared" si="26"/>
        <v>00</v>
      </c>
      <c r="AZ72" s="18" t="str">
        <f t="shared" si="27"/>
        <v>00</v>
      </c>
      <c r="BA72" s="20"/>
      <c r="BB72" s="21"/>
    </row>
    <row r="73" spans="1:54" ht="66">
      <c r="A73" s="27"/>
      <c r="B73" s="16">
        <v>37</v>
      </c>
      <c r="C73" s="27" t="s">
        <v>103</v>
      </c>
      <c r="D73" s="16"/>
      <c r="E73" s="16">
        <v>1</v>
      </c>
      <c r="F73" s="22">
        <v>0</v>
      </c>
      <c r="G73" s="18" t="s">
        <v>18</v>
      </c>
      <c r="H73" s="18">
        <v>0</v>
      </c>
      <c r="I73" s="18">
        <v>1</v>
      </c>
      <c r="J73" s="18" t="s">
        <v>69</v>
      </c>
      <c r="K73" s="18" t="s">
        <v>68</v>
      </c>
      <c r="L73" s="18">
        <v>1</v>
      </c>
      <c r="M73" s="18">
        <v>14</v>
      </c>
      <c r="N73" s="19">
        <v>760</v>
      </c>
      <c r="O73" s="19">
        <v>0</v>
      </c>
      <c r="P73" s="19">
        <v>5</v>
      </c>
      <c r="Q73" s="18">
        <v>1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9">
        <v>0</v>
      </c>
      <c r="AD73" s="19">
        <v>0</v>
      </c>
      <c r="AE73" s="19">
        <v>0</v>
      </c>
      <c r="AF73" s="19">
        <v>0</v>
      </c>
      <c r="AG73" s="19">
        <v>0</v>
      </c>
      <c r="AH73" s="19">
        <v>0</v>
      </c>
      <c r="AI73" s="23">
        <f>F73</f>
        <v>0</v>
      </c>
      <c r="AJ73" s="19">
        <v>0</v>
      </c>
      <c r="AK73" s="19">
        <v>0</v>
      </c>
      <c r="AL73" s="19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8" t="str">
        <f t="shared" si="24"/>
        <v>51</v>
      </c>
      <c r="AU73" s="18" t="s">
        <v>25</v>
      </c>
      <c r="AV73" s="16" t="str">
        <f t="shared" si="25"/>
        <v>7B00013CC801140760000000050100000000000000000000000000000000000000000000000000000000000000000000000000000000000000517D</v>
      </c>
      <c r="AW73" s="79">
        <v>72</v>
      </c>
      <c r="AX73" s="21"/>
      <c r="AY73" s="18" t="str">
        <f t="shared" si="26"/>
        <v>00</v>
      </c>
      <c r="AZ73" s="18" t="str">
        <f t="shared" si="27"/>
        <v>00</v>
      </c>
      <c r="BA73" s="20"/>
      <c r="BB73" s="21"/>
    </row>
    <row r="74" spans="1:54" ht="66">
      <c r="A74" s="27"/>
      <c r="B74" s="16"/>
      <c r="C74" s="27"/>
      <c r="D74" s="16"/>
      <c r="E74" s="16">
        <v>2</v>
      </c>
      <c r="F74" s="22">
        <v>1</v>
      </c>
      <c r="G74" s="18" t="s">
        <v>18</v>
      </c>
      <c r="H74" s="18">
        <v>0</v>
      </c>
      <c r="I74" s="18">
        <v>1</v>
      </c>
      <c r="J74" s="18" t="s">
        <v>69</v>
      </c>
      <c r="K74" s="18" t="s">
        <v>68</v>
      </c>
      <c r="L74" s="18">
        <v>1</v>
      </c>
      <c r="M74" s="18">
        <v>14</v>
      </c>
      <c r="N74" s="19">
        <v>760</v>
      </c>
      <c r="O74" s="19">
        <v>0</v>
      </c>
      <c r="P74" s="19">
        <v>5</v>
      </c>
      <c r="Q74" s="18">
        <v>1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0</v>
      </c>
      <c r="AH74" s="19">
        <v>0</v>
      </c>
      <c r="AI74" s="23">
        <f t="shared" ref="AI74:AI75" si="30">F74</f>
        <v>1</v>
      </c>
      <c r="AJ74" s="19">
        <v>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8" t="str">
        <f t="shared" si="24"/>
        <v>54</v>
      </c>
      <c r="AU74" s="18" t="s">
        <v>25</v>
      </c>
      <c r="AV74" s="16" t="str">
        <f t="shared" si="25"/>
        <v>7B00013CC801140760000000050100000000000000000000000000000000000000000000010000000000000000000000000000000000000000547D</v>
      </c>
      <c r="AW74" s="79">
        <v>73</v>
      </c>
      <c r="AX74" s="21"/>
      <c r="AY74" s="18" t="str">
        <f t="shared" si="26"/>
        <v>00</v>
      </c>
      <c r="AZ74" s="18" t="str">
        <f t="shared" si="27"/>
        <v>00</v>
      </c>
      <c r="BA74" s="20"/>
      <c r="BB74" s="21"/>
    </row>
    <row r="75" spans="1:54" ht="66">
      <c r="A75" s="27"/>
      <c r="B75" s="16"/>
      <c r="C75" s="27"/>
      <c r="D75" s="16"/>
      <c r="E75" s="16">
        <v>3</v>
      </c>
      <c r="F75" s="22" t="s">
        <v>22</v>
      </c>
      <c r="G75" s="18" t="s">
        <v>18</v>
      </c>
      <c r="H75" s="18">
        <v>0</v>
      </c>
      <c r="I75" s="18">
        <v>1</v>
      </c>
      <c r="J75" s="18" t="s">
        <v>69</v>
      </c>
      <c r="K75" s="18" t="s">
        <v>68</v>
      </c>
      <c r="L75" s="18">
        <v>1</v>
      </c>
      <c r="M75" s="18">
        <v>14</v>
      </c>
      <c r="N75" s="19">
        <v>760</v>
      </c>
      <c r="O75" s="19">
        <v>0</v>
      </c>
      <c r="P75" s="19">
        <v>5</v>
      </c>
      <c r="Q75" s="18">
        <v>1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0</v>
      </c>
      <c r="AH75" s="19">
        <v>0</v>
      </c>
      <c r="AI75" s="23" t="str">
        <f t="shared" si="30"/>
        <v>FF</v>
      </c>
      <c r="AJ75" s="19">
        <v>0</v>
      </c>
      <c r="AK75" s="19">
        <v>0</v>
      </c>
      <c r="AL75" s="19">
        <v>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8" t="str">
        <f t="shared" si="24"/>
        <v>50</v>
      </c>
      <c r="AU75" s="18" t="s">
        <v>25</v>
      </c>
      <c r="AV75" s="16" t="str">
        <f t="shared" si="25"/>
        <v>7B00013CC801140760000000050100000000000000000000000000000000000000000000FF0000000000000000000000000000000000000000507D</v>
      </c>
      <c r="AW75" s="79">
        <v>74</v>
      </c>
      <c r="AX75" s="21"/>
      <c r="AY75" s="18" t="str">
        <f t="shared" si="26"/>
        <v>00</v>
      </c>
      <c r="AZ75" s="18" t="str">
        <f t="shared" si="27"/>
        <v>00</v>
      </c>
      <c r="BA75" s="20"/>
      <c r="BB75" s="21"/>
    </row>
    <row r="76" spans="1:54" ht="66">
      <c r="A76" s="27"/>
      <c r="B76" s="16">
        <v>38</v>
      </c>
      <c r="C76" s="27" t="s">
        <v>92</v>
      </c>
      <c r="D76" s="16"/>
      <c r="E76" s="16">
        <v>1</v>
      </c>
      <c r="F76" s="25">
        <v>0</v>
      </c>
      <c r="G76" s="18" t="s">
        <v>18</v>
      </c>
      <c r="H76" s="18">
        <v>0</v>
      </c>
      <c r="I76" s="18">
        <v>1</v>
      </c>
      <c r="J76" s="18" t="s">
        <v>69</v>
      </c>
      <c r="K76" s="18" t="s">
        <v>68</v>
      </c>
      <c r="L76" s="18">
        <v>1</v>
      </c>
      <c r="M76" s="18">
        <v>14</v>
      </c>
      <c r="N76" s="19">
        <v>760</v>
      </c>
      <c r="O76" s="19">
        <v>0</v>
      </c>
      <c r="P76" s="19">
        <v>5</v>
      </c>
      <c r="Q76" s="18">
        <v>1</v>
      </c>
      <c r="R76" s="18">
        <v>0</v>
      </c>
      <c r="S76" s="18">
        <v>0</v>
      </c>
      <c r="T76" s="18">
        <v>0</v>
      </c>
      <c r="U76" s="18">
        <v>0</v>
      </c>
      <c r="V76" s="18">
        <v>0</v>
      </c>
      <c r="W76" s="18">
        <v>0</v>
      </c>
      <c r="X76" s="18">
        <v>0</v>
      </c>
      <c r="Y76" s="18">
        <v>0</v>
      </c>
      <c r="Z76" s="18">
        <v>0</v>
      </c>
      <c r="AA76" s="18">
        <v>0</v>
      </c>
      <c r="AB76" s="18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18">
        <v>0</v>
      </c>
      <c r="AJ76" s="26">
        <f>F76</f>
        <v>0</v>
      </c>
      <c r="AK76" s="19">
        <v>0</v>
      </c>
      <c r="AL76" s="19">
        <v>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8" t="str">
        <f t="shared" si="24"/>
        <v>51</v>
      </c>
      <c r="AU76" s="18" t="s">
        <v>25</v>
      </c>
      <c r="AV76" s="16" t="str">
        <f t="shared" si="25"/>
        <v>7B00013CC801140760000000050100000000000000000000000000000000000000000000000000000000000000000000000000000000000000517D</v>
      </c>
      <c r="AW76" s="79">
        <v>75</v>
      </c>
      <c r="AX76" s="21"/>
      <c r="AY76" s="18" t="str">
        <f t="shared" si="26"/>
        <v>00</v>
      </c>
      <c r="AZ76" s="18" t="str">
        <f t="shared" si="27"/>
        <v>00</v>
      </c>
      <c r="BA76" s="20"/>
      <c r="BB76" s="21"/>
    </row>
    <row r="77" spans="1:54" ht="66">
      <c r="A77" s="27"/>
      <c r="B77" s="16"/>
      <c r="C77" s="27"/>
      <c r="D77" s="16"/>
      <c r="E77" s="16">
        <v>2</v>
      </c>
      <c r="F77" s="25">
        <v>34</v>
      </c>
      <c r="G77" s="18" t="s">
        <v>18</v>
      </c>
      <c r="H77" s="18">
        <v>0</v>
      </c>
      <c r="I77" s="18">
        <v>1</v>
      </c>
      <c r="J77" s="18" t="s">
        <v>69</v>
      </c>
      <c r="K77" s="18" t="s">
        <v>68</v>
      </c>
      <c r="L77" s="18">
        <v>1</v>
      </c>
      <c r="M77" s="18">
        <v>14</v>
      </c>
      <c r="N77" s="19">
        <v>760</v>
      </c>
      <c r="O77" s="19">
        <v>0</v>
      </c>
      <c r="P77" s="19">
        <v>5</v>
      </c>
      <c r="Q77" s="18">
        <v>1</v>
      </c>
      <c r="R77" s="18">
        <v>0</v>
      </c>
      <c r="S77" s="18">
        <v>0</v>
      </c>
      <c r="T77" s="18">
        <v>0</v>
      </c>
      <c r="U77" s="18">
        <v>0</v>
      </c>
      <c r="V77" s="18">
        <v>0</v>
      </c>
      <c r="W77" s="18">
        <v>0</v>
      </c>
      <c r="X77" s="18">
        <v>0</v>
      </c>
      <c r="Y77" s="18">
        <v>0</v>
      </c>
      <c r="Z77" s="18">
        <v>0</v>
      </c>
      <c r="AA77" s="18">
        <v>0</v>
      </c>
      <c r="AB77" s="18">
        <v>0</v>
      </c>
      <c r="AC77" s="19">
        <v>0</v>
      </c>
      <c r="AD77" s="19">
        <v>0</v>
      </c>
      <c r="AE77" s="19">
        <v>0</v>
      </c>
      <c r="AF77" s="19">
        <v>0</v>
      </c>
      <c r="AG77" s="19">
        <v>0</v>
      </c>
      <c r="AH77" s="19">
        <v>0</v>
      </c>
      <c r="AI77" s="18">
        <v>0</v>
      </c>
      <c r="AJ77" s="26">
        <f t="shared" ref="AJ77:AJ78" si="31">F77</f>
        <v>34</v>
      </c>
      <c r="AK77" s="19">
        <v>0</v>
      </c>
      <c r="AL77" s="19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8" t="str">
        <f t="shared" si="24"/>
        <v>05</v>
      </c>
      <c r="AU77" s="18" t="s">
        <v>25</v>
      </c>
      <c r="AV77" s="16" t="str">
        <f t="shared" si="25"/>
        <v>7B00013CC801140760000000050100000000000000000000000000000000000000000000000034000000000000000000000000000000000000057D</v>
      </c>
      <c r="AW77" s="79">
        <v>76</v>
      </c>
      <c r="AX77" s="21"/>
      <c r="AY77" s="18" t="str">
        <f t="shared" si="26"/>
        <v>00</v>
      </c>
      <c r="AZ77" s="18" t="str">
        <f t="shared" si="27"/>
        <v>00</v>
      </c>
      <c r="BA77" s="20"/>
      <c r="BB77" s="21"/>
    </row>
    <row r="78" spans="1:54" ht="66">
      <c r="A78" s="27"/>
      <c r="B78" s="16"/>
      <c r="C78" s="27"/>
      <c r="D78" s="16"/>
      <c r="E78" s="16">
        <v>3</v>
      </c>
      <c r="F78" s="25" t="s">
        <v>72</v>
      </c>
      <c r="G78" s="18" t="s">
        <v>18</v>
      </c>
      <c r="H78" s="18">
        <v>0</v>
      </c>
      <c r="I78" s="18">
        <v>1</v>
      </c>
      <c r="J78" s="18" t="s">
        <v>69</v>
      </c>
      <c r="K78" s="18" t="s">
        <v>68</v>
      </c>
      <c r="L78" s="18">
        <v>1</v>
      </c>
      <c r="M78" s="18">
        <v>14</v>
      </c>
      <c r="N78" s="19">
        <v>760</v>
      </c>
      <c r="O78" s="19">
        <v>0</v>
      </c>
      <c r="P78" s="19">
        <v>5</v>
      </c>
      <c r="Q78" s="18">
        <v>1</v>
      </c>
      <c r="R78" s="18">
        <v>0</v>
      </c>
      <c r="S78" s="18">
        <v>0</v>
      </c>
      <c r="T78" s="18">
        <v>0</v>
      </c>
      <c r="U78" s="18">
        <v>0</v>
      </c>
      <c r="V78" s="18">
        <v>0</v>
      </c>
      <c r="W78" s="18">
        <v>0</v>
      </c>
      <c r="X78" s="18">
        <v>0</v>
      </c>
      <c r="Y78" s="18">
        <v>0</v>
      </c>
      <c r="Z78" s="18">
        <v>0</v>
      </c>
      <c r="AA78" s="18">
        <v>0</v>
      </c>
      <c r="AB78" s="18">
        <v>0</v>
      </c>
      <c r="AC78" s="19">
        <v>0</v>
      </c>
      <c r="AD78" s="19">
        <v>0</v>
      </c>
      <c r="AE78" s="19">
        <v>0</v>
      </c>
      <c r="AF78" s="19">
        <v>0</v>
      </c>
      <c r="AG78" s="19">
        <v>0</v>
      </c>
      <c r="AH78" s="19">
        <v>0</v>
      </c>
      <c r="AI78" s="18">
        <v>0</v>
      </c>
      <c r="AJ78" s="26" t="str">
        <f t="shared" si="31"/>
        <v>FFFF</v>
      </c>
      <c r="AK78" s="19">
        <v>0</v>
      </c>
      <c r="AL78" s="19">
        <v>0</v>
      </c>
      <c r="AM78" s="19">
        <v>0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8" t="str">
        <f t="shared" si="24"/>
        <v>50</v>
      </c>
      <c r="AU78" s="18" t="s">
        <v>25</v>
      </c>
      <c r="AV78" s="16" t="str">
        <f t="shared" si="25"/>
        <v>7B00013CC80114076000000005010000000000000000000000000000000000000000000000FFFF000000000000000000000000000000000000507D</v>
      </c>
      <c r="AW78" s="79">
        <v>77</v>
      </c>
      <c r="AX78" s="21"/>
      <c r="AY78" s="18" t="str">
        <f t="shared" si="26"/>
        <v>00</v>
      </c>
      <c r="AZ78" s="18" t="str">
        <f t="shared" si="27"/>
        <v>00</v>
      </c>
      <c r="BA78" s="20"/>
      <c r="BB78" s="21"/>
    </row>
    <row r="79" spans="1:54" ht="66">
      <c r="A79" s="27"/>
      <c r="B79" s="16">
        <v>40</v>
      </c>
      <c r="C79" s="27" t="s">
        <v>93</v>
      </c>
      <c r="D79" s="16"/>
      <c r="E79" s="16">
        <v>1</v>
      </c>
      <c r="F79" s="25">
        <v>0</v>
      </c>
      <c r="G79" s="18" t="s">
        <v>18</v>
      </c>
      <c r="H79" s="18">
        <v>0</v>
      </c>
      <c r="I79" s="18">
        <v>1</v>
      </c>
      <c r="J79" s="18" t="s">
        <v>69</v>
      </c>
      <c r="K79" s="18" t="s">
        <v>68</v>
      </c>
      <c r="L79" s="18">
        <v>1</v>
      </c>
      <c r="M79" s="18">
        <v>14</v>
      </c>
      <c r="N79" s="19">
        <v>760</v>
      </c>
      <c r="O79" s="19">
        <v>0</v>
      </c>
      <c r="P79" s="19">
        <v>5</v>
      </c>
      <c r="Q79" s="18">
        <v>1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9">
        <v>0</v>
      </c>
      <c r="AD79" s="19">
        <v>0</v>
      </c>
      <c r="AE79" s="19">
        <v>0</v>
      </c>
      <c r="AF79" s="19">
        <v>0</v>
      </c>
      <c r="AG79" s="19">
        <v>0</v>
      </c>
      <c r="AH79" s="19">
        <v>0</v>
      </c>
      <c r="AI79" s="18">
        <v>0</v>
      </c>
      <c r="AJ79" s="19">
        <v>0</v>
      </c>
      <c r="AK79" s="26">
        <f>F79</f>
        <v>0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8" t="str">
        <f t="shared" si="24"/>
        <v>51</v>
      </c>
      <c r="AU79" s="18" t="s">
        <v>25</v>
      </c>
      <c r="AV79" s="16" t="str">
        <f t="shared" si="25"/>
        <v>7B00013CC801140760000000050100000000000000000000000000000000000000000000000000000000000000000000000000000000000000517D</v>
      </c>
      <c r="AW79" s="79">
        <v>78</v>
      </c>
      <c r="AX79" s="21"/>
      <c r="AY79" s="18" t="str">
        <f t="shared" si="26"/>
        <v>00</v>
      </c>
      <c r="AZ79" s="18" t="str">
        <f t="shared" si="27"/>
        <v>00</v>
      </c>
      <c r="BA79" s="20"/>
      <c r="BB79" s="21"/>
    </row>
    <row r="80" spans="1:54" ht="66">
      <c r="A80" s="27"/>
      <c r="B80" s="16"/>
      <c r="C80" s="27"/>
      <c r="D80" s="16"/>
      <c r="E80" s="16">
        <v>2</v>
      </c>
      <c r="F80" s="25">
        <v>34</v>
      </c>
      <c r="G80" s="18" t="s">
        <v>18</v>
      </c>
      <c r="H80" s="18">
        <v>0</v>
      </c>
      <c r="I80" s="18">
        <v>1</v>
      </c>
      <c r="J80" s="18" t="s">
        <v>69</v>
      </c>
      <c r="K80" s="18" t="s">
        <v>68</v>
      </c>
      <c r="L80" s="18">
        <v>1</v>
      </c>
      <c r="M80" s="18">
        <v>14</v>
      </c>
      <c r="N80" s="19">
        <v>760</v>
      </c>
      <c r="O80" s="19">
        <v>0</v>
      </c>
      <c r="P80" s="19">
        <v>5</v>
      </c>
      <c r="Q80" s="18">
        <v>1</v>
      </c>
      <c r="R80" s="18">
        <v>0</v>
      </c>
      <c r="S80" s="18">
        <v>0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0</v>
      </c>
      <c r="AB80" s="18">
        <v>0</v>
      </c>
      <c r="AC80" s="19">
        <v>0</v>
      </c>
      <c r="AD80" s="19">
        <v>0</v>
      </c>
      <c r="AE80" s="19">
        <v>0</v>
      </c>
      <c r="AF80" s="19">
        <v>0</v>
      </c>
      <c r="AG80" s="19">
        <v>0</v>
      </c>
      <c r="AH80" s="19">
        <v>0</v>
      </c>
      <c r="AI80" s="18">
        <v>0</v>
      </c>
      <c r="AJ80" s="19">
        <v>0</v>
      </c>
      <c r="AK80" s="26">
        <f t="shared" ref="AK80:AK81" si="32">F80</f>
        <v>34</v>
      </c>
      <c r="AL80" s="19">
        <v>0</v>
      </c>
      <c r="AM80" s="19">
        <v>0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>
        <v>0</v>
      </c>
      <c r="AT80" s="18" t="str">
        <f t="shared" si="24"/>
        <v>05</v>
      </c>
      <c r="AU80" s="18" t="s">
        <v>25</v>
      </c>
      <c r="AV80" s="16" t="str">
        <f t="shared" si="25"/>
        <v>7B00013CC801140760000000050100000000000000000000000000000000000000000000000000003400000000000000000000000000000000057D</v>
      </c>
      <c r="AW80" s="79">
        <v>79</v>
      </c>
      <c r="AX80" s="21"/>
      <c r="AY80" s="18" t="str">
        <f t="shared" si="26"/>
        <v>00</v>
      </c>
      <c r="AZ80" s="18" t="str">
        <f t="shared" si="27"/>
        <v>00</v>
      </c>
      <c r="BA80" s="20"/>
      <c r="BB80" s="21"/>
    </row>
    <row r="81" spans="1:54" ht="66">
      <c r="A81" s="27"/>
      <c r="B81" s="16"/>
      <c r="C81" s="27"/>
      <c r="D81" s="16"/>
      <c r="E81" s="16">
        <v>3</v>
      </c>
      <c r="F81" s="25" t="s">
        <v>72</v>
      </c>
      <c r="G81" s="18" t="s">
        <v>18</v>
      </c>
      <c r="H81" s="18">
        <v>0</v>
      </c>
      <c r="I81" s="18">
        <v>1</v>
      </c>
      <c r="J81" s="18" t="s">
        <v>69</v>
      </c>
      <c r="K81" s="18" t="s">
        <v>68</v>
      </c>
      <c r="L81" s="18">
        <v>1</v>
      </c>
      <c r="M81" s="18">
        <v>14</v>
      </c>
      <c r="N81" s="19">
        <v>760</v>
      </c>
      <c r="O81" s="19">
        <v>0</v>
      </c>
      <c r="P81" s="19">
        <v>5</v>
      </c>
      <c r="Q81" s="18">
        <v>1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0</v>
      </c>
      <c r="AI81" s="18">
        <v>0</v>
      </c>
      <c r="AJ81" s="19">
        <v>0</v>
      </c>
      <c r="AK81" s="26" t="str">
        <f t="shared" si="32"/>
        <v>FFFF</v>
      </c>
      <c r="AL81" s="19">
        <v>0</v>
      </c>
      <c r="AM81" s="19">
        <v>0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8" t="str">
        <f t="shared" si="24"/>
        <v>50</v>
      </c>
      <c r="AU81" s="18" t="s">
        <v>25</v>
      </c>
      <c r="AV81" s="16" t="str">
        <f t="shared" si="25"/>
        <v>7B00013CC801140760000000050100000000000000000000000000000000000000000000000000FFFF00000000000000000000000000000000507D</v>
      </c>
      <c r="AW81" s="79">
        <v>80</v>
      </c>
      <c r="AX81" s="21"/>
      <c r="AY81" s="18" t="str">
        <f t="shared" si="26"/>
        <v>00</v>
      </c>
      <c r="AZ81" s="18" t="str">
        <f t="shared" si="27"/>
        <v>00</v>
      </c>
      <c r="BA81" s="20"/>
      <c r="BB81" s="21"/>
    </row>
    <row r="82" spans="1:54" ht="66">
      <c r="A82" s="27"/>
      <c r="B82" s="16">
        <v>42</v>
      </c>
      <c r="C82" s="27" t="s">
        <v>94</v>
      </c>
      <c r="D82" s="16"/>
      <c r="E82" s="16">
        <v>1</v>
      </c>
      <c r="F82" s="25">
        <v>0</v>
      </c>
      <c r="G82" s="18" t="s">
        <v>18</v>
      </c>
      <c r="H82" s="18">
        <v>0</v>
      </c>
      <c r="I82" s="18">
        <v>1</v>
      </c>
      <c r="J82" s="18" t="s">
        <v>69</v>
      </c>
      <c r="K82" s="18" t="s">
        <v>68</v>
      </c>
      <c r="L82" s="18">
        <v>1</v>
      </c>
      <c r="M82" s="18">
        <v>14</v>
      </c>
      <c r="N82" s="19">
        <v>760</v>
      </c>
      <c r="O82" s="19">
        <v>0</v>
      </c>
      <c r="P82" s="19">
        <v>5</v>
      </c>
      <c r="Q82" s="18">
        <v>1</v>
      </c>
      <c r="R82" s="18">
        <v>0</v>
      </c>
      <c r="S82" s="18">
        <v>0</v>
      </c>
      <c r="T82" s="18">
        <v>0</v>
      </c>
      <c r="U82" s="18">
        <v>0</v>
      </c>
      <c r="V82" s="18">
        <v>0</v>
      </c>
      <c r="W82" s="18">
        <v>0</v>
      </c>
      <c r="X82" s="18">
        <v>0</v>
      </c>
      <c r="Y82" s="18">
        <v>0</v>
      </c>
      <c r="Z82" s="18">
        <v>0</v>
      </c>
      <c r="AA82" s="18">
        <v>0</v>
      </c>
      <c r="AB82" s="18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19">
        <v>0</v>
      </c>
      <c r="AI82" s="18">
        <v>0</v>
      </c>
      <c r="AJ82" s="19">
        <v>0</v>
      </c>
      <c r="AK82" s="19">
        <v>0</v>
      </c>
      <c r="AL82" s="26">
        <f>F82</f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8" t="str">
        <f t="shared" si="24"/>
        <v>51</v>
      </c>
      <c r="AU82" s="18" t="s">
        <v>25</v>
      </c>
      <c r="AV82" s="16" t="str">
        <f t="shared" si="25"/>
        <v>7B00013CC801140760000000050100000000000000000000000000000000000000000000000000000000000000000000000000000000000000517D</v>
      </c>
      <c r="AW82" s="79">
        <v>81</v>
      </c>
      <c r="AX82" s="21"/>
      <c r="AY82" s="18" t="str">
        <f t="shared" si="26"/>
        <v>00</v>
      </c>
      <c r="AZ82" s="18" t="str">
        <f t="shared" si="27"/>
        <v>00</v>
      </c>
      <c r="BA82" s="20"/>
      <c r="BB82" s="21"/>
    </row>
    <row r="83" spans="1:54" ht="66">
      <c r="A83" s="27"/>
      <c r="B83" s="16"/>
      <c r="C83" s="27"/>
      <c r="D83" s="16"/>
      <c r="E83" s="16">
        <v>2</v>
      </c>
      <c r="F83" s="25">
        <v>34</v>
      </c>
      <c r="G83" s="18" t="s">
        <v>18</v>
      </c>
      <c r="H83" s="18">
        <v>0</v>
      </c>
      <c r="I83" s="18">
        <v>1</v>
      </c>
      <c r="J83" s="18" t="s">
        <v>69</v>
      </c>
      <c r="K83" s="18" t="s">
        <v>68</v>
      </c>
      <c r="L83" s="18">
        <v>1</v>
      </c>
      <c r="M83" s="18">
        <v>14</v>
      </c>
      <c r="N83" s="19">
        <v>760</v>
      </c>
      <c r="O83" s="19">
        <v>0</v>
      </c>
      <c r="P83" s="19">
        <v>5</v>
      </c>
      <c r="Q83" s="18">
        <v>1</v>
      </c>
      <c r="R83" s="18">
        <v>0</v>
      </c>
      <c r="S83" s="18">
        <v>0</v>
      </c>
      <c r="T83" s="18">
        <v>0</v>
      </c>
      <c r="U83" s="18">
        <v>0</v>
      </c>
      <c r="V83" s="18">
        <v>0</v>
      </c>
      <c r="W83" s="18">
        <v>0</v>
      </c>
      <c r="X83" s="18">
        <v>0</v>
      </c>
      <c r="Y83" s="18">
        <v>0</v>
      </c>
      <c r="Z83" s="18">
        <v>0</v>
      </c>
      <c r="AA83" s="18">
        <v>0</v>
      </c>
      <c r="AB83" s="18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19">
        <v>0</v>
      </c>
      <c r="AI83" s="18">
        <v>0</v>
      </c>
      <c r="AJ83" s="19">
        <v>0</v>
      </c>
      <c r="AK83" s="19">
        <v>0</v>
      </c>
      <c r="AL83" s="26">
        <f t="shared" ref="AL83:AL84" si="33">F83</f>
        <v>34</v>
      </c>
      <c r="AM83" s="19">
        <v>0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>
        <v>0</v>
      </c>
      <c r="AT83" s="18" t="str">
        <f t="shared" si="24"/>
        <v>05</v>
      </c>
      <c r="AU83" s="18" t="s">
        <v>25</v>
      </c>
      <c r="AV83" s="16" t="str">
        <f t="shared" si="25"/>
        <v>7B00013CC801140760000000050100000000000000000000000000000000000000000000000000000000340000000000000000000000000000057D</v>
      </c>
      <c r="AW83" s="79">
        <v>82</v>
      </c>
      <c r="AX83" s="21"/>
      <c r="AY83" s="18" t="str">
        <f t="shared" si="26"/>
        <v>00</v>
      </c>
      <c r="AZ83" s="18" t="str">
        <f t="shared" si="27"/>
        <v>00</v>
      </c>
      <c r="BA83" s="20"/>
      <c r="BB83" s="21"/>
    </row>
    <row r="84" spans="1:54" ht="66">
      <c r="A84" s="27"/>
      <c r="B84" s="16"/>
      <c r="C84" s="27"/>
      <c r="D84" s="16"/>
      <c r="E84" s="16">
        <v>3</v>
      </c>
      <c r="F84" s="25" t="s">
        <v>72</v>
      </c>
      <c r="G84" s="18" t="s">
        <v>18</v>
      </c>
      <c r="H84" s="18">
        <v>0</v>
      </c>
      <c r="I84" s="18">
        <v>1</v>
      </c>
      <c r="J84" s="18" t="s">
        <v>69</v>
      </c>
      <c r="K84" s="18" t="s">
        <v>68</v>
      </c>
      <c r="L84" s="18">
        <v>1</v>
      </c>
      <c r="M84" s="18">
        <v>14</v>
      </c>
      <c r="N84" s="19">
        <v>760</v>
      </c>
      <c r="O84" s="19">
        <v>0</v>
      </c>
      <c r="P84" s="19">
        <v>5</v>
      </c>
      <c r="Q84" s="18">
        <v>1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18">
        <v>0</v>
      </c>
      <c r="AJ84" s="19">
        <v>0</v>
      </c>
      <c r="AK84" s="19">
        <v>0</v>
      </c>
      <c r="AL84" s="26" t="str">
        <f t="shared" si="33"/>
        <v>FFFF</v>
      </c>
      <c r="AM84" s="19">
        <v>0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8" t="str">
        <f t="shared" si="24"/>
        <v>50</v>
      </c>
      <c r="AU84" s="18" t="s">
        <v>25</v>
      </c>
      <c r="AV84" s="16" t="str">
        <f t="shared" si="25"/>
        <v>7B00013CC8011407600000000501000000000000000000000000000000000000000000000000000000FFFF0000000000000000000000000000507D</v>
      </c>
      <c r="AW84" s="79">
        <v>83</v>
      </c>
      <c r="AX84" s="21"/>
      <c r="AY84" s="18" t="str">
        <f t="shared" si="26"/>
        <v>00</v>
      </c>
      <c r="AZ84" s="18" t="str">
        <f t="shared" si="27"/>
        <v>00</v>
      </c>
      <c r="BA84" s="20"/>
      <c r="BB84" s="21"/>
    </row>
    <row r="85" spans="1:54" ht="66">
      <c r="A85" s="27"/>
      <c r="B85" s="16">
        <v>44</v>
      </c>
      <c r="C85" s="27" t="s">
        <v>95</v>
      </c>
      <c r="D85" s="16"/>
      <c r="E85" s="16">
        <v>1</v>
      </c>
      <c r="F85" s="25">
        <v>0</v>
      </c>
      <c r="G85" s="18" t="s">
        <v>18</v>
      </c>
      <c r="H85" s="18">
        <v>0</v>
      </c>
      <c r="I85" s="18">
        <v>1</v>
      </c>
      <c r="J85" s="18" t="s">
        <v>69</v>
      </c>
      <c r="K85" s="18" t="s">
        <v>68</v>
      </c>
      <c r="L85" s="18">
        <v>1</v>
      </c>
      <c r="M85" s="18">
        <v>14</v>
      </c>
      <c r="N85" s="19">
        <v>760</v>
      </c>
      <c r="O85" s="19">
        <v>0</v>
      </c>
      <c r="P85" s="19">
        <v>5</v>
      </c>
      <c r="Q85" s="18">
        <v>1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18">
        <v>0</v>
      </c>
      <c r="AJ85" s="19">
        <v>0</v>
      </c>
      <c r="AK85" s="19">
        <v>0</v>
      </c>
      <c r="AL85" s="19">
        <v>0</v>
      </c>
      <c r="AM85" s="26">
        <f>F85</f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8" t="str">
        <f t="shared" si="24"/>
        <v>51</v>
      </c>
      <c r="AU85" s="18" t="s">
        <v>25</v>
      </c>
      <c r="AV85" s="16" t="str">
        <f t="shared" si="25"/>
        <v>7B00013CC801140760000000050100000000000000000000000000000000000000000000000000000000000000000000000000000000000000517D</v>
      </c>
      <c r="AW85" s="79">
        <v>84</v>
      </c>
      <c r="AX85" s="21"/>
      <c r="AY85" s="18" t="str">
        <f t="shared" si="26"/>
        <v>00</v>
      </c>
      <c r="AZ85" s="18" t="str">
        <f t="shared" si="27"/>
        <v>00</v>
      </c>
      <c r="BA85" s="20"/>
      <c r="BB85" s="21"/>
    </row>
    <row r="86" spans="1:54" ht="66">
      <c r="A86" s="27"/>
      <c r="B86" s="16"/>
      <c r="C86" s="27"/>
      <c r="D86" s="16"/>
      <c r="E86" s="16">
        <v>2</v>
      </c>
      <c r="F86" s="25">
        <v>34</v>
      </c>
      <c r="G86" s="18" t="s">
        <v>18</v>
      </c>
      <c r="H86" s="18">
        <v>0</v>
      </c>
      <c r="I86" s="18">
        <v>1</v>
      </c>
      <c r="J86" s="18" t="s">
        <v>69</v>
      </c>
      <c r="K86" s="18" t="s">
        <v>68</v>
      </c>
      <c r="L86" s="18">
        <v>1</v>
      </c>
      <c r="M86" s="18">
        <v>14</v>
      </c>
      <c r="N86" s="19">
        <v>760</v>
      </c>
      <c r="O86" s="19">
        <v>0</v>
      </c>
      <c r="P86" s="19">
        <v>5</v>
      </c>
      <c r="Q86" s="18">
        <v>1</v>
      </c>
      <c r="R86" s="18">
        <v>0</v>
      </c>
      <c r="S86" s="18">
        <v>0</v>
      </c>
      <c r="T86" s="18">
        <v>0</v>
      </c>
      <c r="U86" s="18">
        <v>0</v>
      </c>
      <c r="V86" s="18">
        <v>0</v>
      </c>
      <c r="W86" s="18">
        <v>0</v>
      </c>
      <c r="X86" s="18">
        <v>0</v>
      </c>
      <c r="Y86" s="18">
        <v>0</v>
      </c>
      <c r="Z86" s="18">
        <v>0</v>
      </c>
      <c r="AA86" s="18">
        <v>0</v>
      </c>
      <c r="AB86" s="18">
        <v>0</v>
      </c>
      <c r="AC86" s="19">
        <v>0</v>
      </c>
      <c r="AD86" s="19">
        <v>0</v>
      </c>
      <c r="AE86" s="19">
        <v>0</v>
      </c>
      <c r="AF86" s="19">
        <v>0</v>
      </c>
      <c r="AG86" s="19">
        <v>0</v>
      </c>
      <c r="AH86" s="19">
        <v>0</v>
      </c>
      <c r="AI86" s="18">
        <v>0</v>
      </c>
      <c r="AJ86" s="19">
        <v>0</v>
      </c>
      <c r="AK86" s="19">
        <v>0</v>
      </c>
      <c r="AL86" s="19">
        <v>0</v>
      </c>
      <c r="AM86" s="26">
        <f t="shared" ref="AM86:AM87" si="34">F86</f>
        <v>34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0</v>
      </c>
      <c r="AT86" s="18" t="str">
        <f t="shared" si="24"/>
        <v>05</v>
      </c>
      <c r="AU86" s="18" t="s">
        <v>25</v>
      </c>
      <c r="AV86" s="16" t="str">
        <f t="shared" si="25"/>
        <v>7B00013CC801140760000000050100000000000000000000000000000000000000000000000000000000000034000000000000000000000000057D</v>
      </c>
      <c r="AW86" s="79">
        <v>85</v>
      </c>
      <c r="AX86" s="21"/>
      <c r="AY86" s="18" t="str">
        <f t="shared" si="26"/>
        <v>00</v>
      </c>
      <c r="AZ86" s="18" t="str">
        <f t="shared" si="27"/>
        <v>00</v>
      </c>
      <c r="BA86" s="20"/>
      <c r="BB86" s="21"/>
    </row>
    <row r="87" spans="1:54" ht="66">
      <c r="A87" s="27"/>
      <c r="B87" s="16"/>
      <c r="C87" s="27"/>
      <c r="D87" s="16"/>
      <c r="E87" s="16">
        <v>3</v>
      </c>
      <c r="F87" s="25" t="s">
        <v>72</v>
      </c>
      <c r="G87" s="18" t="s">
        <v>18</v>
      </c>
      <c r="H87" s="18">
        <v>0</v>
      </c>
      <c r="I87" s="18">
        <v>1</v>
      </c>
      <c r="J87" s="18" t="s">
        <v>69</v>
      </c>
      <c r="K87" s="18" t="s">
        <v>68</v>
      </c>
      <c r="L87" s="18">
        <v>1</v>
      </c>
      <c r="M87" s="18">
        <v>14</v>
      </c>
      <c r="N87" s="19">
        <v>760</v>
      </c>
      <c r="O87" s="19">
        <v>0</v>
      </c>
      <c r="P87" s="19">
        <v>5</v>
      </c>
      <c r="Q87" s="18">
        <v>1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0</v>
      </c>
      <c r="X87" s="18">
        <v>0</v>
      </c>
      <c r="Y87" s="18">
        <v>0</v>
      </c>
      <c r="Z87" s="18">
        <v>0</v>
      </c>
      <c r="AA87" s="18">
        <v>0</v>
      </c>
      <c r="AB87" s="18">
        <v>0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8">
        <v>0</v>
      </c>
      <c r="AJ87" s="19">
        <v>0</v>
      </c>
      <c r="AK87" s="19">
        <v>0</v>
      </c>
      <c r="AL87" s="19">
        <v>0</v>
      </c>
      <c r="AM87" s="26" t="str">
        <f t="shared" si="34"/>
        <v>FFFF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8" t="str">
        <f t="shared" si="24"/>
        <v>50</v>
      </c>
      <c r="AU87" s="18" t="s">
        <v>25</v>
      </c>
      <c r="AV87" s="16" t="str">
        <f t="shared" si="25"/>
        <v>7B00013CC80114076000000005010000000000000000000000000000000000000000000000000000000000FFFF000000000000000000000000507D</v>
      </c>
      <c r="AW87" s="79">
        <v>86</v>
      </c>
      <c r="AX87" s="21"/>
      <c r="AY87" s="18" t="str">
        <f t="shared" si="26"/>
        <v>00</v>
      </c>
      <c r="AZ87" s="18" t="str">
        <f t="shared" si="27"/>
        <v>00</v>
      </c>
      <c r="BA87" s="20"/>
      <c r="BB87" s="21"/>
    </row>
    <row r="88" spans="1:54" ht="66">
      <c r="A88" s="27"/>
      <c r="B88" s="16">
        <v>46</v>
      </c>
      <c r="C88" s="27" t="s">
        <v>96</v>
      </c>
      <c r="D88" s="16"/>
      <c r="E88" s="16">
        <v>1</v>
      </c>
      <c r="F88" s="22">
        <v>0</v>
      </c>
      <c r="G88" s="18" t="s">
        <v>18</v>
      </c>
      <c r="H88" s="18">
        <v>0</v>
      </c>
      <c r="I88" s="18">
        <v>1</v>
      </c>
      <c r="J88" s="18" t="s">
        <v>69</v>
      </c>
      <c r="K88" s="18" t="s">
        <v>68</v>
      </c>
      <c r="L88" s="18">
        <v>1</v>
      </c>
      <c r="M88" s="18">
        <v>14</v>
      </c>
      <c r="N88" s="19">
        <v>760</v>
      </c>
      <c r="O88" s="19">
        <v>0</v>
      </c>
      <c r="P88" s="19">
        <v>5</v>
      </c>
      <c r="Q88" s="18">
        <v>1</v>
      </c>
      <c r="R88" s="18">
        <v>0</v>
      </c>
      <c r="S88" s="18">
        <v>0</v>
      </c>
      <c r="T88" s="18">
        <v>0</v>
      </c>
      <c r="U88" s="18">
        <v>0</v>
      </c>
      <c r="V88" s="18">
        <v>0</v>
      </c>
      <c r="W88" s="18">
        <v>0</v>
      </c>
      <c r="X88" s="18">
        <v>0</v>
      </c>
      <c r="Y88" s="18">
        <v>0</v>
      </c>
      <c r="Z88" s="18">
        <v>0</v>
      </c>
      <c r="AA88" s="18">
        <v>0</v>
      </c>
      <c r="AB88" s="18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8">
        <v>0</v>
      </c>
      <c r="AJ88" s="19">
        <v>0</v>
      </c>
      <c r="AK88" s="19">
        <v>0</v>
      </c>
      <c r="AL88" s="19">
        <v>0</v>
      </c>
      <c r="AM88" s="19">
        <v>0</v>
      </c>
      <c r="AN88" s="26">
        <f>F88</f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8" t="str">
        <f t="shared" si="24"/>
        <v>51</v>
      </c>
      <c r="AU88" s="18" t="s">
        <v>25</v>
      </c>
      <c r="AV88" s="16" t="str">
        <f t="shared" si="25"/>
        <v>7B00013CC801140760000000050100000000000000000000000000000000000000000000000000000000000000000000000000000000000000517D</v>
      </c>
      <c r="AW88" s="79">
        <v>87</v>
      </c>
      <c r="AX88" s="21"/>
      <c r="AY88" s="18" t="str">
        <f t="shared" si="26"/>
        <v>00</v>
      </c>
      <c r="AZ88" s="18" t="str">
        <f t="shared" si="27"/>
        <v>00</v>
      </c>
      <c r="BA88" s="20"/>
      <c r="BB88" s="21"/>
    </row>
    <row r="89" spans="1:54" ht="66">
      <c r="A89" s="27"/>
      <c r="B89" s="16"/>
      <c r="C89" s="27"/>
      <c r="D89" s="16"/>
      <c r="E89" s="16">
        <v>2</v>
      </c>
      <c r="F89" s="22">
        <v>1</v>
      </c>
      <c r="G89" s="18" t="s">
        <v>18</v>
      </c>
      <c r="H89" s="18">
        <v>0</v>
      </c>
      <c r="I89" s="18">
        <v>1</v>
      </c>
      <c r="J89" s="18" t="s">
        <v>69</v>
      </c>
      <c r="K89" s="18" t="s">
        <v>68</v>
      </c>
      <c r="L89" s="18">
        <v>1</v>
      </c>
      <c r="M89" s="18">
        <v>14</v>
      </c>
      <c r="N89" s="19">
        <v>760</v>
      </c>
      <c r="O89" s="19">
        <v>0</v>
      </c>
      <c r="P89" s="19">
        <v>5</v>
      </c>
      <c r="Q89" s="18">
        <v>1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8">
        <v>0</v>
      </c>
      <c r="AJ89" s="19">
        <v>0</v>
      </c>
      <c r="AK89" s="19">
        <v>0</v>
      </c>
      <c r="AL89" s="19">
        <v>0</v>
      </c>
      <c r="AM89" s="19">
        <v>0</v>
      </c>
      <c r="AN89" s="26">
        <f t="shared" ref="AN89:AN90" si="35">F89</f>
        <v>1</v>
      </c>
      <c r="AO89" s="19">
        <v>0</v>
      </c>
      <c r="AP89" s="19">
        <v>0</v>
      </c>
      <c r="AQ89" s="19">
        <v>0</v>
      </c>
      <c r="AR89" s="19">
        <v>0</v>
      </c>
      <c r="AS89" s="19">
        <v>0</v>
      </c>
      <c r="AT89" s="18" t="str">
        <f t="shared" si="24"/>
        <v>54</v>
      </c>
      <c r="AU89" s="18" t="s">
        <v>25</v>
      </c>
      <c r="AV89" s="16" t="str">
        <f t="shared" si="25"/>
        <v>7B00013CC801140760000000050100000000000000000000000000000000000000000000000000000000000000000100000000000000000000547D</v>
      </c>
      <c r="AW89" s="79">
        <v>88</v>
      </c>
      <c r="AX89" s="21"/>
      <c r="AY89" s="18" t="str">
        <f t="shared" si="26"/>
        <v>00</v>
      </c>
      <c r="AZ89" s="18" t="str">
        <f t="shared" si="27"/>
        <v>00</v>
      </c>
      <c r="BA89" s="20"/>
      <c r="BB89" s="21"/>
    </row>
    <row r="90" spans="1:54" ht="66">
      <c r="A90" s="27"/>
      <c r="B90" s="16"/>
      <c r="C90" s="27"/>
      <c r="D90" s="16"/>
      <c r="E90" s="16">
        <v>3</v>
      </c>
      <c r="F90" s="22" t="s">
        <v>22</v>
      </c>
      <c r="G90" s="18" t="s">
        <v>18</v>
      </c>
      <c r="H90" s="18">
        <v>0</v>
      </c>
      <c r="I90" s="18">
        <v>1</v>
      </c>
      <c r="J90" s="18" t="s">
        <v>69</v>
      </c>
      <c r="K90" s="18" t="s">
        <v>68</v>
      </c>
      <c r="L90" s="18">
        <v>1</v>
      </c>
      <c r="M90" s="18">
        <v>14</v>
      </c>
      <c r="N90" s="19">
        <v>760</v>
      </c>
      <c r="O90" s="19">
        <v>0</v>
      </c>
      <c r="P90" s="19">
        <v>5</v>
      </c>
      <c r="Q90" s="18">
        <v>1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8">
        <v>0</v>
      </c>
      <c r="AJ90" s="19">
        <v>0</v>
      </c>
      <c r="AK90" s="19">
        <v>0</v>
      </c>
      <c r="AL90" s="19">
        <v>0</v>
      </c>
      <c r="AM90" s="19">
        <v>0</v>
      </c>
      <c r="AN90" s="26" t="str">
        <f t="shared" si="35"/>
        <v>FF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8" t="str">
        <f t="shared" si="24"/>
        <v>50</v>
      </c>
      <c r="AU90" s="18" t="s">
        <v>25</v>
      </c>
      <c r="AV90" s="16" t="str">
        <f t="shared" si="25"/>
        <v>7B00013CC801140760000000050100000000000000000000000000000000000000000000000000000000000000FF00000000000000000000507D</v>
      </c>
      <c r="AW90" s="79">
        <v>89</v>
      </c>
      <c r="AX90" s="21"/>
      <c r="AY90" s="18" t="str">
        <f t="shared" si="26"/>
        <v>00</v>
      </c>
      <c r="AZ90" s="18" t="str">
        <f t="shared" si="27"/>
        <v>00</v>
      </c>
      <c r="BA90" s="20"/>
      <c r="BB90" s="21"/>
    </row>
    <row r="91" spans="1:54" ht="66">
      <c r="A91" s="27"/>
      <c r="B91" s="16">
        <v>48</v>
      </c>
      <c r="C91" s="27" t="s">
        <v>97</v>
      </c>
      <c r="D91" s="16"/>
      <c r="E91" s="16">
        <v>1</v>
      </c>
      <c r="F91" s="25">
        <v>0</v>
      </c>
      <c r="G91" s="18" t="s">
        <v>18</v>
      </c>
      <c r="H91" s="18">
        <v>0</v>
      </c>
      <c r="I91" s="18">
        <v>1</v>
      </c>
      <c r="J91" s="18" t="s">
        <v>69</v>
      </c>
      <c r="K91" s="18" t="s">
        <v>68</v>
      </c>
      <c r="L91" s="18">
        <v>1</v>
      </c>
      <c r="M91" s="18">
        <v>14</v>
      </c>
      <c r="N91" s="19">
        <v>760</v>
      </c>
      <c r="O91" s="19">
        <v>0</v>
      </c>
      <c r="P91" s="19">
        <v>5</v>
      </c>
      <c r="Q91" s="18">
        <v>1</v>
      </c>
      <c r="R91" s="18">
        <v>0</v>
      </c>
      <c r="S91" s="18">
        <v>0</v>
      </c>
      <c r="T91" s="18">
        <v>0</v>
      </c>
      <c r="U91" s="18">
        <v>0</v>
      </c>
      <c r="V91" s="18">
        <v>0</v>
      </c>
      <c r="W91" s="18">
        <v>0</v>
      </c>
      <c r="X91" s="18">
        <v>0</v>
      </c>
      <c r="Y91" s="18">
        <v>0</v>
      </c>
      <c r="Z91" s="18">
        <v>0</v>
      </c>
      <c r="AA91" s="18">
        <v>0</v>
      </c>
      <c r="AB91" s="18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  <c r="AH91" s="19">
        <v>0</v>
      </c>
      <c r="AI91" s="18">
        <v>0</v>
      </c>
      <c r="AJ91" s="19">
        <v>0</v>
      </c>
      <c r="AK91" s="19">
        <v>0</v>
      </c>
      <c r="AL91" s="19">
        <v>0</v>
      </c>
      <c r="AM91" s="19">
        <v>0</v>
      </c>
      <c r="AN91" s="19">
        <v>0</v>
      </c>
      <c r="AO91" s="26">
        <f>F91</f>
        <v>0</v>
      </c>
      <c r="AP91" s="19">
        <v>0</v>
      </c>
      <c r="AQ91" s="19">
        <v>0</v>
      </c>
      <c r="AR91" s="19">
        <v>0</v>
      </c>
      <c r="AS91" s="19">
        <v>0</v>
      </c>
      <c r="AT91" s="18" t="str">
        <f t="shared" si="24"/>
        <v>51</v>
      </c>
      <c r="AU91" s="18" t="s">
        <v>25</v>
      </c>
      <c r="AV91" s="16" t="str">
        <f t="shared" si="25"/>
        <v>7B00013CC801140760000000050100000000000000000000000000000000000000000000000000000000000000000000000000000000000000517D</v>
      </c>
      <c r="AW91" s="79">
        <v>90</v>
      </c>
      <c r="AX91" s="21"/>
      <c r="AY91" s="18" t="str">
        <f t="shared" si="26"/>
        <v>00</v>
      </c>
      <c r="AZ91" s="18" t="str">
        <f t="shared" si="27"/>
        <v>00</v>
      </c>
      <c r="BA91" s="20"/>
      <c r="BB91" s="21"/>
    </row>
    <row r="92" spans="1:54" ht="66">
      <c r="A92" s="27"/>
      <c r="B92" s="16"/>
      <c r="C92" s="27"/>
      <c r="D92" s="16"/>
      <c r="E92" s="16">
        <v>2</v>
      </c>
      <c r="F92" s="25">
        <v>34</v>
      </c>
      <c r="G92" s="18" t="s">
        <v>18</v>
      </c>
      <c r="H92" s="18">
        <v>0</v>
      </c>
      <c r="I92" s="18">
        <v>1</v>
      </c>
      <c r="J92" s="18" t="s">
        <v>69</v>
      </c>
      <c r="K92" s="18" t="s">
        <v>68</v>
      </c>
      <c r="L92" s="18">
        <v>1</v>
      </c>
      <c r="M92" s="18">
        <v>14</v>
      </c>
      <c r="N92" s="19">
        <v>760</v>
      </c>
      <c r="O92" s="19">
        <v>0</v>
      </c>
      <c r="P92" s="19">
        <v>5</v>
      </c>
      <c r="Q92" s="18">
        <v>1</v>
      </c>
      <c r="R92" s="18">
        <v>0</v>
      </c>
      <c r="S92" s="18">
        <v>0</v>
      </c>
      <c r="T92" s="18">
        <v>0</v>
      </c>
      <c r="U92" s="18">
        <v>0</v>
      </c>
      <c r="V92" s="18">
        <v>0</v>
      </c>
      <c r="W92" s="18">
        <v>0</v>
      </c>
      <c r="X92" s="18">
        <v>0</v>
      </c>
      <c r="Y92" s="18">
        <v>0</v>
      </c>
      <c r="Z92" s="18">
        <v>0</v>
      </c>
      <c r="AA92" s="18">
        <v>0</v>
      </c>
      <c r="AB92" s="18">
        <v>0</v>
      </c>
      <c r="AC92" s="19">
        <v>0</v>
      </c>
      <c r="AD92" s="19">
        <v>0</v>
      </c>
      <c r="AE92" s="19">
        <v>0</v>
      </c>
      <c r="AF92" s="19">
        <v>0</v>
      </c>
      <c r="AG92" s="19">
        <v>0</v>
      </c>
      <c r="AH92" s="19">
        <v>0</v>
      </c>
      <c r="AI92" s="18">
        <v>0</v>
      </c>
      <c r="AJ92" s="19">
        <v>0</v>
      </c>
      <c r="AK92" s="19">
        <v>0</v>
      </c>
      <c r="AL92" s="19">
        <v>0</v>
      </c>
      <c r="AM92" s="19">
        <v>0</v>
      </c>
      <c r="AN92" s="19">
        <v>0</v>
      </c>
      <c r="AO92" s="26">
        <f t="shared" ref="AO92:AO93" si="36">F92</f>
        <v>34</v>
      </c>
      <c r="AP92" s="19">
        <v>0</v>
      </c>
      <c r="AQ92" s="19">
        <v>0</v>
      </c>
      <c r="AR92" s="19">
        <v>0</v>
      </c>
      <c r="AS92" s="19">
        <v>0</v>
      </c>
      <c r="AT92" s="18" t="str">
        <f t="shared" si="24"/>
        <v>05</v>
      </c>
      <c r="AU92" s="18" t="s">
        <v>25</v>
      </c>
      <c r="AV92" s="16" t="str">
        <f t="shared" si="25"/>
        <v>7B00013CC801140760000000050100000000000000000000000000000000000000000000000000000000000000000000340000000000000000057D</v>
      </c>
      <c r="AW92" s="79">
        <v>91</v>
      </c>
      <c r="AX92" s="21"/>
      <c r="AY92" s="18" t="str">
        <f t="shared" si="26"/>
        <v>00</v>
      </c>
      <c r="AZ92" s="18" t="str">
        <f t="shared" si="27"/>
        <v>00</v>
      </c>
      <c r="BA92" s="20"/>
      <c r="BB92" s="21"/>
    </row>
    <row r="93" spans="1:54" ht="66">
      <c r="A93" s="27"/>
      <c r="B93" s="16"/>
      <c r="C93" s="27"/>
      <c r="D93" s="16"/>
      <c r="E93" s="16">
        <v>3</v>
      </c>
      <c r="F93" s="25" t="s">
        <v>72</v>
      </c>
      <c r="G93" s="18" t="s">
        <v>18</v>
      </c>
      <c r="H93" s="18">
        <v>0</v>
      </c>
      <c r="I93" s="18">
        <v>1</v>
      </c>
      <c r="J93" s="18" t="s">
        <v>69</v>
      </c>
      <c r="K93" s="18" t="s">
        <v>68</v>
      </c>
      <c r="L93" s="18">
        <v>1</v>
      </c>
      <c r="M93" s="18">
        <v>14</v>
      </c>
      <c r="N93" s="19">
        <v>760</v>
      </c>
      <c r="O93" s="19">
        <v>0</v>
      </c>
      <c r="P93" s="19">
        <v>5</v>
      </c>
      <c r="Q93" s="18">
        <v>1</v>
      </c>
      <c r="R93" s="18">
        <v>0</v>
      </c>
      <c r="S93" s="18">
        <v>0</v>
      </c>
      <c r="T93" s="18">
        <v>0</v>
      </c>
      <c r="U93" s="18">
        <v>0</v>
      </c>
      <c r="V93" s="18">
        <v>0</v>
      </c>
      <c r="W93" s="18">
        <v>0</v>
      </c>
      <c r="X93" s="18">
        <v>0</v>
      </c>
      <c r="Y93" s="18">
        <v>0</v>
      </c>
      <c r="Z93" s="18">
        <v>0</v>
      </c>
      <c r="AA93" s="18">
        <v>0</v>
      </c>
      <c r="AB93" s="18">
        <v>0</v>
      </c>
      <c r="AC93" s="19">
        <v>0</v>
      </c>
      <c r="AD93" s="19">
        <v>0</v>
      </c>
      <c r="AE93" s="19">
        <v>0</v>
      </c>
      <c r="AF93" s="19">
        <v>0</v>
      </c>
      <c r="AG93" s="19">
        <v>0</v>
      </c>
      <c r="AH93" s="19">
        <v>0</v>
      </c>
      <c r="AI93" s="18">
        <v>0</v>
      </c>
      <c r="AJ93" s="19">
        <v>0</v>
      </c>
      <c r="AK93" s="19">
        <v>0</v>
      </c>
      <c r="AL93" s="19">
        <v>0</v>
      </c>
      <c r="AM93" s="19">
        <v>0</v>
      </c>
      <c r="AN93" s="19">
        <v>0</v>
      </c>
      <c r="AO93" s="26" t="str">
        <f t="shared" si="36"/>
        <v>FFFF</v>
      </c>
      <c r="AP93" s="19">
        <v>0</v>
      </c>
      <c r="AQ93" s="19">
        <v>0</v>
      </c>
      <c r="AR93" s="19">
        <v>0</v>
      </c>
      <c r="AS93" s="19">
        <v>0</v>
      </c>
      <c r="AT93" s="18" t="str">
        <f t="shared" si="24"/>
        <v>50</v>
      </c>
      <c r="AU93" s="18" t="s">
        <v>25</v>
      </c>
      <c r="AV93" s="16" t="str">
        <f t="shared" si="25"/>
        <v>7B00013CC8011407600000000501000000000000000000000000000000000000000000000000000000000000000000FFFF0000000000000000507D</v>
      </c>
      <c r="AW93" s="79">
        <v>92</v>
      </c>
      <c r="AX93" s="21"/>
      <c r="AY93" s="18" t="str">
        <f t="shared" si="26"/>
        <v>00</v>
      </c>
      <c r="AZ93" s="18" t="str">
        <f t="shared" si="27"/>
        <v>00</v>
      </c>
      <c r="BA93" s="20"/>
      <c r="BB93" s="21"/>
    </row>
    <row r="94" spans="1:54" ht="66">
      <c r="A94" s="27"/>
      <c r="B94" s="16">
        <v>50</v>
      </c>
      <c r="C94" s="27" t="s">
        <v>98</v>
      </c>
      <c r="D94" s="16"/>
      <c r="E94" s="16">
        <v>1</v>
      </c>
      <c r="F94" s="25">
        <v>0</v>
      </c>
      <c r="G94" s="18" t="s">
        <v>18</v>
      </c>
      <c r="H94" s="18">
        <v>0</v>
      </c>
      <c r="I94" s="18">
        <v>1</v>
      </c>
      <c r="J94" s="18" t="s">
        <v>69</v>
      </c>
      <c r="K94" s="18" t="s">
        <v>68</v>
      </c>
      <c r="L94" s="18">
        <v>1</v>
      </c>
      <c r="M94" s="18">
        <v>14</v>
      </c>
      <c r="N94" s="19">
        <v>760</v>
      </c>
      <c r="O94" s="19">
        <v>0</v>
      </c>
      <c r="P94" s="19">
        <v>5</v>
      </c>
      <c r="Q94" s="18">
        <v>1</v>
      </c>
      <c r="R94" s="18">
        <v>0</v>
      </c>
      <c r="S94" s="18">
        <v>0</v>
      </c>
      <c r="T94" s="18">
        <v>0</v>
      </c>
      <c r="U94" s="18">
        <v>0</v>
      </c>
      <c r="V94" s="18">
        <v>0</v>
      </c>
      <c r="W94" s="18">
        <v>0</v>
      </c>
      <c r="X94" s="18">
        <v>0</v>
      </c>
      <c r="Y94" s="18">
        <v>0</v>
      </c>
      <c r="Z94" s="18">
        <v>0</v>
      </c>
      <c r="AA94" s="18">
        <v>0</v>
      </c>
      <c r="AB94" s="18">
        <v>0</v>
      </c>
      <c r="AC94" s="19">
        <v>0</v>
      </c>
      <c r="AD94" s="19">
        <v>0</v>
      </c>
      <c r="AE94" s="19">
        <v>0</v>
      </c>
      <c r="AF94" s="19">
        <v>0</v>
      </c>
      <c r="AG94" s="19">
        <v>0</v>
      </c>
      <c r="AH94" s="19">
        <v>0</v>
      </c>
      <c r="AI94" s="18">
        <v>0</v>
      </c>
      <c r="AJ94" s="19">
        <v>0</v>
      </c>
      <c r="AK94" s="19">
        <v>0</v>
      </c>
      <c r="AL94" s="19">
        <v>0</v>
      </c>
      <c r="AM94" s="19">
        <v>0</v>
      </c>
      <c r="AN94" s="19">
        <v>0</v>
      </c>
      <c r="AO94" s="19">
        <v>0</v>
      </c>
      <c r="AP94" s="26">
        <f>F94</f>
        <v>0</v>
      </c>
      <c r="AQ94" s="19">
        <v>0</v>
      </c>
      <c r="AR94" s="19">
        <v>0</v>
      </c>
      <c r="AS94" s="19">
        <v>0</v>
      </c>
      <c r="AT94" s="18" t="str">
        <f t="shared" si="24"/>
        <v>51</v>
      </c>
      <c r="AU94" s="18" t="s">
        <v>25</v>
      </c>
      <c r="AV94" s="16" t="str">
        <f t="shared" si="25"/>
        <v>7B00013CC801140760000000050100000000000000000000000000000000000000000000000000000000000000000000000000000000000000517D</v>
      </c>
      <c r="AW94" s="79">
        <v>93</v>
      </c>
      <c r="AX94" s="21"/>
      <c r="AY94" s="18" t="str">
        <f t="shared" si="26"/>
        <v>00</v>
      </c>
      <c r="AZ94" s="18" t="str">
        <f t="shared" si="27"/>
        <v>00</v>
      </c>
      <c r="BA94" s="20"/>
      <c r="BB94" s="21"/>
    </row>
    <row r="95" spans="1:54" ht="66">
      <c r="A95" s="27"/>
      <c r="B95" s="16"/>
      <c r="C95" s="27"/>
      <c r="D95" s="16"/>
      <c r="E95" s="16">
        <v>2</v>
      </c>
      <c r="F95" s="25">
        <v>34</v>
      </c>
      <c r="G95" s="18" t="s">
        <v>18</v>
      </c>
      <c r="H95" s="18">
        <v>0</v>
      </c>
      <c r="I95" s="18">
        <v>1</v>
      </c>
      <c r="J95" s="18" t="s">
        <v>69</v>
      </c>
      <c r="K95" s="18" t="s">
        <v>68</v>
      </c>
      <c r="L95" s="18">
        <v>1</v>
      </c>
      <c r="M95" s="18">
        <v>14</v>
      </c>
      <c r="N95" s="19">
        <v>760</v>
      </c>
      <c r="O95" s="19">
        <v>0</v>
      </c>
      <c r="P95" s="19">
        <v>5</v>
      </c>
      <c r="Q95" s="18">
        <v>1</v>
      </c>
      <c r="R95" s="18">
        <v>0</v>
      </c>
      <c r="S95" s="18">
        <v>0</v>
      </c>
      <c r="T95" s="18">
        <v>0</v>
      </c>
      <c r="U95" s="18">
        <v>0</v>
      </c>
      <c r="V95" s="18">
        <v>0</v>
      </c>
      <c r="W95" s="18">
        <v>0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0</v>
      </c>
      <c r="AH95" s="19">
        <v>0</v>
      </c>
      <c r="AI95" s="18">
        <v>0</v>
      </c>
      <c r="AJ95" s="19">
        <v>0</v>
      </c>
      <c r="AK95" s="19">
        <v>0</v>
      </c>
      <c r="AL95" s="19">
        <v>0</v>
      </c>
      <c r="AM95" s="19">
        <v>0</v>
      </c>
      <c r="AN95" s="19">
        <v>0</v>
      </c>
      <c r="AO95" s="19">
        <v>0</v>
      </c>
      <c r="AP95" s="26">
        <f t="shared" ref="AP95:AP96" si="37">F95</f>
        <v>34</v>
      </c>
      <c r="AQ95" s="19">
        <v>0</v>
      </c>
      <c r="AR95" s="19">
        <v>0</v>
      </c>
      <c r="AS95" s="19">
        <v>0</v>
      </c>
      <c r="AT95" s="18" t="str">
        <f t="shared" si="24"/>
        <v>05</v>
      </c>
      <c r="AU95" s="18" t="s">
        <v>25</v>
      </c>
      <c r="AV95" s="16" t="str">
        <f t="shared" si="25"/>
        <v>7B00013CC801140760000000050100000000000000000000000000000000000000000000000000000000000000000000000034000000000000057D</v>
      </c>
      <c r="AW95" s="79">
        <v>94</v>
      </c>
      <c r="AX95" s="21"/>
      <c r="AY95" s="18" t="str">
        <f t="shared" si="26"/>
        <v>00</v>
      </c>
      <c r="AZ95" s="18" t="str">
        <f t="shared" si="27"/>
        <v>00</v>
      </c>
      <c r="BA95" s="20"/>
      <c r="BB95" s="21"/>
    </row>
    <row r="96" spans="1:54" ht="66">
      <c r="A96" s="27"/>
      <c r="B96" s="16"/>
      <c r="C96" s="27"/>
      <c r="D96" s="16"/>
      <c r="E96" s="16">
        <v>3</v>
      </c>
      <c r="F96" s="25" t="s">
        <v>72</v>
      </c>
      <c r="G96" s="18" t="s">
        <v>18</v>
      </c>
      <c r="H96" s="18">
        <v>0</v>
      </c>
      <c r="I96" s="18">
        <v>1</v>
      </c>
      <c r="J96" s="18" t="s">
        <v>69</v>
      </c>
      <c r="K96" s="18" t="s">
        <v>68</v>
      </c>
      <c r="L96" s="18">
        <v>1</v>
      </c>
      <c r="M96" s="18">
        <v>14</v>
      </c>
      <c r="N96" s="19">
        <v>760</v>
      </c>
      <c r="O96" s="19">
        <v>0</v>
      </c>
      <c r="P96" s="19">
        <v>5</v>
      </c>
      <c r="Q96" s="18">
        <v>1</v>
      </c>
      <c r="R96" s="18">
        <v>0</v>
      </c>
      <c r="S96" s="18">
        <v>0</v>
      </c>
      <c r="T96" s="18">
        <v>0</v>
      </c>
      <c r="U96" s="18">
        <v>0</v>
      </c>
      <c r="V96" s="18">
        <v>0</v>
      </c>
      <c r="W96" s="18">
        <v>0</v>
      </c>
      <c r="X96" s="18">
        <v>0</v>
      </c>
      <c r="Y96" s="18">
        <v>0</v>
      </c>
      <c r="Z96" s="18">
        <v>0</v>
      </c>
      <c r="AA96" s="18">
        <v>0</v>
      </c>
      <c r="AB96" s="18">
        <v>0</v>
      </c>
      <c r="AC96" s="19">
        <v>0</v>
      </c>
      <c r="AD96" s="19">
        <v>0</v>
      </c>
      <c r="AE96" s="19">
        <v>0</v>
      </c>
      <c r="AF96" s="19">
        <v>0</v>
      </c>
      <c r="AG96" s="19">
        <v>0</v>
      </c>
      <c r="AH96" s="19">
        <v>0</v>
      </c>
      <c r="AI96" s="18">
        <v>0</v>
      </c>
      <c r="AJ96" s="19">
        <v>0</v>
      </c>
      <c r="AK96" s="19">
        <v>0</v>
      </c>
      <c r="AL96" s="19">
        <v>0</v>
      </c>
      <c r="AM96" s="19">
        <v>0</v>
      </c>
      <c r="AN96" s="19">
        <v>0</v>
      </c>
      <c r="AO96" s="19">
        <v>0</v>
      </c>
      <c r="AP96" s="26" t="str">
        <f t="shared" si="37"/>
        <v>FFFF</v>
      </c>
      <c r="AQ96" s="19">
        <v>0</v>
      </c>
      <c r="AR96" s="19">
        <v>0</v>
      </c>
      <c r="AS96" s="19">
        <v>0</v>
      </c>
      <c r="AT96" s="18" t="str">
        <f t="shared" si="24"/>
        <v>50</v>
      </c>
      <c r="AU96" s="18" t="s">
        <v>25</v>
      </c>
      <c r="AV96" s="16" t="str">
        <f t="shared" si="25"/>
        <v>7B00013CC80114076000000005010000000000000000000000000000000000000000000000000000000000000000000000FFFF000000000000507D</v>
      </c>
      <c r="AW96" s="79">
        <v>95</v>
      </c>
      <c r="AX96" s="21"/>
      <c r="AY96" s="18" t="str">
        <f t="shared" si="26"/>
        <v>00</v>
      </c>
      <c r="AZ96" s="18" t="str">
        <f t="shared" si="27"/>
        <v>00</v>
      </c>
      <c r="BA96" s="20"/>
      <c r="BB96" s="21"/>
    </row>
    <row r="97" spans="1:54" ht="66">
      <c r="A97" s="27"/>
      <c r="B97" s="16">
        <v>52</v>
      </c>
      <c r="C97" s="27" t="s">
        <v>99</v>
      </c>
      <c r="D97" s="16"/>
      <c r="E97" s="16">
        <v>1</v>
      </c>
      <c r="F97" s="25">
        <v>0</v>
      </c>
      <c r="G97" s="18" t="s">
        <v>18</v>
      </c>
      <c r="H97" s="18">
        <v>0</v>
      </c>
      <c r="I97" s="18">
        <v>1</v>
      </c>
      <c r="J97" s="18" t="s">
        <v>69</v>
      </c>
      <c r="K97" s="18" t="s">
        <v>68</v>
      </c>
      <c r="L97" s="18">
        <v>1</v>
      </c>
      <c r="M97" s="18">
        <v>14</v>
      </c>
      <c r="N97" s="19">
        <v>760</v>
      </c>
      <c r="O97" s="19">
        <v>0</v>
      </c>
      <c r="P97" s="19">
        <v>5</v>
      </c>
      <c r="Q97" s="18">
        <v>1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0</v>
      </c>
      <c r="X97" s="18">
        <v>0</v>
      </c>
      <c r="Y97" s="18">
        <v>0</v>
      </c>
      <c r="Z97" s="18">
        <v>0</v>
      </c>
      <c r="AA97" s="18">
        <v>0</v>
      </c>
      <c r="AB97" s="18">
        <v>0</v>
      </c>
      <c r="AC97" s="19">
        <v>0</v>
      </c>
      <c r="AD97" s="19">
        <v>0</v>
      </c>
      <c r="AE97" s="19">
        <v>0</v>
      </c>
      <c r="AF97" s="19">
        <v>0</v>
      </c>
      <c r="AG97" s="19">
        <v>0</v>
      </c>
      <c r="AH97" s="19">
        <v>0</v>
      </c>
      <c r="AI97" s="18">
        <v>0</v>
      </c>
      <c r="AJ97" s="19">
        <v>0</v>
      </c>
      <c r="AK97" s="19">
        <v>0</v>
      </c>
      <c r="AL97" s="19">
        <v>0</v>
      </c>
      <c r="AM97" s="19">
        <v>0</v>
      </c>
      <c r="AN97" s="19">
        <v>0</v>
      </c>
      <c r="AO97" s="19">
        <v>0</v>
      </c>
      <c r="AP97" s="19">
        <v>0</v>
      </c>
      <c r="AQ97" s="26">
        <f>F97</f>
        <v>0</v>
      </c>
      <c r="AR97" s="19">
        <v>0</v>
      </c>
      <c r="AS97" s="19">
        <v>0</v>
      </c>
      <c r="AT97" s="18" t="str">
        <f t="shared" si="24"/>
        <v>51</v>
      </c>
      <c r="AU97" s="18" t="s">
        <v>25</v>
      </c>
      <c r="AV97" s="16" t="str">
        <f t="shared" si="25"/>
        <v>7B00013CC801140760000000050100000000000000000000000000000000000000000000000000000000000000000000000000000000000000517D</v>
      </c>
      <c r="AW97" s="79">
        <v>96</v>
      </c>
      <c r="AX97" s="21"/>
      <c r="AY97" s="18" t="str">
        <f t="shared" si="26"/>
        <v>00</v>
      </c>
      <c r="AZ97" s="18" t="str">
        <f t="shared" si="27"/>
        <v>00</v>
      </c>
      <c r="BA97" s="20"/>
      <c r="BB97" s="21"/>
    </row>
    <row r="98" spans="1:54" ht="66">
      <c r="A98" s="27"/>
      <c r="B98" s="16"/>
      <c r="C98" s="27"/>
      <c r="D98" s="16"/>
      <c r="E98" s="16">
        <v>2</v>
      </c>
      <c r="F98" s="25">
        <v>34</v>
      </c>
      <c r="G98" s="18" t="s">
        <v>18</v>
      </c>
      <c r="H98" s="18">
        <v>0</v>
      </c>
      <c r="I98" s="18">
        <v>1</v>
      </c>
      <c r="J98" s="18" t="s">
        <v>69</v>
      </c>
      <c r="K98" s="18" t="s">
        <v>68</v>
      </c>
      <c r="L98" s="18">
        <v>1</v>
      </c>
      <c r="M98" s="18">
        <v>14</v>
      </c>
      <c r="N98" s="19">
        <v>760</v>
      </c>
      <c r="O98" s="19">
        <v>0</v>
      </c>
      <c r="P98" s="19">
        <v>5</v>
      </c>
      <c r="Q98" s="18">
        <v>1</v>
      </c>
      <c r="R98" s="18">
        <v>0</v>
      </c>
      <c r="S98" s="18">
        <v>0</v>
      </c>
      <c r="T98" s="18">
        <v>0</v>
      </c>
      <c r="U98" s="18">
        <v>0</v>
      </c>
      <c r="V98" s="18">
        <v>0</v>
      </c>
      <c r="W98" s="18">
        <v>0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9">
        <v>0</v>
      </c>
      <c r="AD98" s="19">
        <v>0</v>
      </c>
      <c r="AE98" s="19">
        <v>0</v>
      </c>
      <c r="AF98" s="19">
        <v>0</v>
      </c>
      <c r="AG98" s="19">
        <v>0</v>
      </c>
      <c r="AH98" s="19">
        <v>0</v>
      </c>
      <c r="AI98" s="18">
        <v>0</v>
      </c>
      <c r="AJ98" s="19">
        <v>0</v>
      </c>
      <c r="AK98" s="19">
        <v>0</v>
      </c>
      <c r="AL98" s="19">
        <v>0</v>
      </c>
      <c r="AM98" s="19">
        <v>0</v>
      </c>
      <c r="AN98" s="19">
        <v>0</v>
      </c>
      <c r="AO98" s="19">
        <v>0</v>
      </c>
      <c r="AP98" s="19">
        <v>0</v>
      </c>
      <c r="AQ98" s="26">
        <f t="shared" ref="AQ98:AQ99" si="38">F98</f>
        <v>34</v>
      </c>
      <c r="AR98" s="19">
        <v>0</v>
      </c>
      <c r="AS98" s="19">
        <v>0</v>
      </c>
      <c r="AT98" s="18" t="str">
        <f t="shared" si="24"/>
        <v>05</v>
      </c>
      <c r="AU98" s="18" t="s">
        <v>25</v>
      </c>
      <c r="AV98" s="16" t="str">
        <f t="shared" si="25"/>
        <v>7B00013CC801140760000000050100000000000000000000000000000000000000000000000000000000000000000000000000003400000000057D</v>
      </c>
      <c r="AW98" s="79">
        <v>97</v>
      </c>
      <c r="AX98" s="21"/>
      <c r="AY98" s="18" t="str">
        <f t="shared" si="26"/>
        <v>00</v>
      </c>
      <c r="AZ98" s="18" t="str">
        <f t="shared" si="27"/>
        <v>00</v>
      </c>
      <c r="BA98" s="20"/>
      <c r="BB98" s="21"/>
    </row>
    <row r="99" spans="1:54" ht="66">
      <c r="A99" s="27"/>
      <c r="B99" s="16"/>
      <c r="C99" s="27"/>
      <c r="D99" s="16"/>
      <c r="E99" s="16">
        <v>3</v>
      </c>
      <c r="F99" s="25" t="s">
        <v>72</v>
      </c>
      <c r="G99" s="18" t="s">
        <v>18</v>
      </c>
      <c r="H99" s="18">
        <v>0</v>
      </c>
      <c r="I99" s="18">
        <v>1</v>
      </c>
      <c r="J99" s="18" t="s">
        <v>69</v>
      </c>
      <c r="K99" s="18" t="s">
        <v>68</v>
      </c>
      <c r="L99" s="18">
        <v>1</v>
      </c>
      <c r="M99" s="18">
        <v>14</v>
      </c>
      <c r="N99" s="19">
        <v>760</v>
      </c>
      <c r="O99" s="19">
        <v>0</v>
      </c>
      <c r="P99" s="19">
        <v>5</v>
      </c>
      <c r="Q99" s="18">
        <v>1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8">
        <v>0</v>
      </c>
      <c r="AJ99" s="19">
        <v>0</v>
      </c>
      <c r="AK99" s="19">
        <v>0</v>
      </c>
      <c r="AL99" s="19">
        <v>0</v>
      </c>
      <c r="AM99" s="19">
        <v>0</v>
      </c>
      <c r="AN99" s="19">
        <v>0</v>
      </c>
      <c r="AO99" s="19">
        <v>0</v>
      </c>
      <c r="AP99" s="19">
        <v>0</v>
      </c>
      <c r="AQ99" s="26" t="str">
        <f t="shared" si="38"/>
        <v>FFFF</v>
      </c>
      <c r="AR99" s="19">
        <v>0</v>
      </c>
      <c r="AS99" s="19">
        <v>0</v>
      </c>
      <c r="AT99" s="18" t="str">
        <f t="shared" si="24"/>
        <v>50</v>
      </c>
      <c r="AU99" s="18" t="s">
        <v>25</v>
      </c>
      <c r="AV99" s="16" t="str">
        <f t="shared" si="25"/>
        <v>7B00013CC801140760000000050100000000000000000000000000000000000000000000000000000000000000000000000000FFFF00000000507D</v>
      </c>
      <c r="AW99" s="79">
        <v>98</v>
      </c>
      <c r="AX99" s="21"/>
      <c r="AY99" s="18" t="str">
        <f t="shared" si="26"/>
        <v>00</v>
      </c>
      <c r="AZ99" s="18" t="str">
        <f t="shared" si="27"/>
        <v>00</v>
      </c>
      <c r="BA99" s="20"/>
      <c r="BB99" s="21"/>
    </row>
    <row r="100" spans="1:54" ht="66">
      <c r="A100" s="27"/>
      <c r="B100" s="16">
        <v>54</v>
      </c>
      <c r="C100" s="27" t="s">
        <v>100</v>
      </c>
      <c r="D100" s="16"/>
      <c r="E100" s="16">
        <v>1</v>
      </c>
      <c r="F100" s="25">
        <v>0</v>
      </c>
      <c r="G100" s="18" t="s">
        <v>18</v>
      </c>
      <c r="H100" s="18">
        <v>0</v>
      </c>
      <c r="I100" s="18">
        <v>1</v>
      </c>
      <c r="J100" s="18" t="s">
        <v>69</v>
      </c>
      <c r="K100" s="18" t="s">
        <v>68</v>
      </c>
      <c r="L100" s="18">
        <v>1</v>
      </c>
      <c r="M100" s="18">
        <v>14</v>
      </c>
      <c r="N100" s="19">
        <v>760</v>
      </c>
      <c r="O100" s="19">
        <v>0</v>
      </c>
      <c r="P100" s="19">
        <v>5</v>
      </c>
      <c r="Q100" s="18">
        <v>1</v>
      </c>
      <c r="R100" s="18">
        <v>0</v>
      </c>
      <c r="S100" s="18">
        <v>0</v>
      </c>
      <c r="T100" s="18">
        <v>0</v>
      </c>
      <c r="U100" s="18">
        <v>0</v>
      </c>
      <c r="V100" s="18">
        <v>0</v>
      </c>
      <c r="W100" s="18">
        <v>0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0</v>
      </c>
      <c r="AH100" s="19">
        <v>0</v>
      </c>
      <c r="AI100" s="18">
        <v>0</v>
      </c>
      <c r="AJ100" s="19">
        <v>0</v>
      </c>
      <c r="AK100" s="19">
        <v>0</v>
      </c>
      <c r="AL100" s="19">
        <v>0</v>
      </c>
      <c r="AM100" s="19">
        <v>0</v>
      </c>
      <c r="AN100" s="19">
        <v>0</v>
      </c>
      <c r="AO100" s="19">
        <v>0</v>
      </c>
      <c r="AP100" s="19">
        <v>0</v>
      </c>
      <c r="AQ100" s="19">
        <v>0</v>
      </c>
      <c r="AR100" s="26">
        <f>F100</f>
        <v>0</v>
      </c>
      <c r="AS100" s="19">
        <v>0</v>
      </c>
      <c r="AT100" s="18" t="str">
        <f t="shared" si="24"/>
        <v>51</v>
      </c>
      <c r="AU100" s="18" t="s">
        <v>25</v>
      </c>
      <c r="AV100" s="16" t="str">
        <f t="shared" si="25"/>
        <v>7B00013CC801140760000000050100000000000000000000000000000000000000000000000000000000000000000000000000000000000000517D</v>
      </c>
      <c r="AW100" s="79">
        <v>99</v>
      </c>
      <c r="AX100" s="21"/>
      <c r="AY100" s="18" t="str">
        <f t="shared" si="26"/>
        <v>00</v>
      </c>
      <c r="AZ100" s="18" t="str">
        <f t="shared" si="27"/>
        <v>00</v>
      </c>
      <c r="BA100" s="20"/>
      <c r="BB100" s="21"/>
    </row>
    <row r="101" spans="1:54" ht="66">
      <c r="A101" s="27"/>
      <c r="B101" s="16"/>
      <c r="C101" s="27"/>
      <c r="D101" s="16"/>
      <c r="E101" s="16">
        <v>2</v>
      </c>
      <c r="F101" s="25">
        <v>34</v>
      </c>
      <c r="G101" s="18" t="s">
        <v>18</v>
      </c>
      <c r="H101" s="18">
        <v>0</v>
      </c>
      <c r="I101" s="18">
        <v>1</v>
      </c>
      <c r="J101" s="18" t="s">
        <v>69</v>
      </c>
      <c r="K101" s="18" t="s">
        <v>68</v>
      </c>
      <c r="L101" s="18">
        <v>1</v>
      </c>
      <c r="M101" s="18">
        <v>14</v>
      </c>
      <c r="N101" s="19">
        <v>760</v>
      </c>
      <c r="O101" s="19">
        <v>0</v>
      </c>
      <c r="P101" s="19">
        <v>5</v>
      </c>
      <c r="Q101" s="18">
        <v>1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18">
        <v>0</v>
      </c>
      <c r="X101" s="18">
        <v>0</v>
      </c>
      <c r="Y101" s="18">
        <v>0</v>
      </c>
      <c r="Z101" s="18">
        <v>0</v>
      </c>
      <c r="AA101" s="18">
        <v>0</v>
      </c>
      <c r="AB101" s="18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18">
        <v>0</v>
      </c>
      <c r="AJ101" s="19">
        <v>0</v>
      </c>
      <c r="AK101" s="19">
        <v>0</v>
      </c>
      <c r="AL101" s="19">
        <v>0</v>
      </c>
      <c r="AM101" s="19">
        <v>0</v>
      </c>
      <c r="AN101" s="19">
        <v>0</v>
      </c>
      <c r="AO101" s="19">
        <v>0</v>
      </c>
      <c r="AP101" s="19">
        <v>0</v>
      </c>
      <c r="AQ101" s="19">
        <v>0</v>
      </c>
      <c r="AR101" s="26">
        <f t="shared" ref="AR101:AR102" si="39">F101</f>
        <v>34</v>
      </c>
      <c r="AS101" s="19">
        <v>0</v>
      </c>
      <c r="AT101" s="18" t="str">
        <f t="shared" si="24"/>
        <v>05</v>
      </c>
      <c r="AU101" s="18" t="s">
        <v>25</v>
      </c>
      <c r="AV101" s="16" t="str">
        <f t="shared" si="25"/>
        <v>7B00013CC801140760000000050100000000000000000000000000000000000000000000000000000000000000000000000000000000340000057D</v>
      </c>
      <c r="AW101" s="79">
        <v>100</v>
      </c>
      <c r="AX101" s="21"/>
      <c r="AY101" s="18" t="str">
        <f t="shared" si="26"/>
        <v>00</v>
      </c>
      <c r="AZ101" s="18" t="str">
        <f t="shared" si="27"/>
        <v>00</v>
      </c>
      <c r="BA101" s="20"/>
      <c r="BB101" s="21"/>
    </row>
    <row r="102" spans="1:54" ht="66">
      <c r="A102" s="27"/>
      <c r="B102" s="16"/>
      <c r="C102" s="27"/>
      <c r="D102" s="16"/>
      <c r="E102" s="16">
        <v>3</v>
      </c>
      <c r="F102" s="25" t="s">
        <v>72</v>
      </c>
      <c r="G102" s="18" t="s">
        <v>18</v>
      </c>
      <c r="H102" s="18">
        <v>0</v>
      </c>
      <c r="I102" s="18">
        <v>1</v>
      </c>
      <c r="J102" s="18" t="s">
        <v>69</v>
      </c>
      <c r="K102" s="18" t="s">
        <v>68</v>
      </c>
      <c r="L102" s="18">
        <v>1</v>
      </c>
      <c r="M102" s="18">
        <v>14</v>
      </c>
      <c r="N102" s="19">
        <v>760</v>
      </c>
      <c r="O102" s="19">
        <v>0</v>
      </c>
      <c r="P102" s="19">
        <v>5</v>
      </c>
      <c r="Q102" s="18">
        <v>1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0</v>
      </c>
      <c r="Z102" s="18">
        <v>0</v>
      </c>
      <c r="AA102" s="18">
        <v>0</v>
      </c>
      <c r="AB102" s="18">
        <v>0</v>
      </c>
      <c r="AC102" s="19">
        <v>0</v>
      </c>
      <c r="AD102" s="19">
        <v>0</v>
      </c>
      <c r="AE102" s="19">
        <v>0</v>
      </c>
      <c r="AF102" s="19">
        <v>0</v>
      </c>
      <c r="AG102" s="19">
        <v>0</v>
      </c>
      <c r="AH102" s="19">
        <v>0</v>
      </c>
      <c r="AI102" s="18">
        <v>0</v>
      </c>
      <c r="AJ102" s="19">
        <v>0</v>
      </c>
      <c r="AK102" s="19">
        <v>0</v>
      </c>
      <c r="AL102" s="19">
        <v>0</v>
      </c>
      <c r="AM102" s="19">
        <v>0</v>
      </c>
      <c r="AN102" s="19">
        <v>0</v>
      </c>
      <c r="AO102" s="19">
        <v>0</v>
      </c>
      <c r="AP102" s="19">
        <v>0</v>
      </c>
      <c r="AQ102" s="19">
        <v>0</v>
      </c>
      <c r="AR102" s="26" t="str">
        <f t="shared" si="39"/>
        <v>FFFF</v>
      </c>
      <c r="AS102" s="19">
        <v>0</v>
      </c>
      <c r="AT102" s="18" t="str">
        <f t="shared" si="24"/>
        <v>50</v>
      </c>
      <c r="AU102" s="18" t="s">
        <v>25</v>
      </c>
      <c r="AV102" s="16" t="str">
        <f t="shared" si="25"/>
        <v>7B00013CC8011407600000000501000000000000000000000000000000000000000000000000000000000000000000000000000000FFFF0000507D</v>
      </c>
      <c r="AW102" s="79">
        <v>101</v>
      </c>
      <c r="AX102" s="21"/>
      <c r="AY102" s="18" t="str">
        <f t="shared" si="26"/>
        <v>00</v>
      </c>
      <c r="AZ102" s="18" t="str">
        <f t="shared" si="27"/>
        <v>00</v>
      </c>
      <c r="BA102" s="20"/>
      <c r="BB102" s="21"/>
    </row>
    <row r="103" spans="1:54" ht="66">
      <c r="A103" s="27"/>
      <c r="B103" s="16">
        <v>56</v>
      </c>
      <c r="C103" s="27" t="s">
        <v>101</v>
      </c>
      <c r="D103" s="16"/>
      <c r="E103" s="16">
        <v>1</v>
      </c>
      <c r="F103" s="25">
        <v>0</v>
      </c>
      <c r="G103" s="18" t="s">
        <v>18</v>
      </c>
      <c r="H103" s="18">
        <v>0</v>
      </c>
      <c r="I103" s="18">
        <v>1</v>
      </c>
      <c r="J103" s="18" t="s">
        <v>69</v>
      </c>
      <c r="K103" s="18" t="s">
        <v>68</v>
      </c>
      <c r="L103" s="18">
        <v>1</v>
      </c>
      <c r="M103" s="18">
        <v>14</v>
      </c>
      <c r="N103" s="19">
        <v>760</v>
      </c>
      <c r="O103" s="19">
        <v>0</v>
      </c>
      <c r="P103" s="19">
        <v>5</v>
      </c>
      <c r="Q103" s="18">
        <v>1</v>
      </c>
      <c r="R103" s="18">
        <v>0</v>
      </c>
      <c r="S103" s="18">
        <v>0</v>
      </c>
      <c r="T103" s="18">
        <v>0</v>
      </c>
      <c r="U103" s="18">
        <v>0</v>
      </c>
      <c r="V103" s="18">
        <v>0</v>
      </c>
      <c r="W103" s="18">
        <v>0</v>
      </c>
      <c r="X103" s="18">
        <v>0</v>
      </c>
      <c r="Y103" s="18">
        <v>0</v>
      </c>
      <c r="Z103" s="18">
        <v>0</v>
      </c>
      <c r="AA103" s="18">
        <v>0</v>
      </c>
      <c r="AB103" s="18">
        <v>0</v>
      </c>
      <c r="AC103" s="19">
        <v>0</v>
      </c>
      <c r="AD103" s="19">
        <v>0</v>
      </c>
      <c r="AE103" s="19">
        <v>0</v>
      </c>
      <c r="AF103" s="19">
        <v>0</v>
      </c>
      <c r="AG103" s="19">
        <v>0</v>
      </c>
      <c r="AH103" s="19">
        <v>0</v>
      </c>
      <c r="AI103" s="18">
        <v>0</v>
      </c>
      <c r="AJ103" s="19">
        <v>0</v>
      </c>
      <c r="AK103" s="19">
        <v>0</v>
      </c>
      <c r="AL103" s="19">
        <v>0</v>
      </c>
      <c r="AM103" s="19">
        <v>0</v>
      </c>
      <c r="AN103" s="19">
        <v>0</v>
      </c>
      <c r="AO103" s="19">
        <v>0</v>
      </c>
      <c r="AP103" s="19">
        <v>0</v>
      </c>
      <c r="AQ103" s="19">
        <v>0</v>
      </c>
      <c r="AR103" s="19">
        <v>0</v>
      </c>
      <c r="AS103" s="26">
        <f>F103</f>
        <v>0</v>
      </c>
      <c r="AT103" s="18" t="str">
        <f t="shared" si="24"/>
        <v>51</v>
      </c>
      <c r="AU103" s="18" t="s">
        <v>25</v>
      </c>
      <c r="AV103" s="16" t="str">
        <f t="shared" si="25"/>
        <v>7B00013CC801140760000000050100000000000000000000000000000000000000000000000000000000000000000000000000000000000000517D</v>
      </c>
      <c r="AW103" s="79">
        <v>102</v>
      </c>
      <c r="AX103" s="21"/>
      <c r="AY103" s="18" t="str">
        <f t="shared" si="26"/>
        <v>00</v>
      </c>
      <c r="AZ103" s="18" t="str">
        <f t="shared" si="27"/>
        <v>00</v>
      </c>
      <c r="BA103" s="20"/>
      <c r="BB103" s="21"/>
    </row>
    <row r="104" spans="1:54" ht="66">
      <c r="A104" s="27"/>
      <c r="B104" s="16"/>
      <c r="C104" s="27"/>
      <c r="D104" s="16"/>
      <c r="E104" s="16">
        <v>2</v>
      </c>
      <c r="F104" s="25">
        <v>34</v>
      </c>
      <c r="G104" s="18" t="s">
        <v>18</v>
      </c>
      <c r="H104" s="18">
        <v>0</v>
      </c>
      <c r="I104" s="18">
        <v>1</v>
      </c>
      <c r="J104" s="18" t="s">
        <v>69</v>
      </c>
      <c r="K104" s="18" t="s">
        <v>68</v>
      </c>
      <c r="L104" s="18">
        <v>1</v>
      </c>
      <c r="M104" s="18">
        <v>14</v>
      </c>
      <c r="N104" s="19">
        <v>760</v>
      </c>
      <c r="O104" s="19">
        <v>0</v>
      </c>
      <c r="P104" s="19">
        <v>5</v>
      </c>
      <c r="Q104" s="18">
        <v>1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9">
        <v>0</v>
      </c>
      <c r="AD104" s="19">
        <v>0</v>
      </c>
      <c r="AE104" s="19">
        <v>0</v>
      </c>
      <c r="AF104" s="19">
        <v>0</v>
      </c>
      <c r="AG104" s="19">
        <v>0</v>
      </c>
      <c r="AH104" s="19">
        <v>0</v>
      </c>
      <c r="AI104" s="18">
        <v>0</v>
      </c>
      <c r="AJ104" s="19">
        <v>0</v>
      </c>
      <c r="AK104" s="19">
        <v>0</v>
      </c>
      <c r="AL104" s="19">
        <v>0</v>
      </c>
      <c r="AM104" s="19">
        <v>0</v>
      </c>
      <c r="AN104" s="19">
        <v>0</v>
      </c>
      <c r="AO104" s="19">
        <v>0</v>
      </c>
      <c r="AP104" s="19">
        <v>0</v>
      </c>
      <c r="AQ104" s="19">
        <v>0</v>
      </c>
      <c r="AR104" s="19">
        <v>0</v>
      </c>
      <c r="AS104" s="26">
        <f t="shared" ref="AS104:AS105" si="40">F104</f>
        <v>34</v>
      </c>
      <c r="AT104" s="18" t="str">
        <f t="shared" si="24"/>
        <v>05</v>
      </c>
      <c r="AU104" s="18" t="s">
        <v>25</v>
      </c>
      <c r="AV104" s="16" t="str">
        <f t="shared" si="25"/>
        <v>7B00013CC801140760000000050100000000000000000000000000000000000000000000000000000000000000000000000000000000000034057D</v>
      </c>
      <c r="AW104" s="79">
        <v>103</v>
      </c>
      <c r="AX104" s="21"/>
      <c r="AY104" s="18" t="str">
        <f t="shared" si="26"/>
        <v>00</v>
      </c>
      <c r="AZ104" s="18" t="str">
        <f t="shared" si="27"/>
        <v>00</v>
      </c>
      <c r="BA104" s="20"/>
      <c r="BB104" s="21"/>
    </row>
    <row r="105" spans="1:54" ht="66">
      <c r="A105" s="27"/>
      <c r="B105" s="16"/>
      <c r="C105" s="27"/>
      <c r="D105" s="16"/>
      <c r="E105" s="16">
        <v>3</v>
      </c>
      <c r="F105" s="25" t="s">
        <v>72</v>
      </c>
      <c r="G105" s="18" t="s">
        <v>18</v>
      </c>
      <c r="H105" s="18">
        <v>0</v>
      </c>
      <c r="I105" s="18">
        <v>1</v>
      </c>
      <c r="J105" s="18" t="s">
        <v>69</v>
      </c>
      <c r="K105" s="18" t="s">
        <v>68</v>
      </c>
      <c r="L105" s="18">
        <v>1</v>
      </c>
      <c r="M105" s="18">
        <v>14</v>
      </c>
      <c r="N105" s="19">
        <v>760</v>
      </c>
      <c r="O105" s="19">
        <v>0</v>
      </c>
      <c r="P105" s="19">
        <v>5</v>
      </c>
      <c r="Q105" s="18">
        <v>1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18">
        <v>0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9">
        <v>0</v>
      </c>
      <c r="AD105" s="19">
        <v>0</v>
      </c>
      <c r="AE105" s="19">
        <v>0</v>
      </c>
      <c r="AF105" s="19">
        <v>0</v>
      </c>
      <c r="AG105" s="19">
        <v>0</v>
      </c>
      <c r="AH105" s="19">
        <v>0</v>
      </c>
      <c r="AI105" s="18">
        <v>0</v>
      </c>
      <c r="AJ105" s="19">
        <v>0</v>
      </c>
      <c r="AK105" s="19">
        <v>0</v>
      </c>
      <c r="AL105" s="19">
        <v>0</v>
      </c>
      <c r="AM105" s="19">
        <v>0</v>
      </c>
      <c r="AN105" s="19">
        <v>0</v>
      </c>
      <c r="AO105" s="19">
        <v>0</v>
      </c>
      <c r="AP105" s="19">
        <v>0</v>
      </c>
      <c r="AQ105" s="19">
        <v>0</v>
      </c>
      <c r="AR105" s="19">
        <v>0</v>
      </c>
      <c r="AS105" s="26" t="str">
        <f t="shared" si="40"/>
        <v>FFFF</v>
      </c>
      <c r="AT105" s="18" t="str">
        <f t="shared" si="24"/>
        <v>50</v>
      </c>
      <c r="AU105" s="18" t="s">
        <v>25</v>
      </c>
      <c r="AV105" s="16" t="str">
        <f t="shared" si="25"/>
        <v>7B00013CC80114076000000005010000000000000000000000000000000000000000000000000000000000000000000000000000000000FFFF507D</v>
      </c>
      <c r="AW105" s="79">
        <v>104</v>
      </c>
      <c r="AX105" s="21"/>
      <c r="AY105" s="18" t="str">
        <f t="shared" si="26"/>
        <v>00</v>
      </c>
      <c r="AZ105" s="18" t="str">
        <f t="shared" si="27"/>
        <v>00</v>
      </c>
      <c r="BA105" s="20"/>
      <c r="BB105" s="21"/>
    </row>
    <row r="106" spans="1:54" ht="66">
      <c r="A106" s="27"/>
      <c r="B106" s="16">
        <v>58</v>
      </c>
      <c r="C106" s="27" t="s">
        <v>11</v>
      </c>
      <c r="D106" s="28" t="s">
        <v>31</v>
      </c>
      <c r="E106" s="28">
        <v>1</v>
      </c>
      <c r="F106" s="22">
        <v>0</v>
      </c>
      <c r="G106" s="18" t="s">
        <v>18</v>
      </c>
      <c r="H106" s="18">
        <v>0</v>
      </c>
      <c r="I106" s="18">
        <v>1</v>
      </c>
      <c r="J106" s="18" t="s">
        <v>69</v>
      </c>
      <c r="K106" s="18" t="s">
        <v>68</v>
      </c>
      <c r="L106" s="18">
        <v>1</v>
      </c>
      <c r="M106" s="18">
        <v>14</v>
      </c>
      <c r="N106" s="19">
        <v>760</v>
      </c>
      <c r="O106" s="19">
        <v>0</v>
      </c>
      <c r="P106" s="19">
        <v>5</v>
      </c>
      <c r="Q106" s="18">
        <v>1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0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9">
        <v>0</v>
      </c>
      <c r="AD106" s="19">
        <v>0</v>
      </c>
      <c r="AE106" s="19">
        <v>0</v>
      </c>
      <c r="AF106" s="19">
        <v>0</v>
      </c>
      <c r="AG106" s="19">
        <v>0</v>
      </c>
      <c r="AH106" s="19">
        <v>0</v>
      </c>
      <c r="AI106" s="18">
        <v>0</v>
      </c>
      <c r="AJ106" s="19">
        <v>1</v>
      </c>
      <c r="AK106" s="19">
        <v>1</v>
      </c>
      <c r="AL106" s="19">
        <v>1</v>
      </c>
      <c r="AM106" s="19">
        <v>1</v>
      </c>
      <c r="AN106" s="19">
        <v>1</v>
      </c>
      <c r="AO106" s="19">
        <v>0</v>
      </c>
      <c r="AP106" s="19">
        <v>0</v>
      </c>
      <c r="AQ106" s="19">
        <v>0</v>
      </c>
      <c r="AR106" s="19">
        <v>0</v>
      </c>
      <c r="AS106" s="19">
        <v>1</v>
      </c>
      <c r="AT106" s="23">
        <f>F106</f>
        <v>0</v>
      </c>
      <c r="AU106" s="18" t="s">
        <v>25</v>
      </c>
      <c r="AV106" s="16" t="str">
        <f t="shared" si="25"/>
        <v>7B00013CC801140760000000050100000000000000000000000000000000000000000000000001000100010001000100000000000000000001007D</v>
      </c>
      <c r="AW106" s="79">
        <v>105</v>
      </c>
      <c r="AX106" s="21"/>
      <c r="AY106" s="18" t="str">
        <f t="shared" si="26"/>
        <v>00</v>
      </c>
      <c r="AZ106" s="18" t="str">
        <f t="shared" si="27"/>
        <v>00</v>
      </c>
      <c r="BA106" s="20"/>
      <c r="BB106" s="21"/>
    </row>
    <row r="107" spans="1:54" ht="66">
      <c r="A107" s="27"/>
      <c r="B107" s="16"/>
      <c r="C107" s="27"/>
      <c r="D107" s="29"/>
      <c r="E107" s="28">
        <v>2</v>
      </c>
      <c r="F107" s="22" t="s">
        <v>22</v>
      </c>
      <c r="G107" s="18" t="s">
        <v>18</v>
      </c>
      <c r="H107" s="18">
        <v>0</v>
      </c>
      <c r="I107" s="18">
        <v>1</v>
      </c>
      <c r="J107" s="18" t="s">
        <v>69</v>
      </c>
      <c r="K107" s="18" t="s">
        <v>68</v>
      </c>
      <c r="L107" s="18">
        <v>1</v>
      </c>
      <c r="M107" s="18">
        <v>14</v>
      </c>
      <c r="N107" s="19">
        <v>760</v>
      </c>
      <c r="O107" s="19">
        <v>0</v>
      </c>
      <c r="P107" s="19">
        <v>5</v>
      </c>
      <c r="Q107" s="18">
        <v>1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0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9">
        <v>1</v>
      </c>
      <c r="AD107" s="19">
        <v>1</v>
      </c>
      <c r="AE107" s="19">
        <v>1</v>
      </c>
      <c r="AF107" s="19">
        <v>1</v>
      </c>
      <c r="AG107" s="19">
        <v>1</v>
      </c>
      <c r="AH107" s="19">
        <v>1</v>
      </c>
      <c r="AI107" s="18">
        <v>0</v>
      </c>
      <c r="AJ107" s="19">
        <v>1</v>
      </c>
      <c r="AK107" s="19">
        <v>1</v>
      </c>
      <c r="AL107" s="19">
        <v>1</v>
      </c>
      <c r="AM107" s="19">
        <v>1</v>
      </c>
      <c r="AN107" s="19">
        <v>1</v>
      </c>
      <c r="AO107" s="19">
        <v>1</v>
      </c>
      <c r="AP107" s="19">
        <v>1</v>
      </c>
      <c r="AQ107" s="19">
        <v>0</v>
      </c>
      <c r="AR107" s="19">
        <v>1</v>
      </c>
      <c r="AS107" s="19">
        <v>1</v>
      </c>
      <c r="AT107" s="23" t="str">
        <f>F107</f>
        <v>FF</v>
      </c>
      <c r="AU107" s="18" t="s">
        <v>25</v>
      </c>
      <c r="AV107" s="16" t="str">
        <f t="shared" si="25"/>
        <v>7B00013CC801140760000000050100000000000000000000000100010001000100010001000001000100010001000100010001000000010001FF7D</v>
      </c>
      <c r="AW107" s="79">
        <v>106</v>
      </c>
      <c r="AX107" s="21"/>
      <c r="AY107" s="18" t="str">
        <f t="shared" si="26"/>
        <v>00</v>
      </c>
      <c r="AZ107" s="18" t="str">
        <f t="shared" si="27"/>
        <v>00</v>
      </c>
      <c r="BA107" s="20"/>
      <c r="BB107" s="21"/>
    </row>
    <row r="108" spans="1:54" ht="66">
      <c r="A108" s="27"/>
      <c r="B108" s="16">
        <v>59</v>
      </c>
      <c r="C108" s="27" t="s">
        <v>12</v>
      </c>
      <c r="D108" s="16" t="s">
        <v>2</v>
      </c>
      <c r="E108" s="16">
        <v>1</v>
      </c>
      <c r="F108" s="22">
        <v>0</v>
      </c>
      <c r="G108" s="18" t="s">
        <v>18</v>
      </c>
      <c r="H108" s="18">
        <v>0</v>
      </c>
      <c r="I108" s="18">
        <v>1</v>
      </c>
      <c r="J108" s="18" t="s">
        <v>69</v>
      </c>
      <c r="K108" s="18" t="s">
        <v>68</v>
      </c>
      <c r="L108" s="18">
        <v>1</v>
      </c>
      <c r="M108" s="18">
        <v>14</v>
      </c>
      <c r="N108" s="19">
        <v>760</v>
      </c>
      <c r="O108" s="19">
        <v>0</v>
      </c>
      <c r="P108" s="19">
        <v>5</v>
      </c>
      <c r="Q108" s="18">
        <v>1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9">
        <v>1</v>
      </c>
      <c r="AD108" s="19">
        <v>1</v>
      </c>
      <c r="AE108" s="19">
        <v>1</v>
      </c>
      <c r="AF108" s="19">
        <v>1</v>
      </c>
      <c r="AG108" s="19">
        <v>1</v>
      </c>
      <c r="AH108" s="19">
        <v>1</v>
      </c>
      <c r="AI108" s="18">
        <v>0</v>
      </c>
      <c r="AJ108" s="19">
        <v>1</v>
      </c>
      <c r="AK108" s="19">
        <v>1</v>
      </c>
      <c r="AL108" s="19">
        <v>1</v>
      </c>
      <c r="AM108" s="19">
        <v>1</v>
      </c>
      <c r="AN108" s="19">
        <v>1</v>
      </c>
      <c r="AO108" s="19">
        <v>1</v>
      </c>
      <c r="AP108" s="19">
        <v>1</v>
      </c>
      <c r="AQ108" s="19">
        <v>0</v>
      </c>
      <c r="AR108" s="19">
        <v>1</v>
      </c>
      <c r="AS108" s="19">
        <v>1</v>
      </c>
      <c r="AT108" s="18" t="str">
        <f t="shared" ref="AT108:AT109" si="41">TEXT(DEC2HEX(_xlfn.BITAND(SUM(HEX2DEC(G108)+HEX2DEC(H108)+HEX2DEC(I108)+HEX2DEC(J108)+HEX2DEC(K108)+HEX2DEC(L108)+HEX2DEC(M108)+HEX2DEC(N108)+HEX2DEC(O108)+HEX2DEC(P108)+HEX2DEC(Q108)+HEX2DEC(R108)+HEX2DEC(S108)+HEX2DEC(T108)+HEX2DEC(U108)+HEX2DEC(V108)+HEX2DEC(X108)+HEX2DEC(Y108)+HEX2DEC(Z108)+HEX2DEC(AA108)+HEX2DEC(AB108)+HEX2DEC(AC108)+HEX2DEC(AD108)+HEX2DEC(AE108)+HEX2DEC(AF108)+HEX2DEC(AG108)+HEX2DEC(AH108)+HEX2DEC(AI108)+HEX2DEC(AJ108)+HEX2DEC(AK108)+HEX2DEC(AL108)+HEX2DEC(AM108)+HEX2DEC(AN108)+HEX2DEC(AO108)+HEX2DEC(AP108)+HEX2DEC(AQ108)+HEX2DEC(AR108)+HEX2DEC(AS108)),85)),"00")</f>
        <v>00</v>
      </c>
      <c r="AU108" s="23">
        <f>F108</f>
        <v>0</v>
      </c>
      <c r="AV108" s="16" t="str">
        <f t="shared" si="25"/>
        <v>7B00013CC8011407600000000501000000000000000000000001000100010001000100010000010001000100010001000100010000000100010000</v>
      </c>
      <c r="AW108" s="79">
        <v>107</v>
      </c>
      <c r="AX108" s="21"/>
      <c r="AY108" s="18" t="str">
        <f t="shared" si="26"/>
        <v>00</v>
      </c>
      <c r="AZ108" s="18" t="str">
        <f t="shared" si="27"/>
        <v>00</v>
      </c>
      <c r="BA108" s="20"/>
      <c r="BB108" s="21"/>
    </row>
    <row r="109" spans="1:54" ht="66">
      <c r="A109" s="27"/>
      <c r="B109" s="16"/>
      <c r="C109" s="27"/>
      <c r="D109" s="16"/>
      <c r="E109" s="16">
        <v>2</v>
      </c>
      <c r="F109" s="22" t="s">
        <v>22</v>
      </c>
      <c r="G109" s="18" t="s">
        <v>18</v>
      </c>
      <c r="H109" s="18">
        <v>0</v>
      </c>
      <c r="I109" s="18">
        <v>1</v>
      </c>
      <c r="J109" s="18" t="s">
        <v>69</v>
      </c>
      <c r="K109" s="18" t="s">
        <v>68</v>
      </c>
      <c r="L109" s="18">
        <v>1</v>
      </c>
      <c r="M109" s="18">
        <v>14</v>
      </c>
      <c r="N109" s="19">
        <v>760</v>
      </c>
      <c r="O109" s="19">
        <v>0</v>
      </c>
      <c r="P109" s="19">
        <v>5</v>
      </c>
      <c r="Q109" s="18">
        <v>1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9">
        <v>1</v>
      </c>
      <c r="AD109" s="19">
        <v>1</v>
      </c>
      <c r="AE109" s="19">
        <v>1</v>
      </c>
      <c r="AF109" s="19">
        <v>1</v>
      </c>
      <c r="AG109" s="19">
        <v>1</v>
      </c>
      <c r="AH109" s="19">
        <v>1</v>
      </c>
      <c r="AI109" s="18">
        <v>0</v>
      </c>
      <c r="AJ109" s="19">
        <v>1</v>
      </c>
      <c r="AK109" s="19">
        <v>1</v>
      </c>
      <c r="AL109" s="19">
        <v>1</v>
      </c>
      <c r="AM109" s="19">
        <v>1</v>
      </c>
      <c r="AN109" s="19">
        <v>1</v>
      </c>
      <c r="AO109" s="19">
        <v>1</v>
      </c>
      <c r="AP109" s="19">
        <v>1</v>
      </c>
      <c r="AQ109" s="19">
        <v>1</v>
      </c>
      <c r="AR109" s="19">
        <v>1</v>
      </c>
      <c r="AS109" s="19">
        <v>1</v>
      </c>
      <c r="AT109" s="18" t="str">
        <f t="shared" si="41"/>
        <v>01</v>
      </c>
      <c r="AU109" s="23" t="str">
        <f>F109</f>
        <v>FF</v>
      </c>
      <c r="AV109" s="16" t="str">
        <f t="shared" si="25"/>
        <v>7B00013CC80114076000000005010000000000000000000000010001000100010001000100000100010001000100010001000100010001000101FF</v>
      </c>
      <c r="AW109" s="79">
        <v>108</v>
      </c>
      <c r="AX109" s="21"/>
      <c r="AY109" s="18" t="str">
        <f t="shared" si="26"/>
        <v>00</v>
      </c>
      <c r="AZ109" s="18" t="str">
        <f t="shared" si="27"/>
        <v>00</v>
      </c>
      <c r="BA109" s="20"/>
      <c r="BB109" s="21"/>
    </row>
    <row r="110" spans="1:54">
      <c r="A110" s="71"/>
      <c r="B110" s="76"/>
      <c r="C110" s="72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5"/>
      <c r="AY110" s="76"/>
      <c r="AZ110" s="76"/>
      <c r="BA110" s="76"/>
      <c r="BB110" s="75"/>
    </row>
  </sheetData>
  <sheetProtection algorithmName="SHA-512" hashValue="ekR33qoyXyG7CzScpJd726HoHwJqRNYAze2qox9lh+I7XsezkzegyRlORa+t0Ieo32xpYqRZ1pCisUrJvYZL0g==" saltValue="DNJ+zFnDvaJ5Nh6RkNlBzQ==" spinCount="100000" sheet="1" objects="1" scenarios="1"/>
  <phoneticPr fontId="1" type="noConversion"/>
  <conditionalFormatting sqref="AW2:AW109">
    <cfRule type="duplicateValues" dxfId="15" priority="1"/>
  </conditionalFormatting>
  <dataValidations count="2">
    <dataValidation type="list" allowBlank="1" showInputMessage="1" showErrorMessage="1" sqref="BA2:BA109" xr:uid="{FBCDBC38-8B5A-4693-B3F1-F176F87CE7C8}">
      <formula1>결과</formula1>
    </dataValidation>
    <dataValidation type="whole" allowBlank="1" showInputMessage="1" showErrorMessage="1" sqref="AW2:AW109" xr:uid="{9110B2AB-C038-4433-8DD9-EE983FBFD26E}">
      <formula1>1</formula1>
      <formula2>300</formula2>
    </dataValidation>
  </dataValidations>
  <pageMargins left="0.17" right="0.17" top="0.41" bottom="0.41" header="0.3" footer="0.3"/>
  <pageSetup paperSize="9" scale="25" fitToHeight="0" orientation="landscape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F545-ACFB-47DC-9313-F5F0B4BCB7FD}">
  <sheetPr codeName="Sheet18">
    <pageSetUpPr fitToPage="1"/>
  </sheetPr>
  <dimension ref="A1:BB110"/>
  <sheetViews>
    <sheetView zoomScaleNormal="100" workbookViewId="0">
      <pane xSplit="6" ySplit="1" topLeftCell="G2" activePane="bottomRight" state="frozen"/>
      <selection activeCell="Y40" sqref="Y40"/>
      <selection pane="topRight" activeCell="Y40" sqref="Y40"/>
      <selection pane="bottomLeft" activeCell="Y40" sqref="Y40"/>
      <selection pane="bottomRight"/>
    </sheetView>
  </sheetViews>
  <sheetFormatPr defaultRowHeight="16.5"/>
  <cols>
    <col min="1" max="1" width="30.125" style="74" customWidth="1"/>
    <col min="2" max="2" width="7.125" style="77" customWidth="1"/>
    <col min="3" max="3" width="19" style="74" customWidth="1"/>
    <col min="4" max="4" width="12.25" style="77" customWidth="1"/>
    <col min="5" max="5" width="5.625" style="77" customWidth="1"/>
    <col min="6" max="6" width="9.5" style="77" customWidth="1"/>
    <col min="7" max="13" width="5.375" style="77" customWidth="1"/>
    <col min="14" max="15" width="7.625" style="77" customWidth="1"/>
    <col min="16" max="16" width="6.375" style="77" customWidth="1"/>
    <col min="17" max="17" width="5.375" style="77" customWidth="1"/>
    <col min="18" max="18" width="6.375" style="77" customWidth="1"/>
    <col min="19" max="28" width="5.375" style="77" customWidth="1"/>
    <col min="29" max="34" width="7.625" style="77" customWidth="1"/>
    <col min="35" max="35" width="5.375" style="77" customWidth="1"/>
    <col min="36" max="45" width="7.625" style="77" customWidth="1"/>
    <col min="46" max="46" width="8.125" style="77" customWidth="1"/>
    <col min="47" max="47" width="5.375" style="77" customWidth="1"/>
    <col min="48" max="48" width="30.875" style="77" customWidth="1"/>
    <col min="49" max="49" width="5.5" style="77" customWidth="1"/>
    <col min="50" max="50" width="37.875" style="78" customWidth="1"/>
    <col min="51" max="52" width="5.375" style="77" customWidth="1"/>
    <col min="53" max="53" width="7.5" style="77" customWidth="1"/>
    <col min="54" max="54" width="82.875" style="77" bestFit="1" customWidth="1"/>
    <col min="55" max="16384" width="9" style="74"/>
  </cols>
  <sheetData>
    <row r="1" spans="1:54" ht="34.5">
      <c r="A1" s="65" t="s">
        <v>50</v>
      </c>
      <c r="B1" s="65" t="s">
        <v>15</v>
      </c>
      <c r="C1" s="65" t="s">
        <v>52</v>
      </c>
      <c r="D1" s="65" t="s">
        <v>54</v>
      </c>
      <c r="E1" s="67" t="s">
        <v>15</v>
      </c>
      <c r="F1" s="67" t="s">
        <v>33</v>
      </c>
      <c r="G1" s="67" t="s">
        <v>6</v>
      </c>
      <c r="H1" s="67" t="s">
        <v>26</v>
      </c>
      <c r="I1" s="67" t="s">
        <v>28</v>
      </c>
      <c r="J1" s="67" t="s">
        <v>27</v>
      </c>
      <c r="K1" s="67" t="s">
        <v>29</v>
      </c>
      <c r="L1" s="67" t="s">
        <v>10</v>
      </c>
      <c r="M1" s="67" t="s">
        <v>70</v>
      </c>
      <c r="N1" s="67" t="s">
        <v>71</v>
      </c>
      <c r="O1" s="67" t="s">
        <v>79</v>
      </c>
      <c r="P1" s="67" t="s">
        <v>219</v>
      </c>
      <c r="Q1" s="67" t="s">
        <v>117</v>
      </c>
      <c r="R1" s="67" t="s">
        <v>117</v>
      </c>
      <c r="S1" s="67" t="s">
        <v>117</v>
      </c>
      <c r="T1" s="67" t="s">
        <v>117</v>
      </c>
      <c r="U1" s="67" t="s">
        <v>117</v>
      </c>
      <c r="V1" s="67" t="s">
        <v>117</v>
      </c>
      <c r="W1" s="67" t="s">
        <v>117</v>
      </c>
      <c r="X1" s="67" t="s">
        <v>117</v>
      </c>
      <c r="Y1" s="67" t="s">
        <v>117</v>
      </c>
      <c r="Z1" s="67" t="s">
        <v>117</v>
      </c>
      <c r="AA1" s="67" t="s">
        <v>117</v>
      </c>
      <c r="AB1" s="67" t="s">
        <v>117</v>
      </c>
      <c r="AC1" s="67" t="s">
        <v>118</v>
      </c>
      <c r="AD1" s="67" t="s">
        <v>119</v>
      </c>
      <c r="AE1" s="67" t="s">
        <v>120</v>
      </c>
      <c r="AF1" s="67" t="s">
        <v>121</v>
      </c>
      <c r="AG1" s="67" t="s">
        <v>122</v>
      </c>
      <c r="AH1" s="67" t="s">
        <v>123</v>
      </c>
      <c r="AI1" s="67" t="s">
        <v>124</v>
      </c>
      <c r="AJ1" s="67" t="s">
        <v>125</v>
      </c>
      <c r="AK1" s="67" t="s">
        <v>126</v>
      </c>
      <c r="AL1" s="67" t="s">
        <v>127</v>
      </c>
      <c r="AM1" s="67" t="s">
        <v>128</v>
      </c>
      <c r="AN1" s="67" t="s">
        <v>129</v>
      </c>
      <c r="AO1" s="67" t="s">
        <v>130</v>
      </c>
      <c r="AP1" s="67" t="s">
        <v>131</v>
      </c>
      <c r="AQ1" s="67" t="s">
        <v>132</v>
      </c>
      <c r="AR1" s="67" t="s">
        <v>133</v>
      </c>
      <c r="AS1" s="67" t="s">
        <v>134</v>
      </c>
      <c r="AT1" s="67" t="s">
        <v>20</v>
      </c>
      <c r="AU1" s="67" t="s">
        <v>12</v>
      </c>
      <c r="AV1" s="67" t="s">
        <v>21</v>
      </c>
      <c r="AW1" s="67" t="s">
        <v>787</v>
      </c>
      <c r="AX1" s="67" t="s">
        <v>17</v>
      </c>
      <c r="AY1" s="67" t="s">
        <v>135</v>
      </c>
      <c r="AZ1" s="67" t="s">
        <v>136</v>
      </c>
      <c r="BA1" s="67" t="s">
        <v>34</v>
      </c>
      <c r="BB1" s="67" t="s">
        <v>32</v>
      </c>
    </row>
    <row r="2" spans="1:54" ht="66">
      <c r="A2" s="41" t="s">
        <v>218</v>
      </c>
      <c r="B2" s="63">
        <f>COUNTA(AW2:AW300)</f>
        <v>108</v>
      </c>
      <c r="C2" s="47"/>
      <c r="D2" s="35" t="s">
        <v>53</v>
      </c>
      <c r="E2" s="42">
        <v>0</v>
      </c>
      <c r="F2" s="17" t="s">
        <v>18</v>
      </c>
      <c r="G2" s="18" t="s">
        <v>18</v>
      </c>
      <c r="H2" s="18">
        <v>0</v>
      </c>
      <c r="I2" s="18">
        <v>1</v>
      </c>
      <c r="J2" s="18" t="s">
        <v>69</v>
      </c>
      <c r="K2" s="18" t="s">
        <v>68</v>
      </c>
      <c r="L2" s="18">
        <v>1</v>
      </c>
      <c r="M2" s="18" t="s">
        <v>152</v>
      </c>
      <c r="N2" s="19">
        <v>760</v>
      </c>
      <c r="O2" s="19">
        <v>0</v>
      </c>
      <c r="P2" s="18" t="s">
        <v>172</v>
      </c>
      <c r="Q2" s="18">
        <v>0</v>
      </c>
      <c r="R2" s="18">
        <v>0</v>
      </c>
      <c r="S2" s="18">
        <v>0</v>
      </c>
      <c r="T2" s="18">
        <v>0</v>
      </c>
      <c r="U2" s="18">
        <v>0</v>
      </c>
      <c r="V2" s="18">
        <v>0</v>
      </c>
      <c r="W2" s="18">
        <v>0</v>
      </c>
      <c r="X2" s="18">
        <v>0</v>
      </c>
      <c r="Y2" s="18">
        <v>0</v>
      </c>
      <c r="Z2" s="18">
        <v>0</v>
      </c>
      <c r="AA2" s="18">
        <v>0</v>
      </c>
      <c r="AB2" s="18">
        <v>0</v>
      </c>
      <c r="AC2" s="19">
        <v>0</v>
      </c>
      <c r="AD2" s="19">
        <v>0</v>
      </c>
      <c r="AE2" s="19">
        <v>0</v>
      </c>
      <c r="AF2" s="19">
        <v>0</v>
      </c>
      <c r="AG2" s="19">
        <v>0</v>
      </c>
      <c r="AH2" s="19">
        <v>0</v>
      </c>
      <c r="AI2" s="18">
        <v>0</v>
      </c>
      <c r="AJ2" s="19">
        <v>0</v>
      </c>
      <c r="AK2" s="19">
        <v>0</v>
      </c>
      <c r="AL2" s="19">
        <v>0</v>
      </c>
      <c r="AM2" s="19">
        <v>0</v>
      </c>
      <c r="AN2" s="19">
        <v>0</v>
      </c>
      <c r="AO2" s="19">
        <v>0</v>
      </c>
      <c r="AP2" s="19">
        <v>0</v>
      </c>
      <c r="AQ2" s="19">
        <v>0</v>
      </c>
      <c r="AR2" s="19">
        <v>0</v>
      </c>
      <c r="AS2" s="19">
        <v>0</v>
      </c>
      <c r="AT2" s="18" t="str">
        <f t="shared" ref="AT2:AT16" si="0">TEXT(DEC2HEX(_xlfn.BITAND(SUM(HEX2DEC(G2)+HEX2DEC(H2)+HEX2DEC(I2)+HEX2DEC(J2)+HEX2DEC(K2)+HEX2DEC(L2)+HEX2DEC(M2)+HEX2DEC(N2)+HEX2DEC(O2)+HEX2DEC(P2)+HEX2DEC(Q2)+HEX2DEC(R2)+HEX2DEC(S2)+HEX2DEC(T2)+HEX2DEC(U2)+HEX2DEC(V2)+HEX2DEC(W2)+HEX2DEC(X2)+HEX2DEC(Y2)+HEX2DEC(Z2)+HEX2DEC(AA2)+HEX2DEC(AB2)+HEX2DEC(AC2)+HEX2DEC(AD2)+HEX2DEC(AE2)+HEX2DEC(AF2)+HEX2DEC(AG2)+HEX2DEC(AH2)+HEX2DEC(AI2)+HEX2DEC(AJ2)+HEX2DEC(AK2)+HEX2DEC(AL2)+HEX2DEC(AM2)+HEX2DEC(AN2)+HEX2DEC(AO2)+HEX2DEC(AP2)+HEX2DEC(AQ2)+HEX2DEC(AR2)+HEX2DEC(AS2)),85)),"00")</f>
        <v>04</v>
      </c>
      <c r="AU2" s="18" t="s">
        <v>25</v>
      </c>
      <c r="AV2" s="16" t="str">
        <f>CONCATENATE(TEXT(G2,"00"),TEXT(H2,"00"),TEXT(I2,"00"),TEXT(J2,"00"),TEXT(K2,"00"),TEXT(L2,"00"),TEXT(M2,"00"),TEXT(N2,"0000"),TEXT(O2,"0000"),TEXT(P2,"0000"),TEXT(Q2,"00"),TEXT(R2,"00"),,TEXT(S2,"00"),,TEXT(T2,"00"),TEXT(U2,"00"),TEXT(V2,"00"),TEXT(W2,"00"),TEXT(X2,"00"),TEXT(Y2,"00"),TEXT(Z2,"00"),TEXT(AA2,"00"),TEXT(AB2,"00"),TEXT(AC2,"0000"),TEXT(AD2,"0000"),TEXT(AE2,"0000"),TEXT(AF2,"0000"),TEXT(AG2,"0000"),TEXT(AH2,"0000"),TEXT(AI2,"00"),TEXT(AJ2,"0000"),TEXT(AK2,"0000"),TEXT(AL2,"0000"),TEXT(AM2,"0000"),TEXT(AN2,"0000"),TEXT(AO2,"0000"),TEXT(AP2,"0000"),TEXT(AQ2,"0000"),TEXT(AR2,"0000"),TEXT(AS2,"0000"),TEXT(AT2,"00"),TEXT(AU2,"00"))</f>
        <v>7B00013CC8011C076000000F000000000000000000000000000000000000000000000000000000000000000000000000000000000000000000047D</v>
      </c>
      <c r="AW2" s="79">
        <v>1</v>
      </c>
      <c r="AX2" s="21"/>
      <c r="AY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),85)),"00")</f>
        <v>00</v>
      </c>
      <c r="AZ2" s="18" t="str">
        <f>TEXT(DEC2HEX(_xlfn.BITAND(SUM(
HEX2DEC(MID(AX2,1,2))+HEX2DEC(MID(AX2,4,2))+HEX2DEC(MID(AX2,7,2))+HEX2DEC(MID(AX2,10,2))+HEX2DEC(MID(AX2,13,2))+HEX2DEC(MID(AX2,16,2))+HEX2DEC(MID(AX2,19,2))+HEX2DEC(MID(AX2,22,2))+
HEX2DEC(MID(AX2,25,2))+HEX2DEC(MID(AX2,28,2))+HEX2DEC(MID(AX2,31,2))+HEX2DEC(MID(AX2,34,2))+HEX2DEC(MID(AX2,37,2))+HEX2DEC(MID(AX2,40,2))+HEX2DEC(MID(AX2,43,2))+HEX2DEC(MID(AX2,46,2))+
HEX2DEC(MID(AX2,49,2))+HEX2DEC(MID(AX2,52,2))+HEX2DEC(MID(AX2,55,2))+HEX2DEC(MID(AX2,58,2))+HEX2DEC(MID(AX2,61,2))+HEX2DEC(MID(AX2,64,2))+HEX2DEC(MID(AX2,67,2))+HEX2DEC(MID(AX2,70,2))+
HEX2DEC(MID(AX2,73,2))+HEX2DEC(MID(AX2,76,2))+HEX2DEC(MID(AX2,79,2))+HEX2DEC(MID(AX2,82,2))+HEX2DEC(MID(AX2,85,2))+HEX2DEC(MID(AX2,88,2))+HEX2DEC(MID(AX2,91,2))+HEX2DEC(MID(AX2,94,2))+
HEX2DEC(MID(AX2,97,2))+HEX2DEC(MID(AX2,100,2))+HEX2DEC(MID(AX2,103,2))+HEX2DEC(MID(AX2,106,2))+HEX2DEC(MID(AX2,109,2))+HEX2DEC(MID(AX2,112,2))+HEX2DEC(MID(AX2,115,2))+HEX2DEC(MID(AX2,118,2))+HEX2DEC(MID(AX2,121,2))+HEX2DEC(MID(AX2,124,2))+HEX2DEC(MID(AX2,127,2))+HEX2DEC(MID(AX2,130,2))+HEX2DEC(MID(AX2,133,2))+HEX2DEC(MID(AX2,136,2))+HEX2DEC(MID(AX2,139,2))+HEX2DEC(MID(AX2,142,2))+HEX2DEC(MID(AX2,145,2))+HEX2DEC(MID(AX2,148,2))+HEX2DEC(MID(AX2,151,2))+HEX2DEC(MID(AX2,154,2))+HEX2DEC(MID(AX2,157,2))+HEX2DEC(MID(AX2,160,2))+HEX2DEC(MID(AX2,163,2))+HEX2DEC(MID(AX2,166,2))+HEX2DEC(MID(AX2,169,2))+HEX2DEC(MID(AX2,172,2))+HEX2DEC(MID(AX2,175,2))+HEX2DEC(MID(AX2,178,2))+HEX2DEC(MID(AX2,181,2))+HEX2DEC(MID(AX2,184,2))+HEX2DEC(MID(AX2,187,2))+HEX2DEC(MID(AX2,190,2))+HEX2DEC(MID(AX2,193,2))+HEX2DEC(MID(AX2,196,2))+HEX2DEC(MID(AX2,199,2))+HEX2DEC(MID(AX2,202,2))),85)),"00")</f>
        <v>00</v>
      </c>
      <c r="BA2" s="20" t="s">
        <v>40</v>
      </c>
      <c r="BB2" s="21"/>
    </row>
    <row r="3" spans="1:54" ht="66">
      <c r="A3" s="40" t="s">
        <v>5</v>
      </c>
      <c r="B3" s="43">
        <v>0</v>
      </c>
      <c r="C3" s="39" t="s">
        <v>6</v>
      </c>
      <c r="D3" s="43" t="s">
        <v>0</v>
      </c>
      <c r="E3" s="16">
        <v>1</v>
      </c>
      <c r="F3" s="22" t="s">
        <v>22</v>
      </c>
      <c r="G3" s="23" t="str">
        <f>F3</f>
        <v>FF</v>
      </c>
      <c r="H3" s="18">
        <v>0</v>
      </c>
      <c r="I3" s="18">
        <v>1</v>
      </c>
      <c r="J3" s="18" t="s">
        <v>69</v>
      </c>
      <c r="K3" s="18" t="s">
        <v>68</v>
      </c>
      <c r="L3" s="18">
        <v>1</v>
      </c>
      <c r="M3" s="18" t="s">
        <v>152</v>
      </c>
      <c r="N3" s="19">
        <v>760</v>
      </c>
      <c r="O3" s="19">
        <v>0</v>
      </c>
      <c r="P3" s="18" t="s">
        <v>172</v>
      </c>
      <c r="Q3" s="18">
        <v>0</v>
      </c>
      <c r="R3" s="18">
        <v>0</v>
      </c>
      <c r="S3" s="18">
        <v>0</v>
      </c>
      <c r="T3" s="18">
        <v>0</v>
      </c>
      <c r="U3" s="18">
        <v>0</v>
      </c>
      <c r="V3" s="18">
        <v>0</v>
      </c>
      <c r="W3" s="18">
        <v>0</v>
      </c>
      <c r="X3" s="18">
        <v>0</v>
      </c>
      <c r="Y3" s="18">
        <v>0</v>
      </c>
      <c r="Z3" s="18">
        <v>0</v>
      </c>
      <c r="AA3" s="18">
        <v>0</v>
      </c>
      <c r="AB3" s="18">
        <v>0</v>
      </c>
      <c r="AC3" s="19">
        <v>0</v>
      </c>
      <c r="AD3" s="19">
        <v>0</v>
      </c>
      <c r="AE3" s="19">
        <v>0</v>
      </c>
      <c r="AF3" s="19">
        <v>0</v>
      </c>
      <c r="AG3" s="19">
        <v>0</v>
      </c>
      <c r="AH3" s="19">
        <v>0</v>
      </c>
      <c r="AI3" s="18">
        <v>0</v>
      </c>
      <c r="AJ3" s="19">
        <v>0</v>
      </c>
      <c r="AK3" s="19">
        <v>0</v>
      </c>
      <c r="AL3" s="19">
        <v>0</v>
      </c>
      <c r="AM3" s="19">
        <v>0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>
        <v>0</v>
      </c>
      <c r="AT3" s="18" t="str">
        <f t="shared" si="0"/>
        <v>10</v>
      </c>
      <c r="AU3" s="18" t="s">
        <v>25</v>
      </c>
      <c r="AV3" s="16" t="str">
        <f t="shared" ref="AV3:AV66" si="1">CONCATENATE(TEXT(G3,"00"),TEXT(H3,"00"),TEXT(I3,"00"),TEXT(J3,"00"),TEXT(K3,"00"),TEXT(L3,"00"),TEXT(M3,"00"),TEXT(N3,"0000"),TEXT(O3,"0000"),TEXT(P3,"0000"),TEXT(Q3,"00"),TEXT(R3,"00"),,TEXT(S3,"00"),,TEXT(T3,"00"),TEXT(U3,"00"),TEXT(V3,"00"),TEXT(W3,"00"),TEXT(X3,"00"),TEXT(Y3,"00"),TEXT(Z3,"00"),TEXT(AA3,"00"),TEXT(AB3,"00"),TEXT(AC3,"0000"),TEXT(AD3,"0000"),TEXT(AE3,"0000"),TEXT(AF3,"0000"),TEXT(AG3,"0000"),TEXT(AH3,"0000"),TEXT(AI3,"00"),TEXT(AJ3,"0000"),TEXT(AK3,"0000"),TEXT(AL3,"0000"),TEXT(AM3,"0000"),TEXT(AN3,"0000"),TEXT(AO3,"0000"),TEXT(AP3,"0000"),TEXT(AQ3,"0000"),TEXT(AR3,"0000"),TEXT(AS3,"0000"),TEXT(AT3,"00"),TEXT(AU3,"00"))</f>
        <v>FF00013CC8011C076000000F000000000000000000000000000000000000000000000000000000000000000000000000000000000000000000107D</v>
      </c>
      <c r="AW3" s="79">
        <v>2</v>
      </c>
      <c r="AX3" s="21"/>
      <c r="AY3" s="18" t="str">
        <f t="shared" ref="AY3:AY66" si="2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),85)),"00")</f>
        <v>00</v>
      </c>
      <c r="AZ3" s="18" t="str">
        <f t="shared" ref="AZ3:AZ66" si="3">TEXT(DEC2HEX(_xlfn.BITAND(SUM(
HEX2DEC(MID(AX3,1,2))+HEX2DEC(MID(AX3,4,2))+HEX2DEC(MID(AX3,7,2))+HEX2DEC(MID(AX3,10,2))+HEX2DEC(MID(AX3,13,2))+HEX2DEC(MID(AX3,16,2))+HEX2DEC(MID(AX3,19,2))+HEX2DEC(MID(AX3,22,2))+
HEX2DEC(MID(AX3,25,2))+HEX2DEC(MID(AX3,28,2))+HEX2DEC(MID(AX3,31,2))+HEX2DEC(MID(AX3,34,2))+HEX2DEC(MID(AX3,37,2))+HEX2DEC(MID(AX3,40,2))+HEX2DEC(MID(AX3,43,2))+HEX2DEC(MID(AX3,46,2))+
HEX2DEC(MID(AX3,49,2))+HEX2DEC(MID(AX3,52,2))+HEX2DEC(MID(AX3,55,2))+HEX2DEC(MID(AX3,58,2))+HEX2DEC(MID(AX3,61,2))+HEX2DEC(MID(AX3,64,2))+HEX2DEC(MID(AX3,67,2))+HEX2DEC(MID(AX3,70,2))+
HEX2DEC(MID(AX3,73,2))+HEX2DEC(MID(AX3,76,2))+HEX2DEC(MID(AX3,79,2))+HEX2DEC(MID(AX3,82,2))+HEX2DEC(MID(AX3,85,2))+HEX2DEC(MID(AX3,88,2))+HEX2DEC(MID(AX3,91,2))+HEX2DEC(MID(AX3,94,2))+
HEX2DEC(MID(AX3,97,2))+HEX2DEC(MID(AX3,100,2))+HEX2DEC(MID(AX3,103,2))+HEX2DEC(MID(AX3,106,2))+HEX2DEC(MID(AX3,109,2))+HEX2DEC(MID(AX3,112,2))+HEX2DEC(MID(AX3,115,2))+HEX2DEC(MID(AX3,118,2))+HEX2DEC(MID(AX3,121,2))+HEX2DEC(MID(AX3,124,2))+HEX2DEC(MID(AX3,127,2))+HEX2DEC(MID(AX3,130,2))+HEX2DEC(MID(AX3,133,2))+HEX2DEC(MID(AX3,136,2))+HEX2DEC(MID(AX3,139,2))+HEX2DEC(MID(AX3,142,2))+HEX2DEC(MID(AX3,145,2))+HEX2DEC(MID(AX3,148,2))+HEX2DEC(MID(AX3,151,2))+HEX2DEC(MID(AX3,154,2))+HEX2DEC(MID(AX3,157,2))+HEX2DEC(MID(AX3,160,2))+HEX2DEC(MID(AX3,163,2))+HEX2DEC(MID(AX3,166,2))+HEX2DEC(MID(AX3,169,2))+HEX2DEC(MID(AX3,172,2))+HEX2DEC(MID(AX3,175,2))+HEX2DEC(MID(AX3,178,2))+HEX2DEC(MID(AX3,181,2))+HEX2DEC(MID(AX3,184,2))+HEX2DEC(MID(AX3,187,2))+HEX2DEC(MID(AX3,190,2))+HEX2DEC(MID(AX3,193,2))+HEX2DEC(MID(AX3,196,2))+HEX2DEC(MID(AX3,199,2))+HEX2DEC(MID(AX3,202,2))),85)),"00")</f>
        <v>00</v>
      </c>
      <c r="BA3" s="20"/>
      <c r="BB3" s="21"/>
    </row>
    <row r="4" spans="1:54" ht="66">
      <c r="A4" s="45"/>
      <c r="B4" s="16"/>
      <c r="C4" s="27"/>
      <c r="D4" s="16"/>
      <c r="E4" s="16">
        <v>2</v>
      </c>
      <c r="F4" s="22">
        <v>0</v>
      </c>
      <c r="G4" s="23">
        <f>F4</f>
        <v>0</v>
      </c>
      <c r="H4" s="18" t="str">
        <f>TEXT(DEC2HEX(_xlfn.BITAND(SUM(HEX2DEC(MID(E4,1,2))+HEX2DEC(MID(E4,3,2))+HEX2DEC(MID(E4,5,2))+HEX2DEC(MID(E4,7,2))+HEX2DEC(MID(E4,9,2))+HEX2DEC(MID(E4,11,2))),85)),"00")</f>
        <v>00</v>
      </c>
      <c r="I4" s="18">
        <v>1</v>
      </c>
      <c r="J4" s="18" t="s">
        <v>69</v>
      </c>
      <c r="K4" s="18" t="s">
        <v>68</v>
      </c>
      <c r="L4" s="18">
        <v>1</v>
      </c>
      <c r="M4" s="18" t="s">
        <v>152</v>
      </c>
      <c r="N4" s="19">
        <v>760</v>
      </c>
      <c r="O4" s="19">
        <v>0</v>
      </c>
      <c r="P4" s="18" t="s">
        <v>172</v>
      </c>
      <c r="Q4" s="18">
        <v>0</v>
      </c>
      <c r="R4" s="18">
        <v>0</v>
      </c>
      <c r="S4" s="18">
        <v>0</v>
      </c>
      <c r="T4" s="18">
        <v>0</v>
      </c>
      <c r="U4" s="18">
        <v>0</v>
      </c>
      <c r="V4" s="18">
        <v>0</v>
      </c>
      <c r="W4" s="18">
        <v>0</v>
      </c>
      <c r="X4" s="18">
        <v>0</v>
      </c>
      <c r="Y4" s="18">
        <v>0</v>
      </c>
      <c r="Z4" s="18">
        <v>0</v>
      </c>
      <c r="AA4" s="18">
        <v>0</v>
      </c>
      <c r="AB4" s="18">
        <v>0</v>
      </c>
      <c r="AC4" s="19">
        <v>0</v>
      </c>
      <c r="AD4" s="19">
        <v>0</v>
      </c>
      <c r="AE4" s="19">
        <v>0</v>
      </c>
      <c r="AF4" s="19">
        <v>0</v>
      </c>
      <c r="AG4" s="19">
        <v>0</v>
      </c>
      <c r="AH4" s="19">
        <v>0</v>
      </c>
      <c r="AI4" s="18">
        <v>0</v>
      </c>
      <c r="AJ4" s="19">
        <v>0</v>
      </c>
      <c r="AK4" s="19">
        <v>0</v>
      </c>
      <c r="AL4" s="19">
        <v>0</v>
      </c>
      <c r="AM4" s="19">
        <v>0</v>
      </c>
      <c r="AN4" s="19">
        <v>0</v>
      </c>
      <c r="AO4" s="19">
        <v>0</v>
      </c>
      <c r="AP4" s="19">
        <v>0</v>
      </c>
      <c r="AQ4" s="19">
        <v>0</v>
      </c>
      <c r="AR4" s="19">
        <v>0</v>
      </c>
      <c r="AS4" s="19">
        <v>0</v>
      </c>
      <c r="AT4" s="18" t="str">
        <f t="shared" si="0"/>
        <v>11</v>
      </c>
      <c r="AU4" s="18" t="s">
        <v>25</v>
      </c>
      <c r="AV4" s="16" t="str">
        <f t="shared" si="1"/>
        <v>0000013CC8011C076000000F000000000000000000000000000000000000000000000000000000000000000000000000000000000000000000117D</v>
      </c>
      <c r="AW4" s="79">
        <v>3</v>
      </c>
      <c r="AX4" s="21"/>
      <c r="AY4" s="18" t="str">
        <f t="shared" si="2"/>
        <v>00</v>
      </c>
      <c r="AZ4" s="18" t="str">
        <f t="shared" si="3"/>
        <v>00</v>
      </c>
      <c r="BA4" s="20"/>
      <c r="BB4" s="21"/>
    </row>
    <row r="5" spans="1:54" ht="66">
      <c r="A5" s="27"/>
      <c r="B5" s="16">
        <v>1</v>
      </c>
      <c r="C5" s="27" t="s">
        <v>3</v>
      </c>
      <c r="D5" s="16" t="s">
        <v>14</v>
      </c>
      <c r="E5" s="16">
        <v>1</v>
      </c>
      <c r="F5" s="22">
        <v>0</v>
      </c>
      <c r="G5" s="18" t="s">
        <v>18</v>
      </c>
      <c r="H5" s="23">
        <f>F5</f>
        <v>0</v>
      </c>
      <c r="I5" s="18">
        <v>1</v>
      </c>
      <c r="J5" s="18" t="s">
        <v>69</v>
      </c>
      <c r="K5" s="18" t="s">
        <v>68</v>
      </c>
      <c r="L5" s="18">
        <v>1</v>
      </c>
      <c r="M5" s="18" t="s">
        <v>152</v>
      </c>
      <c r="N5" s="19">
        <v>760</v>
      </c>
      <c r="O5" s="19">
        <v>0</v>
      </c>
      <c r="P5" s="18" t="s">
        <v>172</v>
      </c>
      <c r="Q5" s="18">
        <v>0</v>
      </c>
      <c r="R5" s="18">
        <v>0</v>
      </c>
      <c r="S5" s="18">
        <v>0</v>
      </c>
      <c r="T5" s="18">
        <v>0</v>
      </c>
      <c r="U5" s="18">
        <v>0</v>
      </c>
      <c r="V5" s="18">
        <v>0</v>
      </c>
      <c r="W5" s="18">
        <v>0</v>
      </c>
      <c r="X5" s="18">
        <v>0</v>
      </c>
      <c r="Y5" s="18">
        <v>0</v>
      </c>
      <c r="Z5" s="18">
        <v>0</v>
      </c>
      <c r="AA5" s="18">
        <v>0</v>
      </c>
      <c r="AB5" s="18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8">
        <v>0</v>
      </c>
      <c r="AJ5" s="19">
        <v>0</v>
      </c>
      <c r="AK5" s="19">
        <v>0</v>
      </c>
      <c r="AL5" s="19">
        <v>0</v>
      </c>
      <c r="AM5" s="19">
        <v>0</v>
      </c>
      <c r="AN5" s="19">
        <v>0</v>
      </c>
      <c r="AO5" s="19">
        <v>0</v>
      </c>
      <c r="AP5" s="19">
        <v>0</v>
      </c>
      <c r="AQ5" s="19">
        <v>0</v>
      </c>
      <c r="AR5" s="19">
        <v>0</v>
      </c>
      <c r="AS5" s="19">
        <v>0</v>
      </c>
      <c r="AT5" s="18" t="str">
        <f t="shared" si="0"/>
        <v>04</v>
      </c>
      <c r="AU5" s="18" t="s">
        <v>25</v>
      </c>
      <c r="AV5" s="16" t="str">
        <f t="shared" si="1"/>
        <v>7B00013CC8011C076000000F000000000000000000000000000000000000000000000000000000000000000000000000000000000000000000047D</v>
      </c>
      <c r="AW5" s="79">
        <v>4</v>
      </c>
      <c r="AX5" s="21"/>
      <c r="AY5" s="18" t="str">
        <f t="shared" si="2"/>
        <v>00</v>
      </c>
      <c r="AZ5" s="18" t="str">
        <f t="shared" si="3"/>
        <v>00</v>
      </c>
      <c r="BA5" s="20"/>
      <c r="BB5" s="21"/>
    </row>
    <row r="6" spans="1:54" ht="66">
      <c r="A6" s="27"/>
      <c r="B6" s="16"/>
      <c r="C6" s="27"/>
      <c r="D6" s="16"/>
      <c r="E6" s="16">
        <v>2</v>
      </c>
      <c r="F6" s="24" t="s">
        <v>22</v>
      </c>
      <c r="G6" s="18" t="s">
        <v>18</v>
      </c>
      <c r="H6" s="23" t="str">
        <f>F6</f>
        <v>FF</v>
      </c>
      <c r="I6" s="18">
        <v>1</v>
      </c>
      <c r="J6" s="18" t="s">
        <v>69</v>
      </c>
      <c r="K6" s="18" t="s">
        <v>68</v>
      </c>
      <c r="L6" s="18">
        <v>1</v>
      </c>
      <c r="M6" s="18" t="s">
        <v>152</v>
      </c>
      <c r="N6" s="19">
        <v>760</v>
      </c>
      <c r="O6" s="19">
        <v>0</v>
      </c>
      <c r="P6" s="18" t="s">
        <v>172</v>
      </c>
      <c r="Q6" s="18">
        <v>0</v>
      </c>
      <c r="R6" s="18">
        <v>0</v>
      </c>
      <c r="S6" s="18">
        <v>0</v>
      </c>
      <c r="T6" s="18">
        <v>0</v>
      </c>
      <c r="U6" s="18">
        <v>0</v>
      </c>
      <c r="V6" s="18">
        <v>0</v>
      </c>
      <c r="W6" s="18">
        <v>0</v>
      </c>
      <c r="X6" s="18">
        <v>0</v>
      </c>
      <c r="Y6" s="18">
        <v>0</v>
      </c>
      <c r="Z6" s="18">
        <v>0</v>
      </c>
      <c r="AA6" s="18">
        <v>0</v>
      </c>
      <c r="AB6" s="18">
        <v>0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8">
        <v>0</v>
      </c>
      <c r="AJ6" s="19">
        <v>0</v>
      </c>
      <c r="AK6" s="19">
        <v>0</v>
      </c>
      <c r="AL6" s="19">
        <v>0</v>
      </c>
      <c r="AM6" s="19">
        <v>0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>
        <v>0</v>
      </c>
      <c r="AT6" s="18" t="str">
        <f t="shared" si="0"/>
        <v>01</v>
      </c>
      <c r="AU6" s="18" t="s">
        <v>25</v>
      </c>
      <c r="AV6" s="16" t="str">
        <f t="shared" si="1"/>
        <v>7BFF013CC8011C076000000F000000000000000000000000000000000000000000000000000000000000000000000000000000000000000000017D</v>
      </c>
      <c r="AW6" s="79">
        <v>5</v>
      </c>
      <c r="AX6" s="21"/>
      <c r="AY6" s="18" t="str">
        <f t="shared" si="2"/>
        <v>00</v>
      </c>
      <c r="AZ6" s="18" t="str">
        <f t="shared" si="3"/>
        <v>00</v>
      </c>
      <c r="BA6" s="20"/>
      <c r="BB6" s="21"/>
    </row>
    <row r="7" spans="1:54" ht="66">
      <c r="A7" s="27"/>
      <c r="B7" s="16">
        <v>2</v>
      </c>
      <c r="C7" s="27" t="s">
        <v>4</v>
      </c>
      <c r="D7" s="16" t="s">
        <v>14</v>
      </c>
      <c r="E7" s="16">
        <v>1</v>
      </c>
      <c r="F7" s="22">
        <v>0</v>
      </c>
      <c r="G7" s="18" t="s">
        <v>18</v>
      </c>
      <c r="H7" s="18">
        <v>0</v>
      </c>
      <c r="I7" s="23">
        <f>F7</f>
        <v>0</v>
      </c>
      <c r="J7" s="18" t="s">
        <v>69</v>
      </c>
      <c r="K7" s="18" t="s">
        <v>68</v>
      </c>
      <c r="L7" s="18">
        <v>1</v>
      </c>
      <c r="M7" s="18" t="s">
        <v>152</v>
      </c>
      <c r="N7" s="19">
        <v>760</v>
      </c>
      <c r="O7" s="19">
        <v>0</v>
      </c>
      <c r="P7" s="18" t="s">
        <v>172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0</v>
      </c>
      <c r="AA7" s="18">
        <v>0</v>
      </c>
      <c r="AB7" s="18">
        <v>0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8">
        <v>0</v>
      </c>
      <c r="AJ7" s="19">
        <v>0</v>
      </c>
      <c r="AK7" s="19">
        <v>0</v>
      </c>
      <c r="AL7" s="19">
        <v>0</v>
      </c>
      <c r="AM7" s="19">
        <v>0</v>
      </c>
      <c r="AN7" s="19">
        <v>0</v>
      </c>
      <c r="AO7" s="19">
        <v>0</v>
      </c>
      <c r="AP7" s="19">
        <v>0</v>
      </c>
      <c r="AQ7" s="19">
        <v>0</v>
      </c>
      <c r="AR7" s="19">
        <v>0</v>
      </c>
      <c r="AS7" s="19">
        <v>0</v>
      </c>
      <c r="AT7" s="18" t="str">
        <f t="shared" si="0"/>
        <v>01</v>
      </c>
      <c r="AU7" s="18" t="s">
        <v>25</v>
      </c>
      <c r="AV7" s="16" t="str">
        <f t="shared" si="1"/>
        <v>7B00003CC8011C076000000F000000000000000000000000000000000000000000000000000000000000000000000000000000000000000000017D</v>
      </c>
      <c r="AW7" s="79">
        <v>6</v>
      </c>
      <c r="AX7" s="21"/>
      <c r="AY7" s="18" t="str">
        <f t="shared" si="2"/>
        <v>00</v>
      </c>
      <c r="AZ7" s="18" t="str">
        <f t="shared" si="3"/>
        <v>00</v>
      </c>
      <c r="BA7" s="20"/>
      <c r="BB7" s="21"/>
    </row>
    <row r="8" spans="1:54" ht="66">
      <c r="A8" s="27"/>
      <c r="B8" s="16"/>
      <c r="C8" s="27"/>
      <c r="D8" s="16"/>
      <c r="E8" s="16">
        <v>2</v>
      </c>
      <c r="F8" s="24" t="s">
        <v>22</v>
      </c>
      <c r="G8" s="18" t="s">
        <v>18</v>
      </c>
      <c r="H8" s="18">
        <v>0</v>
      </c>
      <c r="I8" s="23" t="str">
        <f>F8</f>
        <v>FF</v>
      </c>
      <c r="J8" s="18" t="s">
        <v>69</v>
      </c>
      <c r="K8" s="18" t="s">
        <v>68</v>
      </c>
      <c r="L8" s="18">
        <v>1</v>
      </c>
      <c r="M8" s="18" t="s">
        <v>152</v>
      </c>
      <c r="N8" s="19">
        <v>760</v>
      </c>
      <c r="O8" s="19">
        <v>0</v>
      </c>
      <c r="P8" s="18" t="s">
        <v>172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18">
        <v>0</v>
      </c>
      <c r="AJ8" s="19">
        <v>0</v>
      </c>
      <c r="AK8" s="19">
        <v>0</v>
      </c>
      <c r="AL8" s="19">
        <v>0</v>
      </c>
      <c r="AM8" s="19">
        <v>0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0</v>
      </c>
      <c r="AT8" s="18" t="str">
        <f t="shared" si="0"/>
        <v>00</v>
      </c>
      <c r="AU8" s="18" t="s">
        <v>25</v>
      </c>
      <c r="AV8" s="16" t="str">
        <f t="shared" si="1"/>
        <v>7B00FF3CC8011C076000000F000000000000000000000000000000000000000000000000000000000000000000000000000000000000000000007D</v>
      </c>
      <c r="AW8" s="79">
        <v>7</v>
      </c>
      <c r="AX8" s="21"/>
      <c r="AY8" s="18" t="str">
        <f t="shared" si="2"/>
        <v>00</v>
      </c>
      <c r="AZ8" s="18" t="str">
        <f t="shared" si="3"/>
        <v>00</v>
      </c>
      <c r="BA8" s="20"/>
      <c r="BB8" s="21"/>
    </row>
    <row r="9" spans="1:54" ht="66">
      <c r="A9" s="27"/>
      <c r="B9" s="16">
        <v>3</v>
      </c>
      <c r="C9" s="27" t="s">
        <v>7</v>
      </c>
      <c r="D9" s="16" t="s">
        <v>63</v>
      </c>
      <c r="E9" s="16">
        <v>1</v>
      </c>
      <c r="F9" s="22">
        <v>0</v>
      </c>
      <c r="G9" s="18" t="s">
        <v>18</v>
      </c>
      <c r="H9" s="18">
        <v>0</v>
      </c>
      <c r="I9" s="18">
        <v>1</v>
      </c>
      <c r="J9" s="23">
        <f>F9</f>
        <v>0</v>
      </c>
      <c r="K9" s="18" t="s">
        <v>68</v>
      </c>
      <c r="L9" s="18">
        <v>1</v>
      </c>
      <c r="M9" s="18" t="s">
        <v>152</v>
      </c>
      <c r="N9" s="19">
        <v>760</v>
      </c>
      <c r="O9" s="19">
        <v>0</v>
      </c>
      <c r="P9" s="18" t="s">
        <v>172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8">
        <v>0</v>
      </c>
      <c r="AJ9" s="19">
        <v>0</v>
      </c>
      <c r="AK9" s="19">
        <v>0</v>
      </c>
      <c r="AL9" s="19">
        <v>0</v>
      </c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8" t="str">
        <f t="shared" si="0"/>
        <v>50</v>
      </c>
      <c r="AU9" s="18" t="s">
        <v>25</v>
      </c>
      <c r="AV9" s="16" t="str">
        <f t="shared" si="1"/>
        <v>7B000100C8011C076000000F000000000000000000000000000000000000000000000000000000000000000000000000000000000000000000507D</v>
      </c>
      <c r="AW9" s="79">
        <v>8</v>
      </c>
      <c r="AX9" s="21"/>
      <c r="AY9" s="18" t="str">
        <f t="shared" si="2"/>
        <v>00</v>
      </c>
      <c r="AZ9" s="18" t="str">
        <f t="shared" si="3"/>
        <v>00</v>
      </c>
      <c r="BA9" s="20"/>
      <c r="BB9" s="21"/>
    </row>
    <row r="10" spans="1:54" ht="66">
      <c r="A10" s="27"/>
      <c r="B10" s="16"/>
      <c r="C10" s="27"/>
      <c r="D10" s="16"/>
      <c r="E10" s="16">
        <v>2</v>
      </c>
      <c r="F10" s="22">
        <v>6</v>
      </c>
      <c r="G10" s="18" t="s">
        <v>18</v>
      </c>
      <c r="H10" s="18">
        <v>0</v>
      </c>
      <c r="I10" s="18">
        <v>1</v>
      </c>
      <c r="J10" s="23">
        <f>F10</f>
        <v>6</v>
      </c>
      <c r="K10" s="18" t="s">
        <v>68</v>
      </c>
      <c r="L10" s="18">
        <v>1</v>
      </c>
      <c r="M10" s="18" t="s">
        <v>152</v>
      </c>
      <c r="N10" s="19">
        <v>760</v>
      </c>
      <c r="O10" s="19">
        <v>0</v>
      </c>
      <c r="P10" s="18" t="s">
        <v>172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8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19">
        <v>0</v>
      </c>
      <c r="AP10" s="19">
        <v>0</v>
      </c>
      <c r="AQ10" s="19">
        <v>0</v>
      </c>
      <c r="AR10" s="19">
        <v>0</v>
      </c>
      <c r="AS10" s="19">
        <v>0</v>
      </c>
      <c r="AT10" s="18" t="str">
        <f t="shared" si="0"/>
        <v>54</v>
      </c>
      <c r="AU10" s="18" t="s">
        <v>25</v>
      </c>
      <c r="AV10" s="16" t="str">
        <f t="shared" si="1"/>
        <v>7B000106C8011C076000000F000000000000000000000000000000000000000000000000000000000000000000000000000000000000000000547D</v>
      </c>
      <c r="AW10" s="79">
        <v>9</v>
      </c>
      <c r="AX10" s="21"/>
      <c r="AY10" s="18" t="str">
        <f t="shared" si="2"/>
        <v>00</v>
      </c>
      <c r="AZ10" s="18" t="str">
        <f t="shared" si="3"/>
        <v>00</v>
      </c>
      <c r="BA10" s="20"/>
      <c r="BB10" s="21"/>
    </row>
    <row r="11" spans="1:54" ht="66">
      <c r="A11" s="27"/>
      <c r="B11" s="16"/>
      <c r="C11" s="27"/>
      <c r="D11" s="16"/>
      <c r="E11" s="16">
        <v>2</v>
      </c>
      <c r="F11" s="22">
        <v>70</v>
      </c>
      <c r="G11" s="18" t="s">
        <v>18</v>
      </c>
      <c r="H11" s="18">
        <v>0</v>
      </c>
      <c r="I11" s="18">
        <v>1</v>
      </c>
      <c r="J11" s="23">
        <f>F11</f>
        <v>70</v>
      </c>
      <c r="K11" s="18" t="s">
        <v>68</v>
      </c>
      <c r="L11" s="18">
        <v>1</v>
      </c>
      <c r="M11" s="18" t="s">
        <v>152</v>
      </c>
      <c r="N11" s="19">
        <v>760</v>
      </c>
      <c r="O11" s="19">
        <v>0</v>
      </c>
      <c r="P11" s="18" t="s">
        <v>172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0</v>
      </c>
      <c r="AH11" s="19">
        <v>0</v>
      </c>
      <c r="AI11" s="18">
        <v>0</v>
      </c>
      <c r="AJ11" s="19">
        <v>0</v>
      </c>
      <c r="AK11" s="19">
        <v>0</v>
      </c>
      <c r="AL11" s="19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8" t="str">
        <f t="shared" si="0"/>
        <v>40</v>
      </c>
      <c r="AU11" s="18" t="s">
        <v>25</v>
      </c>
      <c r="AV11" s="16" t="str">
        <f t="shared" si="1"/>
        <v>7B000170C8011C076000000F000000000000000000000000000000000000000000000000000000000000000000000000000000000000000000407D</v>
      </c>
      <c r="AW11" s="79">
        <v>10</v>
      </c>
      <c r="AX11" s="21"/>
      <c r="AY11" s="18" t="str">
        <f t="shared" si="2"/>
        <v>00</v>
      </c>
      <c r="AZ11" s="18" t="str">
        <f t="shared" si="3"/>
        <v>00</v>
      </c>
      <c r="BA11" s="20"/>
      <c r="BB11" s="21"/>
    </row>
    <row r="12" spans="1:54" ht="66">
      <c r="A12" s="27"/>
      <c r="B12" s="16"/>
      <c r="C12" s="27"/>
      <c r="D12" s="16"/>
      <c r="E12" s="16">
        <v>2</v>
      </c>
      <c r="F12" s="22" t="s">
        <v>22</v>
      </c>
      <c r="G12" s="18" t="s">
        <v>18</v>
      </c>
      <c r="H12" s="18">
        <v>0</v>
      </c>
      <c r="I12" s="18">
        <v>1</v>
      </c>
      <c r="J12" s="23" t="str">
        <f>F12</f>
        <v>FF</v>
      </c>
      <c r="K12" s="18" t="s">
        <v>68</v>
      </c>
      <c r="L12" s="18">
        <v>1</v>
      </c>
      <c r="M12" s="18" t="s">
        <v>152</v>
      </c>
      <c r="N12" s="19">
        <v>760</v>
      </c>
      <c r="O12" s="19">
        <v>0</v>
      </c>
      <c r="P12" s="18" t="s">
        <v>172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8">
        <v>0</v>
      </c>
      <c r="AJ12" s="19">
        <v>0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8" t="str">
        <f t="shared" si="0"/>
        <v>45</v>
      </c>
      <c r="AU12" s="18" t="s">
        <v>25</v>
      </c>
      <c r="AV12" s="16" t="str">
        <f t="shared" si="1"/>
        <v>7B0001FFC8011C076000000F000000000000000000000000000000000000000000000000000000000000000000000000000000000000000000457D</v>
      </c>
      <c r="AW12" s="79">
        <v>11</v>
      </c>
      <c r="AX12" s="21"/>
      <c r="AY12" s="18" t="str">
        <f t="shared" si="2"/>
        <v>00</v>
      </c>
      <c r="AZ12" s="18" t="str">
        <f t="shared" si="3"/>
        <v>00</v>
      </c>
      <c r="BA12" s="20"/>
      <c r="BB12" s="21"/>
    </row>
    <row r="13" spans="1:54" ht="66">
      <c r="A13" s="27"/>
      <c r="B13" s="16">
        <v>4</v>
      </c>
      <c r="C13" s="27" t="s">
        <v>8</v>
      </c>
      <c r="D13" s="16" t="s">
        <v>64</v>
      </c>
      <c r="E13" s="16">
        <v>1</v>
      </c>
      <c r="F13" s="22" t="s">
        <v>23</v>
      </c>
      <c r="G13" s="18" t="s">
        <v>18</v>
      </c>
      <c r="H13" s="18">
        <v>0</v>
      </c>
      <c r="I13" s="18">
        <v>1</v>
      </c>
      <c r="J13" s="18" t="s">
        <v>69</v>
      </c>
      <c r="K13" s="23" t="str">
        <f>F13</f>
        <v>C9</v>
      </c>
      <c r="L13" s="18">
        <v>1</v>
      </c>
      <c r="M13" s="18" t="s">
        <v>152</v>
      </c>
      <c r="N13" s="19">
        <v>760</v>
      </c>
      <c r="O13" s="19">
        <v>0</v>
      </c>
      <c r="P13" s="18" t="s">
        <v>172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0</v>
      </c>
      <c r="AA13" s="18">
        <v>0</v>
      </c>
      <c r="AB13" s="18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8">
        <v>0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0</v>
      </c>
      <c r="AT13" s="18" t="str">
        <f t="shared" si="0"/>
        <v>05</v>
      </c>
      <c r="AU13" s="18" t="s">
        <v>25</v>
      </c>
      <c r="AV13" s="16" t="str">
        <f t="shared" si="1"/>
        <v>7B00013CC9011C076000000F000000000000000000000000000000000000000000000000000000000000000000000000000000000000000000057D</v>
      </c>
      <c r="AW13" s="79">
        <v>12</v>
      </c>
      <c r="AX13" s="21"/>
      <c r="AY13" s="18" t="str">
        <f t="shared" si="2"/>
        <v>00</v>
      </c>
      <c r="AZ13" s="18" t="str">
        <f t="shared" si="3"/>
        <v>00</v>
      </c>
      <c r="BA13" s="20"/>
      <c r="BB13" s="21"/>
    </row>
    <row r="14" spans="1:54" ht="66">
      <c r="A14" s="27"/>
      <c r="B14" s="16"/>
      <c r="C14" s="27"/>
      <c r="D14" s="16"/>
      <c r="E14" s="16">
        <v>2</v>
      </c>
      <c r="F14" s="22">
        <v>0</v>
      </c>
      <c r="G14" s="18" t="s">
        <v>18</v>
      </c>
      <c r="H14" s="18">
        <v>0</v>
      </c>
      <c r="I14" s="18">
        <v>1</v>
      </c>
      <c r="J14" s="18" t="s">
        <v>69</v>
      </c>
      <c r="K14" s="23">
        <f>F14</f>
        <v>0</v>
      </c>
      <c r="L14" s="18">
        <v>1</v>
      </c>
      <c r="M14" s="18" t="s">
        <v>152</v>
      </c>
      <c r="N14" s="19">
        <v>760</v>
      </c>
      <c r="O14" s="19">
        <v>0</v>
      </c>
      <c r="P14" s="18" t="s">
        <v>172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8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8" t="str">
        <f t="shared" si="0"/>
        <v>44</v>
      </c>
      <c r="AU14" s="18" t="s">
        <v>25</v>
      </c>
      <c r="AV14" s="16" t="str">
        <f t="shared" si="1"/>
        <v>7B00013C00011C076000000F000000000000000000000000000000000000000000000000000000000000000000000000000000000000000000447D</v>
      </c>
      <c r="AW14" s="79">
        <v>13</v>
      </c>
      <c r="AX14" s="21"/>
      <c r="AY14" s="18" t="str">
        <f t="shared" si="2"/>
        <v>00</v>
      </c>
      <c r="AZ14" s="18" t="str">
        <f t="shared" si="3"/>
        <v>00</v>
      </c>
      <c r="BA14" s="20"/>
      <c r="BB14" s="21"/>
    </row>
    <row r="15" spans="1:54" ht="66">
      <c r="A15" s="27"/>
      <c r="B15" s="16"/>
      <c r="C15" s="27"/>
      <c r="D15" s="16"/>
      <c r="E15" s="16">
        <v>3</v>
      </c>
      <c r="F15" s="22" t="s">
        <v>22</v>
      </c>
      <c r="G15" s="18" t="s">
        <v>18</v>
      </c>
      <c r="H15" s="18">
        <v>0</v>
      </c>
      <c r="I15" s="18">
        <v>1</v>
      </c>
      <c r="J15" s="18" t="s">
        <v>69</v>
      </c>
      <c r="K15" s="23" t="str">
        <f>F15</f>
        <v>FF</v>
      </c>
      <c r="L15" s="18">
        <v>1</v>
      </c>
      <c r="M15" s="18" t="s">
        <v>152</v>
      </c>
      <c r="N15" s="19">
        <v>760</v>
      </c>
      <c r="O15" s="19">
        <v>0</v>
      </c>
      <c r="P15" s="18" t="s">
        <v>172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8">
        <v>0</v>
      </c>
      <c r="AJ15" s="19">
        <v>0</v>
      </c>
      <c r="AK15" s="19">
        <v>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8" t="str">
        <f t="shared" si="0"/>
        <v>41</v>
      </c>
      <c r="AU15" s="18" t="s">
        <v>25</v>
      </c>
      <c r="AV15" s="16" t="str">
        <f t="shared" si="1"/>
        <v>7B00013CFF011C076000000F000000000000000000000000000000000000000000000000000000000000000000000000000000000000000000417D</v>
      </c>
      <c r="AW15" s="79">
        <v>14</v>
      </c>
      <c r="AX15" s="21"/>
      <c r="AY15" s="18" t="str">
        <f t="shared" si="2"/>
        <v>00</v>
      </c>
      <c r="AZ15" s="18" t="str">
        <f t="shared" si="3"/>
        <v>00</v>
      </c>
      <c r="BA15" s="20"/>
      <c r="BB15" s="21"/>
    </row>
    <row r="16" spans="1:54" ht="66">
      <c r="A16" s="27"/>
      <c r="B16" s="16">
        <v>5</v>
      </c>
      <c r="C16" s="27" t="s">
        <v>10</v>
      </c>
      <c r="D16" s="16" t="s">
        <v>61</v>
      </c>
      <c r="E16" s="16">
        <v>1</v>
      </c>
      <c r="F16" s="22">
        <v>1</v>
      </c>
      <c r="G16" s="18" t="s">
        <v>18</v>
      </c>
      <c r="H16" s="18">
        <v>0</v>
      </c>
      <c r="I16" s="18">
        <v>1</v>
      </c>
      <c r="J16" s="18" t="s">
        <v>69</v>
      </c>
      <c r="K16" s="18" t="s">
        <v>68</v>
      </c>
      <c r="L16" s="23">
        <f>F16</f>
        <v>1</v>
      </c>
      <c r="M16" s="18" t="s">
        <v>152</v>
      </c>
      <c r="N16" s="19">
        <v>760</v>
      </c>
      <c r="O16" s="19">
        <v>0</v>
      </c>
      <c r="P16" s="18" t="s">
        <v>172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8">
        <v>0</v>
      </c>
      <c r="AJ16" s="19">
        <v>0</v>
      </c>
      <c r="AK16" s="19">
        <v>0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Q16" s="19">
        <v>0</v>
      </c>
      <c r="AR16" s="19">
        <v>0</v>
      </c>
      <c r="AS16" s="19">
        <v>0</v>
      </c>
      <c r="AT16" s="18" t="str">
        <f t="shared" si="0"/>
        <v>04</v>
      </c>
      <c r="AU16" s="18" t="s">
        <v>25</v>
      </c>
      <c r="AV16" s="16" t="str">
        <f t="shared" si="1"/>
        <v>7B00013CC8011C076000000F000000000000000000000000000000000000000000000000000000000000000000000000000000000000000000047D</v>
      </c>
      <c r="AW16" s="79">
        <v>15</v>
      </c>
      <c r="AX16" s="21"/>
      <c r="AY16" s="18" t="str">
        <f t="shared" si="2"/>
        <v>00</v>
      </c>
      <c r="AZ16" s="18" t="str">
        <f t="shared" si="3"/>
        <v>00</v>
      </c>
      <c r="BA16" s="20"/>
      <c r="BB16" s="21"/>
    </row>
    <row r="17" spans="1:54" ht="66">
      <c r="A17" s="27"/>
      <c r="B17" s="16"/>
      <c r="C17" s="27"/>
      <c r="D17" s="16" t="s">
        <v>62</v>
      </c>
      <c r="E17" s="16">
        <v>2</v>
      </c>
      <c r="F17" s="22">
        <v>2</v>
      </c>
      <c r="G17" s="18" t="s">
        <v>18</v>
      </c>
      <c r="H17" s="18">
        <v>0</v>
      </c>
      <c r="I17" s="18">
        <v>1</v>
      </c>
      <c r="J17" s="18" t="s">
        <v>69</v>
      </c>
      <c r="K17" s="18" t="s">
        <v>68</v>
      </c>
      <c r="L17" s="23">
        <f>F17</f>
        <v>2</v>
      </c>
      <c r="M17" s="18" t="s">
        <v>152</v>
      </c>
      <c r="N17" s="19">
        <v>760</v>
      </c>
      <c r="O17" s="19">
        <v>0</v>
      </c>
      <c r="P17" s="18" t="s">
        <v>172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0</v>
      </c>
      <c r="AA17" s="18">
        <v>0</v>
      </c>
      <c r="AB17" s="18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8">
        <v>0</v>
      </c>
      <c r="AJ17" s="19">
        <v>0</v>
      </c>
      <c r="AK17" s="19">
        <v>0</v>
      </c>
      <c r="AL17" s="19">
        <v>0</v>
      </c>
      <c r="AM17" s="19">
        <v>0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8" t="str">
        <f>TEXT(DEC2HEX(_xlfn.BITAND(SUM(HEX2DEC(G17)+HEX2DEC(H17)+HEX2DEC(I17)+HEX2DEC(J17)+HEX2DEC(K17)+HEX2DEC(L17)+HEX2DEC(M17)+HEX2DEC(N17)+HEX2DEC(O17)+HEX2DEC(P17)+HEX2DEC(Q17)+HEX2DEC(R17)+HEX2DEC(S17)+HEX2DEC(T17)+HEX2DEC(U17)+HEX2DEC(V17)+HEX2DEC(W17)+HEX2DEC(X17)+HEX2DEC(Y17)+HEX2DEC(Z17)+HEX2DEC(AA17)+HEX2DEC(AB17)+HEX2DEC(AC17)+HEX2DEC(AD17)+HEX2DEC(AE17)+HEX2DEC(AF17)+HEX2DEC(AG17)+HEX2DEC(AH17)+HEX2DEC(AI17)+HEX2DEC(AJ17)+HEX2DEC(AK17)+HEX2DEC(AL17)+HEX2DEC(AM17)+HEX2DEC(AN17)+HEX2DEC(AO17)+HEX2DEC(AP17)+HEX2DEC(AQ17)+HEX2DEC(AR17)+HEX2DEC(AS17)),85)),"00")</f>
        <v>05</v>
      </c>
      <c r="AU17" s="18" t="s">
        <v>25</v>
      </c>
      <c r="AV17" s="16" t="str">
        <f t="shared" si="1"/>
        <v>7B00013CC8021C076000000F000000000000000000000000000000000000000000000000000000000000000000000000000000000000000000057D</v>
      </c>
      <c r="AW17" s="79">
        <v>16</v>
      </c>
      <c r="AX17" s="21"/>
      <c r="AY17" s="18" t="str">
        <f t="shared" si="2"/>
        <v>00</v>
      </c>
      <c r="AZ17" s="18" t="str">
        <f t="shared" si="3"/>
        <v>00</v>
      </c>
      <c r="BA17" s="20"/>
      <c r="BB17" s="21"/>
    </row>
    <row r="18" spans="1:54" ht="66">
      <c r="A18" s="27"/>
      <c r="B18" s="16"/>
      <c r="C18" s="27"/>
      <c r="D18" s="16"/>
      <c r="E18" s="16">
        <v>3</v>
      </c>
      <c r="F18" s="22">
        <v>0</v>
      </c>
      <c r="G18" s="18" t="s">
        <v>18</v>
      </c>
      <c r="H18" s="18">
        <v>0</v>
      </c>
      <c r="I18" s="18">
        <v>1</v>
      </c>
      <c r="J18" s="18" t="s">
        <v>69</v>
      </c>
      <c r="K18" s="18" t="s">
        <v>68</v>
      </c>
      <c r="L18" s="23">
        <f t="shared" ref="L18:L19" si="4">F18</f>
        <v>0</v>
      </c>
      <c r="M18" s="18" t="s">
        <v>152</v>
      </c>
      <c r="N18" s="19">
        <v>760</v>
      </c>
      <c r="O18" s="19">
        <v>0</v>
      </c>
      <c r="P18" s="18" t="s">
        <v>172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8">
        <v>0</v>
      </c>
      <c r="AJ18" s="19">
        <v>0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8" t="str">
        <f t="shared" ref="AT18:AT81" si="5">TEXT(DEC2HEX(_xlfn.BITAND(SUM(HEX2DEC(G18)+HEX2DEC(H18)+HEX2DEC(I18)+HEX2DEC(J18)+HEX2DEC(K18)+HEX2DEC(L18)+HEX2DEC(M18)+HEX2DEC(N18)+HEX2DEC(O18)+HEX2DEC(P18)+HEX2DEC(Q18)+HEX2DEC(R18)+HEX2DEC(S18)+HEX2DEC(T18)+HEX2DEC(U18)+HEX2DEC(V18)+HEX2DEC(W18)+HEX2DEC(X18)+HEX2DEC(Y18)+HEX2DEC(Z18)+HEX2DEC(AA18)+HEX2DEC(AB18)+HEX2DEC(AC18)+HEX2DEC(AD18)+HEX2DEC(AE18)+HEX2DEC(AF18)+HEX2DEC(AG18)+HEX2DEC(AH18)+HEX2DEC(AI18)+HEX2DEC(AJ18)+HEX2DEC(AK18)+HEX2DEC(AL18)+HEX2DEC(AM18)+HEX2DEC(AN18)+HEX2DEC(AO18)+HEX2DEC(AP18)+HEX2DEC(AQ18)+HEX2DEC(AR18)+HEX2DEC(AS18)),85)),"00")</f>
        <v>01</v>
      </c>
      <c r="AU18" s="18" t="s">
        <v>25</v>
      </c>
      <c r="AV18" s="16" t="str">
        <f t="shared" si="1"/>
        <v>7B00013CC8001C076000000F000000000000000000000000000000000000000000000000000000000000000000000000000000000000000000017D</v>
      </c>
      <c r="AW18" s="79">
        <v>17</v>
      </c>
      <c r="AX18" s="21"/>
      <c r="AY18" s="18" t="str">
        <f t="shared" si="2"/>
        <v>00</v>
      </c>
      <c r="AZ18" s="18" t="str">
        <f t="shared" si="3"/>
        <v>00</v>
      </c>
      <c r="BA18" s="20"/>
      <c r="BB18" s="21"/>
    </row>
    <row r="19" spans="1:54" ht="66">
      <c r="A19" s="27"/>
      <c r="B19" s="16"/>
      <c r="C19" s="27"/>
      <c r="D19" s="16"/>
      <c r="E19" s="16">
        <v>4</v>
      </c>
      <c r="F19" s="22" t="s">
        <v>22</v>
      </c>
      <c r="G19" s="18" t="s">
        <v>18</v>
      </c>
      <c r="H19" s="18">
        <v>0</v>
      </c>
      <c r="I19" s="18">
        <v>1</v>
      </c>
      <c r="J19" s="18" t="s">
        <v>69</v>
      </c>
      <c r="K19" s="18" t="s">
        <v>68</v>
      </c>
      <c r="L19" s="23" t="str">
        <f t="shared" si="4"/>
        <v>FF</v>
      </c>
      <c r="M19" s="18" t="s">
        <v>152</v>
      </c>
      <c r="N19" s="19">
        <v>760</v>
      </c>
      <c r="O19" s="19">
        <v>0</v>
      </c>
      <c r="P19" s="18" t="s">
        <v>172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8">
        <v>0</v>
      </c>
      <c r="AJ19" s="19">
        <v>0</v>
      </c>
      <c r="AK19" s="19">
        <v>0</v>
      </c>
      <c r="AL19" s="19">
        <v>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8" t="str">
        <f t="shared" si="5"/>
        <v>00</v>
      </c>
      <c r="AU19" s="18" t="s">
        <v>25</v>
      </c>
      <c r="AV19" s="16" t="str">
        <f t="shared" si="1"/>
        <v>7B00013CC8FF1C076000000F000000000000000000000000000000000000000000000000000000000000000000000000000000000000000000007D</v>
      </c>
      <c r="AW19" s="79">
        <v>18</v>
      </c>
      <c r="AX19" s="21"/>
      <c r="AY19" s="18" t="str">
        <f t="shared" si="2"/>
        <v>00</v>
      </c>
      <c r="AZ19" s="18" t="str">
        <f t="shared" si="3"/>
        <v>00</v>
      </c>
      <c r="BA19" s="20"/>
      <c r="BB19" s="21"/>
    </row>
    <row r="20" spans="1:54" ht="66">
      <c r="A20" s="27"/>
      <c r="B20" s="16">
        <v>6</v>
      </c>
      <c r="C20" s="27" t="s">
        <v>65</v>
      </c>
      <c r="D20" s="16" t="s">
        <v>201</v>
      </c>
      <c r="E20" s="16">
        <v>1</v>
      </c>
      <c r="F20" s="22">
        <v>0</v>
      </c>
      <c r="G20" s="18" t="s">
        <v>18</v>
      </c>
      <c r="H20" s="18">
        <v>0</v>
      </c>
      <c r="I20" s="18">
        <v>1</v>
      </c>
      <c r="J20" s="18" t="s">
        <v>69</v>
      </c>
      <c r="K20" s="18" t="s">
        <v>68</v>
      </c>
      <c r="L20" s="18">
        <v>1</v>
      </c>
      <c r="M20" s="23">
        <f>F20</f>
        <v>0</v>
      </c>
      <c r="N20" s="19">
        <v>760</v>
      </c>
      <c r="O20" s="19">
        <v>0</v>
      </c>
      <c r="P20" s="18" t="s">
        <v>172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8">
        <v>0</v>
      </c>
      <c r="AJ20" s="19">
        <v>0</v>
      </c>
      <c r="AK20" s="19">
        <v>0</v>
      </c>
      <c r="AL20" s="19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8" t="str">
        <f t="shared" si="5"/>
        <v>50</v>
      </c>
      <c r="AU20" s="18" t="s">
        <v>25</v>
      </c>
      <c r="AV20" s="16" t="str">
        <f t="shared" si="1"/>
        <v>7B00013CC80100076000000F000000000000000000000000000000000000000000000000000000000000000000000000000000000000000000507D</v>
      </c>
      <c r="AW20" s="79">
        <v>19</v>
      </c>
      <c r="AX20" s="21"/>
      <c r="AY20" s="18" t="str">
        <f t="shared" si="2"/>
        <v>00</v>
      </c>
      <c r="AZ20" s="18" t="str">
        <f t="shared" si="3"/>
        <v>00</v>
      </c>
      <c r="BA20" s="20"/>
      <c r="BB20" s="21"/>
    </row>
    <row r="21" spans="1:54" ht="66">
      <c r="A21" s="27"/>
      <c r="B21" s="16"/>
      <c r="C21" s="27"/>
      <c r="D21" s="16"/>
      <c r="E21" s="16">
        <v>2</v>
      </c>
      <c r="F21" s="22">
        <v>6</v>
      </c>
      <c r="G21" s="18" t="s">
        <v>18</v>
      </c>
      <c r="H21" s="18">
        <v>0</v>
      </c>
      <c r="I21" s="18">
        <v>1</v>
      </c>
      <c r="J21" s="18" t="s">
        <v>69</v>
      </c>
      <c r="K21" s="18" t="s">
        <v>68</v>
      </c>
      <c r="L21" s="18">
        <v>1</v>
      </c>
      <c r="M21" s="23">
        <f t="shared" ref="M21:M22" si="6">F21</f>
        <v>6</v>
      </c>
      <c r="N21" s="19">
        <v>760</v>
      </c>
      <c r="O21" s="19">
        <v>0</v>
      </c>
      <c r="P21" s="18" t="s">
        <v>172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8">
        <v>0</v>
      </c>
      <c r="AJ21" s="19">
        <v>0</v>
      </c>
      <c r="AK21" s="19">
        <v>0</v>
      </c>
      <c r="AL21" s="19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8" t="str">
        <f t="shared" si="5"/>
        <v>54</v>
      </c>
      <c r="AU21" s="18" t="s">
        <v>25</v>
      </c>
      <c r="AV21" s="16" t="str">
        <f t="shared" si="1"/>
        <v>7B00013CC80106076000000F000000000000000000000000000000000000000000000000000000000000000000000000000000000000000000547D</v>
      </c>
      <c r="AW21" s="79">
        <v>20</v>
      </c>
      <c r="AX21" s="21"/>
      <c r="AY21" s="18" t="str">
        <f t="shared" si="2"/>
        <v>00</v>
      </c>
      <c r="AZ21" s="18" t="str">
        <f t="shared" si="3"/>
        <v>00</v>
      </c>
      <c r="BA21" s="20"/>
      <c r="BB21" s="21"/>
    </row>
    <row r="22" spans="1:54" ht="66">
      <c r="A22" s="27"/>
      <c r="B22" s="16"/>
      <c r="C22" s="27"/>
      <c r="D22" s="16"/>
      <c r="E22" s="16">
        <v>3</v>
      </c>
      <c r="F22" s="22" t="s">
        <v>22</v>
      </c>
      <c r="G22" s="18" t="s">
        <v>18</v>
      </c>
      <c r="H22" s="18">
        <v>0</v>
      </c>
      <c r="I22" s="18">
        <v>1</v>
      </c>
      <c r="J22" s="18" t="s">
        <v>69</v>
      </c>
      <c r="K22" s="18" t="s">
        <v>68</v>
      </c>
      <c r="L22" s="18">
        <v>1</v>
      </c>
      <c r="M22" s="23" t="str">
        <f t="shared" si="6"/>
        <v>FF</v>
      </c>
      <c r="N22" s="19">
        <v>760</v>
      </c>
      <c r="O22" s="19">
        <v>0</v>
      </c>
      <c r="P22" s="18" t="s">
        <v>172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18">
        <v>0</v>
      </c>
      <c r="AJ22" s="19">
        <v>0</v>
      </c>
      <c r="AK22" s="19">
        <v>0</v>
      </c>
      <c r="AL22" s="19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8" t="str">
        <f t="shared" si="5"/>
        <v>45</v>
      </c>
      <c r="AU22" s="18" t="s">
        <v>25</v>
      </c>
      <c r="AV22" s="16" t="str">
        <f t="shared" si="1"/>
        <v>7B00013CC801FF076000000F000000000000000000000000000000000000000000000000000000000000000000000000000000000000000000457D</v>
      </c>
      <c r="AW22" s="79">
        <v>21</v>
      </c>
      <c r="AX22" s="21"/>
      <c r="AY22" s="18" t="str">
        <f t="shared" si="2"/>
        <v>00</v>
      </c>
      <c r="AZ22" s="18" t="str">
        <f t="shared" si="3"/>
        <v>00</v>
      </c>
      <c r="BA22" s="20"/>
      <c r="BB22" s="21"/>
    </row>
    <row r="23" spans="1:54" ht="66">
      <c r="A23" s="27"/>
      <c r="B23" s="16">
        <v>7</v>
      </c>
      <c r="C23" s="27" t="s">
        <v>67</v>
      </c>
      <c r="D23" s="16"/>
      <c r="E23" s="16">
        <v>1</v>
      </c>
      <c r="F23" s="25">
        <v>0</v>
      </c>
      <c r="G23" s="18" t="s">
        <v>18</v>
      </c>
      <c r="H23" s="18">
        <v>0</v>
      </c>
      <c r="I23" s="18">
        <v>1</v>
      </c>
      <c r="J23" s="18" t="s">
        <v>69</v>
      </c>
      <c r="K23" s="18" t="s">
        <v>68</v>
      </c>
      <c r="L23" s="18">
        <v>1</v>
      </c>
      <c r="M23" s="18" t="s">
        <v>152</v>
      </c>
      <c r="N23" s="26">
        <f>F23</f>
        <v>0</v>
      </c>
      <c r="O23" s="19">
        <v>0</v>
      </c>
      <c r="P23" s="18" t="s">
        <v>172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0</v>
      </c>
      <c r="AA23" s="18">
        <v>0</v>
      </c>
      <c r="AB23" s="18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8">
        <v>0</v>
      </c>
      <c r="AJ23" s="19">
        <v>0</v>
      </c>
      <c r="AK23" s="19">
        <v>0</v>
      </c>
      <c r="AL23" s="19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8" t="str">
        <f t="shared" si="5"/>
        <v>04</v>
      </c>
      <c r="AU23" s="18" t="s">
        <v>25</v>
      </c>
      <c r="AV23" s="16" t="str">
        <f t="shared" si="1"/>
        <v>7B00013CC8011C000000000F000000000000000000000000000000000000000000000000000000000000000000000000000000000000000000047D</v>
      </c>
      <c r="AW23" s="79">
        <v>22</v>
      </c>
      <c r="AX23" s="21"/>
      <c r="AY23" s="18" t="str">
        <f t="shared" si="2"/>
        <v>00</v>
      </c>
      <c r="AZ23" s="18" t="str">
        <f t="shared" si="3"/>
        <v>00</v>
      </c>
      <c r="BA23" s="20"/>
      <c r="BB23" s="21"/>
    </row>
    <row r="24" spans="1:54" ht="66">
      <c r="A24" s="27"/>
      <c r="B24" s="16"/>
      <c r="C24" s="27"/>
      <c r="D24" s="16"/>
      <c r="E24" s="16">
        <v>2</v>
      </c>
      <c r="F24" s="25">
        <v>34</v>
      </c>
      <c r="G24" s="18" t="s">
        <v>18</v>
      </c>
      <c r="H24" s="18">
        <v>0</v>
      </c>
      <c r="I24" s="18">
        <v>1</v>
      </c>
      <c r="J24" s="18" t="s">
        <v>69</v>
      </c>
      <c r="K24" s="18" t="s">
        <v>68</v>
      </c>
      <c r="L24" s="18">
        <v>1</v>
      </c>
      <c r="M24" s="18" t="s">
        <v>152</v>
      </c>
      <c r="N24" s="26">
        <f t="shared" ref="N24:N25" si="7">F24</f>
        <v>34</v>
      </c>
      <c r="O24" s="19">
        <v>0</v>
      </c>
      <c r="P24" s="18" t="s">
        <v>172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9">
        <v>0</v>
      </c>
      <c r="AD24" s="19">
        <v>0</v>
      </c>
      <c r="AE24" s="19">
        <v>0</v>
      </c>
      <c r="AF24" s="19">
        <v>0</v>
      </c>
      <c r="AG24" s="19">
        <v>0</v>
      </c>
      <c r="AH24" s="19">
        <v>0</v>
      </c>
      <c r="AI24" s="18">
        <v>0</v>
      </c>
      <c r="AJ24" s="19">
        <v>0</v>
      </c>
      <c r="AK24" s="19">
        <v>0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8" t="str">
        <f t="shared" si="5"/>
        <v>40</v>
      </c>
      <c r="AU24" s="18" t="s">
        <v>25</v>
      </c>
      <c r="AV24" s="16" t="str">
        <f t="shared" si="1"/>
        <v>7B00013CC8011C003400000F000000000000000000000000000000000000000000000000000000000000000000000000000000000000000000407D</v>
      </c>
      <c r="AW24" s="79">
        <v>23</v>
      </c>
      <c r="AX24" s="21"/>
      <c r="AY24" s="18" t="str">
        <f t="shared" si="2"/>
        <v>00</v>
      </c>
      <c r="AZ24" s="18" t="str">
        <f t="shared" si="3"/>
        <v>00</v>
      </c>
      <c r="BA24" s="20"/>
      <c r="BB24" s="21"/>
    </row>
    <row r="25" spans="1:54" ht="66">
      <c r="A25" s="27"/>
      <c r="B25" s="16"/>
      <c r="C25" s="27"/>
      <c r="D25" s="16"/>
      <c r="E25" s="16">
        <v>3</v>
      </c>
      <c r="F25" s="25" t="s">
        <v>72</v>
      </c>
      <c r="G25" s="18" t="s">
        <v>18</v>
      </c>
      <c r="H25" s="18">
        <v>0</v>
      </c>
      <c r="I25" s="18">
        <v>1</v>
      </c>
      <c r="J25" s="18" t="s">
        <v>69</v>
      </c>
      <c r="K25" s="18" t="s">
        <v>68</v>
      </c>
      <c r="L25" s="18">
        <v>1</v>
      </c>
      <c r="M25" s="18" t="s">
        <v>152</v>
      </c>
      <c r="N25" s="26" t="str">
        <f t="shared" si="7"/>
        <v>FFFF</v>
      </c>
      <c r="O25" s="19">
        <v>0</v>
      </c>
      <c r="P25" s="18" t="s">
        <v>172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0</v>
      </c>
      <c r="AA25" s="18">
        <v>0</v>
      </c>
      <c r="AB25" s="18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18">
        <v>0</v>
      </c>
      <c r="AJ25" s="19">
        <v>0</v>
      </c>
      <c r="AK25" s="19">
        <v>0</v>
      </c>
      <c r="AL25" s="19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8" t="str">
        <f t="shared" si="5"/>
        <v>01</v>
      </c>
      <c r="AU25" s="18" t="s">
        <v>25</v>
      </c>
      <c r="AV25" s="16" t="str">
        <f t="shared" si="1"/>
        <v>7B00013CC8011CFFFF00000F000000000000000000000000000000000000000000000000000000000000000000000000000000000000000000017D</v>
      </c>
      <c r="AW25" s="79">
        <v>24</v>
      </c>
      <c r="AX25" s="21"/>
      <c r="AY25" s="18" t="str">
        <f t="shared" si="2"/>
        <v>00</v>
      </c>
      <c r="AZ25" s="18" t="str">
        <f t="shared" si="3"/>
        <v>00</v>
      </c>
      <c r="BA25" s="20"/>
      <c r="BB25" s="21"/>
    </row>
    <row r="26" spans="1:54" ht="66">
      <c r="A26" s="27"/>
      <c r="B26" s="16">
        <v>9</v>
      </c>
      <c r="C26" s="27" t="s">
        <v>79</v>
      </c>
      <c r="D26" s="16"/>
      <c r="E26" s="16">
        <v>1</v>
      </c>
      <c r="F26" s="25">
        <v>1</v>
      </c>
      <c r="G26" s="18" t="s">
        <v>18</v>
      </c>
      <c r="H26" s="18">
        <v>0</v>
      </c>
      <c r="I26" s="18">
        <v>1</v>
      </c>
      <c r="J26" s="18" t="s">
        <v>69</v>
      </c>
      <c r="K26" s="18" t="s">
        <v>68</v>
      </c>
      <c r="L26" s="18">
        <v>1</v>
      </c>
      <c r="M26" s="18" t="s">
        <v>152</v>
      </c>
      <c r="N26" s="19">
        <v>760</v>
      </c>
      <c r="O26" s="26">
        <f>F26</f>
        <v>1</v>
      </c>
      <c r="P26" s="18" t="s">
        <v>172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0</v>
      </c>
      <c r="AA26" s="18">
        <v>0</v>
      </c>
      <c r="AB26" s="18">
        <v>0</v>
      </c>
      <c r="AC26" s="19">
        <v>0</v>
      </c>
      <c r="AD26" s="19">
        <v>0</v>
      </c>
      <c r="AE26" s="19">
        <v>0</v>
      </c>
      <c r="AF26" s="19">
        <v>0</v>
      </c>
      <c r="AG26" s="19">
        <v>0</v>
      </c>
      <c r="AH26" s="19">
        <v>0</v>
      </c>
      <c r="AI26" s="18">
        <v>0</v>
      </c>
      <c r="AJ26" s="19">
        <v>0</v>
      </c>
      <c r="AK26" s="19">
        <v>0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8" t="str">
        <f t="shared" si="5"/>
        <v>05</v>
      </c>
      <c r="AU26" s="18" t="s">
        <v>25</v>
      </c>
      <c r="AV26" s="16" t="str">
        <f t="shared" si="1"/>
        <v>7B00013CC8011C076000010F000000000000000000000000000000000000000000000000000000000000000000000000000000000000000000057D</v>
      </c>
      <c r="AW26" s="79">
        <v>25</v>
      </c>
      <c r="AX26" s="21"/>
      <c r="AY26" s="18" t="str">
        <f t="shared" si="2"/>
        <v>00</v>
      </c>
      <c r="AZ26" s="18" t="str">
        <f t="shared" si="3"/>
        <v>00</v>
      </c>
      <c r="BA26" s="20"/>
      <c r="BB26" s="21"/>
    </row>
    <row r="27" spans="1:54" ht="66">
      <c r="A27" s="27"/>
      <c r="B27" s="16"/>
      <c r="C27" s="27"/>
      <c r="D27" s="16"/>
      <c r="E27" s="16">
        <v>2</v>
      </c>
      <c r="F27" s="25" t="s">
        <v>72</v>
      </c>
      <c r="G27" s="18" t="s">
        <v>18</v>
      </c>
      <c r="H27" s="18">
        <v>0</v>
      </c>
      <c r="I27" s="18">
        <v>1</v>
      </c>
      <c r="J27" s="18" t="s">
        <v>69</v>
      </c>
      <c r="K27" s="18" t="s">
        <v>68</v>
      </c>
      <c r="L27" s="18">
        <v>1</v>
      </c>
      <c r="M27" s="18" t="s">
        <v>152</v>
      </c>
      <c r="N27" s="19">
        <v>760</v>
      </c>
      <c r="O27" s="26" t="str">
        <f t="shared" ref="O27" si="8">F27</f>
        <v>FFFF</v>
      </c>
      <c r="P27" s="18" t="s">
        <v>172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8">
        <v>0</v>
      </c>
      <c r="AJ27" s="19">
        <v>0</v>
      </c>
      <c r="AK27" s="19">
        <v>0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8" t="str">
        <f t="shared" si="5"/>
        <v>01</v>
      </c>
      <c r="AU27" s="18" t="s">
        <v>25</v>
      </c>
      <c r="AV27" s="16" t="str">
        <f t="shared" si="1"/>
        <v>7B00013CC8011C0760FFFF0F000000000000000000000000000000000000000000000000000000000000000000000000000000000000000000017D</v>
      </c>
      <c r="AW27" s="79">
        <v>26</v>
      </c>
      <c r="AX27" s="21"/>
      <c r="AY27" s="18" t="str">
        <f t="shared" si="2"/>
        <v>00</v>
      </c>
      <c r="AZ27" s="18" t="str">
        <f t="shared" si="3"/>
        <v>00</v>
      </c>
      <c r="BA27" s="20"/>
      <c r="BB27" s="21"/>
    </row>
    <row r="28" spans="1:54" ht="82.5">
      <c r="A28" s="27"/>
      <c r="B28" s="16">
        <v>11</v>
      </c>
      <c r="C28" s="27" t="s">
        <v>219</v>
      </c>
      <c r="D28" s="16" t="s">
        <v>220</v>
      </c>
      <c r="E28" s="16">
        <v>1</v>
      </c>
      <c r="F28" s="22">
        <v>0</v>
      </c>
      <c r="G28" s="18" t="s">
        <v>18</v>
      </c>
      <c r="H28" s="18">
        <v>0</v>
      </c>
      <c r="I28" s="18">
        <v>1</v>
      </c>
      <c r="J28" s="18" t="s">
        <v>69</v>
      </c>
      <c r="K28" s="18" t="s">
        <v>68</v>
      </c>
      <c r="L28" s="18">
        <v>1</v>
      </c>
      <c r="M28" s="18" t="s">
        <v>152</v>
      </c>
      <c r="N28" s="19">
        <v>760</v>
      </c>
      <c r="O28" s="19">
        <v>0</v>
      </c>
      <c r="P28" s="23">
        <f>F28</f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0</v>
      </c>
      <c r="AA28" s="18">
        <v>0</v>
      </c>
      <c r="AB28" s="18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0</v>
      </c>
      <c r="AH28" s="19">
        <v>0</v>
      </c>
      <c r="AI28" s="18">
        <v>0</v>
      </c>
      <c r="AJ28" s="19">
        <v>0</v>
      </c>
      <c r="AK28" s="19">
        <v>0</v>
      </c>
      <c r="AL28" s="19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8" t="str">
        <f t="shared" si="5"/>
        <v>55</v>
      </c>
      <c r="AU28" s="18" t="s">
        <v>25</v>
      </c>
      <c r="AV28" s="16" t="str">
        <f t="shared" si="1"/>
        <v>7B00013CC8011C076000000000000000000000000000000000000000000000000000000000000000000000000000000000000000000000000000557D</v>
      </c>
      <c r="AW28" s="79">
        <v>27</v>
      </c>
      <c r="AX28" s="21"/>
      <c r="AY28" s="18" t="str">
        <f t="shared" si="2"/>
        <v>00</v>
      </c>
      <c r="AZ28" s="18" t="str">
        <f t="shared" si="3"/>
        <v>00</v>
      </c>
      <c r="BA28" s="20"/>
      <c r="BB28" s="21"/>
    </row>
    <row r="29" spans="1:54" ht="82.5">
      <c r="A29" s="27"/>
      <c r="B29" s="16"/>
      <c r="C29" s="27"/>
      <c r="D29" s="16"/>
      <c r="E29" s="16">
        <v>2</v>
      </c>
      <c r="F29" s="22">
        <v>34</v>
      </c>
      <c r="G29" s="18" t="s">
        <v>18</v>
      </c>
      <c r="H29" s="18">
        <v>0</v>
      </c>
      <c r="I29" s="18">
        <v>1</v>
      </c>
      <c r="J29" s="18" t="s">
        <v>69</v>
      </c>
      <c r="K29" s="18" t="s">
        <v>68</v>
      </c>
      <c r="L29" s="18">
        <v>1</v>
      </c>
      <c r="M29" s="18" t="s">
        <v>152</v>
      </c>
      <c r="N29" s="19">
        <v>760</v>
      </c>
      <c r="O29" s="19">
        <v>0</v>
      </c>
      <c r="P29" s="23">
        <f t="shared" ref="P29:P30" si="9">F29</f>
        <v>34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8">
        <v>0</v>
      </c>
      <c r="AJ29" s="19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8" t="str">
        <f t="shared" si="5"/>
        <v>11</v>
      </c>
      <c r="AU29" s="18" t="s">
        <v>25</v>
      </c>
      <c r="AV29" s="16" t="str">
        <f t="shared" si="1"/>
        <v>7B00013CC8011C076000000034000000000000000000000000000000000000000000000000000000000000000000000000000000000000000000117D</v>
      </c>
      <c r="AW29" s="79">
        <v>28</v>
      </c>
      <c r="AX29" s="21"/>
      <c r="AY29" s="18" t="str">
        <f t="shared" si="2"/>
        <v>00</v>
      </c>
      <c r="AZ29" s="18" t="str">
        <f t="shared" si="3"/>
        <v>00</v>
      </c>
      <c r="BA29" s="20"/>
      <c r="BB29" s="21"/>
    </row>
    <row r="30" spans="1:54" ht="66">
      <c r="A30" s="27"/>
      <c r="B30" s="16"/>
      <c r="C30" s="27"/>
      <c r="D30" s="16"/>
      <c r="E30" s="16">
        <v>3</v>
      </c>
      <c r="F30" s="22" t="s">
        <v>22</v>
      </c>
      <c r="G30" s="18" t="s">
        <v>18</v>
      </c>
      <c r="H30" s="18">
        <v>0</v>
      </c>
      <c r="I30" s="18">
        <v>1</v>
      </c>
      <c r="J30" s="18" t="s">
        <v>69</v>
      </c>
      <c r="K30" s="18" t="s">
        <v>68</v>
      </c>
      <c r="L30" s="18">
        <v>1</v>
      </c>
      <c r="M30" s="18" t="s">
        <v>152</v>
      </c>
      <c r="N30" s="19">
        <v>760</v>
      </c>
      <c r="O30" s="19">
        <v>0</v>
      </c>
      <c r="P30" s="23" t="str">
        <f t="shared" si="9"/>
        <v>FF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0</v>
      </c>
      <c r="AI30" s="18">
        <v>0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8" t="str">
        <f t="shared" si="5"/>
        <v>54</v>
      </c>
      <c r="AU30" s="18" t="s">
        <v>25</v>
      </c>
      <c r="AV30" s="16" t="str">
        <f t="shared" si="1"/>
        <v>7B00013CC8011C07600000FF000000000000000000000000000000000000000000000000000000000000000000000000000000000000000000547D</v>
      </c>
      <c r="AW30" s="79">
        <v>29</v>
      </c>
      <c r="AX30" s="21"/>
      <c r="AY30" s="18" t="str">
        <f t="shared" si="2"/>
        <v>00</v>
      </c>
      <c r="AZ30" s="18" t="str">
        <f t="shared" si="3"/>
        <v>00</v>
      </c>
      <c r="BA30" s="20"/>
      <c r="BB30" s="21"/>
    </row>
    <row r="31" spans="1:54" ht="66">
      <c r="A31" s="27"/>
      <c r="B31" s="16">
        <v>13</v>
      </c>
      <c r="C31" s="27" t="s">
        <v>79</v>
      </c>
      <c r="D31" s="16"/>
      <c r="E31" s="16">
        <v>1</v>
      </c>
      <c r="F31" s="22">
        <v>1</v>
      </c>
      <c r="G31" s="18" t="s">
        <v>18</v>
      </c>
      <c r="H31" s="18">
        <v>0</v>
      </c>
      <c r="I31" s="18">
        <v>1</v>
      </c>
      <c r="J31" s="18" t="s">
        <v>69</v>
      </c>
      <c r="K31" s="18" t="s">
        <v>68</v>
      </c>
      <c r="L31" s="18">
        <v>1</v>
      </c>
      <c r="M31" s="18" t="s">
        <v>152</v>
      </c>
      <c r="N31" s="19">
        <v>760</v>
      </c>
      <c r="O31" s="19">
        <v>0</v>
      </c>
      <c r="P31" s="18" t="s">
        <v>172</v>
      </c>
      <c r="Q31" s="23">
        <f>F31</f>
        <v>1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9">
        <v>0</v>
      </c>
      <c r="AD31" s="19">
        <v>0</v>
      </c>
      <c r="AE31" s="19">
        <v>0</v>
      </c>
      <c r="AF31" s="19">
        <v>0</v>
      </c>
      <c r="AG31" s="19">
        <v>0</v>
      </c>
      <c r="AH31" s="19">
        <v>0</v>
      </c>
      <c r="AI31" s="18">
        <v>0</v>
      </c>
      <c r="AJ31" s="19">
        <v>0</v>
      </c>
      <c r="AK31" s="19">
        <v>0</v>
      </c>
      <c r="AL31" s="19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8" t="str">
        <f t="shared" si="5"/>
        <v>05</v>
      </c>
      <c r="AU31" s="18" t="s">
        <v>25</v>
      </c>
      <c r="AV31" s="16" t="str">
        <f t="shared" si="1"/>
        <v>7B00013CC8011C076000000F010000000000000000000000000000000000000000000000000000000000000000000000000000000000000000057D</v>
      </c>
      <c r="AW31" s="79">
        <v>30</v>
      </c>
      <c r="AX31" s="21"/>
      <c r="AY31" s="18" t="str">
        <f t="shared" si="2"/>
        <v>00</v>
      </c>
      <c r="AZ31" s="18" t="str">
        <f t="shared" si="3"/>
        <v>00</v>
      </c>
      <c r="BA31" s="20"/>
      <c r="BB31" s="21"/>
    </row>
    <row r="32" spans="1:54" ht="66">
      <c r="A32" s="27"/>
      <c r="B32" s="16"/>
      <c r="C32" s="27"/>
      <c r="D32" s="16"/>
      <c r="E32" s="16">
        <v>2</v>
      </c>
      <c r="F32" s="22" t="s">
        <v>22</v>
      </c>
      <c r="G32" s="18" t="s">
        <v>18</v>
      </c>
      <c r="H32" s="18">
        <v>0</v>
      </c>
      <c r="I32" s="18">
        <v>1</v>
      </c>
      <c r="J32" s="18" t="s">
        <v>69</v>
      </c>
      <c r="K32" s="18" t="s">
        <v>68</v>
      </c>
      <c r="L32" s="18">
        <v>1</v>
      </c>
      <c r="M32" s="18" t="s">
        <v>152</v>
      </c>
      <c r="N32" s="19">
        <v>760</v>
      </c>
      <c r="O32" s="19">
        <v>0</v>
      </c>
      <c r="P32" s="18" t="s">
        <v>172</v>
      </c>
      <c r="Q32" s="23" t="str">
        <f>F32</f>
        <v>FF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0</v>
      </c>
      <c r="AA32" s="18">
        <v>0</v>
      </c>
      <c r="AB32" s="18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18">
        <v>0</v>
      </c>
      <c r="AJ32" s="19">
        <v>0</v>
      </c>
      <c r="AK32" s="19">
        <v>0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8" t="str">
        <f t="shared" si="5"/>
        <v>01</v>
      </c>
      <c r="AU32" s="18" t="s">
        <v>25</v>
      </c>
      <c r="AV32" s="16" t="str">
        <f t="shared" si="1"/>
        <v>7B00013CC8011C076000000FFF0000000000000000000000000000000000000000000000000000000000000000000000000000000000000000017D</v>
      </c>
      <c r="AW32" s="79">
        <v>31</v>
      </c>
      <c r="AX32" s="21"/>
      <c r="AY32" s="18" t="str">
        <f t="shared" si="2"/>
        <v>00</v>
      </c>
      <c r="AZ32" s="18" t="str">
        <f t="shared" si="3"/>
        <v>00</v>
      </c>
      <c r="BA32" s="20"/>
      <c r="BB32" s="21"/>
    </row>
    <row r="33" spans="1:54" ht="66">
      <c r="A33" s="27"/>
      <c r="B33" s="16">
        <v>14</v>
      </c>
      <c r="C33" s="27" t="s">
        <v>79</v>
      </c>
      <c r="D33" s="16"/>
      <c r="E33" s="16">
        <v>1</v>
      </c>
      <c r="F33" s="22">
        <v>1</v>
      </c>
      <c r="G33" s="18" t="s">
        <v>18</v>
      </c>
      <c r="H33" s="18">
        <v>0</v>
      </c>
      <c r="I33" s="18">
        <v>1</v>
      </c>
      <c r="J33" s="18" t="s">
        <v>69</v>
      </c>
      <c r="K33" s="18" t="s">
        <v>68</v>
      </c>
      <c r="L33" s="18">
        <v>1</v>
      </c>
      <c r="M33" s="18" t="s">
        <v>152</v>
      </c>
      <c r="N33" s="19">
        <v>760</v>
      </c>
      <c r="O33" s="19">
        <v>0</v>
      </c>
      <c r="P33" s="18" t="s">
        <v>172</v>
      </c>
      <c r="Q33" s="18">
        <v>0</v>
      </c>
      <c r="R33" s="23">
        <f>F33</f>
        <v>1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8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8" t="str">
        <f t="shared" si="5"/>
        <v>05</v>
      </c>
      <c r="AU33" s="18" t="s">
        <v>25</v>
      </c>
      <c r="AV33" s="16" t="str">
        <f t="shared" si="1"/>
        <v>7B00013CC8011C076000000F000100000000000000000000000000000000000000000000000000000000000000000000000000000000000000057D</v>
      </c>
      <c r="AW33" s="79">
        <v>32</v>
      </c>
      <c r="AX33" s="21"/>
      <c r="AY33" s="18" t="str">
        <f t="shared" si="2"/>
        <v>00</v>
      </c>
      <c r="AZ33" s="18" t="str">
        <f t="shared" si="3"/>
        <v>00</v>
      </c>
      <c r="BA33" s="20"/>
      <c r="BB33" s="21"/>
    </row>
    <row r="34" spans="1:54" ht="66">
      <c r="A34" s="27"/>
      <c r="B34" s="16"/>
      <c r="C34" s="27"/>
      <c r="D34" s="16"/>
      <c r="E34" s="16">
        <v>2</v>
      </c>
      <c r="F34" s="22" t="s">
        <v>22</v>
      </c>
      <c r="G34" s="18" t="s">
        <v>18</v>
      </c>
      <c r="H34" s="18">
        <v>0</v>
      </c>
      <c r="I34" s="18">
        <v>1</v>
      </c>
      <c r="J34" s="18" t="s">
        <v>69</v>
      </c>
      <c r="K34" s="18" t="s">
        <v>68</v>
      </c>
      <c r="L34" s="18">
        <v>1</v>
      </c>
      <c r="M34" s="18" t="s">
        <v>152</v>
      </c>
      <c r="N34" s="19">
        <v>760</v>
      </c>
      <c r="O34" s="19">
        <v>0</v>
      </c>
      <c r="P34" s="18" t="s">
        <v>172</v>
      </c>
      <c r="Q34" s="18">
        <v>0</v>
      </c>
      <c r="R34" s="23" t="str">
        <f>F34</f>
        <v>FF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0</v>
      </c>
      <c r="AH34" s="19">
        <v>0</v>
      </c>
      <c r="AI34" s="18">
        <v>0</v>
      </c>
      <c r="AJ34" s="19">
        <v>0</v>
      </c>
      <c r="AK34" s="19">
        <v>0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8" t="str">
        <f t="shared" si="5"/>
        <v>01</v>
      </c>
      <c r="AU34" s="18" t="s">
        <v>25</v>
      </c>
      <c r="AV34" s="16" t="str">
        <f t="shared" si="1"/>
        <v>7B00013CC8011C076000000F00FF00000000000000000000000000000000000000000000000000000000000000000000000000000000000000017D</v>
      </c>
      <c r="AW34" s="79">
        <v>33</v>
      </c>
      <c r="AX34" s="21"/>
      <c r="AY34" s="18" t="str">
        <f t="shared" si="2"/>
        <v>00</v>
      </c>
      <c r="AZ34" s="18" t="str">
        <f t="shared" si="3"/>
        <v>00</v>
      </c>
      <c r="BA34" s="20"/>
      <c r="BB34" s="21"/>
    </row>
    <row r="35" spans="1:54" ht="66">
      <c r="A35" s="27"/>
      <c r="B35" s="16">
        <v>15</v>
      </c>
      <c r="C35" s="27" t="s">
        <v>79</v>
      </c>
      <c r="D35" s="16"/>
      <c r="E35" s="16">
        <v>1</v>
      </c>
      <c r="F35" s="22">
        <v>1</v>
      </c>
      <c r="G35" s="18" t="s">
        <v>18</v>
      </c>
      <c r="H35" s="18">
        <v>0</v>
      </c>
      <c r="I35" s="18">
        <v>1</v>
      </c>
      <c r="J35" s="18" t="s">
        <v>69</v>
      </c>
      <c r="K35" s="18" t="s">
        <v>68</v>
      </c>
      <c r="L35" s="18">
        <v>1</v>
      </c>
      <c r="M35" s="18" t="s">
        <v>152</v>
      </c>
      <c r="N35" s="19">
        <v>760</v>
      </c>
      <c r="O35" s="19">
        <v>0</v>
      </c>
      <c r="P35" s="18" t="s">
        <v>172</v>
      </c>
      <c r="Q35" s="44">
        <f>D35</f>
        <v>0</v>
      </c>
      <c r="R35" s="18">
        <v>0</v>
      </c>
      <c r="S35" s="23">
        <f>F35</f>
        <v>1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0</v>
      </c>
      <c r="AA35" s="18">
        <v>0</v>
      </c>
      <c r="AB35" s="18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0</v>
      </c>
      <c r="AI35" s="18">
        <v>0</v>
      </c>
      <c r="AJ35" s="19">
        <v>0</v>
      </c>
      <c r="AK35" s="19">
        <v>0</v>
      </c>
      <c r="AL35" s="19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8" t="str">
        <f t="shared" si="5"/>
        <v>05</v>
      </c>
      <c r="AU35" s="18" t="s">
        <v>25</v>
      </c>
      <c r="AV35" s="16" t="str">
        <f t="shared" si="1"/>
        <v>7B00013CC8011C076000000F000001000000000000000000000000000000000000000000000000000000000000000000000000000000000000057D</v>
      </c>
      <c r="AW35" s="79">
        <v>34</v>
      </c>
      <c r="AX35" s="21"/>
      <c r="AY35" s="18" t="str">
        <f t="shared" si="2"/>
        <v>00</v>
      </c>
      <c r="AZ35" s="18" t="str">
        <f t="shared" si="3"/>
        <v>00</v>
      </c>
      <c r="BA35" s="20"/>
      <c r="BB35" s="21"/>
    </row>
    <row r="36" spans="1:54" ht="66">
      <c r="A36" s="27"/>
      <c r="B36" s="16"/>
      <c r="C36" s="27"/>
      <c r="D36" s="16"/>
      <c r="E36" s="16">
        <v>2</v>
      </c>
      <c r="F36" s="22" t="s">
        <v>22</v>
      </c>
      <c r="G36" s="18" t="s">
        <v>18</v>
      </c>
      <c r="H36" s="18">
        <v>0</v>
      </c>
      <c r="I36" s="18">
        <v>1</v>
      </c>
      <c r="J36" s="18" t="s">
        <v>69</v>
      </c>
      <c r="K36" s="18" t="s">
        <v>68</v>
      </c>
      <c r="L36" s="18">
        <v>1</v>
      </c>
      <c r="M36" s="18" t="s">
        <v>152</v>
      </c>
      <c r="N36" s="19">
        <v>760</v>
      </c>
      <c r="O36" s="19">
        <v>0</v>
      </c>
      <c r="P36" s="18" t="s">
        <v>172</v>
      </c>
      <c r="Q36" s="44">
        <f>D36</f>
        <v>0</v>
      </c>
      <c r="R36" s="18">
        <v>0</v>
      </c>
      <c r="S36" s="23" t="str">
        <f>F36</f>
        <v>FF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18">
        <v>0</v>
      </c>
      <c r="AJ36" s="19">
        <v>0</v>
      </c>
      <c r="AK36" s="19">
        <v>0</v>
      </c>
      <c r="AL36" s="19">
        <v>0</v>
      </c>
      <c r="AM36" s="19">
        <v>0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>
        <v>0</v>
      </c>
      <c r="AT36" s="18" t="str">
        <f t="shared" si="5"/>
        <v>01</v>
      </c>
      <c r="AU36" s="18" t="s">
        <v>25</v>
      </c>
      <c r="AV36" s="16" t="str">
        <f t="shared" si="1"/>
        <v>7B00013CC8011C076000000F0000FF000000000000000000000000000000000000000000000000000000000000000000000000000000000000017D</v>
      </c>
      <c r="AW36" s="79">
        <v>35</v>
      </c>
      <c r="AX36" s="21"/>
      <c r="AY36" s="18" t="str">
        <f t="shared" si="2"/>
        <v>00</v>
      </c>
      <c r="AZ36" s="18" t="str">
        <f t="shared" si="3"/>
        <v>00</v>
      </c>
      <c r="BA36" s="20"/>
      <c r="BB36" s="21"/>
    </row>
    <row r="37" spans="1:54" ht="66">
      <c r="A37" s="27"/>
      <c r="B37" s="16">
        <v>16</v>
      </c>
      <c r="C37" s="27" t="s">
        <v>79</v>
      </c>
      <c r="D37" s="16"/>
      <c r="E37" s="16">
        <v>1</v>
      </c>
      <c r="F37" s="22">
        <v>1</v>
      </c>
      <c r="G37" s="18" t="s">
        <v>18</v>
      </c>
      <c r="H37" s="18">
        <v>0</v>
      </c>
      <c r="I37" s="18">
        <v>1</v>
      </c>
      <c r="J37" s="18" t="s">
        <v>69</v>
      </c>
      <c r="K37" s="18" t="s">
        <v>68</v>
      </c>
      <c r="L37" s="18">
        <v>1</v>
      </c>
      <c r="M37" s="18" t="s">
        <v>152</v>
      </c>
      <c r="N37" s="19">
        <v>760</v>
      </c>
      <c r="O37" s="19">
        <v>0</v>
      </c>
      <c r="P37" s="18" t="s">
        <v>172</v>
      </c>
      <c r="Q37" s="18">
        <v>0</v>
      </c>
      <c r="R37" s="18">
        <v>0</v>
      </c>
      <c r="S37" s="18">
        <v>0</v>
      </c>
      <c r="T37" s="23">
        <f>F37</f>
        <v>1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8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8" t="str">
        <f t="shared" si="5"/>
        <v>05</v>
      </c>
      <c r="AU37" s="18" t="s">
        <v>25</v>
      </c>
      <c r="AV37" s="16" t="str">
        <f t="shared" si="1"/>
        <v>7B00013CC8011C076000000F000000010000000000000000000000000000000000000000000000000000000000000000000000000000000000057D</v>
      </c>
      <c r="AW37" s="79">
        <v>36</v>
      </c>
      <c r="AX37" s="21"/>
      <c r="AY37" s="18" t="str">
        <f t="shared" si="2"/>
        <v>00</v>
      </c>
      <c r="AZ37" s="18" t="str">
        <f t="shared" si="3"/>
        <v>00</v>
      </c>
      <c r="BA37" s="20"/>
      <c r="BB37" s="21"/>
    </row>
    <row r="38" spans="1:54" ht="66">
      <c r="A38" s="27"/>
      <c r="B38" s="16"/>
      <c r="C38" s="27"/>
      <c r="D38" s="16"/>
      <c r="E38" s="16">
        <v>2</v>
      </c>
      <c r="F38" s="22" t="s">
        <v>22</v>
      </c>
      <c r="G38" s="18" t="s">
        <v>18</v>
      </c>
      <c r="H38" s="18">
        <v>0</v>
      </c>
      <c r="I38" s="18">
        <v>1</v>
      </c>
      <c r="J38" s="18" t="s">
        <v>69</v>
      </c>
      <c r="K38" s="18" t="s">
        <v>68</v>
      </c>
      <c r="L38" s="18">
        <v>1</v>
      </c>
      <c r="M38" s="18" t="s">
        <v>152</v>
      </c>
      <c r="N38" s="19">
        <v>760</v>
      </c>
      <c r="O38" s="19">
        <v>0</v>
      </c>
      <c r="P38" s="18" t="s">
        <v>172</v>
      </c>
      <c r="Q38" s="18">
        <v>0</v>
      </c>
      <c r="R38" s="18">
        <v>0</v>
      </c>
      <c r="S38" s="18">
        <v>0</v>
      </c>
      <c r="T38" s="23" t="str">
        <f>F38</f>
        <v>FF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0</v>
      </c>
      <c r="AA38" s="18">
        <v>0</v>
      </c>
      <c r="AB38" s="18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8">
        <v>0</v>
      </c>
      <c r="AJ38" s="19">
        <v>0</v>
      </c>
      <c r="AK38" s="19">
        <v>0</v>
      </c>
      <c r="AL38" s="19">
        <v>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8" t="str">
        <f t="shared" si="5"/>
        <v>01</v>
      </c>
      <c r="AU38" s="18" t="s">
        <v>25</v>
      </c>
      <c r="AV38" s="16" t="str">
        <f t="shared" si="1"/>
        <v>7B00013CC8011C076000000F000000FF0000000000000000000000000000000000000000000000000000000000000000000000000000000000017D</v>
      </c>
      <c r="AW38" s="79">
        <v>37</v>
      </c>
      <c r="AX38" s="21"/>
      <c r="AY38" s="18" t="str">
        <f t="shared" si="2"/>
        <v>00</v>
      </c>
      <c r="AZ38" s="18" t="str">
        <f t="shared" si="3"/>
        <v>00</v>
      </c>
      <c r="BA38" s="20"/>
      <c r="BB38" s="21"/>
    </row>
    <row r="39" spans="1:54" ht="66">
      <c r="A39" s="27"/>
      <c r="B39" s="16">
        <v>17</v>
      </c>
      <c r="C39" s="27" t="s">
        <v>79</v>
      </c>
      <c r="D39" s="16"/>
      <c r="E39" s="16">
        <v>1</v>
      </c>
      <c r="F39" s="22">
        <v>1</v>
      </c>
      <c r="G39" s="18" t="s">
        <v>18</v>
      </c>
      <c r="H39" s="18">
        <v>0</v>
      </c>
      <c r="I39" s="18">
        <v>1</v>
      </c>
      <c r="J39" s="18" t="s">
        <v>69</v>
      </c>
      <c r="K39" s="18" t="s">
        <v>68</v>
      </c>
      <c r="L39" s="18">
        <v>1</v>
      </c>
      <c r="M39" s="18" t="s">
        <v>152</v>
      </c>
      <c r="N39" s="19">
        <v>760</v>
      </c>
      <c r="O39" s="19">
        <v>0</v>
      </c>
      <c r="P39" s="18" t="s">
        <v>172</v>
      </c>
      <c r="Q39" s="18">
        <v>0</v>
      </c>
      <c r="R39" s="18">
        <v>0</v>
      </c>
      <c r="S39" s="18">
        <v>0</v>
      </c>
      <c r="T39" s="18">
        <v>0</v>
      </c>
      <c r="U39" s="23">
        <f>F39</f>
        <v>1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8">
        <v>0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8" t="str">
        <f t="shared" si="5"/>
        <v>05</v>
      </c>
      <c r="AU39" s="18" t="s">
        <v>25</v>
      </c>
      <c r="AV39" s="16" t="str">
        <f t="shared" si="1"/>
        <v>7B00013CC8011C076000000F000000000100000000000000000000000000000000000000000000000000000000000000000000000000000000057D</v>
      </c>
      <c r="AW39" s="79">
        <v>38</v>
      </c>
      <c r="AX39" s="21"/>
      <c r="AY39" s="18" t="str">
        <f t="shared" si="2"/>
        <v>00</v>
      </c>
      <c r="AZ39" s="18" t="str">
        <f t="shared" si="3"/>
        <v>00</v>
      </c>
      <c r="BA39" s="20"/>
      <c r="BB39" s="21"/>
    </row>
    <row r="40" spans="1:54" ht="66">
      <c r="A40" s="27"/>
      <c r="B40" s="16"/>
      <c r="C40" s="27"/>
      <c r="D40" s="16"/>
      <c r="E40" s="16">
        <v>2</v>
      </c>
      <c r="F40" s="22" t="s">
        <v>22</v>
      </c>
      <c r="G40" s="18" t="s">
        <v>18</v>
      </c>
      <c r="H40" s="18">
        <v>0</v>
      </c>
      <c r="I40" s="18">
        <v>1</v>
      </c>
      <c r="J40" s="18" t="s">
        <v>69</v>
      </c>
      <c r="K40" s="18" t="s">
        <v>68</v>
      </c>
      <c r="L40" s="18">
        <v>1</v>
      </c>
      <c r="M40" s="18" t="s">
        <v>152</v>
      </c>
      <c r="N40" s="19">
        <v>760</v>
      </c>
      <c r="O40" s="19">
        <v>0</v>
      </c>
      <c r="P40" s="18" t="s">
        <v>172</v>
      </c>
      <c r="Q40" s="18">
        <v>0</v>
      </c>
      <c r="R40" s="18">
        <v>0</v>
      </c>
      <c r="S40" s="18">
        <v>0</v>
      </c>
      <c r="T40" s="18">
        <v>0</v>
      </c>
      <c r="U40" s="23" t="str">
        <f>F40</f>
        <v>FF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0</v>
      </c>
      <c r="AB40" s="18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8">
        <v>0</v>
      </c>
      <c r="AJ40" s="19">
        <v>0</v>
      </c>
      <c r="AK40" s="19">
        <v>0</v>
      </c>
      <c r="AL40" s="19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8" t="str">
        <f t="shared" si="5"/>
        <v>01</v>
      </c>
      <c r="AU40" s="18" t="s">
        <v>25</v>
      </c>
      <c r="AV40" s="16" t="str">
        <f t="shared" si="1"/>
        <v>7B00013CC8011C076000000F00000000FF00000000000000000000000000000000000000000000000000000000000000000000000000000000017D</v>
      </c>
      <c r="AW40" s="79">
        <v>39</v>
      </c>
      <c r="AX40" s="21"/>
      <c r="AY40" s="18" t="str">
        <f t="shared" si="2"/>
        <v>00</v>
      </c>
      <c r="AZ40" s="18" t="str">
        <f t="shared" si="3"/>
        <v>00</v>
      </c>
      <c r="BA40" s="20"/>
      <c r="BB40" s="21"/>
    </row>
    <row r="41" spans="1:54" ht="66">
      <c r="A41" s="27"/>
      <c r="B41" s="16">
        <v>18</v>
      </c>
      <c r="C41" s="27" t="s">
        <v>79</v>
      </c>
      <c r="D41" s="16"/>
      <c r="E41" s="16">
        <v>1</v>
      </c>
      <c r="F41" s="22">
        <v>1</v>
      </c>
      <c r="G41" s="18" t="s">
        <v>18</v>
      </c>
      <c r="H41" s="18">
        <v>0</v>
      </c>
      <c r="I41" s="18">
        <v>1</v>
      </c>
      <c r="J41" s="18" t="s">
        <v>69</v>
      </c>
      <c r="K41" s="18" t="s">
        <v>68</v>
      </c>
      <c r="L41" s="18">
        <v>1</v>
      </c>
      <c r="M41" s="18" t="s">
        <v>152</v>
      </c>
      <c r="N41" s="19">
        <v>760</v>
      </c>
      <c r="O41" s="19">
        <v>0</v>
      </c>
      <c r="P41" s="18" t="s">
        <v>172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23">
        <f>F41</f>
        <v>1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8">
        <v>0</v>
      </c>
      <c r="AJ41" s="19">
        <v>0</v>
      </c>
      <c r="AK41" s="19">
        <v>0</v>
      </c>
      <c r="AL41" s="19">
        <v>0</v>
      </c>
      <c r="AM41" s="19">
        <v>0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8" t="str">
        <f t="shared" si="5"/>
        <v>05</v>
      </c>
      <c r="AU41" s="18" t="s">
        <v>25</v>
      </c>
      <c r="AV41" s="16" t="str">
        <f t="shared" si="1"/>
        <v>7B00013CC8011C076000000F000000000001000000000000000000000000000000000000000000000000000000000000000000000000000000057D</v>
      </c>
      <c r="AW41" s="79">
        <v>40</v>
      </c>
      <c r="AX41" s="21"/>
      <c r="AY41" s="18" t="str">
        <f t="shared" si="2"/>
        <v>00</v>
      </c>
      <c r="AZ41" s="18" t="str">
        <f t="shared" si="3"/>
        <v>00</v>
      </c>
      <c r="BA41" s="20"/>
      <c r="BB41" s="21"/>
    </row>
    <row r="42" spans="1:54" ht="66">
      <c r="A42" s="27"/>
      <c r="B42" s="16"/>
      <c r="C42" s="27"/>
      <c r="D42" s="16"/>
      <c r="E42" s="16">
        <v>2</v>
      </c>
      <c r="F42" s="22" t="s">
        <v>22</v>
      </c>
      <c r="G42" s="18" t="s">
        <v>18</v>
      </c>
      <c r="H42" s="18">
        <v>0</v>
      </c>
      <c r="I42" s="18">
        <v>1</v>
      </c>
      <c r="J42" s="18" t="s">
        <v>69</v>
      </c>
      <c r="K42" s="18" t="s">
        <v>68</v>
      </c>
      <c r="L42" s="18">
        <v>1</v>
      </c>
      <c r="M42" s="18" t="s">
        <v>152</v>
      </c>
      <c r="N42" s="19">
        <v>760</v>
      </c>
      <c r="O42" s="19">
        <v>0</v>
      </c>
      <c r="P42" s="18" t="s">
        <v>172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23" t="str">
        <f>F42</f>
        <v>FF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9">
        <v>0</v>
      </c>
      <c r="AD42" s="19">
        <v>0</v>
      </c>
      <c r="AE42" s="19">
        <v>0</v>
      </c>
      <c r="AF42" s="19">
        <v>0</v>
      </c>
      <c r="AG42" s="19">
        <v>0</v>
      </c>
      <c r="AH42" s="19">
        <v>0</v>
      </c>
      <c r="AI42" s="18">
        <v>0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8" t="str">
        <f t="shared" si="5"/>
        <v>01</v>
      </c>
      <c r="AU42" s="18" t="s">
        <v>25</v>
      </c>
      <c r="AV42" s="16" t="str">
        <f t="shared" si="1"/>
        <v>7B00013CC8011C076000000F0000000000FF000000000000000000000000000000000000000000000000000000000000000000000000000000017D</v>
      </c>
      <c r="AW42" s="79">
        <v>41</v>
      </c>
      <c r="AX42" s="21"/>
      <c r="AY42" s="18" t="str">
        <f t="shared" si="2"/>
        <v>00</v>
      </c>
      <c r="AZ42" s="18" t="str">
        <f t="shared" si="3"/>
        <v>00</v>
      </c>
      <c r="BA42" s="20"/>
      <c r="BB42" s="21"/>
    </row>
    <row r="43" spans="1:54" ht="66">
      <c r="A43" s="27"/>
      <c r="B43" s="16">
        <v>19</v>
      </c>
      <c r="C43" s="27" t="s">
        <v>79</v>
      </c>
      <c r="D43" s="16"/>
      <c r="E43" s="16">
        <v>1</v>
      </c>
      <c r="F43" s="22">
        <v>1</v>
      </c>
      <c r="G43" s="18" t="s">
        <v>18</v>
      </c>
      <c r="H43" s="18">
        <v>0</v>
      </c>
      <c r="I43" s="18">
        <v>1</v>
      </c>
      <c r="J43" s="18" t="s">
        <v>69</v>
      </c>
      <c r="K43" s="18" t="s">
        <v>68</v>
      </c>
      <c r="L43" s="18">
        <v>1</v>
      </c>
      <c r="M43" s="18" t="s">
        <v>152</v>
      </c>
      <c r="N43" s="19">
        <v>760</v>
      </c>
      <c r="O43" s="19">
        <v>0</v>
      </c>
      <c r="P43" s="18" t="s">
        <v>172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23">
        <f>F43</f>
        <v>1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8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>
        <v>0</v>
      </c>
      <c r="AT43" s="18" t="str">
        <f t="shared" si="5"/>
        <v>05</v>
      </c>
      <c r="AU43" s="18" t="s">
        <v>25</v>
      </c>
      <c r="AV43" s="16" t="str">
        <f t="shared" si="1"/>
        <v>7B00013CC8011C076000000F000000000000010000000000000000000000000000000000000000000000000000000000000000000000000000057D</v>
      </c>
      <c r="AW43" s="79">
        <v>42</v>
      </c>
      <c r="AX43" s="21"/>
      <c r="AY43" s="18" t="str">
        <f t="shared" si="2"/>
        <v>00</v>
      </c>
      <c r="AZ43" s="18" t="str">
        <f t="shared" si="3"/>
        <v>00</v>
      </c>
      <c r="BA43" s="20"/>
      <c r="BB43" s="21"/>
    </row>
    <row r="44" spans="1:54" ht="66">
      <c r="A44" s="27"/>
      <c r="B44" s="16"/>
      <c r="C44" s="27"/>
      <c r="D44" s="16"/>
      <c r="E44" s="16">
        <v>2</v>
      </c>
      <c r="F44" s="22" t="s">
        <v>22</v>
      </c>
      <c r="G44" s="18" t="s">
        <v>18</v>
      </c>
      <c r="H44" s="18">
        <v>0</v>
      </c>
      <c r="I44" s="18">
        <v>1</v>
      </c>
      <c r="J44" s="18" t="s">
        <v>69</v>
      </c>
      <c r="K44" s="18" t="s">
        <v>68</v>
      </c>
      <c r="L44" s="18">
        <v>1</v>
      </c>
      <c r="M44" s="18" t="s">
        <v>152</v>
      </c>
      <c r="N44" s="19">
        <v>760</v>
      </c>
      <c r="O44" s="19">
        <v>0</v>
      </c>
      <c r="P44" s="18" t="s">
        <v>172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23" t="str">
        <f>F44</f>
        <v>FF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8">
        <v>0</v>
      </c>
      <c r="AJ44" s="19">
        <v>0</v>
      </c>
      <c r="AK44" s="19">
        <v>0</v>
      </c>
      <c r="AL44" s="19">
        <v>0</v>
      </c>
      <c r="AM44" s="19">
        <v>0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8" t="str">
        <f t="shared" si="5"/>
        <v>01</v>
      </c>
      <c r="AU44" s="18" t="s">
        <v>25</v>
      </c>
      <c r="AV44" s="16" t="str">
        <f t="shared" si="1"/>
        <v>7B00013CC8011C076000000F000000000000FF0000000000000000000000000000000000000000000000000000000000000000000000000000017D</v>
      </c>
      <c r="AW44" s="79">
        <v>43</v>
      </c>
      <c r="AX44" s="21"/>
      <c r="AY44" s="18" t="str">
        <f t="shared" si="2"/>
        <v>00</v>
      </c>
      <c r="AZ44" s="18" t="str">
        <f t="shared" si="3"/>
        <v>00</v>
      </c>
      <c r="BA44" s="20"/>
      <c r="BB44" s="21"/>
    </row>
    <row r="45" spans="1:54" ht="66">
      <c r="A45" s="27"/>
      <c r="B45" s="16">
        <v>20</v>
      </c>
      <c r="C45" s="27" t="s">
        <v>79</v>
      </c>
      <c r="D45" s="16"/>
      <c r="E45" s="16">
        <v>1</v>
      </c>
      <c r="F45" s="22">
        <v>1</v>
      </c>
      <c r="G45" s="18" t="s">
        <v>18</v>
      </c>
      <c r="H45" s="18">
        <v>0</v>
      </c>
      <c r="I45" s="18">
        <v>1</v>
      </c>
      <c r="J45" s="18" t="s">
        <v>69</v>
      </c>
      <c r="K45" s="18" t="s">
        <v>68</v>
      </c>
      <c r="L45" s="18">
        <v>1</v>
      </c>
      <c r="M45" s="18" t="s">
        <v>152</v>
      </c>
      <c r="N45" s="19">
        <v>760</v>
      </c>
      <c r="O45" s="19">
        <v>0</v>
      </c>
      <c r="P45" s="18" t="s">
        <v>172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23">
        <f>F45</f>
        <v>1</v>
      </c>
      <c r="Y45" s="18">
        <v>0</v>
      </c>
      <c r="Z45" s="18">
        <v>0</v>
      </c>
      <c r="AA45" s="18">
        <v>0</v>
      </c>
      <c r="AB45" s="18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8">
        <v>0</v>
      </c>
      <c r="AJ45" s="19">
        <v>0</v>
      </c>
      <c r="AK45" s="19">
        <v>0</v>
      </c>
      <c r="AL45" s="19">
        <v>0</v>
      </c>
      <c r="AM45" s="19">
        <v>0</v>
      </c>
      <c r="AN45" s="19">
        <v>0</v>
      </c>
      <c r="AO45" s="19">
        <v>0</v>
      </c>
      <c r="AP45" s="19">
        <v>0</v>
      </c>
      <c r="AQ45" s="19">
        <v>0</v>
      </c>
      <c r="AR45" s="19">
        <v>0</v>
      </c>
      <c r="AS45" s="19">
        <v>0</v>
      </c>
      <c r="AT45" s="18" t="str">
        <f t="shared" si="5"/>
        <v>05</v>
      </c>
      <c r="AU45" s="18" t="s">
        <v>25</v>
      </c>
      <c r="AV45" s="16" t="str">
        <f t="shared" si="1"/>
        <v>7B00013CC8011C076000000F000000000000000100000000000000000000000000000000000000000000000000000000000000000000000000057D</v>
      </c>
      <c r="AW45" s="79">
        <v>44</v>
      </c>
      <c r="AX45" s="21"/>
      <c r="AY45" s="18" t="str">
        <f t="shared" si="2"/>
        <v>00</v>
      </c>
      <c r="AZ45" s="18" t="str">
        <f t="shared" si="3"/>
        <v>00</v>
      </c>
      <c r="BA45" s="20"/>
      <c r="BB45" s="21"/>
    </row>
    <row r="46" spans="1:54" ht="66">
      <c r="A46" s="27"/>
      <c r="B46" s="16"/>
      <c r="C46" s="27"/>
      <c r="D46" s="16"/>
      <c r="E46" s="16">
        <v>2</v>
      </c>
      <c r="F46" s="22" t="s">
        <v>22</v>
      </c>
      <c r="G46" s="18" t="s">
        <v>18</v>
      </c>
      <c r="H46" s="18">
        <v>0</v>
      </c>
      <c r="I46" s="18">
        <v>1</v>
      </c>
      <c r="J46" s="18" t="s">
        <v>69</v>
      </c>
      <c r="K46" s="18" t="s">
        <v>68</v>
      </c>
      <c r="L46" s="18">
        <v>1</v>
      </c>
      <c r="M46" s="18" t="s">
        <v>152</v>
      </c>
      <c r="N46" s="19">
        <v>760</v>
      </c>
      <c r="O46" s="19">
        <v>0</v>
      </c>
      <c r="P46" s="18" t="s">
        <v>172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23" t="str">
        <f>F46</f>
        <v>FF</v>
      </c>
      <c r="Y46" s="18">
        <v>0</v>
      </c>
      <c r="Z46" s="18">
        <v>0</v>
      </c>
      <c r="AA46" s="18">
        <v>0</v>
      </c>
      <c r="AB46" s="18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8">
        <v>0</v>
      </c>
      <c r="AJ46" s="19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8" t="str">
        <f t="shared" si="5"/>
        <v>01</v>
      </c>
      <c r="AU46" s="18" t="s">
        <v>25</v>
      </c>
      <c r="AV46" s="16" t="str">
        <f t="shared" si="1"/>
        <v>7B00013CC8011C076000000F00000000000000FF00000000000000000000000000000000000000000000000000000000000000000000000000017D</v>
      </c>
      <c r="AW46" s="79">
        <v>45</v>
      </c>
      <c r="AX46" s="21"/>
      <c r="AY46" s="18" t="str">
        <f t="shared" si="2"/>
        <v>00</v>
      </c>
      <c r="AZ46" s="18" t="str">
        <f t="shared" si="3"/>
        <v>00</v>
      </c>
      <c r="BA46" s="20"/>
      <c r="BB46" s="21"/>
    </row>
    <row r="47" spans="1:54" ht="66">
      <c r="A47" s="27"/>
      <c r="B47" s="16">
        <v>21</v>
      </c>
      <c r="C47" s="27" t="s">
        <v>79</v>
      </c>
      <c r="D47" s="16"/>
      <c r="E47" s="16">
        <v>1</v>
      </c>
      <c r="F47" s="22">
        <v>1</v>
      </c>
      <c r="G47" s="18" t="s">
        <v>18</v>
      </c>
      <c r="H47" s="18">
        <v>0</v>
      </c>
      <c r="I47" s="18">
        <v>1</v>
      </c>
      <c r="J47" s="18" t="s">
        <v>69</v>
      </c>
      <c r="K47" s="18" t="s">
        <v>68</v>
      </c>
      <c r="L47" s="18">
        <v>1</v>
      </c>
      <c r="M47" s="18" t="s">
        <v>152</v>
      </c>
      <c r="N47" s="19">
        <v>760</v>
      </c>
      <c r="O47" s="19">
        <v>0</v>
      </c>
      <c r="P47" s="18" t="s">
        <v>172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23">
        <f>F47</f>
        <v>1</v>
      </c>
      <c r="Z47" s="18">
        <v>0</v>
      </c>
      <c r="AA47" s="18">
        <v>0</v>
      </c>
      <c r="AB47" s="18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8">
        <v>0</v>
      </c>
      <c r="AJ47" s="19">
        <v>0</v>
      </c>
      <c r="AK47" s="19">
        <v>0</v>
      </c>
      <c r="AL47" s="19">
        <v>0</v>
      </c>
      <c r="AM47" s="19">
        <v>0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>
        <v>0</v>
      </c>
      <c r="AT47" s="18" t="str">
        <f t="shared" si="5"/>
        <v>05</v>
      </c>
      <c r="AU47" s="18" t="s">
        <v>25</v>
      </c>
      <c r="AV47" s="16" t="str">
        <f t="shared" si="1"/>
        <v>7B00013CC8011C076000000F000000000000000001000000000000000000000000000000000000000000000000000000000000000000000000057D</v>
      </c>
      <c r="AW47" s="79">
        <v>46</v>
      </c>
      <c r="AX47" s="21"/>
      <c r="AY47" s="18" t="str">
        <f t="shared" si="2"/>
        <v>00</v>
      </c>
      <c r="AZ47" s="18" t="str">
        <f t="shared" si="3"/>
        <v>00</v>
      </c>
      <c r="BA47" s="20"/>
      <c r="BB47" s="21"/>
    </row>
    <row r="48" spans="1:54" ht="66">
      <c r="A48" s="27"/>
      <c r="B48" s="16"/>
      <c r="C48" s="27"/>
      <c r="D48" s="16"/>
      <c r="E48" s="16">
        <v>2</v>
      </c>
      <c r="F48" s="22" t="s">
        <v>22</v>
      </c>
      <c r="G48" s="18" t="s">
        <v>18</v>
      </c>
      <c r="H48" s="18">
        <v>0</v>
      </c>
      <c r="I48" s="18">
        <v>1</v>
      </c>
      <c r="J48" s="18" t="s">
        <v>69</v>
      </c>
      <c r="K48" s="18" t="s">
        <v>68</v>
      </c>
      <c r="L48" s="18">
        <v>1</v>
      </c>
      <c r="M48" s="18" t="s">
        <v>152</v>
      </c>
      <c r="N48" s="19">
        <v>760</v>
      </c>
      <c r="O48" s="19">
        <v>0</v>
      </c>
      <c r="P48" s="18" t="s">
        <v>172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23" t="str">
        <f>F48</f>
        <v>FF</v>
      </c>
      <c r="Z48" s="18">
        <v>0</v>
      </c>
      <c r="AA48" s="18">
        <v>0</v>
      </c>
      <c r="AB48" s="18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8">
        <v>0</v>
      </c>
      <c r="AJ48" s="19">
        <v>0</v>
      </c>
      <c r="AK48" s="19">
        <v>0</v>
      </c>
      <c r="AL48" s="19">
        <v>0</v>
      </c>
      <c r="AM48" s="19">
        <v>0</v>
      </c>
      <c r="AN48" s="19">
        <v>0</v>
      </c>
      <c r="AO48" s="19">
        <v>0</v>
      </c>
      <c r="AP48" s="19">
        <v>0</v>
      </c>
      <c r="AQ48" s="19">
        <v>0</v>
      </c>
      <c r="AR48" s="19">
        <v>0</v>
      </c>
      <c r="AS48" s="19">
        <v>0</v>
      </c>
      <c r="AT48" s="18" t="str">
        <f t="shared" si="5"/>
        <v>01</v>
      </c>
      <c r="AU48" s="18" t="s">
        <v>25</v>
      </c>
      <c r="AV48" s="16" t="str">
        <f t="shared" si="1"/>
        <v>7B00013CC8011C076000000F0000000000000000FF000000000000000000000000000000000000000000000000000000000000000000000000017D</v>
      </c>
      <c r="AW48" s="79">
        <v>47</v>
      </c>
      <c r="AX48" s="21"/>
      <c r="AY48" s="18" t="str">
        <f t="shared" si="2"/>
        <v>00</v>
      </c>
      <c r="AZ48" s="18" t="str">
        <f t="shared" si="3"/>
        <v>00</v>
      </c>
      <c r="BA48" s="20"/>
      <c r="BB48" s="21"/>
    </row>
    <row r="49" spans="1:54" ht="66">
      <c r="A49" s="27"/>
      <c r="B49" s="16">
        <v>22</v>
      </c>
      <c r="C49" s="27" t="s">
        <v>79</v>
      </c>
      <c r="D49" s="16"/>
      <c r="E49" s="16">
        <v>1</v>
      </c>
      <c r="F49" s="22">
        <v>1</v>
      </c>
      <c r="G49" s="18" t="s">
        <v>18</v>
      </c>
      <c r="H49" s="18">
        <v>0</v>
      </c>
      <c r="I49" s="18">
        <v>1</v>
      </c>
      <c r="J49" s="18" t="s">
        <v>69</v>
      </c>
      <c r="K49" s="18" t="s">
        <v>68</v>
      </c>
      <c r="L49" s="18">
        <v>1</v>
      </c>
      <c r="M49" s="18" t="s">
        <v>152</v>
      </c>
      <c r="N49" s="19">
        <v>760</v>
      </c>
      <c r="O49" s="19">
        <v>0</v>
      </c>
      <c r="P49" s="18" t="s">
        <v>172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23">
        <f>F49</f>
        <v>1</v>
      </c>
      <c r="AA49" s="18">
        <v>0</v>
      </c>
      <c r="AB49" s="18">
        <v>0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8">
        <v>0</v>
      </c>
      <c r="AJ49" s="19">
        <v>0</v>
      </c>
      <c r="AK49" s="19">
        <v>0</v>
      </c>
      <c r="AL49" s="19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8" t="str">
        <f t="shared" si="5"/>
        <v>05</v>
      </c>
      <c r="AU49" s="18" t="s">
        <v>25</v>
      </c>
      <c r="AV49" s="16" t="str">
        <f t="shared" si="1"/>
        <v>7B00013CC8011C076000000F000000000000000000010000000000000000000000000000000000000000000000000000000000000000000000057D</v>
      </c>
      <c r="AW49" s="79">
        <v>48</v>
      </c>
      <c r="AX49" s="21"/>
      <c r="AY49" s="18" t="str">
        <f t="shared" si="2"/>
        <v>00</v>
      </c>
      <c r="AZ49" s="18" t="str">
        <f t="shared" si="3"/>
        <v>00</v>
      </c>
      <c r="BA49" s="20"/>
      <c r="BB49" s="21"/>
    </row>
    <row r="50" spans="1:54" ht="66">
      <c r="A50" s="27"/>
      <c r="B50" s="16"/>
      <c r="C50" s="27"/>
      <c r="D50" s="16"/>
      <c r="E50" s="16">
        <v>2</v>
      </c>
      <c r="F50" s="22" t="s">
        <v>22</v>
      </c>
      <c r="G50" s="18" t="s">
        <v>18</v>
      </c>
      <c r="H50" s="18">
        <v>0</v>
      </c>
      <c r="I50" s="18">
        <v>1</v>
      </c>
      <c r="J50" s="18" t="s">
        <v>69</v>
      </c>
      <c r="K50" s="18" t="s">
        <v>68</v>
      </c>
      <c r="L50" s="18">
        <v>1</v>
      </c>
      <c r="M50" s="18" t="s">
        <v>152</v>
      </c>
      <c r="N50" s="19">
        <v>760</v>
      </c>
      <c r="O50" s="19">
        <v>0</v>
      </c>
      <c r="P50" s="18" t="s">
        <v>172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23" t="str">
        <f>F50</f>
        <v>FF</v>
      </c>
      <c r="AA50" s="18">
        <v>0</v>
      </c>
      <c r="AB50" s="18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8">
        <v>0</v>
      </c>
      <c r="AJ50" s="19">
        <v>0</v>
      </c>
      <c r="AK50" s="19">
        <v>0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>
        <v>0</v>
      </c>
      <c r="AT50" s="18" t="str">
        <f t="shared" si="5"/>
        <v>01</v>
      </c>
      <c r="AU50" s="18" t="s">
        <v>25</v>
      </c>
      <c r="AV50" s="16" t="str">
        <f t="shared" si="1"/>
        <v>7B00013CC8011C076000000F000000000000000000FF0000000000000000000000000000000000000000000000000000000000000000000000017D</v>
      </c>
      <c r="AW50" s="79">
        <v>49</v>
      </c>
      <c r="AX50" s="21"/>
      <c r="AY50" s="18" t="str">
        <f t="shared" si="2"/>
        <v>00</v>
      </c>
      <c r="AZ50" s="18" t="str">
        <f t="shared" si="3"/>
        <v>00</v>
      </c>
      <c r="BA50" s="20"/>
      <c r="BB50" s="21"/>
    </row>
    <row r="51" spans="1:54" ht="66">
      <c r="A51" s="27"/>
      <c r="B51" s="16">
        <v>23</v>
      </c>
      <c r="C51" s="27" t="s">
        <v>79</v>
      </c>
      <c r="D51" s="16"/>
      <c r="E51" s="16">
        <v>1</v>
      </c>
      <c r="F51" s="22">
        <v>1</v>
      </c>
      <c r="G51" s="18" t="s">
        <v>18</v>
      </c>
      <c r="H51" s="18">
        <v>0</v>
      </c>
      <c r="I51" s="18">
        <v>1</v>
      </c>
      <c r="J51" s="18" t="s">
        <v>69</v>
      </c>
      <c r="K51" s="18" t="s">
        <v>68</v>
      </c>
      <c r="L51" s="18">
        <v>1</v>
      </c>
      <c r="M51" s="18" t="s">
        <v>152</v>
      </c>
      <c r="N51" s="19">
        <v>760</v>
      </c>
      <c r="O51" s="19">
        <v>0</v>
      </c>
      <c r="P51" s="18" t="s">
        <v>172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23">
        <f>F51</f>
        <v>1</v>
      </c>
      <c r="AB51" s="18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8">
        <v>0</v>
      </c>
      <c r="AJ51" s="19">
        <v>0</v>
      </c>
      <c r="AK51" s="19">
        <v>0</v>
      </c>
      <c r="AL51" s="19">
        <v>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8" t="str">
        <f t="shared" si="5"/>
        <v>05</v>
      </c>
      <c r="AU51" s="18" t="s">
        <v>25</v>
      </c>
      <c r="AV51" s="16" t="str">
        <f t="shared" si="1"/>
        <v>7B00013CC8011C076000000F000000000000000000000100000000000000000000000000000000000000000000000000000000000000000000057D</v>
      </c>
      <c r="AW51" s="79">
        <v>50</v>
      </c>
      <c r="AX51" s="21"/>
      <c r="AY51" s="18" t="str">
        <f t="shared" si="2"/>
        <v>00</v>
      </c>
      <c r="AZ51" s="18" t="str">
        <f t="shared" si="3"/>
        <v>00</v>
      </c>
      <c r="BA51" s="20"/>
      <c r="BB51" s="21"/>
    </row>
    <row r="52" spans="1:54" ht="66">
      <c r="A52" s="27"/>
      <c r="B52" s="16"/>
      <c r="C52" s="27"/>
      <c r="D52" s="16"/>
      <c r="E52" s="16">
        <v>2</v>
      </c>
      <c r="F52" s="22" t="s">
        <v>22</v>
      </c>
      <c r="G52" s="18" t="s">
        <v>18</v>
      </c>
      <c r="H52" s="18">
        <v>0</v>
      </c>
      <c r="I52" s="18">
        <v>1</v>
      </c>
      <c r="J52" s="18" t="s">
        <v>69</v>
      </c>
      <c r="K52" s="18" t="s">
        <v>68</v>
      </c>
      <c r="L52" s="18">
        <v>1</v>
      </c>
      <c r="M52" s="18" t="s">
        <v>152</v>
      </c>
      <c r="N52" s="19">
        <v>760</v>
      </c>
      <c r="O52" s="19">
        <v>0</v>
      </c>
      <c r="P52" s="18" t="s">
        <v>172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23" t="str">
        <f>F52</f>
        <v>FF</v>
      </c>
      <c r="AB52" s="18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8">
        <v>0</v>
      </c>
      <c r="AJ52" s="19">
        <v>0</v>
      </c>
      <c r="AK52" s="19">
        <v>0</v>
      </c>
      <c r="AL52" s="19">
        <v>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8" t="str">
        <f t="shared" si="5"/>
        <v>01</v>
      </c>
      <c r="AU52" s="18" t="s">
        <v>25</v>
      </c>
      <c r="AV52" s="16" t="str">
        <f t="shared" si="1"/>
        <v>7B00013CC8011C076000000F00000000000000000000FF00000000000000000000000000000000000000000000000000000000000000000000017D</v>
      </c>
      <c r="AW52" s="79">
        <v>51</v>
      </c>
      <c r="AX52" s="21"/>
      <c r="AY52" s="18" t="str">
        <f t="shared" si="2"/>
        <v>00</v>
      </c>
      <c r="AZ52" s="18" t="str">
        <f t="shared" si="3"/>
        <v>00</v>
      </c>
      <c r="BA52" s="20"/>
      <c r="BB52" s="21"/>
    </row>
    <row r="53" spans="1:54" ht="66">
      <c r="A53" s="27"/>
      <c r="B53" s="16">
        <v>24</v>
      </c>
      <c r="C53" s="27" t="s">
        <v>79</v>
      </c>
      <c r="D53" s="16"/>
      <c r="E53" s="16">
        <v>1</v>
      </c>
      <c r="F53" s="22">
        <v>1</v>
      </c>
      <c r="G53" s="18" t="s">
        <v>18</v>
      </c>
      <c r="H53" s="18">
        <v>0</v>
      </c>
      <c r="I53" s="18">
        <v>1</v>
      </c>
      <c r="J53" s="18" t="s">
        <v>69</v>
      </c>
      <c r="K53" s="18" t="s">
        <v>68</v>
      </c>
      <c r="L53" s="18">
        <v>1</v>
      </c>
      <c r="M53" s="18" t="s">
        <v>152</v>
      </c>
      <c r="N53" s="19">
        <v>760</v>
      </c>
      <c r="O53" s="19">
        <v>0</v>
      </c>
      <c r="P53" s="18" t="s">
        <v>172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23">
        <f>F53</f>
        <v>1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8">
        <v>0</v>
      </c>
      <c r="AJ53" s="19">
        <v>0</v>
      </c>
      <c r="AK53" s="19">
        <v>0</v>
      </c>
      <c r="AL53" s="19">
        <v>0</v>
      </c>
      <c r="AM53" s="19">
        <v>0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>
        <v>0</v>
      </c>
      <c r="AT53" s="18" t="str">
        <f t="shared" si="5"/>
        <v>05</v>
      </c>
      <c r="AU53" s="18" t="s">
        <v>25</v>
      </c>
      <c r="AV53" s="16" t="str">
        <f t="shared" si="1"/>
        <v>7B00013CC8011C076000000F000000000000000000000001000000000000000000000000000000000000000000000000000000000000000000057D</v>
      </c>
      <c r="AW53" s="79">
        <v>52</v>
      </c>
      <c r="AX53" s="21"/>
      <c r="AY53" s="18" t="str">
        <f t="shared" si="2"/>
        <v>00</v>
      </c>
      <c r="AZ53" s="18" t="str">
        <f t="shared" si="3"/>
        <v>00</v>
      </c>
      <c r="BA53" s="20"/>
      <c r="BB53" s="21"/>
    </row>
    <row r="54" spans="1:54" ht="66">
      <c r="A54" s="27"/>
      <c r="B54" s="16"/>
      <c r="C54" s="27"/>
      <c r="D54" s="16"/>
      <c r="E54" s="16">
        <v>2</v>
      </c>
      <c r="F54" s="22" t="s">
        <v>22</v>
      </c>
      <c r="G54" s="18" t="s">
        <v>18</v>
      </c>
      <c r="H54" s="18">
        <v>0</v>
      </c>
      <c r="I54" s="18">
        <v>1</v>
      </c>
      <c r="J54" s="18" t="s">
        <v>69</v>
      </c>
      <c r="K54" s="18" t="s">
        <v>68</v>
      </c>
      <c r="L54" s="18">
        <v>1</v>
      </c>
      <c r="M54" s="18" t="s">
        <v>152</v>
      </c>
      <c r="N54" s="19">
        <v>760</v>
      </c>
      <c r="O54" s="19">
        <v>0</v>
      </c>
      <c r="P54" s="18" t="s">
        <v>172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23" t="str">
        <f>F54</f>
        <v>FF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8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8" t="str">
        <f t="shared" si="5"/>
        <v>01</v>
      </c>
      <c r="AU54" s="18" t="s">
        <v>25</v>
      </c>
      <c r="AV54" s="16" t="str">
        <f t="shared" si="1"/>
        <v>7B00013CC8011C076000000F0000000000000000000000FF000000000000000000000000000000000000000000000000000000000000000000017D</v>
      </c>
      <c r="AW54" s="79">
        <v>53</v>
      </c>
      <c r="AX54" s="21"/>
      <c r="AY54" s="18" t="str">
        <f t="shared" si="2"/>
        <v>00</v>
      </c>
      <c r="AZ54" s="18" t="str">
        <f t="shared" si="3"/>
        <v>00</v>
      </c>
      <c r="BA54" s="20"/>
      <c r="BB54" s="21"/>
    </row>
    <row r="55" spans="1:54" ht="66">
      <c r="A55" s="27"/>
      <c r="B55" s="16">
        <v>25</v>
      </c>
      <c r="C55" s="27" t="s">
        <v>87</v>
      </c>
      <c r="D55" s="16"/>
      <c r="E55" s="16">
        <v>1</v>
      </c>
      <c r="F55" s="25">
        <v>0</v>
      </c>
      <c r="G55" s="18" t="s">
        <v>18</v>
      </c>
      <c r="H55" s="18">
        <v>0</v>
      </c>
      <c r="I55" s="18">
        <v>1</v>
      </c>
      <c r="J55" s="18" t="s">
        <v>69</v>
      </c>
      <c r="K55" s="18" t="s">
        <v>68</v>
      </c>
      <c r="L55" s="18">
        <v>1</v>
      </c>
      <c r="M55" s="18" t="s">
        <v>152</v>
      </c>
      <c r="N55" s="19">
        <v>760</v>
      </c>
      <c r="O55" s="19">
        <v>0</v>
      </c>
      <c r="P55" s="18" t="s">
        <v>172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26">
        <f>F55</f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8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8" t="str">
        <f t="shared" si="5"/>
        <v>04</v>
      </c>
      <c r="AU55" s="18" t="s">
        <v>25</v>
      </c>
      <c r="AV55" s="16" t="str">
        <f t="shared" si="1"/>
        <v>7B00013CC8011C076000000F000000000000000000000000000000000000000000000000000000000000000000000000000000000000000000047D</v>
      </c>
      <c r="AW55" s="79">
        <v>54</v>
      </c>
      <c r="AX55" s="21"/>
      <c r="AY55" s="18" t="str">
        <f t="shared" si="2"/>
        <v>00</v>
      </c>
      <c r="AZ55" s="18" t="str">
        <f t="shared" si="3"/>
        <v>00</v>
      </c>
      <c r="BA55" s="20"/>
      <c r="BB55" s="21"/>
    </row>
    <row r="56" spans="1:54" ht="66">
      <c r="A56" s="27"/>
      <c r="B56" s="16"/>
      <c r="C56" s="27"/>
      <c r="D56" s="16"/>
      <c r="E56" s="16">
        <v>2</v>
      </c>
      <c r="F56" s="25">
        <v>34</v>
      </c>
      <c r="G56" s="18" t="s">
        <v>18</v>
      </c>
      <c r="H56" s="18">
        <v>0</v>
      </c>
      <c r="I56" s="18">
        <v>1</v>
      </c>
      <c r="J56" s="18" t="s">
        <v>69</v>
      </c>
      <c r="K56" s="18" t="s">
        <v>68</v>
      </c>
      <c r="L56" s="18">
        <v>1</v>
      </c>
      <c r="M56" s="18" t="s">
        <v>152</v>
      </c>
      <c r="N56" s="19">
        <v>760</v>
      </c>
      <c r="O56" s="19">
        <v>0</v>
      </c>
      <c r="P56" s="18" t="s">
        <v>172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26">
        <f>F56</f>
        <v>34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8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8" t="str">
        <f t="shared" si="5"/>
        <v>40</v>
      </c>
      <c r="AU56" s="18" t="s">
        <v>25</v>
      </c>
      <c r="AV56" s="16" t="str">
        <f t="shared" si="1"/>
        <v>7B00013CC8011C076000000F000000000000000000000000003400000000000000000000000000000000000000000000000000000000000000407D</v>
      </c>
      <c r="AW56" s="79">
        <v>55</v>
      </c>
      <c r="AX56" s="21"/>
      <c r="AY56" s="18" t="str">
        <f t="shared" si="2"/>
        <v>00</v>
      </c>
      <c r="AZ56" s="18" t="str">
        <f t="shared" si="3"/>
        <v>00</v>
      </c>
      <c r="BA56" s="20"/>
      <c r="BB56" s="21"/>
    </row>
    <row r="57" spans="1:54" ht="66">
      <c r="A57" s="27"/>
      <c r="B57" s="16"/>
      <c r="C57" s="27"/>
      <c r="D57" s="16"/>
      <c r="E57" s="16">
        <v>3</v>
      </c>
      <c r="F57" s="25" t="s">
        <v>72</v>
      </c>
      <c r="G57" s="18" t="s">
        <v>18</v>
      </c>
      <c r="H57" s="18">
        <v>0</v>
      </c>
      <c r="I57" s="18">
        <v>1</v>
      </c>
      <c r="J57" s="18" t="s">
        <v>69</v>
      </c>
      <c r="K57" s="18" t="s">
        <v>68</v>
      </c>
      <c r="L57" s="18">
        <v>1</v>
      </c>
      <c r="M57" s="18" t="s">
        <v>152</v>
      </c>
      <c r="N57" s="19">
        <v>760</v>
      </c>
      <c r="O57" s="19">
        <v>0</v>
      </c>
      <c r="P57" s="18" t="s">
        <v>172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26" t="str">
        <f>F57</f>
        <v>FFFF</v>
      </c>
      <c r="AD57" s="19">
        <v>0</v>
      </c>
      <c r="AE57" s="19">
        <v>0</v>
      </c>
      <c r="AF57" s="19">
        <v>0</v>
      </c>
      <c r="AG57" s="19">
        <v>0</v>
      </c>
      <c r="AH57" s="19">
        <v>0</v>
      </c>
      <c r="AI57" s="18">
        <v>0</v>
      </c>
      <c r="AJ57" s="19">
        <v>0</v>
      </c>
      <c r="AK57" s="19">
        <v>0</v>
      </c>
      <c r="AL57" s="19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8" t="str">
        <f t="shared" si="5"/>
        <v>01</v>
      </c>
      <c r="AU57" s="18" t="s">
        <v>25</v>
      </c>
      <c r="AV57" s="16" t="str">
        <f t="shared" si="1"/>
        <v>7B00013CC8011C076000000F000000000000000000000000FFFF00000000000000000000000000000000000000000000000000000000000000017D</v>
      </c>
      <c r="AW57" s="79">
        <v>56</v>
      </c>
      <c r="AX57" s="21"/>
      <c r="AY57" s="18" t="str">
        <f t="shared" si="2"/>
        <v>00</v>
      </c>
      <c r="AZ57" s="18" t="str">
        <f t="shared" si="3"/>
        <v>00</v>
      </c>
      <c r="BA57" s="20"/>
      <c r="BB57" s="21"/>
    </row>
    <row r="58" spans="1:54" ht="66">
      <c r="A58" s="27"/>
      <c r="B58" s="16">
        <v>27</v>
      </c>
      <c r="C58" s="27" t="s">
        <v>88</v>
      </c>
      <c r="D58" s="16"/>
      <c r="E58" s="16">
        <v>1</v>
      </c>
      <c r="F58" s="25">
        <v>0</v>
      </c>
      <c r="G58" s="18" t="s">
        <v>18</v>
      </c>
      <c r="H58" s="18">
        <v>0</v>
      </c>
      <c r="I58" s="18">
        <v>1</v>
      </c>
      <c r="J58" s="18" t="s">
        <v>69</v>
      </c>
      <c r="K58" s="18" t="s">
        <v>68</v>
      </c>
      <c r="L58" s="18">
        <v>1</v>
      </c>
      <c r="M58" s="18" t="s">
        <v>152</v>
      </c>
      <c r="N58" s="19">
        <v>760</v>
      </c>
      <c r="O58" s="19">
        <v>0</v>
      </c>
      <c r="P58" s="18" t="s">
        <v>172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9">
        <v>0</v>
      </c>
      <c r="AD58" s="26">
        <f>F58</f>
        <v>0</v>
      </c>
      <c r="AE58" s="19">
        <v>0</v>
      </c>
      <c r="AF58" s="19">
        <v>0</v>
      </c>
      <c r="AG58" s="19">
        <v>0</v>
      </c>
      <c r="AH58" s="19">
        <v>0</v>
      </c>
      <c r="AI58" s="18">
        <v>0</v>
      </c>
      <c r="AJ58" s="19">
        <v>0</v>
      </c>
      <c r="AK58" s="19">
        <v>0</v>
      </c>
      <c r="AL58" s="19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8" t="str">
        <f t="shared" si="5"/>
        <v>04</v>
      </c>
      <c r="AU58" s="18" t="s">
        <v>25</v>
      </c>
      <c r="AV58" s="16" t="str">
        <f t="shared" si="1"/>
        <v>7B00013CC8011C076000000F000000000000000000000000000000000000000000000000000000000000000000000000000000000000000000047D</v>
      </c>
      <c r="AW58" s="79">
        <v>57</v>
      </c>
      <c r="AX58" s="21"/>
      <c r="AY58" s="18" t="str">
        <f t="shared" si="2"/>
        <v>00</v>
      </c>
      <c r="AZ58" s="18" t="str">
        <f t="shared" si="3"/>
        <v>00</v>
      </c>
      <c r="BA58" s="20"/>
      <c r="BB58" s="21"/>
    </row>
    <row r="59" spans="1:54" ht="66">
      <c r="A59" s="27"/>
      <c r="B59" s="16"/>
      <c r="C59" s="27"/>
      <c r="D59" s="16"/>
      <c r="E59" s="16">
        <v>2</v>
      </c>
      <c r="F59" s="25">
        <v>34</v>
      </c>
      <c r="G59" s="18" t="s">
        <v>18</v>
      </c>
      <c r="H59" s="18">
        <v>0</v>
      </c>
      <c r="I59" s="18">
        <v>1</v>
      </c>
      <c r="J59" s="18" t="s">
        <v>69</v>
      </c>
      <c r="K59" s="18" t="s">
        <v>68</v>
      </c>
      <c r="L59" s="18">
        <v>1</v>
      </c>
      <c r="M59" s="18" t="s">
        <v>152</v>
      </c>
      <c r="N59" s="19">
        <v>760</v>
      </c>
      <c r="O59" s="19">
        <v>0</v>
      </c>
      <c r="P59" s="18" t="s">
        <v>172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9">
        <v>0</v>
      </c>
      <c r="AD59" s="26">
        <f>F59</f>
        <v>34</v>
      </c>
      <c r="AE59" s="19">
        <v>0</v>
      </c>
      <c r="AF59" s="19">
        <v>0</v>
      </c>
      <c r="AG59" s="19">
        <v>0</v>
      </c>
      <c r="AH59" s="19">
        <v>0</v>
      </c>
      <c r="AI59" s="18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8" t="str">
        <f t="shared" si="5"/>
        <v>40</v>
      </c>
      <c r="AU59" s="18" t="s">
        <v>25</v>
      </c>
      <c r="AV59" s="16" t="str">
        <f t="shared" si="1"/>
        <v>7B00013CC8011C076000000F000000000000000000000000000000340000000000000000000000000000000000000000000000000000000000407D</v>
      </c>
      <c r="AW59" s="79">
        <v>58</v>
      </c>
      <c r="AX59" s="21"/>
      <c r="AY59" s="18" t="str">
        <f t="shared" si="2"/>
        <v>00</v>
      </c>
      <c r="AZ59" s="18" t="str">
        <f t="shared" si="3"/>
        <v>00</v>
      </c>
      <c r="BA59" s="20"/>
      <c r="BB59" s="21"/>
    </row>
    <row r="60" spans="1:54" ht="66">
      <c r="A60" s="27"/>
      <c r="B60" s="16"/>
      <c r="C60" s="27"/>
      <c r="D60" s="16"/>
      <c r="E60" s="16">
        <v>3</v>
      </c>
      <c r="F60" s="25" t="s">
        <v>72</v>
      </c>
      <c r="G60" s="18" t="s">
        <v>18</v>
      </c>
      <c r="H60" s="18">
        <v>0</v>
      </c>
      <c r="I60" s="18">
        <v>1</v>
      </c>
      <c r="J60" s="18" t="s">
        <v>69</v>
      </c>
      <c r="K60" s="18" t="s">
        <v>68</v>
      </c>
      <c r="L60" s="18">
        <v>1</v>
      </c>
      <c r="M60" s="18" t="s">
        <v>152</v>
      </c>
      <c r="N60" s="19">
        <v>760</v>
      </c>
      <c r="O60" s="19">
        <v>0</v>
      </c>
      <c r="P60" s="18" t="s">
        <v>172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9">
        <v>0</v>
      </c>
      <c r="AD60" s="26" t="str">
        <f>F60</f>
        <v>FFFF</v>
      </c>
      <c r="AE60" s="19">
        <v>0</v>
      </c>
      <c r="AF60" s="19">
        <v>0</v>
      </c>
      <c r="AG60" s="19">
        <v>0</v>
      </c>
      <c r="AH60" s="19">
        <v>0</v>
      </c>
      <c r="AI60" s="18">
        <v>0</v>
      </c>
      <c r="AJ60" s="19">
        <v>0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8" t="str">
        <f t="shared" si="5"/>
        <v>01</v>
      </c>
      <c r="AU60" s="18" t="s">
        <v>25</v>
      </c>
      <c r="AV60" s="16" t="str">
        <f t="shared" si="1"/>
        <v>7B00013CC8011C076000000F0000000000000000000000000000FFFF0000000000000000000000000000000000000000000000000000000000017D</v>
      </c>
      <c r="AW60" s="79">
        <v>59</v>
      </c>
      <c r="AX60" s="21"/>
      <c r="AY60" s="18" t="str">
        <f t="shared" si="2"/>
        <v>00</v>
      </c>
      <c r="AZ60" s="18" t="str">
        <f t="shared" si="3"/>
        <v>00</v>
      </c>
      <c r="BA60" s="20"/>
      <c r="BB60" s="21"/>
    </row>
    <row r="61" spans="1:54" ht="66">
      <c r="A61" s="27"/>
      <c r="B61" s="16">
        <v>29</v>
      </c>
      <c r="C61" s="27" t="s">
        <v>89</v>
      </c>
      <c r="D61" s="16"/>
      <c r="E61" s="16">
        <v>1</v>
      </c>
      <c r="F61" s="25">
        <v>0</v>
      </c>
      <c r="G61" s="18" t="s">
        <v>18</v>
      </c>
      <c r="H61" s="18">
        <v>0</v>
      </c>
      <c r="I61" s="18">
        <v>1</v>
      </c>
      <c r="J61" s="18" t="s">
        <v>69</v>
      </c>
      <c r="K61" s="18" t="s">
        <v>68</v>
      </c>
      <c r="L61" s="18">
        <v>1</v>
      </c>
      <c r="M61" s="18" t="s">
        <v>152</v>
      </c>
      <c r="N61" s="19">
        <v>760</v>
      </c>
      <c r="O61" s="19">
        <v>0</v>
      </c>
      <c r="P61" s="18" t="s">
        <v>172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9">
        <v>0</v>
      </c>
      <c r="AD61" s="19">
        <v>0</v>
      </c>
      <c r="AE61" s="26">
        <f>F61</f>
        <v>0</v>
      </c>
      <c r="AF61" s="19">
        <v>0</v>
      </c>
      <c r="AG61" s="19">
        <v>0</v>
      </c>
      <c r="AH61" s="19">
        <v>0</v>
      </c>
      <c r="AI61" s="18">
        <v>0</v>
      </c>
      <c r="AJ61" s="19">
        <v>0</v>
      </c>
      <c r="AK61" s="19">
        <v>0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8" t="str">
        <f t="shared" si="5"/>
        <v>04</v>
      </c>
      <c r="AU61" s="18" t="s">
        <v>25</v>
      </c>
      <c r="AV61" s="16" t="str">
        <f t="shared" si="1"/>
        <v>7B00013CC8011C076000000F000000000000000000000000000000000000000000000000000000000000000000000000000000000000000000047D</v>
      </c>
      <c r="AW61" s="79">
        <v>60</v>
      </c>
      <c r="AX61" s="21"/>
      <c r="AY61" s="18" t="str">
        <f t="shared" si="2"/>
        <v>00</v>
      </c>
      <c r="AZ61" s="18" t="str">
        <f t="shared" si="3"/>
        <v>00</v>
      </c>
      <c r="BA61" s="20"/>
      <c r="BB61" s="21"/>
    </row>
    <row r="62" spans="1:54" ht="66">
      <c r="A62" s="27"/>
      <c r="B62" s="16"/>
      <c r="C62" s="27"/>
      <c r="D62" s="16"/>
      <c r="E62" s="16">
        <v>2</v>
      </c>
      <c r="F62" s="25">
        <v>34</v>
      </c>
      <c r="G62" s="18" t="s">
        <v>18</v>
      </c>
      <c r="H62" s="18">
        <v>0</v>
      </c>
      <c r="I62" s="18">
        <v>1</v>
      </c>
      <c r="J62" s="18" t="s">
        <v>69</v>
      </c>
      <c r="K62" s="18" t="s">
        <v>68</v>
      </c>
      <c r="L62" s="18">
        <v>1</v>
      </c>
      <c r="M62" s="18" t="s">
        <v>152</v>
      </c>
      <c r="N62" s="19">
        <v>760</v>
      </c>
      <c r="O62" s="19">
        <v>0</v>
      </c>
      <c r="P62" s="18" t="s">
        <v>172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9">
        <v>0</v>
      </c>
      <c r="AD62" s="19">
        <v>0</v>
      </c>
      <c r="AE62" s="26">
        <f>F62</f>
        <v>34</v>
      </c>
      <c r="AF62" s="19">
        <v>0</v>
      </c>
      <c r="AG62" s="19">
        <v>0</v>
      </c>
      <c r="AH62" s="19">
        <v>0</v>
      </c>
      <c r="AI62" s="18">
        <v>0</v>
      </c>
      <c r="AJ62" s="19">
        <v>0</v>
      </c>
      <c r="AK62" s="19">
        <v>0</v>
      </c>
      <c r="AL62" s="19">
        <v>0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8" t="str">
        <f t="shared" si="5"/>
        <v>40</v>
      </c>
      <c r="AU62" s="18" t="s">
        <v>25</v>
      </c>
      <c r="AV62" s="16" t="str">
        <f t="shared" si="1"/>
        <v>7B00013CC8011C076000000F000000000000000000000000000000000034000000000000000000000000000000000000000000000000000000407D</v>
      </c>
      <c r="AW62" s="79">
        <v>61</v>
      </c>
      <c r="AX62" s="21"/>
      <c r="AY62" s="18" t="str">
        <f t="shared" si="2"/>
        <v>00</v>
      </c>
      <c r="AZ62" s="18" t="str">
        <f t="shared" si="3"/>
        <v>00</v>
      </c>
      <c r="BA62" s="20"/>
      <c r="BB62" s="21"/>
    </row>
    <row r="63" spans="1:54" ht="66">
      <c r="A63" s="27"/>
      <c r="B63" s="16"/>
      <c r="C63" s="27"/>
      <c r="D63" s="16"/>
      <c r="E63" s="16">
        <v>3</v>
      </c>
      <c r="F63" s="25" t="s">
        <v>72</v>
      </c>
      <c r="G63" s="18" t="s">
        <v>18</v>
      </c>
      <c r="H63" s="18">
        <v>0</v>
      </c>
      <c r="I63" s="18">
        <v>1</v>
      </c>
      <c r="J63" s="18" t="s">
        <v>69</v>
      </c>
      <c r="K63" s="18" t="s">
        <v>68</v>
      </c>
      <c r="L63" s="18">
        <v>1</v>
      </c>
      <c r="M63" s="18" t="s">
        <v>152</v>
      </c>
      <c r="N63" s="19">
        <v>760</v>
      </c>
      <c r="O63" s="19">
        <v>0</v>
      </c>
      <c r="P63" s="18" t="s">
        <v>172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9">
        <v>0</v>
      </c>
      <c r="AD63" s="19">
        <v>0</v>
      </c>
      <c r="AE63" s="26" t="str">
        <f>F63</f>
        <v>FFFF</v>
      </c>
      <c r="AF63" s="19">
        <v>0</v>
      </c>
      <c r="AG63" s="19">
        <v>0</v>
      </c>
      <c r="AH63" s="19">
        <v>0</v>
      </c>
      <c r="AI63" s="18">
        <v>0</v>
      </c>
      <c r="AJ63" s="19">
        <v>0</v>
      </c>
      <c r="AK63" s="19">
        <v>0</v>
      </c>
      <c r="AL63" s="19">
        <v>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8" t="str">
        <f t="shared" si="5"/>
        <v>01</v>
      </c>
      <c r="AU63" s="18" t="s">
        <v>25</v>
      </c>
      <c r="AV63" s="16" t="str">
        <f t="shared" si="1"/>
        <v>7B00013CC8011C076000000F00000000000000000000000000000000FFFF000000000000000000000000000000000000000000000000000000017D</v>
      </c>
      <c r="AW63" s="79">
        <v>62</v>
      </c>
      <c r="AX63" s="21"/>
      <c r="AY63" s="18" t="str">
        <f t="shared" si="2"/>
        <v>00</v>
      </c>
      <c r="AZ63" s="18" t="str">
        <f t="shared" si="3"/>
        <v>00</v>
      </c>
      <c r="BA63" s="20"/>
      <c r="BB63" s="21"/>
    </row>
    <row r="64" spans="1:54" ht="66">
      <c r="A64" s="27"/>
      <c r="B64" s="16">
        <v>31</v>
      </c>
      <c r="C64" s="27" t="s">
        <v>90</v>
      </c>
      <c r="D64" s="16"/>
      <c r="E64" s="16">
        <v>1</v>
      </c>
      <c r="F64" s="25">
        <v>0</v>
      </c>
      <c r="G64" s="18" t="s">
        <v>18</v>
      </c>
      <c r="H64" s="18">
        <v>0</v>
      </c>
      <c r="I64" s="18">
        <v>1</v>
      </c>
      <c r="J64" s="18" t="s">
        <v>69</v>
      </c>
      <c r="K64" s="18" t="s">
        <v>68</v>
      </c>
      <c r="L64" s="18">
        <v>1</v>
      </c>
      <c r="M64" s="18" t="s">
        <v>152</v>
      </c>
      <c r="N64" s="19">
        <v>760</v>
      </c>
      <c r="O64" s="19">
        <v>0</v>
      </c>
      <c r="P64" s="18" t="s">
        <v>172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9">
        <v>0</v>
      </c>
      <c r="AD64" s="19">
        <v>0</v>
      </c>
      <c r="AE64" s="19">
        <v>0</v>
      </c>
      <c r="AF64" s="26">
        <f>F64</f>
        <v>0</v>
      </c>
      <c r="AG64" s="19">
        <v>0</v>
      </c>
      <c r="AH64" s="19">
        <v>0</v>
      </c>
      <c r="AI64" s="18">
        <v>0</v>
      </c>
      <c r="AJ64" s="19">
        <v>0</v>
      </c>
      <c r="AK64" s="19">
        <v>0</v>
      </c>
      <c r="AL64" s="19">
        <v>0</v>
      </c>
      <c r="AM64" s="19">
        <v>0</v>
      </c>
      <c r="AN64" s="19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8" t="str">
        <f t="shared" si="5"/>
        <v>04</v>
      </c>
      <c r="AU64" s="18" t="s">
        <v>25</v>
      </c>
      <c r="AV64" s="16" t="str">
        <f t="shared" si="1"/>
        <v>7B00013CC8011C076000000F000000000000000000000000000000000000000000000000000000000000000000000000000000000000000000047D</v>
      </c>
      <c r="AW64" s="79">
        <v>63</v>
      </c>
      <c r="AX64" s="21"/>
      <c r="AY64" s="18" t="str">
        <f t="shared" si="2"/>
        <v>00</v>
      </c>
      <c r="AZ64" s="18" t="str">
        <f t="shared" si="3"/>
        <v>00</v>
      </c>
      <c r="BA64" s="20"/>
      <c r="BB64" s="21"/>
    </row>
    <row r="65" spans="1:54" ht="66">
      <c r="A65" s="27"/>
      <c r="B65" s="16"/>
      <c r="C65" s="27"/>
      <c r="D65" s="16"/>
      <c r="E65" s="16">
        <v>2</v>
      </c>
      <c r="F65" s="25">
        <v>34</v>
      </c>
      <c r="G65" s="18" t="s">
        <v>18</v>
      </c>
      <c r="H65" s="18">
        <v>0</v>
      </c>
      <c r="I65" s="18">
        <v>1</v>
      </c>
      <c r="J65" s="18" t="s">
        <v>69</v>
      </c>
      <c r="K65" s="18" t="s">
        <v>68</v>
      </c>
      <c r="L65" s="18">
        <v>1</v>
      </c>
      <c r="M65" s="18" t="s">
        <v>152</v>
      </c>
      <c r="N65" s="19">
        <v>760</v>
      </c>
      <c r="O65" s="19">
        <v>0</v>
      </c>
      <c r="P65" s="18" t="s">
        <v>172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9">
        <v>0</v>
      </c>
      <c r="AD65" s="19">
        <v>0</v>
      </c>
      <c r="AE65" s="19">
        <v>0</v>
      </c>
      <c r="AF65" s="26">
        <f>F65</f>
        <v>34</v>
      </c>
      <c r="AG65" s="19">
        <v>0</v>
      </c>
      <c r="AH65" s="19">
        <v>0</v>
      </c>
      <c r="AI65" s="18">
        <v>0</v>
      </c>
      <c r="AJ65" s="19">
        <v>0</v>
      </c>
      <c r="AK65" s="19">
        <v>0</v>
      </c>
      <c r="AL65" s="19">
        <v>0</v>
      </c>
      <c r="AM65" s="19">
        <v>0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8" t="str">
        <f t="shared" si="5"/>
        <v>40</v>
      </c>
      <c r="AU65" s="18" t="s">
        <v>25</v>
      </c>
      <c r="AV65" s="16" t="str">
        <f t="shared" si="1"/>
        <v>7B00013CC8011C076000000F000000000000000000000000000000000000003400000000000000000000000000000000000000000000000000407D</v>
      </c>
      <c r="AW65" s="79">
        <v>64</v>
      </c>
      <c r="AX65" s="21"/>
      <c r="AY65" s="18" t="str">
        <f t="shared" si="2"/>
        <v>00</v>
      </c>
      <c r="AZ65" s="18" t="str">
        <f t="shared" si="3"/>
        <v>00</v>
      </c>
      <c r="BA65" s="20"/>
      <c r="BB65" s="21"/>
    </row>
    <row r="66" spans="1:54" ht="66">
      <c r="A66" s="27"/>
      <c r="B66" s="16"/>
      <c r="C66" s="27"/>
      <c r="D66" s="16"/>
      <c r="E66" s="16">
        <v>3</v>
      </c>
      <c r="F66" s="25" t="s">
        <v>72</v>
      </c>
      <c r="G66" s="18" t="s">
        <v>18</v>
      </c>
      <c r="H66" s="18">
        <v>0</v>
      </c>
      <c r="I66" s="18">
        <v>1</v>
      </c>
      <c r="J66" s="18" t="s">
        <v>69</v>
      </c>
      <c r="K66" s="18" t="s">
        <v>68</v>
      </c>
      <c r="L66" s="18">
        <v>1</v>
      </c>
      <c r="M66" s="18" t="s">
        <v>152</v>
      </c>
      <c r="N66" s="19">
        <v>760</v>
      </c>
      <c r="O66" s="19">
        <v>0</v>
      </c>
      <c r="P66" s="18" t="s">
        <v>172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9">
        <v>0</v>
      </c>
      <c r="AD66" s="19">
        <v>0</v>
      </c>
      <c r="AE66" s="19">
        <v>0</v>
      </c>
      <c r="AF66" s="26" t="str">
        <f>F66</f>
        <v>FFFF</v>
      </c>
      <c r="AG66" s="19">
        <v>0</v>
      </c>
      <c r="AH66" s="19">
        <v>0</v>
      </c>
      <c r="AI66" s="18">
        <v>0</v>
      </c>
      <c r="AJ66" s="19">
        <v>0</v>
      </c>
      <c r="AK66" s="19">
        <v>0</v>
      </c>
      <c r="AL66" s="19">
        <v>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8" t="str">
        <f t="shared" si="5"/>
        <v>01</v>
      </c>
      <c r="AU66" s="18" t="s">
        <v>25</v>
      </c>
      <c r="AV66" s="16" t="str">
        <f t="shared" si="1"/>
        <v>7B00013CC8011C076000000F000000000000000000000000000000000000FFFF00000000000000000000000000000000000000000000000000017D</v>
      </c>
      <c r="AW66" s="79">
        <v>65</v>
      </c>
      <c r="AX66" s="21"/>
      <c r="AY66" s="18" t="str">
        <f t="shared" si="2"/>
        <v>00</v>
      </c>
      <c r="AZ66" s="18" t="str">
        <f t="shared" si="3"/>
        <v>00</v>
      </c>
      <c r="BA66" s="20"/>
      <c r="BB66" s="21"/>
    </row>
    <row r="67" spans="1:54" ht="66">
      <c r="A67" s="27"/>
      <c r="B67" s="16">
        <v>33</v>
      </c>
      <c r="C67" s="27" t="s">
        <v>91</v>
      </c>
      <c r="D67" s="16"/>
      <c r="E67" s="16">
        <v>1</v>
      </c>
      <c r="F67" s="25">
        <v>0</v>
      </c>
      <c r="G67" s="18" t="s">
        <v>18</v>
      </c>
      <c r="H67" s="18">
        <v>0</v>
      </c>
      <c r="I67" s="18">
        <v>1</v>
      </c>
      <c r="J67" s="18" t="s">
        <v>69</v>
      </c>
      <c r="K67" s="18" t="s">
        <v>68</v>
      </c>
      <c r="L67" s="18">
        <v>1</v>
      </c>
      <c r="M67" s="18" t="s">
        <v>152</v>
      </c>
      <c r="N67" s="19">
        <v>760</v>
      </c>
      <c r="O67" s="19">
        <v>0</v>
      </c>
      <c r="P67" s="18" t="s">
        <v>172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9">
        <v>0</v>
      </c>
      <c r="AD67" s="19">
        <v>0</v>
      </c>
      <c r="AE67" s="19">
        <v>0</v>
      </c>
      <c r="AF67" s="19">
        <v>0</v>
      </c>
      <c r="AG67" s="26">
        <f>F67</f>
        <v>0</v>
      </c>
      <c r="AH67" s="19">
        <v>0</v>
      </c>
      <c r="AI67" s="18">
        <v>0</v>
      </c>
      <c r="AJ67" s="19">
        <v>0</v>
      </c>
      <c r="AK67" s="19">
        <v>0</v>
      </c>
      <c r="AL67" s="19">
        <v>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8" t="str">
        <f t="shared" si="5"/>
        <v>04</v>
      </c>
      <c r="AU67" s="18" t="s">
        <v>25</v>
      </c>
      <c r="AV67" s="16" t="str">
        <f t="shared" ref="AV67:AV109" si="10">CONCATENATE(TEXT(G67,"00"),TEXT(H67,"00"),TEXT(I67,"00"),TEXT(J67,"00"),TEXT(K67,"00"),TEXT(L67,"00"),TEXT(M67,"00"),TEXT(N67,"0000"),TEXT(O67,"0000"),TEXT(P67,"0000"),TEXT(Q67,"00"),TEXT(R67,"00"),,TEXT(S67,"00"),,TEXT(T67,"00"),TEXT(U67,"00"),TEXT(V67,"00"),TEXT(W67,"00"),TEXT(X67,"00"),TEXT(Y67,"00"),TEXT(Z67,"00"),TEXT(AA67,"00"),TEXT(AB67,"00"),TEXT(AC67,"0000"),TEXT(AD67,"0000"),TEXT(AE67,"0000"),TEXT(AF67,"0000"),TEXT(AG67,"0000"),TEXT(AH67,"0000"),TEXT(AI67,"00"),TEXT(AJ67,"0000"),TEXT(AK67,"0000"),TEXT(AL67,"0000"),TEXT(AM67,"0000"),TEXT(AN67,"0000"),TEXT(AO67,"0000"),TEXT(AP67,"0000"),TEXT(AQ67,"0000"),TEXT(AR67,"0000"),TEXT(AS67,"0000"),TEXT(AT67,"00"),TEXT(AU67,"00"))</f>
        <v>7B00013CC8011C076000000F000000000000000000000000000000000000000000000000000000000000000000000000000000000000000000047D</v>
      </c>
      <c r="AW67" s="79">
        <v>66</v>
      </c>
      <c r="AX67" s="21"/>
      <c r="AY67" s="18" t="str">
        <f t="shared" ref="AY67:AY109" si="11">TEXT(DEC2HEX(_xlfn.BITAND(SUM(
HEX2DEC(MID(AX67,1,2))+HEX2DEC(MID(AX67,4,2))+HEX2DEC(MID(AX67,7,2))+HEX2DEC(MID(AX67,10,2))+HEX2DEC(MID(AX67,13,2))+HEX2DEC(MID(AX67,16,2))+HEX2DEC(MID(AX67,19,2))+HEX2DEC(MID(AX67,22,2))+
HEX2DEC(MID(AX67,25,2))+HEX2DEC(MID(AX67,28,2))+HEX2DEC(MID(AX67,31,2))+HEX2DEC(MID(AX67,34,2))+HEX2DEC(MID(AX67,37,2))+HEX2DEC(MID(AX67,40,2))+HEX2DEC(MID(AX67,43,2))+HEX2DEC(MID(AX67,46,2))+
HEX2DEC(MID(AX67,49,2))+HEX2DEC(MID(AX67,52,2))+HEX2DEC(MID(AX67,55,2))+HEX2DEC(MID(AX67,58,2))+HEX2DEC(MID(AX67,61,2))+HEX2DEC(MID(AX67,64,2))+HEX2DEC(MID(AX67,67,2))+HEX2DEC(MID(AX67,70,2))+
HEX2DEC(MID(AX67,73,2))+HEX2DEC(MID(AX67,76,2))+HEX2DEC(MID(AX67,79,2))+HEX2DEC(MID(AX67,82,2))+HEX2DEC(MID(AX67,85,2))+HEX2DEC(MID(AX67,88,2))+HEX2DEC(MID(AX67,91,2))+HEX2DEC(MID(AX67,94,2))+
HEX2DEC(MID(AX67,97,2))+HEX2DEC(MID(AX67,100,2))+HEX2DEC(MID(AX67,103,2))+HEX2DEC(MID(AX67,106,2))+HEX2DEC(MID(AX67,109,2))+HEX2DEC(MID(AX67,112,2))+HEX2DEC(MID(AX67,115,2))+HEX2DEC(MID(AX67,118,2))+HEX2DEC(MID(AX67,121,2))+HEX2DEC(MID(AX67,124,2))+HEX2DEC(MID(AX67,127,2))+HEX2DEC(MID(AX67,130,2))+HEX2DEC(MID(AX67,133,2))+HEX2DEC(MID(AX67,136,2))),85)),"00")</f>
        <v>00</v>
      </c>
      <c r="AZ67" s="18" t="str">
        <f t="shared" ref="AZ67:AZ109" si="12">TEXT(DEC2HEX(_xlfn.BITAND(SUM(
HEX2DEC(MID(AX67,1,2))+HEX2DEC(MID(AX67,4,2))+HEX2DEC(MID(AX67,7,2))+HEX2DEC(MID(AX67,10,2))+HEX2DEC(MID(AX67,13,2))+HEX2DEC(MID(AX67,16,2))+HEX2DEC(MID(AX67,19,2))+HEX2DEC(MID(AX67,22,2))+
HEX2DEC(MID(AX67,25,2))+HEX2DEC(MID(AX67,28,2))+HEX2DEC(MID(AX67,31,2))+HEX2DEC(MID(AX67,34,2))+HEX2DEC(MID(AX67,37,2))+HEX2DEC(MID(AX67,40,2))+HEX2DEC(MID(AX67,43,2))+HEX2DEC(MID(AX67,46,2))+
HEX2DEC(MID(AX67,49,2))+HEX2DEC(MID(AX67,52,2))+HEX2DEC(MID(AX67,55,2))+HEX2DEC(MID(AX67,58,2))+HEX2DEC(MID(AX67,61,2))+HEX2DEC(MID(AX67,64,2))+HEX2DEC(MID(AX67,67,2))+HEX2DEC(MID(AX67,70,2))+
HEX2DEC(MID(AX67,73,2))+HEX2DEC(MID(AX67,76,2))+HEX2DEC(MID(AX67,79,2))+HEX2DEC(MID(AX67,82,2))+HEX2DEC(MID(AX67,85,2))+HEX2DEC(MID(AX67,88,2))+HEX2DEC(MID(AX67,91,2))+HEX2DEC(MID(AX67,94,2))+
HEX2DEC(MID(AX67,97,2))+HEX2DEC(MID(AX67,100,2))+HEX2DEC(MID(AX67,103,2))+HEX2DEC(MID(AX67,106,2))+HEX2DEC(MID(AX67,109,2))+HEX2DEC(MID(AX67,112,2))+HEX2DEC(MID(AX67,115,2))+HEX2DEC(MID(AX67,118,2))+HEX2DEC(MID(AX67,121,2))+HEX2DEC(MID(AX67,124,2))+HEX2DEC(MID(AX67,127,2))+HEX2DEC(MID(AX67,130,2))+HEX2DEC(MID(AX67,133,2))+HEX2DEC(MID(AX67,136,2))+HEX2DEC(MID(AX67,139,2))+HEX2DEC(MID(AX67,142,2))+HEX2DEC(MID(AX67,145,2))+HEX2DEC(MID(AX67,148,2))+HEX2DEC(MID(AX67,151,2))+HEX2DEC(MID(AX67,154,2))+HEX2DEC(MID(AX67,157,2))+HEX2DEC(MID(AX67,160,2))+HEX2DEC(MID(AX67,163,2))+HEX2DEC(MID(AX67,166,2))+HEX2DEC(MID(AX67,169,2))+HEX2DEC(MID(AX67,172,2))+HEX2DEC(MID(AX67,175,2))+HEX2DEC(MID(AX67,178,2))+HEX2DEC(MID(AX67,181,2))+HEX2DEC(MID(AX67,184,2))+HEX2DEC(MID(AX67,187,2))+HEX2DEC(MID(AX67,190,2))+HEX2DEC(MID(AX67,193,2))+HEX2DEC(MID(AX67,196,2))+HEX2DEC(MID(AX67,199,2))+HEX2DEC(MID(AX67,202,2))),85)),"00")</f>
        <v>00</v>
      </c>
      <c r="BA67" s="20"/>
      <c r="BB67" s="21"/>
    </row>
    <row r="68" spans="1:54" ht="66">
      <c r="A68" s="27"/>
      <c r="B68" s="16"/>
      <c r="C68" s="27"/>
      <c r="D68" s="16"/>
      <c r="E68" s="16">
        <v>2</v>
      </c>
      <c r="F68" s="25">
        <v>34</v>
      </c>
      <c r="G68" s="18" t="s">
        <v>18</v>
      </c>
      <c r="H68" s="18">
        <v>0</v>
      </c>
      <c r="I68" s="18">
        <v>1</v>
      </c>
      <c r="J68" s="18" t="s">
        <v>69</v>
      </c>
      <c r="K68" s="18" t="s">
        <v>68</v>
      </c>
      <c r="L68" s="18">
        <v>1</v>
      </c>
      <c r="M68" s="18" t="s">
        <v>152</v>
      </c>
      <c r="N68" s="19">
        <v>760</v>
      </c>
      <c r="O68" s="19">
        <v>0</v>
      </c>
      <c r="P68" s="18" t="s">
        <v>172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9">
        <v>0</v>
      </c>
      <c r="AD68" s="19">
        <v>0</v>
      </c>
      <c r="AE68" s="19">
        <v>0</v>
      </c>
      <c r="AF68" s="19">
        <v>0</v>
      </c>
      <c r="AG68" s="26">
        <f>F68</f>
        <v>34</v>
      </c>
      <c r="AH68" s="19">
        <v>0</v>
      </c>
      <c r="AI68" s="18">
        <v>0</v>
      </c>
      <c r="AJ68" s="19">
        <v>0</v>
      </c>
      <c r="AK68" s="19">
        <v>0</v>
      </c>
      <c r="AL68" s="19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8" t="str">
        <f t="shared" si="5"/>
        <v>40</v>
      </c>
      <c r="AU68" s="18" t="s">
        <v>25</v>
      </c>
      <c r="AV68" s="16" t="str">
        <f t="shared" si="10"/>
        <v>7B00013CC8011C076000000F000000000000000000000000000000000000000000340000000000000000000000000000000000000000000000407D</v>
      </c>
      <c r="AW68" s="79">
        <v>67</v>
      </c>
      <c r="AX68" s="21"/>
      <c r="AY68" s="18" t="str">
        <f t="shared" si="11"/>
        <v>00</v>
      </c>
      <c r="AZ68" s="18" t="str">
        <f t="shared" si="12"/>
        <v>00</v>
      </c>
      <c r="BA68" s="20"/>
      <c r="BB68" s="21"/>
    </row>
    <row r="69" spans="1:54" ht="66">
      <c r="A69" s="27"/>
      <c r="B69" s="16"/>
      <c r="C69" s="27"/>
      <c r="D69" s="16"/>
      <c r="E69" s="16">
        <v>3</v>
      </c>
      <c r="F69" s="25" t="s">
        <v>72</v>
      </c>
      <c r="G69" s="18" t="s">
        <v>18</v>
      </c>
      <c r="H69" s="18">
        <v>0</v>
      </c>
      <c r="I69" s="18">
        <v>1</v>
      </c>
      <c r="J69" s="18" t="s">
        <v>69</v>
      </c>
      <c r="K69" s="18" t="s">
        <v>68</v>
      </c>
      <c r="L69" s="18">
        <v>1</v>
      </c>
      <c r="M69" s="18" t="s">
        <v>152</v>
      </c>
      <c r="N69" s="19">
        <v>760</v>
      </c>
      <c r="O69" s="19">
        <v>0</v>
      </c>
      <c r="P69" s="18" t="s">
        <v>172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9">
        <v>0</v>
      </c>
      <c r="AD69" s="19">
        <v>0</v>
      </c>
      <c r="AE69" s="19">
        <v>0</v>
      </c>
      <c r="AF69" s="19">
        <v>0</v>
      </c>
      <c r="AG69" s="26" t="str">
        <f>F69</f>
        <v>FFFF</v>
      </c>
      <c r="AH69" s="19">
        <v>0</v>
      </c>
      <c r="AI69" s="18">
        <v>0</v>
      </c>
      <c r="AJ69" s="19">
        <v>0</v>
      </c>
      <c r="AK69" s="19">
        <v>0</v>
      </c>
      <c r="AL69" s="19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8" t="str">
        <f t="shared" si="5"/>
        <v>01</v>
      </c>
      <c r="AU69" s="18" t="s">
        <v>25</v>
      </c>
      <c r="AV69" s="16" t="str">
        <f t="shared" si="10"/>
        <v>7B00013CC8011C076000000F0000000000000000000000000000000000000000FFFF0000000000000000000000000000000000000000000000017D</v>
      </c>
      <c r="AW69" s="79">
        <v>68</v>
      </c>
      <c r="AX69" s="21"/>
      <c r="AY69" s="18" t="str">
        <f t="shared" si="11"/>
        <v>00</v>
      </c>
      <c r="AZ69" s="18" t="str">
        <f t="shared" si="12"/>
        <v>00</v>
      </c>
      <c r="BA69" s="20"/>
      <c r="BB69" s="21"/>
    </row>
    <row r="70" spans="1:54" ht="66">
      <c r="A70" s="27"/>
      <c r="B70" s="16">
        <v>35</v>
      </c>
      <c r="C70" s="27" t="s">
        <v>102</v>
      </c>
      <c r="D70" s="16"/>
      <c r="E70" s="16">
        <v>1</v>
      </c>
      <c r="F70" s="25">
        <v>0</v>
      </c>
      <c r="G70" s="18" t="s">
        <v>18</v>
      </c>
      <c r="H70" s="18">
        <v>0</v>
      </c>
      <c r="I70" s="18">
        <v>1</v>
      </c>
      <c r="J70" s="18" t="s">
        <v>69</v>
      </c>
      <c r="K70" s="18" t="s">
        <v>68</v>
      </c>
      <c r="L70" s="18">
        <v>1</v>
      </c>
      <c r="M70" s="18" t="s">
        <v>152</v>
      </c>
      <c r="N70" s="19">
        <v>760</v>
      </c>
      <c r="O70" s="19">
        <v>0</v>
      </c>
      <c r="P70" s="18" t="s">
        <v>172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9">
        <v>0</v>
      </c>
      <c r="AD70" s="19">
        <v>0</v>
      </c>
      <c r="AE70" s="19">
        <v>0</v>
      </c>
      <c r="AF70" s="19">
        <v>0</v>
      </c>
      <c r="AG70" s="19">
        <v>0</v>
      </c>
      <c r="AH70" s="26">
        <f>F70</f>
        <v>0</v>
      </c>
      <c r="AI70" s="18">
        <v>0</v>
      </c>
      <c r="AJ70" s="19">
        <v>0</v>
      </c>
      <c r="AK70" s="19">
        <v>0</v>
      </c>
      <c r="AL70" s="19">
        <v>0</v>
      </c>
      <c r="AM70" s="19">
        <v>0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8" t="str">
        <f t="shared" si="5"/>
        <v>04</v>
      </c>
      <c r="AU70" s="18" t="s">
        <v>25</v>
      </c>
      <c r="AV70" s="16" t="str">
        <f t="shared" si="10"/>
        <v>7B00013CC8011C076000000F000000000000000000000000000000000000000000000000000000000000000000000000000000000000000000047D</v>
      </c>
      <c r="AW70" s="79">
        <v>69</v>
      </c>
      <c r="AX70" s="21"/>
      <c r="AY70" s="18" t="str">
        <f t="shared" si="11"/>
        <v>00</v>
      </c>
      <c r="AZ70" s="18" t="str">
        <f t="shared" si="12"/>
        <v>00</v>
      </c>
      <c r="BA70" s="20"/>
      <c r="BB70" s="21"/>
    </row>
    <row r="71" spans="1:54" ht="66">
      <c r="A71" s="27"/>
      <c r="B71" s="16"/>
      <c r="C71" s="27"/>
      <c r="D71" s="16"/>
      <c r="E71" s="16">
        <v>2</v>
      </c>
      <c r="F71" s="25">
        <v>34</v>
      </c>
      <c r="G71" s="18" t="s">
        <v>18</v>
      </c>
      <c r="H71" s="18">
        <v>0</v>
      </c>
      <c r="I71" s="18">
        <v>1</v>
      </c>
      <c r="J71" s="18" t="s">
        <v>69</v>
      </c>
      <c r="K71" s="18" t="s">
        <v>68</v>
      </c>
      <c r="L71" s="18">
        <v>1</v>
      </c>
      <c r="M71" s="18" t="s">
        <v>152</v>
      </c>
      <c r="N71" s="19">
        <v>760</v>
      </c>
      <c r="O71" s="19">
        <v>0</v>
      </c>
      <c r="P71" s="18" t="s">
        <v>172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9">
        <v>0</v>
      </c>
      <c r="AD71" s="19">
        <v>0</v>
      </c>
      <c r="AE71" s="19">
        <v>0</v>
      </c>
      <c r="AF71" s="19">
        <v>0</v>
      </c>
      <c r="AG71" s="19">
        <v>0</v>
      </c>
      <c r="AH71" s="26">
        <f>F71</f>
        <v>34</v>
      </c>
      <c r="AI71" s="18">
        <v>0</v>
      </c>
      <c r="AJ71" s="19">
        <v>0</v>
      </c>
      <c r="AK71" s="19">
        <v>0</v>
      </c>
      <c r="AL71" s="19">
        <v>0</v>
      </c>
      <c r="AM71" s="19">
        <v>0</v>
      </c>
      <c r="AN71" s="19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0</v>
      </c>
      <c r="AT71" s="18" t="str">
        <f t="shared" si="5"/>
        <v>40</v>
      </c>
      <c r="AU71" s="18" t="s">
        <v>25</v>
      </c>
      <c r="AV71" s="16" t="str">
        <f t="shared" si="10"/>
        <v>7B00013CC8011C076000000F000000000000000000000000000000000000000000000034000000000000000000000000000000000000000000407D</v>
      </c>
      <c r="AW71" s="79">
        <v>70</v>
      </c>
      <c r="AX71" s="21"/>
      <c r="AY71" s="18" t="str">
        <f t="shared" si="11"/>
        <v>00</v>
      </c>
      <c r="AZ71" s="18" t="str">
        <f t="shared" si="12"/>
        <v>00</v>
      </c>
      <c r="BA71" s="20"/>
      <c r="BB71" s="21"/>
    </row>
    <row r="72" spans="1:54" ht="66">
      <c r="A72" s="27"/>
      <c r="B72" s="16"/>
      <c r="C72" s="27"/>
      <c r="D72" s="16"/>
      <c r="E72" s="16">
        <v>3</v>
      </c>
      <c r="F72" s="25" t="s">
        <v>72</v>
      </c>
      <c r="G72" s="18" t="s">
        <v>18</v>
      </c>
      <c r="H72" s="18">
        <v>0</v>
      </c>
      <c r="I72" s="18">
        <v>1</v>
      </c>
      <c r="J72" s="18" t="s">
        <v>69</v>
      </c>
      <c r="K72" s="18" t="s">
        <v>68</v>
      </c>
      <c r="L72" s="18">
        <v>1</v>
      </c>
      <c r="M72" s="18" t="s">
        <v>152</v>
      </c>
      <c r="N72" s="19">
        <v>760</v>
      </c>
      <c r="O72" s="19">
        <v>0</v>
      </c>
      <c r="P72" s="18" t="s">
        <v>172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26" t="str">
        <f>F72</f>
        <v>FFFF</v>
      </c>
      <c r="AI72" s="18">
        <v>0</v>
      </c>
      <c r="AJ72" s="19">
        <v>0</v>
      </c>
      <c r="AK72" s="19">
        <v>0</v>
      </c>
      <c r="AL72" s="19">
        <v>0</v>
      </c>
      <c r="AM72" s="19">
        <v>0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8" t="str">
        <f t="shared" si="5"/>
        <v>01</v>
      </c>
      <c r="AU72" s="18" t="s">
        <v>25</v>
      </c>
      <c r="AV72" s="16" t="str">
        <f t="shared" si="10"/>
        <v>7B00013CC8011C076000000F00000000000000000000000000000000000000000000FFFF000000000000000000000000000000000000000000017D</v>
      </c>
      <c r="AW72" s="79">
        <v>71</v>
      </c>
      <c r="AX72" s="21"/>
      <c r="AY72" s="18" t="str">
        <f t="shared" si="11"/>
        <v>00</v>
      </c>
      <c r="AZ72" s="18" t="str">
        <f t="shared" si="12"/>
        <v>00</v>
      </c>
      <c r="BA72" s="20"/>
      <c r="BB72" s="21"/>
    </row>
    <row r="73" spans="1:54" ht="66">
      <c r="A73" s="27"/>
      <c r="B73" s="16">
        <v>37</v>
      </c>
      <c r="C73" s="27" t="s">
        <v>103</v>
      </c>
      <c r="D73" s="16"/>
      <c r="E73" s="16">
        <v>1</v>
      </c>
      <c r="F73" s="22">
        <v>0</v>
      </c>
      <c r="G73" s="18" t="s">
        <v>18</v>
      </c>
      <c r="H73" s="18">
        <v>0</v>
      </c>
      <c r="I73" s="18">
        <v>1</v>
      </c>
      <c r="J73" s="18" t="s">
        <v>69</v>
      </c>
      <c r="K73" s="18" t="s">
        <v>68</v>
      </c>
      <c r="L73" s="18">
        <v>1</v>
      </c>
      <c r="M73" s="18" t="s">
        <v>152</v>
      </c>
      <c r="N73" s="19">
        <v>760</v>
      </c>
      <c r="O73" s="19">
        <v>0</v>
      </c>
      <c r="P73" s="18" t="s">
        <v>172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9">
        <v>0</v>
      </c>
      <c r="AD73" s="19">
        <v>0</v>
      </c>
      <c r="AE73" s="19">
        <v>0</v>
      </c>
      <c r="AF73" s="19">
        <v>0</v>
      </c>
      <c r="AG73" s="19">
        <v>0</v>
      </c>
      <c r="AH73" s="19">
        <v>0</v>
      </c>
      <c r="AI73" s="23">
        <f>F73</f>
        <v>0</v>
      </c>
      <c r="AJ73" s="19">
        <v>0</v>
      </c>
      <c r="AK73" s="19">
        <v>0</v>
      </c>
      <c r="AL73" s="19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8" t="str">
        <f t="shared" si="5"/>
        <v>04</v>
      </c>
      <c r="AU73" s="18" t="s">
        <v>25</v>
      </c>
      <c r="AV73" s="16" t="str">
        <f t="shared" si="10"/>
        <v>7B00013CC8011C076000000F000000000000000000000000000000000000000000000000000000000000000000000000000000000000000000047D</v>
      </c>
      <c r="AW73" s="79">
        <v>72</v>
      </c>
      <c r="AX73" s="21"/>
      <c r="AY73" s="18" t="str">
        <f t="shared" si="11"/>
        <v>00</v>
      </c>
      <c r="AZ73" s="18" t="str">
        <f t="shared" si="12"/>
        <v>00</v>
      </c>
      <c r="BA73" s="20"/>
      <c r="BB73" s="21"/>
    </row>
    <row r="74" spans="1:54" ht="66">
      <c r="A74" s="27"/>
      <c r="B74" s="16"/>
      <c r="C74" s="27"/>
      <c r="D74" s="16"/>
      <c r="E74" s="16">
        <v>2</v>
      </c>
      <c r="F74" s="22">
        <v>1</v>
      </c>
      <c r="G74" s="18" t="s">
        <v>18</v>
      </c>
      <c r="H74" s="18">
        <v>0</v>
      </c>
      <c r="I74" s="18">
        <v>1</v>
      </c>
      <c r="J74" s="18" t="s">
        <v>69</v>
      </c>
      <c r="K74" s="18" t="s">
        <v>68</v>
      </c>
      <c r="L74" s="18">
        <v>1</v>
      </c>
      <c r="M74" s="18" t="s">
        <v>152</v>
      </c>
      <c r="N74" s="19">
        <v>760</v>
      </c>
      <c r="O74" s="19">
        <v>0</v>
      </c>
      <c r="P74" s="18" t="s">
        <v>172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0</v>
      </c>
      <c r="AH74" s="19">
        <v>0</v>
      </c>
      <c r="AI74" s="23">
        <f>F74</f>
        <v>1</v>
      </c>
      <c r="AJ74" s="19">
        <v>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8" t="str">
        <f t="shared" si="5"/>
        <v>05</v>
      </c>
      <c r="AU74" s="18" t="s">
        <v>25</v>
      </c>
      <c r="AV74" s="16" t="str">
        <f t="shared" si="10"/>
        <v>7B00013CC8011C076000000F000000000000000000000000000000000000000000000000010000000000000000000000000000000000000000057D</v>
      </c>
      <c r="AW74" s="79">
        <v>73</v>
      </c>
      <c r="AX74" s="21"/>
      <c r="AY74" s="18" t="str">
        <f t="shared" si="11"/>
        <v>00</v>
      </c>
      <c r="AZ74" s="18" t="str">
        <f t="shared" si="12"/>
        <v>00</v>
      </c>
      <c r="BA74" s="20"/>
      <c r="BB74" s="21"/>
    </row>
    <row r="75" spans="1:54" ht="66">
      <c r="A75" s="27"/>
      <c r="B75" s="16"/>
      <c r="C75" s="27"/>
      <c r="D75" s="16"/>
      <c r="E75" s="16">
        <v>3</v>
      </c>
      <c r="F75" s="22" t="s">
        <v>22</v>
      </c>
      <c r="G75" s="18" t="s">
        <v>18</v>
      </c>
      <c r="H75" s="18">
        <v>0</v>
      </c>
      <c r="I75" s="18">
        <v>1</v>
      </c>
      <c r="J75" s="18" t="s">
        <v>69</v>
      </c>
      <c r="K75" s="18" t="s">
        <v>68</v>
      </c>
      <c r="L75" s="18">
        <v>1</v>
      </c>
      <c r="M75" s="18" t="s">
        <v>152</v>
      </c>
      <c r="N75" s="19">
        <v>760</v>
      </c>
      <c r="O75" s="19">
        <v>0</v>
      </c>
      <c r="P75" s="18" t="s">
        <v>172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0</v>
      </c>
      <c r="AH75" s="19">
        <v>0</v>
      </c>
      <c r="AI75" s="23" t="str">
        <f>F75</f>
        <v>FF</v>
      </c>
      <c r="AJ75" s="19">
        <v>0</v>
      </c>
      <c r="AK75" s="19">
        <v>0</v>
      </c>
      <c r="AL75" s="19">
        <v>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8" t="str">
        <f t="shared" si="5"/>
        <v>01</v>
      </c>
      <c r="AU75" s="18" t="s">
        <v>25</v>
      </c>
      <c r="AV75" s="16" t="str">
        <f t="shared" si="10"/>
        <v>7B00013CC8011C076000000F000000000000000000000000000000000000000000000000FF0000000000000000000000000000000000000000017D</v>
      </c>
      <c r="AW75" s="79">
        <v>74</v>
      </c>
      <c r="AX75" s="21"/>
      <c r="AY75" s="18" t="str">
        <f t="shared" si="11"/>
        <v>00</v>
      </c>
      <c r="AZ75" s="18" t="str">
        <f t="shared" si="12"/>
        <v>00</v>
      </c>
      <c r="BA75" s="20"/>
      <c r="BB75" s="21"/>
    </row>
    <row r="76" spans="1:54" ht="66">
      <c r="A76" s="27"/>
      <c r="B76" s="16">
        <v>38</v>
      </c>
      <c r="C76" s="27" t="s">
        <v>92</v>
      </c>
      <c r="D76" s="16"/>
      <c r="E76" s="16">
        <v>1</v>
      </c>
      <c r="F76" s="25">
        <v>0</v>
      </c>
      <c r="G76" s="18" t="s">
        <v>18</v>
      </c>
      <c r="H76" s="18">
        <v>0</v>
      </c>
      <c r="I76" s="18">
        <v>1</v>
      </c>
      <c r="J76" s="18" t="s">
        <v>69</v>
      </c>
      <c r="K76" s="18" t="s">
        <v>68</v>
      </c>
      <c r="L76" s="18">
        <v>1</v>
      </c>
      <c r="M76" s="18" t="s">
        <v>152</v>
      </c>
      <c r="N76" s="19">
        <v>760</v>
      </c>
      <c r="O76" s="19">
        <v>0</v>
      </c>
      <c r="P76" s="18" t="s">
        <v>172</v>
      </c>
      <c r="Q76" s="18">
        <v>0</v>
      </c>
      <c r="R76" s="18">
        <v>0</v>
      </c>
      <c r="S76" s="18">
        <v>0</v>
      </c>
      <c r="T76" s="18">
        <v>0</v>
      </c>
      <c r="U76" s="18">
        <v>0</v>
      </c>
      <c r="V76" s="18">
        <v>0</v>
      </c>
      <c r="W76" s="18">
        <v>0</v>
      </c>
      <c r="X76" s="18">
        <v>0</v>
      </c>
      <c r="Y76" s="18">
        <v>0</v>
      </c>
      <c r="Z76" s="18">
        <v>0</v>
      </c>
      <c r="AA76" s="18">
        <v>0</v>
      </c>
      <c r="AB76" s="18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18">
        <v>0</v>
      </c>
      <c r="AJ76" s="26">
        <f>F76</f>
        <v>0</v>
      </c>
      <c r="AK76" s="19">
        <v>0</v>
      </c>
      <c r="AL76" s="19">
        <v>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8" t="str">
        <f t="shared" si="5"/>
        <v>04</v>
      </c>
      <c r="AU76" s="18" t="s">
        <v>25</v>
      </c>
      <c r="AV76" s="16" t="str">
        <f t="shared" si="10"/>
        <v>7B00013CC8011C076000000F000000000000000000000000000000000000000000000000000000000000000000000000000000000000000000047D</v>
      </c>
      <c r="AW76" s="79">
        <v>75</v>
      </c>
      <c r="AX76" s="21"/>
      <c r="AY76" s="18" t="str">
        <f t="shared" si="11"/>
        <v>00</v>
      </c>
      <c r="AZ76" s="18" t="str">
        <f t="shared" si="12"/>
        <v>00</v>
      </c>
      <c r="BA76" s="20"/>
      <c r="BB76" s="21"/>
    </row>
    <row r="77" spans="1:54" ht="66">
      <c r="A77" s="27"/>
      <c r="B77" s="16"/>
      <c r="C77" s="27"/>
      <c r="D77" s="16"/>
      <c r="E77" s="16">
        <v>2</v>
      </c>
      <c r="F77" s="25">
        <v>34</v>
      </c>
      <c r="G77" s="18" t="s">
        <v>18</v>
      </c>
      <c r="H77" s="18">
        <v>0</v>
      </c>
      <c r="I77" s="18">
        <v>1</v>
      </c>
      <c r="J77" s="18" t="s">
        <v>69</v>
      </c>
      <c r="K77" s="18" t="s">
        <v>68</v>
      </c>
      <c r="L77" s="18">
        <v>1</v>
      </c>
      <c r="M77" s="18" t="s">
        <v>152</v>
      </c>
      <c r="N77" s="19">
        <v>760</v>
      </c>
      <c r="O77" s="19">
        <v>0</v>
      </c>
      <c r="P77" s="18" t="s">
        <v>172</v>
      </c>
      <c r="Q77" s="18">
        <v>0</v>
      </c>
      <c r="R77" s="18">
        <v>0</v>
      </c>
      <c r="S77" s="18">
        <v>0</v>
      </c>
      <c r="T77" s="18">
        <v>0</v>
      </c>
      <c r="U77" s="18">
        <v>0</v>
      </c>
      <c r="V77" s="18">
        <v>0</v>
      </c>
      <c r="W77" s="18">
        <v>0</v>
      </c>
      <c r="X77" s="18">
        <v>0</v>
      </c>
      <c r="Y77" s="18">
        <v>0</v>
      </c>
      <c r="Z77" s="18">
        <v>0</v>
      </c>
      <c r="AA77" s="18">
        <v>0</v>
      </c>
      <c r="AB77" s="18">
        <v>0</v>
      </c>
      <c r="AC77" s="19">
        <v>0</v>
      </c>
      <c r="AD77" s="19">
        <v>0</v>
      </c>
      <c r="AE77" s="19">
        <v>0</v>
      </c>
      <c r="AF77" s="19">
        <v>0</v>
      </c>
      <c r="AG77" s="19">
        <v>0</v>
      </c>
      <c r="AH77" s="19">
        <v>0</v>
      </c>
      <c r="AI77" s="18">
        <v>0</v>
      </c>
      <c r="AJ77" s="26">
        <f>F77</f>
        <v>34</v>
      </c>
      <c r="AK77" s="19">
        <v>0</v>
      </c>
      <c r="AL77" s="19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8" t="str">
        <f t="shared" si="5"/>
        <v>40</v>
      </c>
      <c r="AU77" s="18" t="s">
        <v>25</v>
      </c>
      <c r="AV77" s="16" t="str">
        <f t="shared" si="10"/>
        <v>7B00013CC8011C076000000F000000000000000000000000000000000000000000000000000034000000000000000000000000000000000000407D</v>
      </c>
      <c r="AW77" s="79">
        <v>76</v>
      </c>
      <c r="AX77" s="21"/>
      <c r="AY77" s="18" t="str">
        <f t="shared" si="11"/>
        <v>00</v>
      </c>
      <c r="AZ77" s="18" t="str">
        <f t="shared" si="12"/>
        <v>00</v>
      </c>
      <c r="BA77" s="20"/>
      <c r="BB77" s="21"/>
    </row>
    <row r="78" spans="1:54" ht="66">
      <c r="A78" s="27"/>
      <c r="B78" s="16"/>
      <c r="C78" s="27"/>
      <c r="D78" s="16"/>
      <c r="E78" s="16">
        <v>3</v>
      </c>
      <c r="F78" s="25" t="s">
        <v>72</v>
      </c>
      <c r="G78" s="18" t="s">
        <v>18</v>
      </c>
      <c r="H78" s="18">
        <v>0</v>
      </c>
      <c r="I78" s="18">
        <v>1</v>
      </c>
      <c r="J78" s="18" t="s">
        <v>69</v>
      </c>
      <c r="K78" s="18" t="s">
        <v>68</v>
      </c>
      <c r="L78" s="18">
        <v>1</v>
      </c>
      <c r="M78" s="18" t="s">
        <v>152</v>
      </c>
      <c r="N78" s="19">
        <v>760</v>
      </c>
      <c r="O78" s="19">
        <v>0</v>
      </c>
      <c r="P78" s="18" t="s">
        <v>172</v>
      </c>
      <c r="Q78" s="18">
        <v>0</v>
      </c>
      <c r="R78" s="18">
        <v>0</v>
      </c>
      <c r="S78" s="18">
        <v>0</v>
      </c>
      <c r="T78" s="18">
        <v>0</v>
      </c>
      <c r="U78" s="18">
        <v>0</v>
      </c>
      <c r="V78" s="18">
        <v>0</v>
      </c>
      <c r="W78" s="18">
        <v>0</v>
      </c>
      <c r="X78" s="18">
        <v>0</v>
      </c>
      <c r="Y78" s="18">
        <v>0</v>
      </c>
      <c r="Z78" s="18">
        <v>0</v>
      </c>
      <c r="AA78" s="18">
        <v>0</v>
      </c>
      <c r="AB78" s="18">
        <v>0</v>
      </c>
      <c r="AC78" s="19">
        <v>0</v>
      </c>
      <c r="AD78" s="19">
        <v>0</v>
      </c>
      <c r="AE78" s="19">
        <v>0</v>
      </c>
      <c r="AF78" s="19">
        <v>0</v>
      </c>
      <c r="AG78" s="19">
        <v>0</v>
      </c>
      <c r="AH78" s="19">
        <v>0</v>
      </c>
      <c r="AI78" s="18">
        <v>0</v>
      </c>
      <c r="AJ78" s="26" t="str">
        <f>F78</f>
        <v>FFFF</v>
      </c>
      <c r="AK78" s="19">
        <v>0</v>
      </c>
      <c r="AL78" s="19">
        <v>0</v>
      </c>
      <c r="AM78" s="19">
        <v>0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8" t="str">
        <f t="shared" si="5"/>
        <v>01</v>
      </c>
      <c r="AU78" s="18" t="s">
        <v>25</v>
      </c>
      <c r="AV78" s="16" t="str">
        <f t="shared" si="10"/>
        <v>7B00013CC8011C076000000F00000000000000000000000000000000000000000000000000FFFF000000000000000000000000000000000000017D</v>
      </c>
      <c r="AW78" s="79">
        <v>77</v>
      </c>
      <c r="AX78" s="21"/>
      <c r="AY78" s="18" t="str">
        <f t="shared" si="11"/>
        <v>00</v>
      </c>
      <c r="AZ78" s="18" t="str">
        <f t="shared" si="12"/>
        <v>00</v>
      </c>
      <c r="BA78" s="20"/>
      <c r="BB78" s="21"/>
    </row>
    <row r="79" spans="1:54" ht="66">
      <c r="A79" s="27"/>
      <c r="B79" s="16">
        <v>40</v>
      </c>
      <c r="C79" s="27" t="s">
        <v>93</v>
      </c>
      <c r="D79" s="16"/>
      <c r="E79" s="16">
        <v>1</v>
      </c>
      <c r="F79" s="25">
        <v>0</v>
      </c>
      <c r="G79" s="18" t="s">
        <v>18</v>
      </c>
      <c r="H79" s="18">
        <v>0</v>
      </c>
      <c r="I79" s="18">
        <v>1</v>
      </c>
      <c r="J79" s="18" t="s">
        <v>69</v>
      </c>
      <c r="K79" s="18" t="s">
        <v>68</v>
      </c>
      <c r="L79" s="18">
        <v>1</v>
      </c>
      <c r="M79" s="18" t="s">
        <v>152</v>
      </c>
      <c r="N79" s="19">
        <v>760</v>
      </c>
      <c r="O79" s="19">
        <v>0</v>
      </c>
      <c r="P79" s="18" t="s">
        <v>172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9">
        <v>0</v>
      </c>
      <c r="AD79" s="19">
        <v>0</v>
      </c>
      <c r="AE79" s="19">
        <v>0</v>
      </c>
      <c r="AF79" s="19">
        <v>0</v>
      </c>
      <c r="AG79" s="19">
        <v>0</v>
      </c>
      <c r="AH79" s="19">
        <v>0</v>
      </c>
      <c r="AI79" s="18">
        <v>0</v>
      </c>
      <c r="AJ79" s="19">
        <v>0</v>
      </c>
      <c r="AK79" s="26">
        <f>F79</f>
        <v>0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8" t="str">
        <f t="shared" si="5"/>
        <v>04</v>
      </c>
      <c r="AU79" s="18" t="s">
        <v>25</v>
      </c>
      <c r="AV79" s="16" t="str">
        <f t="shared" si="10"/>
        <v>7B00013CC8011C076000000F000000000000000000000000000000000000000000000000000000000000000000000000000000000000000000047D</v>
      </c>
      <c r="AW79" s="79">
        <v>78</v>
      </c>
      <c r="AX79" s="21"/>
      <c r="AY79" s="18" t="str">
        <f t="shared" si="11"/>
        <v>00</v>
      </c>
      <c r="AZ79" s="18" t="str">
        <f t="shared" si="12"/>
        <v>00</v>
      </c>
      <c r="BA79" s="20"/>
      <c r="BB79" s="21"/>
    </row>
    <row r="80" spans="1:54" ht="66">
      <c r="A80" s="27"/>
      <c r="B80" s="16"/>
      <c r="C80" s="27"/>
      <c r="D80" s="16"/>
      <c r="E80" s="16">
        <v>2</v>
      </c>
      <c r="F80" s="25">
        <v>34</v>
      </c>
      <c r="G80" s="18" t="s">
        <v>18</v>
      </c>
      <c r="H80" s="18">
        <v>0</v>
      </c>
      <c r="I80" s="18">
        <v>1</v>
      </c>
      <c r="J80" s="18" t="s">
        <v>69</v>
      </c>
      <c r="K80" s="18" t="s">
        <v>68</v>
      </c>
      <c r="L80" s="18">
        <v>1</v>
      </c>
      <c r="M80" s="18" t="s">
        <v>152</v>
      </c>
      <c r="N80" s="19">
        <v>760</v>
      </c>
      <c r="O80" s="19">
        <v>0</v>
      </c>
      <c r="P80" s="18" t="s">
        <v>172</v>
      </c>
      <c r="Q80" s="18">
        <v>0</v>
      </c>
      <c r="R80" s="18">
        <v>0</v>
      </c>
      <c r="S80" s="18">
        <v>0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0</v>
      </c>
      <c r="AB80" s="18">
        <v>0</v>
      </c>
      <c r="AC80" s="19">
        <v>0</v>
      </c>
      <c r="AD80" s="19">
        <v>0</v>
      </c>
      <c r="AE80" s="19">
        <v>0</v>
      </c>
      <c r="AF80" s="19">
        <v>0</v>
      </c>
      <c r="AG80" s="19">
        <v>0</v>
      </c>
      <c r="AH80" s="19">
        <v>0</v>
      </c>
      <c r="AI80" s="18">
        <v>0</v>
      </c>
      <c r="AJ80" s="19">
        <v>0</v>
      </c>
      <c r="AK80" s="26">
        <f>F80</f>
        <v>34</v>
      </c>
      <c r="AL80" s="19">
        <v>0</v>
      </c>
      <c r="AM80" s="19">
        <v>0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>
        <v>0</v>
      </c>
      <c r="AT80" s="18" t="str">
        <f t="shared" si="5"/>
        <v>40</v>
      </c>
      <c r="AU80" s="18" t="s">
        <v>25</v>
      </c>
      <c r="AV80" s="16" t="str">
        <f t="shared" si="10"/>
        <v>7B00013CC8011C076000000F000000000000000000000000000000000000000000000000000000003400000000000000000000000000000000407D</v>
      </c>
      <c r="AW80" s="79">
        <v>79</v>
      </c>
      <c r="AX80" s="21"/>
      <c r="AY80" s="18" t="str">
        <f t="shared" si="11"/>
        <v>00</v>
      </c>
      <c r="AZ80" s="18" t="str">
        <f t="shared" si="12"/>
        <v>00</v>
      </c>
      <c r="BA80" s="20"/>
      <c r="BB80" s="21"/>
    </row>
    <row r="81" spans="1:54" ht="66">
      <c r="A81" s="27"/>
      <c r="B81" s="16"/>
      <c r="C81" s="27"/>
      <c r="D81" s="16"/>
      <c r="E81" s="16">
        <v>3</v>
      </c>
      <c r="F81" s="25" t="s">
        <v>72</v>
      </c>
      <c r="G81" s="18" t="s">
        <v>18</v>
      </c>
      <c r="H81" s="18">
        <v>0</v>
      </c>
      <c r="I81" s="18">
        <v>1</v>
      </c>
      <c r="J81" s="18" t="s">
        <v>69</v>
      </c>
      <c r="K81" s="18" t="s">
        <v>68</v>
      </c>
      <c r="L81" s="18">
        <v>1</v>
      </c>
      <c r="M81" s="18" t="s">
        <v>152</v>
      </c>
      <c r="N81" s="19">
        <v>760</v>
      </c>
      <c r="O81" s="19">
        <v>0</v>
      </c>
      <c r="P81" s="18" t="s">
        <v>172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0</v>
      </c>
      <c r="AI81" s="18">
        <v>0</v>
      </c>
      <c r="AJ81" s="19">
        <v>0</v>
      </c>
      <c r="AK81" s="26" t="str">
        <f>F81</f>
        <v>FFFF</v>
      </c>
      <c r="AL81" s="19">
        <v>0</v>
      </c>
      <c r="AM81" s="19">
        <v>0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8" t="str">
        <f t="shared" si="5"/>
        <v>01</v>
      </c>
      <c r="AU81" s="18" t="s">
        <v>25</v>
      </c>
      <c r="AV81" s="16" t="str">
        <f t="shared" si="10"/>
        <v>7B00013CC8011C076000000F000000000000000000000000000000000000000000000000000000FFFF00000000000000000000000000000000017D</v>
      </c>
      <c r="AW81" s="79">
        <v>80</v>
      </c>
      <c r="AX81" s="21"/>
      <c r="AY81" s="18" t="str">
        <f t="shared" si="11"/>
        <v>00</v>
      </c>
      <c r="AZ81" s="18" t="str">
        <f t="shared" si="12"/>
        <v>00</v>
      </c>
      <c r="BA81" s="20"/>
      <c r="BB81" s="21"/>
    </row>
    <row r="82" spans="1:54" ht="66">
      <c r="A82" s="27"/>
      <c r="B82" s="16">
        <v>42</v>
      </c>
      <c r="C82" s="27" t="s">
        <v>94</v>
      </c>
      <c r="D82" s="16"/>
      <c r="E82" s="16">
        <v>1</v>
      </c>
      <c r="F82" s="25">
        <v>0</v>
      </c>
      <c r="G82" s="18" t="s">
        <v>18</v>
      </c>
      <c r="H82" s="18">
        <v>0</v>
      </c>
      <c r="I82" s="18">
        <v>1</v>
      </c>
      <c r="J82" s="18" t="s">
        <v>69</v>
      </c>
      <c r="K82" s="18" t="s">
        <v>68</v>
      </c>
      <c r="L82" s="18">
        <v>1</v>
      </c>
      <c r="M82" s="18" t="s">
        <v>152</v>
      </c>
      <c r="N82" s="19">
        <v>760</v>
      </c>
      <c r="O82" s="19">
        <v>0</v>
      </c>
      <c r="P82" s="18" t="s">
        <v>172</v>
      </c>
      <c r="Q82" s="18">
        <v>0</v>
      </c>
      <c r="R82" s="18">
        <v>0</v>
      </c>
      <c r="S82" s="18">
        <v>0</v>
      </c>
      <c r="T82" s="18">
        <v>0</v>
      </c>
      <c r="U82" s="18">
        <v>0</v>
      </c>
      <c r="V82" s="18">
        <v>0</v>
      </c>
      <c r="W82" s="18">
        <v>0</v>
      </c>
      <c r="X82" s="18">
        <v>0</v>
      </c>
      <c r="Y82" s="18">
        <v>0</v>
      </c>
      <c r="Z82" s="18">
        <v>0</v>
      </c>
      <c r="AA82" s="18">
        <v>0</v>
      </c>
      <c r="AB82" s="18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19">
        <v>0</v>
      </c>
      <c r="AI82" s="18">
        <v>0</v>
      </c>
      <c r="AJ82" s="19">
        <v>0</v>
      </c>
      <c r="AK82" s="19">
        <v>0</v>
      </c>
      <c r="AL82" s="26">
        <f>F82</f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8" t="str">
        <f t="shared" ref="AT82:AT105" si="13">TEXT(DEC2HEX(_xlfn.BITAND(SUM(HEX2DEC(G82)+HEX2DEC(H82)+HEX2DEC(I82)+HEX2DEC(J82)+HEX2DEC(K82)+HEX2DEC(L82)+HEX2DEC(M82)+HEX2DEC(N82)+HEX2DEC(O82)+HEX2DEC(P82)+HEX2DEC(Q82)+HEX2DEC(R82)+HEX2DEC(S82)+HEX2DEC(T82)+HEX2DEC(U82)+HEX2DEC(V82)+HEX2DEC(W82)+HEX2DEC(X82)+HEX2DEC(Y82)+HEX2DEC(Z82)+HEX2DEC(AA82)+HEX2DEC(AB82)+HEX2DEC(AC82)+HEX2DEC(AD82)+HEX2DEC(AE82)+HEX2DEC(AF82)+HEX2DEC(AG82)+HEX2DEC(AH82)+HEX2DEC(AI82)+HEX2DEC(AJ82)+HEX2DEC(AK82)+HEX2DEC(AL82)+HEX2DEC(AM82)+HEX2DEC(AN82)+HEX2DEC(AO82)+HEX2DEC(AP82)+HEX2DEC(AQ82)+HEX2DEC(AR82)+HEX2DEC(AS82)),85)),"00")</f>
        <v>04</v>
      </c>
      <c r="AU82" s="18" t="s">
        <v>25</v>
      </c>
      <c r="AV82" s="16" t="str">
        <f t="shared" si="10"/>
        <v>7B00013CC8011C076000000F000000000000000000000000000000000000000000000000000000000000000000000000000000000000000000047D</v>
      </c>
      <c r="AW82" s="79">
        <v>81</v>
      </c>
      <c r="AX82" s="21"/>
      <c r="AY82" s="18" t="str">
        <f t="shared" si="11"/>
        <v>00</v>
      </c>
      <c r="AZ82" s="18" t="str">
        <f t="shared" si="12"/>
        <v>00</v>
      </c>
      <c r="BA82" s="20"/>
      <c r="BB82" s="21"/>
    </row>
    <row r="83" spans="1:54" ht="66">
      <c r="A83" s="27"/>
      <c r="B83" s="16"/>
      <c r="C83" s="27"/>
      <c r="D83" s="16"/>
      <c r="E83" s="16">
        <v>2</v>
      </c>
      <c r="F83" s="25">
        <v>34</v>
      </c>
      <c r="G83" s="18" t="s">
        <v>18</v>
      </c>
      <c r="H83" s="18">
        <v>0</v>
      </c>
      <c r="I83" s="18">
        <v>1</v>
      </c>
      <c r="J83" s="18" t="s">
        <v>69</v>
      </c>
      <c r="K83" s="18" t="s">
        <v>68</v>
      </c>
      <c r="L83" s="18">
        <v>1</v>
      </c>
      <c r="M83" s="18" t="s">
        <v>152</v>
      </c>
      <c r="N83" s="19">
        <v>760</v>
      </c>
      <c r="O83" s="19">
        <v>0</v>
      </c>
      <c r="P83" s="18" t="s">
        <v>172</v>
      </c>
      <c r="Q83" s="18">
        <v>0</v>
      </c>
      <c r="R83" s="18">
        <v>0</v>
      </c>
      <c r="S83" s="18">
        <v>0</v>
      </c>
      <c r="T83" s="18">
        <v>0</v>
      </c>
      <c r="U83" s="18">
        <v>0</v>
      </c>
      <c r="V83" s="18">
        <v>0</v>
      </c>
      <c r="W83" s="18">
        <v>0</v>
      </c>
      <c r="X83" s="18">
        <v>0</v>
      </c>
      <c r="Y83" s="18">
        <v>0</v>
      </c>
      <c r="Z83" s="18">
        <v>0</v>
      </c>
      <c r="AA83" s="18">
        <v>0</v>
      </c>
      <c r="AB83" s="18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19">
        <v>0</v>
      </c>
      <c r="AI83" s="18">
        <v>0</v>
      </c>
      <c r="AJ83" s="19">
        <v>0</v>
      </c>
      <c r="AK83" s="19">
        <v>0</v>
      </c>
      <c r="AL83" s="26">
        <f>F83</f>
        <v>34</v>
      </c>
      <c r="AM83" s="19">
        <v>0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>
        <v>0</v>
      </c>
      <c r="AT83" s="18" t="str">
        <f t="shared" si="13"/>
        <v>40</v>
      </c>
      <c r="AU83" s="18" t="s">
        <v>25</v>
      </c>
      <c r="AV83" s="16" t="str">
        <f t="shared" si="10"/>
        <v>7B00013CC8011C076000000F000000000000000000000000000000000000000000000000000000000000340000000000000000000000000000407D</v>
      </c>
      <c r="AW83" s="79">
        <v>82</v>
      </c>
      <c r="AX83" s="21"/>
      <c r="AY83" s="18" t="str">
        <f t="shared" si="11"/>
        <v>00</v>
      </c>
      <c r="AZ83" s="18" t="str">
        <f t="shared" si="12"/>
        <v>00</v>
      </c>
      <c r="BA83" s="20"/>
      <c r="BB83" s="21"/>
    </row>
    <row r="84" spans="1:54" ht="66">
      <c r="A84" s="27"/>
      <c r="B84" s="16"/>
      <c r="C84" s="27"/>
      <c r="D84" s="16"/>
      <c r="E84" s="16">
        <v>3</v>
      </c>
      <c r="F84" s="25" t="s">
        <v>72</v>
      </c>
      <c r="G84" s="18" t="s">
        <v>18</v>
      </c>
      <c r="H84" s="18">
        <v>0</v>
      </c>
      <c r="I84" s="18">
        <v>1</v>
      </c>
      <c r="J84" s="18" t="s">
        <v>69</v>
      </c>
      <c r="K84" s="18" t="s">
        <v>68</v>
      </c>
      <c r="L84" s="18">
        <v>1</v>
      </c>
      <c r="M84" s="18" t="s">
        <v>152</v>
      </c>
      <c r="N84" s="19">
        <v>760</v>
      </c>
      <c r="O84" s="19">
        <v>0</v>
      </c>
      <c r="P84" s="18" t="s">
        <v>172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18">
        <v>0</v>
      </c>
      <c r="AJ84" s="19">
        <v>0</v>
      </c>
      <c r="AK84" s="19">
        <v>0</v>
      </c>
      <c r="AL84" s="26" t="str">
        <f>F84</f>
        <v>FFFF</v>
      </c>
      <c r="AM84" s="19">
        <v>0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8" t="str">
        <f t="shared" si="13"/>
        <v>01</v>
      </c>
      <c r="AU84" s="18" t="s">
        <v>25</v>
      </c>
      <c r="AV84" s="16" t="str">
        <f t="shared" si="10"/>
        <v>7B00013CC8011C076000000F0000000000000000000000000000000000000000000000000000000000FFFF0000000000000000000000000000017D</v>
      </c>
      <c r="AW84" s="79">
        <v>83</v>
      </c>
      <c r="AX84" s="21"/>
      <c r="AY84" s="18" t="str">
        <f t="shared" si="11"/>
        <v>00</v>
      </c>
      <c r="AZ84" s="18" t="str">
        <f t="shared" si="12"/>
        <v>00</v>
      </c>
      <c r="BA84" s="20"/>
      <c r="BB84" s="21"/>
    </row>
    <row r="85" spans="1:54" ht="66">
      <c r="A85" s="27"/>
      <c r="B85" s="16">
        <v>44</v>
      </c>
      <c r="C85" s="27" t="s">
        <v>95</v>
      </c>
      <c r="D85" s="16"/>
      <c r="E85" s="16">
        <v>1</v>
      </c>
      <c r="F85" s="25">
        <v>0</v>
      </c>
      <c r="G85" s="18" t="s">
        <v>18</v>
      </c>
      <c r="H85" s="18">
        <v>0</v>
      </c>
      <c r="I85" s="18">
        <v>1</v>
      </c>
      <c r="J85" s="18" t="s">
        <v>69</v>
      </c>
      <c r="K85" s="18" t="s">
        <v>68</v>
      </c>
      <c r="L85" s="18">
        <v>1</v>
      </c>
      <c r="M85" s="18" t="s">
        <v>152</v>
      </c>
      <c r="N85" s="19">
        <v>760</v>
      </c>
      <c r="O85" s="19">
        <v>0</v>
      </c>
      <c r="P85" s="18" t="s">
        <v>172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18">
        <v>0</v>
      </c>
      <c r="AJ85" s="19">
        <v>0</v>
      </c>
      <c r="AK85" s="19">
        <v>0</v>
      </c>
      <c r="AL85" s="19">
        <v>0</v>
      </c>
      <c r="AM85" s="26">
        <f>F85</f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8" t="str">
        <f t="shared" si="13"/>
        <v>04</v>
      </c>
      <c r="AU85" s="18" t="s">
        <v>25</v>
      </c>
      <c r="AV85" s="16" t="str">
        <f t="shared" si="10"/>
        <v>7B00013CC8011C076000000F000000000000000000000000000000000000000000000000000000000000000000000000000000000000000000047D</v>
      </c>
      <c r="AW85" s="79">
        <v>84</v>
      </c>
      <c r="AX85" s="21"/>
      <c r="AY85" s="18" t="str">
        <f t="shared" si="11"/>
        <v>00</v>
      </c>
      <c r="AZ85" s="18" t="str">
        <f t="shared" si="12"/>
        <v>00</v>
      </c>
      <c r="BA85" s="20"/>
      <c r="BB85" s="21"/>
    </row>
    <row r="86" spans="1:54" ht="66">
      <c r="A86" s="27"/>
      <c r="B86" s="16"/>
      <c r="C86" s="27"/>
      <c r="D86" s="16"/>
      <c r="E86" s="16">
        <v>2</v>
      </c>
      <c r="F86" s="25">
        <v>34</v>
      </c>
      <c r="G86" s="18" t="s">
        <v>18</v>
      </c>
      <c r="H86" s="18">
        <v>0</v>
      </c>
      <c r="I86" s="18">
        <v>1</v>
      </c>
      <c r="J86" s="18" t="s">
        <v>69</v>
      </c>
      <c r="K86" s="18" t="s">
        <v>68</v>
      </c>
      <c r="L86" s="18">
        <v>1</v>
      </c>
      <c r="M86" s="18" t="s">
        <v>152</v>
      </c>
      <c r="N86" s="19">
        <v>760</v>
      </c>
      <c r="O86" s="19">
        <v>0</v>
      </c>
      <c r="P86" s="18" t="s">
        <v>172</v>
      </c>
      <c r="Q86" s="18">
        <v>0</v>
      </c>
      <c r="R86" s="18">
        <v>0</v>
      </c>
      <c r="S86" s="18">
        <v>0</v>
      </c>
      <c r="T86" s="18">
        <v>0</v>
      </c>
      <c r="U86" s="18">
        <v>0</v>
      </c>
      <c r="V86" s="18">
        <v>0</v>
      </c>
      <c r="W86" s="18">
        <v>0</v>
      </c>
      <c r="X86" s="18">
        <v>0</v>
      </c>
      <c r="Y86" s="18">
        <v>0</v>
      </c>
      <c r="Z86" s="18">
        <v>0</v>
      </c>
      <c r="AA86" s="18">
        <v>0</v>
      </c>
      <c r="AB86" s="18">
        <v>0</v>
      </c>
      <c r="AC86" s="19">
        <v>0</v>
      </c>
      <c r="AD86" s="19">
        <v>0</v>
      </c>
      <c r="AE86" s="19">
        <v>0</v>
      </c>
      <c r="AF86" s="19">
        <v>0</v>
      </c>
      <c r="AG86" s="19">
        <v>0</v>
      </c>
      <c r="AH86" s="19">
        <v>0</v>
      </c>
      <c r="AI86" s="18">
        <v>0</v>
      </c>
      <c r="AJ86" s="19">
        <v>0</v>
      </c>
      <c r="AK86" s="19">
        <v>0</v>
      </c>
      <c r="AL86" s="19">
        <v>0</v>
      </c>
      <c r="AM86" s="26">
        <f>F86</f>
        <v>34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0</v>
      </c>
      <c r="AT86" s="18" t="str">
        <f t="shared" si="13"/>
        <v>40</v>
      </c>
      <c r="AU86" s="18" t="s">
        <v>25</v>
      </c>
      <c r="AV86" s="16" t="str">
        <f t="shared" si="10"/>
        <v>7B00013CC8011C076000000F000000000000000000000000000000000000000000000000000000000000000034000000000000000000000000407D</v>
      </c>
      <c r="AW86" s="79">
        <v>85</v>
      </c>
      <c r="AX86" s="21"/>
      <c r="AY86" s="18" t="str">
        <f t="shared" si="11"/>
        <v>00</v>
      </c>
      <c r="AZ86" s="18" t="str">
        <f t="shared" si="12"/>
        <v>00</v>
      </c>
      <c r="BA86" s="20"/>
      <c r="BB86" s="21"/>
    </row>
    <row r="87" spans="1:54" ht="66">
      <c r="A87" s="27"/>
      <c r="B87" s="16"/>
      <c r="C87" s="27"/>
      <c r="D87" s="16"/>
      <c r="E87" s="16">
        <v>3</v>
      </c>
      <c r="F87" s="25" t="s">
        <v>72</v>
      </c>
      <c r="G87" s="18" t="s">
        <v>18</v>
      </c>
      <c r="H87" s="18">
        <v>0</v>
      </c>
      <c r="I87" s="18">
        <v>1</v>
      </c>
      <c r="J87" s="18" t="s">
        <v>69</v>
      </c>
      <c r="K87" s="18" t="s">
        <v>68</v>
      </c>
      <c r="L87" s="18">
        <v>1</v>
      </c>
      <c r="M87" s="18" t="s">
        <v>152</v>
      </c>
      <c r="N87" s="19">
        <v>760</v>
      </c>
      <c r="O87" s="19">
        <v>0</v>
      </c>
      <c r="P87" s="18" t="s">
        <v>172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0</v>
      </c>
      <c r="X87" s="18">
        <v>0</v>
      </c>
      <c r="Y87" s="18">
        <v>0</v>
      </c>
      <c r="Z87" s="18">
        <v>0</v>
      </c>
      <c r="AA87" s="18">
        <v>0</v>
      </c>
      <c r="AB87" s="18">
        <v>0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8">
        <v>0</v>
      </c>
      <c r="AJ87" s="19">
        <v>0</v>
      </c>
      <c r="AK87" s="19">
        <v>0</v>
      </c>
      <c r="AL87" s="19">
        <v>0</v>
      </c>
      <c r="AM87" s="26" t="str">
        <f>F87</f>
        <v>FFFF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8" t="str">
        <f t="shared" si="13"/>
        <v>01</v>
      </c>
      <c r="AU87" s="18" t="s">
        <v>25</v>
      </c>
      <c r="AV87" s="16" t="str">
        <f t="shared" si="10"/>
        <v>7B00013CC8011C076000000F00000000000000000000000000000000000000000000000000000000000000FFFF000000000000000000000000017D</v>
      </c>
      <c r="AW87" s="79">
        <v>86</v>
      </c>
      <c r="AX87" s="21"/>
      <c r="AY87" s="18" t="str">
        <f t="shared" si="11"/>
        <v>00</v>
      </c>
      <c r="AZ87" s="18" t="str">
        <f t="shared" si="12"/>
        <v>00</v>
      </c>
      <c r="BA87" s="20"/>
      <c r="BB87" s="21"/>
    </row>
    <row r="88" spans="1:54" ht="66">
      <c r="A88" s="27"/>
      <c r="B88" s="16">
        <v>46</v>
      </c>
      <c r="C88" s="27" t="s">
        <v>96</v>
      </c>
      <c r="D88" s="16"/>
      <c r="E88" s="16">
        <v>1</v>
      </c>
      <c r="F88" s="22">
        <v>0</v>
      </c>
      <c r="G88" s="18" t="s">
        <v>18</v>
      </c>
      <c r="H88" s="18">
        <v>0</v>
      </c>
      <c r="I88" s="18">
        <v>1</v>
      </c>
      <c r="J88" s="18" t="s">
        <v>69</v>
      </c>
      <c r="K88" s="18" t="s">
        <v>68</v>
      </c>
      <c r="L88" s="18">
        <v>1</v>
      </c>
      <c r="M88" s="18" t="s">
        <v>152</v>
      </c>
      <c r="N88" s="19">
        <v>760</v>
      </c>
      <c r="O88" s="19">
        <v>0</v>
      </c>
      <c r="P88" s="18" t="s">
        <v>172</v>
      </c>
      <c r="Q88" s="18">
        <v>0</v>
      </c>
      <c r="R88" s="18">
        <v>0</v>
      </c>
      <c r="S88" s="18">
        <v>0</v>
      </c>
      <c r="T88" s="18">
        <v>0</v>
      </c>
      <c r="U88" s="18">
        <v>0</v>
      </c>
      <c r="V88" s="18">
        <v>0</v>
      </c>
      <c r="W88" s="18">
        <v>0</v>
      </c>
      <c r="X88" s="18">
        <v>0</v>
      </c>
      <c r="Y88" s="18">
        <v>0</v>
      </c>
      <c r="Z88" s="18">
        <v>0</v>
      </c>
      <c r="AA88" s="18">
        <v>0</v>
      </c>
      <c r="AB88" s="18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8">
        <v>0</v>
      </c>
      <c r="AJ88" s="19">
        <v>0</v>
      </c>
      <c r="AK88" s="19">
        <v>0</v>
      </c>
      <c r="AL88" s="19">
        <v>0</v>
      </c>
      <c r="AM88" s="19">
        <v>0</v>
      </c>
      <c r="AN88" s="26">
        <f>F88</f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8" t="str">
        <f t="shared" si="13"/>
        <v>04</v>
      </c>
      <c r="AU88" s="18" t="s">
        <v>25</v>
      </c>
      <c r="AV88" s="16" t="str">
        <f t="shared" si="10"/>
        <v>7B00013CC8011C076000000F000000000000000000000000000000000000000000000000000000000000000000000000000000000000000000047D</v>
      </c>
      <c r="AW88" s="79">
        <v>87</v>
      </c>
      <c r="AX88" s="21"/>
      <c r="AY88" s="18" t="str">
        <f t="shared" si="11"/>
        <v>00</v>
      </c>
      <c r="AZ88" s="18" t="str">
        <f t="shared" si="12"/>
        <v>00</v>
      </c>
      <c r="BA88" s="20"/>
      <c r="BB88" s="21"/>
    </row>
    <row r="89" spans="1:54" ht="66">
      <c r="A89" s="27"/>
      <c r="B89" s="16"/>
      <c r="C89" s="27"/>
      <c r="D89" s="16"/>
      <c r="E89" s="16">
        <v>2</v>
      </c>
      <c r="F89" s="22">
        <v>1</v>
      </c>
      <c r="G89" s="18" t="s">
        <v>18</v>
      </c>
      <c r="H89" s="18">
        <v>0</v>
      </c>
      <c r="I89" s="18">
        <v>1</v>
      </c>
      <c r="J89" s="18" t="s">
        <v>69</v>
      </c>
      <c r="K89" s="18" t="s">
        <v>68</v>
      </c>
      <c r="L89" s="18">
        <v>1</v>
      </c>
      <c r="M89" s="18" t="s">
        <v>152</v>
      </c>
      <c r="N89" s="19">
        <v>760</v>
      </c>
      <c r="O89" s="19">
        <v>0</v>
      </c>
      <c r="P89" s="18" t="s">
        <v>172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8">
        <v>0</v>
      </c>
      <c r="AJ89" s="19">
        <v>0</v>
      </c>
      <c r="AK89" s="19">
        <v>0</v>
      </c>
      <c r="AL89" s="19">
        <v>0</v>
      </c>
      <c r="AM89" s="19">
        <v>0</v>
      </c>
      <c r="AN89" s="26">
        <f>F89</f>
        <v>1</v>
      </c>
      <c r="AO89" s="19">
        <v>0</v>
      </c>
      <c r="AP89" s="19">
        <v>0</v>
      </c>
      <c r="AQ89" s="19">
        <v>0</v>
      </c>
      <c r="AR89" s="19">
        <v>0</v>
      </c>
      <c r="AS89" s="19">
        <v>0</v>
      </c>
      <c r="AT89" s="18" t="str">
        <f t="shared" si="13"/>
        <v>05</v>
      </c>
      <c r="AU89" s="18" t="s">
        <v>25</v>
      </c>
      <c r="AV89" s="16" t="str">
        <f t="shared" si="10"/>
        <v>7B00013CC8011C076000000F000000000000000000000000000000000000000000000000000000000000000000000100000000000000000000057D</v>
      </c>
      <c r="AW89" s="79">
        <v>88</v>
      </c>
      <c r="AX89" s="21"/>
      <c r="AY89" s="18" t="str">
        <f t="shared" si="11"/>
        <v>00</v>
      </c>
      <c r="AZ89" s="18" t="str">
        <f t="shared" si="12"/>
        <v>00</v>
      </c>
      <c r="BA89" s="20"/>
      <c r="BB89" s="21"/>
    </row>
    <row r="90" spans="1:54" ht="66">
      <c r="A90" s="27"/>
      <c r="B90" s="16"/>
      <c r="C90" s="27"/>
      <c r="D90" s="16"/>
      <c r="E90" s="16">
        <v>3</v>
      </c>
      <c r="F90" s="22" t="s">
        <v>22</v>
      </c>
      <c r="G90" s="18" t="s">
        <v>18</v>
      </c>
      <c r="H90" s="18">
        <v>0</v>
      </c>
      <c r="I90" s="18">
        <v>1</v>
      </c>
      <c r="J90" s="18" t="s">
        <v>69</v>
      </c>
      <c r="K90" s="18" t="s">
        <v>68</v>
      </c>
      <c r="L90" s="18">
        <v>1</v>
      </c>
      <c r="M90" s="18" t="s">
        <v>152</v>
      </c>
      <c r="N90" s="19">
        <v>760</v>
      </c>
      <c r="O90" s="19">
        <v>0</v>
      </c>
      <c r="P90" s="18" t="s">
        <v>172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8">
        <v>0</v>
      </c>
      <c r="AJ90" s="19">
        <v>0</v>
      </c>
      <c r="AK90" s="19">
        <v>0</v>
      </c>
      <c r="AL90" s="19">
        <v>0</v>
      </c>
      <c r="AM90" s="19">
        <v>0</v>
      </c>
      <c r="AN90" s="26" t="str">
        <f>F90</f>
        <v>FF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8" t="str">
        <f t="shared" si="13"/>
        <v>01</v>
      </c>
      <c r="AU90" s="18" t="s">
        <v>25</v>
      </c>
      <c r="AV90" s="16" t="str">
        <f t="shared" si="10"/>
        <v>7B00013CC8011C076000000F000000000000000000000000000000000000000000000000000000000000000000FF00000000000000000000017D</v>
      </c>
      <c r="AW90" s="79">
        <v>89</v>
      </c>
      <c r="AX90" s="21"/>
      <c r="AY90" s="18" t="str">
        <f t="shared" si="11"/>
        <v>00</v>
      </c>
      <c r="AZ90" s="18" t="str">
        <f t="shared" si="12"/>
        <v>00</v>
      </c>
      <c r="BA90" s="20"/>
      <c r="BB90" s="21"/>
    </row>
    <row r="91" spans="1:54" ht="66">
      <c r="A91" s="27"/>
      <c r="B91" s="16">
        <v>48</v>
      </c>
      <c r="C91" s="27" t="s">
        <v>97</v>
      </c>
      <c r="D91" s="16"/>
      <c r="E91" s="16">
        <v>1</v>
      </c>
      <c r="F91" s="25">
        <v>0</v>
      </c>
      <c r="G91" s="18" t="s">
        <v>18</v>
      </c>
      <c r="H91" s="18">
        <v>0</v>
      </c>
      <c r="I91" s="18">
        <v>1</v>
      </c>
      <c r="J91" s="18" t="s">
        <v>69</v>
      </c>
      <c r="K91" s="18" t="s">
        <v>68</v>
      </c>
      <c r="L91" s="18">
        <v>1</v>
      </c>
      <c r="M91" s="18" t="s">
        <v>152</v>
      </c>
      <c r="N91" s="19">
        <v>760</v>
      </c>
      <c r="O91" s="19">
        <v>0</v>
      </c>
      <c r="P91" s="18" t="s">
        <v>172</v>
      </c>
      <c r="Q91" s="18">
        <v>0</v>
      </c>
      <c r="R91" s="18">
        <v>0</v>
      </c>
      <c r="S91" s="18">
        <v>0</v>
      </c>
      <c r="T91" s="18">
        <v>0</v>
      </c>
      <c r="U91" s="18">
        <v>0</v>
      </c>
      <c r="V91" s="18">
        <v>0</v>
      </c>
      <c r="W91" s="18">
        <v>0</v>
      </c>
      <c r="X91" s="18">
        <v>0</v>
      </c>
      <c r="Y91" s="18">
        <v>0</v>
      </c>
      <c r="Z91" s="18">
        <v>0</v>
      </c>
      <c r="AA91" s="18">
        <v>0</v>
      </c>
      <c r="AB91" s="18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  <c r="AH91" s="19">
        <v>0</v>
      </c>
      <c r="AI91" s="18">
        <v>0</v>
      </c>
      <c r="AJ91" s="19">
        <v>0</v>
      </c>
      <c r="AK91" s="19">
        <v>0</v>
      </c>
      <c r="AL91" s="19">
        <v>0</v>
      </c>
      <c r="AM91" s="19">
        <v>0</v>
      </c>
      <c r="AN91" s="19">
        <v>0</v>
      </c>
      <c r="AO91" s="26">
        <f>F91</f>
        <v>0</v>
      </c>
      <c r="AP91" s="19">
        <v>0</v>
      </c>
      <c r="AQ91" s="19">
        <v>0</v>
      </c>
      <c r="AR91" s="19">
        <v>0</v>
      </c>
      <c r="AS91" s="19">
        <v>0</v>
      </c>
      <c r="AT91" s="18" t="str">
        <f t="shared" si="13"/>
        <v>04</v>
      </c>
      <c r="AU91" s="18" t="s">
        <v>25</v>
      </c>
      <c r="AV91" s="16" t="str">
        <f t="shared" si="10"/>
        <v>7B00013CC8011C076000000F000000000000000000000000000000000000000000000000000000000000000000000000000000000000000000047D</v>
      </c>
      <c r="AW91" s="79">
        <v>90</v>
      </c>
      <c r="AX91" s="21"/>
      <c r="AY91" s="18" t="str">
        <f t="shared" si="11"/>
        <v>00</v>
      </c>
      <c r="AZ91" s="18" t="str">
        <f t="shared" si="12"/>
        <v>00</v>
      </c>
      <c r="BA91" s="20"/>
      <c r="BB91" s="21"/>
    </row>
    <row r="92" spans="1:54" ht="66">
      <c r="A92" s="27"/>
      <c r="B92" s="16"/>
      <c r="C92" s="27"/>
      <c r="D92" s="16"/>
      <c r="E92" s="16">
        <v>2</v>
      </c>
      <c r="F92" s="25">
        <v>34</v>
      </c>
      <c r="G92" s="18" t="s">
        <v>18</v>
      </c>
      <c r="H92" s="18">
        <v>0</v>
      </c>
      <c r="I92" s="18">
        <v>1</v>
      </c>
      <c r="J92" s="18" t="s">
        <v>69</v>
      </c>
      <c r="K92" s="18" t="s">
        <v>68</v>
      </c>
      <c r="L92" s="18">
        <v>1</v>
      </c>
      <c r="M92" s="18" t="s">
        <v>152</v>
      </c>
      <c r="N92" s="19">
        <v>760</v>
      </c>
      <c r="O92" s="19">
        <v>0</v>
      </c>
      <c r="P92" s="18" t="s">
        <v>172</v>
      </c>
      <c r="Q92" s="18">
        <v>0</v>
      </c>
      <c r="R92" s="18">
        <v>0</v>
      </c>
      <c r="S92" s="18">
        <v>0</v>
      </c>
      <c r="T92" s="18">
        <v>0</v>
      </c>
      <c r="U92" s="18">
        <v>0</v>
      </c>
      <c r="V92" s="18">
        <v>0</v>
      </c>
      <c r="W92" s="18">
        <v>0</v>
      </c>
      <c r="X92" s="18">
        <v>0</v>
      </c>
      <c r="Y92" s="18">
        <v>0</v>
      </c>
      <c r="Z92" s="18">
        <v>0</v>
      </c>
      <c r="AA92" s="18">
        <v>0</v>
      </c>
      <c r="AB92" s="18">
        <v>0</v>
      </c>
      <c r="AC92" s="19">
        <v>0</v>
      </c>
      <c r="AD92" s="19">
        <v>0</v>
      </c>
      <c r="AE92" s="19">
        <v>0</v>
      </c>
      <c r="AF92" s="19">
        <v>0</v>
      </c>
      <c r="AG92" s="19">
        <v>0</v>
      </c>
      <c r="AH92" s="19">
        <v>0</v>
      </c>
      <c r="AI92" s="18">
        <v>0</v>
      </c>
      <c r="AJ92" s="19">
        <v>0</v>
      </c>
      <c r="AK92" s="19">
        <v>0</v>
      </c>
      <c r="AL92" s="19">
        <v>0</v>
      </c>
      <c r="AM92" s="19">
        <v>0</v>
      </c>
      <c r="AN92" s="19">
        <v>0</v>
      </c>
      <c r="AO92" s="26">
        <f>F92</f>
        <v>34</v>
      </c>
      <c r="AP92" s="19">
        <v>0</v>
      </c>
      <c r="AQ92" s="19">
        <v>0</v>
      </c>
      <c r="AR92" s="19">
        <v>0</v>
      </c>
      <c r="AS92" s="19">
        <v>0</v>
      </c>
      <c r="AT92" s="18" t="str">
        <f t="shared" si="13"/>
        <v>40</v>
      </c>
      <c r="AU92" s="18" t="s">
        <v>25</v>
      </c>
      <c r="AV92" s="16" t="str">
        <f t="shared" si="10"/>
        <v>7B00013CC8011C076000000F000000000000000000000000000000000000000000000000000000000000000000000000340000000000000000407D</v>
      </c>
      <c r="AW92" s="79">
        <v>91</v>
      </c>
      <c r="AX92" s="21"/>
      <c r="AY92" s="18" t="str">
        <f t="shared" si="11"/>
        <v>00</v>
      </c>
      <c r="AZ92" s="18" t="str">
        <f t="shared" si="12"/>
        <v>00</v>
      </c>
      <c r="BA92" s="20"/>
      <c r="BB92" s="21"/>
    </row>
    <row r="93" spans="1:54" ht="66">
      <c r="A93" s="27"/>
      <c r="B93" s="16"/>
      <c r="C93" s="27"/>
      <c r="D93" s="16"/>
      <c r="E93" s="16">
        <v>3</v>
      </c>
      <c r="F93" s="25" t="s">
        <v>72</v>
      </c>
      <c r="G93" s="18" t="s">
        <v>18</v>
      </c>
      <c r="H93" s="18">
        <v>0</v>
      </c>
      <c r="I93" s="18">
        <v>1</v>
      </c>
      <c r="J93" s="18" t="s">
        <v>69</v>
      </c>
      <c r="K93" s="18" t="s">
        <v>68</v>
      </c>
      <c r="L93" s="18">
        <v>1</v>
      </c>
      <c r="M93" s="18" t="s">
        <v>152</v>
      </c>
      <c r="N93" s="19">
        <v>760</v>
      </c>
      <c r="O93" s="19">
        <v>0</v>
      </c>
      <c r="P93" s="18" t="s">
        <v>172</v>
      </c>
      <c r="Q93" s="18">
        <v>0</v>
      </c>
      <c r="R93" s="18">
        <v>0</v>
      </c>
      <c r="S93" s="18">
        <v>0</v>
      </c>
      <c r="T93" s="18">
        <v>0</v>
      </c>
      <c r="U93" s="18">
        <v>0</v>
      </c>
      <c r="V93" s="18">
        <v>0</v>
      </c>
      <c r="W93" s="18">
        <v>0</v>
      </c>
      <c r="X93" s="18">
        <v>0</v>
      </c>
      <c r="Y93" s="18">
        <v>0</v>
      </c>
      <c r="Z93" s="18">
        <v>0</v>
      </c>
      <c r="AA93" s="18">
        <v>0</v>
      </c>
      <c r="AB93" s="18">
        <v>0</v>
      </c>
      <c r="AC93" s="19">
        <v>0</v>
      </c>
      <c r="AD93" s="19">
        <v>0</v>
      </c>
      <c r="AE93" s="19">
        <v>0</v>
      </c>
      <c r="AF93" s="19">
        <v>0</v>
      </c>
      <c r="AG93" s="19">
        <v>0</v>
      </c>
      <c r="AH93" s="19">
        <v>0</v>
      </c>
      <c r="AI93" s="18">
        <v>0</v>
      </c>
      <c r="AJ93" s="19">
        <v>0</v>
      </c>
      <c r="AK93" s="19">
        <v>0</v>
      </c>
      <c r="AL93" s="19">
        <v>0</v>
      </c>
      <c r="AM93" s="19">
        <v>0</v>
      </c>
      <c r="AN93" s="19">
        <v>0</v>
      </c>
      <c r="AO93" s="26" t="str">
        <f>F93</f>
        <v>FFFF</v>
      </c>
      <c r="AP93" s="19">
        <v>0</v>
      </c>
      <c r="AQ93" s="19">
        <v>0</v>
      </c>
      <c r="AR93" s="19">
        <v>0</v>
      </c>
      <c r="AS93" s="19">
        <v>0</v>
      </c>
      <c r="AT93" s="18" t="str">
        <f t="shared" si="13"/>
        <v>01</v>
      </c>
      <c r="AU93" s="18" t="s">
        <v>25</v>
      </c>
      <c r="AV93" s="16" t="str">
        <f t="shared" si="10"/>
        <v>7B00013CC8011C076000000F0000000000000000000000000000000000000000000000000000000000000000000000FFFF0000000000000000017D</v>
      </c>
      <c r="AW93" s="79">
        <v>92</v>
      </c>
      <c r="AX93" s="21"/>
      <c r="AY93" s="18" t="str">
        <f t="shared" si="11"/>
        <v>00</v>
      </c>
      <c r="AZ93" s="18" t="str">
        <f t="shared" si="12"/>
        <v>00</v>
      </c>
      <c r="BA93" s="20"/>
      <c r="BB93" s="21"/>
    </row>
    <row r="94" spans="1:54" ht="66">
      <c r="A94" s="27"/>
      <c r="B94" s="16">
        <v>50</v>
      </c>
      <c r="C94" s="27" t="s">
        <v>98</v>
      </c>
      <c r="D94" s="16"/>
      <c r="E94" s="16">
        <v>1</v>
      </c>
      <c r="F94" s="25">
        <v>0</v>
      </c>
      <c r="G94" s="18" t="s">
        <v>18</v>
      </c>
      <c r="H94" s="18">
        <v>0</v>
      </c>
      <c r="I94" s="18">
        <v>1</v>
      </c>
      <c r="J94" s="18" t="s">
        <v>69</v>
      </c>
      <c r="K94" s="18" t="s">
        <v>68</v>
      </c>
      <c r="L94" s="18">
        <v>1</v>
      </c>
      <c r="M94" s="18" t="s">
        <v>152</v>
      </c>
      <c r="N94" s="19">
        <v>760</v>
      </c>
      <c r="O94" s="19">
        <v>0</v>
      </c>
      <c r="P94" s="18" t="s">
        <v>172</v>
      </c>
      <c r="Q94" s="18">
        <v>0</v>
      </c>
      <c r="R94" s="18">
        <v>0</v>
      </c>
      <c r="S94" s="18">
        <v>0</v>
      </c>
      <c r="T94" s="18">
        <v>0</v>
      </c>
      <c r="U94" s="18">
        <v>0</v>
      </c>
      <c r="V94" s="18">
        <v>0</v>
      </c>
      <c r="W94" s="18">
        <v>0</v>
      </c>
      <c r="X94" s="18">
        <v>0</v>
      </c>
      <c r="Y94" s="18">
        <v>0</v>
      </c>
      <c r="Z94" s="18">
        <v>0</v>
      </c>
      <c r="AA94" s="18">
        <v>0</v>
      </c>
      <c r="AB94" s="18">
        <v>0</v>
      </c>
      <c r="AC94" s="19">
        <v>0</v>
      </c>
      <c r="AD94" s="19">
        <v>0</v>
      </c>
      <c r="AE94" s="19">
        <v>0</v>
      </c>
      <c r="AF94" s="19">
        <v>0</v>
      </c>
      <c r="AG94" s="19">
        <v>0</v>
      </c>
      <c r="AH94" s="19">
        <v>0</v>
      </c>
      <c r="AI94" s="18">
        <v>0</v>
      </c>
      <c r="AJ94" s="19">
        <v>0</v>
      </c>
      <c r="AK94" s="19">
        <v>0</v>
      </c>
      <c r="AL94" s="19">
        <v>0</v>
      </c>
      <c r="AM94" s="19">
        <v>0</v>
      </c>
      <c r="AN94" s="19">
        <v>0</v>
      </c>
      <c r="AO94" s="19">
        <v>0</v>
      </c>
      <c r="AP94" s="26">
        <f>F94</f>
        <v>0</v>
      </c>
      <c r="AQ94" s="19">
        <v>0</v>
      </c>
      <c r="AR94" s="19">
        <v>0</v>
      </c>
      <c r="AS94" s="19">
        <v>0</v>
      </c>
      <c r="AT94" s="18" t="str">
        <f t="shared" si="13"/>
        <v>04</v>
      </c>
      <c r="AU94" s="18" t="s">
        <v>25</v>
      </c>
      <c r="AV94" s="16" t="str">
        <f t="shared" si="10"/>
        <v>7B00013CC8011C076000000F000000000000000000000000000000000000000000000000000000000000000000000000000000000000000000047D</v>
      </c>
      <c r="AW94" s="79">
        <v>93</v>
      </c>
      <c r="AX94" s="21"/>
      <c r="AY94" s="18" t="str">
        <f t="shared" si="11"/>
        <v>00</v>
      </c>
      <c r="AZ94" s="18" t="str">
        <f t="shared" si="12"/>
        <v>00</v>
      </c>
      <c r="BA94" s="20"/>
      <c r="BB94" s="21"/>
    </row>
    <row r="95" spans="1:54" ht="66">
      <c r="A95" s="27"/>
      <c r="B95" s="16"/>
      <c r="C95" s="27"/>
      <c r="D95" s="16"/>
      <c r="E95" s="16">
        <v>2</v>
      </c>
      <c r="F95" s="25">
        <v>34</v>
      </c>
      <c r="G95" s="18" t="s">
        <v>18</v>
      </c>
      <c r="H95" s="18">
        <v>0</v>
      </c>
      <c r="I95" s="18">
        <v>1</v>
      </c>
      <c r="J95" s="18" t="s">
        <v>69</v>
      </c>
      <c r="K95" s="18" t="s">
        <v>68</v>
      </c>
      <c r="L95" s="18">
        <v>1</v>
      </c>
      <c r="M95" s="18" t="s">
        <v>152</v>
      </c>
      <c r="N95" s="19">
        <v>760</v>
      </c>
      <c r="O95" s="19">
        <v>0</v>
      </c>
      <c r="P95" s="18" t="s">
        <v>172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0</v>
      </c>
      <c r="W95" s="18">
        <v>0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0</v>
      </c>
      <c r="AH95" s="19">
        <v>0</v>
      </c>
      <c r="AI95" s="18">
        <v>0</v>
      </c>
      <c r="AJ95" s="19">
        <v>0</v>
      </c>
      <c r="AK95" s="19">
        <v>0</v>
      </c>
      <c r="AL95" s="19">
        <v>0</v>
      </c>
      <c r="AM95" s="19">
        <v>0</v>
      </c>
      <c r="AN95" s="19">
        <v>0</v>
      </c>
      <c r="AO95" s="19">
        <v>0</v>
      </c>
      <c r="AP95" s="26">
        <f>F95</f>
        <v>34</v>
      </c>
      <c r="AQ95" s="19">
        <v>0</v>
      </c>
      <c r="AR95" s="19">
        <v>0</v>
      </c>
      <c r="AS95" s="19">
        <v>0</v>
      </c>
      <c r="AT95" s="18" t="str">
        <f t="shared" si="13"/>
        <v>40</v>
      </c>
      <c r="AU95" s="18" t="s">
        <v>25</v>
      </c>
      <c r="AV95" s="16" t="str">
        <f t="shared" si="10"/>
        <v>7B00013CC8011C076000000F000000000000000000000000000000000000000000000000000000000000000000000000000034000000000000407D</v>
      </c>
      <c r="AW95" s="79">
        <v>94</v>
      </c>
      <c r="AX95" s="21"/>
      <c r="AY95" s="18" t="str">
        <f t="shared" si="11"/>
        <v>00</v>
      </c>
      <c r="AZ95" s="18" t="str">
        <f t="shared" si="12"/>
        <v>00</v>
      </c>
      <c r="BA95" s="20"/>
      <c r="BB95" s="21"/>
    </row>
    <row r="96" spans="1:54" ht="66">
      <c r="A96" s="27"/>
      <c r="B96" s="16"/>
      <c r="C96" s="27"/>
      <c r="D96" s="16"/>
      <c r="E96" s="16">
        <v>3</v>
      </c>
      <c r="F96" s="25" t="s">
        <v>72</v>
      </c>
      <c r="G96" s="18" t="s">
        <v>18</v>
      </c>
      <c r="H96" s="18">
        <v>0</v>
      </c>
      <c r="I96" s="18">
        <v>1</v>
      </c>
      <c r="J96" s="18" t="s">
        <v>69</v>
      </c>
      <c r="K96" s="18" t="s">
        <v>68</v>
      </c>
      <c r="L96" s="18">
        <v>1</v>
      </c>
      <c r="M96" s="18" t="s">
        <v>152</v>
      </c>
      <c r="N96" s="19">
        <v>760</v>
      </c>
      <c r="O96" s="19">
        <v>0</v>
      </c>
      <c r="P96" s="18" t="s">
        <v>172</v>
      </c>
      <c r="Q96" s="18">
        <v>0</v>
      </c>
      <c r="R96" s="18">
        <v>0</v>
      </c>
      <c r="S96" s="18">
        <v>0</v>
      </c>
      <c r="T96" s="18">
        <v>0</v>
      </c>
      <c r="U96" s="18">
        <v>0</v>
      </c>
      <c r="V96" s="18">
        <v>0</v>
      </c>
      <c r="W96" s="18">
        <v>0</v>
      </c>
      <c r="X96" s="18">
        <v>0</v>
      </c>
      <c r="Y96" s="18">
        <v>0</v>
      </c>
      <c r="Z96" s="18">
        <v>0</v>
      </c>
      <c r="AA96" s="18">
        <v>0</v>
      </c>
      <c r="AB96" s="18">
        <v>0</v>
      </c>
      <c r="AC96" s="19">
        <v>0</v>
      </c>
      <c r="AD96" s="19">
        <v>0</v>
      </c>
      <c r="AE96" s="19">
        <v>0</v>
      </c>
      <c r="AF96" s="19">
        <v>0</v>
      </c>
      <c r="AG96" s="19">
        <v>0</v>
      </c>
      <c r="AH96" s="19">
        <v>0</v>
      </c>
      <c r="AI96" s="18">
        <v>0</v>
      </c>
      <c r="AJ96" s="19">
        <v>0</v>
      </c>
      <c r="AK96" s="19">
        <v>0</v>
      </c>
      <c r="AL96" s="19">
        <v>0</v>
      </c>
      <c r="AM96" s="19">
        <v>0</v>
      </c>
      <c r="AN96" s="19">
        <v>0</v>
      </c>
      <c r="AO96" s="19">
        <v>0</v>
      </c>
      <c r="AP96" s="26" t="str">
        <f>F96</f>
        <v>FFFF</v>
      </c>
      <c r="AQ96" s="19">
        <v>0</v>
      </c>
      <c r="AR96" s="19">
        <v>0</v>
      </c>
      <c r="AS96" s="19">
        <v>0</v>
      </c>
      <c r="AT96" s="18" t="str">
        <f t="shared" si="13"/>
        <v>01</v>
      </c>
      <c r="AU96" s="18" t="s">
        <v>25</v>
      </c>
      <c r="AV96" s="16" t="str">
        <f t="shared" si="10"/>
        <v>7B00013CC8011C076000000F00000000000000000000000000000000000000000000000000000000000000000000000000FFFF000000000000017D</v>
      </c>
      <c r="AW96" s="79">
        <v>95</v>
      </c>
      <c r="AX96" s="21"/>
      <c r="AY96" s="18" t="str">
        <f t="shared" si="11"/>
        <v>00</v>
      </c>
      <c r="AZ96" s="18" t="str">
        <f t="shared" si="12"/>
        <v>00</v>
      </c>
      <c r="BA96" s="20"/>
      <c r="BB96" s="21"/>
    </row>
    <row r="97" spans="1:54" ht="66">
      <c r="A97" s="27"/>
      <c r="B97" s="16">
        <v>52</v>
      </c>
      <c r="C97" s="27" t="s">
        <v>99</v>
      </c>
      <c r="D97" s="16"/>
      <c r="E97" s="16">
        <v>1</v>
      </c>
      <c r="F97" s="25">
        <v>0</v>
      </c>
      <c r="G97" s="18" t="s">
        <v>18</v>
      </c>
      <c r="H97" s="18">
        <v>0</v>
      </c>
      <c r="I97" s="18">
        <v>1</v>
      </c>
      <c r="J97" s="18" t="s">
        <v>69</v>
      </c>
      <c r="K97" s="18" t="s">
        <v>68</v>
      </c>
      <c r="L97" s="18">
        <v>1</v>
      </c>
      <c r="M97" s="18" t="s">
        <v>152</v>
      </c>
      <c r="N97" s="19">
        <v>760</v>
      </c>
      <c r="O97" s="19">
        <v>0</v>
      </c>
      <c r="P97" s="18" t="s">
        <v>172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0</v>
      </c>
      <c r="X97" s="18">
        <v>0</v>
      </c>
      <c r="Y97" s="18">
        <v>0</v>
      </c>
      <c r="Z97" s="18">
        <v>0</v>
      </c>
      <c r="AA97" s="18">
        <v>0</v>
      </c>
      <c r="AB97" s="18">
        <v>0</v>
      </c>
      <c r="AC97" s="19">
        <v>0</v>
      </c>
      <c r="AD97" s="19">
        <v>0</v>
      </c>
      <c r="AE97" s="19">
        <v>0</v>
      </c>
      <c r="AF97" s="19">
        <v>0</v>
      </c>
      <c r="AG97" s="19">
        <v>0</v>
      </c>
      <c r="AH97" s="19">
        <v>0</v>
      </c>
      <c r="AI97" s="18">
        <v>0</v>
      </c>
      <c r="AJ97" s="19">
        <v>0</v>
      </c>
      <c r="AK97" s="19">
        <v>0</v>
      </c>
      <c r="AL97" s="19">
        <v>0</v>
      </c>
      <c r="AM97" s="19">
        <v>0</v>
      </c>
      <c r="AN97" s="19">
        <v>0</v>
      </c>
      <c r="AO97" s="19">
        <v>0</v>
      </c>
      <c r="AP97" s="19">
        <v>0</v>
      </c>
      <c r="AQ97" s="26">
        <f>F97</f>
        <v>0</v>
      </c>
      <c r="AR97" s="19">
        <v>0</v>
      </c>
      <c r="AS97" s="19">
        <v>0</v>
      </c>
      <c r="AT97" s="18" t="str">
        <f t="shared" si="13"/>
        <v>04</v>
      </c>
      <c r="AU97" s="18" t="s">
        <v>25</v>
      </c>
      <c r="AV97" s="16" t="str">
        <f t="shared" si="10"/>
        <v>7B00013CC8011C076000000F000000000000000000000000000000000000000000000000000000000000000000000000000000000000000000047D</v>
      </c>
      <c r="AW97" s="79">
        <v>96</v>
      </c>
      <c r="AX97" s="21"/>
      <c r="AY97" s="18" t="str">
        <f t="shared" si="11"/>
        <v>00</v>
      </c>
      <c r="AZ97" s="18" t="str">
        <f t="shared" si="12"/>
        <v>00</v>
      </c>
      <c r="BA97" s="20"/>
      <c r="BB97" s="21"/>
    </row>
    <row r="98" spans="1:54" ht="66">
      <c r="A98" s="27"/>
      <c r="B98" s="16"/>
      <c r="C98" s="27"/>
      <c r="D98" s="16"/>
      <c r="E98" s="16">
        <v>2</v>
      </c>
      <c r="F98" s="25">
        <v>34</v>
      </c>
      <c r="G98" s="18" t="s">
        <v>18</v>
      </c>
      <c r="H98" s="18">
        <v>0</v>
      </c>
      <c r="I98" s="18">
        <v>1</v>
      </c>
      <c r="J98" s="18" t="s">
        <v>69</v>
      </c>
      <c r="K98" s="18" t="s">
        <v>68</v>
      </c>
      <c r="L98" s="18">
        <v>1</v>
      </c>
      <c r="M98" s="18" t="s">
        <v>152</v>
      </c>
      <c r="N98" s="19">
        <v>760</v>
      </c>
      <c r="O98" s="19">
        <v>0</v>
      </c>
      <c r="P98" s="18" t="s">
        <v>172</v>
      </c>
      <c r="Q98" s="18">
        <v>0</v>
      </c>
      <c r="R98" s="18">
        <v>0</v>
      </c>
      <c r="S98" s="18">
        <v>0</v>
      </c>
      <c r="T98" s="18">
        <v>0</v>
      </c>
      <c r="U98" s="18">
        <v>0</v>
      </c>
      <c r="V98" s="18">
        <v>0</v>
      </c>
      <c r="W98" s="18">
        <v>0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9">
        <v>0</v>
      </c>
      <c r="AD98" s="19">
        <v>0</v>
      </c>
      <c r="AE98" s="19">
        <v>0</v>
      </c>
      <c r="AF98" s="19">
        <v>0</v>
      </c>
      <c r="AG98" s="19">
        <v>0</v>
      </c>
      <c r="AH98" s="19">
        <v>0</v>
      </c>
      <c r="AI98" s="18">
        <v>0</v>
      </c>
      <c r="AJ98" s="19">
        <v>0</v>
      </c>
      <c r="AK98" s="19">
        <v>0</v>
      </c>
      <c r="AL98" s="19">
        <v>0</v>
      </c>
      <c r="AM98" s="19">
        <v>0</v>
      </c>
      <c r="AN98" s="19">
        <v>0</v>
      </c>
      <c r="AO98" s="19">
        <v>0</v>
      </c>
      <c r="AP98" s="19">
        <v>0</v>
      </c>
      <c r="AQ98" s="26">
        <f>F98</f>
        <v>34</v>
      </c>
      <c r="AR98" s="19">
        <v>0</v>
      </c>
      <c r="AS98" s="19">
        <v>0</v>
      </c>
      <c r="AT98" s="18" t="str">
        <f t="shared" si="13"/>
        <v>40</v>
      </c>
      <c r="AU98" s="18" t="s">
        <v>25</v>
      </c>
      <c r="AV98" s="16" t="str">
        <f t="shared" si="10"/>
        <v>7B00013CC8011C076000000F000000000000000000000000000000000000000000000000000000000000000000000000000000003400000000407D</v>
      </c>
      <c r="AW98" s="79">
        <v>97</v>
      </c>
      <c r="AX98" s="21"/>
      <c r="AY98" s="18" t="str">
        <f t="shared" si="11"/>
        <v>00</v>
      </c>
      <c r="AZ98" s="18" t="str">
        <f t="shared" si="12"/>
        <v>00</v>
      </c>
      <c r="BA98" s="20"/>
      <c r="BB98" s="21"/>
    </row>
    <row r="99" spans="1:54" ht="66">
      <c r="A99" s="27"/>
      <c r="B99" s="16"/>
      <c r="C99" s="27"/>
      <c r="D99" s="16"/>
      <c r="E99" s="16">
        <v>3</v>
      </c>
      <c r="F99" s="25" t="s">
        <v>72</v>
      </c>
      <c r="G99" s="18" t="s">
        <v>18</v>
      </c>
      <c r="H99" s="18">
        <v>0</v>
      </c>
      <c r="I99" s="18">
        <v>1</v>
      </c>
      <c r="J99" s="18" t="s">
        <v>69</v>
      </c>
      <c r="K99" s="18" t="s">
        <v>68</v>
      </c>
      <c r="L99" s="18">
        <v>1</v>
      </c>
      <c r="M99" s="18" t="s">
        <v>152</v>
      </c>
      <c r="N99" s="19">
        <v>760</v>
      </c>
      <c r="O99" s="19">
        <v>0</v>
      </c>
      <c r="P99" s="18" t="s">
        <v>172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8">
        <v>0</v>
      </c>
      <c r="AJ99" s="19">
        <v>0</v>
      </c>
      <c r="AK99" s="19">
        <v>0</v>
      </c>
      <c r="AL99" s="19">
        <v>0</v>
      </c>
      <c r="AM99" s="19">
        <v>0</v>
      </c>
      <c r="AN99" s="19">
        <v>0</v>
      </c>
      <c r="AO99" s="19">
        <v>0</v>
      </c>
      <c r="AP99" s="19">
        <v>0</v>
      </c>
      <c r="AQ99" s="26" t="str">
        <f>F99</f>
        <v>FFFF</v>
      </c>
      <c r="AR99" s="19">
        <v>0</v>
      </c>
      <c r="AS99" s="19">
        <v>0</v>
      </c>
      <c r="AT99" s="18" t="str">
        <f t="shared" si="13"/>
        <v>01</v>
      </c>
      <c r="AU99" s="18" t="s">
        <v>25</v>
      </c>
      <c r="AV99" s="16" t="str">
        <f t="shared" si="10"/>
        <v>7B00013CC8011C076000000F000000000000000000000000000000000000000000000000000000000000000000000000000000FFFF00000000017D</v>
      </c>
      <c r="AW99" s="79">
        <v>98</v>
      </c>
      <c r="AX99" s="21"/>
      <c r="AY99" s="18" t="str">
        <f t="shared" si="11"/>
        <v>00</v>
      </c>
      <c r="AZ99" s="18" t="str">
        <f t="shared" si="12"/>
        <v>00</v>
      </c>
      <c r="BA99" s="20"/>
      <c r="BB99" s="21"/>
    </row>
    <row r="100" spans="1:54" ht="66">
      <c r="A100" s="27"/>
      <c r="B100" s="16">
        <v>54</v>
      </c>
      <c r="C100" s="27" t="s">
        <v>100</v>
      </c>
      <c r="D100" s="16"/>
      <c r="E100" s="16">
        <v>1</v>
      </c>
      <c r="F100" s="25">
        <v>0</v>
      </c>
      <c r="G100" s="18" t="s">
        <v>18</v>
      </c>
      <c r="H100" s="18">
        <v>0</v>
      </c>
      <c r="I100" s="18">
        <v>1</v>
      </c>
      <c r="J100" s="18" t="s">
        <v>69</v>
      </c>
      <c r="K100" s="18" t="s">
        <v>68</v>
      </c>
      <c r="L100" s="18">
        <v>1</v>
      </c>
      <c r="M100" s="18" t="s">
        <v>152</v>
      </c>
      <c r="N100" s="19">
        <v>760</v>
      </c>
      <c r="O100" s="19">
        <v>0</v>
      </c>
      <c r="P100" s="18" t="s">
        <v>172</v>
      </c>
      <c r="Q100" s="18">
        <v>0</v>
      </c>
      <c r="R100" s="18">
        <v>0</v>
      </c>
      <c r="S100" s="18">
        <v>0</v>
      </c>
      <c r="T100" s="18">
        <v>0</v>
      </c>
      <c r="U100" s="18">
        <v>0</v>
      </c>
      <c r="V100" s="18">
        <v>0</v>
      </c>
      <c r="W100" s="18">
        <v>0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0</v>
      </c>
      <c r="AH100" s="19">
        <v>0</v>
      </c>
      <c r="AI100" s="18">
        <v>0</v>
      </c>
      <c r="AJ100" s="19">
        <v>0</v>
      </c>
      <c r="AK100" s="19">
        <v>0</v>
      </c>
      <c r="AL100" s="19">
        <v>0</v>
      </c>
      <c r="AM100" s="19">
        <v>0</v>
      </c>
      <c r="AN100" s="19">
        <v>0</v>
      </c>
      <c r="AO100" s="19">
        <v>0</v>
      </c>
      <c r="AP100" s="19">
        <v>0</v>
      </c>
      <c r="AQ100" s="19">
        <v>0</v>
      </c>
      <c r="AR100" s="26">
        <f>F100</f>
        <v>0</v>
      </c>
      <c r="AS100" s="19">
        <v>0</v>
      </c>
      <c r="AT100" s="18" t="str">
        <f t="shared" si="13"/>
        <v>04</v>
      </c>
      <c r="AU100" s="18" t="s">
        <v>25</v>
      </c>
      <c r="AV100" s="16" t="str">
        <f t="shared" si="10"/>
        <v>7B00013CC8011C076000000F000000000000000000000000000000000000000000000000000000000000000000000000000000000000000000047D</v>
      </c>
      <c r="AW100" s="79">
        <v>99</v>
      </c>
      <c r="AX100" s="21"/>
      <c r="AY100" s="18" t="str">
        <f t="shared" si="11"/>
        <v>00</v>
      </c>
      <c r="AZ100" s="18" t="str">
        <f t="shared" si="12"/>
        <v>00</v>
      </c>
      <c r="BA100" s="20"/>
      <c r="BB100" s="21"/>
    </row>
    <row r="101" spans="1:54" ht="66">
      <c r="A101" s="27"/>
      <c r="B101" s="16"/>
      <c r="C101" s="27"/>
      <c r="D101" s="16"/>
      <c r="E101" s="16">
        <v>2</v>
      </c>
      <c r="F101" s="25">
        <v>34</v>
      </c>
      <c r="G101" s="18" t="s">
        <v>18</v>
      </c>
      <c r="H101" s="18">
        <v>0</v>
      </c>
      <c r="I101" s="18">
        <v>1</v>
      </c>
      <c r="J101" s="18" t="s">
        <v>69</v>
      </c>
      <c r="K101" s="18" t="s">
        <v>68</v>
      </c>
      <c r="L101" s="18">
        <v>1</v>
      </c>
      <c r="M101" s="18" t="s">
        <v>152</v>
      </c>
      <c r="N101" s="19">
        <v>760</v>
      </c>
      <c r="O101" s="19">
        <v>0</v>
      </c>
      <c r="P101" s="18" t="s">
        <v>172</v>
      </c>
      <c r="Q101" s="18">
        <v>0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18">
        <v>0</v>
      </c>
      <c r="X101" s="18">
        <v>0</v>
      </c>
      <c r="Y101" s="18">
        <v>0</v>
      </c>
      <c r="Z101" s="18">
        <v>0</v>
      </c>
      <c r="AA101" s="18">
        <v>0</v>
      </c>
      <c r="AB101" s="18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18">
        <v>0</v>
      </c>
      <c r="AJ101" s="19">
        <v>0</v>
      </c>
      <c r="AK101" s="19">
        <v>0</v>
      </c>
      <c r="AL101" s="19">
        <v>0</v>
      </c>
      <c r="AM101" s="19">
        <v>0</v>
      </c>
      <c r="AN101" s="19">
        <v>0</v>
      </c>
      <c r="AO101" s="19">
        <v>0</v>
      </c>
      <c r="AP101" s="19">
        <v>0</v>
      </c>
      <c r="AQ101" s="19">
        <v>0</v>
      </c>
      <c r="AR101" s="26">
        <f>F101</f>
        <v>34</v>
      </c>
      <c r="AS101" s="19">
        <v>0</v>
      </c>
      <c r="AT101" s="18" t="str">
        <f t="shared" si="13"/>
        <v>40</v>
      </c>
      <c r="AU101" s="18" t="s">
        <v>25</v>
      </c>
      <c r="AV101" s="16" t="str">
        <f t="shared" si="10"/>
        <v>7B00013CC8011C076000000F000000000000000000000000000000000000000000000000000000000000000000000000000000000000340000407D</v>
      </c>
      <c r="AW101" s="79">
        <v>100</v>
      </c>
      <c r="AX101" s="21"/>
      <c r="AY101" s="18" t="str">
        <f t="shared" si="11"/>
        <v>00</v>
      </c>
      <c r="AZ101" s="18" t="str">
        <f t="shared" si="12"/>
        <v>00</v>
      </c>
      <c r="BA101" s="20"/>
      <c r="BB101" s="21"/>
    </row>
    <row r="102" spans="1:54" ht="66">
      <c r="A102" s="27"/>
      <c r="B102" s="16"/>
      <c r="C102" s="27"/>
      <c r="D102" s="16"/>
      <c r="E102" s="16">
        <v>3</v>
      </c>
      <c r="F102" s="25" t="s">
        <v>72</v>
      </c>
      <c r="G102" s="18" t="s">
        <v>18</v>
      </c>
      <c r="H102" s="18">
        <v>0</v>
      </c>
      <c r="I102" s="18">
        <v>1</v>
      </c>
      <c r="J102" s="18" t="s">
        <v>69</v>
      </c>
      <c r="K102" s="18" t="s">
        <v>68</v>
      </c>
      <c r="L102" s="18">
        <v>1</v>
      </c>
      <c r="M102" s="18" t="s">
        <v>152</v>
      </c>
      <c r="N102" s="19">
        <v>760</v>
      </c>
      <c r="O102" s="19">
        <v>0</v>
      </c>
      <c r="P102" s="18" t="s">
        <v>172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0</v>
      </c>
      <c r="Z102" s="18">
        <v>0</v>
      </c>
      <c r="AA102" s="18">
        <v>0</v>
      </c>
      <c r="AB102" s="18">
        <v>0</v>
      </c>
      <c r="AC102" s="19">
        <v>0</v>
      </c>
      <c r="AD102" s="19">
        <v>0</v>
      </c>
      <c r="AE102" s="19">
        <v>0</v>
      </c>
      <c r="AF102" s="19">
        <v>0</v>
      </c>
      <c r="AG102" s="19">
        <v>0</v>
      </c>
      <c r="AH102" s="19">
        <v>0</v>
      </c>
      <c r="AI102" s="18">
        <v>0</v>
      </c>
      <c r="AJ102" s="19">
        <v>0</v>
      </c>
      <c r="AK102" s="19">
        <v>0</v>
      </c>
      <c r="AL102" s="19">
        <v>0</v>
      </c>
      <c r="AM102" s="19">
        <v>0</v>
      </c>
      <c r="AN102" s="19">
        <v>0</v>
      </c>
      <c r="AO102" s="19">
        <v>0</v>
      </c>
      <c r="AP102" s="19">
        <v>0</v>
      </c>
      <c r="AQ102" s="19">
        <v>0</v>
      </c>
      <c r="AR102" s="26" t="str">
        <f>F102</f>
        <v>FFFF</v>
      </c>
      <c r="AS102" s="19">
        <v>0</v>
      </c>
      <c r="AT102" s="18" t="str">
        <f t="shared" si="13"/>
        <v>01</v>
      </c>
      <c r="AU102" s="18" t="s">
        <v>25</v>
      </c>
      <c r="AV102" s="16" t="str">
        <f t="shared" si="10"/>
        <v>7B00013CC8011C076000000F0000000000000000000000000000000000000000000000000000000000000000000000000000000000FFFF0000017D</v>
      </c>
      <c r="AW102" s="79">
        <v>101</v>
      </c>
      <c r="AX102" s="21"/>
      <c r="AY102" s="18" t="str">
        <f t="shared" si="11"/>
        <v>00</v>
      </c>
      <c r="AZ102" s="18" t="str">
        <f t="shared" si="12"/>
        <v>00</v>
      </c>
      <c r="BA102" s="20"/>
      <c r="BB102" s="21"/>
    </row>
    <row r="103" spans="1:54" ht="66">
      <c r="A103" s="27"/>
      <c r="B103" s="16">
        <v>56</v>
      </c>
      <c r="C103" s="27" t="s">
        <v>101</v>
      </c>
      <c r="D103" s="16"/>
      <c r="E103" s="16">
        <v>1</v>
      </c>
      <c r="F103" s="25">
        <v>0</v>
      </c>
      <c r="G103" s="18" t="s">
        <v>18</v>
      </c>
      <c r="H103" s="18">
        <v>0</v>
      </c>
      <c r="I103" s="18">
        <v>1</v>
      </c>
      <c r="J103" s="18" t="s">
        <v>69</v>
      </c>
      <c r="K103" s="18" t="s">
        <v>68</v>
      </c>
      <c r="L103" s="18">
        <v>1</v>
      </c>
      <c r="M103" s="18" t="s">
        <v>152</v>
      </c>
      <c r="N103" s="19">
        <v>760</v>
      </c>
      <c r="O103" s="19">
        <v>0</v>
      </c>
      <c r="P103" s="18" t="s">
        <v>172</v>
      </c>
      <c r="Q103" s="18">
        <v>0</v>
      </c>
      <c r="R103" s="18">
        <v>0</v>
      </c>
      <c r="S103" s="18">
        <v>0</v>
      </c>
      <c r="T103" s="18">
        <v>0</v>
      </c>
      <c r="U103" s="18">
        <v>0</v>
      </c>
      <c r="V103" s="18">
        <v>0</v>
      </c>
      <c r="W103" s="18">
        <v>0</v>
      </c>
      <c r="X103" s="18">
        <v>0</v>
      </c>
      <c r="Y103" s="18">
        <v>0</v>
      </c>
      <c r="Z103" s="18">
        <v>0</v>
      </c>
      <c r="AA103" s="18">
        <v>0</v>
      </c>
      <c r="AB103" s="18">
        <v>0</v>
      </c>
      <c r="AC103" s="19">
        <v>0</v>
      </c>
      <c r="AD103" s="19">
        <v>0</v>
      </c>
      <c r="AE103" s="19">
        <v>0</v>
      </c>
      <c r="AF103" s="19">
        <v>0</v>
      </c>
      <c r="AG103" s="19">
        <v>0</v>
      </c>
      <c r="AH103" s="19">
        <v>0</v>
      </c>
      <c r="AI103" s="18">
        <v>0</v>
      </c>
      <c r="AJ103" s="19">
        <v>0</v>
      </c>
      <c r="AK103" s="19">
        <v>0</v>
      </c>
      <c r="AL103" s="19">
        <v>0</v>
      </c>
      <c r="AM103" s="19">
        <v>0</v>
      </c>
      <c r="AN103" s="19">
        <v>0</v>
      </c>
      <c r="AO103" s="19">
        <v>0</v>
      </c>
      <c r="AP103" s="19">
        <v>0</v>
      </c>
      <c r="AQ103" s="19">
        <v>0</v>
      </c>
      <c r="AR103" s="19">
        <v>0</v>
      </c>
      <c r="AS103" s="26">
        <f>F103</f>
        <v>0</v>
      </c>
      <c r="AT103" s="18" t="str">
        <f t="shared" si="13"/>
        <v>04</v>
      </c>
      <c r="AU103" s="18" t="s">
        <v>25</v>
      </c>
      <c r="AV103" s="16" t="str">
        <f t="shared" si="10"/>
        <v>7B00013CC8011C076000000F000000000000000000000000000000000000000000000000000000000000000000000000000000000000000000047D</v>
      </c>
      <c r="AW103" s="79">
        <v>102</v>
      </c>
      <c r="AX103" s="21"/>
      <c r="AY103" s="18" t="str">
        <f t="shared" si="11"/>
        <v>00</v>
      </c>
      <c r="AZ103" s="18" t="str">
        <f t="shared" si="12"/>
        <v>00</v>
      </c>
      <c r="BA103" s="20"/>
      <c r="BB103" s="21"/>
    </row>
    <row r="104" spans="1:54" ht="66">
      <c r="A104" s="27"/>
      <c r="B104" s="16"/>
      <c r="C104" s="27"/>
      <c r="D104" s="16"/>
      <c r="E104" s="16">
        <v>2</v>
      </c>
      <c r="F104" s="25">
        <v>34</v>
      </c>
      <c r="G104" s="18" t="s">
        <v>18</v>
      </c>
      <c r="H104" s="18">
        <v>0</v>
      </c>
      <c r="I104" s="18">
        <v>1</v>
      </c>
      <c r="J104" s="18" t="s">
        <v>69</v>
      </c>
      <c r="K104" s="18" t="s">
        <v>68</v>
      </c>
      <c r="L104" s="18">
        <v>1</v>
      </c>
      <c r="M104" s="18" t="s">
        <v>152</v>
      </c>
      <c r="N104" s="19">
        <v>760</v>
      </c>
      <c r="O104" s="19">
        <v>0</v>
      </c>
      <c r="P104" s="18" t="s">
        <v>172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9">
        <v>0</v>
      </c>
      <c r="AD104" s="19">
        <v>0</v>
      </c>
      <c r="AE104" s="19">
        <v>0</v>
      </c>
      <c r="AF104" s="19">
        <v>0</v>
      </c>
      <c r="AG104" s="19">
        <v>0</v>
      </c>
      <c r="AH104" s="19">
        <v>0</v>
      </c>
      <c r="AI104" s="18">
        <v>0</v>
      </c>
      <c r="AJ104" s="19">
        <v>0</v>
      </c>
      <c r="AK104" s="19">
        <v>0</v>
      </c>
      <c r="AL104" s="19">
        <v>0</v>
      </c>
      <c r="AM104" s="19">
        <v>0</v>
      </c>
      <c r="AN104" s="19">
        <v>0</v>
      </c>
      <c r="AO104" s="19">
        <v>0</v>
      </c>
      <c r="AP104" s="19">
        <v>0</v>
      </c>
      <c r="AQ104" s="19">
        <v>0</v>
      </c>
      <c r="AR104" s="19">
        <v>0</v>
      </c>
      <c r="AS104" s="26">
        <f>F104</f>
        <v>34</v>
      </c>
      <c r="AT104" s="18" t="str">
        <f t="shared" si="13"/>
        <v>40</v>
      </c>
      <c r="AU104" s="18" t="s">
        <v>25</v>
      </c>
      <c r="AV104" s="16" t="str">
        <f t="shared" si="10"/>
        <v>7B00013CC8011C076000000F000000000000000000000000000000000000000000000000000000000000000000000000000000000000000034407D</v>
      </c>
      <c r="AW104" s="79">
        <v>103</v>
      </c>
      <c r="AX104" s="21"/>
      <c r="AY104" s="18" t="str">
        <f t="shared" si="11"/>
        <v>00</v>
      </c>
      <c r="AZ104" s="18" t="str">
        <f t="shared" si="12"/>
        <v>00</v>
      </c>
      <c r="BA104" s="20"/>
      <c r="BB104" s="21"/>
    </row>
    <row r="105" spans="1:54" ht="66">
      <c r="A105" s="27"/>
      <c r="B105" s="16"/>
      <c r="C105" s="27"/>
      <c r="D105" s="16"/>
      <c r="E105" s="16">
        <v>3</v>
      </c>
      <c r="F105" s="25" t="s">
        <v>72</v>
      </c>
      <c r="G105" s="18" t="s">
        <v>18</v>
      </c>
      <c r="H105" s="18">
        <v>0</v>
      </c>
      <c r="I105" s="18">
        <v>1</v>
      </c>
      <c r="J105" s="18" t="s">
        <v>69</v>
      </c>
      <c r="K105" s="18" t="s">
        <v>68</v>
      </c>
      <c r="L105" s="18">
        <v>1</v>
      </c>
      <c r="M105" s="18" t="s">
        <v>152</v>
      </c>
      <c r="N105" s="19">
        <v>760</v>
      </c>
      <c r="O105" s="19">
        <v>0</v>
      </c>
      <c r="P105" s="18" t="s">
        <v>172</v>
      </c>
      <c r="Q105" s="18">
        <v>0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18">
        <v>0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9">
        <v>0</v>
      </c>
      <c r="AD105" s="19">
        <v>0</v>
      </c>
      <c r="AE105" s="19">
        <v>0</v>
      </c>
      <c r="AF105" s="19">
        <v>0</v>
      </c>
      <c r="AG105" s="19">
        <v>0</v>
      </c>
      <c r="AH105" s="19">
        <v>0</v>
      </c>
      <c r="AI105" s="18">
        <v>0</v>
      </c>
      <c r="AJ105" s="19">
        <v>0</v>
      </c>
      <c r="AK105" s="19">
        <v>0</v>
      </c>
      <c r="AL105" s="19">
        <v>0</v>
      </c>
      <c r="AM105" s="19">
        <v>0</v>
      </c>
      <c r="AN105" s="19">
        <v>0</v>
      </c>
      <c r="AO105" s="19">
        <v>0</v>
      </c>
      <c r="AP105" s="19">
        <v>0</v>
      </c>
      <c r="AQ105" s="19">
        <v>0</v>
      </c>
      <c r="AR105" s="19">
        <v>0</v>
      </c>
      <c r="AS105" s="26" t="str">
        <f>F105</f>
        <v>FFFF</v>
      </c>
      <c r="AT105" s="18" t="str">
        <f t="shared" si="13"/>
        <v>01</v>
      </c>
      <c r="AU105" s="18" t="s">
        <v>25</v>
      </c>
      <c r="AV105" s="16" t="str">
        <f t="shared" si="10"/>
        <v>7B00013CC8011C076000000F00000000000000000000000000000000000000000000000000000000000000000000000000000000000000FFFF017D</v>
      </c>
      <c r="AW105" s="79">
        <v>104</v>
      </c>
      <c r="AX105" s="21"/>
      <c r="AY105" s="18" t="str">
        <f t="shared" si="11"/>
        <v>00</v>
      </c>
      <c r="AZ105" s="18" t="str">
        <f t="shared" si="12"/>
        <v>00</v>
      </c>
      <c r="BA105" s="20"/>
      <c r="BB105" s="21"/>
    </row>
    <row r="106" spans="1:54" ht="66">
      <c r="A106" s="27"/>
      <c r="B106" s="16">
        <v>58</v>
      </c>
      <c r="C106" s="27" t="s">
        <v>11</v>
      </c>
      <c r="D106" s="28" t="s">
        <v>31</v>
      </c>
      <c r="E106" s="28">
        <v>1</v>
      </c>
      <c r="F106" s="22">
        <v>0</v>
      </c>
      <c r="G106" s="18" t="s">
        <v>18</v>
      </c>
      <c r="H106" s="18">
        <v>0</v>
      </c>
      <c r="I106" s="18">
        <v>1</v>
      </c>
      <c r="J106" s="18" t="s">
        <v>69</v>
      </c>
      <c r="K106" s="18" t="s">
        <v>68</v>
      </c>
      <c r="L106" s="18">
        <v>1</v>
      </c>
      <c r="M106" s="18" t="s">
        <v>152</v>
      </c>
      <c r="N106" s="19">
        <v>760</v>
      </c>
      <c r="O106" s="19">
        <v>0</v>
      </c>
      <c r="P106" s="18" t="s">
        <v>172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0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9">
        <v>0</v>
      </c>
      <c r="AD106" s="19">
        <v>0</v>
      </c>
      <c r="AE106" s="19">
        <v>0</v>
      </c>
      <c r="AF106" s="19">
        <v>0</v>
      </c>
      <c r="AG106" s="19">
        <v>0</v>
      </c>
      <c r="AH106" s="19">
        <v>0</v>
      </c>
      <c r="AI106" s="18">
        <v>0</v>
      </c>
      <c r="AJ106" s="19">
        <v>1</v>
      </c>
      <c r="AK106" s="19">
        <v>1</v>
      </c>
      <c r="AL106" s="19">
        <v>1</v>
      </c>
      <c r="AM106" s="19">
        <v>1</v>
      </c>
      <c r="AN106" s="19">
        <v>1</v>
      </c>
      <c r="AO106" s="19">
        <v>0</v>
      </c>
      <c r="AP106" s="19">
        <v>0</v>
      </c>
      <c r="AQ106" s="19">
        <v>0</v>
      </c>
      <c r="AR106" s="19">
        <v>0</v>
      </c>
      <c r="AS106" s="19">
        <v>1</v>
      </c>
      <c r="AT106" s="23">
        <f>F106</f>
        <v>0</v>
      </c>
      <c r="AU106" s="18" t="s">
        <v>25</v>
      </c>
      <c r="AV106" s="16" t="str">
        <f t="shared" si="10"/>
        <v>7B00013CC8011C076000000F000000000000000000000000000000000000000000000000000001000100010001000100000000000000000001007D</v>
      </c>
      <c r="AW106" s="79">
        <v>105</v>
      </c>
      <c r="AX106" s="21"/>
      <c r="AY106" s="18" t="str">
        <f t="shared" si="11"/>
        <v>00</v>
      </c>
      <c r="AZ106" s="18" t="str">
        <f t="shared" si="12"/>
        <v>00</v>
      </c>
      <c r="BA106" s="20"/>
      <c r="BB106" s="21"/>
    </row>
    <row r="107" spans="1:54" ht="66">
      <c r="A107" s="27"/>
      <c r="B107" s="16"/>
      <c r="C107" s="27"/>
      <c r="D107" s="29"/>
      <c r="E107" s="28">
        <v>2</v>
      </c>
      <c r="F107" s="22" t="s">
        <v>22</v>
      </c>
      <c r="G107" s="18" t="s">
        <v>18</v>
      </c>
      <c r="H107" s="18">
        <v>0</v>
      </c>
      <c r="I107" s="18">
        <v>1</v>
      </c>
      <c r="J107" s="18" t="s">
        <v>69</v>
      </c>
      <c r="K107" s="18" t="s">
        <v>68</v>
      </c>
      <c r="L107" s="18">
        <v>1</v>
      </c>
      <c r="M107" s="18" t="s">
        <v>152</v>
      </c>
      <c r="N107" s="19">
        <v>760</v>
      </c>
      <c r="O107" s="19">
        <v>0</v>
      </c>
      <c r="P107" s="18" t="s">
        <v>172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0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9">
        <v>1</v>
      </c>
      <c r="AD107" s="19">
        <v>1</v>
      </c>
      <c r="AE107" s="19">
        <v>1</v>
      </c>
      <c r="AF107" s="19">
        <v>1</v>
      </c>
      <c r="AG107" s="19">
        <v>1</v>
      </c>
      <c r="AH107" s="19">
        <v>1</v>
      </c>
      <c r="AI107" s="18">
        <v>0</v>
      </c>
      <c r="AJ107" s="19">
        <v>1</v>
      </c>
      <c r="AK107" s="19">
        <v>1</v>
      </c>
      <c r="AL107" s="19">
        <v>1</v>
      </c>
      <c r="AM107" s="19">
        <v>1</v>
      </c>
      <c r="AN107" s="19">
        <v>1</v>
      </c>
      <c r="AO107" s="19">
        <v>1</v>
      </c>
      <c r="AP107" s="19">
        <v>1</v>
      </c>
      <c r="AQ107" s="19">
        <v>0</v>
      </c>
      <c r="AR107" s="19">
        <v>1</v>
      </c>
      <c r="AS107" s="19">
        <v>1</v>
      </c>
      <c r="AT107" s="23" t="str">
        <f>F107</f>
        <v>FF</v>
      </c>
      <c r="AU107" s="18" t="s">
        <v>25</v>
      </c>
      <c r="AV107" s="16" t="str">
        <f t="shared" si="10"/>
        <v>7B00013CC8011C076000000F000000000000000000000000000100010001000100010001000001000100010001000100010001000000010001FF7D</v>
      </c>
      <c r="AW107" s="79">
        <v>106</v>
      </c>
      <c r="AX107" s="21"/>
      <c r="AY107" s="18" t="str">
        <f t="shared" si="11"/>
        <v>00</v>
      </c>
      <c r="AZ107" s="18" t="str">
        <f t="shared" si="12"/>
        <v>00</v>
      </c>
      <c r="BA107" s="20"/>
      <c r="BB107" s="21"/>
    </row>
    <row r="108" spans="1:54" ht="66">
      <c r="A108" s="27"/>
      <c r="B108" s="16">
        <v>59</v>
      </c>
      <c r="C108" s="27" t="s">
        <v>12</v>
      </c>
      <c r="D108" s="16" t="s">
        <v>2</v>
      </c>
      <c r="E108" s="16">
        <v>1</v>
      </c>
      <c r="F108" s="22">
        <v>0</v>
      </c>
      <c r="G108" s="18" t="s">
        <v>18</v>
      </c>
      <c r="H108" s="18">
        <v>0</v>
      </c>
      <c r="I108" s="18">
        <v>1</v>
      </c>
      <c r="J108" s="18" t="s">
        <v>69</v>
      </c>
      <c r="K108" s="18" t="s">
        <v>68</v>
      </c>
      <c r="L108" s="18">
        <v>1</v>
      </c>
      <c r="M108" s="18" t="s">
        <v>152</v>
      </c>
      <c r="N108" s="19">
        <v>760</v>
      </c>
      <c r="O108" s="19">
        <v>0</v>
      </c>
      <c r="P108" s="18" t="s">
        <v>172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9">
        <v>1</v>
      </c>
      <c r="AD108" s="19">
        <v>1</v>
      </c>
      <c r="AE108" s="19">
        <v>1</v>
      </c>
      <c r="AF108" s="19">
        <v>1</v>
      </c>
      <c r="AG108" s="19">
        <v>1</v>
      </c>
      <c r="AH108" s="19">
        <v>1</v>
      </c>
      <c r="AI108" s="18">
        <v>0</v>
      </c>
      <c r="AJ108" s="19">
        <v>1</v>
      </c>
      <c r="AK108" s="19">
        <v>1</v>
      </c>
      <c r="AL108" s="19">
        <v>1</v>
      </c>
      <c r="AM108" s="19">
        <v>1</v>
      </c>
      <c r="AN108" s="19">
        <v>1</v>
      </c>
      <c r="AO108" s="19">
        <v>1</v>
      </c>
      <c r="AP108" s="19">
        <v>1</v>
      </c>
      <c r="AQ108" s="19">
        <v>0</v>
      </c>
      <c r="AR108" s="19">
        <v>1</v>
      </c>
      <c r="AS108" s="19">
        <v>1</v>
      </c>
      <c r="AT108" s="18" t="str">
        <f t="shared" ref="AT108:AT109" si="14">TEXT(DEC2HEX(_xlfn.BITAND(SUM(HEX2DEC(G108)+HEX2DEC(H108)+HEX2DEC(I108)+HEX2DEC(J108)+HEX2DEC(K108)+HEX2DEC(L108)+HEX2DEC(M108)+HEX2DEC(N108)+HEX2DEC(O108)+HEX2DEC(P108)+HEX2DEC(Q108)+HEX2DEC(R108)+HEX2DEC(S108)+HEX2DEC(T108)+HEX2DEC(U108)+HEX2DEC(V108)+HEX2DEC(W108)+HEX2DEC(X108)+HEX2DEC(Y108)+HEX2DEC(Z108)+HEX2DEC(AA108)+HEX2DEC(AB108)+HEX2DEC(AC108)+HEX2DEC(AD108)+HEX2DEC(AE108)+HEX2DEC(AF108)+HEX2DEC(AG108)+HEX2DEC(AH108)+HEX2DEC(AI108)+HEX2DEC(AJ108)+HEX2DEC(AK108)+HEX2DEC(AL108)+HEX2DEC(AM108)+HEX2DEC(AN108)+HEX2DEC(AO108)+HEX2DEC(AP108)+HEX2DEC(AQ108)+HEX2DEC(AR108)+HEX2DEC(AS108)),85)),"00")</f>
        <v>11</v>
      </c>
      <c r="AU108" s="23">
        <f>F108</f>
        <v>0</v>
      </c>
      <c r="AV108" s="16" t="str">
        <f t="shared" si="10"/>
        <v>7B00013CC8011C076000000F0000000000000000000000000001000100010001000100010000010001000100010001000100010000000100011100</v>
      </c>
      <c r="AW108" s="79">
        <v>107</v>
      </c>
      <c r="AX108" s="21"/>
      <c r="AY108" s="18" t="str">
        <f t="shared" si="11"/>
        <v>00</v>
      </c>
      <c r="AZ108" s="18" t="str">
        <f t="shared" si="12"/>
        <v>00</v>
      </c>
      <c r="BA108" s="20"/>
      <c r="BB108" s="21"/>
    </row>
    <row r="109" spans="1:54" ht="66">
      <c r="A109" s="27"/>
      <c r="B109" s="16"/>
      <c r="C109" s="27"/>
      <c r="D109" s="16"/>
      <c r="E109" s="16">
        <v>2</v>
      </c>
      <c r="F109" s="22" t="s">
        <v>22</v>
      </c>
      <c r="G109" s="18" t="s">
        <v>18</v>
      </c>
      <c r="H109" s="18">
        <v>0</v>
      </c>
      <c r="I109" s="18">
        <v>1</v>
      </c>
      <c r="J109" s="18" t="s">
        <v>69</v>
      </c>
      <c r="K109" s="18" t="s">
        <v>68</v>
      </c>
      <c r="L109" s="18">
        <v>1</v>
      </c>
      <c r="M109" s="18" t="s">
        <v>152</v>
      </c>
      <c r="N109" s="19">
        <v>760</v>
      </c>
      <c r="O109" s="19">
        <v>0</v>
      </c>
      <c r="P109" s="18" t="s">
        <v>172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9">
        <v>1</v>
      </c>
      <c r="AD109" s="19">
        <v>1</v>
      </c>
      <c r="AE109" s="19">
        <v>1</v>
      </c>
      <c r="AF109" s="19">
        <v>1</v>
      </c>
      <c r="AG109" s="19">
        <v>1</v>
      </c>
      <c r="AH109" s="19">
        <v>1</v>
      </c>
      <c r="AI109" s="18">
        <v>0</v>
      </c>
      <c r="AJ109" s="19">
        <v>1</v>
      </c>
      <c r="AK109" s="19">
        <v>1</v>
      </c>
      <c r="AL109" s="19">
        <v>1</v>
      </c>
      <c r="AM109" s="19">
        <v>1</v>
      </c>
      <c r="AN109" s="19">
        <v>1</v>
      </c>
      <c r="AO109" s="19">
        <v>1</v>
      </c>
      <c r="AP109" s="19">
        <v>1</v>
      </c>
      <c r="AQ109" s="19">
        <v>1</v>
      </c>
      <c r="AR109" s="19">
        <v>1</v>
      </c>
      <c r="AS109" s="19">
        <v>1</v>
      </c>
      <c r="AT109" s="18" t="str">
        <f t="shared" si="14"/>
        <v>14</v>
      </c>
      <c r="AU109" s="23" t="str">
        <f>F109</f>
        <v>FF</v>
      </c>
      <c r="AV109" s="16" t="str">
        <f t="shared" si="10"/>
        <v>7B00013CC8011C076000000F00000000000000000000000000010001000100010001000100000100010001000100010001000100010001000114FF</v>
      </c>
      <c r="AW109" s="79">
        <v>108</v>
      </c>
      <c r="AX109" s="21"/>
      <c r="AY109" s="18" t="str">
        <f t="shared" si="11"/>
        <v>00</v>
      </c>
      <c r="AZ109" s="18" t="str">
        <f t="shared" si="12"/>
        <v>00</v>
      </c>
      <c r="BA109" s="20"/>
      <c r="BB109" s="21"/>
    </row>
    <row r="110" spans="1:54">
      <c r="A110" s="71"/>
      <c r="B110" s="76"/>
      <c r="C110" s="72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5"/>
      <c r="AY110" s="76"/>
      <c r="AZ110" s="76"/>
      <c r="BA110" s="76"/>
      <c r="BB110" s="75"/>
    </row>
  </sheetData>
  <sheetProtection algorithmName="SHA-512" hashValue="qWB8HR+jIYgge4ind4NpneJPNbnCLN7vS8IJLp8ILW2J9K7VWt1QRYJeX00QdGMLgKMHYE0kYClBB97OvQqdhA==" saltValue="3xnxjC0oE5zghM+mXZ3WSQ==" spinCount="100000" sheet="1" objects="1" scenarios="1"/>
  <phoneticPr fontId="1" type="noConversion"/>
  <conditionalFormatting sqref="AW2:AW109">
    <cfRule type="duplicateValues" dxfId="14" priority="1"/>
  </conditionalFormatting>
  <dataValidations count="2">
    <dataValidation type="list" allowBlank="1" showInputMessage="1" showErrorMessage="1" sqref="BA2:BA109" xr:uid="{AD8CCB05-81BF-4E95-A285-B794EFF5BF97}">
      <formula1>결과</formula1>
    </dataValidation>
    <dataValidation type="whole" allowBlank="1" showInputMessage="1" showErrorMessage="1" sqref="AW2:AW109" xr:uid="{94D7C6C9-223C-4607-A6F0-3DEE410F6CE1}">
      <formula1>1</formula1>
      <formula2>300</formula2>
    </dataValidation>
  </dataValidations>
  <pageMargins left="0.17" right="0.17" top="0.41" bottom="0.41" header="0.3" footer="0.3"/>
  <pageSetup paperSize="9" scale="25" fitToHeight="0" orientation="landscape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A64E7-61E5-485E-B549-43C6BA61A3B6}">
  <sheetPr codeName="Sheet19">
    <pageSetUpPr fitToPage="1"/>
  </sheetPr>
  <dimension ref="A1:AF54"/>
  <sheetViews>
    <sheetView zoomScale="115" zoomScaleNormal="115" workbookViewId="0">
      <pane xSplit="7" ySplit="1" topLeftCell="H2" activePane="bottomRight" state="frozen"/>
      <selection activeCell="B1" sqref="B1"/>
      <selection pane="topRight" activeCell="G1" sqref="G1"/>
      <selection pane="bottomLeft" activeCell="B4" sqref="B4"/>
      <selection pane="bottomRight" activeCell="I2" sqref="I2"/>
    </sheetView>
  </sheetViews>
  <sheetFormatPr defaultRowHeight="16.5"/>
  <cols>
    <col min="1" max="1" width="31.125" style="74" bestFit="1" customWidth="1"/>
    <col min="2" max="2" width="7.125" style="93" customWidth="1"/>
    <col min="3" max="3" width="19" style="74" customWidth="1"/>
    <col min="4" max="4" width="11.5" style="77" customWidth="1"/>
    <col min="5" max="5" width="5.625" style="77" customWidth="1"/>
    <col min="6" max="6" width="7.25" style="77" customWidth="1"/>
    <col min="7" max="7" width="9.5" style="77" customWidth="1"/>
    <col min="8" max="22" width="5.375" style="77" customWidth="1"/>
    <col min="23" max="23" width="8.125" style="77" customWidth="1"/>
    <col min="24" max="25" width="5.375" style="77" customWidth="1"/>
    <col min="26" max="26" width="41.375" style="77" customWidth="1"/>
    <col min="27" max="27" width="5.375" style="94" customWidth="1"/>
    <col min="28" max="28" width="29.625" style="78" customWidth="1"/>
    <col min="29" max="30" width="5.375" style="77" customWidth="1"/>
    <col min="31" max="31" width="7.5" style="77" customWidth="1"/>
    <col min="32" max="32" width="82.875" style="77" bestFit="1" customWidth="1"/>
    <col min="33" max="16384" width="9" style="74"/>
  </cols>
  <sheetData>
    <row r="1" spans="1:32" ht="34.5">
      <c r="A1" s="65" t="s">
        <v>232</v>
      </c>
      <c r="B1" s="65" t="s">
        <v>15</v>
      </c>
      <c r="C1" s="65" t="s">
        <v>52</v>
      </c>
      <c r="D1" s="65" t="s">
        <v>54</v>
      </c>
      <c r="E1" s="67" t="s">
        <v>15</v>
      </c>
      <c r="F1" s="83" t="s">
        <v>712</v>
      </c>
      <c r="G1" s="67" t="s">
        <v>33</v>
      </c>
      <c r="H1" s="67" t="s">
        <v>6</v>
      </c>
      <c r="I1" s="67" t="s">
        <v>26</v>
      </c>
      <c r="J1" s="67" t="s">
        <v>233</v>
      </c>
      <c r="K1" s="67" t="s">
        <v>27</v>
      </c>
      <c r="L1" s="67" t="s">
        <v>29</v>
      </c>
      <c r="M1" s="67" t="s">
        <v>10</v>
      </c>
      <c r="N1" s="67" t="s">
        <v>234</v>
      </c>
      <c r="O1" s="67" t="s">
        <v>235</v>
      </c>
      <c r="P1" s="67" t="s">
        <v>236</v>
      </c>
      <c r="Q1" s="67" t="s">
        <v>237</v>
      </c>
      <c r="R1" s="67" t="s">
        <v>238</v>
      </c>
      <c r="S1" s="67" t="s">
        <v>239</v>
      </c>
      <c r="T1" s="67" t="s">
        <v>240</v>
      </c>
      <c r="U1" s="67" t="s">
        <v>241</v>
      </c>
      <c r="V1" s="67" t="s">
        <v>242</v>
      </c>
      <c r="W1" s="67" t="s">
        <v>20</v>
      </c>
      <c r="X1" s="67" t="s">
        <v>12</v>
      </c>
      <c r="Y1" s="67" t="s">
        <v>713</v>
      </c>
      <c r="Z1" s="67" t="s">
        <v>21</v>
      </c>
      <c r="AA1" s="84" t="s">
        <v>787</v>
      </c>
      <c r="AB1" s="67" t="s">
        <v>17</v>
      </c>
      <c r="AC1" s="67" t="s">
        <v>155</v>
      </c>
      <c r="AD1" s="67" t="s">
        <v>243</v>
      </c>
      <c r="AE1" s="67" t="s">
        <v>34</v>
      </c>
      <c r="AF1" s="67" t="s">
        <v>32</v>
      </c>
    </row>
    <row r="2" spans="1:32" ht="18.75" customHeight="1">
      <c r="A2" s="41" t="s">
        <v>244</v>
      </c>
      <c r="B2" s="85">
        <f>COUNTA(AA2:AA300)</f>
        <v>52</v>
      </c>
      <c r="C2" s="86" t="s">
        <v>53</v>
      </c>
      <c r="D2" s="35"/>
      <c r="E2" s="42">
        <v>0</v>
      </c>
      <c r="F2" s="87" t="str">
        <f>TEXT(HEX2DEC(G2),"000")</f>
        <v>123</v>
      </c>
      <c r="G2" s="17" t="s">
        <v>18</v>
      </c>
      <c r="H2" s="18" t="s">
        <v>18</v>
      </c>
      <c r="I2" s="18">
        <v>1</v>
      </c>
      <c r="J2" s="18">
        <v>1</v>
      </c>
      <c r="K2" s="18">
        <v>11</v>
      </c>
      <c r="L2" s="18" t="s">
        <v>245</v>
      </c>
      <c r="M2" s="18">
        <v>1</v>
      </c>
      <c r="N2" s="18">
        <v>2</v>
      </c>
      <c r="O2" s="18">
        <v>0</v>
      </c>
      <c r="P2" s="18">
        <v>4</v>
      </c>
      <c r="Q2" s="18">
        <v>7</v>
      </c>
      <c r="R2" s="18">
        <v>12</v>
      </c>
      <c r="S2" s="18">
        <v>0</v>
      </c>
      <c r="T2" s="18" t="s">
        <v>212</v>
      </c>
      <c r="U2" s="18">
        <v>5</v>
      </c>
      <c r="V2" s="18">
        <v>5</v>
      </c>
      <c r="W2" s="18" t="str">
        <f>TEXT(DEC2HEX(_xlfn.BITAND(SUM(HEX2DEC(H2)+HEX2DEC(I2)+HEX2DEC(J2)+HEX2DEC(K2)+HEX2DEC(L2)+HEX2DEC(M2)+HEX2DEC(N2)+HEX2DEC(O2)+HEX2DEC(P2)+HEX2DEC(Q2)+HEX2DEC(R2)+HEX2DEC(S2)+HEX2DEC(T2)+HEX2DEC(U2)+HEX2DEC(V2)),85)),"00")</f>
        <v>41</v>
      </c>
      <c r="X2" s="18" t="s">
        <v>25</v>
      </c>
      <c r="Y2" s="18">
        <f t="shared" ref="Y2:Y33" si="0">(LEN(Z2)/2)</f>
        <v>17</v>
      </c>
      <c r="Z2" s="16" t="str">
        <f>CONCATENATE(TEXT(H2,"00"),TEXT(I2,"00"),TEXT(J2,"00"),TEXT(K2,"00"),TEXT(L2,"00"),TEXT(M2,"00"),TEXT(N2,"00"),TEXT(O2,"00"),TEXT(P2,"00"),TEXT(Q2,"00"),TEXT(R2,"00"),TEXT(S2,"00"),,TEXT(T2,"00"),,TEXT(U2,"00"),TEXT(V2,"00"),TEXT(W2,"00"),TEXT(X2,"00"))</f>
        <v>7B010111A1010200040712000A0505417D</v>
      </c>
      <c r="AA2" s="95">
        <v>1</v>
      </c>
      <c r="AB2" s="21"/>
      <c r="AC2" s="18" t="str">
        <f>TEXT(DEC2HEX(_xlfn.BITAND(SUM(
HEX2DEC(MID(AB2, 1,2))+HEX2DEC(MID(AB2, 4,2))+
HEX2DEC(MID(AB2, 7,2))+HEX2DEC(MID(AB2,10,2))+
HEX2DEC(MID(AB2,13,2))+HEX2DEC(MID(AB2,16,2))+
HEX2DEC(MID(AB2,19,2))
),85)),"00")</f>
        <v>00</v>
      </c>
      <c r="AD2" s="18">
        <f>(LEN(AB2)/3)</f>
        <v>0</v>
      </c>
      <c r="AE2" s="20" t="s">
        <v>36</v>
      </c>
      <c r="AF2" s="21" t="s">
        <v>750</v>
      </c>
    </row>
    <row r="3" spans="1:32" ht="18.75" customHeight="1">
      <c r="A3" s="40" t="s">
        <v>5</v>
      </c>
      <c r="B3" s="157">
        <v>0</v>
      </c>
      <c r="C3" s="27" t="s">
        <v>6</v>
      </c>
      <c r="D3" s="16" t="s">
        <v>0</v>
      </c>
      <c r="E3" s="16">
        <v>1</v>
      </c>
      <c r="F3" s="87" t="str">
        <f t="shared" ref="F3:F53" si="1">TEXT(HEX2DEC(G3),"000")</f>
        <v>000</v>
      </c>
      <c r="G3" s="22">
        <v>0</v>
      </c>
      <c r="H3" s="23">
        <f>G3</f>
        <v>0</v>
      </c>
      <c r="I3" s="18">
        <v>1</v>
      </c>
      <c r="J3" s="18">
        <v>1</v>
      </c>
      <c r="K3" s="18">
        <v>11</v>
      </c>
      <c r="L3" s="18" t="s">
        <v>245</v>
      </c>
      <c r="M3" s="18">
        <v>1</v>
      </c>
      <c r="N3" s="18">
        <v>2</v>
      </c>
      <c r="O3" s="18">
        <v>0</v>
      </c>
      <c r="P3" s="18">
        <v>4</v>
      </c>
      <c r="Q3" s="18">
        <v>7</v>
      </c>
      <c r="R3" s="18">
        <v>12</v>
      </c>
      <c r="S3" s="18">
        <v>0</v>
      </c>
      <c r="T3" s="18" t="s">
        <v>212</v>
      </c>
      <c r="U3" s="18">
        <v>5</v>
      </c>
      <c r="V3" s="18">
        <v>5</v>
      </c>
      <c r="W3" s="18" t="str">
        <f t="shared" ref="W3:W53" si="2">TEXT(DEC2HEX(_xlfn.BITAND(SUM(HEX2DEC(H3)+HEX2DEC(I3)+HEX2DEC(J3)+HEX2DEC(K3)+HEX2DEC(L3)+HEX2DEC(M3)+HEX2DEC(N3)+HEX2DEC(O3)+HEX2DEC(P3)+HEX2DEC(Q3)+HEX2DEC(R3)+HEX2DEC(S3)+HEX2DEC(T3)+HEX2DEC(U3)+HEX2DEC(V3)),85)),"00")</f>
        <v>40</v>
      </c>
      <c r="X3" s="18" t="s">
        <v>25</v>
      </c>
      <c r="Y3" s="18">
        <f t="shared" si="0"/>
        <v>17</v>
      </c>
      <c r="Z3" s="16" t="str">
        <f t="shared" ref="Z3:Z53" si="3">CONCATENATE(TEXT(H3,"00"),TEXT(I3,"00"),TEXT(J3,"00"),TEXT(K3,"00"),TEXT(L3,"00"),TEXT(M3,"00"),TEXT(N3,"00"),TEXT(O3,"00"),TEXT(P3,"00"),TEXT(Q3,"00"),TEXT(R3,"00"),TEXT(S3,"00"),,TEXT(T3,"00"),,TEXT(U3,"00"),TEXT(V3,"00"),TEXT(W3,"00"),TEXT(X3,"00"))</f>
        <v>00010111A1010200040712000A0505407D</v>
      </c>
      <c r="AA3" s="95">
        <v>2</v>
      </c>
      <c r="AB3" s="21"/>
      <c r="AC3" s="18" t="str">
        <f t="shared" ref="AC3:AC53" si="4">TEXT(DEC2HEX(_xlfn.BITAND(SUM(
HEX2DEC(MID(AB3, 1,2))+HEX2DEC(MID(AB3, 4,2))+
HEX2DEC(MID(AB3, 7,2))+HEX2DEC(MID(AB3,10,2))+
HEX2DEC(MID(AB3,13,2))+HEX2DEC(MID(AB3,16,2))+
HEX2DEC(MID(AB3,19,2))
),85)),"00")</f>
        <v>00</v>
      </c>
      <c r="AD3" s="18">
        <f t="shared" ref="AD3:AD53" si="5">(LEN(AB3)/3)</f>
        <v>0</v>
      </c>
      <c r="AE3" s="20"/>
      <c r="AF3" s="21"/>
    </row>
    <row r="4" spans="1:32" ht="18.75" customHeight="1">
      <c r="A4" s="27"/>
      <c r="B4" s="158"/>
      <c r="C4" s="160" t="s">
        <v>701</v>
      </c>
      <c r="D4" s="27"/>
      <c r="E4" s="16">
        <v>2</v>
      </c>
      <c r="F4" s="87" t="str">
        <f t="shared" si="1"/>
        <v>123</v>
      </c>
      <c r="G4" s="22" t="s">
        <v>18</v>
      </c>
      <c r="H4" s="23" t="str">
        <f>G4</f>
        <v>7B</v>
      </c>
      <c r="I4" s="18">
        <v>1</v>
      </c>
      <c r="J4" s="18">
        <v>1</v>
      </c>
      <c r="K4" s="18">
        <v>11</v>
      </c>
      <c r="L4" s="18" t="s">
        <v>245</v>
      </c>
      <c r="M4" s="18">
        <v>1</v>
      </c>
      <c r="N4" s="18">
        <v>2</v>
      </c>
      <c r="O4" s="18">
        <v>0</v>
      </c>
      <c r="P4" s="18">
        <v>4</v>
      </c>
      <c r="Q4" s="18">
        <v>7</v>
      </c>
      <c r="R4" s="18">
        <v>12</v>
      </c>
      <c r="S4" s="18">
        <v>0</v>
      </c>
      <c r="T4" s="18" t="s">
        <v>212</v>
      </c>
      <c r="U4" s="18">
        <v>5</v>
      </c>
      <c r="V4" s="18">
        <v>5</v>
      </c>
      <c r="W4" s="18" t="str">
        <f t="shared" si="2"/>
        <v>41</v>
      </c>
      <c r="X4" s="18" t="s">
        <v>25</v>
      </c>
      <c r="Y4" s="18">
        <f t="shared" si="0"/>
        <v>17</v>
      </c>
      <c r="Z4" s="16" t="str">
        <f t="shared" si="3"/>
        <v>7B010111A1010200040712000A0505417D</v>
      </c>
      <c r="AA4" s="95">
        <v>3</v>
      </c>
      <c r="AB4" s="21"/>
      <c r="AC4" s="18" t="str">
        <f t="shared" si="4"/>
        <v>00</v>
      </c>
      <c r="AD4" s="18">
        <f t="shared" si="5"/>
        <v>0</v>
      </c>
      <c r="AE4" s="20"/>
      <c r="AF4" s="21"/>
    </row>
    <row r="5" spans="1:32" ht="18.75" customHeight="1">
      <c r="A5" s="45"/>
      <c r="B5" s="159"/>
      <c r="C5" s="160"/>
      <c r="D5" s="27"/>
      <c r="E5" s="16">
        <v>3</v>
      </c>
      <c r="F5" s="87" t="str">
        <f t="shared" si="1"/>
        <v>255</v>
      </c>
      <c r="G5" s="22" t="s">
        <v>22</v>
      </c>
      <c r="H5" s="23" t="str">
        <f>G5</f>
        <v>FF</v>
      </c>
      <c r="I5" s="18">
        <v>1</v>
      </c>
      <c r="J5" s="18">
        <v>1</v>
      </c>
      <c r="K5" s="18">
        <v>11</v>
      </c>
      <c r="L5" s="18" t="s">
        <v>245</v>
      </c>
      <c r="M5" s="18">
        <v>1</v>
      </c>
      <c r="N5" s="18">
        <v>2</v>
      </c>
      <c r="O5" s="18">
        <v>0</v>
      </c>
      <c r="P5" s="18">
        <v>4</v>
      </c>
      <c r="Q5" s="18">
        <v>7</v>
      </c>
      <c r="R5" s="18">
        <v>12</v>
      </c>
      <c r="S5" s="18">
        <v>0</v>
      </c>
      <c r="T5" s="18" t="s">
        <v>212</v>
      </c>
      <c r="U5" s="18">
        <v>5</v>
      </c>
      <c r="V5" s="18">
        <v>5</v>
      </c>
      <c r="W5" s="18" t="str">
        <f t="shared" si="2"/>
        <v>45</v>
      </c>
      <c r="X5" s="18" t="s">
        <v>25</v>
      </c>
      <c r="Y5" s="18">
        <f t="shared" si="0"/>
        <v>17</v>
      </c>
      <c r="Z5" s="16" t="str">
        <f t="shared" si="3"/>
        <v>FF010111A1010200040712000A0505457D</v>
      </c>
      <c r="AA5" s="95">
        <v>4</v>
      </c>
      <c r="AB5" s="21"/>
      <c r="AC5" s="18" t="str">
        <f t="shared" si="4"/>
        <v>00</v>
      </c>
      <c r="AD5" s="18">
        <f t="shared" si="5"/>
        <v>0</v>
      </c>
      <c r="AE5" s="20"/>
      <c r="AF5" s="21"/>
    </row>
    <row r="6" spans="1:32" ht="18.75" customHeight="1">
      <c r="A6" s="45"/>
      <c r="B6" s="157">
        <v>1</v>
      </c>
      <c r="C6" s="27" t="s">
        <v>3</v>
      </c>
      <c r="D6" s="16" t="s">
        <v>746</v>
      </c>
      <c r="E6" s="16">
        <v>1</v>
      </c>
      <c r="F6" s="87" t="str">
        <f t="shared" si="1"/>
        <v>000</v>
      </c>
      <c r="G6" s="22">
        <v>0</v>
      </c>
      <c r="H6" s="18" t="s">
        <v>18</v>
      </c>
      <c r="I6" s="23">
        <f>G6</f>
        <v>0</v>
      </c>
      <c r="J6" s="18">
        <v>1</v>
      </c>
      <c r="K6" s="18">
        <v>11</v>
      </c>
      <c r="L6" s="18" t="s">
        <v>245</v>
      </c>
      <c r="M6" s="18">
        <v>1</v>
      </c>
      <c r="N6" s="18">
        <v>2</v>
      </c>
      <c r="O6" s="18">
        <v>0</v>
      </c>
      <c r="P6" s="18">
        <v>4</v>
      </c>
      <c r="Q6" s="18">
        <v>7</v>
      </c>
      <c r="R6" s="18">
        <v>12</v>
      </c>
      <c r="S6" s="18">
        <v>0</v>
      </c>
      <c r="T6" s="18" t="s">
        <v>212</v>
      </c>
      <c r="U6" s="18">
        <v>5</v>
      </c>
      <c r="V6" s="18">
        <v>5</v>
      </c>
      <c r="W6" s="18" t="str">
        <f t="shared" si="2"/>
        <v>40</v>
      </c>
      <c r="X6" s="18" t="s">
        <v>25</v>
      </c>
      <c r="Y6" s="18">
        <f t="shared" si="0"/>
        <v>17</v>
      </c>
      <c r="Z6" s="16" t="str">
        <f t="shared" si="3"/>
        <v>7B000111A1010200040712000A0505407D</v>
      </c>
      <c r="AA6" s="95">
        <v>5</v>
      </c>
      <c r="AB6" s="21"/>
      <c r="AC6" s="18" t="str">
        <f t="shared" si="4"/>
        <v>00</v>
      </c>
      <c r="AD6" s="18">
        <f t="shared" si="5"/>
        <v>0</v>
      </c>
      <c r="AE6" s="20"/>
      <c r="AF6" s="21"/>
    </row>
    <row r="7" spans="1:32" ht="18.75" customHeight="1">
      <c r="A7" s="89"/>
      <c r="B7" s="158"/>
      <c r="C7" s="160" t="s">
        <v>702</v>
      </c>
      <c r="D7" s="27"/>
      <c r="E7" s="16">
        <v>2</v>
      </c>
      <c r="F7" s="87" t="str">
        <f t="shared" si="1"/>
        <v>127</v>
      </c>
      <c r="G7" s="22" t="s">
        <v>246</v>
      </c>
      <c r="H7" s="18" t="s">
        <v>18</v>
      </c>
      <c r="I7" s="23" t="str">
        <f>G7</f>
        <v>7F</v>
      </c>
      <c r="J7" s="18">
        <v>1</v>
      </c>
      <c r="K7" s="18">
        <v>11</v>
      </c>
      <c r="L7" s="18" t="s">
        <v>245</v>
      </c>
      <c r="M7" s="18">
        <v>1</v>
      </c>
      <c r="N7" s="18">
        <v>2</v>
      </c>
      <c r="O7" s="18">
        <v>0</v>
      </c>
      <c r="P7" s="18">
        <v>4</v>
      </c>
      <c r="Q7" s="18">
        <v>7</v>
      </c>
      <c r="R7" s="18">
        <v>12</v>
      </c>
      <c r="S7" s="18">
        <v>0</v>
      </c>
      <c r="T7" s="18" t="s">
        <v>212</v>
      </c>
      <c r="U7" s="18">
        <v>5</v>
      </c>
      <c r="V7" s="18">
        <v>5</v>
      </c>
      <c r="W7" s="18" t="str">
        <f t="shared" si="2"/>
        <v>41</v>
      </c>
      <c r="X7" s="18" t="s">
        <v>25</v>
      </c>
      <c r="Y7" s="18">
        <f t="shared" si="0"/>
        <v>17</v>
      </c>
      <c r="Z7" s="16" t="str">
        <f t="shared" si="3"/>
        <v>7B7F0111A1010200040712000A0505417D</v>
      </c>
      <c r="AA7" s="95">
        <v>6</v>
      </c>
      <c r="AB7" s="21"/>
      <c r="AC7" s="18" t="str">
        <f t="shared" si="4"/>
        <v>00</v>
      </c>
      <c r="AD7" s="18">
        <f t="shared" si="5"/>
        <v>0</v>
      </c>
      <c r="AE7" s="20"/>
      <c r="AF7" s="21"/>
    </row>
    <row r="8" spans="1:32" ht="18.75" customHeight="1">
      <c r="A8" s="27"/>
      <c r="B8" s="159"/>
      <c r="C8" s="160"/>
      <c r="D8" s="27"/>
      <c r="E8" s="16">
        <v>3</v>
      </c>
      <c r="F8" s="87" t="str">
        <f t="shared" si="1"/>
        <v>255</v>
      </c>
      <c r="G8" s="22" t="s">
        <v>22</v>
      </c>
      <c r="H8" s="18" t="s">
        <v>18</v>
      </c>
      <c r="I8" s="23" t="str">
        <f>G8</f>
        <v>FF</v>
      </c>
      <c r="J8" s="18">
        <v>1</v>
      </c>
      <c r="K8" s="18">
        <v>11</v>
      </c>
      <c r="L8" s="18" t="s">
        <v>245</v>
      </c>
      <c r="M8" s="18">
        <v>1</v>
      </c>
      <c r="N8" s="18">
        <v>2</v>
      </c>
      <c r="O8" s="18">
        <v>0</v>
      </c>
      <c r="P8" s="18">
        <v>4</v>
      </c>
      <c r="Q8" s="18">
        <v>7</v>
      </c>
      <c r="R8" s="18">
        <v>12</v>
      </c>
      <c r="S8" s="18">
        <v>0</v>
      </c>
      <c r="T8" s="18" t="s">
        <v>212</v>
      </c>
      <c r="U8" s="18">
        <v>5</v>
      </c>
      <c r="V8" s="18">
        <v>5</v>
      </c>
      <c r="W8" s="18" t="str">
        <f t="shared" si="2"/>
        <v>41</v>
      </c>
      <c r="X8" s="18" t="s">
        <v>25</v>
      </c>
      <c r="Y8" s="18">
        <f t="shared" si="0"/>
        <v>17</v>
      </c>
      <c r="Z8" s="16" t="str">
        <f t="shared" si="3"/>
        <v>7BFF0111A1010200040712000A0505417D</v>
      </c>
      <c r="AA8" s="95">
        <v>7</v>
      </c>
      <c r="AB8" s="21"/>
      <c r="AC8" s="18" t="str">
        <f t="shared" si="4"/>
        <v>00</v>
      </c>
      <c r="AD8" s="18">
        <f t="shared" si="5"/>
        <v>0</v>
      </c>
      <c r="AE8" s="20"/>
      <c r="AF8" s="21"/>
    </row>
    <row r="9" spans="1:32" ht="18.75" customHeight="1">
      <c r="A9" s="27"/>
      <c r="B9" s="157">
        <v>2</v>
      </c>
      <c r="C9" s="27" t="s">
        <v>247</v>
      </c>
      <c r="D9" s="16" t="s">
        <v>203</v>
      </c>
      <c r="E9" s="16">
        <v>1</v>
      </c>
      <c r="F9" s="87" t="str">
        <f t="shared" si="1"/>
        <v>000</v>
      </c>
      <c r="G9" s="22">
        <v>0</v>
      </c>
      <c r="H9" s="18" t="s">
        <v>18</v>
      </c>
      <c r="I9" s="18">
        <v>1</v>
      </c>
      <c r="J9" s="23">
        <f>G9</f>
        <v>0</v>
      </c>
      <c r="K9" s="18">
        <v>11</v>
      </c>
      <c r="L9" s="18" t="s">
        <v>245</v>
      </c>
      <c r="M9" s="18">
        <v>1</v>
      </c>
      <c r="N9" s="18">
        <v>2</v>
      </c>
      <c r="O9" s="18">
        <v>0</v>
      </c>
      <c r="P9" s="18">
        <v>4</v>
      </c>
      <c r="Q9" s="18">
        <v>7</v>
      </c>
      <c r="R9" s="18">
        <v>12</v>
      </c>
      <c r="S9" s="18">
        <v>0</v>
      </c>
      <c r="T9" s="18" t="s">
        <v>212</v>
      </c>
      <c r="U9" s="18">
        <v>5</v>
      </c>
      <c r="V9" s="18">
        <v>5</v>
      </c>
      <c r="W9" s="18" t="str">
        <f t="shared" si="2"/>
        <v>40</v>
      </c>
      <c r="X9" s="18" t="s">
        <v>25</v>
      </c>
      <c r="Y9" s="18">
        <f t="shared" si="0"/>
        <v>17</v>
      </c>
      <c r="Z9" s="16" t="str">
        <f t="shared" si="3"/>
        <v>7B010011A1010200040712000A0505407D</v>
      </c>
      <c r="AA9" s="95">
        <v>8</v>
      </c>
      <c r="AB9" s="21"/>
      <c r="AC9" s="18" t="str">
        <f t="shared" si="4"/>
        <v>00</v>
      </c>
      <c r="AD9" s="18">
        <f t="shared" si="5"/>
        <v>0</v>
      </c>
      <c r="AE9" s="20"/>
      <c r="AF9" s="21"/>
    </row>
    <row r="10" spans="1:32" ht="18.75" customHeight="1">
      <c r="A10" s="27"/>
      <c r="B10" s="158"/>
      <c r="C10" s="160" t="s">
        <v>703</v>
      </c>
      <c r="D10" s="27"/>
      <c r="E10" s="16">
        <v>2</v>
      </c>
      <c r="F10" s="87" t="str">
        <f t="shared" si="1"/>
        <v>127</v>
      </c>
      <c r="G10" s="22" t="s">
        <v>246</v>
      </c>
      <c r="H10" s="18" t="s">
        <v>18</v>
      </c>
      <c r="I10" s="18">
        <v>1</v>
      </c>
      <c r="J10" s="23" t="str">
        <f>G10</f>
        <v>7F</v>
      </c>
      <c r="K10" s="18">
        <v>11</v>
      </c>
      <c r="L10" s="18" t="s">
        <v>245</v>
      </c>
      <c r="M10" s="18">
        <v>1</v>
      </c>
      <c r="N10" s="18">
        <v>2</v>
      </c>
      <c r="O10" s="18">
        <v>0</v>
      </c>
      <c r="P10" s="18">
        <v>4</v>
      </c>
      <c r="Q10" s="18">
        <v>7</v>
      </c>
      <c r="R10" s="18">
        <v>12</v>
      </c>
      <c r="S10" s="18">
        <v>0</v>
      </c>
      <c r="T10" s="18" t="s">
        <v>212</v>
      </c>
      <c r="U10" s="18">
        <v>5</v>
      </c>
      <c r="V10" s="18">
        <v>5</v>
      </c>
      <c r="W10" s="18" t="str">
        <f t="shared" si="2"/>
        <v>41</v>
      </c>
      <c r="X10" s="18" t="s">
        <v>25</v>
      </c>
      <c r="Y10" s="18">
        <f t="shared" si="0"/>
        <v>17</v>
      </c>
      <c r="Z10" s="16" t="str">
        <f t="shared" si="3"/>
        <v>7B017F11A1010200040712000A0505417D</v>
      </c>
      <c r="AA10" s="95">
        <v>9</v>
      </c>
      <c r="AB10" s="21"/>
      <c r="AC10" s="18" t="str">
        <f t="shared" si="4"/>
        <v>00</v>
      </c>
      <c r="AD10" s="18">
        <f t="shared" si="5"/>
        <v>0</v>
      </c>
      <c r="AE10" s="20"/>
      <c r="AF10" s="21"/>
    </row>
    <row r="11" spans="1:32" ht="18.75" customHeight="1">
      <c r="A11" s="89"/>
      <c r="B11" s="159"/>
      <c r="C11" s="160"/>
      <c r="D11" s="27"/>
      <c r="E11" s="16">
        <v>3</v>
      </c>
      <c r="F11" s="87" t="str">
        <f t="shared" si="1"/>
        <v>255</v>
      </c>
      <c r="G11" s="22" t="s">
        <v>22</v>
      </c>
      <c r="H11" s="18" t="s">
        <v>18</v>
      </c>
      <c r="I11" s="18">
        <v>1</v>
      </c>
      <c r="J11" s="23" t="str">
        <f>G11</f>
        <v>FF</v>
      </c>
      <c r="K11" s="18">
        <v>11</v>
      </c>
      <c r="L11" s="18" t="s">
        <v>245</v>
      </c>
      <c r="M11" s="18">
        <v>1</v>
      </c>
      <c r="N11" s="18">
        <v>2</v>
      </c>
      <c r="O11" s="18">
        <v>0</v>
      </c>
      <c r="P11" s="18">
        <v>4</v>
      </c>
      <c r="Q11" s="18">
        <v>7</v>
      </c>
      <c r="R11" s="18">
        <v>12</v>
      </c>
      <c r="S11" s="18">
        <v>0</v>
      </c>
      <c r="T11" s="18" t="s">
        <v>212</v>
      </c>
      <c r="U11" s="18">
        <v>5</v>
      </c>
      <c r="V11" s="18">
        <v>5</v>
      </c>
      <c r="W11" s="18" t="str">
        <f t="shared" si="2"/>
        <v>41</v>
      </c>
      <c r="X11" s="18" t="s">
        <v>25</v>
      </c>
      <c r="Y11" s="18">
        <f t="shared" si="0"/>
        <v>17</v>
      </c>
      <c r="Z11" s="16" t="str">
        <f t="shared" si="3"/>
        <v>7B01FF11A1010200040712000A0505417D</v>
      </c>
      <c r="AA11" s="95">
        <v>10</v>
      </c>
      <c r="AB11" s="21"/>
      <c r="AC11" s="18" t="str">
        <f t="shared" si="4"/>
        <v>00</v>
      </c>
      <c r="AD11" s="18">
        <f t="shared" si="5"/>
        <v>0</v>
      </c>
      <c r="AE11" s="20"/>
      <c r="AF11" s="21"/>
    </row>
    <row r="12" spans="1:32" ht="18.75" customHeight="1">
      <c r="A12" s="89"/>
      <c r="B12" s="157">
        <v>3</v>
      </c>
      <c r="C12" s="27" t="s">
        <v>248</v>
      </c>
      <c r="D12" s="16" t="s">
        <v>201</v>
      </c>
      <c r="E12" s="16">
        <v>1</v>
      </c>
      <c r="F12" s="87" t="str">
        <f t="shared" si="1"/>
        <v>000</v>
      </c>
      <c r="G12" s="22">
        <v>0</v>
      </c>
      <c r="H12" s="18" t="s">
        <v>18</v>
      </c>
      <c r="I12" s="18">
        <v>1</v>
      </c>
      <c r="J12" s="18">
        <v>1</v>
      </c>
      <c r="K12" s="23">
        <f>G12</f>
        <v>0</v>
      </c>
      <c r="L12" s="18" t="s">
        <v>245</v>
      </c>
      <c r="M12" s="18">
        <v>1</v>
      </c>
      <c r="N12" s="18">
        <v>2</v>
      </c>
      <c r="O12" s="18">
        <v>0</v>
      </c>
      <c r="P12" s="18">
        <v>4</v>
      </c>
      <c r="Q12" s="18">
        <v>7</v>
      </c>
      <c r="R12" s="18">
        <v>12</v>
      </c>
      <c r="S12" s="18">
        <v>0</v>
      </c>
      <c r="T12" s="18" t="s">
        <v>212</v>
      </c>
      <c r="U12" s="18">
        <v>5</v>
      </c>
      <c r="V12" s="18">
        <v>5</v>
      </c>
      <c r="W12" s="18" t="str">
        <f t="shared" si="2"/>
        <v>50</v>
      </c>
      <c r="X12" s="18" t="s">
        <v>25</v>
      </c>
      <c r="Y12" s="18">
        <f t="shared" si="0"/>
        <v>17</v>
      </c>
      <c r="Z12" s="16" t="str">
        <f t="shared" si="3"/>
        <v>7B010100A1010200040712000A0505507D</v>
      </c>
      <c r="AA12" s="95">
        <v>11</v>
      </c>
      <c r="AB12" s="21"/>
      <c r="AC12" s="18" t="str">
        <f t="shared" si="4"/>
        <v>00</v>
      </c>
      <c r="AD12" s="18">
        <f t="shared" si="5"/>
        <v>0</v>
      </c>
      <c r="AE12" s="20"/>
      <c r="AF12" s="21"/>
    </row>
    <row r="13" spans="1:32" ht="18.75" customHeight="1">
      <c r="A13" s="89"/>
      <c r="B13" s="158"/>
      <c r="C13" s="160" t="s">
        <v>704</v>
      </c>
      <c r="D13" s="27"/>
      <c r="E13" s="16">
        <v>2</v>
      </c>
      <c r="F13" s="87" t="str">
        <f t="shared" si="1"/>
        <v>017</v>
      </c>
      <c r="G13" s="22">
        <v>11</v>
      </c>
      <c r="H13" s="18" t="s">
        <v>18</v>
      </c>
      <c r="I13" s="18">
        <v>1</v>
      </c>
      <c r="J13" s="18">
        <v>1</v>
      </c>
      <c r="K13" s="23">
        <f>G13</f>
        <v>11</v>
      </c>
      <c r="L13" s="18" t="s">
        <v>245</v>
      </c>
      <c r="M13" s="18">
        <v>1</v>
      </c>
      <c r="N13" s="18">
        <v>2</v>
      </c>
      <c r="O13" s="18">
        <v>0</v>
      </c>
      <c r="P13" s="18">
        <v>4</v>
      </c>
      <c r="Q13" s="18">
        <v>7</v>
      </c>
      <c r="R13" s="18">
        <v>12</v>
      </c>
      <c r="S13" s="18">
        <v>0</v>
      </c>
      <c r="T13" s="18" t="s">
        <v>212</v>
      </c>
      <c r="U13" s="18">
        <v>5</v>
      </c>
      <c r="V13" s="18">
        <v>5</v>
      </c>
      <c r="W13" s="18" t="str">
        <f t="shared" si="2"/>
        <v>41</v>
      </c>
      <c r="X13" s="18" t="s">
        <v>25</v>
      </c>
      <c r="Y13" s="18">
        <f t="shared" si="0"/>
        <v>17</v>
      </c>
      <c r="Z13" s="16" t="str">
        <f t="shared" si="3"/>
        <v>7B010111A1010200040712000A0505417D</v>
      </c>
      <c r="AA13" s="95">
        <v>12</v>
      </c>
      <c r="AB13" s="21"/>
      <c r="AC13" s="18" t="str">
        <f t="shared" si="4"/>
        <v>00</v>
      </c>
      <c r="AD13" s="18">
        <f t="shared" si="5"/>
        <v>0</v>
      </c>
      <c r="AE13" s="20"/>
      <c r="AF13" s="21"/>
    </row>
    <row r="14" spans="1:32" ht="18.75" customHeight="1">
      <c r="A14" s="27"/>
      <c r="B14" s="159"/>
      <c r="C14" s="160"/>
      <c r="D14" s="27"/>
      <c r="E14" s="16">
        <v>3</v>
      </c>
      <c r="F14" s="87" t="str">
        <f t="shared" si="1"/>
        <v>255</v>
      </c>
      <c r="G14" s="22" t="s">
        <v>22</v>
      </c>
      <c r="H14" s="18" t="s">
        <v>18</v>
      </c>
      <c r="I14" s="18">
        <v>1</v>
      </c>
      <c r="J14" s="18">
        <v>1</v>
      </c>
      <c r="K14" s="23" t="str">
        <f>G14</f>
        <v>FF</v>
      </c>
      <c r="L14" s="18" t="s">
        <v>245</v>
      </c>
      <c r="M14" s="18">
        <v>1</v>
      </c>
      <c r="N14" s="18">
        <v>2</v>
      </c>
      <c r="O14" s="18">
        <v>0</v>
      </c>
      <c r="P14" s="18">
        <v>4</v>
      </c>
      <c r="Q14" s="18">
        <v>7</v>
      </c>
      <c r="R14" s="18">
        <v>12</v>
      </c>
      <c r="S14" s="18">
        <v>0</v>
      </c>
      <c r="T14" s="18" t="s">
        <v>212</v>
      </c>
      <c r="U14" s="18">
        <v>5</v>
      </c>
      <c r="V14" s="18">
        <v>5</v>
      </c>
      <c r="W14" s="18" t="str">
        <f t="shared" si="2"/>
        <v>51</v>
      </c>
      <c r="X14" s="18" t="s">
        <v>25</v>
      </c>
      <c r="Y14" s="18">
        <f t="shared" si="0"/>
        <v>17</v>
      </c>
      <c r="Z14" s="16" t="str">
        <f t="shared" si="3"/>
        <v>7B0101FFA1010200040712000A0505517D</v>
      </c>
      <c r="AA14" s="95">
        <v>13</v>
      </c>
      <c r="AB14" s="21"/>
      <c r="AC14" s="18" t="str">
        <f t="shared" si="4"/>
        <v>00</v>
      </c>
      <c r="AD14" s="18">
        <f t="shared" si="5"/>
        <v>0</v>
      </c>
      <c r="AE14" s="20"/>
      <c r="AF14" s="21"/>
    </row>
    <row r="15" spans="1:32" ht="18.75" customHeight="1">
      <c r="A15" s="89"/>
      <c r="B15" s="157">
        <v>4</v>
      </c>
      <c r="C15" s="27" t="s">
        <v>8</v>
      </c>
      <c r="D15" s="16" t="s">
        <v>249</v>
      </c>
      <c r="E15" s="16">
        <v>1</v>
      </c>
      <c r="F15" s="87" t="str">
        <f t="shared" si="1"/>
        <v>000</v>
      </c>
      <c r="G15" s="22">
        <v>0</v>
      </c>
      <c r="H15" s="18" t="s">
        <v>18</v>
      </c>
      <c r="I15" s="18">
        <v>1</v>
      </c>
      <c r="J15" s="18">
        <v>1</v>
      </c>
      <c r="K15" s="18">
        <v>11</v>
      </c>
      <c r="L15" s="23">
        <f>G15</f>
        <v>0</v>
      </c>
      <c r="M15" s="18">
        <v>1</v>
      </c>
      <c r="N15" s="18">
        <v>2</v>
      </c>
      <c r="O15" s="18">
        <v>0</v>
      </c>
      <c r="P15" s="18">
        <v>4</v>
      </c>
      <c r="Q15" s="18">
        <v>7</v>
      </c>
      <c r="R15" s="18">
        <v>12</v>
      </c>
      <c r="S15" s="18">
        <v>0</v>
      </c>
      <c r="T15" s="18" t="s">
        <v>212</v>
      </c>
      <c r="U15" s="18">
        <v>5</v>
      </c>
      <c r="V15" s="18">
        <v>5</v>
      </c>
      <c r="W15" s="18" t="str">
        <f t="shared" si="2"/>
        <v>40</v>
      </c>
      <c r="X15" s="18" t="s">
        <v>25</v>
      </c>
      <c r="Y15" s="18">
        <f t="shared" si="0"/>
        <v>17</v>
      </c>
      <c r="Z15" s="16" t="str">
        <f t="shared" si="3"/>
        <v>7B01011100010200040712000A0505407D</v>
      </c>
      <c r="AA15" s="95">
        <v>14</v>
      </c>
      <c r="AB15" s="21"/>
      <c r="AC15" s="18" t="str">
        <f t="shared" si="4"/>
        <v>00</v>
      </c>
      <c r="AD15" s="18">
        <f t="shared" si="5"/>
        <v>0</v>
      </c>
      <c r="AE15" s="20"/>
      <c r="AF15" s="21"/>
    </row>
    <row r="16" spans="1:32" ht="18.75" customHeight="1">
      <c r="A16" s="89"/>
      <c r="B16" s="158"/>
      <c r="C16" s="160" t="s">
        <v>705</v>
      </c>
      <c r="D16" s="27"/>
      <c r="E16" s="16">
        <v>2</v>
      </c>
      <c r="F16" s="87" t="str">
        <f t="shared" si="1"/>
        <v>161</v>
      </c>
      <c r="G16" s="22" t="s">
        <v>245</v>
      </c>
      <c r="H16" s="18" t="s">
        <v>18</v>
      </c>
      <c r="I16" s="18">
        <v>1</v>
      </c>
      <c r="J16" s="18">
        <v>1</v>
      </c>
      <c r="K16" s="18">
        <v>11</v>
      </c>
      <c r="L16" s="23" t="str">
        <f>G16</f>
        <v>A1</v>
      </c>
      <c r="M16" s="18">
        <v>1</v>
      </c>
      <c r="N16" s="18">
        <v>2</v>
      </c>
      <c r="O16" s="18">
        <v>0</v>
      </c>
      <c r="P16" s="18">
        <v>4</v>
      </c>
      <c r="Q16" s="18">
        <v>7</v>
      </c>
      <c r="R16" s="18">
        <v>12</v>
      </c>
      <c r="S16" s="18">
        <v>0</v>
      </c>
      <c r="T16" s="18" t="s">
        <v>212</v>
      </c>
      <c r="U16" s="18">
        <v>5</v>
      </c>
      <c r="V16" s="18">
        <v>5</v>
      </c>
      <c r="W16" s="18" t="str">
        <f t="shared" si="2"/>
        <v>41</v>
      </c>
      <c r="X16" s="18" t="s">
        <v>25</v>
      </c>
      <c r="Y16" s="18">
        <f t="shared" si="0"/>
        <v>17</v>
      </c>
      <c r="Z16" s="16" t="str">
        <f t="shared" si="3"/>
        <v>7B010111A1010200040712000A0505417D</v>
      </c>
      <c r="AA16" s="95">
        <v>15</v>
      </c>
      <c r="AB16" s="21"/>
      <c r="AC16" s="18" t="str">
        <f t="shared" si="4"/>
        <v>00</v>
      </c>
      <c r="AD16" s="18">
        <f t="shared" si="5"/>
        <v>0</v>
      </c>
      <c r="AE16" s="20"/>
      <c r="AF16" s="21"/>
    </row>
    <row r="17" spans="1:32" ht="18.75" customHeight="1">
      <c r="A17" s="89"/>
      <c r="B17" s="159"/>
      <c r="C17" s="160"/>
      <c r="D17" s="27"/>
      <c r="E17" s="16">
        <v>3</v>
      </c>
      <c r="F17" s="87" t="str">
        <f t="shared" si="1"/>
        <v>255</v>
      </c>
      <c r="G17" s="22" t="s">
        <v>22</v>
      </c>
      <c r="H17" s="18" t="s">
        <v>18</v>
      </c>
      <c r="I17" s="18">
        <v>1</v>
      </c>
      <c r="J17" s="18">
        <v>1</v>
      </c>
      <c r="K17" s="18">
        <v>11</v>
      </c>
      <c r="L17" s="23" t="str">
        <f>G17</f>
        <v>FF</v>
      </c>
      <c r="M17" s="18">
        <v>1</v>
      </c>
      <c r="N17" s="18">
        <v>2</v>
      </c>
      <c r="O17" s="18">
        <v>0</v>
      </c>
      <c r="P17" s="18">
        <v>4</v>
      </c>
      <c r="Q17" s="18">
        <v>7</v>
      </c>
      <c r="R17" s="18">
        <v>12</v>
      </c>
      <c r="S17" s="18">
        <v>0</v>
      </c>
      <c r="T17" s="18" t="s">
        <v>212</v>
      </c>
      <c r="U17" s="18">
        <v>5</v>
      </c>
      <c r="V17" s="18">
        <v>5</v>
      </c>
      <c r="W17" s="18" t="str">
        <f t="shared" si="2"/>
        <v>41</v>
      </c>
      <c r="X17" s="18" t="s">
        <v>25</v>
      </c>
      <c r="Y17" s="18">
        <f t="shared" si="0"/>
        <v>17</v>
      </c>
      <c r="Z17" s="16" t="str">
        <f t="shared" si="3"/>
        <v>7B010111FF010200040712000A0505417D</v>
      </c>
      <c r="AA17" s="95">
        <v>16</v>
      </c>
      <c r="AB17" s="21"/>
      <c r="AC17" s="18" t="str">
        <f t="shared" si="4"/>
        <v>00</v>
      </c>
      <c r="AD17" s="18">
        <f t="shared" si="5"/>
        <v>0</v>
      </c>
      <c r="AE17" s="20"/>
      <c r="AF17" s="21"/>
    </row>
    <row r="18" spans="1:32" ht="18.75" customHeight="1">
      <c r="A18" s="27"/>
      <c r="B18" s="157">
        <v>5</v>
      </c>
      <c r="C18" s="27" t="s">
        <v>10</v>
      </c>
      <c r="D18" s="16" t="s">
        <v>13</v>
      </c>
      <c r="E18" s="16">
        <v>1</v>
      </c>
      <c r="F18" s="87" t="str">
        <f t="shared" si="1"/>
        <v>000</v>
      </c>
      <c r="G18" s="22">
        <v>0</v>
      </c>
      <c r="H18" s="18" t="s">
        <v>18</v>
      </c>
      <c r="I18" s="18">
        <v>1</v>
      </c>
      <c r="J18" s="18">
        <v>1</v>
      </c>
      <c r="K18" s="18">
        <v>11</v>
      </c>
      <c r="L18" s="18" t="s">
        <v>245</v>
      </c>
      <c r="M18" s="23">
        <f>G18</f>
        <v>0</v>
      </c>
      <c r="N18" s="18">
        <v>2</v>
      </c>
      <c r="O18" s="18">
        <v>0</v>
      </c>
      <c r="P18" s="18">
        <v>4</v>
      </c>
      <c r="Q18" s="18">
        <v>7</v>
      </c>
      <c r="R18" s="18">
        <v>12</v>
      </c>
      <c r="S18" s="18">
        <v>0</v>
      </c>
      <c r="T18" s="18" t="s">
        <v>212</v>
      </c>
      <c r="U18" s="18">
        <v>5</v>
      </c>
      <c r="V18" s="18">
        <v>5</v>
      </c>
      <c r="W18" s="18" t="str">
        <f t="shared" si="2"/>
        <v>40</v>
      </c>
      <c r="X18" s="18" t="s">
        <v>25</v>
      </c>
      <c r="Y18" s="18">
        <f t="shared" si="0"/>
        <v>17</v>
      </c>
      <c r="Z18" s="16" t="str">
        <f t="shared" si="3"/>
        <v>7B010111A1000200040712000A0505407D</v>
      </c>
      <c r="AA18" s="95">
        <v>17</v>
      </c>
      <c r="AB18" s="21"/>
      <c r="AC18" s="18" t="str">
        <f t="shared" si="4"/>
        <v>00</v>
      </c>
      <c r="AD18" s="18">
        <f t="shared" si="5"/>
        <v>0</v>
      </c>
      <c r="AE18" s="20"/>
      <c r="AF18" s="21"/>
    </row>
    <row r="19" spans="1:32" ht="18.75" customHeight="1">
      <c r="A19" s="27"/>
      <c r="B19" s="158"/>
      <c r="C19" s="160" t="s">
        <v>706</v>
      </c>
      <c r="D19" s="27"/>
      <c r="E19" s="16">
        <v>2</v>
      </c>
      <c r="F19" s="87" t="str">
        <f t="shared" si="1"/>
        <v>001</v>
      </c>
      <c r="G19" s="22">
        <v>1</v>
      </c>
      <c r="H19" s="18" t="s">
        <v>18</v>
      </c>
      <c r="I19" s="18">
        <v>1</v>
      </c>
      <c r="J19" s="18">
        <v>1</v>
      </c>
      <c r="K19" s="18">
        <v>11</v>
      </c>
      <c r="L19" s="18" t="s">
        <v>245</v>
      </c>
      <c r="M19" s="23">
        <f t="shared" ref="M19:M20" si="6">G19</f>
        <v>1</v>
      </c>
      <c r="N19" s="18">
        <v>2</v>
      </c>
      <c r="O19" s="18">
        <v>0</v>
      </c>
      <c r="P19" s="18">
        <v>4</v>
      </c>
      <c r="Q19" s="18">
        <v>7</v>
      </c>
      <c r="R19" s="18">
        <v>12</v>
      </c>
      <c r="S19" s="18">
        <v>0</v>
      </c>
      <c r="T19" s="18" t="s">
        <v>212</v>
      </c>
      <c r="U19" s="18">
        <v>5</v>
      </c>
      <c r="V19" s="18">
        <v>5</v>
      </c>
      <c r="W19" s="18" t="str">
        <f t="shared" si="2"/>
        <v>41</v>
      </c>
      <c r="X19" s="18" t="s">
        <v>25</v>
      </c>
      <c r="Y19" s="18">
        <f t="shared" si="0"/>
        <v>17</v>
      </c>
      <c r="Z19" s="16" t="str">
        <f t="shared" si="3"/>
        <v>7B010111A1010200040712000A0505417D</v>
      </c>
      <c r="AA19" s="95">
        <v>18</v>
      </c>
      <c r="AB19" s="21"/>
      <c r="AC19" s="18" t="str">
        <f t="shared" si="4"/>
        <v>00</v>
      </c>
      <c r="AD19" s="18">
        <f t="shared" si="5"/>
        <v>0</v>
      </c>
      <c r="AE19" s="20"/>
      <c r="AF19" s="21"/>
    </row>
    <row r="20" spans="1:32" ht="18.75" customHeight="1">
      <c r="A20" s="27"/>
      <c r="B20" s="159"/>
      <c r="C20" s="160"/>
      <c r="D20" s="27"/>
      <c r="E20" s="16">
        <v>3</v>
      </c>
      <c r="F20" s="87" t="str">
        <f t="shared" si="1"/>
        <v>255</v>
      </c>
      <c r="G20" s="22" t="s">
        <v>22</v>
      </c>
      <c r="H20" s="18" t="s">
        <v>18</v>
      </c>
      <c r="I20" s="18">
        <v>1</v>
      </c>
      <c r="J20" s="18">
        <v>1</v>
      </c>
      <c r="K20" s="18">
        <v>11</v>
      </c>
      <c r="L20" s="18" t="s">
        <v>245</v>
      </c>
      <c r="M20" s="23" t="str">
        <f t="shared" si="6"/>
        <v>FF</v>
      </c>
      <c r="N20" s="18">
        <v>2</v>
      </c>
      <c r="O20" s="18">
        <v>0</v>
      </c>
      <c r="P20" s="18">
        <v>4</v>
      </c>
      <c r="Q20" s="18">
        <v>7</v>
      </c>
      <c r="R20" s="18">
        <v>12</v>
      </c>
      <c r="S20" s="18">
        <v>0</v>
      </c>
      <c r="T20" s="18" t="s">
        <v>212</v>
      </c>
      <c r="U20" s="18">
        <v>5</v>
      </c>
      <c r="V20" s="18">
        <v>5</v>
      </c>
      <c r="W20" s="18" t="str">
        <f t="shared" si="2"/>
        <v>41</v>
      </c>
      <c r="X20" s="18" t="s">
        <v>25</v>
      </c>
      <c r="Y20" s="18">
        <f t="shared" si="0"/>
        <v>17</v>
      </c>
      <c r="Z20" s="16" t="str">
        <f t="shared" si="3"/>
        <v>7B010111A1FF0200040712000A0505417D</v>
      </c>
      <c r="AA20" s="95">
        <v>19</v>
      </c>
      <c r="AB20" s="21"/>
      <c r="AC20" s="18" t="str">
        <f t="shared" si="4"/>
        <v>00</v>
      </c>
      <c r="AD20" s="18">
        <f t="shared" si="5"/>
        <v>0</v>
      </c>
      <c r="AE20" s="20"/>
      <c r="AF20" s="21"/>
    </row>
    <row r="21" spans="1:32" ht="18.75" customHeight="1">
      <c r="A21" s="27"/>
      <c r="B21" s="157">
        <v>6</v>
      </c>
      <c r="C21" s="27" t="s">
        <v>250</v>
      </c>
      <c r="D21" s="16" t="s">
        <v>66</v>
      </c>
      <c r="E21" s="16">
        <v>1</v>
      </c>
      <c r="F21" s="87" t="str">
        <f t="shared" si="1"/>
        <v>000</v>
      </c>
      <c r="G21" s="22">
        <v>0</v>
      </c>
      <c r="H21" s="18" t="s">
        <v>18</v>
      </c>
      <c r="I21" s="18">
        <v>1</v>
      </c>
      <c r="J21" s="18">
        <v>1</v>
      </c>
      <c r="K21" s="18">
        <v>11</v>
      </c>
      <c r="L21" s="18" t="s">
        <v>245</v>
      </c>
      <c r="M21" s="18">
        <v>1</v>
      </c>
      <c r="N21" s="23">
        <f>G21</f>
        <v>0</v>
      </c>
      <c r="O21" s="18">
        <v>0</v>
      </c>
      <c r="P21" s="18">
        <v>4</v>
      </c>
      <c r="Q21" s="18">
        <v>7</v>
      </c>
      <c r="R21" s="18">
        <v>12</v>
      </c>
      <c r="S21" s="18">
        <v>0</v>
      </c>
      <c r="T21" s="18" t="s">
        <v>212</v>
      </c>
      <c r="U21" s="18">
        <v>5</v>
      </c>
      <c r="V21" s="18">
        <v>5</v>
      </c>
      <c r="W21" s="18" t="str">
        <f t="shared" si="2"/>
        <v>41</v>
      </c>
      <c r="X21" s="18" t="s">
        <v>25</v>
      </c>
      <c r="Y21" s="18">
        <f t="shared" si="0"/>
        <v>17</v>
      </c>
      <c r="Z21" s="16" t="str">
        <f t="shared" si="3"/>
        <v>7B010111A1010000040712000A0505417D</v>
      </c>
      <c r="AA21" s="95">
        <v>20</v>
      </c>
      <c r="AB21" s="21"/>
      <c r="AC21" s="18" t="str">
        <f t="shared" si="4"/>
        <v>00</v>
      </c>
      <c r="AD21" s="18">
        <f t="shared" si="5"/>
        <v>0</v>
      </c>
      <c r="AE21" s="20"/>
      <c r="AF21" s="21"/>
    </row>
    <row r="22" spans="1:32" ht="18.75" customHeight="1">
      <c r="A22" s="27"/>
      <c r="B22" s="158"/>
      <c r="C22" s="161" t="s">
        <v>707</v>
      </c>
      <c r="D22" s="27"/>
      <c r="E22" s="16">
        <v>2</v>
      </c>
      <c r="F22" s="87" t="str">
        <f t="shared" si="1"/>
        <v>127</v>
      </c>
      <c r="G22" s="22" t="s">
        <v>246</v>
      </c>
      <c r="H22" s="18" t="s">
        <v>18</v>
      </c>
      <c r="I22" s="18">
        <v>1</v>
      </c>
      <c r="J22" s="18">
        <v>1</v>
      </c>
      <c r="K22" s="18">
        <v>11</v>
      </c>
      <c r="L22" s="18" t="s">
        <v>245</v>
      </c>
      <c r="M22" s="18">
        <v>1</v>
      </c>
      <c r="N22" s="23" t="str">
        <f t="shared" ref="N22:N23" si="7">G22</f>
        <v>7F</v>
      </c>
      <c r="O22" s="18">
        <v>0</v>
      </c>
      <c r="P22" s="18">
        <v>4</v>
      </c>
      <c r="Q22" s="18">
        <v>7</v>
      </c>
      <c r="R22" s="18">
        <v>12</v>
      </c>
      <c r="S22" s="18">
        <v>0</v>
      </c>
      <c r="T22" s="18" t="s">
        <v>212</v>
      </c>
      <c r="U22" s="18">
        <v>5</v>
      </c>
      <c r="V22" s="18">
        <v>5</v>
      </c>
      <c r="W22" s="18" t="str">
        <f t="shared" si="2"/>
        <v>40</v>
      </c>
      <c r="X22" s="18" t="s">
        <v>25</v>
      </c>
      <c r="Y22" s="18">
        <f t="shared" si="0"/>
        <v>17</v>
      </c>
      <c r="Z22" s="16" t="str">
        <f t="shared" si="3"/>
        <v>7B010111A1017F00040712000A0505407D</v>
      </c>
      <c r="AA22" s="95">
        <v>21</v>
      </c>
      <c r="AB22" s="21"/>
      <c r="AC22" s="18" t="str">
        <f t="shared" si="4"/>
        <v>00</v>
      </c>
      <c r="AD22" s="18">
        <f t="shared" si="5"/>
        <v>0</v>
      </c>
      <c r="AE22" s="20"/>
      <c r="AF22" s="21"/>
    </row>
    <row r="23" spans="1:32" ht="18.75" customHeight="1">
      <c r="A23" s="27"/>
      <c r="B23" s="159"/>
      <c r="C23" s="162"/>
      <c r="D23" s="27"/>
      <c r="E23" s="16">
        <v>3</v>
      </c>
      <c r="F23" s="87" t="str">
        <f t="shared" si="1"/>
        <v>255</v>
      </c>
      <c r="G23" s="22" t="s">
        <v>22</v>
      </c>
      <c r="H23" s="18" t="s">
        <v>18</v>
      </c>
      <c r="I23" s="18">
        <v>1</v>
      </c>
      <c r="J23" s="18">
        <v>1</v>
      </c>
      <c r="K23" s="18">
        <v>11</v>
      </c>
      <c r="L23" s="18" t="s">
        <v>245</v>
      </c>
      <c r="M23" s="18">
        <v>1</v>
      </c>
      <c r="N23" s="23" t="str">
        <f t="shared" si="7"/>
        <v>FF</v>
      </c>
      <c r="O23" s="18">
        <v>0</v>
      </c>
      <c r="P23" s="18">
        <v>4</v>
      </c>
      <c r="Q23" s="18">
        <v>7</v>
      </c>
      <c r="R23" s="18">
        <v>12</v>
      </c>
      <c r="S23" s="18">
        <v>0</v>
      </c>
      <c r="T23" s="18" t="s">
        <v>212</v>
      </c>
      <c r="U23" s="18">
        <v>5</v>
      </c>
      <c r="V23" s="18">
        <v>5</v>
      </c>
      <c r="W23" s="18" t="str">
        <f t="shared" si="2"/>
        <v>40</v>
      </c>
      <c r="X23" s="18" t="s">
        <v>25</v>
      </c>
      <c r="Y23" s="18">
        <f t="shared" si="0"/>
        <v>17</v>
      </c>
      <c r="Z23" s="16" t="str">
        <f t="shared" si="3"/>
        <v>7B010111A101FF00040712000A0505407D</v>
      </c>
      <c r="AA23" s="95">
        <v>22</v>
      </c>
      <c r="AB23" s="21"/>
      <c r="AC23" s="18" t="str">
        <f t="shared" si="4"/>
        <v>00</v>
      </c>
      <c r="AD23" s="18">
        <f t="shared" si="5"/>
        <v>0</v>
      </c>
      <c r="AE23" s="20"/>
      <c r="AF23" s="21"/>
    </row>
    <row r="24" spans="1:32" ht="18.75" customHeight="1">
      <c r="A24" s="27"/>
      <c r="B24" s="157">
        <v>7</v>
      </c>
      <c r="C24" s="27" t="s">
        <v>251</v>
      </c>
      <c r="D24" s="16" t="s">
        <v>66</v>
      </c>
      <c r="E24" s="16">
        <v>1</v>
      </c>
      <c r="F24" s="87" t="str">
        <f t="shared" si="1"/>
        <v>000</v>
      </c>
      <c r="G24" s="22">
        <v>0</v>
      </c>
      <c r="H24" s="18" t="s">
        <v>18</v>
      </c>
      <c r="I24" s="18">
        <v>1</v>
      </c>
      <c r="J24" s="18">
        <v>1</v>
      </c>
      <c r="K24" s="18">
        <v>11</v>
      </c>
      <c r="L24" s="18" t="s">
        <v>245</v>
      </c>
      <c r="M24" s="18">
        <v>1</v>
      </c>
      <c r="N24" s="18">
        <v>2</v>
      </c>
      <c r="O24" s="23">
        <f>G24</f>
        <v>0</v>
      </c>
      <c r="P24" s="18">
        <v>4</v>
      </c>
      <c r="Q24" s="18">
        <v>7</v>
      </c>
      <c r="R24" s="18">
        <v>12</v>
      </c>
      <c r="S24" s="18">
        <v>0</v>
      </c>
      <c r="T24" s="18" t="s">
        <v>212</v>
      </c>
      <c r="U24" s="18">
        <v>5</v>
      </c>
      <c r="V24" s="18">
        <v>5</v>
      </c>
      <c r="W24" s="18" t="str">
        <f t="shared" si="2"/>
        <v>41</v>
      </c>
      <c r="X24" s="18" t="s">
        <v>25</v>
      </c>
      <c r="Y24" s="18">
        <f t="shared" si="0"/>
        <v>17</v>
      </c>
      <c r="Z24" s="16" t="str">
        <f t="shared" si="3"/>
        <v>7B010111A1010200040712000A0505417D</v>
      </c>
      <c r="AA24" s="95">
        <v>23</v>
      </c>
      <c r="AB24" s="21"/>
      <c r="AC24" s="18" t="str">
        <f t="shared" si="4"/>
        <v>00</v>
      </c>
      <c r="AD24" s="18">
        <f t="shared" si="5"/>
        <v>0</v>
      </c>
      <c r="AE24" s="20"/>
      <c r="AF24" s="21"/>
    </row>
    <row r="25" spans="1:32" ht="18.75" customHeight="1">
      <c r="A25" s="27"/>
      <c r="B25" s="158"/>
      <c r="C25" s="161" t="s">
        <v>707</v>
      </c>
      <c r="D25" s="27"/>
      <c r="E25" s="16">
        <v>2</v>
      </c>
      <c r="F25" s="87" t="str">
        <f t="shared" si="1"/>
        <v>001</v>
      </c>
      <c r="G25" s="22">
        <v>1</v>
      </c>
      <c r="H25" s="18" t="s">
        <v>18</v>
      </c>
      <c r="I25" s="18">
        <v>1</v>
      </c>
      <c r="J25" s="18">
        <v>1</v>
      </c>
      <c r="K25" s="18">
        <v>11</v>
      </c>
      <c r="L25" s="18" t="s">
        <v>245</v>
      </c>
      <c r="M25" s="18">
        <v>1</v>
      </c>
      <c r="N25" s="18">
        <v>2</v>
      </c>
      <c r="O25" s="23">
        <f t="shared" ref="O25:O26" si="8">G25</f>
        <v>1</v>
      </c>
      <c r="P25" s="18">
        <v>4</v>
      </c>
      <c r="Q25" s="18">
        <v>7</v>
      </c>
      <c r="R25" s="18">
        <v>12</v>
      </c>
      <c r="S25" s="18">
        <v>0</v>
      </c>
      <c r="T25" s="18" t="s">
        <v>212</v>
      </c>
      <c r="U25" s="18">
        <v>5</v>
      </c>
      <c r="V25" s="18">
        <v>5</v>
      </c>
      <c r="W25" s="18" t="str">
        <f t="shared" si="2"/>
        <v>44</v>
      </c>
      <c r="X25" s="18" t="s">
        <v>25</v>
      </c>
      <c r="Y25" s="18">
        <f t="shared" si="0"/>
        <v>17</v>
      </c>
      <c r="Z25" s="16" t="str">
        <f t="shared" si="3"/>
        <v>7B010111A1010201040712000A0505447D</v>
      </c>
      <c r="AA25" s="95">
        <v>24</v>
      </c>
      <c r="AB25" s="21"/>
      <c r="AC25" s="18" t="str">
        <f t="shared" si="4"/>
        <v>00</v>
      </c>
      <c r="AD25" s="18">
        <f t="shared" si="5"/>
        <v>0</v>
      </c>
      <c r="AE25" s="20"/>
      <c r="AF25" s="21"/>
    </row>
    <row r="26" spans="1:32" ht="18.75" customHeight="1">
      <c r="A26" s="27"/>
      <c r="B26" s="159"/>
      <c r="C26" s="162"/>
      <c r="D26" s="27"/>
      <c r="E26" s="16">
        <v>3</v>
      </c>
      <c r="F26" s="87" t="str">
        <f t="shared" si="1"/>
        <v>255</v>
      </c>
      <c r="G26" s="22" t="s">
        <v>22</v>
      </c>
      <c r="H26" s="18" t="s">
        <v>18</v>
      </c>
      <c r="I26" s="18">
        <v>1</v>
      </c>
      <c r="J26" s="18">
        <v>1</v>
      </c>
      <c r="K26" s="18">
        <v>11</v>
      </c>
      <c r="L26" s="18" t="s">
        <v>245</v>
      </c>
      <c r="M26" s="18">
        <v>1</v>
      </c>
      <c r="N26" s="18">
        <v>2</v>
      </c>
      <c r="O26" s="23" t="str">
        <f t="shared" si="8"/>
        <v>FF</v>
      </c>
      <c r="P26" s="18">
        <v>4</v>
      </c>
      <c r="Q26" s="18">
        <v>7</v>
      </c>
      <c r="R26" s="18">
        <v>12</v>
      </c>
      <c r="S26" s="18">
        <v>0</v>
      </c>
      <c r="T26" s="18" t="s">
        <v>212</v>
      </c>
      <c r="U26" s="18">
        <v>5</v>
      </c>
      <c r="V26" s="18">
        <v>5</v>
      </c>
      <c r="W26" s="18" t="str">
        <f t="shared" si="2"/>
        <v>40</v>
      </c>
      <c r="X26" s="18" t="s">
        <v>25</v>
      </c>
      <c r="Y26" s="18">
        <f t="shared" si="0"/>
        <v>17</v>
      </c>
      <c r="Z26" s="16" t="str">
        <f t="shared" si="3"/>
        <v>7B010111A10102FF040712000A0505407D</v>
      </c>
      <c r="AA26" s="95">
        <v>25</v>
      </c>
      <c r="AB26" s="21"/>
      <c r="AC26" s="18" t="str">
        <f t="shared" si="4"/>
        <v>00</v>
      </c>
      <c r="AD26" s="18">
        <f t="shared" si="5"/>
        <v>0</v>
      </c>
      <c r="AE26" s="20"/>
      <c r="AF26" s="21"/>
    </row>
    <row r="27" spans="1:32" ht="18.75" customHeight="1">
      <c r="A27" s="27"/>
      <c r="B27" s="157">
        <v>8</v>
      </c>
      <c r="C27" s="27" t="s">
        <v>252</v>
      </c>
      <c r="D27" s="16" t="s">
        <v>66</v>
      </c>
      <c r="E27" s="16">
        <v>1</v>
      </c>
      <c r="F27" s="87" t="str">
        <f t="shared" si="1"/>
        <v>000</v>
      </c>
      <c r="G27" s="22">
        <v>0</v>
      </c>
      <c r="H27" s="18" t="s">
        <v>18</v>
      </c>
      <c r="I27" s="18">
        <v>1</v>
      </c>
      <c r="J27" s="18">
        <v>1</v>
      </c>
      <c r="K27" s="18">
        <v>11</v>
      </c>
      <c r="L27" s="18" t="s">
        <v>245</v>
      </c>
      <c r="M27" s="18">
        <v>1</v>
      </c>
      <c r="N27" s="18">
        <v>2</v>
      </c>
      <c r="O27" s="18">
        <v>0</v>
      </c>
      <c r="P27" s="23">
        <f>G27</f>
        <v>0</v>
      </c>
      <c r="Q27" s="18">
        <v>7</v>
      </c>
      <c r="R27" s="18">
        <v>12</v>
      </c>
      <c r="S27" s="18">
        <v>0</v>
      </c>
      <c r="T27" s="18" t="s">
        <v>212</v>
      </c>
      <c r="U27" s="18">
        <v>5</v>
      </c>
      <c r="V27" s="18">
        <v>5</v>
      </c>
      <c r="W27" s="18" t="str">
        <f t="shared" si="2"/>
        <v>55</v>
      </c>
      <c r="X27" s="18" t="s">
        <v>25</v>
      </c>
      <c r="Y27" s="18">
        <f t="shared" si="0"/>
        <v>17</v>
      </c>
      <c r="Z27" s="16" t="str">
        <f t="shared" si="3"/>
        <v>7B010111A1010200000712000A0505557D</v>
      </c>
      <c r="AA27" s="95">
        <v>26</v>
      </c>
      <c r="AB27" s="21"/>
      <c r="AC27" s="18" t="str">
        <f t="shared" si="4"/>
        <v>00</v>
      </c>
      <c r="AD27" s="18">
        <f t="shared" si="5"/>
        <v>0</v>
      </c>
      <c r="AE27" s="20"/>
      <c r="AF27" s="21"/>
    </row>
    <row r="28" spans="1:32" ht="18.75" customHeight="1">
      <c r="A28" s="27"/>
      <c r="B28" s="158"/>
      <c r="C28" s="161" t="s">
        <v>707</v>
      </c>
      <c r="D28" s="27"/>
      <c r="E28" s="16">
        <v>2</v>
      </c>
      <c r="F28" s="87" t="str">
        <f t="shared" si="1"/>
        <v>127</v>
      </c>
      <c r="G28" s="22" t="s">
        <v>246</v>
      </c>
      <c r="H28" s="18" t="s">
        <v>18</v>
      </c>
      <c r="I28" s="18">
        <v>1</v>
      </c>
      <c r="J28" s="18">
        <v>1</v>
      </c>
      <c r="K28" s="18">
        <v>11</v>
      </c>
      <c r="L28" s="18" t="s">
        <v>245</v>
      </c>
      <c r="M28" s="18">
        <v>1</v>
      </c>
      <c r="N28" s="18">
        <v>2</v>
      </c>
      <c r="O28" s="18">
        <v>0</v>
      </c>
      <c r="P28" s="23" t="str">
        <f t="shared" ref="P28:P29" si="9">G28</f>
        <v>7F</v>
      </c>
      <c r="Q28" s="18">
        <v>7</v>
      </c>
      <c r="R28" s="18">
        <v>12</v>
      </c>
      <c r="S28" s="18">
        <v>0</v>
      </c>
      <c r="T28" s="18" t="s">
        <v>212</v>
      </c>
      <c r="U28" s="18">
        <v>5</v>
      </c>
      <c r="V28" s="18">
        <v>5</v>
      </c>
      <c r="W28" s="18" t="str">
        <f t="shared" si="2"/>
        <v>54</v>
      </c>
      <c r="X28" s="18" t="s">
        <v>25</v>
      </c>
      <c r="Y28" s="18">
        <f t="shared" si="0"/>
        <v>17</v>
      </c>
      <c r="Z28" s="16" t="str">
        <f t="shared" si="3"/>
        <v>7B010111A10102007F0712000A0505547D</v>
      </c>
      <c r="AA28" s="95">
        <v>27</v>
      </c>
      <c r="AB28" s="21"/>
      <c r="AC28" s="18" t="str">
        <f t="shared" si="4"/>
        <v>00</v>
      </c>
      <c r="AD28" s="18">
        <f t="shared" si="5"/>
        <v>0</v>
      </c>
      <c r="AE28" s="20"/>
      <c r="AF28" s="21"/>
    </row>
    <row r="29" spans="1:32" ht="18.75" customHeight="1">
      <c r="A29" s="27"/>
      <c r="B29" s="159"/>
      <c r="C29" s="162"/>
      <c r="D29" s="27"/>
      <c r="E29" s="16">
        <v>3</v>
      </c>
      <c r="F29" s="87" t="str">
        <f t="shared" si="1"/>
        <v>255</v>
      </c>
      <c r="G29" s="22" t="s">
        <v>22</v>
      </c>
      <c r="H29" s="18" t="s">
        <v>18</v>
      </c>
      <c r="I29" s="18">
        <v>1</v>
      </c>
      <c r="J29" s="18">
        <v>1</v>
      </c>
      <c r="K29" s="18">
        <v>11</v>
      </c>
      <c r="L29" s="18" t="s">
        <v>245</v>
      </c>
      <c r="M29" s="18">
        <v>1</v>
      </c>
      <c r="N29" s="18">
        <v>2</v>
      </c>
      <c r="O29" s="18">
        <v>0</v>
      </c>
      <c r="P29" s="23" t="str">
        <f t="shared" si="9"/>
        <v>FF</v>
      </c>
      <c r="Q29" s="18">
        <v>7</v>
      </c>
      <c r="R29" s="18">
        <v>12</v>
      </c>
      <c r="S29" s="18">
        <v>0</v>
      </c>
      <c r="T29" s="18" t="s">
        <v>212</v>
      </c>
      <c r="U29" s="18">
        <v>5</v>
      </c>
      <c r="V29" s="18">
        <v>5</v>
      </c>
      <c r="W29" s="18" t="str">
        <f t="shared" si="2"/>
        <v>54</v>
      </c>
      <c r="X29" s="18" t="s">
        <v>25</v>
      </c>
      <c r="Y29" s="18">
        <f t="shared" si="0"/>
        <v>17</v>
      </c>
      <c r="Z29" s="16" t="str">
        <f t="shared" si="3"/>
        <v>7B010111A1010200FF0712000A0505547D</v>
      </c>
      <c r="AA29" s="95">
        <v>28</v>
      </c>
      <c r="AB29" s="21"/>
      <c r="AC29" s="18" t="str">
        <f t="shared" si="4"/>
        <v>00</v>
      </c>
      <c r="AD29" s="18">
        <f t="shared" si="5"/>
        <v>0</v>
      </c>
      <c r="AE29" s="20"/>
      <c r="AF29" s="21"/>
    </row>
    <row r="30" spans="1:32" ht="18.75" customHeight="1">
      <c r="A30" s="27"/>
      <c r="B30" s="157">
        <v>9</v>
      </c>
      <c r="C30" s="27" t="s">
        <v>237</v>
      </c>
      <c r="D30" s="16" t="s">
        <v>66</v>
      </c>
      <c r="E30" s="16">
        <v>1</v>
      </c>
      <c r="F30" s="87" t="str">
        <f t="shared" si="1"/>
        <v>000</v>
      </c>
      <c r="G30" s="22">
        <v>0</v>
      </c>
      <c r="H30" s="18" t="s">
        <v>18</v>
      </c>
      <c r="I30" s="18">
        <v>1</v>
      </c>
      <c r="J30" s="18">
        <v>1</v>
      </c>
      <c r="K30" s="18">
        <v>11</v>
      </c>
      <c r="L30" s="18" t="s">
        <v>245</v>
      </c>
      <c r="M30" s="18">
        <v>1</v>
      </c>
      <c r="N30" s="18">
        <v>2</v>
      </c>
      <c r="O30" s="18">
        <v>0</v>
      </c>
      <c r="P30" s="18">
        <v>4</v>
      </c>
      <c r="Q30" s="23">
        <f>G30</f>
        <v>0</v>
      </c>
      <c r="R30" s="18">
        <v>12</v>
      </c>
      <c r="S30" s="18">
        <v>0</v>
      </c>
      <c r="T30" s="18" t="s">
        <v>212</v>
      </c>
      <c r="U30" s="18">
        <v>5</v>
      </c>
      <c r="V30" s="18">
        <v>5</v>
      </c>
      <c r="W30" s="18" t="str">
        <f t="shared" si="2"/>
        <v>54</v>
      </c>
      <c r="X30" s="18" t="s">
        <v>25</v>
      </c>
      <c r="Y30" s="18">
        <f t="shared" si="0"/>
        <v>17</v>
      </c>
      <c r="Z30" s="16" t="str">
        <f t="shared" si="3"/>
        <v>7B010111A1010200040012000A0505547D</v>
      </c>
      <c r="AA30" s="95">
        <v>29</v>
      </c>
      <c r="AB30" s="21"/>
      <c r="AC30" s="18" t="str">
        <f t="shared" si="4"/>
        <v>00</v>
      </c>
      <c r="AD30" s="18">
        <f t="shared" si="5"/>
        <v>0</v>
      </c>
      <c r="AE30" s="20"/>
      <c r="AF30" s="21"/>
    </row>
    <row r="31" spans="1:32" ht="18.75" customHeight="1">
      <c r="A31" s="27"/>
      <c r="B31" s="158"/>
      <c r="C31" s="161" t="s">
        <v>707</v>
      </c>
      <c r="D31" s="27"/>
      <c r="E31" s="16">
        <v>2</v>
      </c>
      <c r="F31" s="87" t="str">
        <f t="shared" si="1"/>
        <v>127</v>
      </c>
      <c r="G31" s="22" t="s">
        <v>246</v>
      </c>
      <c r="H31" s="18" t="s">
        <v>18</v>
      </c>
      <c r="I31" s="18">
        <v>1</v>
      </c>
      <c r="J31" s="18">
        <v>1</v>
      </c>
      <c r="K31" s="18">
        <v>11</v>
      </c>
      <c r="L31" s="18" t="s">
        <v>245</v>
      </c>
      <c r="M31" s="18">
        <v>1</v>
      </c>
      <c r="N31" s="18">
        <v>2</v>
      </c>
      <c r="O31" s="18">
        <v>0</v>
      </c>
      <c r="P31" s="18">
        <v>4</v>
      </c>
      <c r="Q31" s="23" t="str">
        <f t="shared" ref="Q31:Q32" si="10">G31</f>
        <v>7F</v>
      </c>
      <c r="R31" s="18">
        <v>12</v>
      </c>
      <c r="S31" s="18">
        <v>0</v>
      </c>
      <c r="T31" s="18" t="s">
        <v>212</v>
      </c>
      <c r="U31" s="18">
        <v>5</v>
      </c>
      <c r="V31" s="18">
        <v>5</v>
      </c>
      <c r="W31" s="18" t="str">
        <f t="shared" si="2"/>
        <v>51</v>
      </c>
      <c r="X31" s="18" t="s">
        <v>25</v>
      </c>
      <c r="Y31" s="18">
        <f t="shared" si="0"/>
        <v>17</v>
      </c>
      <c r="Z31" s="16" t="str">
        <f t="shared" si="3"/>
        <v>7B010111A1010200047F12000A0505517D</v>
      </c>
      <c r="AA31" s="95">
        <v>30</v>
      </c>
      <c r="AB31" s="21"/>
      <c r="AC31" s="18" t="str">
        <f t="shared" si="4"/>
        <v>00</v>
      </c>
      <c r="AD31" s="18">
        <f t="shared" si="5"/>
        <v>0</v>
      </c>
      <c r="AE31" s="20"/>
      <c r="AF31" s="21"/>
    </row>
    <row r="32" spans="1:32" ht="18.75" customHeight="1">
      <c r="A32" s="27"/>
      <c r="B32" s="159"/>
      <c r="C32" s="162"/>
      <c r="D32" s="27"/>
      <c r="E32" s="16">
        <v>3</v>
      </c>
      <c r="F32" s="87" t="str">
        <f t="shared" si="1"/>
        <v>255</v>
      </c>
      <c r="G32" s="22" t="s">
        <v>22</v>
      </c>
      <c r="H32" s="18" t="s">
        <v>18</v>
      </c>
      <c r="I32" s="18">
        <v>1</v>
      </c>
      <c r="J32" s="18">
        <v>1</v>
      </c>
      <c r="K32" s="18">
        <v>11</v>
      </c>
      <c r="L32" s="18" t="s">
        <v>245</v>
      </c>
      <c r="M32" s="18">
        <v>1</v>
      </c>
      <c r="N32" s="18">
        <v>2</v>
      </c>
      <c r="O32" s="18">
        <v>0</v>
      </c>
      <c r="P32" s="18">
        <v>4</v>
      </c>
      <c r="Q32" s="23" t="str">
        <f t="shared" si="10"/>
        <v>FF</v>
      </c>
      <c r="R32" s="18">
        <v>12</v>
      </c>
      <c r="S32" s="18">
        <v>0</v>
      </c>
      <c r="T32" s="18" t="s">
        <v>212</v>
      </c>
      <c r="U32" s="18">
        <v>5</v>
      </c>
      <c r="V32" s="18">
        <v>5</v>
      </c>
      <c r="W32" s="18" t="str">
        <f t="shared" si="2"/>
        <v>51</v>
      </c>
      <c r="X32" s="18" t="s">
        <v>25</v>
      </c>
      <c r="Y32" s="18">
        <f t="shared" si="0"/>
        <v>17</v>
      </c>
      <c r="Z32" s="16" t="str">
        <f t="shared" si="3"/>
        <v>7B010111A101020004FF12000A0505517D</v>
      </c>
      <c r="AA32" s="95">
        <v>31</v>
      </c>
      <c r="AB32" s="21"/>
      <c r="AC32" s="18" t="str">
        <f t="shared" si="4"/>
        <v>00</v>
      </c>
      <c r="AD32" s="18">
        <f t="shared" si="5"/>
        <v>0</v>
      </c>
      <c r="AE32" s="20"/>
      <c r="AF32" s="21"/>
    </row>
    <row r="33" spans="1:32" ht="18.75" customHeight="1">
      <c r="A33" s="27"/>
      <c r="B33" s="157">
        <v>10</v>
      </c>
      <c r="C33" s="27" t="s">
        <v>253</v>
      </c>
      <c r="D33" s="16" t="s">
        <v>204</v>
      </c>
      <c r="E33" s="16">
        <v>1</v>
      </c>
      <c r="F33" s="87" t="str">
        <f t="shared" si="1"/>
        <v>000</v>
      </c>
      <c r="G33" s="22">
        <v>0</v>
      </c>
      <c r="H33" s="18" t="s">
        <v>18</v>
      </c>
      <c r="I33" s="18">
        <v>1</v>
      </c>
      <c r="J33" s="18">
        <v>1</v>
      </c>
      <c r="K33" s="18">
        <v>11</v>
      </c>
      <c r="L33" s="18" t="s">
        <v>245</v>
      </c>
      <c r="M33" s="18">
        <v>1</v>
      </c>
      <c r="N33" s="18">
        <v>2</v>
      </c>
      <c r="O33" s="18">
        <v>0</v>
      </c>
      <c r="P33" s="18">
        <v>4</v>
      </c>
      <c r="Q33" s="18">
        <v>7</v>
      </c>
      <c r="R33" s="23">
        <f>G33</f>
        <v>0</v>
      </c>
      <c r="S33" s="18">
        <v>0</v>
      </c>
      <c r="T33" s="18" t="s">
        <v>212</v>
      </c>
      <c r="U33" s="18">
        <v>5</v>
      </c>
      <c r="V33" s="18">
        <v>5</v>
      </c>
      <c r="W33" s="18" t="str">
        <f t="shared" si="2"/>
        <v>51</v>
      </c>
      <c r="X33" s="18" t="s">
        <v>25</v>
      </c>
      <c r="Y33" s="18">
        <f t="shared" si="0"/>
        <v>17</v>
      </c>
      <c r="Z33" s="16" t="str">
        <f t="shared" si="3"/>
        <v>7B010111A1010200040700000A0505517D</v>
      </c>
      <c r="AA33" s="95">
        <v>32</v>
      </c>
      <c r="AB33" s="21"/>
      <c r="AC33" s="18" t="str">
        <f t="shared" si="4"/>
        <v>00</v>
      </c>
      <c r="AD33" s="18">
        <f t="shared" si="5"/>
        <v>0</v>
      </c>
      <c r="AE33" s="20"/>
      <c r="AF33" s="21"/>
    </row>
    <row r="34" spans="1:32" ht="18.75" customHeight="1">
      <c r="A34" s="27"/>
      <c r="B34" s="158"/>
      <c r="C34" s="161" t="s">
        <v>747</v>
      </c>
      <c r="D34" s="27"/>
      <c r="E34" s="16">
        <v>2</v>
      </c>
      <c r="F34" s="87" t="str">
        <f t="shared" si="1"/>
        <v>127</v>
      </c>
      <c r="G34" s="22" t="s">
        <v>246</v>
      </c>
      <c r="H34" s="18" t="s">
        <v>18</v>
      </c>
      <c r="I34" s="18">
        <v>1</v>
      </c>
      <c r="J34" s="18">
        <v>1</v>
      </c>
      <c r="K34" s="18">
        <v>11</v>
      </c>
      <c r="L34" s="18" t="s">
        <v>245</v>
      </c>
      <c r="M34" s="18">
        <v>1</v>
      </c>
      <c r="N34" s="18">
        <v>2</v>
      </c>
      <c r="O34" s="18">
        <v>0</v>
      </c>
      <c r="P34" s="18">
        <v>4</v>
      </c>
      <c r="Q34" s="18">
        <v>7</v>
      </c>
      <c r="R34" s="23" t="str">
        <f t="shared" ref="R34:R35" si="11">G34</f>
        <v>7F</v>
      </c>
      <c r="S34" s="18">
        <v>0</v>
      </c>
      <c r="T34" s="18" t="s">
        <v>212</v>
      </c>
      <c r="U34" s="18">
        <v>5</v>
      </c>
      <c r="V34" s="18">
        <v>5</v>
      </c>
      <c r="W34" s="18" t="str">
        <f t="shared" si="2"/>
        <v>50</v>
      </c>
      <c r="X34" s="18" t="s">
        <v>25</v>
      </c>
      <c r="Y34" s="18">
        <f t="shared" ref="Y34:Y53" si="12">(LEN(Z34)/2)</f>
        <v>17</v>
      </c>
      <c r="Z34" s="16" t="str">
        <f t="shared" si="3"/>
        <v>7B010111A101020004077F000A0505507D</v>
      </c>
      <c r="AA34" s="95">
        <v>33</v>
      </c>
      <c r="AB34" s="21"/>
      <c r="AC34" s="18" t="str">
        <f t="shared" si="4"/>
        <v>00</v>
      </c>
      <c r="AD34" s="18">
        <f t="shared" si="5"/>
        <v>0</v>
      </c>
      <c r="AE34" s="20"/>
      <c r="AF34" s="21"/>
    </row>
    <row r="35" spans="1:32" ht="18.75" customHeight="1">
      <c r="A35" s="27"/>
      <c r="B35" s="159"/>
      <c r="C35" s="162"/>
      <c r="D35" s="27"/>
      <c r="E35" s="16">
        <v>3</v>
      </c>
      <c r="F35" s="87" t="str">
        <f t="shared" si="1"/>
        <v>255</v>
      </c>
      <c r="G35" s="22" t="s">
        <v>22</v>
      </c>
      <c r="H35" s="18" t="s">
        <v>18</v>
      </c>
      <c r="I35" s="18">
        <v>1</v>
      </c>
      <c r="J35" s="18">
        <v>1</v>
      </c>
      <c r="K35" s="18">
        <v>11</v>
      </c>
      <c r="L35" s="18" t="s">
        <v>245</v>
      </c>
      <c r="M35" s="18">
        <v>1</v>
      </c>
      <c r="N35" s="18">
        <v>2</v>
      </c>
      <c r="O35" s="18">
        <v>0</v>
      </c>
      <c r="P35" s="18">
        <v>4</v>
      </c>
      <c r="Q35" s="18">
        <v>7</v>
      </c>
      <c r="R35" s="23" t="str">
        <f t="shared" si="11"/>
        <v>FF</v>
      </c>
      <c r="S35" s="18">
        <v>0</v>
      </c>
      <c r="T35" s="18" t="s">
        <v>212</v>
      </c>
      <c r="U35" s="18">
        <v>5</v>
      </c>
      <c r="V35" s="18">
        <v>5</v>
      </c>
      <c r="W35" s="18" t="str">
        <f t="shared" si="2"/>
        <v>50</v>
      </c>
      <c r="X35" s="18" t="s">
        <v>25</v>
      </c>
      <c r="Y35" s="18">
        <f t="shared" si="12"/>
        <v>17</v>
      </c>
      <c r="Z35" s="16" t="str">
        <f t="shared" si="3"/>
        <v>7B010111A10102000407FF000A0505507D</v>
      </c>
      <c r="AA35" s="95">
        <v>34</v>
      </c>
      <c r="AB35" s="21"/>
      <c r="AC35" s="18" t="str">
        <f t="shared" si="4"/>
        <v>00</v>
      </c>
      <c r="AD35" s="18">
        <f t="shared" si="5"/>
        <v>0</v>
      </c>
      <c r="AE35" s="20"/>
      <c r="AF35" s="21"/>
    </row>
    <row r="36" spans="1:32" ht="18.75" customHeight="1">
      <c r="A36" s="27"/>
      <c r="B36" s="157">
        <v>11</v>
      </c>
      <c r="C36" s="27" t="s">
        <v>254</v>
      </c>
      <c r="D36" s="16" t="s">
        <v>66</v>
      </c>
      <c r="E36" s="16">
        <v>1</v>
      </c>
      <c r="F36" s="87" t="str">
        <f t="shared" si="1"/>
        <v>000</v>
      </c>
      <c r="G36" s="22">
        <v>0</v>
      </c>
      <c r="H36" s="18" t="s">
        <v>18</v>
      </c>
      <c r="I36" s="18">
        <v>1</v>
      </c>
      <c r="J36" s="18">
        <v>1</v>
      </c>
      <c r="K36" s="18">
        <v>11</v>
      </c>
      <c r="L36" s="18" t="s">
        <v>245</v>
      </c>
      <c r="M36" s="18">
        <v>1</v>
      </c>
      <c r="N36" s="18">
        <v>2</v>
      </c>
      <c r="O36" s="18">
        <v>0</v>
      </c>
      <c r="P36" s="18">
        <v>4</v>
      </c>
      <c r="Q36" s="18">
        <v>7</v>
      </c>
      <c r="R36" s="18">
        <v>12</v>
      </c>
      <c r="S36" s="23">
        <f>G36</f>
        <v>0</v>
      </c>
      <c r="T36" s="18" t="s">
        <v>212</v>
      </c>
      <c r="U36" s="18">
        <v>5</v>
      </c>
      <c r="V36" s="18">
        <v>5</v>
      </c>
      <c r="W36" s="18" t="str">
        <f t="shared" si="2"/>
        <v>41</v>
      </c>
      <c r="X36" s="18" t="s">
        <v>25</v>
      </c>
      <c r="Y36" s="18">
        <f t="shared" si="12"/>
        <v>17</v>
      </c>
      <c r="Z36" s="16" t="str">
        <f t="shared" si="3"/>
        <v>7B010111A1010200040712000A0505417D</v>
      </c>
      <c r="AA36" s="95">
        <v>35</v>
      </c>
      <c r="AB36" s="21"/>
      <c r="AC36" s="18" t="str">
        <f t="shared" si="4"/>
        <v>00</v>
      </c>
      <c r="AD36" s="18">
        <f t="shared" si="5"/>
        <v>0</v>
      </c>
      <c r="AE36" s="20"/>
      <c r="AF36" s="21"/>
    </row>
    <row r="37" spans="1:32" ht="18.75" customHeight="1">
      <c r="A37" s="27"/>
      <c r="B37" s="158"/>
      <c r="C37" s="161" t="s">
        <v>707</v>
      </c>
      <c r="D37" s="27"/>
      <c r="E37" s="16">
        <v>2</v>
      </c>
      <c r="F37" s="87" t="str">
        <f t="shared" si="1"/>
        <v>127</v>
      </c>
      <c r="G37" s="22" t="s">
        <v>246</v>
      </c>
      <c r="H37" s="18" t="s">
        <v>18</v>
      </c>
      <c r="I37" s="18">
        <v>1</v>
      </c>
      <c r="J37" s="18">
        <v>1</v>
      </c>
      <c r="K37" s="18">
        <v>11</v>
      </c>
      <c r="L37" s="18" t="s">
        <v>245</v>
      </c>
      <c r="M37" s="18">
        <v>1</v>
      </c>
      <c r="N37" s="18">
        <v>2</v>
      </c>
      <c r="O37" s="18">
        <v>0</v>
      </c>
      <c r="P37" s="18">
        <v>4</v>
      </c>
      <c r="Q37" s="18">
        <v>7</v>
      </c>
      <c r="R37" s="18">
        <v>12</v>
      </c>
      <c r="S37" s="23" t="str">
        <f t="shared" ref="S37:S38" si="13">G37</f>
        <v>7F</v>
      </c>
      <c r="T37" s="18" t="s">
        <v>212</v>
      </c>
      <c r="U37" s="18">
        <v>5</v>
      </c>
      <c r="V37" s="18">
        <v>5</v>
      </c>
      <c r="W37" s="18" t="str">
        <f t="shared" si="2"/>
        <v>40</v>
      </c>
      <c r="X37" s="18" t="s">
        <v>25</v>
      </c>
      <c r="Y37" s="18">
        <f t="shared" si="12"/>
        <v>17</v>
      </c>
      <c r="Z37" s="16" t="str">
        <f t="shared" si="3"/>
        <v>7B010111A10102000407127F0A0505407D</v>
      </c>
      <c r="AA37" s="95">
        <v>36</v>
      </c>
      <c r="AB37" s="21"/>
      <c r="AC37" s="18" t="str">
        <f t="shared" si="4"/>
        <v>00</v>
      </c>
      <c r="AD37" s="18">
        <f t="shared" si="5"/>
        <v>0</v>
      </c>
      <c r="AE37" s="20"/>
      <c r="AF37" s="21"/>
    </row>
    <row r="38" spans="1:32" ht="18.75" customHeight="1">
      <c r="A38" s="27"/>
      <c r="B38" s="159"/>
      <c r="C38" s="162"/>
      <c r="D38" s="27"/>
      <c r="E38" s="16">
        <v>3</v>
      </c>
      <c r="F38" s="87" t="str">
        <f t="shared" si="1"/>
        <v>255</v>
      </c>
      <c r="G38" s="22" t="s">
        <v>22</v>
      </c>
      <c r="H38" s="18" t="s">
        <v>18</v>
      </c>
      <c r="I38" s="18">
        <v>1</v>
      </c>
      <c r="J38" s="18">
        <v>1</v>
      </c>
      <c r="K38" s="18">
        <v>11</v>
      </c>
      <c r="L38" s="18" t="s">
        <v>245</v>
      </c>
      <c r="M38" s="18">
        <v>1</v>
      </c>
      <c r="N38" s="18">
        <v>2</v>
      </c>
      <c r="O38" s="18">
        <v>0</v>
      </c>
      <c r="P38" s="18">
        <v>4</v>
      </c>
      <c r="Q38" s="18">
        <v>7</v>
      </c>
      <c r="R38" s="18">
        <v>12</v>
      </c>
      <c r="S38" s="23" t="str">
        <f t="shared" si="13"/>
        <v>FF</v>
      </c>
      <c r="T38" s="18" t="s">
        <v>212</v>
      </c>
      <c r="U38" s="18">
        <v>5</v>
      </c>
      <c r="V38" s="18">
        <v>5</v>
      </c>
      <c r="W38" s="18" t="str">
        <f t="shared" si="2"/>
        <v>40</v>
      </c>
      <c r="X38" s="18" t="s">
        <v>25</v>
      </c>
      <c r="Y38" s="18">
        <f t="shared" si="12"/>
        <v>17</v>
      </c>
      <c r="Z38" s="16" t="str">
        <f t="shared" si="3"/>
        <v>7B010111A1010200040712FF0A0505407D</v>
      </c>
      <c r="AA38" s="95">
        <v>37</v>
      </c>
      <c r="AB38" s="21"/>
      <c r="AC38" s="18" t="str">
        <f t="shared" si="4"/>
        <v>00</v>
      </c>
      <c r="AD38" s="18">
        <f t="shared" si="5"/>
        <v>0</v>
      </c>
      <c r="AE38" s="20"/>
      <c r="AF38" s="21"/>
    </row>
    <row r="39" spans="1:32" ht="18.75" customHeight="1">
      <c r="A39" s="27"/>
      <c r="B39" s="157">
        <v>12</v>
      </c>
      <c r="C39" s="27" t="s">
        <v>255</v>
      </c>
      <c r="D39" s="16" t="s">
        <v>748</v>
      </c>
      <c r="E39" s="16">
        <v>1</v>
      </c>
      <c r="F39" s="87" t="str">
        <f t="shared" si="1"/>
        <v>000</v>
      </c>
      <c r="G39" s="22">
        <v>0</v>
      </c>
      <c r="H39" s="18" t="s">
        <v>18</v>
      </c>
      <c r="I39" s="18">
        <v>1</v>
      </c>
      <c r="J39" s="18">
        <v>1</v>
      </c>
      <c r="K39" s="18">
        <v>11</v>
      </c>
      <c r="L39" s="18" t="s">
        <v>245</v>
      </c>
      <c r="M39" s="18">
        <v>1</v>
      </c>
      <c r="N39" s="18">
        <v>2</v>
      </c>
      <c r="O39" s="18">
        <v>0</v>
      </c>
      <c r="P39" s="18">
        <v>4</v>
      </c>
      <c r="Q39" s="18">
        <v>7</v>
      </c>
      <c r="R39" s="18">
        <v>12</v>
      </c>
      <c r="S39" s="18">
        <v>0</v>
      </c>
      <c r="T39" s="23">
        <f>G39</f>
        <v>0</v>
      </c>
      <c r="U39" s="18">
        <v>5</v>
      </c>
      <c r="V39" s="18">
        <v>5</v>
      </c>
      <c r="W39" s="18" t="str">
        <f t="shared" si="2"/>
        <v>51</v>
      </c>
      <c r="X39" s="18" t="s">
        <v>25</v>
      </c>
      <c r="Y39" s="18">
        <f t="shared" si="12"/>
        <v>17</v>
      </c>
      <c r="Z39" s="16" t="str">
        <f t="shared" si="3"/>
        <v>7B010111A101020004071200000505517D</v>
      </c>
      <c r="AA39" s="95">
        <v>38</v>
      </c>
      <c r="AB39" s="21"/>
      <c r="AC39" s="18" t="str">
        <f t="shared" si="4"/>
        <v>00</v>
      </c>
      <c r="AD39" s="18">
        <f t="shared" si="5"/>
        <v>0</v>
      </c>
      <c r="AE39" s="20"/>
      <c r="AF39" s="21"/>
    </row>
    <row r="40" spans="1:32" ht="18.75" customHeight="1">
      <c r="A40" s="27"/>
      <c r="B40" s="158"/>
      <c r="C40" s="161" t="s">
        <v>709</v>
      </c>
      <c r="D40" s="27"/>
      <c r="E40" s="16">
        <v>2</v>
      </c>
      <c r="F40" s="87" t="str">
        <f t="shared" si="1"/>
        <v>254</v>
      </c>
      <c r="G40" s="22" t="s">
        <v>749</v>
      </c>
      <c r="H40" s="18" t="s">
        <v>18</v>
      </c>
      <c r="I40" s="18">
        <v>1</v>
      </c>
      <c r="J40" s="18">
        <v>1</v>
      </c>
      <c r="K40" s="18">
        <v>11</v>
      </c>
      <c r="L40" s="18" t="s">
        <v>245</v>
      </c>
      <c r="M40" s="18">
        <v>1</v>
      </c>
      <c r="N40" s="18">
        <v>2</v>
      </c>
      <c r="O40" s="18">
        <v>0</v>
      </c>
      <c r="P40" s="18">
        <v>4</v>
      </c>
      <c r="Q40" s="18">
        <v>7</v>
      </c>
      <c r="R40" s="18">
        <v>12</v>
      </c>
      <c r="S40" s="18">
        <v>0</v>
      </c>
      <c r="T40" s="23" t="str">
        <f t="shared" ref="T40:T41" si="14">G40</f>
        <v>FE</v>
      </c>
      <c r="U40" s="18">
        <v>5</v>
      </c>
      <c r="V40" s="18">
        <v>5</v>
      </c>
      <c r="W40" s="18" t="str">
        <f t="shared" si="2"/>
        <v>55</v>
      </c>
      <c r="X40" s="18" t="s">
        <v>25</v>
      </c>
      <c r="Y40" s="18">
        <f t="shared" si="12"/>
        <v>17</v>
      </c>
      <c r="Z40" s="16" t="str">
        <f t="shared" si="3"/>
        <v>7B010111A101020004071200FE0505557D</v>
      </c>
      <c r="AA40" s="95">
        <v>39</v>
      </c>
      <c r="AB40" s="21"/>
      <c r="AC40" s="18" t="str">
        <f t="shared" si="4"/>
        <v>00</v>
      </c>
      <c r="AD40" s="18">
        <f t="shared" si="5"/>
        <v>0</v>
      </c>
      <c r="AE40" s="20"/>
      <c r="AF40" s="21"/>
    </row>
    <row r="41" spans="1:32" ht="18.75" customHeight="1">
      <c r="A41" s="27"/>
      <c r="B41" s="159"/>
      <c r="C41" s="162"/>
      <c r="D41" s="27"/>
      <c r="E41" s="16">
        <v>3</v>
      </c>
      <c r="F41" s="87" t="str">
        <f t="shared" si="1"/>
        <v>255</v>
      </c>
      <c r="G41" s="22" t="s">
        <v>22</v>
      </c>
      <c r="H41" s="18" t="s">
        <v>18</v>
      </c>
      <c r="I41" s="18">
        <v>1</v>
      </c>
      <c r="J41" s="18">
        <v>1</v>
      </c>
      <c r="K41" s="18">
        <v>11</v>
      </c>
      <c r="L41" s="18" t="s">
        <v>245</v>
      </c>
      <c r="M41" s="18">
        <v>1</v>
      </c>
      <c r="N41" s="18">
        <v>2</v>
      </c>
      <c r="O41" s="18">
        <v>0</v>
      </c>
      <c r="P41" s="18">
        <v>4</v>
      </c>
      <c r="Q41" s="18">
        <v>7</v>
      </c>
      <c r="R41" s="18">
        <v>12</v>
      </c>
      <c r="S41" s="18">
        <v>0</v>
      </c>
      <c r="T41" s="23" t="str">
        <f t="shared" si="14"/>
        <v>FF</v>
      </c>
      <c r="U41" s="18">
        <v>5</v>
      </c>
      <c r="V41" s="18">
        <v>5</v>
      </c>
      <c r="W41" s="18" t="str">
        <f t="shared" si="2"/>
        <v>50</v>
      </c>
      <c r="X41" s="18" t="s">
        <v>25</v>
      </c>
      <c r="Y41" s="18">
        <f t="shared" si="12"/>
        <v>17</v>
      </c>
      <c r="Z41" s="16" t="str">
        <f t="shared" si="3"/>
        <v>7B010111A101020004071200FF0505507D</v>
      </c>
      <c r="AA41" s="95">
        <v>40</v>
      </c>
      <c r="AB41" s="21"/>
      <c r="AC41" s="18" t="str">
        <f t="shared" si="4"/>
        <v>00</v>
      </c>
      <c r="AD41" s="18">
        <f t="shared" si="5"/>
        <v>0</v>
      </c>
      <c r="AE41" s="20"/>
      <c r="AF41" s="21"/>
    </row>
    <row r="42" spans="1:32" ht="18.75" customHeight="1">
      <c r="A42" s="27"/>
      <c r="B42" s="157">
        <v>13</v>
      </c>
      <c r="C42" s="27" t="s">
        <v>256</v>
      </c>
      <c r="D42" s="16" t="s">
        <v>748</v>
      </c>
      <c r="E42" s="16">
        <v>1</v>
      </c>
      <c r="F42" s="87" t="str">
        <f t="shared" si="1"/>
        <v>000</v>
      </c>
      <c r="G42" s="22">
        <v>0</v>
      </c>
      <c r="H42" s="18" t="s">
        <v>18</v>
      </c>
      <c r="I42" s="18">
        <v>1</v>
      </c>
      <c r="J42" s="18">
        <v>1</v>
      </c>
      <c r="K42" s="18">
        <v>11</v>
      </c>
      <c r="L42" s="18" t="s">
        <v>245</v>
      </c>
      <c r="M42" s="18">
        <v>1</v>
      </c>
      <c r="N42" s="18">
        <v>2</v>
      </c>
      <c r="O42" s="18">
        <v>0</v>
      </c>
      <c r="P42" s="18">
        <v>4</v>
      </c>
      <c r="Q42" s="18">
        <v>7</v>
      </c>
      <c r="R42" s="18">
        <v>12</v>
      </c>
      <c r="S42" s="18">
        <v>0</v>
      </c>
      <c r="T42" s="18" t="s">
        <v>212</v>
      </c>
      <c r="U42" s="23">
        <f>G42</f>
        <v>0</v>
      </c>
      <c r="V42" s="18">
        <v>5</v>
      </c>
      <c r="W42" s="18" t="str">
        <f t="shared" si="2"/>
        <v>54</v>
      </c>
      <c r="X42" s="18" t="s">
        <v>25</v>
      </c>
      <c r="Y42" s="18">
        <f t="shared" si="12"/>
        <v>17</v>
      </c>
      <c r="Z42" s="16" t="str">
        <f t="shared" si="3"/>
        <v>7B010111A1010200040712000A0005547D</v>
      </c>
      <c r="AA42" s="95">
        <v>41</v>
      </c>
      <c r="AB42" s="21"/>
      <c r="AC42" s="18" t="str">
        <f t="shared" si="4"/>
        <v>00</v>
      </c>
      <c r="AD42" s="18">
        <f t="shared" si="5"/>
        <v>0</v>
      </c>
      <c r="AE42" s="20"/>
      <c r="AF42" s="21"/>
    </row>
    <row r="43" spans="1:32" ht="18.75" customHeight="1">
      <c r="A43" s="27"/>
      <c r="B43" s="158"/>
      <c r="C43" s="161" t="s">
        <v>708</v>
      </c>
      <c r="D43" s="27"/>
      <c r="E43" s="16">
        <v>2</v>
      </c>
      <c r="F43" s="87" t="str">
        <f t="shared" si="1"/>
        <v>127</v>
      </c>
      <c r="G43" s="22" t="s">
        <v>246</v>
      </c>
      <c r="H43" s="18" t="s">
        <v>18</v>
      </c>
      <c r="I43" s="18">
        <v>1</v>
      </c>
      <c r="J43" s="18">
        <v>1</v>
      </c>
      <c r="K43" s="18">
        <v>11</v>
      </c>
      <c r="L43" s="18" t="s">
        <v>245</v>
      </c>
      <c r="M43" s="18">
        <v>1</v>
      </c>
      <c r="N43" s="18">
        <v>2</v>
      </c>
      <c r="O43" s="18">
        <v>0</v>
      </c>
      <c r="P43" s="18">
        <v>4</v>
      </c>
      <c r="Q43" s="18">
        <v>7</v>
      </c>
      <c r="R43" s="18">
        <v>12</v>
      </c>
      <c r="S43" s="18">
        <v>0</v>
      </c>
      <c r="T43" s="18" t="s">
        <v>212</v>
      </c>
      <c r="U43" s="23" t="str">
        <f t="shared" ref="U43:U44" si="15">G43</f>
        <v>7F</v>
      </c>
      <c r="V43" s="18">
        <v>5</v>
      </c>
      <c r="W43" s="18" t="str">
        <f t="shared" si="2"/>
        <v>55</v>
      </c>
      <c r="X43" s="18" t="s">
        <v>25</v>
      </c>
      <c r="Y43" s="18">
        <f t="shared" si="12"/>
        <v>17</v>
      </c>
      <c r="Z43" s="16" t="str">
        <f t="shared" si="3"/>
        <v>7B010111A1010200040712000A7F05557D</v>
      </c>
      <c r="AA43" s="95">
        <v>42</v>
      </c>
      <c r="AB43" s="21"/>
      <c r="AC43" s="18" t="str">
        <f t="shared" si="4"/>
        <v>00</v>
      </c>
      <c r="AD43" s="18">
        <f t="shared" si="5"/>
        <v>0</v>
      </c>
      <c r="AE43" s="20"/>
      <c r="AF43" s="21"/>
    </row>
    <row r="44" spans="1:32" ht="18.75" customHeight="1">
      <c r="A44" s="27"/>
      <c r="B44" s="159"/>
      <c r="C44" s="162"/>
      <c r="D44" s="27"/>
      <c r="E44" s="16">
        <v>3</v>
      </c>
      <c r="F44" s="87" t="str">
        <f t="shared" si="1"/>
        <v>255</v>
      </c>
      <c r="G44" s="22" t="s">
        <v>22</v>
      </c>
      <c r="H44" s="18" t="s">
        <v>18</v>
      </c>
      <c r="I44" s="18">
        <v>1</v>
      </c>
      <c r="J44" s="18">
        <v>1</v>
      </c>
      <c r="K44" s="18">
        <v>11</v>
      </c>
      <c r="L44" s="18" t="s">
        <v>245</v>
      </c>
      <c r="M44" s="18">
        <v>1</v>
      </c>
      <c r="N44" s="18">
        <v>2</v>
      </c>
      <c r="O44" s="18">
        <v>0</v>
      </c>
      <c r="P44" s="18">
        <v>4</v>
      </c>
      <c r="Q44" s="18">
        <v>7</v>
      </c>
      <c r="R44" s="18">
        <v>12</v>
      </c>
      <c r="S44" s="18">
        <v>0</v>
      </c>
      <c r="T44" s="18" t="s">
        <v>212</v>
      </c>
      <c r="U44" s="23" t="str">
        <f t="shared" si="15"/>
        <v>FF</v>
      </c>
      <c r="V44" s="18">
        <v>5</v>
      </c>
      <c r="W44" s="18" t="str">
        <f t="shared" si="2"/>
        <v>55</v>
      </c>
      <c r="X44" s="18" t="s">
        <v>25</v>
      </c>
      <c r="Y44" s="18">
        <f t="shared" si="12"/>
        <v>17</v>
      </c>
      <c r="Z44" s="16" t="str">
        <f t="shared" si="3"/>
        <v>7B010111A1010200040712000AFF05557D</v>
      </c>
      <c r="AA44" s="95">
        <v>43</v>
      </c>
      <c r="AB44" s="21"/>
      <c r="AC44" s="18" t="str">
        <f t="shared" si="4"/>
        <v>00</v>
      </c>
      <c r="AD44" s="18">
        <f t="shared" si="5"/>
        <v>0</v>
      </c>
      <c r="AE44" s="20"/>
      <c r="AF44" s="21"/>
    </row>
    <row r="45" spans="1:32" ht="18.75" customHeight="1">
      <c r="A45" s="27"/>
      <c r="B45" s="157">
        <v>14</v>
      </c>
      <c r="C45" s="27" t="s">
        <v>257</v>
      </c>
      <c r="D45" s="16" t="s">
        <v>66</v>
      </c>
      <c r="E45" s="16">
        <v>1</v>
      </c>
      <c r="F45" s="87" t="str">
        <f t="shared" si="1"/>
        <v>000</v>
      </c>
      <c r="G45" s="22">
        <v>0</v>
      </c>
      <c r="H45" s="18" t="s">
        <v>18</v>
      </c>
      <c r="I45" s="18">
        <v>1</v>
      </c>
      <c r="J45" s="18">
        <v>1</v>
      </c>
      <c r="K45" s="18">
        <v>11</v>
      </c>
      <c r="L45" s="18" t="s">
        <v>245</v>
      </c>
      <c r="M45" s="18">
        <v>1</v>
      </c>
      <c r="N45" s="18">
        <v>2</v>
      </c>
      <c r="O45" s="18">
        <v>0</v>
      </c>
      <c r="P45" s="18">
        <v>4</v>
      </c>
      <c r="Q45" s="18">
        <v>7</v>
      </c>
      <c r="R45" s="18">
        <v>12</v>
      </c>
      <c r="S45" s="18">
        <v>0</v>
      </c>
      <c r="T45" s="18" t="s">
        <v>212</v>
      </c>
      <c r="U45" s="18">
        <v>5</v>
      </c>
      <c r="V45" s="23">
        <v>0</v>
      </c>
      <c r="W45" s="18" t="str">
        <f t="shared" si="2"/>
        <v>54</v>
      </c>
      <c r="X45" s="18" t="s">
        <v>25</v>
      </c>
      <c r="Y45" s="18">
        <f t="shared" si="12"/>
        <v>17</v>
      </c>
      <c r="Z45" s="16" t="str">
        <f t="shared" si="3"/>
        <v>7B010111A1010200040712000A0500547D</v>
      </c>
      <c r="AA45" s="95">
        <v>44</v>
      </c>
      <c r="AB45" s="21"/>
      <c r="AC45" s="18" t="str">
        <f t="shared" si="4"/>
        <v>00</v>
      </c>
      <c r="AD45" s="18">
        <f t="shared" si="5"/>
        <v>0</v>
      </c>
      <c r="AE45" s="20"/>
      <c r="AF45" s="21"/>
    </row>
    <row r="46" spans="1:32" ht="18.75" customHeight="1">
      <c r="A46" s="27"/>
      <c r="B46" s="158"/>
      <c r="C46" s="161" t="s">
        <v>707</v>
      </c>
      <c r="D46" s="27"/>
      <c r="E46" s="16">
        <v>2</v>
      </c>
      <c r="F46" s="87" t="str">
        <f t="shared" si="1"/>
        <v>127</v>
      </c>
      <c r="G46" s="22" t="s">
        <v>246</v>
      </c>
      <c r="H46" s="18" t="s">
        <v>18</v>
      </c>
      <c r="I46" s="18">
        <v>1</v>
      </c>
      <c r="J46" s="18">
        <v>1</v>
      </c>
      <c r="K46" s="18">
        <v>11</v>
      </c>
      <c r="L46" s="18" t="s">
        <v>245</v>
      </c>
      <c r="M46" s="18">
        <v>1</v>
      </c>
      <c r="N46" s="18">
        <v>2</v>
      </c>
      <c r="O46" s="18">
        <v>0</v>
      </c>
      <c r="P46" s="18">
        <v>4</v>
      </c>
      <c r="Q46" s="18">
        <v>7</v>
      </c>
      <c r="R46" s="18">
        <v>12</v>
      </c>
      <c r="S46" s="18">
        <v>0</v>
      </c>
      <c r="T46" s="18" t="s">
        <v>212</v>
      </c>
      <c r="U46" s="18">
        <v>5</v>
      </c>
      <c r="V46" s="23">
        <v>0</v>
      </c>
      <c r="W46" s="18" t="str">
        <f t="shared" si="2"/>
        <v>54</v>
      </c>
      <c r="X46" s="18" t="s">
        <v>25</v>
      </c>
      <c r="Y46" s="18">
        <f t="shared" si="12"/>
        <v>17</v>
      </c>
      <c r="Z46" s="16" t="str">
        <f t="shared" si="3"/>
        <v>7B010111A1010200040712000A0500547D</v>
      </c>
      <c r="AA46" s="95">
        <v>45</v>
      </c>
      <c r="AB46" s="21"/>
      <c r="AC46" s="18" t="str">
        <f t="shared" si="4"/>
        <v>00</v>
      </c>
      <c r="AD46" s="18">
        <f t="shared" si="5"/>
        <v>0</v>
      </c>
      <c r="AE46" s="20"/>
      <c r="AF46" s="21"/>
    </row>
    <row r="47" spans="1:32" ht="18.75" customHeight="1">
      <c r="A47" s="27"/>
      <c r="B47" s="159"/>
      <c r="C47" s="162"/>
      <c r="D47" s="27"/>
      <c r="E47" s="16">
        <v>3</v>
      </c>
      <c r="F47" s="87" t="str">
        <f t="shared" si="1"/>
        <v>255</v>
      </c>
      <c r="G47" s="22" t="s">
        <v>22</v>
      </c>
      <c r="H47" s="18" t="s">
        <v>18</v>
      </c>
      <c r="I47" s="18">
        <v>1</v>
      </c>
      <c r="J47" s="18">
        <v>1</v>
      </c>
      <c r="K47" s="18">
        <v>11</v>
      </c>
      <c r="L47" s="18" t="s">
        <v>245</v>
      </c>
      <c r="M47" s="18">
        <v>1</v>
      </c>
      <c r="N47" s="18">
        <v>2</v>
      </c>
      <c r="O47" s="18">
        <v>0</v>
      </c>
      <c r="P47" s="18">
        <v>4</v>
      </c>
      <c r="Q47" s="18">
        <v>7</v>
      </c>
      <c r="R47" s="18">
        <v>12</v>
      </c>
      <c r="S47" s="18">
        <v>0</v>
      </c>
      <c r="T47" s="18" t="s">
        <v>212</v>
      </c>
      <c r="U47" s="18">
        <v>5</v>
      </c>
      <c r="V47" s="23">
        <v>0</v>
      </c>
      <c r="W47" s="18" t="str">
        <f t="shared" si="2"/>
        <v>54</v>
      </c>
      <c r="X47" s="18" t="s">
        <v>25</v>
      </c>
      <c r="Y47" s="18">
        <f t="shared" si="12"/>
        <v>17</v>
      </c>
      <c r="Z47" s="16" t="str">
        <f t="shared" si="3"/>
        <v>7B010111A1010200040712000A0500547D</v>
      </c>
      <c r="AA47" s="95">
        <v>46</v>
      </c>
      <c r="AB47" s="21"/>
      <c r="AC47" s="18" t="str">
        <f t="shared" si="4"/>
        <v>00</v>
      </c>
      <c r="AD47" s="18">
        <f t="shared" si="5"/>
        <v>0</v>
      </c>
      <c r="AE47" s="20"/>
      <c r="AF47" s="21"/>
    </row>
    <row r="48" spans="1:32" ht="18.75" customHeight="1">
      <c r="A48" s="27"/>
      <c r="B48" s="157">
        <v>15</v>
      </c>
      <c r="C48" s="27" t="s">
        <v>258</v>
      </c>
      <c r="D48" s="16" t="s">
        <v>204</v>
      </c>
      <c r="E48" s="16">
        <v>1</v>
      </c>
      <c r="F48" s="87" t="str">
        <f t="shared" si="1"/>
        <v>000</v>
      </c>
      <c r="G48" s="22">
        <v>0</v>
      </c>
      <c r="H48" s="18" t="s">
        <v>18</v>
      </c>
      <c r="I48" s="18">
        <v>1</v>
      </c>
      <c r="J48" s="18">
        <v>1</v>
      </c>
      <c r="K48" s="18">
        <v>11</v>
      </c>
      <c r="L48" s="18" t="s">
        <v>245</v>
      </c>
      <c r="M48" s="18">
        <v>1</v>
      </c>
      <c r="N48" s="18">
        <v>2</v>
      </c>
      <c r="O48" s="18">
        <v>0</v>
      </c>
      <c r="P48" s="18">
        <v>4</v>
      </c>
      <c r="Q48" s="18">
        <v>7</v>
      </c>
      <c r="R48" s="18">
        <v>12</v>
      </c>
      <c r="S48" s="18">
        <v>0</v>
      </c>
      <c r="T48" s="18" t="s">
        <v>212</v>
      </c>
      <c r="U48" s="18">
        <v>5</v>
      </c>
      <c r="V48" s="18">
        <v>5</v>
      </c>
      <c r="W48" s="23">
        <f>G48</f>
        <v>0</v>
      </c>
      <c r="X48" s="18" t="s">
        <v>25</v>
      </c>
      <c r="Y48" s="18">
        <f t="shared" si="12"/>
        <v>17</v>
      </c>
      <c r="Z48" s="16" t="str">
        <f t="shared" si="3"/>
        <v>7B010111A1010200040712000A0505007D</v>
      </c>
      <c r="AA48" s="95">
        <v>47</v>
      </c>
      <c r="AB48" s="21"/>
      <c r="AC48" s="18" t="str">
        <f t="shared" si="4"/>
        <v>00</v>
      </c>
      <c r="AD48" s="18">
        <f t="shared" si="5"/>
        <v>0</v>
      </c>
      <c r="AE48" s="20"/>
      <c r="AF48" s="21"/>
    </row>
    <row r="49" spans="1:32" ht="18.75" customHeight="1">
      <c r="A49" s="27"/>
      <c r="B49" s="158"/>
      <c r="C49" s="163" t="s">
        <v>721</v>
      </c>
      <c r="D49" s="27"/>
      <c r="E49" s="16">
        <v>2</v>
      </c>
      <c r="F49" s="87" t="str">
        <f t="shared" si="1"/>
        <v>127</v>
      </c>
      <c r="G49" s="22" t="s">
        <v>246</v>
      </c>
      <c r="H49" s="18" t="s">
        <v>18</v>
      </c>
      <c r="I49" s="18">
        <v>1</v>
      </c>
      <c r="J49" s="18">
        <v>1</v>
      </c>
      <c r="K49" s="18">
        <v>11</v>
      </c>
      <c r="L49" s="18" t="s">
        <v>245</v>
      </c>
      <c r="M49" s="18">
        <v>1</v>
      </c>
      <c r="N49" s="18">
        <v>2</v>
      </c>
      <c r="O49" s="18">
        <v>0</v>
      </c>
      <c r="P49" s="18">
        <v>4</v>
      </c>
      <c r="Q49" s="18">
        <v>7</v>
      </c>
      <c r="R49" s="18">
        <v>12</v>
      </c>
      <c r="S49" s="18">
        <v>0</v>
      </c>
      <c r="T49" s="18" t="s">
        <v>212</v>
      </c>
      <c r="U49" s="18">
        <v>5</v>
      </c>
      <c r="V49" s="18">
        <v>5</v>
      </c>
      <c r="W49" s="23" t="str">
        <f>G50</f>
        <v>FF</v>
      </c>
      <c r="X49" s="18" t="s">
        <v>25</v>
      </c>
      <c r="Y49" s="18">
        <f t="shared" si="12"/>
        <v>17</v>
      </c>
      <c r="Z49" s="16" t="str">
        <f t="shared" si="3"/>
        <v>7B010111A1010200040712000A0505FF7D</v>
      </c>
      <c r="AA49" s="95">
        <v>48</v>
      </c>
      <c r="AB49" s="21"/>
      <c r="AC49" s="18" t="str">
        <f t="shared" si="4"/>
        <v>00</v>
      </c>
      <c r="AD49" s="18">
        <f t="shared" si="5"/>
        <v>0</v>
      </c>
      <c r="AE49" s="20"/>
      <c r="AF49" s="21"/>
    </row>
    <row r="50" spans="1:32" ht="18.75" customHeight="1">
      <c r="A50" s="27"/>
      <c r="B50" s="159"/>
      <c r="C50" s="164"/>
      <c r="D50" s="27"/>
      <c r="E50" s="16">
        <v>3</v>
      </c>
      <c r="F50" s="87" t="str">
        <f t="shared" si="1"/>
        <v>255</v>
      </c>
      <c r="G50" s="22" t="s">
        <v>22</v>
      </c>
      <c r="H50" s="18" t="s">
        <v>18</v>
      </c>
      <c r="I50" s="18">
        <v>1</v>
      </c>
      <c r="J50" s="18">
        <v>1</v>
      </c>
      <c r="K50" s="18">
        <v>11</v>
      </c>
      <c r="L50" s="18" t="s">
        <v>245</v>
      </c>
      <c r="M50" s="18">
        <v>1</v>
      </c>
      <c r="N50" s="18">
        <v>2</v>
      </c>
      <c r="O50" s="18">
        <v>0</v>
      </c>
      <c r="P50" s="18">
        <v>4</v>
      </c>
      <c r="Q50" s="18">
        <v>7</v>
      </c>
      <c r="R50" s="18">
        <v>12</v>
      </c>
      <c r="S50" s="18">
        <v>0</v>
      </c>
      <c r="T50" s="18" t="s">
        <v>212</v>
      </c>
      <c r="U50" s="18">
        <v>5</v>
      </c>
      <c r="V50" s="18">
        <v>5</v>
      </c>
      <c r="W50" s="23" t="str">
        <f>G50</f>
        <v>FF</v>
      </c>
      <c r="X50" s="18" t="s">
        <v>25</v>
      </c>
      <c r="Y50" s="18">
        <f t="shared" si="12"/>
        <v>17</v>
      </c>
      <c r="Z50" s="16" t="str">
        <f t="shared" si="3"/>
        <v>7B010111A1010200040712000A0505FF7D</v>
      </c>
      <c r="AA50" s="95">
        <v>49</v>
      </c>
      <c r="AB50" s="21"/>
      <c r="AC50" s="18" t="str">
        <f t="shared" si="4"/>
        <v>00</v>
      </c>
      <c r="AD50" s="18">
        <f t="shared" si="5"/>
        <v>0</v>
      </c>
      <c r="AE50" s="20"/>
      <c r="AF50" s="21"/>
    </row>
    <row r="51" spans="1:32" ht="18.75" customHeight="1">
      <c r="A51" s="27"/>
      <c r="B51" s="157">
        <v>16</v>
      </c>
      <c r="C51" s="27" t="s">
        <v>12</v>
      </c>
      <c r="D51" s="16" t="s">
        <v>2</v>
      </c>
      <c r="E51" s="16">
        <v>1</v>
      </c>
      <c r="F51" s="87" t="str">
        <f t="shared" si="1"/>
        <v>000</v>
      </c>
      <c r="G51" s="22">
        <v>0</v>
      </c>
      <c r="H51" s="18" t="s">
        <v>18</v>
      </c>
      <c r="I51" s="18">
        <v>1</v>
      </c>
      <c r="J51" s="18">
        <v>1</v>
      </c>
      <c r="K51" s="18">
        <v>11</v>
      </c>
      <c r="L51" s="18" t="s">
        <v>245</v>
      </c>
      <c r="M51" s="18">
        <v>1</v>
      </c>
      <c r="N51" s="18">
        <v>2</v>
      </c>
      <c r="O51" s="18">
        <v>0</v>
      </c>
      <c r="P51" s="18">
        <v>4</v>
      </c>
      <c r="Q51" s="18">
        <v>7</v>
      </c>
      <c r="R51" s="18">
        <v>12</v>
      </c>
      <c r="S51" s="18">
        <v>0</v>
      </c>
      <c r="T51" s="18" t="s">
        <v>212</v>
      </c>
      <c r="U51" s="18">
        <v>5</v>
      </c>
      <c r="V51" s="18">
        <v>5</v>
      </c>
      <c r="W51" s="18" t="str">
        <f t="shared" si="2"/>
        <v>41</v>
      </c>
      <c r="X51" s="23">
        <f>G51</f>
        <v>0</v>
      </c>
      <c r="Y51" s="18">
        <f t="shared" si="12"/>
        <v>17</v>
      </c>
      <c r="Z51" s="16" t="str">
        <f t="shared" si="3"/>
        <v>7B010111A1010200040712000A05054100</v>
      </c>
      <c r="AA51" s="95">
        <v>50</v>
      </c>
      <c r="AB51" s="21"/>
      <c r="AC51" s="18" t="str">
        <f t="shared" si="4"/>
        <v>00</v>
      </c>
      <c r="AD51" s="18">
        <f t="shared" si="5"/>
        <v>0</v>
      </c>
      <c r="AE51" s="20"/>
      <c r="AF51" s="21"/>
    </row>
    <row r="52" spans="1:32" ht="18.75" customHeight="1">
      <c r="A52" s="27"/>
      <c r="B52" s="158"/>
      <c r="C52" s="161" t="s">
        <v>710</v>
      </c>
      <c r="D52" s="27"/>
      <c r="E52" s="16">
        <v>2</v>
      </c>
      <c r="F52" s="87" t="str">
        <f t="shared" si="1"/>
        <v>127</v>
      </c>
      <c r="G52" s="22" t="s">
        <v>246</v>
      </c>
      <c r="H52" s="18" t="s">
        <v>18</v>
      </c>
      <c r="I52" s="18">
        <v>1</v>
      </c>
      <c r="J52" s="18">
        <v>1</v>
      </c>
      <c r="K52" s="18">
        <v>11</v>
      </c>
      <c r="L52" s="18" t="s">
        <v>245</v>
      </c>
      <c r="M52" s="18">
        <v>1</v>
      </c>
      <c r="N52" s="18">
        <v>2</v>
      </c>
      <c r="O52" s="18">
        <v>0</v>
      </c>
      <c r="P52" s="18">
        <v>4</v>
      </c>
      <c r="Q52" s="18">
        <v>7</v>
      </c>
      <c r="R52" s="18">
        <v>12</v>
      </c>
      <c r="S52" s="18">
        <v>0</v>
      </c>
      <c r="T52" s="18" t="s">
        <v>212</v>
      </c>
      <c r="U52" s="18">
        <v>5</v>
      </c>
      <c r="V52" s="18">
        <v>5</v>
      </c>
      <c r="W52" s="18" t="str">
        <f>TEXT(DEC2HEX(_xlfn.BITAND(SUM(HEX2DEC(H52)+HEX2DEC(I52)+HEX2DEC(J52)+HEX2DEC(K52)+HEX2DEC(L52)+HEX2DEC(M52)+HEX2DEC(N52)+HEX2DEC(O52)+HEX2DEC(P52)+HEX2DEC(Q52)+HEX2DEC(R52)+HEX2DEC(S52)+HEX2DEC(T52)+HEX2DEC(U52)+HEX2DEC(V52)),85)),"00")</f>
        <v>41</v>
      </c>
      <c r="X52" s="23" t="str">
        <f>G52</f>
        <v>7F</v>
      </c>
      <c r="Y52" s="18">
        <f t="shared" si="12"/>
        <v>17</v>
      </c>
      <c r="Z52" s="16" t="str">
        <f t="shared" si="3"/>
        <v>7B010111A1010200040712000A0505417F</v>
      </c>
      <c r="AA52" s="95">
        <v>51</v>
      </c>
      <c r="AB52" s="21"/>
      <c r="AC52" s="18" t="str">
        <f t="shared" si="4"/>
        <v>00</v>
      </c>
      <c r="AD52" s="18">
        <f t="shared" si="5"/>
        <v>0</v>
      </c>
      <c r="AE52" s="20"/>
      <c r="AF52" s="21"/>
    </row>
    <row r="53" spans="1:32" ht="18.75" customHeight="1">
      <c r="A53" s="27"/>
      <c r="B53" s="159"/>
      <c r="C53" s="162"/>
      <c r="D53" s="27"/>
      <c r="E53" s="16">
        <v>3</v>
      </c>
      <c r="F53" s="87" t="str">
        <f t="shared" si="1"/>
        <v>255</v>
      </c>
      <c r="G53" s="22" t="s">
        <v>22</v>
      </c>
      <c r="H53" s="18" t="s">
        <v>18</v>
      </c>
      <c r="I53" s="18">
        <v>1</v>
      </c>
      <c r="J53" s="18">
        <v>1</v>
      </c>
      <c r="K53" s="18">
        <v>11</v>
      </c>
      <c r="L53" s="18" t="s">
        <v>245</v>
      </c>
      <c r="M53" s="18">
        <v>1</v>
      </c>
      <c r="N53" s="18">
        <v>2</v>
      </c>
      <c r="O53" s="18">
        <v>0</v>
      </c>
      <c r="P53" s="18">
        <v>4</v>
      </c>
      <c r="Q53" s="18">
        <v>7</v>
      </c>
      <c r="R53" s="18">
        <v>12</v>
      </c>
      <c r="S53" s="18">
        <v>0</v>
      </c>
      <c r="T53" s="18" t="s">
        <v>212</v>
      </c>
      <c r="U53" s="18">
        <v>5</v>
      </c>
      <c r="V53" s="18">
        <v>5</v>
      </c>
      <c r="W53" s="18" t="str">
        <f t="shared" si="2"/>
        <v>41</v>
      </c>
      <c r="X53" s="23" t="str">
        <f>G53</f>
        <v>FF</v>
      </c>
      <c r="Y53" s="18">
        <f t="shared" si="12"/>
        <v>17</v>
      </c>
      <c r="Z53" s="16" t="str">
        <f t="shared" si="3"/>
        <v>7B010111A1010200040712000A050541FF</v>
      </c>
      <c r="AA53" s="95">
        <v>52</v>
      </c>
      <c r="AB53" s="21"/>
      <c r="AC53" s="18" t="str">
        <f t="shared" si="4"/>
        <v>00</v>
      </c>
      <c r="AD53" s="18">
        <f t="shared" si="5"/>
        <v>0</v>
      </c>
      <c r="AE53" s="20"/>
      <c r="AF53" s="21"/>
    </row>
    <row r="54" spans="1:32">
      <c r="A54" s="71"/>
      <c r="B54" s="91"/>
      <c r="C54" s="72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92"/>
      <c r="AB54" s="75"/>
      <c r="AC54" s="76"/>
      <c r="AD54" s="76"/>
      <c r="AE54" s="76"/>
      <c r="AF54" s="75"/>
    </row>
  </sheetData>
  <sheetProtection algorithmName="SHA-512" hashValue="+fenAaWjdmOh/eUS61mfiPkACjmEZfmBc+LZV2scxOqVlXayQinhPG6MOcF8eKtT3hhGID7voGkkO972KeXcTg==" saltValue="vr4KZYIkuuInvA5OaC0/1g==" spinCount="100000" sheet="1" objects="1" scenarios="1"/>
  <mergeCells count="34">
    <mergeCell ref="C52:C53"/>
    <mergeCell ref="C22:C23"/>
    <mergeCell ref="C25:C26"/>
    <mergeCell ref="C28:C29"/>
    <mergeCell ref="C31:C32"/>
    <mergeCell ref="C34:C35"/>
    <mergeCell ref="C37:C38"/>
    <mergeCell ref="C40:C41"/>
    <mergeCell ref="C43:C44"/>
    <mergeCell ref="C46:C47"/>
    <mergeCell ref="C49:C50"/>
    <mergeCell ref="B48:B50"/>
    <mergeCell ref="B51:B53"/>
    <mergeCell ref="C4:C5"/>
    <mergeCell ref="C7:C8"/>
    <mergeCell ref="C10:C11"/>
    <mergeCell ref="C13:C14"/>
    <mergeCell ref="C16:C17"/>
    <mergeCell ref="C19:C20"/>
    <mergeCell ref="B39:B41"/>
    <mergeCell ref="B42:B44"/>
    <mergeCell ref="B45:B47"/>
    <mergeCell ref="B30:B32"/>
    <mergeCell ref="B33:B35"/>
    <mergeCell ref="B36:B38"/>
    <mergeCell ref="B21:B23"/>
    <mergeCell ref="B24:B26"/>
    <mergeCell ref="B27:B29"/>
    <mergeCell ref="B12:B14"/>
    <mergeCell ref="B15:B17"/>
    <mergeCell ref="B18:B20"/>
    <mergeCell ref="B3:B5"/>
    <mergeCell ref="B6:B8"/>
    <mergeCell ref="B9:B11"/>
  </mergeCells>
  <phoneticPr fontId="1" type="noConversion"/>
  <conditionalFormatting sqref="AA2:AA53">
    <cfRule type="duplicateValues" dxfId="13" priority="1"/>
  </conditionalFormatting>
  <dataValidations count="2">
    <dataValidation type="list" allowBlank="1" showInputMessage="1" showErrorMessage="1" sqref="AE2:AE53" xr:uid="{FFF9901D-B24A-4050-BB29-9B7B573CB8F9}">
      <formula1>Res</formula1>
    </dataValidation>
    <dataValidation type="whole" allowBlank="1" showInputMessage="1" showErrorMessage="1" sqref="AA2:AA53" xr:uid="{4983AAF5-4DE3-4E9C-9C51-AD777D10082A}">
      <formula1>1</formula1>
      <formula2>300</formula2>
    </dataValidation>
  </dataValidations>
  <pageMargins left="0.17" right="0.17" top="0.41" bottom="0.41" header="0.3" footer="0.3"/>
  <pageSetup paperSize="9" scale="25" fitToHeight="0" orientation="landscape" r:id="rId1"/>
  <ignoredErrors>
    <ignoredError sqref="W49" formula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36CAE-D01A-4DEA-BC7D-BCF102C07F22}">
  <sheetPr codeName="Sheet20">
    <pageSetUpPr fitToPage="1"/>
  </sheetPr>
  <dimension ref="A1:DA273"/>
  <sheetViews>
    <sheetView zoomScale="70" zoomScaleNormal="70" workbookViewId="0">
      <pane xSplit="7" ySplit="1" topLeftCell="CR2" activePane="bottomRight" state="frozen"/>
      <selection activeCell="B1" sqref="B1"/>
      <selection pane="topRight" activeCell="G1" sqref="G1"/>
      <selection pane="bottomLeft" activeCell="B4" sqref="B4"/>
      <selection pane="bottomRight" activeCell="CT1" sqref="CT1:CT1048576"/>
    </sheetView>
  </sheetViews>
  <sheetFormatPr defaultRowHeight="16.5"/>
  <cols>
    <col min="1" max="1" width="31.125" style="74" customWidth="1"/>
    <col min="2" max="2" width="6" style="93" customWidth="1"/>
    <col min="3" max="3" width="22" style="82" customWidth="1"/>
    <col min="4" max="4" width="27.625" style="108" customWidth="1"/>
    <col min="5" max="5" width="5.625" style="77" customWidth="1"/>
    <col min="6" max="6" width="8.875" style="77" customWidth="1"/>
    <col min="7" max="7" width="9.5" style="77" customWidth="1"/>
    <col min="8" max="95" width="5.375" style="77" customWidth="1"/>
    <col min="96" max="96" width="8.125" style="77" customWidth="1"/>
    <col min="97" max="98" width="5.375" style="77" customWidth="1"/>
    <col min="99" max="99" width="103.375" style="77" customWidth="1"/>
    <col min="100" max="100" width="5.375" style="94" customWidth="1"/>
    <col min="101" max="101" width="28.625" style="78" customWidth="1"/>
    <col min="102" max="103" width="5.375" style="77" customWidth="1"/>
    <col min="104" max="104" width="7.5" style="77" customWidth="1"/>
    <col min="105" max="105" width="82.875" style="77" bestFit="1" customWidth="1"/>
    <col min="106" max="16384" width="9" style="74"/>
  </cols>
  <sheetData>
    <row r="1" spans="1:105" s="99" customFormat="1" ht="27">
      <c r="A1" s="96" t="s">
        <v>232</v>
      </c>
      <c r="B1" s="96" t="s">
        <v>15</v>
      </c>
      <c r="C1" s="97" t="s">
        <v>52</v>
      </c>
      <c r="D1" s="97" t="s">
        <v>54</v>
      </c>
      <c r="E1" s="83" t="s">
        <v>15</v>
      </c>
      <c r="F1" s="83" t="s">
        <v>259</v>
      </c>
      <c r="G1" s="83" t="s">
        <v>260</v>
      </c>
      <c r="H1" s="83" t="s">
        <v>6</v>
      </c>
      <c r="I1" s="83" t="s">
        <v>26</v>
      </c>
      <c r="J1" s="83" t="s">
        <v>233</v>
      </c>
      <c r="K1" s="83" t="s">
        <v>27</v>
      </c>
      <c r="L1" s="83" t="s">
        <v>29</v>
      </c>
      <c r="M1" s="83" t="s">
        <v>10</v>
      </c>
      <c r="N1" s="83" t="s">
        <v>261</v>
      </c>
      <c r="O1" s="83" t="s">
        <v>262</v>
      </c>
      <c r="P1" s="83" t="s">
        <v>263</v>
      </c>
      <c r="Q1" s="83" t="s">
        <v>264</v>
      </c>
      <c r="R1" s="83" t="s">
        <v>265</v>
      </c>
      <c r="S1" s="83" t="s">
        <v>266</v>
      </c>
      <c r="T1" s="83" t="s">
        <v>267</v>
      </c>
      <c r="U1" s="83" t="s">
        <v>268</v>
      </c>
      <c r="V1" s="83" t="s">
        <v>269</v>
      </c>
      <c r="W1" s="83" t="s">
        <v>270</v>
      </c>
      <c r="X1" s="83" t="s">
        <v>271</v>
      </c>
      <c r="Y1" s="83" t="s">
        <v>272</v>
      </c>
      <c r="Z1" s="83" t="s">
        <v>273</v>
      </c>
      <c r="AA1" s="83" t="s">
        <v>274</v>
      </c>
      <c r="AB1" s="83" t="s">
        <v>275</v>
      </c>
      <c r="AC1" s="83" t="s">
        <v>276</v>
      </c>
      <c r="AD1" s="83" t="s">
        <v>277</v>
      </c>
      <c r="AE1" s="83" t="s">
        <v>278</v>
      </c>
      <c r="AF1" s="83" t="s">
        <v>279</v>
      </c>
      <c r="AG1" s="83" t="s">
        <v>280</v>
      </c>
      <c r="AH1" s="83" t="s">
        <v>281</v>
      </c>
      <c r="AI1" s="83" t="s">
        <v>282</v>
      </c>
      <c r="AJ1" s="83" t="s">
        <v>283</v>
      </c>
      <c r="AK1" s="83" t="s">
        <v>284</v>
      </c>
      <c r="AL1" s="83" t="s">
        <v>285</v>
      </c>
      <c r="AM1" s="83" t="s">
        <v>286</v>
      </c>
      <c r="AN1" s="83" t="s">
        <v>287</v>
      </c>
      <c r="AO1" s="83" t="s">
        <v>288</v>
      </c>
      <c r="AP1" s="83" t="s">
        <v>289</v>
      </c>
      <c r="AQ1" s="83" t="s">
        <v>290</v>
      </c>
      <c r="AR1" s="83" t="s">
        <v>291</v>
      </c>
      <c r="AS1" s="83" t="s">
        <v>292</v>
      </c>
      <c r="AT1" s="83" t="s">
        <v>293</v>
      </c>
      <c r="AU1" s="83" t="s">
        <v>294</v>
      </c>
      <c r="AV1" s="83" t="s">
        <v>295</v>
      </c>
      <c r="AW1" s="83" t="s">
        <v>296</v>
      </c>
      <c r="AX1" s="83" t="s">
        <v>297</v>
      </c>
      <c r="AY1" s="83" t="s">
        <v>298</v>
      </c>
      <c r="AZ1" s="83" t="s">
        <v>299</v>
      </c>
      <c r="BA1" s="83" t="s">
        <v>300</v>
      </c>
      <c r="BB1" s="83" t="s">
        <v>301</v>
      </c>
      <c r="BC1" s="83" t="s">
        <v>302</v>
      </c>
      <c r="BD1" s="83" t="s">
        <v>303</v>
      </c>
      <c r="BE1" s="83" t="s">
        <v>304</v>
      </c>
      <c r="BF1" s="83" t="s">
        <v>305</v>
      </c>
      <c r="BG1" s="83" t="s">
        <v>306</v>
      </c>
      <c r="BH1" s="83" t="s">
        <v>307</v>
      </c>
      <c r="BI1" s="83" t="s">
        <v>308</v>
      </c>
      <c r="BJ1" s="83" t="s">
        <v>309</v>
      </c>
      <c r="BK1" s="83" t="s">
        <v>310</v>
      </c>
      <c r="BL1" s="83" t="s">
        <v>311</v>
      </c>
      <c r="BM1" s="83" t="s">
        <v>312</v>
      </c>
      <c r="BN1" s="83" t="s">
        <v>313</v>
      </c>
      <c r="BO1" s="83" t="s">
        <v>314</v>
      </c>
      <c r="BP1" s="83" t="s">
        <v>315</v>
      </c>
      <c r="BQ1" s="83" t="s">
        <v>316</v>
      </c>
      <c r="BR1" s="83" t="s">
        <v>317</v>
      </c>
      <c r="BS1" s="83" t="s">
        <v>318</v>
      </c>
      <c r="BT1" s="83" t="s">
        <v>319</v>
      </c>
      <c r="BU1" s="83" t="s">
        <v>320</v>
      </c>
      <c r="BV1" s="83" t="s">
        <v>321</v>
      </c>
      <c r="BW1" s="83" t="s">
        <v>322</v>
      </c>
      <c r="BX1" s="83" t="s">
        <v>323</v>
      </c>
      <c r="BY1" s="83" t="s">
        <v>324</v>
      </c>
      <c r="BZ1" s="83" t="s">
        <v>325</v>
      </c>
      <c r="CA1" s="83" t="s">
        <v>326</v>
      </c>
      <c r="CB1" s="83" t="s">
        <v>327</v>
      </c>
      <c r="CC1" s="83" t="s">
        <v>328</v>
      </c>
      <c r="CD1" s="83" t="s">
        <v>329</v>
      </c>
      <c r="CE1" s="83" t="s">
        <v>330</v>
      </c>
      <c r="CF1" s="83" t="s">
        <v>331</v>
      </c>
      <c r="CG1" s="83" t="s">
        <v>332</v>
      </c>
      <c r="CH1" s="83" t="s">
        <v>333</v>
      </c>
      <c r="CI1" s="83" t="s">
        <v>334</v>
      </c>
      <c r="CJ1" s="83" t="s">
        <v>335</v>
      </c>
      <c r="CK1" s="83" t="s">
        <v>336</v>
      </c>
      <c r="CL1" s="83" t="s">
        <v>174</v>
      </c>
      <c r="CM1" s="83" t="s">
        <v>175</v>
      </c>
      <c r="CN1" s="83" t="s">
        <v>176</v>
      </c>
      <c r="CO1" s="83" t="s">
        <v>337</v>
      </c>
      <c r="CP1" s="83" t="s">
        <v>338</v>
      </c>
      <c r="CQ1" s="83" t="s">
        <v>339</v>
      </c>
      <c r="CR1" s="83" t="s">
        <v>20</v>
      </c>
      <c r="CS1" s="83" t="s">
        <v>12</v>
      </c>
      <c r="CT1" s="83" t="s">
        <v>713</v>
      </c>
      <c r="CU1" s="83" t="s">
        <v>21</v>
      </c>
      <c r="CV1" s="98" t="s">
        <v>787</v>
      </c>
      <c r="CW1" s="83" t="s">
        <v>17</v>
      </c>
      <c r="CX1" s="83" t="s">
        <v>155</v>
      </c>
      <c r="CY1" s="83" t="s">
        <v>243</v>
      </c>
      <c r="CZ1" s="83" t="s">
        <v>34</v>
      </c>
      <c r="DA1" s="83" t="s">
        <v>32</v>
      </c>
    </row>
    <row r="2" spans="1:105" ht="33">
      <c r="A2" s="41" t="s">
        <v>340</v>
      </c>
      <c r="B2" s="85">
        <f>COUNTA(CV2:CV300)</f>
        <v>271</v>
      </c>
      <c r="C2" s="100" t="s">
        <v>53</v>
      </c>
      <c r="D2" s="100"/>
      <c r="E2" s="42">
        <v>0</v>
      </c>
      <c r="F2" s="101" t="str">
        <f>TEXT(HEX2DEC(G2),"000")</f>
        <v>123</v>
      </c>
      <c r="G2" s="17" t="s">
        <v>18</v>
      </c>
      <c r="H2" s="18" t="s">
        <v>18</v>
      </c>
      <c r="I2" s="18">
        <v>1</v>
      </c>
      <c r="J2" s="18">
        <v>1</v>
      </c>
      <c r="K2" s="18" t="s">
        <v>448</v>
      </c>
      <c r="L2" s="18" t="s">
        <v>449</v>
      </c>
      <c r="M2" s="18">
        <v>1</v>
      </c>
      <c r="N2" s="18">
        <v>0</v>
      </c>
      <c r="O2" s="18">
        <v>0</v>
      </c>
      <c r="P2" s="18">
        <v>0</v>
      </c>
      <c r="Q2" s="18">
        <v>0</v>
      </c>
      <c r="R2" s="18">
        <v>0</v>
      </c>
      <c r="S2" s="19">
        <v>0</v>
      </c>
      <c r="T2" s="19">
        <v>0</v>
      </c>
      <c r="U2" s="19">
        <v>0</v>
      </c>
      <c r="V2" s="19">
        <v>0</v>
      </c>
      <c r="W2" s="19">
        <v>0</v>
      </c>
      <c r="X2" s="18">
        <v>0</v>
      </c>
      <c r="Y2" s="18" t="s">
        <v>368</v>
      </c>
      <c r="Z2" s="18">
        <v>0</v>
      </c>
      <c r="AA2" s="18">
        <v>0</v>
      </c>
      <c r="AB2" s="18">
        <v>0</v>
      </c>
      <c r="AC2" s="18">
        <v>0</v>
      </c>
      <c r="AD2" s="18">
        <v>0</v>
      </c>
      <c r="AE2" s="18">
        <v>0</v>
      </c>
      <c r="AF2" s="18">
        <v>0</v>
      </c>
      <c r="AG2" s="18">
        <v>0</v>
      </c>
      <c r="AH2" s="18">
        <v>0</v>
      </c>
      <c r="AI2" s="18">
        <v>0</v>
      </c>
      <c r="AJ2" s="18">
        <v>0</v>
      </c>
      <c r="AK2" s="18">
        <v>0</v>
      </c>
      <c r="AL2" s="18">
        <v>0</v>
      </c>
      <c r="AM2" s="18">
        <v>0</v>
      </c>
      <c r="AN2" s="18">
        <v>0</v>
      </c>
      <c r="AO2" s="18">
        <v>0</v>
      </c>
      <c r="AP2" s="18">
        <v>0</v>
      </c>
      <c r="AQ2" s="18">
        <v>0</v>
      </c>
      <c r="AR2" s="18">
        <v>0</v>
      </c>
      <c r="AS2" s="18">
        <v>0</v>
      </c>
      <c r="AT2" s="18">
        <v>0</v>
      </c>
      <c r="AU2" s="18">
        <v>0</v>
      </c>
      <c r="AV2" s="18">
        <v>0</v>
      </c>
      <c r="AW2" s="18">
        <v>0</v>
      </c>
      <c r="AX2" s="18">
        <v>0</v>
      </c>
      <c r="AY2" s="18">
        <v>0</v>
      </c>
      <c r="AZ2" s="18">
        <v>0</v>
      </c>
      <c r="BA2" s="18">
        <v>0</v>
      </c>
      <c r="BB2" s="18">
        <v>0</v>
      </c>
      <c r="BC2" s="18">
        <v>0</v>
      </c>
      <c r="BD2" s="18">
        <v>0</v>
      </c>
      <c r="BE2" s="18">
        <v>0</v>
      </c>
      <c r="BF2" s="18">
        <v>0</v>
      </c>
      <c r="BG2" s="18">
        <v>0</v>
      </c>
      <c r="BH2" s="18">
        <v>0</v>
      </c>
      <c r="BI2" s="18">
        <v>0</v>
      </c>
      <c r="BJ2" s="18">
        <v>0</v>
      </c>
      <c r="BK2" s="18">
        <v>0</v>
      </c>
      <c r="BL2" s="18">
        <v>0</v>
      </c>
      <c r="BM2" s="18">
        <v>0</v>
      </c>
      <c r="BN2" s="18">
        <v>0</v>
      </c>
      <c r="BO2" s="18">
        <v>0</v>
      </c>
      <c r="BP2" s="18">
        <v>0</v>
      </c>
      <c r="BQ2" s="18">
        <v>0</v>
      </c>
      <c r="BR2" s="18">
        <v>0</v>
      </c>
      <c r="BS2" s="18">
        <v>0</v>
      </c>
      <c r="BT2" s="18">
        <v>0</v>
      </c>
      <c r="BU2" s="18">
        <v>0</v>
      </c>
      <c r="BV2" s="18">
        <v>0</v>
      </c>
      <c r="BW2" s="18">
        <v>0</v>
      </c>
      <c r="BX2" s="18">
        <v>0</v>
      </c>
      <c r="BY2" s="18">
        <v>0</v>
      </c>
      <c r="BZ2" s="18">
        <v>0</v>
      </c>
      <c r="CA2" s="18">
        <v>0</v>
      </c>
      <c r="CB2" s="18">
        <v>0</v>
      </c>
      <c r="CC2" s="18">
        <v>0</v>
      </c>
      <c r="CD2" s="18">
        <v>0</v>
      </c>
      <c r="CE2" s="18">
        <v>0</v>
      </c>
      <c r="CF2" s="18">
        <v>0</v>
      </c>
      <c r="CG2" s="18">
        <v>0</v>
      </c>
      <c r="CH2" s="18">
        <v>0</v>
      </c>
      <c r="CI2" s="18">
        <v>0</v>
      </c>
      <c r="CJ2" s="18">
        <v>0</v>
      </c>
      <c r="CK2" s="18" t="str">
        <f ca="1">_xlfn.BASE(WEEKDAY(NOW()),16,2)</f>
        <v>06</v>
      </c>
      <c r="CL2" s="18" t="str">
        <f ca="1">_xlfn.BASE(TEXT(NOW(),"YY"),16,2)</f>
        <v>16</v>
      </c>
      <c r="CM2" s="18" t="str">
        <f ca="1">_xlfn.BASE(MONTH(NOW()),16,2)</f>
        <v>08</v>
      </c>
      <c r="CN2" s="18" t="str">
        <f ca="1">_xlfn.BASE(DAY(NOW()),16,2)</f>
        <v>05</v>
      </c>
      <c r="CO2" s="18" t="str">
        <f ca="1">_xlfn.BASE(HOUR(NOW()),16,2)</f>
        <v>11</v>
      </c>
      <c r="CP2" s="18" t="str">
        <f ca="1">_xlfn.BASE(MINUTE(NOW()),16,2)</f>
        <v>14</v>
      </c>
      <c r="CQ2" s="18" t="str">
        <f ca="1">_xlfn.BASE(SECOND(NOW()),16,2)</f>
        <v>2C</v>
      </c>
      <c r="CR2" s="18" t="str">
        <f ca="1">TEXT(DEC2HEX(_xlfn.BITAND(SUM(
HEX2DEC(H2)+HEX2DEC(I2)+HEX2DEC(J2)+HEX2DEC(K2)+HEX2DEC(L2)+HEX2DEC(M2)+HEX2DEC(N2)+HEX2DEC(O2)+HEX2DEC(P2)+HEX2DEC(Q2)+HEX2DEC(R2)+HEX2DEC(S2)+HEX2DEC(T2)+HEX2DEC(U2)+HEX2DEC(V2)+
HEX2DEC(W2)+HEX2DEC(X2)+HEX2DEC(Y2)+HEX2DEC(Z2)+
HEX2DEC(AA2)+HEX2DEC(AB2)+HEX2DEC(AC2)+HEX2DEC(AD2)+HEX2DEC(AE2)+HEX2DEC(AF2)+HEX2DEC(AG2)+
HEX2DEC(AH2)+HEX2DEC(AI2)+HEX2DEC(AJ2)+HEX2DEC(AK2)+HEX2DEC(AL2)+HEX2DEC(AM2)+HEX2DEC(AN2)+HEX2DEC(AO2)+HEX2DEC(AP2)+HEX2DEC(AQ2)+HEX2DEC(AR2)+HEX2DEC(AS2)+HEX2DEC(AT2)+HEX2DEC(AU2)+HEX2DEC(AV2)+
HEX2DEC(AW2)+HEX2DEC(AX2)+HEX2DEC(AY2)+HEX2DEC(AZ2)+
HEX2DEC(BA2)+HEX2DEC(BB2)+HEX2DEC(BC2)+HEX2DEC(BD2)+HEX2DEC(BE2)+HEX2DEC(BF2)+HEX2DEC(BG2)+
HEX2DEC(BH2)+HEX2DEC(BI2)+HEX2DEC(BJ2)+HEX2DEC(BK2)+HEX2DEC(BL2)+HEX2DEC(BM2)+HEX2DEC(BN2)+HEX2DEC(BO2)+HEX2DEC(BP2)+HEX2DEC(BQ2)+HEX2DEC(BR2)+HEX2DEC(BS2)+HEX2DEC(BT2)+HEX2DEC(BU2)+HEX2DEC(BV2)+
HEX2DEC(BW2)+HEX2DEC(BX2)+HEX2DEC(BY2)+HEX2DEC(BZ2)+
HEX2DEC(CA2)+HEX2DEC(CB2)+HEX2DEC(CC2)+HEX2DEC(CD2)+HEX2DEC(CE2)+HEX2DEC(CF2)+HEX2DEC(CG2)+
HEX2DEC(CH2)+HEX2DEC(CI2)+HEX2DEC(CJ2)+HEX2DEC(CK2)+HEX2DEC(CL2)+HEX2DEC(CM2)+HEX2DEC(CN2)+HEX2DEC(CO2)+HEX2DEC(CP2)+HEX2DEC(CQ2)
),85)),"00")</f>
        <v>00</v>
      </c>
      <c r="CS2" s="18" t="s">
        <v>25</v>
      </c>
      <c r="CT2" s="18">
        <f t="shared" ref="CT2:CT65" ca="1" si="0">(LEN(CU2)/2)</f>
        <v>95</v>
      </c>
      <c r="CU2" s="16" t="str">
        <f ca="1">CONCATENATE(
TEXT(H2,"00"),
TEXT(I2,"00"),TEXT(J2,"00"),TEXT(K2,"00"),TEXT(L2,"00"),TEXT(M2,"00"),
TEXT(N2,"00"),TEXT(O2,"00"),TEXT(P2,"00"),TEXT(Q2,"00"),TEXT(R2,"00"),
TEXT(S2,"0000"),TEXT(T2,"0000"),TEXT(U2,"0000"),TEXT(V2,"0000"),TEXT(W2,"0000"),
TEXT(X2,"00"),TEXT(Y2,"00"),TEXT(Z2,"00"),
TEXT(AA2,"00"),TEXT(AB2,"00"),TEXT(AC2,"00"),TEXT(AD2,"00"),TEXT(AE2,"00"),
TEXT(AF2,"00"),TEXT(AG2,"00"),TEXT(AH2,"00"),TEXT(AI2,"00"),TEXT(AJ2,"00"),
TEXT(AK2,"00"),TEXT(AL2,"00"),TEXT(AM2,"00"),TEXT(AN2,"00"),TEXT(AO2,"00"),
TEXT(AP2,"00"),TEXT(AQ2,"00"),TEXT(AR2,"00"),TEXT(AS2,"00"),TEXT(AT2,"00"),
TEXT(AU2,"00"),TEXT(AV2,"00"),TEXT(AW2,"00"),TEXT(AX2,"00"),TEXT(AY2,"00"),
TEXT(AZ2,"00"),
TEXT(BA2,"00"),TEXT(BB2,"00"),TEXT(BC2,"00"),TEXT(BD2,"00"),TEXT(BE2,"00"),
TEXT(BF2,"00"),TEXT(BG2,"00"),TEXT(BH2,"00"),TEXT(BI2,"00"),TEXT(BJ2,"00"),
TEXT(BK2,"00"),TEXT(BL2,"00"),TEXT(BM2,"00"),TEXT(BN2,"00"),TEXT(BO2,"00"),
TEXT(BP2,"00"),TEXT(BQ2,"00"),TEXT(BR2,"00"),TEXT(BS2,"00"),TEXT(BT2,"00"),
TEXT(BU2,"00"),TEXT(BV2,"00"),TEXT(BW2,"00"),TEXT(BX2,"00"),TEXT(BY2,"00"),
TEXT(BZ2,"00"),
TEXT(CA2,"00"),TEXT(CB2,"00"),TEXT(CC2,"00"),TEXT(CD2,"00"),TEXT(CE2,"00"),
TEXT(CF2,"00"),TEXT(CG2,"00"),TEXT(CH2,"00"),TEXT(CI2,"00"),TEXT(CJ2,"00"),
TEXT(CK2,"00"),TEXT(CL2,"00"),TEXT(CM2,"00"),TEXT(CN2,"00"),TEXT(CO2,"00"),
TEXT(CP2,"00"),TEXT(CQ2,"00"),TEXT(CR2,"00"),TEXT(CS2,"00")
)</f>
        <v>7B01015FA501000000000000000000000000000000000C0000000000000000000000000000000000000000000000000000000000000000000000000000000000000000000000000000000000000000000000000000000616080511142C007D</v>
      </c>
      <c r="CV2" s="95">
        <v>1</v>
      </c>
      <c r="CW2" s="21" t="s">
        <v>728</v>
      </c>
      <c r="CX2" s="18" t="str">
        <f>TEXT(DEC2HEX(_xlfn.BITAND(SUM(
HEX2DEC(MID(CW2, 1,2))+HEX2DEC(MID(CW2, 4,2))+
HEX2DEC(MID(CW2, 7,2))+HEX2DEC(MID(CW2,10,2))+
HEX2DEC(MID(CW2,13,2))+HEX2DEC(MID(CW2,16,2))+
HEX2DEC(MID(CW2,19,2))
),85)),"00")</f>
        <v>41</v>
      </c>
      <c r="CY2" s="18">
        <f>(LEN(CW2)/3)</f>
        <v>8.6666666666666661</v>
      </c>
      <c r="CZ2" s="20" t="s">
        <v>36</v>
      </c>
      <c r="DA2" s="21" t="s">
        <v>750</v>
      </c>
    </row>
    <row r="3" spans="1:105" ht="33">
      <c r="A3" s="40" t="s">
        <v>5</v>
      </c>
      <c r="B3" s="157">
        <v>0</v>
      </c>
      <c r="C3" s="102" t="s">
        <v>6</v>
      </c>
      <c r="D3" s="103" t="s">
        <v>0</v>
      </c>
      <c r="E3" s="16">
        <v>1</v>
      </c>
      <c r="F3" s="101" t="str">
        <f t="shared" ref="F3:F66" si="1">TEXT(HEX2DEC(G3),"000")</f>
        <v>000</v>
      </c>
      <c r="G3" s="22">
        <v>0</v>
      </c>
      <c r="H3" s="23">
        <f>G3</f>
        <v>0</v>
      </c>
      <c r="I3" s="18">
        <v>1</v>
      </c>
      <c r="J3" s="18">
        <v>1</v>
      </c>
      <c r="K3" s="18" t="s">
        <v>448</v>
      </c>
      <c r="L3" s="18" t="s">
        <v>449</v>
      </c>
      <c r="M3" s="18">
        <v>1</v>
      </c>
      <c r="N3" s="18">
        <v>0</v>
      </c>
      <c r="O3" s="18">
        <v>0</v>
      </c>
      <c r="P3" s="18">
        <v>0</v>
      </c>
      <c r="Q3" s="18">
        <v>0</v>
      </c>
      <c r="R3" s="18">
        <v>0</v>
      </c>
      <c r="S3" s="19">
        <v>0</v>
      </c>
      <c r="T3" s="19">
        <v>0</v>
      </c>
      <c r="U3" s="19">
        <v>0</v>
      </c>
      <c r="V3" s="19">
        <v>0</v>
      </c>
      <c r="W3" s="19">
        <v>0</v>
      </c>
      <c r="X3" s="18">
        <v>0</v>
      </c>
      <c r="Y3" s="18" t="s">
        <v>368</v>
      </c>
      <c r="Z3" s="18">
        <v>0</v>
      </c>
      <c r="AA3" s="18">
        <v>0</v>
      </c>
      <c r="AB3" s="18">
        <v>0</v>
      </c>
      <c r="AC3" s="18">
        <v>0</v>
      </c>
      <c r="AD3" s="18">
        <v>0</v>
      </c>
      <c r="AE3" s="18">
        <v>0</v>
      </c>
      <c r="AF3" s="18">
        <v>0</v>
      </c>
      <c r="AG3" s="18">
        <v>0</v>
      </c>
      <c r="AH3" s="18">
        <v>0</v>
      </c>
      <c r="AI3" s="18">
        <v>0</v>
      </c>
      <c r="AJ3" s="18">
        <v>0</v>
      </c>
      <c r="AK3" s="18">
        <v>0</v>
      </c>
      <c r="AL3" s="18">
        <v>0</v>
      </c>
      <c r="AM3" s="18">
        <v>0</v>
      </c>
      <c r="AN3" s="18">
        <v>0</v>
      </c>
      <c r="AO3" s="18">
        <v>0</v>
      </c>
      <c r="AP3" s="18">
        <v>0</v>
      </c>
      <c r="AQ3" s="18">
        <v>0</v>
      </c>
      <c r="AR3" s="18">
        <v>0</v>
      </c>
      <c r="AS3" s="18">
        <v>0</v>
      </c>
      <c r="AT3" s="18">
        <v>0</v>
      </c>
      <c r="AU3" s="18">
        <v>0</v>
      </c>
      <c r="AV3" s="18">
        <v>0</v>
      </c>
      <c r="AW3" s="18">
        <v>0</v>
      </c>
      <c r="AX3" s="18">
        <v>0</v>
      </c>
      <c r="AY3" s="18">
        <v>0</v>
      </c>
      <c r="AZ3" s="18">
        <v>0</v>
      </c>
      <c r="BA3" s="18">
        <v>0</v>
      </c>
      <c r="BB3" s="18">
        <v>0</v>
      </c>
      <c r="BC3" s="18">
        <v>0</v>
      </c>
      <c r="BD3" s="18">
        <v>0</v>
      </c>
      <c r="BE3" s="18">
        <v>0</v>
      </c>
      <c r="BF3" s="18">
        <v>0</v>
      </c>
      <c r="BG3" s="18">
        <v>0</v>
      </c>
      <c r="BH3" s="18">
        <v>0</v>
      </c>
      <c r="BI3" s="18">
        <v>0</v>
      </c>
      <c r="BJ3" s="18">
        <v>0</v>
      </c>
      <c r="BK3" s="18">
        <v>0</v>
      </c>
      <c r="BL3" s="18">
        <v>0</v>
      </c>
      <c r="BM3" s="18">
        <v>0</v>
      </c>
      <c r="BN3" s="18">
        <v>0</v>
      </c>
      <c r="BO3" s="18">
        <v>0</v>
      </c>
      <c r="BP3" s="18">
        <v>0</v>
      </c>
      <c r="BQ3" s="18">
        <v>0</v>
      </c>
      <c r="BR3" s="18">
        <v>0</v>
      </c>
      <c r="BS3" s="18">
        <v>0</v>
      </c>
      <c r="BT3" s="18">
        <v>0</v>
      </c>
      <c r="BU3" s="18">
        <v>0</v>
      </c>
      <c r="BV3" s="18">
        <v>0</v>
      </c>
      <c r="BW3" s="18">
        <v>0</v>
      </c>
      <c r="BX3" s="18">
        <v>0</v>
      </c>
      <c r="BY3" s="18">
        <v>0</v>
      </c>
      <c r="BZ3" s="18">
        <v>0</v>
      </c>
      <c r="CA3" s="18">
        <v>0</v>
      </c>
      <c r="CB3" s="18">
        <v>0</v>
      </c>
      <c r="CC3" s="18">
        <v>0</v>
      </c>
      <c r="CD3" s="18">
        <v>0</v>
      </c>
      <c r="CE3" s="18">
        <v>0</v>
      </c>
      <c r="CF3" s="18">
        <v>0</v>
      </c>
      <c r="CG3" s="18">
        <v>0</v>
      </c>
      <c r="CH3" s="18">
        <v>0</v>
      </c>
      <c r="CI3" s="18">
        <v>0</v>
      </c>
      <c r="CJ3" s="18">
        <v>0</v>
      </c>
      <c r="CK3" s="18" t="str">
        <f t="shared" ref="CK3:CK66" ca="1" si="2">_xlfn.BASE(WEEKDAY(NOW()),16,2)</f>
        <v>06</v>
      </c>
      <c r="CL3" s="18" t="str">
        <f t="shared" ref="CL3:CL66" ca="1" si="3">_xlfn.BASE(TEXT(NOW(),"YY"),16,2)</f>
        <v>16</v>
      </c>
      <c r="CM3" s="18" t="str">
        <f t="shared" ref="CM3:CM66" ca="1" si="4">_xlfn.BASE(MONTH(NOW()),16,2)</f>
        <v>08</v>
      </c>
      <c r="CN3" s="18" t="str">
        <f t="shared" ref="CN3:CN66" ca="1" si="5">_xlfn.BASE(DAY(NOW()),16,2)</f>
        <v>05</v>
      </c>
      <c r="CO3" s="18" t="str">
        <f t="shared" ref="CO3:CO66" ca="1" si="6">_xlfn.BASE(HOUR(NOW()),16,2)</f>
        <v>11</v>
      </c>
      <c r="CP3" s="18" t="str">
        <f t="shared" ref="CP3:CP66" ca="1" si="7">_xlfn.BASE(MINUTE(NOW()),16,2)</f>
        <v>14</v>
      </c>
      <c r="CQ3" s="18" t="str">
        <f t="shared" ref="CQ3:CQ66" ca="1" si="8">_xlfn.BASE(SECOND(NOW()),16,2)</f>
        <v>2C</v>
      </c>
      <c r="CR3" s="18" t="str">
        <f t="shared" ref="CR3:CR66" ca="1" si="9">TEXT(DEC2HEX(_xlfn.BITAND(SUM(
HEX2DEC(H3)+HEX2DEC(I3)+HEX2DEC(J3)+HEX2DEC(K3)+HEX2DEC(L3)+HEX2DEC(M3)+HEX2DEC(N3)+HEX2DEC(O3)+HEX2DEC(P3)+HEX2DEC(Q3)+HEX2DEC(R3)+HEX2DEC(S3)+HEX2DEC(T3)+HEX2DEC(U3)+HEX2DEC(V3)+
HEX2DEC(W3)+HEX2DEC(X3)+HEX2DEC(Y3)+HEX2DEC(Z3)+
HEX2DEC(AA3)+HEX2DEC(AB3)+HEX2DEC(AC3)+HEX2DEC(AD3)+HEX2DEC(AE3)+HEX2DEC(AF3)+HEX2DEC(AG3)+
HEX2DEC(AH3)+HEX2DEC(AI3)+HEX2DEC(AJ3)+HEX2DEC(AK3)+HEX2DEC(AL3)+HEX2DEC(AM3)+HEX2DEC(AN3)+HEX2DEC(AO3)+HEX2DEC(AP3)+HEX2DEC(AQ3)+HEX2DEC(AR3)+HEX2DEC(AS3)+HEX2DEC(AT3)+HEX2DEC(AU3)+HEX2DEC(AV3)+
HEX2DEC(AW3)+HEX2DEC(AX3)+HEX2DEC(AY3)+HEX2DEC(AZ3)+
HEX2DEC(BA3)+HEX2DEC(BB3)+HEX2DEC(BC3)+HEX2DEC(BD3)+HEX2DEC(BE3)+HEX2DEC(BF3)+HEX2DEC(BG3)+
HEX2DEC(BH3)+HEX2DEC(BI3)+HEX2DEC(BJ3)+HEX2DEC(BK3)+HEX2DEC(BL3)+HEX2DEC(BM3)+HEX2DEC(BN3)+HEX2DEC(BO3)+HEX2DEC(BP3)+HEX2DEC(BQ3)+HEX2DEC(BR3)+HEX2DEC(BS3)+HEX2DEC(BT3)+HEX2DEC(BU3)+HEX2DEC(BV3)+
HEX2DEC(BW3)+HEX2DEC(BX3)+HEX2DEC(BY3)+HEX2DEC(BZ3)+
HEX2DEC(CA3)+HEX2DEC(CB3)+HEX2DEC(CC3)+HEX2DEC(CD3)+HEX2DEC(CE3)+HEX2DEC(CF3)+HEX2DEC(CG3)+
HEX2DEC(CH3)+HEX2DEC(CI3)+HEX2DEC(CJ3)+HEX2DEC(CK3)+HEX2DEC(CL3)+HEX2DEC(CM3)+HEX2DEC(CN3)+HEX2DEC(CO3)+HEX2DEC(CP3)+HEX2DEC(CQ3)
),85)),"00")</f>
        <v>05</v>
      </c>
      <c r="CS3" s="18" t="s">
        <v>25</v>
      </c>
      <c r="CT3" s="18">
        <f t="shared" ca="1" si="0"/>
        <v>95</v>
      </c>
      <c r="CU3" s="16" t="str">
        <f t="shared" ref="CU3:CU66" ca="1" si="10">CONCATENATE(
TEXT(H3,"00"),
TEXT(I3,"00"),TEXT(J3,"00"),TEXT(K3,"00"),TEXT(L3,"00"),TEXT(M3,"00"),
TEXT(N3,"00"),TEXT(O3,"00"),TEXT(P3,"00"),TEXT(Q3,"00"),TEXT(R3,"00"),
TEXT(S3,"0000"),TEXT(T3,"0000"),TEXT(U3,"0000"),TEXT(V3,"0000"),TEXT(W3,"0000"),
TEXT(X3,"00"),TEXT(Y3,"00"),TEXT(Z3,"00"),
TEXT(AA3,"00"),TEXT(AB3,"00"),TEXT(AC3,"00"),TEXT(AD3,"00"),TEXT(AE3,"00"),
TEXT(AF3,"00"),TEXT(AG3,"00"),TEXT(AH3,"00"),TEXT(AI3,"00"),TEXT(AJ3,"00"),
TEXT(AK3,"00"),TEXT(AL3,"00"),TEXT(AM3,"00"),TEXT(AN3,"00"),TEXT(AO3,"00"),
TEXT(AP3,"00"),TEXT(AQ3,"00"),TEXT(AR3,"00"),TEXT(AS3,"00"),TEXT(AT3,"00"),
TEXT(AU3,"00"),TEXT(AV3,"00"),TEXT(AW3,"00"),TEXT(AX3,"00"),TEXT(AY3,"00"),
TEXT(AZ3,"00"),
TEXT(BA3,"00"),TEXT(BB3,"00"),TEXT(BC3,"00"),TEXT(BD3,"00"),TEXT(BE3,"00"),
TEXT(BF3,"00"),TEXT(BG3,"00"),TEXT(BH3,"00"),TEXT(BI3,"00"),TEXT(BJ3,"00"),
TEXT(BK3,"00"),TEXT(BL3,"00"),TEXT(BM3,"00"),TEXT(BN3,"00"),TEXT(BO3,"00"),
TEXT(BP3,"00"),TEXT(BQ3,"00"),TEXT(BR3,"00"),TEXT(BS3,"00"),TEXT(BT3,"00"),
TEXT(BU3,"00"),TEXT(BV3,"00"),TEXT(BW3,"00"),TEXT(BX3,"00"),TEXT(BY3,"00"),
TEXT(BZ3,"00"),
TEXT(CA3,"00"),TEXT(CB3,"00"),TEXT(CC3,"00"),TEXT(CD3,"00"),TEXT(CE3,"00"),
TEXT(CF3,"00"),TEXT(CG3,"00"),TEXT(CH3,"00"),TEXT(CI3,"00"),TEXT(CJ3,"00"),
TEXT(CK3,"00"),TEXT(CL3,"00"),TEXT(CM3,"00"),TEXT(CN3,"00"),TEXT(CO3,"00"),
TEXT(CP3,"00"),TEXT(CQ3,"00"),TEXT(CR3,"00"),TEXT(CS3,"00")
)</f>
        <v>0001015FA501000000000000000000000000000000000C0000000000000000000000000000000000000000000000000000000000000000000000000000000000000000000000000000000000000000000000000000000616080511142C057D</v>
      </c>
      <c r="CV3" s="95">
        <v>2</v>
      </c>
      <c r="CW3" s="21"/>
      <c r="CX3" s="18" t="str">
        <f t="shared" ref="CX3:CX66" si="11">TEXT(DEC2HEX(_xlfn.BITAND(SUM(
HEX2DEC(MID(CW3, 1,2))+HEX2DEC(MID(CW3, 4,2))+
HEX2DEC(MID(CW3, 7,2))+HEX2DEC(MID(CW3,10,2))+
HEX2DEC(MID(CW3,13,2))+HEX2DEC(MID(CW3,16,2))+
HEX2DEC(MID(CW3,19,2))
),85)),"00")</f>
        <v>00</v>
      </c>
      <c r="CY3" s="18">
        <f t="shared" ref="CY3:CY66" si="12">(LEN(CW3)/3)</f>
        <v>0</v>
      </c>
      <c r="CZ3" s="20"/>
      <c r="DA3" s="21"/>
    </row>
    <row r="4" spans="1:105" ht="33">
      <c r="A4" s="27"/>
      <c r="B4" s="158"/>
      <c r="C4" s="165" t="s">
        <v>341</v>
      </c>
      <c r="D4" s="104"/>
      <c r="E4" s="16">
        <v>2</v>
      </c>
      <c r="F4" s="101" t="str">
        <f t="shared" si="1"/>
        <v>127</v>
      </c>
      <c r="G4" s="22" t="s">
        <v>246</v>
      </c>
      <c r="H4" s="23" t="str">
        <f>G4</f>
        <v>7F</v>
      </c>
      <c r="I4" s="18">
        <v>1</v>
      </c>
      <c r="J4" s="18">
        <v>1</v>
      </c>
      <c r="K4" s="18" t="s">
        <v>448</v>
      </c>
      <c r="L4" s="18" t="s">
        <v>449</v>
      </c>
      <c r="M4" s="18">
        <v>1</v>
      </c>
      <c r="N4" s="18">
        <v>0</v>
      </c>
      <c r="O4" s="18">
        <v>0</v>
      </c>
      <c r="P4" s="18">
        <v>0</v>
      </c>
      <c r="Q4" s="18">
        <v>0</v>
      </c>
      <c r="R4" s="18">
        <v>0</v>
      </c>
      <c r="S4" s="19">
        <v>0</v>
      </c>
      <c r="T4" s="19">
        <v>0</v>
      </c>
      <c r="U4" s="19">
        <v>0</v>
      </c>
      <c r="V4" s="19">
        <v>0</v>
      </c>
      <c r="W4" s="19">
        <v>0</v>
      </c>
      <c r="X4" s="18">
        <v>0</v>
      </c>
      <c r="Y4" s="18" t="s">
        <v>368</v>
      </c>
      <c r="Z4" s="18">
        <v>0</v>
      </c>
      <c r="AA4" s="18">
        <v>0</v>
      </c>
      <c r="AB4" s="18">
        <v>0</v>
      </c>
      <c r="AC4" s="18">
        <v>0</v>
      </c>
      <c r="AD4" s="18">
        <v>0</v>
      </c>
      <c r="AE4" s="18">
        <v>0</v>
      </c>
      <c r="AF4" s="18">
        <v>0</v>
      </c>
      <c r="AG4" s="18">
        <v>0</v>
      </c>
      <c r="AH4" s="18">
        <v>0</v>
      </c>
      <c r="AI4" s="18">
        <v>0</v>
      </c>
      <c r="AJ4" s="18">
        <v>0</v>
      </c>
      <c r="AK4" s="18">
        <v>0</v>
      </c>
      <c r="AL4" s="18">
        <v>0</v>
      </c>
      <c r="AM4" s="18">
        <v>0</v>
      </c>
      <c r="AN4" s="18">
        <v>0</v>
      </c>
      <c r="AO4" s="18">
        <v>0</v>
      </c>
      <c r="AP4" s="18">
        <v>0</v>
      </c>
      <c r="AQ4" s="18">
        <v>0</v>
      </c>
      <c r="AR4" s="18">
        <v>0</v>
      </c>
      <c r="AS4" s="18">
        <v>0</v>
      </c>
      <c r="AT4" s="18">
        <v>0</v>
      </c>
      <c r="AU4" s="18">
        <v>0</v>
      </c>
      <c r="AV4" s="18">
        <v>0</v>
      </c>
      <c r="AW4" s="18">
        <v>0</v>
      </c>
      <c r="AX4" s="18">
        <v>0</v>
      </c>
      <c r="AY4" s="18">
        <v>0</v>
      </c>
      <c r="AZ4" s="18">
        <v>0</v>
      </c>
      <c r="BA4" s="18">
        <v>0</v>
      </c>
      <c r="BB4" s="18">
        <v>0</v>
      </c>
      <c r="BC4" s="18">
        <v>0</v>
      </c>
      <c r="BD4" s="18">
        <v>0</v>
      </c>
      <c r="BE4" s="18">
        <v>0</v>
      </c>
      <c r="BF4" s="18">
        <v>0</v>
      </c>
      <c r="BG4" s="18">
        <v>0</v>
      </c>
      <c r="BH4" s="18">
        <v>0</v>
      </c>
      <c r="BI4" s="18">
        <v>0</v>
      </c>
      <c r="BJ4" s="18">
        <v>0</v>
      </c>
      <c r="BK4" s="18">
        <v>0</v>
      </c>
      <c r="BL4" s="18">
        <v>0</v>
      </c>
      <c r="BM4" s="18">
        <v>0</v>
      </c>
      <c r="BN4" s="18">
        <v>0</v>
      </c>
      <c r="BO4" s="18">
        <v>0</v>
      </c>
      <c r="BP4" s="18">
        <v>0</v>
      </c>
      <c r="BQ4" s="18">
        <v>0</v>
      </c>
      <c r="BR4" s="18">
        <v>0</v>
      </c>
      <c r="BS4" s="18">
        <v>0</v>
      </c>
      <c r="BT4" s="18">
        <v>0</v>
      </c>
      <c r="BU4" s="18">
        <v>0</v>
      </c>
      <c r="BV4" s="18">
        <v>0</v>
      </c>
      <c r="BW4" s="18">
        <v>0</v>
      </c>
      <c r="BX4" s="18">
        <v>0</v>
      </c>
      <c r="BY4" s="18">
        <v>0</v>
      </c>
      <c r="BZ4" s="18">
        <v>0</v>
      </c>
      <c r="CA4" s="18">
        <v>0</v>
      </c>
      <c r="CB4" s="18">
        <v>0</v>
      </c>
      <c r="CC4" s="18">
        <v>0</v>
      </c>
      <c r="CD4" s="18">
        <v>0</v>
      </c>
      <c r="CE4" s="18">
        <v>0</v>
      </c>
      <c r="CF4" s="18">
        <v>0</v>
      </c>
      <c r="CG4" s="18">
        <v>0</v>
      </c>
      <c r="CH4" s="18">
        <v>0</v>
      </c>
      <c r="CI4" s="18">
        <v>0</v>
      </c>
      <c r="CJ4" s="18">
        <v>0</v>
      </c>
      <c r="CK4" s="18" t="str">
        <f t="shared" ca="1" si="2"/>
        <v>06</v>
      </c>
      <c r="CL4" s="18" t="str">
        <f t="shared" ca="1" si="3"/>
        <v>16</v>
      </c>
      <c r="CM4" s="18" t="str">
        <f t="shared" ca="1" si="4"/>
        <v>08</v>
      </c>
      <c r="CN4" s="18" t="str">
        <f t="shared" ca="1" si="5"/>
        <v>05</v>
      </c>
      <c r="CO4" s="18" t="str">
        <f t="shared" ca="1" si="6"/>
        <v>11</v>
      </c>
      <c r="CP4" s="18" t="str">
        <f t="shared" ca="1" si="7"/>
        <v>14</v>
      </c>
      <c r="CQ4" s="18" t="str">
        <f t="shared" ca="1" si="8"/>
        <v>2C</v>
      </c>
      <c r="CR4" s="18" t="str">
        <f t="shared" ca="1" si="9"/>
        <v>04</v>
      </c>
      <c r="CS4" s="18" t="s">
        <v>25</v>
      </c>
      <c r="CT4" s="18">
        <f t="shared" ca="1" si="0"/>
        <v>95</v>
      </c>
      <c r="CU4" s="16" t="str">
        <f t="shared" ca="1" si="10"/>
        <v>7F01015FA501000000000000000000000000000000000C0000000000000000000000000000000000000000000000000000000000000000000000000000000000000000000000000000000000000000000000000000000616080511142C047D</v>
      </c>
      <c r="CV4" s="95">
        <v>3</v>
      </c>
      <c r="CW4" s="21"/>
      <c r="CX4" s="18" t="str">
        <f t="shared" si="11"/>
        <v>00</v>
      </c>
      <c r="CY4" s="18">
        <f t="shared" si="12"/>
        <v>0</v>
      </c>
      <c r="CZ4" s="20"/>
      <c r="DA4" s="21"/>
    </row>
    <row r="5" spans="1:105" ht="33">
      <c r="A5" s="45"/>
      <c r="B5" s="159"/>
      <c r="C5" s="166"/>
      <c r="D5" s="104"/>
      <c r="E5" s="16">
        <v>3</v>
      </c>
      <c r="F5" s="101" t="str">
        <f t="shared" si="1"/>
        <v>255</v>
      </c>
      <c r="G5" s="22" t="s">
        <v>22</v>
      </c>
      <c r="H5" s="23" t="str">
        <f>G5</f>
        <v>FF</v>
      </c>
      <c r="I5" s="18">
        <v>1</v>
      </c>
      <c r="J5" s="18">
        <v>1</v>
      </c>
      <c r="K5" s="18" t="s">
        <v>448</v>
      </c>
      <c r="L5" s="18" t="s">
        <v>449</v>
      </c>
      <c r="M5" s="18">
        <v>1</v>
      </c>
      <c r="N5" s="18">
        <v>0</v>
      </c>
      <c r="O5" s="18">
        <v>0</v>
      </c>
      <c r="P5" s="18">
        <v>0</v>
      </c>
      <c r="Q5" s="18">
        <v>0</v>
      </c>
      <c r="R5" s="18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18">
        <v>0</v>
      </c>
      <c r="Y5" s="18" t="s">
        <v>368</v>
      </c>
      <c r="Z5" s="18">
        <v>0</v>
      </c>
      <c r="AA5" s="18">
        <v>0</v>
      </c>
      <c r="AB5" s="18">
        <v>0</v>
      </c>
      <c r="AC5" s="18">
        <v>0</v>
      </c>
      <c r="AD5" s="18">
        <v>0</v>
      </c>
      <c r="AE5" s="18">
        <v>0</v>
      </c>
      <c r="AF5" s="18">
        <v>0</v>
      </c>
      <c r="AG5" s="18">
        <v>0</v>
      </c>
      <c r="AH5" s="18">
        <v>0</v>
      </c>
      <c r="AI5" s="18">
        <v>0</v>
      </c>
      <c r="AJ5" s="18">
        <v>0</v>
      </c>
      <c r="AK5" s="18">
        <v>0</v>
      </c>
      <c r="AL5" s="18">
        <v>0</v>
      </c>
      <c r="AM5" s="18">
        <v>0</v>
      </c>
      <c r="AN5" s="18">
        <v>0</v>
      </c>
      <c r="AO5" s="18">
        <v>0</v>
      </c>
      <c r="AP5" s="18">
        <v>0</v>
      </c>
      <c r="AQ5" s="18">
        <v>0</v>
      </c>
      <c r="AR5" s="18">
        <v>0</v>
      </c>
      <c r="AS5" s="18">
        <v>0</v>
      </c>
      <c r="AT5" s="18">
        <v>0</v>
      </c>
      <c r="AU5" s="18">
        <v>0</v>
      </c>
      <c r="AV5" s="18">
        <v>0</v>
      </c>
      <c r="AW5" s="18">
        <v>0</v>
      </c>
      <c r="AX5" s="18">
        <v>0</v>
      </c>
      <c r="AY5" s="18">
        <v>0</v>
      </c>
      <c r="AZ5" s="18">
        <v>0</v>
      </c>
      <c r="BA5" s="18">
        <v>0</v>
      </c>
      <c r="BB5" s="18">
        <v>0</v>
      </c>
      <c r="BC5" s="18">
        <v>0</v>
      </c>
      <c r="BD5" s="18">
        <v>0</v>
      </c>
      <c r="BE5" s="18">
        <v>0</v>
      </c>
      <c r="BF5" s="18">
        <v>0</v>
      </c>
      <c r="BG5" s="18">
        <v>0</v>
      </c>
      <c r="BH5" s="18">
        <v>0</v>
      </c>
      <c r="BI5" s="18">
        <v>0</v>
      </c>
      <c r="BJ5" s="18">
        <v>0</v>
      </c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>
        <v>0</v>
      </c>
      <c r="BS5" s="18">
        <v>0</v>
      </c>
      <c r="BT5" s="18">
        <v>0</v>
      </c>
      <c r="BU5" s="18">
        <v>0</v>
      </c>
      <c r="BV5" s="18">
        <v>0</v>
      </c>
      <c r="BW5" s="18">
        <v>0</v>
      </c>
      <c r="BX5" s="18">
        <v>0</v>
      </c>
      <c r="BY5" s="18">
        <v>0</v>
      </c>
      <c r="BZ5" s="18">
        <v>0</v>
      </c>
      <c r="CA5" s="18">
        <v>0</v>
      </c>
      <c r="CB5" s="18">
        <v>0</v>
      </c>
      <c r="CC5" s="18">
        <v>0</v>
      </c>
      <c r="CD5" s="18">
        <v>0</v>
      </c>
      <c r="CE5" s="18">
        <v>0</v>
      </c>
      <c r="CF5" s="18">
        <v>0</v>
      </c>
      <c r="CG5" s="18">
        <v>0</v>
      </c>
      <c r="CH5" s="18">
        <v>0</v>
      </c>
      <c r="CI5" s="18">
        <v>0</v>
      </c>
      <c r="CJ5" s="18">
        <v>0</v>
      </c>
      <c r="CK5" s="18" t="str">
        <f t="shared" ca="1" si="2"/>
        <v>06</v>
      </c>
      <c r="CL5" s="18" t="str">
        <f t="shared" ca="1" si="3"/>
        <v>16</v>
      </c>
      <c r="CM5" s="18" t="str">
        <f t="shared" ca="1" si="4"/>
        <v>08</v>
      </c>
      <c r="CN5" s="18" t="str">
        <f t="shared" ca="1" si="5"/>
        <v>05</v>
      </c>
      <c r="CO5" s="18" t="str">
        <f t="shared" ca="1" si="6"/>
        <v>11</v>
      </c>
      <c r="CP5" s="18" t="str">
        <f t="shared" ca="1" si="7"/>
        <v>14</v>
      </c>
      <c r="CQ5" s="18" t="str">
        <f t="shared" ca="1" si="8"/>
        <v>2C</v>
      </c>
      <c r="CR5" s="18" t="str">
        <f t="shared" ca="1" si="9"/>
        <v>04</v>
      </c>
      <c r="CS5" s="18" t="s">
        <v>25</v>
      </c>
      <c r="CT5" s="18">
        <f t="shared" ca="1" si="0"/>
        <v>95</v>
      </c>
      <c r="CU5" s="16" t="str">
        <f t="shared" ca="1" si="10"/>
        <v>FF01015FA501000000000000000000000000000000000C0000000000000000000000000000000000000000000000000000000000000000000000000000000000000000000000000000000000000000000000000000000616080511142C047D</v>
      </c>
      <c r="CV5" s="95">
        <v>4</v>
      </c>
      <c r="CW5" s="21"/>
      <c r="CX5" s="18" t="str">
        <f t="shared" si="11"/>
        <v>00</v>
      </c>
      <c r="CY5" s="18">
        <f t="shared" si="12"/>
        <v>0</v>
      </c>
      <c r="CZ5" s="20"/>
      <c r="DA5" s="21"/>
    </row>
    <row r="6" spans="1:105" ht="33">
      <c r="A6" s="45"/>
      <c r="B6" s="157">
        <v>1</v>
      </c>
      <c r="C6" s="105" t="s">
        <v>3</v>
      </c>
      <c r="D6" s="104" t="s">
        <v>715</v>
      </c>
      <c r="E6" s="16">
        <v>1</v>
      </c>
      <c r="F6" s="101" t="str">
        <f t="shared" si="1"/>
        <v>000</v>
      </c>
      <c r="G6" s="22">
        <v>0</v>
      </c>
      <c r="H6" s="18" t="s">
        <v>18</v>
      </c>
      <c r="I6" s="23">
        <f>G6</f>
        <v>0</v>
      </c>
      <c r="J6" s="18">
        <v>1</v>
      </c>
      <c r="K6" s="18" t="s">
        <v>448</v>
      </c>
      <c r="L6" s="18" t="s">
        <v>449</v>
      </c>
      <c r="M6" s="18">
        <v>1</v>
      </c>
      <c r="N6" s="18">
        <v>0</v>
      </c>
      <c r="O6" s="18">
        <v>0</v>
      </c>
      <c r="P6" s="18">
        <v>0</v>
      </c>
      <c r="Q6" s="18">
        <v>0</v>
      </c>
      <c r="R6" s="18">
        <v>0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18">
        <v>0</v>
      </c>
      <c r="Y6" s="18" t="s">
        <v>368</v>
      </c>
      <c r="Z6" s="18">
        <v>0</v>
      </c>
      <c r="AA6" s="18">
        <v>0</v>
      </c>
      <c r="AB6" s="18">
        <v>0</v>
      </c>
      <c r="AC6" s="18">
        <v>0</v>
      </c>
      <c r="AD6" s="18">
        <v>0</v>
      </c>
      <c r="AE6" s="18">
        <v>0</v>
      </c>
      <c r="AF6" s="18">
        <v>0</v>
      </c>
      <c r="AG6" s="18">
        <v>0</v>
      </c>
      <c r="AH6" s="18">
        <v>0</v>
      </c>
      <c r="AI6" s="18">
        <v>0</v>
      </c>
      <c r="AJ6" s="18">
        <v>0</v>
      </c>
      <c r="AK6" s="18">
        <v>0</v>
      </c>
      <c r="AL6" s="18">
        <v>0</v>
      </c>
      <c r="AM6" s="18">
        <v>0</v>
      </c>
      <c r="AN6" s="18">
        <v>0</v>
      </c>
      <c r="AO6" s="18">
        <v>0</v>
      </c>
      <c r="AP6" s="18">
        <v>0</v>
      </c>
      <c r="AQ6" s="18">
        <v>0</v>
      </c>
      <c r="AR6" s="18">
        <v>0</v>
      </c>
      <c r="AS6" s="18">
        <v>0</v>
      </c>
      <c r="AT6" s="18">
        <v>0</v>
      </c>
      <c r="AU6" s="18">
        <v>0</v>
      </c>
      <c r="AV6" s="18">
        <v>0</v>
      </c>
      <c r="AW6" s="18">
        <v>0</v>
      </c>
      <c r="AX6" s="18">
        <v>0</v>
      </c>
      <c r="AY6" s="18">
        <v>0</v>
      </c>
      <c r="AZ6" s="18">
        <v>0</v>
      </c>
      <c r="BA6" s="18">
        <v>0</v>
      </c>
      <c r="BB6" s="18">
        <v>0</v>
      </c>
      <c r="BC6" s="18">
        <v>0</v>
      </c>
      <c r="BD6" s="18">
        <v>0</v>
      </c>
      <c r="BE6" s="18">
        <v>0</v>
      </c>
      <c r="BF6" s="18">
        <v>0</v>
      </c>
      <c r="BG6" s="18">
        <v>0</v>
      </c>
      <c r="BH6" s="18">
        <v>0</v>
      </c>
      <c r="BI6" s="18">
        <v>0</v>
      </c>
      <c r="BJ6" s="18">
        <v>0</v>
      </c>
      <c r="BK6" s="18">
        <v>0</v>
      </c>
      <c r="BL6" s="18">
        <v>0</v>
      </c>
      <c r="BM6" s="18">
        <v>0</v>
      </c>
      <c r="BN6" s="18">
        <v>0</v>
      </c>
      <c r="BO6" s="18">
        <v>0</v>
      </c>
      <c r="BP6" s="18">
        <v>0</v>
      </c>
      <c r="BQ6" s="18">
        <v>0</v>
      </c>
      <c r="BR6" s="18">
        <v>0</v>
      </c>
      <c r="BS6" s="18">
        <v>0</v>
      </c>
      <c r="BT6" s="18">
        <v>0</v>
      </c>
      <c r="BU6" s="18">
        <v>0</v>
      </c>
      <c r="BV6" s="18">
        <v>0</v>
      </c>
      <c r="BW6" s="18">
        <v>0</v>
      </c>
      <c r="BX6" s="18">
        <v>0</v>
      </c>
      <c r="BY6" s="18">
        <v>0</v>
      </c>
      <c r="BZ6" s="18">
        <v>0</v>
      </c>
      <c r="CA6" s="18">
        <v>0</v>
      </c>
      <c r="CB6" s="18">
        <v>0</v>
      </c>
      <c r="CC6" s="18">
        <v>0</v>
      </c>
      <c r="CD6" s="18">
        <v>0</v>
      </c>
      <c r="CE6" s="18">
        <v>0</v>
      </c>
      <c r="CF6" s="18">
        <v>0</v>
      </c>
      <c r="CG6" s="18">
        <v>0</v>
      </c>
      <c r="CH6" s="18">
        <v>0</v>
      </c>
      <c r="CI6" s="18">
        <v>0</v>
      </c>
      <c r="CJ6" s="18">
        <v>0</v>
      </c>
      <c r="CK6" s="18" t="str">
        <f t="shared" ca="1" si="2"/>
        <v>06</v>
      </c>
      <c r="CL6" s="18" t="str">
        <f t="shared" ca="1" si="3"/>
        <v>16</v>
      </c>
      <c r="CM6" s="18" t="str">
        <f t="shared" ca="1" si="4"/>
        <v>08</v>
      </c>
      <c r="CN6" s="18" t="str">
        <f t="shared" ca="1" si="5"/>
        <v>05</v>
      </c>
      <c r="CO6" s="18" t="str">
        <f t="shared" ca="1" si="6"/>
        <v>11</v>
      </c>
      <c r="CP6" s="18" t="str">
        <f t="shared" ca="1" si="7"/>
        <v>14</v>
      </c>
      <c r="CQ6" s="18" t="str">
        <f t="shared" ca="1" si="8"/>
        <v>2C</v>
      </c>
      <c r="CR6" s="18" t="str">
        <f t="shared" ca="1" si="9"/>
        <v>05</v>
      </c>
      <c r="CS6" s="18" t="s">
        <v>25</v>
      </c>
      <c r="CT6" s="18">
        <f t="shared" ca="1" si="0"/>
        <v>95</v>
      </c>
      <c r="CU6" s="16" t="str">
        <f t="shared" ca="1" si="10"/>
        <v>7B00015FA501000000000000000000000000000000000C0000000000000000000000000000000000000000000000000000000000000000000000000000000000000000000000000000000000000000000000000000000616080511142C057D</v>
      </c>
      <c r="CV6" s="95">
        <v>5</v>
      </c>
      <c r="CW6" s="21"/>
      <c r="CX6" s="18" t="str">
        <f t="shared" si="11"/>
        <v>00</v>
      </c>
      <c r="CY6" s="18">
        <f t="shared" si="12"/>
        <v>0</v>
      </c>
      <c r="CZ6" s="20"/>
      <c r="DA6" s="21"/>
    </row>
    <row r="7" spans="1:105" ht="33">
      <c r="A7" s="89"/>
      <c r="B7" s="158"/>
      <c r="C7" s="165" t="s">
        <v>342</v>
      </c>
      <c r="D7" s="104"/>
      <c r="E7" s="16">
        <v>2</v>
      </c>
      <c r="F7" s="101" t="str">
        <f t="shared" si="1"/>
        <v>127</v>
      </c>
      <c r="G7" s="22" t="s">
        <v>246</v>
      </c>
      <c r="H7" s="18" t="s">
        <v>18</v>
      </c>
      <c r="I7" s="23" t="str">
        <f>G7</f>
        <v>7F</v>
      </c>
      <c r="J7" s="18">
        <v>1</v>
      </c>
      <c r="K7" s="18" t="s">
        <v>448</v>
      </c>
      <c r="L7" s="18" t="s">
        <v>449</v>
      </c>
      <c r="M7" s="18">
        <v>1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18">
        <v>0</v>
      </c>
      <c r="Y7" s="18" t="s">
        <v>368</v>
      </c>
      <c r="Z7" s="18">
        <v>0</v>
      </c>
      <c r="AA7" s="18">
        <v>0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0</v>
      </c>
      <c r="AU7" s="18">
        <v>0</v>
      </c>
      <c r="AV7" s="18">
        <v>0</v>
      </c>
      <c r="AW7" s="18">
        <v>0</v>
      </c>
      <c r="AX7" s="18">
        <v>0</v>
      </c>
      <c r="AY7" s="18">
        <v>0</v>
      </c>
      <c r="AZ7" s="18">
        <v>0</v>
      </c>
      <c r="BA7" s="18">
        <v>0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0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0</v>
      </c>
      <c r="BW7" s="18">
        <v>0</v>
      </c>
      <c r="BX7" s="18">
        <v>0</v>
      </c>
      <c r="BY7" s="18">
        <v>0</v>
      </c>
      <c r="BZ7" s="18">
        <v>0</v>
      </c>
      <c r="CA7" s="18">
        <v>0</v>
      </c>
      <c r="CB7" s="18">
        <v>0</v>
      </c>
      <c r="CC7" s="18">
        <v>0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0</v>
      </c>
      <c r="CK7" s="18" t="str">
        <f t="shared" ca="1" si="2"/>
        <v>06</v>
      </c>
      <c r="CL7" s="18" t="str">
        <f t="shared" ca="1" si="3"/>
        <v>16</v>
      </c>
      <c r="CM7" s="18" t="str">
        <f t="shared" ca="1" si="4"/>
        <v>08</v>
      </c>
      <c r="CN7" s="18" t="str">
        <f t="shared" ca="1" si="5"/>
        <v>05</v>
      </c>
      <c r="CO7" s="18" t="str">
        <f t="shared" ca="1" si="6"/>
        <v>11</v>
      </c>
      <c r="CP7" s="18" t="str">
        <f t="shared" ca="1" si="7"/>
        <v>14</v>
      </c>
      <c r="CQ7" s="18" t="str">
        <f t="shared" ca="1" si="8"/>
        <v>2C</v>
      </c>
      <c r="CR7" s="18" t="str">
        <f t="shared" ca="1" si="9"/>
        <v>04</v>
      </c>
      <c r="CS7" s="18" t="s">
        <v>25</v>
      </c>
      <c r="CT7" s="18">
        <f t="shared" ca="1" si="0"/>
        <v>95</v>
      </c>
      <c r="CU7" s="16" t="str">
        <f t="shared" ca="1" si="10"/>
        <v>7B7F015FA501000000000000000000000000000000000C0000000000000000000000000000000000000000000000000000000000000000000000000000000000000000000000000000000000000000000000000000000616080511142C047D</v>
      </c>
      <c r="CV7" s="95">
        <v>6</v>
      </c>
      <c r="CW7" s="21"/>
      <c r="CX7" s="18" t="str">
        <f t="shared" si="11"/>
        <v>00</v>
      </c>
      <c r="CY7" s="18">
        <f t="shared" si="12"/>
        <v>0</v>
      </c>
      <c r="CZ7" s="20"/>
      <c r="DA7" s="21"/>
    </row>
    <row r="8" spans="1:105" ht="33">
      <c r="A8" s="27"/>
      <c r="B8" s="159"/>
      <c r="C8" s="166"/>
      <c r="D8" s="104"/>
      <c r="E8" s="16">
        <v>3</v>
      </c>
      <c r="F8" s="101" t="str">
        <f t="shared" si="1"/>
        <v>255</v>
      </c>
      <c r="G8" s="22" t="s">
        <v>22</v>
      </c>
      <c r="H8" s="18" t="s">
        <v>18</v>
      </c>
      <c r="I8" s="23" t="str">
        <f>G8</f>
        <v>FF</v>
      </c>
      <c r="J8" s="18">
        <v>1</v>
      </c>
      <c r="K8" s="18" t="s">
        <v>448</v>
      </c>
      <c r="L8" s="18" t="s">
        <v>449</v>
      </c>
      <c r="M8" s="18">
        <v>1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8">
        <v>0</v>
      </c>
      <c r="Y8" s="18" t="s">
        <v>368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0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0</v>
      </c>
      <c r="AU8" s="18">
        <v>0</v>
      </c>
      <c r="AV8" s="18">
        <v>0</v>
      </c>
      <c r="AW8" s="18">
        <v>0</v>
      </c>
      <c r="AX8" s="18">
        <v>0</v>
      </c>
      <c r="AY8" s="18">
        <v>0</v>
      </c>
      <c r="AZ8" s="18">
        <v>0</v>
      </c>
      <c r="BA8" s="18">
        <v>0</v>
      </c>
      <c r="BB8" s="18">
        <v>0</v>
      </c>
      <c r="BC8" s="18">
        <v>0</v>
      </c>
      <c r="BD8" s="18">
        <v>0</v>
      </c>
      <c r="BE8" s="18">
        <v>0</v>
      </c>
      <c r="BF8" s="18">
        <v>0</v>
      </c>
      <c r="BG8" s="18">
        <v>0</v>
      </c>
      <c r="BH8" s="18">
        <v>0</v>
      </c>
      <c r="BI8" s="18">
        <v>0</v>
      </c>
      <c r="BJ8" s="18">
        <v>0</v>
      </c>
      <c r="BK8" s="18">
        <v>0</v>
      </c>
      <c r="BL8" s="18">
        <v>0</v>
      </c>
      <c r="BM8" s="18">
        <v>0</v>
      </c>
      <c r="BN8" s="18">
        <v>0</v>
      </c>
      <c r="BO8" s="18">
        <v>0</v>
      </c>
      <c r="BP8" s="18">
        <v>0</v>
      </c>
      <c r="BQ8" s="18">
        <v>0</v>
      </c>
      <c r="BR8" s="18">
        <v>0</v>
      </c>
      <c r="BS8" s="18">
        <v>0</v>
      </c>
      <c r="BT8" s="18">
        <v>0</v>
      </c>
      <c r="BU8" s="18">
        <v>0</v>
      </c>
      <c r="BV8" s="18">
        <v>0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0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 t="str">
        <f t="shared" ca="1" si="2"/>
        <v>06</v>
      </c>
      <c r="CL8" s="18" t="str">
        <f t="shared" ca="1" si="3"/>
        <v>16</v>
      </c>
      <c r="CM8" s="18" t="str">
        <f t="shared" ca="1" si="4"/>
        <v>08</v>
      </c>
      <c r="CN8" s="18" t="str">
        <f t="shared" ca="1" si="5"/>
        <v>05</v>
      </c>
      <c r="CO8" s="18" t="str">
        <f t="shared" ca="1" si="6"/>
        <v>11</v>
      </c>
      <c r="CP8" s="18" t="str">
        <f t="shared" ca="1" si="7"/>
        <v>14</v>
      </c>
      <c r="CQ8" s="18" t="str">
        <f t="shared" ca="1" si="8"/>
        <v>2C</v>
      </c>
      <c r="CR8" s="18" t="str">
        <f t="shared" ca="1" si="9"/>
        <v>04</v>
      </c>
      <c r="CS8" s="18" t="s">
        <v>25</v>
      </c>
      <c r="CT8" s="18">
        <f t="shared" ca="1" si="0"/>
        <v>95</v>
      </c>
      <c r="CU8" s="16" t="str">
        <f t="shared" ca="1" si="10"/>
        <v>7BFF015FA501000000000000000000000000000000000C0000000000000000000000000000000000000000000000000000000000000000000000000000000000000000000000000000000000000000000000000000000616080511142C047D</v>
      </c>
      <c r="CV8" s="95">
        <v>7</v>
      </c>
      <c r="CW8" s="21"/>
      <c r="CX8" s="18" t="str">
        <f t="shared" si="11"/>
        <v>00</v>
      </c>
      <c r="CY8" s="18">
        <f t="shared" si="12"/>
        <v>0</v>
      </c>
      <c r="CZ8" s="20"/>
      <c r="DA8" s="21"/>
    </row>
    <row r="9" spans="1:105" ht="33">
      <c r="A9" s="27"/>
      <c r="B9" s="157">
        <v>2</v>
      </c>
      <c r="C9" s="105" t="s">
        <v>247</v>
      </c>
      <c r="D9" s="104" t="s">
        <v>716</v>
      </c>
      <c r="E9" s="16">
        <v>1</v>
      </c>
      <c r="F9" s="101" t="str">
        <f t="shared" si="1"/>
        <v>000</v>
      </c>
      <c r="G9" s="22">
        <v>0</v>
      </c>
      <c r="H9" s="18" t="s">
        <v>18</v>
      </c>
      <c r="I9" s="18">
        <v>1</v>
      </c>
      <c r="J9" s="23">
        <f>G9</f>
        <v>0</v>
      </c>
      <c r="K9" s="18" t="s">
        <v>448</v>
      </c>
      <c r="L9" s="18" t="s">
        <v>449</v>
      </c>
      <c r="M9" s="18">
        <v>1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8">
        <v>0</v>
      </c>
      <c r="Y9" s="18" t="s">
        <v>368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0</v>
      </c>
      <c r="AK9" s="18">
        <v>0</v>
      </c>
      <c r="AL9" s="18">
        <v>0</v>
      </c>
      <c r="AM9" s="18">
        <v>0</v>
      </c>
      <c r="AN9" s="18">
        <v>0</v>
      </c>
      <c r="AO9" s="18">
        <v>0</v>
      </c>
      <c r="AP9" s="18">
        <v>0</v>
      </c>
      <c r="AQ9" s="18">
        <v>0</v>
      </c>
      <c r="AR9" s="18">
        <v>0</v>
      </c>
      <c r="AS9" s="18">
        <v>0</v>
      </c>
      <c r="AT9" s="18">
        <v>0</v>
      </c>
      <c r="AU9" s="18">
        <v>0</v>
      </c>
      <c r="AV9" s="18">
        <v>0</v>
      </c>
      <c r="AW9" s="18">
        <v>0</v>
      </c>
      <c r="AX9" s="18">
        <v>0</v>
      </c>
      <c r="AY9" s="18">
        <v>0</v>
      </c>
      <c r="AZ9" s="18">
        <v>0</v>
      </c>
      <c r="BA9" s="18">
        <v>0</v>
      </c>
      <c r="BB9" s="18">
        <v>0</v>
      </c>
      <c r="BC9" s="18">
        <v>0</v>
      </c>
      <c r="BD9" s="18">
        <v>0</v>
      </c>
      <c r="BE9" s="18">
        <v>0</v>
      </c>
      <c r="BF9" s="18">
        <v>0</v>
      </c>
      <c r="BG9" s="18">
        <v>0</v>
      </c>
      <c r="BH9" s="18">
        <v>0</v>
      </c>
      <c r="BI9" s="18">
        <v>0</v>
      </c>
      <c r="BJ9" s="18">
        <v>0</v>
      </c>
      <c r="BK9" s="18">
        <v>0</v>
      </c>
      <c r="BL9" s="18">
        <v>0</v>
      </c>
      <c r="BM9" s="18">
        <v>0</v>
      </c>
      <c r="BN9" s="18">
        <v>0</v>
      </c>
      <c r="BO9" s="18">
        <v>0</v>
      </c>
      <c r="BP9" s="18">
        <v>0</v>
      </c>
      <c r="BQ9" s="18">
        <v>0</v>
      </c>
      <c r="BR9" s="18">
        <v>0</v>
      </c>
      <c r="BS9" s="18">
        <v>0</v>
      </c>
      <c r="BT9" s="18">
        <v>0</v>
      </c>
      <c r="BU9" s="18">
        <v>0</v>
      </c>
      <c r="BV9" s="18">
        <v>0</v>
      </c>
      <c r="BW9" s="18">
        <v>0</v>
      </c>
      <c r="BX9" s="18">
        <v>0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 t="str">
        <f t="shared" ca="1" si="2"/>
        <v>06</v>
      </c>
      <c r="CL9" s="18" t="str">
        <f t="shared" ca="1" si="3"/>
        <v>16</v>
      </c>
      <c r="CM9" s="18" t="str">
        <f t="shared" ca="1" si="4"/>
        <v>08</v>
      </c>
      <c r="CN9" s="18" t="str">
        <f t="shared" ca="1" si="5"/>
        <v>05</v>
      </c>
      <c r="CO9" s="18" t="str">
        <f t="shared" ca="1" si="6"/>
        <v>11</v>
      </c>
      <c r="CP9" s="18" t="str">
        <f t="shared" ca="1" si="7"/>
        <v>14</v>
      </c>
      <c r="CQ9" s="18" t="str">
        <f t="shared" ca="1" si="8"/>
        <v>2C</v>
      </c>
      <c r="CR9" s="18" t="str">
        <f t="shared" ca="1" si="9"/>
        <v>05</v>
      </c>
      <c r="CS9" s="18" t="s">
        <v>25</v>
      </c>
      <c r="CT9" s="18">
        <f t="shared" ca="1" si="0"/>
        <v>95</v>
      </c>
      <c r="CU9" s="16" t="str">
        <f t="shared" ca="1" si="10"/>
        <v>7B01005FA501000000000000000000000000000000000C0000000000000000000000000000000000000000000000000000000000000000000000000000000000000000000000000000000000000000000000000000000616080511142C057D</v>
      </c>
      <c r="CV9" s="95">
        <v>8</v>
      </c>
      <c r="CW9" s="21"/>
      <c r="CX9" s="18" t="str">
        <f t="shared" si="11"/>
        <v>00</v>
      </c>
      <c r="CY9" s="18">
        <f t="shared" si="12"/>
        <v>0</v>
      </c>
      <c r="CZ9" s="20"/>
      <c r="DA9" s="21"/>
    </row>
    <row r="10" spans="1:105" ht="33">
      <c r="A10" s="27"/>
      <c r="B10" s="158"/>
      <c r="C10" s="165" t="s">
        <v>343</v>
      </c>
      <c r="D10" s="104"/>
      <c r="E10" s="16">
        <v>2</v>
      </c>
      <c r="F10" s="101" t="str">
        <f t="shared" si="1"/>
        <v>127</v>
      </c>
      <c r="G10" s="22" t="s">
        <v>246</v>
      </c>
      <c r="H10" s="18" t="s">
        <v>18</v>
      </c>
      <c r="I10" s="18">
        <v>1</v>
      </c>
      <c r="J10" s="23" t="str">
        <f>G10</f>
        <v>7F</v>
      </c>
      <c r="K10" s="18" t="s">
        <v>448</v>
      </c>
      <c r="L10" s="18" t="s">
        <v>449</v>
      </c>
      <c r="M10" s="18">
        <v>1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8">
        <v>0</v>
      </c>
      <c r="Y10" s="18" t="s">
        <v>368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  <c r="AH10" s="18">
        <v>0</v>
      </c>
      <c r="AI10" s="18">
        <v>0</v>
      </c>
      <c r="AJ10" s="18">
        <v>0</v>
      </c>
      <c r="AK10" s="18">
        <v>0</v>
      </c>
      <c r="AL10" s="18">
        <v>0</v>
      </c>
      <c r="AM10" s="18">
        <v>0</v>
      </c>
      <c r="AN10" s="18">
        <v>0</v>
      </c>
      <c r="AO10" s="18">
        <v>0</v>
      </c>
      <c r="AP10" s="18">
        <v>0</v>
      </c>
      <c r="AQ10" s="18">
        <v>0</v>
      </c>
      <c r="AR10" s="18">
        <v>0</v>
      </c>
      <c r="AS10" s="18">
        <v>0</v>
      </c>
      <c r="AT10" s="18">
        <v>0</v>
      </c>
      <c r="AU10" s="18">
        <v>0</v>
      </c>
      <c r="AV10" s="18">
        <v>0</v>
      </c>
      <c r="AW10" s="18">
        <v>0</v>
      </c>
      <c r="AX10" s="18">
        <v>0</v>
      </c>
      <c r="AY10" s="18">
        <v>0</v>
      </c>
      <c r="AZ10" s="18">
        <v>0</v>
      </c>
      <c r="BA10" s="18">
        <v>0</v>
      </c>
      <c r="BB10" s="18">
        <v>0</v>
      </c>
      <c r="BC10" s="18">
        <v>0</v>
      </c>
      <c r="BD10" s="18">
        <v>0</v>
      </c>
      <c r="BE10" s="18">
        <v>0</v>
      </c>
      <c r="BF10" s="18">
        <v>0</v>
      </c>
      <c r="BG10" s="18">
        <v>0</v>
      </c>
      <c r="BH10" s="18">
        <v>0</v>
      </c>
      <c r="BI10" s="18">
        <v>0</v>
      </c>
      <c r="BJ10" s="18">
        <v>0</v>
      </c>
      <c r="BK10" s="18">
        <v>0</v>
      </c>
      <c r="BL10" s="18">
        <v>0</v>
      </c>
      <c r="BM10" s="18">
        <v>0</v>
      </c>
      <c r="BN10" s="18">
        <v>0</v>
      </c>
      <c r="BO10" s="18">
        <v>0</v>
      </c>
      <c r="BP10" s="18">
        <v>0</v>
      </c>
      <c r="BQ10" s="18">
        <v>0</v>
      </c>
      <c r="BR10" s="18">
        <v>0</v>
      </c>
      <c r="BS10" s="18">
        <v>0</v>
      </c>
      <c r="BT10" s="18">
        <v>0</v>
      </c>
      <c r="BU10" s="18">
        <v>0</v>
      </c>
      <c r="BV10" s="18">
        <v>0</v>
      </c>
      <c r="BW10" s="18">
        <v>0</v>
      </c>
      <c r="BX10" s="18">
        <v>0</v>
      </c>
      <c r="BY10" s="18">
        <v>0</v>
      </c>
      <c r="BZ10" s="18">
        <v>0</v>
      </c>
      <c r="CA10" s="18">
        <v>0</v>
      </c>
      <c r="CB10" s="18">
        <v>0</v>
      </c>
      <c r="CC10" s="18">
        <v>0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 t="str">
        <f t="shared" ca="1" si="2"/>
        <v>06</v>
      </c>
      <c r="CL10" s="18" t="str">
        <f t="shared" ca="1" si="3"/>
        <v>16</v>
      </c>
      <c r="CM10" s="18" t="str">
        <f t="shared" ca="1" si="4"/>
        <v>08</v>
      </c>
      <c r="CN10" s="18" t="str">
        <f t="shared" ca="1" si="5"/>
        <v>05</v>
      </c>
      <c r="CO10" s="18" t="str">
        <f t="shared" ca="1" si="6"/>
        <v>11</v>
      </c>
      <c r="CP10" s="18" t="str">
        <f t="shared" ca="1" si="7"/>
        <v>14</v>
      </c>
      <c r="CQ10" s="18" t="str">
        <f t="shared" ca="1" si="8"/>
        <v>2C</v>
      </c>
      <c r="CR10" s="18" t="str">
        <f t="shared" ca="1" si="9"/>
        <v>04</v>
      </c>
      <c r="CS10" s="18" t="s">
        <v>25</v>
      </c>
      <c r="CT10" s="18">
        <f t="shared" ca="1" si="0"/>
        <v>95</v>
      </c>
      <c r="CU10" s="16" t="str">
        <f t="shared" ca="1" si="10"/>
        <v>7B017F5FA501000000000000000000000000000000000C0000000000000000000000000000000000000000000000000000000000000000000000000000000000000000000000000000000000000000000000000000000616080511142C047D</v>
      </c>
      <c r="CV10" s="95">
        <v>9</v>
      </c>
      <c r="CW10" s="21"/>
      <c r="CX10" s="18" t="str">
        <f t="shared" si="11"/>
        <v>00</v>
      </c>
      <c r="CY10" s="18">
        <f t="shared" si="12"/>
        <v>0</v>
      </c>
      <c r="CZ10" s="20"/>
      <c r="DA10" s="21"/>
    </row>
    <row r="11" spans="1:105" ht="33">
      <c r="A11" s="89"/>
      <c r="B11" s="159"/>
      <c r="C11" s="166"/>
      <c r="D11" s="104"/>
      <c r="E11" s="16">
        <v>3</v>
      </c>
      <c r="F11" s="101" t="str">
        <f t="shared" si="1"/>
        <v>255</v>
      </c>
      <c r="G11" s="22" t="s">
        <v>22</v>
      </c>
      <c r="H11" s="18" t="s">
        <v>18</v>
      </c>
      <c r="I11" s="18">
        <v>1</v>
      </c>
      <c r="J11" s="23" t="str">
        <f>G11</f>
        <v>FF</v>
      </c>
      <c r="K11" s="18" t="s">
        <v>448</v>
      </c>
      <c r="L11" s="18" t="s">
        <v>449</v>
      </c>
      <c r="M11" s="18">
        <v>1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8">
        <v>0</v>
      </c>
      <c r="Y11" s="18" t="s">
        <v>368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0</v>
      </c>
      <c r="AK11" s="18">
        <v>0</v>
      </c>
      <c r="AL11" s="18">
        <v>0</v>
      </c>
      <c r="AM11" s="18">
        <v>0</v>
      </c>
      <c r="AN11" s="18">
        <v>0</v>
      </c>
      <c r="AO11" s="18">
        <v>0</v>
      </c>
      <c r="AP11" s="18">
        <v>0</v>
      </c>
      <c r="AQ11" s="18">
        <v>0</v>
      </c>
      <c r="AR11" s="18">
        <v>0</v>
      </c>
      <c r="AS11" s="18">
        <v>0</v>
      </c>
      <c r="AT11" s="18">
        <v>0</v>
      </c>
      <c r="AU11" s="18">
        <v>0</v>
      </c>
      <c r="AV11" s="18">
        <v>0</v>
      </c>
      <c r="AW11" s="18">
        <v>0</v>
      </c>
      <c r="AX11" s="18">
        <v>0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0</v>
      </c>
      <c r="BE11" s="18">
        <v>0</v>
      </c>
      <c r="BF11" s="18">
        <v>0</v>
      </c>
      <c r="BG11" s="18">
        <v>0</v>
      </c>
      <c r="BH11" s="18">
        <v>0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0</v>
      </c>
      <c r="BQ11" s="18">
        <v>0</v>
      </c>
      <c r="BR11" s="18">
        <v>0</v>
      </c>
      <c r="BS11" s="18">
        <v>0</v>
      </c>
      <c r="BT11" s="18">
        <v>0</v>
      </c>
      <c r="BU11" s="18">
        <v>0</v>
      </c>
      <c r="BV11" s="18">
        <v>0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0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0</v>
      </c>
      <c r="CK11" s="18" t="str">
        <f t="shared" ca="1" si="2"/>
        <v>06</v>
      </c>
      <c r="CL11" s="18" t="str">
        <f t="shared" ca="1" si="3"/>
        <v>16</v>
      </c>
      <c r="CM11" s="18" t="str">
        <f t="shared" ca="1" si="4"/>
        <v>08</v>
      </c>
      <c r="CN11" s="18" t="str">
        <f t="shared" ca="1" si="5"/>
        <v>05</v>
      </c>
      <c r="CO11" s="18" t="str">
        <f t="shared" ca="1" si="6"/>
        <v>11</v>
      </c>
      <c r="CP11" s="18" t="str">
        <f t="shared" ca="1" si="7"/>
        <v>14</v>
      </c>
      <c r="CQ11" s="18" t="str">
        <f t="shared" ca="1" si="8"/>
        <v>2C</v>
      </c>
      <c r="CR11" s="18" t="str">
        <f t="shared" ca="1" si="9"/>
        <v>04</v>
      </c>
      <c r="CS11" s="18" t="s">
        <v>25</v>
      </c>
      <c r="CT11" s="18">
        <f t="shared" ca="1" si="0"/>
        <v>95</v>
      </c>
      <c r="CU11" s="16" t="str">
        <f t="shared" ca="1" si="10"/>
        <v>7B01FF5FA501000000000000000000000000000000000C0000000000000000000000000000000000000000000000000000000000000000000000000000000000000000000000000000000000000000000000000000000616080511142C047D</v>
      </c>
      <c r="CV11" s="95">
        <v>10</v>
      </c>
      <c r="CW11" s="21"/>
      <c r="CX11" s="18" t="str">
        <f t="shared" si="11"/>
        <v>00</v>
      </c>
      <c r="CY11" s="18">
        <f t="shared" si="12"/>
        <v>0</v>
      </c>
      <c r="CZ11" s="20"/>
      <c r="DA11" s="21"/>
    </row>
    <row r="12" spans="1:105" ht="33">
      <c r="A12" s="89"/>
      <c r="B12" s="157">
        <v>3</v>
      </c>
      <c r="C12" s="105" t="s">
        <v>248</v>
      </c>
      <c r="D12" s="104" t="s">
        <v>344</v>
      </c>
      <c r="E12" s="16">
        <v>1</v>
      </c>
      <c r="F12" s="101" t="str">
        <f t="shared" si="1"/>
        <v>000</v>
      </c>
      <c r="G12" s="22">
        <v>0</v>
      </c>
      <c r="H12" s="18" t="s">
        <v>18</v>
      </c>
      <c r="I12" s="18">
        <v>1</v>
      </c>
      <c r="J12" s="18">
        <v>1</v>
      </c>
      <c r="K12" s="23">
        <f>G12</f>
        <v>0</v>
      </c>
      <c r="L12" s="18" t="s">
        <v>449</v>
      </c>
      <c r="M12" s="18">
        <v>1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8">
        <v>0</v>
      </c>
      <c r="Y12" s="18" t="s">
        <v>368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 t="str">
        <f t="shared" ca="1" si="2"/>
        <v>06</v>
      </c>
      <c r="CL12" s="18" t="str">
        <f t="shared" ca="1" si="3"/>
        <v>16</v>
      </c>
      <c r="CM12" s="18" t="str">
        <f t="shared" ca="1" si="4"/>
        <v>08</v>
      </c>
      <c r="CN12" s="18" t="str">
        <f t="shared" ca="1" si="5"/>
        <v>05</v>
      </c>
      <c r="CO12" s="18" t="str">
        <f t="shared" ca="1" si="6"/>
        <v>11</v>
      </c>
      <c r="CP12" s="18" t="str">
        <f t="shared" ca="1" si="7"/>
        <v>14</v>
      </c>
      <c r="CQ12" s="18" t="str">
        <f t="shared" ca="1" si="8"/>
        <v>2C</v>
      </c>
      <c r="CR12" s="18" t="str">
        <f t="shared" ca="1" si="9"/>
        <v>01</v>
      </c>
      <c r="CS12" s="18" t="s">
        <v>25</v>
      </c>
      <c r="CT12" s="18">
        <f t="shared" ca="1" si="0"/>
        <v>95</v>
      </c>
      <c r="CU12" s="16" t="str">
        <f t="shared" ca="1" si="10"/>
        <v>7B010100A501000000000000000000000000000000000C0000000000000000000000000000000000000000000000000000000000000000000000000000000000000000000000000000000000000000000000000000000616080511142C017D</v>
      </c>
      <c r="CV12" s="95">
        <v>11</v>
      </c>
      <c r="CW12" s="21"/>
      <c r="CX12" s="18" t="str">
        <f t="shared" si="11"/>
        <v>00</v>
      </c>
      <c r="CY12" s="18">
        <f t="shared" si="12"/>
        <v>0</v>
      </c>
      <c r="CZ12" s="20"/>
      <c r="DA12" s="21"/>
    </row>
    <row r="13" spans="1:105" ht="33">
      <c r="A13" s="89"/>
      <c r="B13" s="158"/>
      <c r="C13" s="165" t="s">
        <v>345</v>
      </c>
      <c r="D13" s="104"/>
      <c r="E13" s="16">
        <v>2</v>
      </c>
      <c r="F13" s="101" t="str">
        <f t="shared" si="1"/>
        <v>127</v>
      </c>
      <c r="G13" s="22" t="s">
        <v>246</v>
      </c>
      <c r="H13" s="18" t="s">
        <v>18</v>
      </c>
      <c r="I13" s="18">
        <v>1</v>
      </c>
      <c r="J13" s="18">
        <v>1</v>
      </c>
      <c r="K13" s="23" t="str">
        <f>G13</f>
        <v>7F</v>
      </c>
      <c r="L13" s="18" t="s">
        <v>449</v>
      </c>
      <c r="M13" s="18">
        <v>1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8">
        <v>0</v>
      </c>
      <c r="Y13" s="18" t="s">
        <v>368</v>
      </c>
      <c r="Z13" s="18">
        <v>0</v>
      </c>
      <c r="AA13" s="18">
        <v>0</v>
      </c>
      <c r="AB13" s="18">
        <v>0</v>
      </c>
      <c r="AC13" s="18">
        <v>0</v>
      </c>
      <c r="AD13" s="18">
        <v>0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0</v>
      </c>
      <c r="AK13" s="18">
        <v>0</v>
      </c>
      <c r="AL13" s="18">
        <v>0</v>
      </c>
      <c r="AM13" s="18">
        <v>0</v>
      </c>
      <c r="AN13" s="18">
        <v>0</v>
      </c>
      <c r="AO13" s="18">
        <v>0</v>
      </c>
      <c r="AP13" s="18">
        <v>0</v>
      </c>
      <c r="AQ13" s="18">
        <v>0</v>
      </c>
      <c r="AR13" s="18">
        <v>0</v>
      </c>
      <c r="AS13" s="18">
        <v>0</v>
      </c>
      <c r="AT13" s="18">
        <v>0</v>
      </c>
      <c r="AU13" s="18">
        <v>0</v>
      </c>
      <c r="AV13" s="18">
        <v>0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0</v>
      </c>
      <c r="BQ13" s="18">
        <v>0</v>
      </c>
      <c r="BR13" s="18">
        <v>0</v>
      </c>
      <c r="BS13" s="18">
        <v>0</v>
      </c>
      <c r="BT13" s="18">
        <v>0</v>
      </c>
      <c r="BU13" s="18">
        <v>0</v>
      </c>
      <c r="BV13" s="18">
        <v>0</v>
      </c>
      <c r="BW13" s="18">
        <v>0</v>
      </c>
      <c r="BX13" s="18">
        <v>0</v>
      </c>
      <c r="BY13" s="18">
        <v>0</v>
      </c>
      <c r="BZ13" s="18">
        <v>0</v>
      </c>
      <c r="CA13" s="18">
        <v>0</v>
      </c>
      <c r="CB13" s="18">
        <v>0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 t="str">
        <f t="shared" ca="1" si="2"/>
        <v>06</v>
      </c>
      <c r="CL13" s="18" t="str">
        <f t="shared" ca="1" si="3"/>
        <v>16</v>
      </c>
      <c r="CM13" s="18" t="str">
        <f t="shared" ca="1" si="4"/>
        <v>08</v>
      </c>
      <c r="CN13" s="18" t="str">
        <f t="shared" ca="1" si="5"/>
        <v>05</v>
      </c>
      <c r="CO13" s="18" t="str">
        <f t="shared" ca="1" si="6"/>
        <v>11</v>
      </c>
      <c r="CP13" s="18" t="str">
        <f t="shared" ca="1" si="7"/>
        <v>14</v>
      </c>
      <c r="CQ13" s="18" t="str">
        <f t="shared" ca="1" si="8"/>
        <v>2C</v>
      </c>
      <c r="CR13" s="18" t="str">
        <f t="shared" ca="1" si="9"/>
        <v>00</v>
      </c>
      <c r="CS13" s="18" t="s">
        <v>25</v>
      </c>
      <c r="CT13" s="18">
        <f t="shared" ca="1" si="0"/>
        <v>95</v>
      </c>
      <c r="CU13" s="16" t="str">
        <f t="shared" ca="1" si="10"/>
        <v>7B01017FA501000000000000000000000000000000000C0000000000000000000000000000000000000000000000000000000000000000000000000000000000000000000000000000000000000000000000000000000616080511142C007D</v>
      </c>
      <c r="CV13" s="95">
        <v>12</v>
      </c>
      <c r="CW13" s="21"/>
      <c r="CX13" s="18" t="str">
        <f t="shared" si="11"/>
        <v>00</v>
      </c>
      <c r="CY13" s="18">
        <f t="shared" si="12"/>
        <v>0</v>
      </c>
      <c r="CZ13" s="20"/>
      <c r="DA13" s="21"/>
    </row>
    <row r="14" spans="1:105" ht="33">
      <c r="A14" s="27"/>
      <c r="B14" s="159"/>
      <c r="C14" s="166"/>
      <c r="D14" s="104"/>
      <c r="E14" s="16">
        <v>3</v>
      </c>
      <c r="F14" s="101" t="str">
        <f t="shared" si="1"/>
        <v>255</v>
      </c>
      <c r="G14" s="22" t="s">
        <v>22</v>
      </c>
      <c r="H14" s="18" t="s">
        <v>18</v>
      </c>
      <c r="I14" s="18">
        <v>1</v>
      </c>
      <c r="J14" s="18">
        <v>1</v>
      </c>
      <c r="K14" s="23" t="str">
        <f>G14</f>
        <v>FF</v>
      </c>
      <c r="L14" s="18" t="s">
        <v>449</v>
      </c>
      <c r="M14" s="18">
        <v>1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9">
        <v>0</v>
      </c>
      <c r="T14" s="19">
        <v>0</v>
      </c>
      <c r="U14" s="19">
        <v>0</v>
      </c>
      <c r="V14" s="19">
        <v>0</v>
      </c>
      <c r="W14" s="19">
        <v>0</v>
      </c>
      <c r="X14" s="18">
        <v>0</v>
      </c>
      <c r="Y14" s="18" t="s">
        <v>368</v>
      </c>
      <c r="Z14" s="18">
        <v>0</v>
      </c>
      <c r="AA14" s="18">
        <v>0</v>
      </c>
      <c r="AB14" s="18">
        <v>0</v>
      </c>
      <c r="AC14" s="18">
        <v>0</v>
      </c>
      <c r="AD14" s="18">
        <v>0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0</v>
      </c>
      <c r="AK14" s="18">
        <v>0</v>
      </c>
      <c r="AL14" s="18">
        <v>0</v>
      </c>
      <c r="AM14" s="18">
        <v>0</v>
      </c>
      <c r="AN14" s="18">
        <v>0</v>
      </c>
      <c r="AO14" s="18">
        <v>0</v>
      </c>
      <c r="AP14" s="18">
        <v>0</v>
      </c>
      <c r="AQ14" s="18">
        <v>0</v>
      </c>
      <c r="AR14" s="18">
        <v>0</v>
      </c>
      <c r="AS14" s="18">
        <v>0</v>
      </c>
      <c r="AT14" s="18">
        <v>0</v>
      </c>
      <c r="AU14" s="18">
        <v>0</v>
      </c>
      <c r="AV14" s="18">
        <v>0</v>
      </c>
      <c r="AW14" s="18">
        <v>0</v>
      </c>
      <c r="AX14" s="18">
        <v>0</v>
      </c>
      <c r="AY14" s="18">
        <v>0</v>
      </c>
      <c r="AZ14" s="18">
        <v>0</v>
      </c>
      <c r="BA14" s="18">
        <v>0</v>
      </c>
      <c r="BB14" s="18">
        <v>0</v>
      </c>
      <c r="BC14" s="18">
        <v>0</v>
      </c>
      <c r="BD14" s="18">
        <v>0</v>
      </c>
      <c r="BE14" s="18">
        <v>0</v>
      </c>
      <c r="BF14" s="18">
        <v>0</v>
      </c>
      <c r="BG14" s="18">
        <v>0</v>
      </c>
      <c r="BH14" s="18">
        <v>0</v>
      </c>
      <c r="BI14" s="18">
        <v>0</v>
      </c>
      <c r="BJ14" s="18">
        <v>0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0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0</v>
      </c>
      <c r="BW14" s="18">
        <v>0</v>
      </c>
      <c r="BX14" s="18">
        <v>0</v>
      </c>
      <c r="BY14" s="18">
        <v>0</v>
      </c>
      <c r="BZ14" s="18">
        <v>0</v>
      </c>
      <c r="CA14" s="18">
        <v>0</v>
      </c>
      <c r="CB14" s="18">
        <v>0</v>
      </c>
      <c r="CC14" s="18">
        <v>0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 t="str">
        <f t="shared" ca="1" si="2"/>
        <v>06</v>
      </c>
      <c r="CL14" s="18" t="str">
        <f t="shared" ca="1" si="3"/>
        <v>16</v>
      </c>
      <c r="CM14" s="18" t="str">
        <f t="shared" ca="1" si="4"/>
        <v>08</v>
      </c>
      <c r="CN14" s="18" t="str">
        <f t="shared" ca="1" si="5"/>
        <v>05</v>
      </c>
      <c r="CO14" s="18" t="str">
        <f t="shared" ca="1" si="6"/>
        <v>11</v>
      </c>
      <c r="CP14" s="18" t="str">
        <f t="shared" ca="1" si="7"/>
        <v>14</v>
      </c>
      <c r="CQ14" s="18" t="str">
        <f t="shared" ca="1" si="8"/>
        <v>2C</v>
      </c>
      <c r="CR14" s="18" t="str">
        <f t="shared" ca="1" si="9"/>
        <v>00</v>
      </c>
      <c r="CS14" s="18" t="s">
        <v>25</v>
      </c>
      <c r="CT14" s="18">
        <f t="shared" ca="1" si="0"/>
        <v>95</v>
      </c>
      <c r="CU14" s="16" t="str">
        <f t="shared" ca="1" si="10"/>
        <v>7B0101FFA501000000000000000000000000000000000C0000000000000000000000000000000000000000000000000000000000000000000000000000000000000000000000000000000000000000000000000000000616080511142C007D</v>
      </c>
      <c r="CV14" s="95">
        <v>13</v>
      </c>
      <c r="CW14" s="21"/>
      <c r="CX14" s="18" t="str">
        <f t="shared" si="11"/>
        <v>00</v>
      </c>
      <c r="CY14" s="18">
        <f t="shared" si="12"/>
        <v>0</v>
      </c>
      <c r="CZ14" s="20"/>
      <c r="DA14" s="21"/>
    </row>
    <row r="15" spans="1:105" ht="33">
      <c r="A15" s="89"/>
      <c r="B15" s="157">
        <v>4</v>
      </c>
      <c r="C15" s="105" t="s">
        <v>8</v>
      </c>
      <c r="D15" s="104" t="s">
        <v>346</v>
      </c>
      <c r="E15" s="16">
        <v>1</v>
      </c>
      <c r="F15" s="101" t="str">
        <f t="shared" si="1"/>
        <v>000</v>
      </c>
      <c r="G15" s="22">
        <v>0</v>
      </c>
      <c r="H15" s="18" t="s">
        <v>18</v>
      </c>
      <c r="I15" s="18">
        <v>1</v>
      </c>
      <c r="J15" s="18">
        <v>1</v>
      </c>
      <c r="K15" s="18" t="s">
        <v>448</v>
      </c>
      <c r="L15" s="23">
        <f>G15</f>
        <v>0</v>
      </c>
      <c r="M15" s="18">
        <v>1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9">
        <v>0</v>
      </c>
      <c r="T15" s="19">
        <v>0</v>
      </c>
      <c r="U15" s="19">
        <v>0</v>
      </c>
      <c r="V15" s="19">
        <v>0</v>
      </c>
      <c r="W15" s="19">
        <v>0</v>
      </c>
      <c r="X15" s="18">
        <v>0</v>
      </c>
      <c r="Y15" s="18" t="s">
        <v>368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0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 t="str">
        <f t="shared" ca="1" si="2"/>
        <v>06</v>
      </c>
      <c r="CL15" s="18" t="str">
        <f t="shared" ca="1" si="3"/>
        <v>16</v>
      </c>
      <c r="CM15" s="18" t="str">
        <f t="shared" ca="1" si="4"/>
        <v>08</v>
      </c>
      <c r="CN15" s="18" t="str">
        <f t="shared" ca="1" si="5"/>
        <v>05</v>
      </c>
      <c r="CO15" s="18" t="str">
        <f t="shared" ca="1" si="6"/>
        <v>11</v>
      </c>
      <c r="CP15" s="18" t="str">
        <f t="shared" ca="1" si="7"/>
        <v>14</v>
      </c>
      <c r="CQ15" s="18" t="str">
        <f t="shared" ca="1" si="8"/>
        <v>2C</v>
      </c>
      <c r="CR15" s="18" t="str">
        <f t="shared" ca="1" si="9"/>
        <v>41</v>
      </c>
      <c r="CS15" s="18" t="s">
        <v>25</v>
      </c>
      <c r="CT15" s="18">
        <f t="shared" ca="1" si="0"/>
        <v>95</v>
      </c>
      <c r="CU15" s="16" t="str">
        <f t="shared" ca="1" si="10"/>
        <v>7B01015F0001000000000000000000000000000000000C0000000000000000000000000000000000000000000000000000000000000000000000000000000000000000000000000000000000000000000000000000000616080511142C417D</v>
      </c>
      <c r="CV15" s="95">
        <v>14</v>
      </c>
      <c r="CW15" s="21"/>
      <c r="CX15" s="18" t="str">
        <f t="shared" si="11"/>
        <v>00</v>
      </c>
      <c r="CY15" s="18">
        <f t="shared" si="12"/>
        <v>0</v>
      </c>
      <c r="CZ15" s="20"/>
      <c r="DA15" s="21"/>
    </row>
    <row r="16" spans="1:105" ht="33">
      <c r="A16" s="89"/>
      <c r="B16" s="158"/>
      <c r="C16" s="165" t="s">
        <v>347</v>
      </c>
      <c r="D16" s="104"/>
      <c r="E16" s="16">
        <v>2</v>
      </c>
      <c r="F16" s="101" t="str">
        <f t="shared" si="1"/>
        <v>127</v>
      </c>
      <c r="G16" s="22" t="s">
        <v>246</v>
      </c>
      <c r="H16" s="18" t="s">
        <v>18</v>
      </c>
      <c r="I16" s="18">
        <v>1</v>
      </c>
      <c r="J16" s="18">
        <v>1</v>
      </c>
      <c r="K16" s="18" t="s">
        <v>448</v>
      </c>
      <c r="L16" s="23" t="str">
        <f>G16</f>
        <v>7F</v>
      </c>
      <c r="M16" s="18">
        <v>1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9">
        <v>0</v>
      </c>
      <c r="T16" s="19">
        <v>0</v>
      </c>
      <c r="U16" s="19">
        <v>0</v>
      </c>
      <c r="V16" s="19">
        <v>0</v>
      </c>
      <c r="W16" s="19">
        <v>0</v>
      </c>
      <c r="X16" s="18">
        <v>0</v>
      </c>
      <c r="Y16" s="18" t="s">
        <v>368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 t="str">
        <f t="shared" ca="1" si="2"/>
        <v>06</v>
      </c>
      <c r="CL16" s="18" t="str">
        <f t="shared" ca="1" si="3"/>
        <v>16</v>
      </c>
      <c r="CM16" s="18" t="str">
        <f t="shared" ca="1" si="4"/>
        <v>08</v>
      </c>
      <c r="CN16" s="18" t="str">
        <f t="shared" ca="1" si="5"/>
        <v>05</v>
      </c>
      <c r="CO16" s="18" t="str">
        <f t="shared" ca="1" si="6"/>
        <v>11</v>
      </c>
      <c r="CP16" s="18" t="str">
        <f t="shared" ca="1" si="7"/>
        <v>14</v>
      </c>
      <c r="CQ16" s="18" t="str">
        <f t="shared" ca="1" si="8"/>
        <v>2C</v>
      </c>
      <c r="CR16" s="18" t="str">
        <f t="shared" ca="1" si="9"/>
        <v>40</v>
      </c>
      <c r="CS16" s="18" t="s">
        <v>25</v>
      </c>
      <c r="CT16" s="18">
        <f t="shared" ca="1" si="0"/>
        <v>95</v>
      </c>
      <c r="CU16" s="16" t="str">
        <f t="shared" ca="1" si="10"/>
        <v>7B01015F7F01000000000000000000000000000000000C0000000000000000000000000000000000000000000000000000000000000000000000000000000000000000000000000000000000000000000000000000000616080511142C407D</v>
      </c>
      <c r="CV16" s="95">
        <v>15</v>
      </c>
      <c r="CW16" s="21"/>
      <c r="CX16" s="18" t="str">
        <f t="shared" si="11"/>
        <v>00</v>
      </c>
      <c r="CY16" s="18">
        <f t="shared" si="12"/>
        <v>0</v>
      </c>
      <c r="CZ16" s="20"/>
      <c r="DA16" s="21"/>
    </row>
    <row r="17" spans="1:105" ht="33">
      <c r="A17" s="89"/>
      <c r="B17" s="159"/>
      <c r="C17" s="166"/>
      <c r="D17" s="104"/>
      <c r="E17" s="16">
        <v>3</v>
      </c>
      <c r="F17" s="101" t="str">
        <f t="shared" si="1"/>
        <v>255</v>
      </c>
      <c r="G17" s="22" t="s">
        <v>22</v>
      </c>
      <c r="H17" s="18" t="s">
        <v>18</v>
      </c>
      <c r="I17" s="18">
        <v>1</v>
      </c>
      <c r="J17" s="18">
        <v>1</v>
      </c>
      <c r="K17" s="18" t="s">
        <v>448</v>
      </c>
      <c r="L17" s="23" t="str">
        <f>G17</f>
        <v>FF</v>
      </c>
      <c r="M17" s="18">
        <v>1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9">
        <v>0</v>
      </c>
      <c r="T17" s="19">
        <v>0</v>
      </c>
      <c r="U17" s="19">
        <v>0</v>
      </c>
      <c r="V17" s="19">
        <v>0</v>
      </c>
      <c r="W17" s="19">
        <v>0</v>
      </c>
      <c r="X17" s="18">
        <v>0</v>
      </c>
      <c r="Y17" s="18" t="s">
        <v>368</v>
      </c>
      <c r="Z17" s="18">
        <v>0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0</v>
      </c>
      <c r="AK17" s="18">
        <v>0</v>
      </c>
      <c r="AL17" s="18">
        <v>0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0</v>
      </c>
      <c r="AU17" s="18">
        <v>0</v>
      </c>
      <c r="AV17" s="18">
        <v>0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0</v>
      </c>
      <c r="BC17" s="18">
        <v>0</v>
      </c>
      <c r="BD17" s="18">
        <v>0</v>
      </c>
      <c r="BE17" s="18">
        <v>0</v>
      </c>
      <c r="BF17" s="18">
        <v>0</v>
      </c>
      <c r="BG17" s="18">
        <v>0</v>
      </c>
      <c r="BH17" s="18">
        <v>0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0</v>
      </c>
      <c r="BQ17" s="18">
        <v>0</v>
      </c>
      <c r="BR17" s="18">
        <v>0</v>
      </c>
      <c r="BS17" s="18">
        <v>0</v>
      </c>
      <c r="BT17" s="18">
        <v>0</v>
      </c>
      <c r="BU17" s="18">
        <v>0</v>
      </c>
      <c r="BV17" s="18">
        <v>0</v>
      </c>
      <c r="BW17" s="18">
        <v>0</v>
      </c>
      <c r="BX17" s="18">
        <v>0</v>
      </c>
      <c r="BY17" s="18">
        <v>0</v>
      </c>
      <c r="BZ17" s="18">
        <v>0</v>
      </c>
      <c r="CA17" s="18">
        <v>0</v>
      </c>
      <c r="CB17" s="18">
        <v>0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0</v>
      </c>
      <c r="CK17" s="18" t="str">
        <f t="shared" ca="1" si="2"/>
        <v>06</v>
      </c>
      <c r="CL17" s="18" t="str">
        <f t="shared" ca="1" si="3"/>
        <v>16</v>
      </c>
      <c r="CM17" s="18" t="str">
        <f t="shared" ca="1" si="4"/>
        <v>08</v>
      </c>
      <c r="CN17" s="18" t="str">
        <f t="shared" ca="1" si="5"/>
        <v>05</v>
      </c>
      <c r="CO17" s="18" t="str">
        <f t="shared" ca="1" si="6"/>
        <v>11</v>
      </c>
      <c r="CP17" s="18" t="str">
        <f t="shared" ca="1" si="7"/>
        <v>14</v>
      </c>
      <c r="CQ17" s="18" t="str">
        <f t="shared" ca="1" si="8"/>
        <v>2C</v>
      </c>
      <c r="CR17" s="18" t="str">
        <f t="shared" ca="1" si="9"/>
        <v>40</v>
      </c>
      <c r="CS17" s="18" t="s">
        <v>25</v>
      </c>
      <c r="CT17" s="18">
        <f t="shared" ca="1" si="0"/>
        <v>95</v>
      </c>
      <c r="CU17" s="16" t="str">
        <f t="shared" ca="1" si="10"/>
        <v>7B01015FFF01000000000000000000000000000000000C0000000000000000000000000000000000000000000000000000000000000000000000000000000000000000000000000000000000000000000000000000000616080511142C407D</v>
      </c>
      <c r="CV17" s="95">
        <v>16</v>
      </c>
      <c r="CW17" s="21"/>
      <c r="CX17" s="18" t="str">
        <f t="shared" si="11"/>
        <v>00</v>
      </c>
      <c r="CY17" s="18">
        <f t="shared" si="12"/>
        <v>0</v>
      </c>
      <c r="CZ17" s="20"/>
      <c r="DA17" s="21"/>
    </row>
    <row r="18" spans="1:105" ht="33">
      <c r="A18" s="27"/>
      <c r="B18" s="157">
        <v>5</v>
      </c>
      <c r="C18" s="105" t="s">
        <v>10</v>
      </c>
      <c r="D18" s="104" t="s">
        <v>13</v>
      </c>
      <c r="E18" s="16">
        <v>1</v>
      </c>
      <c r="F18" s="101" t="str">
        <f t="shared" si="1"/>
        <v>000</v>
      </c>
      <c r="G18" s="22">
        <v>0</v>
      </c>
      <c r="H18" s="18" t="s">
        <v>18</v>
      </c>
      <c r="I18" s="18">
        <v>1</v>
      </c>
      <c r="J18" s="18">
        <v>1</v>
      </c>
      <c r="K18" s="18" t="s">
        <v>448</v>
      </c>
      <c r="L18" s="18" t="s">
        <v>449</v>
      </c>
      <c r="M18" s="23">
        <f>G18</f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8">
        <v>0</v>
      </c>
      <c r="Y18" s="18" t="s">
        <v>368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0</v>
      </c>
      <c r="AU18" s="18">
        <v>0</v>
      </c>
      <c r="AV18" s="18">
        <v>0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0</v>
      </c>
      <c r="BC18" s="18">
        <v>0</v>
      </c>
      <c r="BD18" s="18">
        <v>0</v>
      </c>
      <c r="BE18" s="18">
        <v>0</v>
      </c>
      <c r="BF18" s="18">
        <v>0</v>
      </c>
      <c r="BG18" s="18">
        <v>0</v>
      </c>
      <c r="BH18" s="18">
        <v>0</v>
      </c>
      <c r="BI18" s="18">
        <v>0</v>
      </c>
      <c r="BJ18" s="18">
        <v>0</v>
      </c>
      <c r="BK18" s="18">
        <v>0</v>
      </c>
      <c r="BL18" s="18">
        <v>0</v>
      </c>
      <c r="BM18" s="18">
        <v>0</v>
      </c>
      <c r="BN18" s="18">
        <v>0</v>
      </c>
      <c r="BO18" s="18">
        <v>0</v>
      </c>
      <c r="BP18" s="18">
        <v>0</v>
      </c>
      <c r="BQ18" s="18">
        <v>0</v>
      </c>
      <c r="BR18" s="18">
        <v>0</v>
      </c>
      <c r="BS18" s="18">
        <v>0</v>
      </c>
      <c r="BT18" s="18">
        <v>0</v>
      </c>
      <c r="BU18" s="18">
        <v>0</v>
      </c>
      <c r="BV18" s="18">
        <v>0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0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0</v>
      </c>
      <c r="CK18" s="18" t="str">
        <f t="shared" ca="1" si="2"/>
        <v>06</v>
      </c>
      <c r="CL18" s="18" t="str">
        <f t="shared" ca="1" si="3"/>
        <v>16</v>
      </c>
      <c r="CM18" s="18" t="str">
        <f t="shared" ca="1" si="4"/>
        <v>08</v>
      </c>
      <c r="CN18" s="18" t="str">
        <f t="shared" ca="1" si="5"/>
        <v>05</v>
      </c>
      <c r="CO18" s="18" t="str">
        <f t="shared" ca="1" si="6"/>
        <v>11</v>
      </c>
      <c r="CP18" s="18" t="str">
        <f t="shared" ca="1" si="7"/>
        <v>14</v>
      </c>
      <c r="CQ18" s="18" t="str">
        <f t="shared" ca="1" si="8"/>
        <v>2C</v>
      </c>
      <c r="CR18" s="18" t="str">
        <f t="shared" ca="1" si="9"/>
        <v>05</v>
      </c>
      <c r="CS18" s="18" t="s">
        <v>25</v>
      </c>
      <c r="CT18" s="18">
        <f t="shared" ca="1" si="0"/>
        <v>95</v>
      </c>
      <c r="CU18" s="16" t="str">
        <f t="shared" ca="1" si="10"/>
        <v>7B01015FA500000000000000000000000000000000000C0000000000000000000000000000000000000000000000000000000000000000000000000000000000000000000000000000000000000000000000000000000616080511142C057D</v>
      </c>
      <c r="CV18" s="95">
        <v>17</v>
      </c>
      <c r="CW18" s="21"/>
      <c r="CX18" s="18" t="str">
        <f t="shared" si="11"/>
        <v>00</v>
      </c>
      <c r="CY18" s="18">
        <f t="shared" si="12"/>
        <v>0</v>
      </c>
      <c r="CZ18" s="20"/>
      <c r="DA18" s="21"/>
    </row>
    <row r="19" spans="1:105" ht="33">
      <c r="A19" s="27"/>
      <c r="B19" s="158"/>
      <c r="C19" s="165" t="s">
        <v>348</v>
      </c>
      <c r="D19" s="104"/>
      <c r="E19" s="16">
        <v>2</v>
      </c>
      <c r="F19" s="101" t="str">
        <f t="shared" si="1"/>
        <v>127</v>
      </c>
      <c r="G19" s="22" t="s">
        <v>246</v>
      </c>
      <c r="H19" s="18" t="s">
        <v>18</v>
      </c>
      <c r="I19" s="18">
        <v>1</v>
      </c>
      <c r="J19" s="18">
        <v>1</v>
      </c>
      <c r="K19" s="18" t="s">
        <v>448</v>
      </c>
      <c r="L19" s="18" t="s">
        <v>449</v>
      </c>
      <c r="M19" s="23" t="str">
        <f t="shared" ref="M19:M20" si="13">G19</f>
        <v>7F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9">
        <v>0</v>
      </c>
      <c r="T19" s="19">
        <v>0</v>
      </c>
      <c r="U19" s="19">
        <v>0</v>
      </c>
      <c r="V19" s="19">
        <v>0</v>
      </c>
      <c r="W19" s="19">
        <v>0</v>
      </c>
      <c r="X19" s="18">
        <v>0</v>
      </c>
      <c r="Y19" s="18" t="s">
        <v>368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 t="str">
        <f t="shared" ca="1" si="2"/>
        <v>06</v>
      </c>
      <c r="CL19" s="18" t="str">
        <f t="shared" ca="1" si="3"/>
        <v>16</v>
      </c>
      <c r="CM19" s="18" t="str">
        <f t="shared" ca="1" si="4"/>
        <v>08</v>
      </c>
      <c r="CN19" s="18" t="str">
        <f t="shared" ca="1" si="5"/>
        <v>05</v>
      </c>
      <c r="CO19" s="18" t="str">
        <f t="shared" ca="1" si="6"/>
        <v>11</v>
      </c>
      <c r="CP19" s="18" t="str">
        <f t="shared" ca="1" si="7"/>
        <v>14</v>
      </c>
      <c r="CQ19" s="18" t="str">
        <f t="shared" ca="1" si="8"/>
        <v>2C</v>
      </c>
      <c r="CR19" s="18" t="str">
        <f t="shared" ca="1" si="9"/>
        <v>04</v>
      </c>
      <c r="CS19" s="18" t="s">
        <v>25</v>
      </c>
      <c r="CT19" s="18">
        <f t="shared" ca="1" si="0"/>
        <v>95</v>
      </c>
      <c r="CU19" s="16" t="str">
        <f t="shared" ca="1" si="10"/>
        <v>7B01015FA57F000000000000000000000000000000000C0000000000000000000000000000000000000000000000000000000000000000000000000000000000000000000000000000000000000000000000000000000616080511142C047D</v>
      </c>
      <c r="CV19" s="95">
        <v>18</v>
      </c>
      <c r="CW19" s="21"/>
      <c r="CX19" s="18" t="str">
        <f t="shared" si="11"/>
        <v>00</v>
      </c>
      <c r="CY19" s="18">
        <f t="shared" si="12"/>
        <v>0</v>
      </c>
      <c r="CZ19" s="20"/>
      <c r="DA19" s="21"/>
    </row>
    <row r="20" spans="1:105" ht="33">
      <c r="A20" s="27"/>
      <c r="B20" s="159"/>
      <c r="C20" s="166"/>
      <c r="D20" s="104"/>
      <c r="E20" s="16">
        <v>3</v>
      </c>
      <c r="F20" s="101" t="str">
        <f t="shared" si="1"/>
        <v>255</v>
      </c>
      <c r="G20" s="22" t="s">
        <v>22</v>
      </c>
      <c r="H20" s="18" t="s">
        <v>18</v>
      </c>
      <c r="I20" s="18">
        <v>1</v>
      </c>
      <c r="J20" s="18">
        <v>1</v>
      </c>
      <c r="K20" s="18" t="s">
        <v>448</v>
      </c>
      <c r="L20" s="18" t="s">
        <v>449</v>
      </c>
      <c r="M20" s="23" t="str">
        <f t="shared" si="13"/>
        <v>FF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9">
        <v>0</v>
      </c>
      <c r="T20" s="19">
        <v>0</v>
      </c>
      <c r="U20" s="19">
        <v>0</v>
      </c>
      <c r="V20" s="19">
        <v>0</v>
      </c>
      <c r="W20" s="19">
        <v>0</v>
      </c>
      <c r="X20" s="18">
        <v>0</v>
      </c>
      <c r="Y20" s="18" t="s">
        <v>368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0</v>
      </c>
      <c r="AK20" s="18">
        <v>0</v>
      </c>
      <c r="AL20" s="18">
        <v>0</v>
      </c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0</v>
      </c>
      <c r="AS20" s="18">
        <v>0</v>
      </c>
      <c r="AT20" s="18">
        <v>0</v>
      </c>
      <c r="AU20" s="18">
        <v>0</v>
      </c>
      <c r="AV20" s="18">
        <v>0</v>
      </c>
      <c r="AW20" s="18">
        <v>0</v>
      </c>
      <c r="AX20" s="18">
        <v>0</v>
      </c>
      <c r="AY20" s="18">
        <v>0</v>
      </c>
      <c r="AZ20" s="18">
        <v>0</v>
      </c>
      <c r="BA20" s="18">
        <v>0</v>
      </c>
      <c r="BB20" s="18">
        <v>0</v>
      </c>
      <c r="BC20" s="18">
        <v>0</v>
      </c>
      <c r="BD20" s="18">
        <v>0</v>
      </c>
      <c r="BE20" s="18">
        <v>0</v>
      </c>
      <c r="BF20" s="18">
        <v>0</v>
      </c>
      <c r="BG20" s="18">
        <v>0</v>
      </c>
      <c r="BH20" s="18">
        <v>0</v>
      </c>
      <c r="BI20" s="18">
        <v>0</v>
      </c>
      <c r="BJ20" s="18">
        <v>0</v>
      </c>
      <c r="BK20" s="18">
        <v>0</v>
      </c>
      <c r="BL20" s="18">
        <v>0</v>
      </c>
      <c r="BM20" s="18">
        <v>0</v>
      </c>
      <c r="BN20" s="18">
        <v>0</v>
      </c>
      <c r="BO20" s="18">
        <v>0</v>
      </c>
      <c r="BP20" s="18">
        <v>0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0</v>
      </c>
      <c r="BW20" s="18">
        <v>0</v>
      </c>
      <c r="BX20" s="18">
        <v>0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 t="str">
        <f t="shared" ca="1" si="2"/>
        <v>06</v>
      </c>
      <c r="CL20" s="18" t="str">
        <f t="shared" ca="1" si="3"/>
        <v>16</v>
      </c>
      <c r="CM20" s="18" t="str">
        <f t="shared" ca="1" si="4"/>
        <v>08</v>
      </c>
      <c r="CN20" s="18" t="str">
        <f t="shared" ca="1" si="5"/>
        <v>05</v>
      </c>
      <c r="CO20" s="18" t="str">
        <f t="shared" ca="1" si="6"/>
        <v>11</v>
      </c>
      <c r="CP20" s="18" t="str">
        <f t="shared" ca="1" si="7"/>
        <v>14</v>
      </c>
      <c r="CQ20" s="18" t="str">
        <f t="shared" ca="1" si="8"/>
        <v>2C</v>
      </c>
      <c r="CR20" s="18" t="str">
        <f t="shared" ca="1" si="9"/>
        <v>04</v>
      </c>
      <c r="CS20" s="18" t="s">
        <v>25</v>
      </c>
      <c r="CT20" s="18">
        <f t="shared" ca="1" si="0"/>
        <v>95</v>
      </c>
      <c r="CU20" s="16" t="str">
        <f t="shared" ca="1" si="10"/>
        <v>7B01015FA5FF000000000000000000000000000000000C0000000000000000000000000000000000000000000000000000000000000000000000000000000000000000000000000000000000000000000000000000000616080511142C047D</v>
      </c>
      <c r="CV20" s="95">
        <v>19</v>
      </c>
      <c r="CW20" s="21"/>
      <c r="CX20" s="18" t="str">
        <f t="shared" si="11"/>
        <v>00</v>
      </c>
      <c r="CY20" s="18">
        <f t="shared" si="12"/>
        <v>0</v>
      </c>
      <c r="CZ20" s="20"/>
      <c r="DA20" s="21"/>
    </row>
    <row r="21" spans="1:105" ht="33">
      <c r="A21" s="27"/>
      <c r="B21" s="157">
        <v>6</v>
      </c>
      <c r="C21" s="105" t="s">
        <v>199</v>
      </c>
      <c r="D21" s="104" t="s">
        <v>741</v>
      </c>
      <c r="E21" s="16">
        <v>1</v>
      </c>
      <c r="F21" s="101" t="str">
        <f t="shared" si="1"/>
        <v>000</v>
      </c>
      <c r="G21" s="22">
        <v>0</v>
      </c>
      <c r="H21" s="18" t="s">
        <v>18</v>
      </c>
      <c r="I21" s="18">
        <v>1</v>
      </c>
      <c r="J21" s="18">
        <v>1</v>
      </c>
      <c r="K21" s="18" t="s">
        <v>448</v>
      </c>
      <c r="L21" s="18" t="s">
        <v>449</v>
      </c>
      <c r="M21" s="18">
        <v>1</v>
      </c>
      <c r="N21" s="23">
        <f>G21</f>
        <v>0</v>
      </c>
      <c r="O21" s="18">
        <v>0</v>
      </c>
      <c r="P21" s="18">
        <v>0</v>
      </c>
      <c r="Q21" s="18">
        <v>0</v>
      </c>
      <c r="R21" s="18">
        <v>0</v>
      </c>
      <c r="S21" s="19">
        <v>0</v>
      </c>
      <c r="T21" s="19">
        <v>0</v>
      </c>
      <c r="U21" s="19">
        <v>0</v>
      </c>
      <c r="V21" s="19">
        <v>0</v>
      </c>
      <c r="W21" s="19">
        <v>0</v>
      </c>
      <c r="X21" s="18">
        <v>0</v>
      </c>
      <c r="Y21" s="18" t="s">
        <v>368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0</v>
      </c>
      <c r="AK21" s="18">
        <v>0</v>
      </c>
      <c r="AL21" s="18">
        <v>0</v>
      </c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0</v>
      </c>
      <c r="AU21" s="18">
        <v>0</v>
      </c>
      <c r="AV21" s="18">
        <v>0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0</v>
      </c>
      <c r="BC21" s="18">
        <v>0</v>
      </c>
      <c r="BD21" s="18">
        <v>0</v>
      </c>
      <c r="BE21" s="18">
        <v>0</v>
      </c>
      <c r="BF21" s="18">
        <v>0</v>
      </c>
      <c r="BG21" s="18">
        <v>0</v>
      </c>
      <c r="BH21" s="18">
        <v>0</v>
      </c>
      <c r="BI21" s="18">
        <v>0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0</v>
      </c>
      <c r="BQ21" s="18">
        <v>0</v>
      </c>
      <c r="BR21" s="18">
        <v>0</v>
      </c>
      <c r="BS21" s="18">
        <v>0</v>
      </c>
      <c r="BT21" s="18">
        <v>0</v>
      </c>
      <c r="BU21" s="18">
        <v>0</v>
      </c>
      <c r="BV21" s="18">
        <v>0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0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 t="str">
        <f t="shared" ca="1" si="2"/>
        <v>06</v>
      </c>
      <c r="CL21" s="18" t="str">
        <f t="shared" ca="1" si="3"/>
        <v>16</v>
      </c>
      <c r="CM21" s="18" t="str">
        <f t="shared" ca="1" si="4"/>
        <v>08</v>
      </c>
      <c r="CN21" s="18" t="str">
        <f t="shared" ca="1" si="5"/>
        <v>05</v>
      </c>
      <c r="CO21" s="18" t="str">
        <f t="shared" ca="1" si="6"/>
        <v>11</v>
      </c>
      <c r="CP21" s="18" t="str">
        <f t="shared" ca="1" si="7"/>
        <v>14</v>
      </c>
      <c r="CQ21" s="18" t="str">
        <f t="shared" ca="1" si="8"/>
        <v>2C</v>
      </c>
      <c r="CR21" s="18" t="str">
        <f t="shared" ca="1" si="9"/>
        <v>00</v>
      </c>
      <c r="CS21" s="18" t="s">
        <v>25</v>
      </c>
      <c r="CT21" s="18">
        <f t="shared" ca="1" si="0"/>
        <v>95</v>
      </c>
      <c r="CU21" s="16" t="str">
        <f t="shared" ca="1" si="10"/>
        <v>7B01015FA501000000000000000000000000000000000C0000000000000000000000000000000000000000000000000000000000000000000000000000000000000000000000000000000000000000000000000000000616080511142C007D</v>
      </c>
      <c r="CV21" s="95">
        <v>20</v>
      </c>
      <c r="CW21" s="21"/>
      <c r="CX21" s="18" t="str">
        <f t="shared" si="11"/>
        <v>00</v>
      </c>
      <c r="CY21" s="18">
        <f t="shared" si="12"/>
        <v>0</v>
      </c>
      <c r="CZ21" s="20"/>
      <c r="DA21" s="21"/>
    </row>
    <row r="22" spans="1:105" ht="33">
      <c r="A22" s="27"/>
      <c r="B22" s="158"/>
      <c r="C22" s="165" t="s">
        <v>349</v>
      </c>
      <c r="D22" s="104"/>
      <c r="E22" s="16">
        <v>2</v>
      </c>
      <c r="F22" s="101" t="str">
        <f t="shared" si="1"/>
        <v>039</v>
      </c>
      <c r="G22" s="22">
        <v>27</v>
      </c>
      <c r="H22" s="18" t="s">
        <v>18</v>
      </c>
      <c r="I22" s="18">
        <v>1</v>
      </c>
      <c r="J22" s="18">
        <v>1</v>
      </c>
      <c r="K22" s="18" t="s">
        <v>448</v>
      </c>
      <c r="L22" s="18" t="s">
        <v>449</v>
      </c>
      <c r="M22" s="18">
        <v>1</v>
      </c>
      <c r="N22" s="23">
        <f t="shared" ref="N22:N23" si="14">G22</f>
        <v>27</v>
      </c>
      <c r="O22" s="18">
        <v>0</v>
      </c>
      <c r="P22" s="18">
        <v>0</v>
      </c>
      <c r="Q22" s="18">
        <v>0</v>
      </c>
      <c r="R22" s="18">
        <v>0</v>
      </c>
      <c r="S22" s="19">
        <v>0</v>
      </c>
      <c r="T22" s="19">
        <v>0</v>
      </c>
      <c r="U22" s="19">
        <v>0</v>
      </c>
      <c r="V22" s="19">
        <v>0</v>
      </c>
      <c r="W22" s="19">
        <v>0</v>
      </c>
      <c r="X22" s="18">
        <v>0</v>
      </c>
      <c r="Y22" s="18" t="s">
        <v>368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0</v>
      </c>
      <c r="AK22" s="18">
        <v>0</v>
      </c>
      <c r="AL22" s="18">
        <v>0</v>
      </c>
      <c r="AM22" s="18">
        <v>0</v>
      </c>
      <c r="AN22" s="18">
        <v>0</v>
      </c>
      <c r="AO22" s="18">
        <v>0</v>
      </c>
      <c r="AP22" s="18">
        <v>0</v>
      </c>
      <c r="AQ22" s="18">
        <v>0</v>
      </c>
      <c r="AR22" s="18">
        <v>0</v>
      </c>
      <c r="AS22" s="18">
        <v>0</v>
      </c>
      <c r="AT22" s="18">
        <v>0</v>
      </c>
      <c r="AU22" s="18">
        <v>0</v>
      </c>
      <c r="AV22" s="18">
        <v>0</v>
      </c>
      <c r="AW22" s="18">
        <v>0</v>
      </c>
      <c r="AX22" s="18">
        <v>0</v>
      </c>
      <c r="AY22" s="18">
        <v>0</v>
      </c>
      <c r="AZ22" s="18">
        <v>0</v>
      </c>
      <c r="BA22" s="18">
        <v>0</v>
      </c>
      <c r="BB22" s="18">
        <v>0</v>
      </c>
      <c r="BC22" s="18">
        <v>0</v>
      </c>
      <c r="BD22" s="18">
        <v>0</v>
      </c>
      <c r="BE22" s="18">
        <v>0</v>
      </c>
      <c r="BF22" s="18">
        <v>0</v>
      </c>
      <c r="BG22" s="18">
        <v>0</v>
      </c>
      <c r="BH22" s="18">
        <v>0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0</v>
      </c>
      <c r="BQ22" s="18">
        <v>0</v>
      </c>
      <c r="BR22" s="18">
        <v>0</v>
      </c>
      <c r="BS22" s="18">
        <v>0</v>
      </c>
      <c r="BT22" s="18">
        <v>0</v>
      </c>
      <c r="BU22" s="18">
        <v>0</v>
      </c>
      <c r="BV22" s="18">
        <v>0</v>
      </c>
      <c r="BW22" s="18">
        <v>0</v>
      </c>
      <c r="BX22" s="18">
        <v>0</v>
      </c>
      <c r="BY22" s="18">
        <v>0</v>
      </c>
      <c r="BZ22" s="18">
        <v>0</v>
      </c>
      <c r="CA22" s="18">
        <v>0</v>
      </c>
      <c r="CB22" s="18">
        <v>0</v>
      </c>
      <c r="CC22" s="18">
        <v>0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 t="str">
        <f t="shared" ca="1" si="2"/>
        <v>06</v>
      </c>
      <c r="CL22" s="18" t="str">
        <f t="shared" ca="1" si="3"/>
        <v>16</v>
      </c>
      <c r="CM22" s="18" t="str">
        <f t="shared" ca="1" si="4"/>
        <v>08</v>
      </c>
      <c r="CN22" s="18" t="str">
        <f t="shared" ca="1" si="5"/>
        <v>05</v>
      </c>
      <c r="CO22" s="18" t="str">
        <f t="shared" ca="1" si="6"/>
        <v>11</v>
      </c>
      <c r="CP22" s="18" t="str">
        <f t="shared" ca="1" si="7"/>
        <v>14</v>
      </c>
      <c r="CQ22" s="18" t="str">
        <f t="shared" ca="1" si="8"/>
        <v>2C</v>
      </c>
      <c r="CR22" s="18" t="str">
        <f t="shared" ca="1" si="9"/>
        <v>05</v>
      </c>
      <c r="CS22" s="18" t="s">
        <v>25</v>
      </c>
      <c r="CT22" s="18">
        <f t="shared" ca="1" si="0"/>
        <v>95</v>
      </c>
      <c r="CU22" s="16" t="str">
        <f t="shared" ca="1" si="10"/>
        <v>7B01015FA501270000000000000000000000000000000C0000000000000000000000000000000000000000000000000000000000000000000000000000000000000000000000000000000000000000000000000000000616080511142C057D</v>
      </c>
      <c r="CV22" s="95">
        <v>21</v>
      </c>
      <c r="CW22" s="21"/>
      <c r="CX22" s="18" t="str">
        <f t="shared" si="11"/>
        <v>00</v>
      </c>
      <c r="CY22" s="18">
        <f t="shared" si="12"/>
        <v>0</v>
      </c>
      <c r="CZ22" s="20"/>
      <c r="DA22" s="21"/>
    </row>
    <row r="23" spans="1:105" ht="33">
      <c r="A23" s="27"/>
      <c r="B23" s="159"/>
      <c r="C23" s="166"/>
      <c r="D23" s="104"/>
      <c r="E23" s="16">
        <v>3</v>
      </c>
      <c r="F23" s="101" t="str">
        <f t="shared" si="1"/>
        <v>255</v>
      </c>
      <c r="G23" s="22" t="s">
        <v>22</v>
      </c>
      <c r="H23" s="18" t="s">
        <v>18</v>
      </c>
      <c r="I23" s="18">
        <v>1</v>
      </c>
      <c r="J23" s="18">
        <v>1</v>
      </c>
      <c r="K23" s="18" t="s">
        <v>448</v>
      </c>
      <c r="L23" s="18" t="s">
        <v>449</v>
      </c>
      <c r="M23" s="18">
        <v>1</v>
      </c>
      <c r="N23" s="23" t="str">
        <f t="shared" si="14"/>
        <v>FF</v>
      </c>
      <c r="O23" s="18">
        <v>0</v>
      </c>
      <c r="P23" s="18">
        <v>0</v>
      </c>
      <c r="Q23" s="18">
        <v>0</v>
      </c>
      <c r="R23" s="18">
        <v>0</v>
      </c>
      <c r="S23" s="19">
        <v>0</v>
      </c>
      <c r="T23" s="19">
        <v>0</v>
      </c>
      <c r="U23" s="19">
        <v>0</v>
      </c>
      <c r="V23" s="19">
        <v>0</v>
      </c>
      <c r="W23" s="19">
        <v>0</v>
      </c>
      <c r="X23" s="18">
        <v>0</v>
      </c>
      <c r="Y23" s="18" t="s">
        <v>368</v>
      </c>
      <c r="Z23" s="18">
        <v>0</v>
      </c>
      <c r="AA23" s="18">
        <v>0</v>
      </c>
      <c r="AB23" s="18">
        <v>0</v>
      </c>
      <c r="AC23" s="18">
        <v>0</v>
      </c>
      <c r="AD23" s="18">
        <v>0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0</v>
      </c>
      <c r="AK23" s="18">
        <v>0</v>
      </c>
      <c r="AL23" s="18">
        <v>0</v>
      </c>
      <c r="AM23" s="18">
        <v>0</v>
      </c>
      <c r="AN23" s="18">
        <v>0</v>
      </c>
      <c r="AO23" s="18">
        <v>0</v>
      </c>
      <c r="AP23" s="18">
        <v>0</v>
      </c>
      <c r="AQ23" s="18">
        <v>0</v>
      </c>
      <c r="AR23" s="18">
        <v>0</v>
      </c>
      <c r="AS23" s="18">
        <v>0</v>
      </c>
      <c r="AT23" s="18">
        <v>0</v>
      </c>
      <c r="AU23" s="18">
        <v>0</v>
      </c>
      <c r="AV23" s="18">
        <v>0</v>
      </c>
      <c r="AW23" s="18">
        <v>0</v>
      </c>
      <c r="AX23" s="18">
        <v>0</v>
      </c>
      <c r="AY23" s="18">
        <v>0</v>
      </c>
      <c r="AZ23" s="18">
        <v>0</v>
      </c>
      <c r="BA23" s="18">
        <v>0</v>
      </c>
      <c r="BB23" s="18">
        <v>0</v>
      </c>
      <c r="BC23" s="18">
        <v>0</v>
      </c>
      <c r="BD23" s="18">
        <v>0</v>
      </c>
      <c r="BE23" s="18">
        <v>0</v>
      </c>
      <c r="BF23" s="18">
        <v>0</v>
      </c>
      <c r="BG23" s="18">
        <v>0</v>
      </c>
      <c r="BH23" s="18">
        <v>0</v>
      </c>
      <c r="BI23" s="18">
        <v>0</v>
      </c>
      <c r="BJ23" s="18">
        <v>0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0</v>
      </c>
      <c r="BQ23" s="18">
        <v>0</v>
      </c>
      <c r="BR23" s="18">
        <v>0</v>
      </c>
      <c r="BS23" s="18">
        <v>0</v>
      </c>
      <c r="BT23" s="18">
        <v>0</v>
      </c>
      <c r="BU23" s="18">
        <v>0</v>
      </c>
      <c r="BV23" s="18">
        <v>0</v>
      </c>
      <c r="BW23" s="18">
        <v>0</v>
      </c>
      <c r="BX23" s="18">
        <v>0</v>
      </c>
      <c r="BY23" s="18">
        <v>0</v>
      </c>
      <c r="BZ23" s="18">
        <v>0</v>
      </c>
      <c r="CA23" s="18">
        <v>0</v>
      </c>
      <c r="CB23" s="18">
        <v>0</v>
      </c>
      <c r="CC23" s="18">
        <v>0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0</v>
      </c>
      <c r="CK23" s="18" t="str">
        <f t="shared" ca="1" si="2"/>
        <v>06</v>
      </c>
      <c r="CL23" s="18" t="str">
        <f t="shared" ca="1" si="3"/>
        <v>16</v>
      </c>
      <c r="CM23" s="18" t="str">
        <f t="shared" ca="1" si="4"/>
        <v>08</v>
      </c>
      <c r="CN23" s="18" t="str">
        <f t="shared" ca="1" si="5"/>
        <v>05</v>
      </c>
      <c r="CO23" s="18" t="str">
        <f t="shared" ca="1" si="6"/>
        <v>11</v>
      </c>
      <c r="CP23" s="18" t="str">
        <f t="shared" ca="1" si="7"/>
        <v>14</v>
      </c>
      <c r="CQ23" s="18" t="str">
        <f t="shared" ca="1" si="8"/>
        <v>2C</v>
      </c>
      <c r="CR23" s="18" t="str">
        <f t="shared" ca="1" si="9"/>
        <v>05</v>
      </c>
      <c r="CS23" s="18" t="s">
        <v>25</v>
      </c>
      <c r="CT23" s="18">
        <f t="shared" ca="1" si="0"/>
        <v>95</v>
      </c>
      <c r="CU23" s="16" t="str">
        <f t="shared" ca="1" si="10"/>
        <v>7B01015FA501FF0000000000000000000000000000000C0000000000000000000000000000000000000000000000000000000000000000000000000000000000000000000000000000000000000000000000000000000616080511142C057D</v>
      </c>
      <c r="CV23" s="95">
        <v>22</v>
      </c>
      <c r="CW23" s="21"/>
      <c r="CX23" s="18" t="str">
        <f t="shared" si="11"/>
        <v>00</v>
      </c>
      <c r="CY23" s="18">
        <f t="shared" si="12"/>
        <v>0</v>
      </c>
      <c r="CZ23" s="20"/>
      <c r="DA23" s="21"/>
    </row>
    <row r="24" spans="1:105" ht="33">
      <c r="A24" s="27"/>
      <c r="B24" s="157">
        <v>7</v>
      </c>
      <c r="C24" s="105" t="s">
        <v>196</v>
      </c>
      <c r="D24" s="104" t="s">
        <v>137</v>
      </c>
      <c r="E24" s="16">
        <v>1</v>
      </c>
      <c r="F24" s="101" t="str">
        <f t="shared" si="1"/>
        <v>000</v>
      </c>
      <c r="G24" s="22">
        <v>0</v>
      </c>
      <c r="H24" s="18" t="s">
        <v>18</v>
      </c>
      <c r="I24" s="18">
        <v>1</v>
      </c>
      <c r="J24" s="18">
        <v>1</v>
      </c>
      <c r="K24" s="18" t="s">
        <v>448</v>
      </c>
      <c r="L24" s="18" t="s">
        <v>449</v>
      </c>
      <c r="M24" s="18">
        <v>1</v>
      </c>
      <c r="N24" s="18">
        <v>0</v>
      </c>
      <c r="O24" s="23">
        <f>G24</f>
        <v>0</v>
      </c>
      <c r="P24" s="18">
        <v>0</v>
      </c>
      <c r="Q24" s="18">
        <v>0</v>
      </c>
      <c r="R24" s="18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8">
        <v>0</v>
      </c>
      <c r="Y24" s="18" t="s">
        <v>368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 t="str">
        <f t="shared" ca="1" si="2"/>
        <v>06</v>
      </c>
      <c r="CL24" s="18" t="str">
        <f t="shared" ca="1" si="3"/>
        <v>16</v>
      </c>
      <c r="CM24" s="18" t="str">
        <f t="shared" ca="1" si="4"/>
        <v>08</v>
      </c>
      <c r="CN24" s="18" t="str">
        <f t="shared" ca="1" si="5"/>
        <v>05</v>
      </c>
      <c r="CO24" s="18" t="str">
        <f t="shared" ca="1" si="6"/>
        <v>11</v>
      </c>
      <c r="CP24" s="18" t="str">
        <f t="shared" ca="1" si="7"/>
        <v>14</v>
      </c>
      <c r="CQ24" s="18" t="str">
        <f t="shared" ca="1" si="8"/>
        <v>2C</v>
      </c>
      <c r="CR24" s="18" t="str">
        <f t="shared" ca="1" si="9"/>
        <v>00</v>
      </c>
      <c r="CS24" s="18" t="s">
        <v>25</v>
      </c>
      <c r="CT24" s="18">
        <f t="shared" ca="1" si="0"/>
        <v>95</v>
      </c>
      <c r="CU24" s="16" t="str">
        <f t="shared" ca="1" si="10"/>
        <v>7B01015FA501000000000000000000000000000000000C0000000000000000000000000000000000000000000000000000000000000000000000000000000000000000000000000000000000000000000000000000000616080511142C007D</v>
      </c>
      <c r="CV24" s="95">
        <v>23</v>
      </c>
      <c r="CW24" s="21"/>
      <c r="CX24" s="18" t="str">
        <f t="shared" si="11"/>
        <v>00</v>
      </c>
      <c r="CY24" s="18">
        <f t="shared" si="12"/>
        <v>0</v>
      </c>
      <c r="CZ24" s="20"/>
      <c r="DA24" s="21"/>
    </row>
    <row r="25" spans="1:105" ht="33">
      <c r="A25" s="27"/>
      <c r="B25" s="158"/>
      <c r="C25" s="165" t="s">
        <v>350</v>
      </c>
      <c r="D25" s="104"/>
      <c r="E25" s="16">
        <v>2</v>
      </c>
      <c r="F25" s="101" t="str">
        <f t="shared" si="1"/>
        <v>099</v>
      </c>
      <c r="G25" s="22">
        <v>63</v>
      </c>
      <c r="H25" s="18" t="s">
        <v>18</v>
      </c>
      <c r="I25" s="18">
        <v>1</v>
      </c>
      <c r="J25" s="18">
        <v>1</v>
      </c>
      <c r="K25" s="18" t="s">
        <v>448</v>
      </c>
      <c r="L25" s="18" t="s">
        <v>449</v>
      </c>
      <c r="M25" s="18">
        <v>1</v>
      </c>
      <c r="N25" s="18">
        <v>0</v>
      </c>
      <c r="O25" s="23">
        <f t="shared" ref="O25:O26" si="15">G25</f>
        <v>63</v>
      </c>
      <c r="P25" s="18">
        <v>0</v>
      </c>
      <c r="Q25" s="18">
        <v>0</v>
      </c>
      <c r="R25" s="18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8">
        <v>0</v>
      </c>
      <c r="Y25" s="18" t="s">
        <v>368</v>
      </c>
      <c r="Z25" s="18">
        <v>0</v>
      </c>
      <c r="AA25" s="18">
        <v>0</v>
      </c>
      <c r="AB25" s="18">
        <v>0</v>
      </c>
      <c r="AC25" s="18">
        <v>0</v>
      </c>
      <c r="AD25" s="18">
        <v>0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8">
        <v>0</v>
      </c>
      <c r="AM25" s="18">
        <v>0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0</v>
      </c>
      <c r="BC25" s="18">
        <v>0</v>
      </c>
      <c r="BD25" s="18">
        <v>0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0</v>
      </c>
      <c r="BQ25" s="18">
        <v>0</v>
      </c>
      <c r="BR25" s="18">
        <v>0</v>
      </c>
      <c r="BS25" s="18">
        <v>0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0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0</v>
      </c>
      <c r="CK25" s="18" t="str">
        <f t="shared" ca="1" si="2"/>
        <v>06</v>
      </c>
      <c r="CL25" s="18" t="str">
        <f t="shared" ca="1" si="3"/>
        <v>16</v>
      </c>
      <c r="CM25" s="18" t="str">
        <f t="shared" ca="1" si="4"/>
        <v>08</v>
      </c>
      <c r="CN25" s="18" t="str">
        <f t="shared" ca="1" si="5"/>
        <v>05</v>
      </c>
      <c r="CO25" s="18" t="str">
        <f t="shared" ca="1" si="6"/>
        <v>11</v>
      </c>
      <c r="CP25" s="18" t="str">
        <f t="shared" ca="1" si="7"/>
        <v>14</v>
      </c>
      <c r="CQ25" s="18" t="str">
        <f t="shared" ca="1" si="8"/>
        <v>2C</v>
      </c>
      <c r="CR25" s="18" t="str">
        <f t="shared" ca="1" si="9"/>
        <v>41</v>
      </c>
      <c r="CS25" s="18" t="s">
        <v>25</v>
      </c>
      <c r="CT25" s="18">
        <f t="shared" ca="1" si="0"/>
        <v>95</v>
      </c>
      <c r="CU25" s="16" t="str">
        <f t="shared" ca="1" si="10"/>
        <v>7B01015FA501006300000000000000000000000000000C0000000000000000000000000000000000000000000000000000000000000000000000000000000000000000000000000000000000000000000000000000000616080511142C417D</v>
      </c>
      <c r="CV25" s="95">
        <v>24</v>
      </c>
      <c r="CW25" s="21"/>
      <c r="CX25" s="18" t="str">
        <f t="shared" si="11"/>
        <v>00</v>
      </c>
      <c r="CY25" s="18">
        <f t="shared" si="12"/>
        <v>0</v>
      </c>
      <c r="CZ25" s="20"/>
      <c r="DA25" s="21"/>
    </row>
    <row r="26" spans="1:105" ht="33">
      <c r="A26" s="27"/>
      <c r="B26" s="159"/>
      <c r="C26" s="166"/>
      <c r="D26" s="104"/>
      <c r="E26" s="16">
        <v>3</v>
      </c>
      <c r="F26" s="101" t="str">
        <f t="shared" si="1"/>
        <v>255</v>
      </c>
      <c r="G26" s="22" t="s">
        <v>22</v>
      </c>
      <c r="H26" s="18" t="s">
        <v>18</v>
      </c>
      <c r="I26" s="18">
        <v>1</v>
      </c>
      <c r="J26" s="18">
        <v>1</v>
      </c>
      <c r="K26" s="18" t="s">
        <v>448</v>
      </c>
      <c r="L26" s="18" t="s">
        <v>449</v>
      </c>
      <c r="M26" s="18">
        <v>1</v>
      </c>
      <c r="N26" s="18">
        <v>0</v>
      </c>
      <c r="O26" s="23" t="str">
        <f t="shared" si="15"/>
        <v>FF</v>
      </c>
      <c r="P26" s="18">
        <v>0</v>
      </c>
      <c r="Q26" s="18">
        <v>0</v>
      </c>
      <c r="R26" s="18">
        <v>0</v>
      </c>
      <c r="S26" s="19">
        <v>0</v>
      </c>
      <c r="T26" s="19">
        <v>0</v>
      </c>
      <c r="U26" s="19">
        <v>0</v>
      </c>
      <c r="V26" s="19">
        <v>0</v>
      </c>
      <c r="W26" s="19">
        <v>0</v>
      </c>
      <c r="X26" s="18">
        <v>0</v>
      </c>
      <c r="Y26" s="18" t="s">
        <v>368</v>
      </c>
      <c r="Z26" s="18">
        <v>0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0</v>
      </c>
      <c r="AK26" s="18">
        <v>0</v>
      </c>
      <c r="AL26" s="18">
        <v>0</v>
      </c>
      <c r="AM26" s="18">
        <v>0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0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0</v>
      </c>
      <c r="BC26" s="18">
        <v>0</v>
      </c>
      <c r="BD26" s="18">
        <v>0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</v>
      </c>
      <c r="BL26" s="18">
        <v>0</v>
      </c>
      <c r="BM26" s="18">
        <v>0</v>
      </c>
      <c r="BN26" s="18">
        <v>0</v>
      </c>
      <c r="BO26" s="18">
        <v>0</v>
      </c>
      <c r="BP26" s="18">
        <v>0</v>
      </c>
      <c r="BQ26" s="18">
        <v>0</v>
      </c>
      <c r="BR26" s="18">
        <v>0</v>
      </c>
      <c r="BS26" s="18">
        <v>0</v>
      </c>
      <c r="BT26" s="18">
        <v>0</v>
      </c>
      <c r="BU26" s="18">
        <v>0</v>
      </c>
      <c r="BV26" s="18">
        <v>0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0</v>
      </c>
      <c r="CK26" s="18" t="str">
        <f t="shared" ca="1" si="2"/>
        <v>06</v>
      </c>
      <c r="CL26" s="18" t="str">
        <f t="shared" ca="1" si="3"/>
        <v>16</v>
      </c>
      <c r="CM26" s="18" t="str">
        <f t="shared" ca="1" si="4"/>
        <v>08</v>
      </c>
      <c r="CN26" s="18" t="str">
        <f t="shared" ca="1" si="5"/>
        <v>05</v>
      </c>
      <c r="CO26" s="18" t="str">
        <f t="shared" ca="1" si="6"/>
        <v>11</v>
      </c>
      <c r="CP26" s="18" t="str">
        <f t="shared" ca="1" si="7"/>
        <v>14</v>
      </c>
      <c r="CQ26" s="18" t="str">
        <f t="shared" ca="1" si="8"/>
        <v>2C</v>
      </c>
      <c r="CR26" s="18" t="str">
        <f t="shared" ca="1" si="9"/>
        <v>05</v>
      </c>
      <c r="CS26" s="18" t="s">
        <v>25</v>
      </c>
      <c r="CT26" s="18">
        <f t="shared" ca="1" si="0"/>
        <v>95</v>
      </c>
      <c r="CU26" s="16" t="str">
        <f t="shared" ca="1" si="10"/>
        <v>7B01015FA50100FF00000000000000000000000000000C0000000000000000000000000000000000000000000000000000000000000000000000000000000000000000000000000000000000000000000000000000000616080511142C057D</v>
      </c>
      <c r="CV26" s="95">
        <v>25</v>
      </c>
      <c r="CW26" s="21"/>
      <c r="CX26" s="18" t="str">
        <f t="shared" si="11"/>
        <v>00</v>
      </c>
      <c r="CY26" s="18">
        <f t="shared" si="12"/>
        <v>0</v>
      </c>
      <c r="CZ26" s="20"/>
      <c r="DA26" s="21"/>
    </row>
    <row r="27" spans="1:105" ht="33">
      <c r="A27" s="27"/>
      <c r="B27" s="157">
        <v>8</v>
      </c>
      <c r="C27" s="105" t="s">
        <v>351</v>
      </c>
      <c r="D27" s="104" t="s">
        <v>137</v>
      </c>
      <c r="E27" s="16">
        <v>1</v>
      </c>
      <c r="F27" s="101" t="str">
        <f t="shared" si="1"/>
        <v>000</v>
      </c>
      <c r="G27" s="22">
        <v>0</v>
      </c>
      <c r="H27" s="18" t="s">
        <v>18</v>
      </c>
      <c r="I27" s="18">
        <v>1</v>
      </c>
      <c r="J27" s="18">
        <v>1</v>
      </c>
      <c r="K27" s="18" t="s">
        <v>448</v>
      </c>
      <c r="L27" s="18" t="s">
        <v>449</v>
      </c>
      <c r="M27" s="18">
        <v>1</v>
      </c>
      <c r="N27" s="18">
        <v>0</v>
      </c>
      <c r="O27" s="18">
        <v>0</v>
      </c>
      <c r="P27" s="23">
        <f>G27</f>
        <v>0</v>
      </c>
      <c r="Q27" s="18">
        <v>0</v>
      </c>
      <c r="R27" s="18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8">
        <v>0</v>
      </c>
      <c r="Y27" s="18" t="s">
        <v>368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0</v>
      </c>
      <c r="AK27" s="18">
        <v>0</v>
      </c>
      <c r="AL27" s="18">
        <v>0</v>
      </c>
      <c r="AM27" s="18">
        <v>0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>
        <v>0</v>
      </c>
      <c r="BA27" s="18">
        <v>0</v>
      </c>
      <c r="BB27" s="18">
        <v>0</v>
      </c>
      <c r="BC27" s="18">
        <v>0</v>
      </c>
      <c r="BD27" s="18">
        <v>0</v>
      </c>
      <c r="BE27" s="18">
        <v>0</v>
      </c>
      <c r="BF27" s="18">
        <v>0</v>
      </c>
      <c r="BG27" s="18">
        <v>0</v>
      </c>
      <c r="BH27" s="18">
        <v>0</v>
      </c>
      <c r="BI27" s="18">
        <v>0</v>
      </c>
      <c r="BJ27" s="18">
        <v>0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0</v>
      </c>
      <c r="BQ27" s="18">
        <v>0</v>
      </c>
      <c r="BR27" s="18">
        <v>0</v>
      </c>
      <c r="BS27" s="18">
        <v>0</v>
      </c>
      <c r="BT27" s="18">
        <v>0</v>
      </c>
      <c r="BU27" s="18">
        <v>0</v>
      </c>
      <c r="BV27" s="18">
        <v>0</v>
      </c>
      <c r="BW27" s="18">
        <v>0</v>
      </c>
      <c r="BX27" s="18">
        <v>0</v>
      </c>
      <c r="BY27" s="18">
        <v>0</v>
      </c>
      <c r="BZ27" s="18">
        <v>0</v>
      </c>
      <c r="CA27" s="18">
        <v>0</v>
      </c>
      <c r="CB27" s="18">
        <v>0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 t="str">
        <f t="shared" ca="1" si="2"/>
        <v>06</v>
      </c>
      <c r="CL27" s="18" t="str">
        <f t="shared" ca="1" si="3"/>
        <v>16</v>
      </c>
      <c r="CM27" s="18" t="str">
        <f t="shared" ca="1" si="4"/>
        <v>08</v>
      </c>
      <c r="CN27" s="18" t="str">
        <f t="shared" ca="1" si="5"/>
        <v>05</v>
      </c>
      <c r="CO27" s="18" t="str">
        <f t="shared" ca="1" si="6"/>
        <v>11</v>
      </c>
      <c r="CP27" s="18" t="str">
        <f t="shared" ca="1" si="7"/>
        <v>14</v>
      </c>
      <c r="CQ27" s="18" t="str">
        <f t="shared" ca="1" si="8"/>
        <v>2C</v>
      </c>
      <c r="CR27" s="18" t="str">
        <f t="shared" ca="1" si="9"/>
        <v>00</v>
      </c>
      <c r="CS27" s="18" t="s">
        <v>25</v>
      </c>
      <c r="CT27" s="18">
        <f t="shared" ca="1" si="0"/>
        <v>95</v>
      </c>
      <c r="CU27" s="16" t="str">
        <f t="shared" ca="1" si="10"/>
        <v>7B01015FA501000000000000000000000000000000000C0000000000000000000000000000000000000000000000000000000000000000000000000000000000000000000000000000000000000000000000000000000616080511142C007D</v>
      </c>
      <c r="CV27" s="95">
        <v>26</v>
      </c>
      <c r="CW27" s="21"/>
      <c r="CX27" s="18" t="str">
        <f t="shared" si="11"/>
        <v>00</v>
      </c>
      <c r="CY27" s="18">
        <f t="shared" si="12"/>
        <v>0</v>
      </c>
      <c r="CZ27" s="20"/>
      <c r="DA27" s="21"/>
    </row>
    <row r="28" spans="1:105" ht="33">
      <c r="A28" s="27"/>
      <c r="B28" s="158"/>
      <c r="C28" s="165" t="s">
        <v>352</v>
      </c>
      <c r="D28" s="104"/>
      <c r="E28" s="16">
        <v>2</v>
      </c>
      <c r="F28" s="101" t="str">
        <f t="shared" si="1"/>
        <v>127</v>
      </c>
      <c r="G28" s="22" t="s">
        <v>246</v>
      </c>
      <c r="H28" s="18" t="s">
        <v>18</v>
      </c>
      <c r="I28" s="18">
        <v>1</v>
      </c>
      <c r="J28" s="18">
        <v>1</v>
      </c>
      <c r="K28" s="18" t="s">
        <v>448</v>
      </c>
      <c r="L28" s="18" t="s">
        <v>449</v>
      </c>
      <c r="M28" s="18">
        <v>1</v>
      </c>
      <c r="N28" s="18">
        <v>0</v>
      </c>
      <c r="O28" s="18">
        <v>0</v>
      </c>
      <c r="P28" s="23" t="str">
        <f t="shared" ref="P28:P29" si="16">G28</f>
        <v>7F</v>
      </c>
      <c r="Q28" s="18">
        <v>0</v>
      </c>
      <c r="R28" s="18">
        <v>0</v>
      </c>
      <c r="S28" s="19">
        <v>0</v>
      </c>
      <c r="T28" s="19">
        <v>0</v>
      </c>
      <c r="U28" s="19">
        <v>0</v>
      </c>
      <c r="V28" s="19">
        <v>0</v>
      </c>
      <c r="W28" s="19">
        <v>0</v>
      </c>
      <c r="X28" s="18">
        <v>0</v>
      </c>
      <c r="Y28" s="18" t="s">
        <v>368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0</v>
      </c>
      <c r="AK28" s="18">
        <v>0</v>
      </c>
      <c r="AL28" s="18">
        <v>0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0</v>
      </c>
      <c r="AU28" s="18">
        <v>0</v>
      </c>
      <c r="AV28" s="18">
        <v>0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0</v>
      </c>
      <c r="BC28" s="18">
        <v>0</v>
      </c>
      <c r="BD28" s="18">
        <v>0</v>
      </c>
      <c r="BE28" s="18">
        <v>0</v>
      </c>
      <c r="BF28" s="18">
        <v>0</v>
      </c>
      <c r="BG28" s="18">
        <v>0</v>
      </c>
      <c r="BH28" s="18">
        <v>0</v>
      </c>
      <c r="BI28" s="18">
        <v>0</v>
      </c>
      <c r="BJ28" s="18">
        <v>0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0</v>
      </c>
      <c r="BQ28" s="18">
        <v>0</v>
      </c>
      <c r="BR28" s="18">
        <v>0</v>
      </c>
      <c r="BS28" s="18">
        <v>0</v>
      </c>
      <c r="BT28" s="18">
        <v>0</v>
      </c>
      <c r="BU28" s="18">
        <v>0</v>
      </c>
      <c r="BV28" s="18">
        <v>0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0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0</v>
      </c>
      <c r="CK28" s="18" t="str">
        <f t="shared" ca="1" si="2"/>
        <v>06</v>
      </c>
      <c r="CL28" s="18" t="str">
        <f t="shared" ca="1" si="3"/>
        <v>16</v>
      </c>
      <c r="CM28" s="18" t="str">
        <f t="shared" ca="1" si="4"/>
        <v>08</v>
      </c>
      <c r="CN28" s="18" t="str">
        <f t="shared" ca="1" si="5"/>
        <v>05</v>
      </c>
      <c r="CO28" s="18" t="str">
        <f t="shared" ca="1" si="6"/>
        <v>11</v>
      </c>
      <c r="CP28" s="18" t="str">
        <f t="shared" ca="1" si="7"/>
        <v>14</v>
      </c>
      <c r="CQ28" s="18" t="str">
        <f t="shared" ca="1" si="8"/>
        <v>2C</v>
      </c>
      <c r="CR28" s="18" t="str">
        <f t="shared" ca="1" si="9"/>
        <v>05</v>
      </c>
      <c r="CS28" s="18" t="s">
        <v>25</v>
      </c>
      <c r="CT28" s="18">
        <f t="shared" ca="1" si="0"/>
        <v>95</v>
      </c>
      <c r="CU28" s="16" t="str">
        <f t="shared" ca="1" si="10"/>
        <v>7B01015FA50100007F000000000000000000000000000C0000000000000000000000000000000000000000000000000000000000000000000000000000000000000000000000000000000000000000000000000000000616080511142C057D</v>
      </c>
      <c r="CV28" s="95">
        <v>27</v>
      </c>
      <c r="CW28" s="21"/>
      <c r="CX28" s="18" t="str">
        <f t="shared" si="11"/>
        <v>00</v>
      </c>
      <c r="CY28" s="18">
        <f t="shared" si="12"/>
        <v>0</v>
      </c>
      <c r="CZ28" s="20"/>
      <c r="DA28" s="21"/>
    </row>
    <row r="29" spans="1:105" ht="33">
      <c r="A29" s="27"/>
      <c r="B29" s="159"/>
      <c r="C29" s="166"/>
      <c r="D29" s="104"/>
      <c r="E29" s="16">
        <v>3</v>
      </c>
      <c r="F29" s="101" t="str">
        <f t="shared" si="1"/>
        <v>255</v>
      </c>
      <c r="G29" s="22" t="s">
        <v>22</v>
      </c>
      <c r="H29" s="18" t="s">
        <v>18</v>
      </c>
      <c r="I29" s="18">
        <v>1</v>
      </c>
      <c r="J29" s="18">
        <v>1</v>
      </c>
      <c r="K29" s="18" t="s">
        <v>448</v>
      </c>
      <c r="L29" s="18" t="s">
        <v>449</v>
      </c>
      <c r="M29" s="18">
        <v>1</v>
      </c>
      <c r="N29" s="18">
        <v>0</v>
      </c>
      <c r="O29" s="18">
        <v>0</v>
      </c>
      <c r="P29" s="23" t="str">
        <f t="shared" si="16"/>
        <v>FF</v>
      </c>
      <c r="Q29" s="18">
        <v>0</v>
      </c>
      <c r="R29" s="18">
        <v>0</v>
      </c>
      <c r="S29" s="19">
        <v>0</v>
      </c>
      <c r="T29" s="19">
        <v>0</v>
      </c>
      <c r="U29" s="19">
        <v>0</v>
      </c>
      <c r="V29" s="19">
        <v>0</v>
      </c>
      <c r="W29" s="19">
        <v>0</v>
      </c>
      <c r="X29" s="18">
        <v>0</v>
      </c>
      <c r="Y29" s="18" t="s">
        <v>368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0</v>
      </c>
      <c r="AQ29" s="18">
        <v>0</v>
      </c>
      <c r="AR29" s="18">
        <v>0</v>
      </c>
      <c r="AS29" s="18">
        <v>0</v>
      </c>
      <c r="AT29" s="18">
        <v>0</v>
      </c>
      <c r="AU29" s="18">
        <v>0</v>
      </c>
      <c r="AV29" s="18">
        <v>0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0</v>
      </c>
      <c r="BC29" s="18">
        <v>0</v>
      </c>
      <c r="BD29" s="18">
        <v>0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0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0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0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 t="str">
        <f t="shared" ca="1" si="2"/>
        <v>06</v>
      </c>
      <c r="CL29" s="18" t="str">
        <f t="shared" ca="1" si="3"/>
        <v>16</v>
      </c>
      <c r="CM29" s="18" t="str">
        <f t="shared" ca="1" si="4"/>
        <v>08</v>
      </c>
      <c r="CN29" s="18" t="str">
        <f t="shared" ca="1" si="5"/>
        <v>05</v>
      </c>
      <c r="CO29" s="18" t="str">
        <f t="shared" ca="1" si="6"/>
        <v>11</v>
      </c>
      <c r="CP29" s="18" t="str">
        <f t="shared" ca="1" si="7"/>
        <v>14</v>
      </c>
      <c r="CQ29" s="18" t="str">
        <f t="shared" ca="1" si="8"/>
        <v>2C</v>
      </c>
      <c r="CR29" s="18" t="str">
        <f t="shared" ca="1" si="9"/>
        <v>05</v>
      </c>
      <c r="CS29" s="18" t="s">
        <v>25</v>
      </c>
      <c r="CT29" s="18">
        <f t="shared" ca="1" si="0"/>
        <v>95</v>
      </c>
      <c r="CU29" s="16" t="str">
        <f t="shared" ca="1" si="10"/>
        <v>7B01015FA5010000FF000000000000000000000000000C0000000000000000000000000000000000000000000000000000000000000000000000000000000000000000000000000000000000000000000000000000000616080511142C057D</v>
      </c>
      <c r="CV29" s="95">
        <v>28</v>
      </c>
      <c r="CW29" s="21"/>
      <c r="CX29" s="18" t="str">
        <f t="shared" si="11"/>
        <v>00</v>
      </c>
      <c r="CY29" s="18">
        <f t="shared" si="12"/>
        <v>0</v>
      </c>
      <c r="CZ29" s="20"/>
      <c r="DA29" s="21"/>
    </row>
    <row r="30" spans="1:105" ht="33">
      <c r="A30" s="27"/>
      <c r="B30" s="157">
        <v>9</v>
      </c>
      <c r="C30" s="105" t="s">
        <v>195</v>
      </c>
      <c r="D30" s="104" t="s">
        <v>137</v>
      </c>
      <c r="E30" s="16">
        <v>1</v>
      </c>
      <c r="F30" s="101" t="str">
        <f t="shared" si="1"/>
        <v>000</v>
      </c>
      <c r="G30" s="22">
        <v>0</v>
      </c>
      <c r="H30" s="18" t="s">
        <v>18</v>
      </c>
      <c r="I30" s="18">
        <v>1</v>
      </c>
      <c r="J30" s="18">
        <v>1</v>
      </c>
      <c r="K30" s="18" t="s">
        <v>448</v>
      </c>
      <c r="L30" s="18" t="s">
        <v>449</v>
      </c>
      <c r="M30" s="18">
        <v>1</v>
      </c>
      <c r="N30" s="18">
        <v>0</v>
      </c>
      <c r="O30" s="18">
        <v>0</v>
      </c>
      <c r="P30" s="18">
        <v>0</v>
      </c>
      <c r="Q30" s="23">
        <f>G30</f>
        <v>0</v>
      </c>
      <c r="R30" s="18">
        <v>0</v>
      </c>
      <c r="S30" s="19">
        <v>0</v>
      </c>
      <c r="T30" s="19">
        <v>0</v>
      </c>
      <c r="U30" s="19">
        <v>0</v>
      </c>
      <c r="V30" s="19">
        <v>0</v>
      </c>
      <c r="W30" s="19">
        <v>0</v>
      </c>
      <c r="X30" s="18">
        <v>0</v>
      </c>
      <c r="Y30" s="18" t="s">
        <v>368</v>
      </c>
      <c r="Z30" s="18">
        <v>0</v>
      </c>
      <c r="AA30" s="18">
        <v>0</v>
      </c>
      <c r="AB30" s="18">
        <v>0</v>
      </c>
      <c r="AC30" s="18">
        <v>0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0</v>
      </c>
      <c r="AK30" s="18">
        <v>0</v>
      </c>
      <c r="AL30" s="18">
        <v>0</v>
      </c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0</v>
      </c>
      <c r="AS30" s="18">
        <v>0</v>
      </c>
      <c r="AT30" s="18">
        <v>0</v>
      </c>
      <c r="AU30" s="18">
        <v>0</v>
      </c>
      <c r="AV30" s="18">
        <v>0</v>
      </c>
      <c r="AW30" s="18">
        <v>0</v>
      </c>
      <c r="AX30" s="18">
        <v>0</v>
      </c>
      <c r="AY30" s="18">
        <v>0</v>
      </c>
      <c r="AZ30" s="18">
        <v>0</v>
      </c>
      <c r="BA30" s="18">
        <v>0</v>
      </c>
      <c r="BB30" s="18">
        <v>0</v>
      </c>
      <c r="BC30" s="18">
        <v>0</v>
      </c>
      <c r="BD30" s="18">
        <v>0</v>
      </c>
      <c r="BE30" s="18">
        <v>0</v>
      </c>
      <c r="BF30" s="18">
        <v>0</v>
      </c>
      <c r="BG30" s="18">
        <v>0</v>
      </c>
      <c r="BH30" s="18">
        <v>0</v>
      </c>
      <c r="BI30" s="18">
        <v>0</v>
      </c>
      <c r="BJ30" s="18">
        <v>0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0</v>
      </c>
      <c r="BQ30" s="18">
        <v>0</v>
      </c>
      <c r="BR30" s="18">
        <v>0</v>
      </c>
      <c r="BS30" s="18">
        <v>0</v>
      </c>
      <c r="BT30" s="18">
        <v>0</v>
      </c>
      <c r="BU30" s="18">
        <v>0</v>
      </c>
      <c r="BV30" s="18">
        <v>0</v>
      </c>
      <c r="BW30" s="18">
        <v>0</v>
      </c>
      <c r="BX30" s="18">
        <v>0</v>
      </c>
      <c r="BY30" s="18">
        <v>0</v>
      </c>
      <c r="BZ30" s="18">
        <v>0</v>
      </c>
      <c r="CA30" s="18">
        <v>0</v>
      </c>
      <c r="CB30" s="18">
        <v>0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0</v>
      </c>
      <c r="CK30" s="18" t="str">
        <f t="shared" ca="1" si="2"/>
        <v>06</v>
      </c>
      <c r="CL30" s="18" t="str">
        <f t="shared" ca="1" si="3"/>
        <v>16</v>
      </c>
      <c r="CM30" s="18" t="str">
        <f t="shared" ca="1" si="4"/>
        <v>08</v>
      </c>
      <c r="CN30" s="18" t="str">
        <f t="shared" ca="1" si="5"/>
        <v>05</v>
      </c>
      <c r="CO30" s="18" t="str">
        <f t="shared" ca="1" si="6"/>
        <v>11</v>
      </c>
      <c r="CP30" s="18" t="str">
        <f t="shared" ca="1" si="7"/>
        <v>14</v>
      </c>
      <c r="CQ30" s="18" t="str">
        <f t="shared" ca="1" si="8"/>
        <v>2C</v>
      </c>
      <c r="CR30" s="18" t="str">
        <f t="shared" ca="1" si="9"/>
        <v>00</v>
      </c>
      <c r="CS30" s="18" t="s">
        <v>25</v>
      </c>
      <c r="CT30" s="18">
        <f t="shared" ca="1" si="0"/>
        <v>95</v>
      </c>
      <c r="CU30" s="16" t="str">
        <f t="shared" ca="1" si="10"/>
        <v>7B01015FA501000000000000000000000000000000000C0000000000000000000000000000000000000000000000000000000000000000000000000000000000000000000000000000000000000000000000000000000616080511142C007D</v>
      </c>
      <c r="CV30" s="95">
        <v>29</v>
      </c>
      <c r="CW30" s="21"/>
      <c r="CX30" s="18" t="str">
        <f t="shared" si="11"/>
        <v>00</v>
      </c>
      <c r="CY30" s="18">
        <f t="shared" si="12"/>
        <v>0</v>
      </c>
      <c r="CZ30" s="20"/>
      <c r="DA30" s="21"/>
    </row>
    <row r="31" spans="1:105" ht="33">
      <c r="A31" s="27"/>
      <c r="B31" s="158"/>
      <c r="C31" s="165" t="s">
        <v>353</v>
      </c>
      <c r="D31" s="104"/>
      <c r="E31" s="16">
        <v>2</v>
      </c>
      <c r="F31" s="101" t="str">
        <f t="shared" si="1"/>
        <v>127</v>
      </c>
      <c r="G31" s="22" t="s">
        <v>246</v>
      </c>
      <c r="H31" s="18" t="s">
        <v>18</v>
      </c>
      <c r="I31" s="18">
        <v>1</v>
      </c>
      <c r="J31" s="18">
        <v>1</v>
      </c>
      <c r="K31" s="18" t="s">
        <v>448</v>
      </c>
      <c r="L31" s="18" t="s">
        <v>449</v>
      </c>
      <c r="M31" s="18">
        <v>1</v>
      </c>
      <c r="N31" s="18">
        <v>0</v>
      </c>
      <c r="O31" s="18">
        <v>0</v>
      </c>
      <c r="P31" s="18">
        <v>0</v>
      </c>
      <c r="Q31" s="23" t="str">
        <f t="shared" ref="Q31:Q32" si="17">G31</f>
        <v>7F</v>
      </c>
      <c r="R31" s="18">
        <v>0</v>
      </c>
      <c r="S31" s="19">
        <v>0</v>
      </c>
      <c r="T31" s="19">
        <v>0</v>
      </c>
      <c r="U31" s="19">
        <v>0</v>
      </c>
      <c r="V31" s="19">
        <v>0</v>
      </c>
      <c r="W31" s="19">
        <v>0</v>
      </c>
      <c r="X31" s="18">
        <v>0</v>
      </c>
      <c r="Y31" s="18" t="s">
        <v>368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0</v>
      </c>
      <c r="AK31" s="18">
        <v>0</v>
      </c>
      <c r="AL31" s="18">
        <v>0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0</v>
      </c>
      <c r="AU31" s="18">
        <v>0</v>
      </c>
      <c r="AV31" s="18">
        <v>0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0</v>
      </c>
      <c r="BC31" s="18">
        <v>0</v>
      </c>
      <c r="BD31" s="18">
        <v>0</v>
      </c>
      <c r="BE31" s="18">
        <v>0</v>
      </c>
      <c r="BF31" s="18">
        <v>0</v>
      </c>
      <c r="BG31" s="18">
        <v>0</v>
      </c>
      <c r="BH31" s="18">
        <v>0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0</v>
      </c>
      <c r="BS31" s="18">
        <v>0</v>
      </c>
      <c r="BT31" s="18">
        <v>0</v>
      </c>
      <c r="BU31" s="18">
        <v>0</v>
      </c>
      <c r="BV31" s="18">
        <v>0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0</v>
      </c>
      <c r="CK31" s="18" t="str">
        <f t="shared" ca="1" si="2"/>
        <v>06</v>
      </c>
      <c r="CL31" s="18" t="str">
        <f t="shared" ca="1" si="3"/>
        <v>16</v>
      </c>
      <c r="CM31" s="18" t="str">
        <f t="shared" ca="1" si="4"/>
        <v>08</v>
      </c>
      <c r="CN31" s="18" t="str">
        <f t="shared" ca="1" si="5"/>
        <v>05</v>
      </c>
      <c r="CO31" s="18" t="str">
        <f t="shared" ca="1" si="6"/>
        <v>11</v>
      </c>
      <c r="CP31" s="18" t="str">
        <f t="shared" ca="1" si="7"/>
        <v>14</v>
      </c>
      <c r="CQ31" s="18" t="str">
        <f t="shared" ca="1" si="8"/>
        <v>2C</v>
      </c>
      <c r="CR31" s="18" t="str">
        <f t="shared" ca="1" si="9"/>
        <v>05</v>
      </c>
      <c r="CS31" s="18" t="s">
        <v>25</v>
      </c>
      <c r="CT31" s="18">
        <f t="shared" ca="1" si="0"/>
        <v>95</v>
      </c>
      <c r="CU31" s="16" t="str">
        <f t="shared" ca="1" si="10"/>
        <v>7B01015FA5010000007F0000000000000000000000000C0000000000000000000000000000000000000000000000000000000000000000000000000000000000000000000000000000000000000000000000000000000616080511142C057D</v>
      </c>
      <c r="CV31" s="95">
        <v>30</v>
      </c>
      <c r="CW31" s="21"/>
      <c r="CX31" s="18" t="str">
        <f t="shared" si="11"/>
        <v>00</v>
      </c>
      <c r="CY31" s="18">
        <f t="shared" si="12"/>
        <v>0</v>
      </c>
      <c r="CZ31" s="20"/>
      <c r="DA31" s="21"/>
    </row>
    <row r="32" spans="1:105" ht="33">
      <c r="A32" s="27"/>
      <c r="B32" s="159"/>
      <c r="C32" s="166"/>
      <c r="D32" s="104"/>
      <c r="E32" s="16">
        <v>3</v>
      </c>
      <c r="F32" s="101" t="str">
        <f t="shared" si="1"/>
        <v>255</v>
      </c>
      <c r="G32" s="22" t="s">
        <v>22</v>
      </c>
      <c r="H32" s="18" t="s">
        <v>18</v>
      </c>
      <c r="I32" s="18">
        <v>1</v>
      </c>
      <c r="J32" s="18">
        <v>1</v>
      </c>
      <c r="K32" s="18" t="s">
        <v>448</v>
      </c>
      <c r="L32" s="18" t="s">
        <v>449</v>
      </c>
      <c r="M32" s="18">
        <v>1</v>
      </c>
      <c r="N32" s="18">
        <v>0</v>
      </c>
      <c r="O32" s="18">
        <v>0</v>
      </c>
      <c r="P32" s="18">
        <v>0</v>
      </c>
      <c r="Q32" s="23" t="str">
        <f t="shared" si="17"/>
        <v>FF</v>
      </c>
      <c r="R32" s="18">
        <v>0</v>
      </c>
      <c r="S32" s="19">
        <v>0</v>
      </c>
      <c r="T32" s="19">
        <v>0</v>
      </c>
      <c r="U32" s="19">
        <v>0</v>
      </c>
      <c r="V32" s="19">
        <v>0</v>
      </c>
      <c r="W32" s="19">
        <v>0</v>
      </c>
      <c r="X32" s="18">
        <v>0</v>
      </c>
      <c r="Y32" s="18" t="s">
        <v>368</v>
      </c>
      <c r="Z32" s="18">
        <v>0</v>
      </c>
      <c r="AA32" s="18">
        <v>0</v>
      </c>
      <c r="AB32" s="18">
        <v>0</v>
      </c>
      <c r="AC32" s="18">
        <v>0</v>
      </c>
      <c r="AD32" s="18">
        <v>0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0</v>
      </c>
      <c r="AK32" s="18">
        <v>0</v>
      </c>
      <c r="AL32" s="18">
        <v>0</v>
      </c>
      <c r="AM32" s="18">
        <v>0</v>
      </c>
      <c r="AN32" s="18">
        <v>0</v>
      </c>
      <c r="AO32" s="18">
        <v>0</v>
      </c>
      <c r="AP32" s="18">
        <v>0</v>
      </c>
      <c r="AQ32" s="18">
        <v>0</v>
      </c>
      <c r="AR32" s="18">
        <v>0</v>
      </c>
      <c r="AS32" s="18">
        <v>0</v>
      </c>
      <c r="AT32" s="18">
        <v>0</v>
      </c>
      <c r="AU32" s="18">
        <v>0</v>
      </c>
      <c r="AV32" s="18">
        <v>0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0</v>
      </c>
      <c r="BC32" s="18">
        <v>0</v>
      </c>
      <c r="BD32" s="18">
        <v>0</v>
      </c>
      <c r="BE32" s="18">
        <v>0</v>
      </c>
      <c r="BF32" s="18">
        <v>0</v>
      </c>
      <c r="BG32" s="18">
        <v>0</v>
      </c>
      <c r="BH32" s="18">
        <v>0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0</v>
      </c>
      <c r="BQ32" s="18">
        <v>0</v>
      </c>
      <c r="BR32" s="18">
        <v>0</v>
      </c>
      <c r="BS32" s="18">
        <v>0</v>
      </c>
      <c r="BT32" s="18">
        <v>0</v>
      </c>
      <c r="BU32" s="18">
        <v>0</v>
      </c>
      <c r="BV32" s="18">
        <v>0</v>
      </c>
      <c r="BW32" s="18">
        <v>0</v>
      </c>
      <c r="BX32" s="18">
        <v>0</v>
      </c>
      <c r="BY32" s="18">
        <v>0</v>
      </c>
      <c r="BZ32" s="18">
        <v>0</v>
      </c>
      <c r="CA32" s="18">
        <v>0</v>
      </c>
      <c r="CB32" s="18">
        <v>0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0</v>
      </c>
      <c r="CK32" s="18" t="str">
        <f t="shared" ca="1" si="2"/>
        <v>06</v>
      </c>
      <c r="CL32" s="18" t="str">
        <f t="shared" ca="1" si="3"/>
        <v>16</v>
      </c>
      <c r="CM32" s="18" t="str">
        <f t="shared" ca="1" si="4"/>
        <v>08</v>
      </c>
      <c r="CN32" s="18" t="str">
        <f t="shared" ca="1" si="5"/>
        <v>05</v>
      </c>
      <c r="CO32" s="18" t="str">
        <f t="shared" ca="1" si="6"/>
        <v>11</v>
      </c>
      <c r="CP32" s="18" t="str">
        <f t="shared" ca="1" si="7"/>
        <v>14</v>
      </c>
      <c r="CQ32" s="18" t="str">
        <f t="shared" ca="1" si="8"/>
        <v>2C</v>
      </c>
      <c r="CR32" s="18" t="str">
        <f t="shared" ca="1" si="9"/>
        <v>05</v>
      </c>
      <c r="CS32" s="18" t="s">
        <v>25</v>
      </c>
      <c r="CT32" s="18">
        <f t="shared" ca="1" si="0"/>
        <v>95</v>
      </c>
      <c r="CU32" s="16" t="str">
        <f t="shared" ca="1" si="10"/>
        <v>7B01015FA501000000FF0000000000000000000000000C0000000000000000000000000000000000000000000000000000000000000000000000000000000000000000000000000000000000000000000000000000000616080511142C057D</v>
      </c>
      <c r="CV32" s="95">
        <v>31</v>
      </c>
      <c r="CW32" s="21"/>
      <c r="CX32" s="18" t="str">
        <f t="shared" si="11"/>
        <v>00</v>
      </c>
      <c r="CY32" s="18">
        <f t="shared" si="12"/>
        <v>0</v>
      </c>
      <c r="CZ32" s="20"/>
      <c r="DA32" s="21"/>
    </row>
    <row r="33" spans="1:105" ht="33">
      <c r="A33" s="27"/>
      <c r="B33" s="157">
        <v>10</v>
      </c>
      <c r="C33" s="105" t="s">
        <v>354</v>
      </c>
      <c r="D33" s="104" t="s">
        <v>137</v>
      </c>
      <c r="E33" s="16">
        <v>1</v>
      </c>
      <c r="F33" s="101" t="str">
        <f t="shared" si="1"/>
        <v>000</v>
      </c>
      <c r="G33" s="22">
        <v>0</v>
      </c>
      <c r="H33" s="18" t="s">
        <v>18</v>
      </c>
      <c r="I33" s="18">
        <v>1</v>
      </c>
      <c r="J33" s="18">
        <v>1</v>
      </c>
      <c r="K33" s="18" t="s">
        <v>448</v>
      </c>
      <c r="L33" s="18" t="s">
        <v>449</v>
      </c>
      <c r="M33" s="18">
        <v>1</v>
      </c>
      <c r="N33" s="18">
        <v>0</v>
      </c>
      <c r="O33" s="18">
        <v>0</v>
      </c>
      <c r="P33" s="18">
        <v>0</v>
      </c>
      <c r="Q33" s="18">
        <v>0</v>
      </c>
      <c r="R33" s="23">
        <f>G33</f>
        <v>0</v>
      </c>
      <c r="S33" s="19">
        <v>0</v>
      </c>
      <c r="T33" s="19">
        <v>0</v>
      </c>
      <c r="U33" s="19">
        <v>0</v>
      </c>
      <c r="V33" s="19">
        <v>0</v>
      </c>
      <c r="W33" s="19">
        <v>0</v>
      </c>
      <c r="X33" s="18">
        <v>0</v>
      </c>
      <c r="Y33" s="18" t="s">
        <v>368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0</v>
      </c>
      <c r="AK33" s="18">
        <v>0</v>
      </c>
      <c r="AL33" s="18">
        <v>0</v>
      </c>
      <c r="AM33" s="18">
        <v>0</v>
      </c>
      <c r="AN33" s="18">
        <v>0</v>
      </c>
      <c r="AO33" s="18">
        <v>0</v>
      </c>
      <c r="AP33" s="18">
        <v>0</v>
      </c>
      <c r="AQ33" s="18">
        <v>0</v>
      </c>
      <c r="AR33" s="18">
        <v>0</v>
      </c>
      <c r="AS33" s="18">
        <v>0</v>
      </c>
      <c r="AT33" s="18">
        <v>0</v>
      </c>
      <c r="AU33" s="18">
        <v>0</v>
      </c>
      <c r="AV33" s="18">
        <v>0</v>
      </c>
      <c r="AW33" s="18">
        <v>0</v>
      </c>
      <c r="AX33" s="18">
        <v>0</v>
      </c>
      <c r="AY33" s="18">
        <v>0</v>
      </c>
      <c r="AZ33" s="18">
        <v>0</v>
      </c>
      <c r="BA33" s="18">
        <v>0</v>
      </c>
      <c r="BB33" s="18">
        <v>0</v>
      </c>
      <c r="BC33" s="18">
        <v>0</v>
      </c>
      <c r="BD33" s="18">
        <v>0</v>
      </c>
      <c r="BE33" s="18">
        <v>0</v>
      </c>
      <c r="BF33" s="18">
        <v>0</v>
      </c>
      <c r="BG33" s="18">
        <v>0</v>
      </c>
      <c r="BH33" s="18">
        <v>0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0</v>
      </c>
      <c r="BQ33" s="18">
        <v>0</v>
      </c>
      <c r="BR33" s="18">
        <v>0</v>
      </c>
      <c r="BS33" s="18">
        <v>0</v>
      </c>
      <c r="BT33" s="18">
        <v>0</v>
      </c>
      <c r="BU33" s="18">
        <v>0</v>
      </c>
      <c r="BV33" s="18">
        <v>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0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0</v>
      </c>
      <c r="CK33" s="18" t="str">
        <f t="shared" ca="1" si="2"/>
        <v>06</v>
      </c>
      <c r="CL33" s="18" t="str">
        <f t="shared" ca="1" si="3"/>
        <v>16</v>
      </c>
      <c r="CM33" s="18" t="str">
        <f t="shared" ca="1" si="4"/>
        <v>08</v>
      </c>
      <c r="CN33" s="18" t="str">
        <f t="shared" ca="1" si="5"/>
        <v>05</v>
      </c>
      <c r="CO33" s="18" t="str">
        <f t="shared" ca="1" si="6"/>
        <v>11</v>
      </c>
      <c r="CP33" s="18" t="str">
        <f t="shared" ca="1" si="7"/>
        <v>14</v>
      </c>
      <c r="CQ33" s="18" t="str">
        <f t="shared" ca="1" si="8"/>
        <v>2C</v>
      </c>
      <c r="CR33" s="18" t="str">
        <f t="shared" ca="1" si="9"/>
        <v>00</v>
      </c>
      <c r="CS33" s="18" t="s">
        <v>25</v>
      </c>
      <c r="CT33" s="18">
        <f t="shared" ca="1" si="0"/>
        <v>95</v>
      </c>
      <c r="CU33" s="16" t="str">
        <f t="shared" ca="1" si="10"/>
        <v>7B01015FA501000000000000000000000000000000000C0000000000000000000000000000000000000000000000000000000000000000000000000000000000000000000000000000000000000000000000000000000616080511142C007D</v>
      </c>
      <c r="CV33" s="95">
        <v>32</v>
      </c>
      <c r="CW33" s="21"/>
      <c r="CX33" s="18" t="str">
        <f t="shared" si="11"/>
        <v>00</v>
      </c>
      <c r="CY33" s="18">
        <f t="shared" si="12"/>
        <v>0</v>
      </c>
      <c r="CZ33" s="20"/>
      <c r="DA33" s="21"/>
    </row>
    <row r="34" spans="1:105" ht="33">
      <c r="A34" s="27"/>
      <c r="B34" s="158"/>
      <c r="C34" s="165" t="s">
        <v>355</v>
      </c>
      <c r="D34" s="104"/>
      <c r="E34" s="16">
        <v>2</v>
      </c>
      <c r="F34" s="101" t="str">
        <f t="shared" si="1"/>
        <v>127</v>
      </c>
      <c r="G34" s="22" t="s">
        <v>246</v>
      </c>
      <c r="H34" s="18" t="s">
        <v>18</v>
      </c>
      <c r="I34" s="18">
        <v>1</v>
      </c>
      <c r="J34" s="18">
        <v>1</v>
      </c>
      <c r="K34" s="18" t="s">
        <v>448</v>
      </c>
      <c r="L34" s="18" t="s">
        <v>449</v>
      </c>
      <c r="M34" s="18">
        <v>1</v>
      </c>
      <c r="N34" s="18">
        <v>0</v>
      </c>
      <c r="O34" s="18">
        <v>0</v>
      </c>
      <c r="P34" s="18">
        <v>0</v>
      </c>
      <c r="Q34" s="18">
        <v>0</v>
      </c>
      <c r="R34" s="23" t="str">
        <f t="shared" ref="R34:R35" si="18">G34</f>
        <v>7F</v>
      </c>
      <c r="S34" s="19">
        <v>0</v>
      </c>
      <c r="T34" s="19">
        <v>0</v>
      </c>
      <c r="U34" s="19">
        <v>0</v>
      </c>
      <c r="V34" s="19">
        <v>0</v>
      </c>
      <c r="W34" s="19">
        <v>0</v>
      </c>
      <c r="X34" s="18">
        <v>0</v>
      </c>
      <c r="Y34" s="18" t="s">
        <v>368</v>
      </c>
      <c r="Z34" s="18">
        <v>0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0</v>
      </c>
      <c r="AK34" s="18">
        <v>0</v>
      </c>
      <c r="AL34" s="18">
        <v>0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0</v>
      </c>
      <c r="AS34" s="18">
        <v>0</v>
      </c>
      <c r="AT34" s="18">
        <v>0</v>
      </c>
      <c r="AU34" s="18">
        <v>0</v>
      </c>
      <c r="AV34" s="18">
        <v>0</v>
      </c>
      <c r="AW34" s="18">
        <v>0</v>
      </c>
      <c r="AX34" s="18">
        <v>0</v>
      </c>
      <c r="AY34" s="18">
        <v>0</v>
      </c>
      <c r="AZ34" s="18">
        <v>0</v>
      </c>
      <c r="BA34" s="18">
        <v>0</v>
      </c>
      <c r="BB34" s="18">
        <v>0</v>
      </c>
      <c r="BC34" s="18">
        <v>0</v>
      </c>
      <c r="BD34" s="18">
        <v>0</v>
      </c>
      <c r="BE34" s="18">
        <v>0</v>
      </c>
      <c r="BF34" s="18">
        <v>0</v>
      </c>
      <c r="BG34" s="18">
        <v>0</v>
      </c>
      <c r="BH34" s="18">
        <v>0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0</v>
      </c>
      <c r="BQ34" s="18">
        <v>0</v>
      </c>
      <c r="BR34" s="18">
        <v>0</v>
      </c>
      <c r="BS34" s="18">
        <v>0</v>
      </c>
      <c r="BT34" s="18">
        <v>0</v>
      </c>
      <c r="BU34" s="18">
        <v>0</v>
      </c>
      <c r="BV34" s="18">
        <v>0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0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0</v>
      </c>
      <c r="CK34" s="18" t="str">
        <f t="shared" ca="1" si="2"/>
        <v>06</v>
      </c>
      <c r="CL34" s="18" t="str">
        <f t="shared" ca="1" si="3"/>
        <v>16</v>
      </c>
      <c r="CM34" s="18" t="str">
        <f t="shared" ca="1" si="4"/>
        <v>08</v>
      </c>
      <c r="CN34" s="18" t="str">
        <f t="shared" ca="1" si="5"/>
        <v>05</v>
      </c>
      <c r="CO34" s="18" t="str">
        <f t="shared" ca="1" si="6"/>
        <v>11</v>
      </c>
      <c r="CP34" s="18" t="str">
        <f t="shared" ca="1" si="7"/>
        <v>14</v>
      </c>
      <c r="CQ34" s="18" t="str">
        <f t="shared" ca="1" si="8"/>
        <v>2C</v>
      </c>
      <c r="CR34" s="18" t="str">
        <f t="shared" ca="1" si="9"/>
        <v>05</v>
      </c>
      <c r="CS34" s="18" t="s">
        <v>25</v>
      </c>
      <c r="CT34" s="18">
        <f t="shared" ca="1" si="0"/>
        <v>95</v>
      </c>
      <c r="CU34" s="16" t="str">
        <f t="shared" ca="1" si="10"/>
        <v>7B01015FA501000000007F00000000000000000000000C0000000000000000000000000000000000000000000000000000000000000000000000000000000000000000000000000000000000000000000000000000000616080511142C057D</v>
      </c>
      <c r="CV34" s="95">
        <v>33</v>
      </c>
      <c r="CW34" s="21"/>
      <c r="CX34" s="18" t="str">
        <f t="shared" si="11"/>
        <v>00</v>
      </c>
      <c r="CY34" s="18">
        <f t="shared" si="12"/>
        <v>0</v>
      </c>
      <c r="CZ34" s="20"/>
      <c r="DA34" s="21"/>
    </row>
    <row r="35" spans="1:105" ht="33">
      <c r="A35" s="27"/>
      <c r="B35" s="159"/>
      <c r="C35" s="166"/>
      <c r="D35" s="104"/>
      <c r="E35" s="16">
        <v>3</v>
      </c>
      <c r="F35" s="101" t="str">
        <f t="shared" si="1"/>
        <v>255</v>
      </c>
      <c r="G35" s="22" t="s">
        <v>22</v>
      </c>
      <c r="H35" s="18" t="s">
        <v>18</v>
      </c>
      <c r="I35" s="18">
        <v>1</v>
      </c>
      <c r="J35" s="18">
        <v>1</v>
      </c>
      <c r="K35" s="18" t="s">
        <v>448</v>
      </c>
      <c r="L35" s="18" t="s">
        <v>449</v>
      </c>
      <c r="M35" s="18">
        <v>1</v>
      </c>
      <c r="N35" s="18">
        <v>0</v>
      </c>
      <c r="O35" s="18">
        <v>0</v>
      </c>
      <c r="P35" s="18">
        <v>0</v>
      </c>
      <c r="Q35" s="18">
        <v>0</v>
      </c>
      <c r="R35" s="23" t="str">
        <f t="shared" si="18"/>
        <v>FF</v>
      </c>
      <c r="S35" s="19">
        <v>0</v>
      </c>
      <c r="T35" s="19">
        <v>0</v>
      </c>
      <c r="U35" s="19">
        <v>0</v>
      </c>
      <c r="V35" s="19">
        <v>0</v>
      </c>
      <c r="W35" s="19">
        <v>0</v>
      </c>
      <c r="X35" s="18">
        <v>0</v>
      </c>
      <c r="Y35" s="18" t="s">
        <v>368</v>
      </c>
      <c r="Z35" s="18">
        <v>0</v>
      </c>
      <c r="AA35" s="18">
        <v>0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0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0</v>
      </c>
      <c r="AQ35" s="18">
        <v>0</v>
      </c>
      <c r="AR35" s="18">
        <v>0</v>
      </c>
      <c r="AS35" s="18">
        <v>0</v>
      </c>
      <c r="AT35" s="18">
        <v>0</v>
      </c>
      <c r="AU35" s="18">
        <v>0</v>
      </c>
      <c r="AV35" s="18">
        <v>0</v>
      </c>
      <c r="AW35" s="18">
        <v>0</v>
      </c>
      <c r="AX35" s="18">
        <v>0</v>
      </c>
      <c r="AY35" s="18">
        <v>0</v>
      </c>
      <c r="AZ35" s="18">
        <v>0</v>
      </c>
      <c r="BA35" s="18">
        <v>0</v>
      </c>
      <c r="BB35" s="18">
        <v>0</v>
      </c>
      <c r="BC35" s="18">
        <v>0</v>
      </c>
      <c r="BD35" s="18">
        <v>0</v>
      </c>
      <c r="BE35" s="18">
        <v>0</v>
      </c>
      <c r="BF35" s="18">
        <v>0</v>
      </c>
      <c r="BG35" s="18">
        <v>0</v>
      </c>
      <c r="BH35" s="18">
        <v>0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  <c r="BQ35" s="18">
        <v>0</v>
      </c>
      <c r="BR35" s="18">
        <v>0</v>
      </c>
      <c r="BS35" s="18">
        <v>0</v>
      </c>
      <c r="BT35" s="18">
        <v>0</v>
      </c>
      <c r="BU35" s="18">
        <v>0</v>
      </c>
      <c r="BV35" s="18">
        <v>0</v>
      </c>
      <c r="BW35" s="18">
        <v>0</v>
      </c>
      <c r="BX35" s="18">
        <v>0</v>
      </c>
      <c r="BY35" s="18">
        <v>0</v>
      </c>
      <c r="BZ35" s="18">
        <v>0</v>
      </c>
      <c r="CA35" s="18">
        <v>0</v>
      </c>
      <c r="CB35" s="18">
        <v>0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0</v>
      </c>
      <c r="CK35" s="18" t="str">
        <f t="shared" ca="1" si="2"/>
        <v>06</v>
      </c>
      <c r="CL35" s="18" t="str">
        <f t="shared" ca="1" si="3"/>
        <v>16</v>
      </c>
      <c r="CM35" s="18" t="str">
        <f t="shared" ca="1" si="4"/>
        <v>08</v>
      </c>
      <c r="CN35" s="18" t="str">
        <f t="shared" ca="1" si="5"/>
        <v>05</v>
      </c>
      <c r="CO35" s="18" t="str">
        <f t="shared" ca="1" si="6"/>
        <v>11</v>
      </c>
      <c r="CP35" s="18" t="str">
        <f t="shared" ca="1" si="7"/>
        <v>14</v>
      </c>
      <c r="CQ35" s="18" t="str">
        <f t="shared" ca="1" si="8"/>
        <v>2C</v>
      </c>
      <c r="CR35" s="18" t="str">
        <f t="shared" ca="1" si="9"/>
        <v>05</v>
      </c>
      <c r="CS35" s="18" t="s">
        <v>25</v>
      </c>
      <c r="CT35" s="18">
        <f t="shared" ca="1" si="0"/>
        <v>95</v>
      </c>
      <c r="CU35" s="16" t="str">
        <f t="shared" ca="1" si="10"/>
        <v>7B01015FA50100000000FF00000000000000000000000C0000000000000000000000000000000000000000000000000000000000000000000000000000000000000000000000000000000000000000000000000000000616080511142C057D</v>
      </c>
      <c r="CV35" s="95">
        <v>34</v>
      </c>
      <c r="CW35" s="21"/>
      <c r="CX35" s="18" t="str">
        <f t="shared" si="11"/>
        <v>00</v>
      </c>
      <c r="CY35" s="18">
        <f t="shared" si="12"/>
        <v>0</v>
      </c>
      <c r="CZ35" s="20"/>
      <c r="DA35" s="21"/>
    </row>
    <row r="36" spans="1:105" ht="33">
      <c r="A36" s="27"/>
      <c r="B36" s="157">
        <v>11</v>
      </c>
      <c r="C36" s="105" t="s">
        <v>356</v>
      </c>
      <c r="D36" s="104" t="s">
        <v>744</v>
      </c>
      <c r="E36" s="16">
        <v>1</v>
      </c>
      <c r="F36" s="101" t="str">
        <f>TEXT(HEX2DEC(G36),"00000")</f>
        <v>00000</v>
      </c>
      <c r="G36" s="25">
        <v>0</v>
      </c>
      <c r="H36" s="18" t="s">
        <v>18</v>
      </c>
      <c r="I36" s="18">
        <v>1</v>
      </c>
      <c r="J36" s="18">
        <v>1</v>
      </c>
      <c r="K36" s="18" t="s">
        <v>448</v>
      </c>
      <c r="L36" s="18" t="s">
        <v>449</v>
      </c>
      <c r="M36" s="18">
        <v>1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26">
        <f>G36</f>
        <v>0</v>
      </c>
      <c r="T36" s="19">
        <v>0</v>
      </c>
      <c r="U36" s="19">
        <v>0</v>
      </c>
      <c r="V36" s="19">
        <v>0</v>
      </c>
      <c r="W36" s="19">
        <v>0</v>
      </c>
      <c r="X36" s="18">
        <v>0</v>
      </c>
      <c r="Y36" s="18" t="s">
        <v>368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0</v>
      </c>
      <c r="AK36" s="18">
        <v>0</v>
      </c>
      <c r="AL36" s="18">
        <v>0</v>
      </c>
      <c r="AM36" s="18">
        <v>0</v>
      </c>
      <c r="AN36" s="18">
        <v>0</v>
      </c>
      <c r="AO36" s="18">
        <v>0</v>
      </c>
      <c r="AP36" s="18">
        <v>0</v>
      </c>
      <c r="AQ36" s="18">
        <v>0</v>
      </c>
      <c r="AR36" s="18">
        <v>0</v>
      </c>
      <c r="AS36" s="18">
        <v>0</v>
      </c>
      <c r="AT36" s="18">
        <v>0</v>
      </c>
      <c r="AU36" s="18">
        <v>0</v>
      </c>
      <c r="AV36" s="18">
        <v>0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0</v>
      </c>
      <c r="BC36" s="18">
        <v>0</v>
      </c>
      <c r="BD36" s="18">
        <v>0</v>
      </c>
      <c r="BE36" s="18">
        <v>0</v>
      </c>
      <c r="BF36" s="18">
        <v>0</v>
      </c>
      <c r="BG36" s="18">
        <v>0</v>
      </c>
      <c r="BH36" s="18">
        <v>0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0</v>
      </c>
      <c r="BQ36" s="18">
        <v>0</v>
      </c>
      <c r="BR36" s="18">
        <v>0</v>
      </c>
      <c r="BS36" s="18">
        <v>0</v>
      </c>
      <c r="BT36" s="18">
        <v>0</v>
      </c>
      <c r="BU36" s="18">
        <v>0</v>
      </c>
      <c r="BV36" s="18">
        <v>0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0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0</v>
      </c>
      <c r="CK36" s="18" t="str">
        <f t="shared" ca="1" si="2"/>
        <v>06</v>
      </c>
      <c r="CL36" s="18" t="str">
        <f t="shared" ca="1" si="3"/>
        <v>16</v>
      </c>
      <c r="CM36" s="18" t="str">
        <f t="shared" ca="1" si="4"/>
        <v>08</v>
      </c>
      <c r="CN36" s="18" t="str">
        <f t="shared" ca="1" si="5"/>
        <v>05</v>
      </c>
      <c r="CO36" s="18" t="str">
        <f t="shared" ca="1" si="6"/>
        <v>11</v>
      </c>
      <c r="CP36" s="18" t="str">
        <f t="shared" ca="1" si="7"/>
        <v>14</v>
      </c>
      <c r="CQ36" s="18" t="str">
        <f t="shared" ca="1" si="8"/>
        <v>2C</v>
      </c>
      <c r="CR36" s="18" t="str">
        <f t="shared" ca="1" si="9"/>
        <v>00</v>
      </c>
      <c r="CS36" s="18" t="s">
        <v>25</v>
      </c>
      <c r="CT36" s="18">
        <f t="shared" ca="1" si="0"/>
        <v>95</v>
      </c>
      <c r="CU36" s="16" t="str">
        <f t="shared" ca="1" si="10"/>
        <v>7B01015FA501000000000000000000000000000000000C0000000000000000000000000000000000000000000000000000000000000000000000000000000000000000000000000000000000000000000000000000000616080511142C007D</v>
      </c>
      <c r="CV36" s="95">
        <v>35</v>
      </c>
      <c r="CW36" s="21"/>
      <c r="CX36" s="18" t="str">
        <f t="shared" si="11"/>
        <v>00</v>
      </c>
      <c r="CY36" s="18">
        <f t="shared" si="12"/>
        <v>0</v>
      </c>
      <c r="CZ36" s="20"/>
      <c r="DA36" s="21"/>
    </row>
    <row r="37" spans="1:105" ht="33">
      <c r="A37" s="27"/>
      <c r="B37" s="158"/>
      <c r="C37" s="165" t="s">
        <v>357</v>
      </c>
      <c r="D37" s="104" t="s">
        <v>745</v>
      </c>
      <c r="E37" s="16">
        <v>2</v>
      </c>
      <c r="F37" s="101" t="str">
        <f t="shared" ref="F37:F50" si="19">TEXT(HEX2DEC(G37),"00000")</f>
        <v>00127</v>
      </c>
      <c r="G37" s="25" t="s">
        <v>526</v>
      </c>
      <c r="H37" s="18" t="s">
        <v>18</v>
      </c>
      <c r="I37" s="18">
        <v>1</v>
      </c>
      <c r="J37" s="18">
        <v>1</v>
      </c>
      <c r="K37" s="18" t="s">
        <v>448</v>
      </c>
      <c r="L37" s="18" t="s">
        <v>449</v>
      </c>
      <c r="M37" s="18">
        <v>1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26" t="str">
        <f t="shared" ref="S37:S38" si="20">G37</f>
        <v>007F</v>
      </c>
      <c r="T37" s="19">
        <v>0</v>
      </c>
      <c r="U37" s="19">
        <v>0</v>
      </c>
      <c r="V37" s="19">
        <v>0</v>
      </c>
      <c r="W37" s="19">
        <v>0</v>
      </c>
      <c r="X37" s="18">
        <v>0</v>
      </c>
      <c r="Y37" s="18" t="s">
        <v>368</v>
      </c>
      <c r="Z37" s="18">
        <v>0</v>
      </c>
      <c r="AA37" s="18">
        <v>0</v>
      </c>
      <c r="AB37" s="18">
        <v>0</v>
      </c>
      <c r="AC37" s="18">
        <v>0</v>
      </c>
      <c r="AD37" s="18">
        <v>0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0</v>
      </c>
      <c r="CA37" s="18">
        <v>0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 t="str">
        <f t="shared" ca="1" si="2"/>
        <v>06</v>
      </c>
      <c r="CL37" s="18" t="str">
        <f t="shared" ca="1" si="3"/>
        <v>16</v>
      </c>
      <c r="CM37" s="18" t="str">
        <f t="shared" ca="1" si="4"/>
        <v>08</v>
      </c>
      <c r="CN37" s="18" t="str">
        <f t="shared" ca="1" si="5"/>
        <v>05</v>
      </c>
      <c r="CO37" s="18" t="str">
        <f t="shared" ca="1" si="6"/>
        <v>11</v>
      </c>
      <c r="CP37" s="18" t="str">
        <f t="shared" ca="1" si="7"/>
        <v>14</v>
      </c>
      <c r="CQ37" s="18" t="str">
        <f t="shared" ca="1" si="8"/>
        <v>2C</v>
      </c>
      <c r="CR37" s="18" t="str">
        <f t="shared" ca="1" si="9"/>
        <v>05</v>
      </c>
      <c r="CS37" s="18" t="s">
        <v>25</v>
      </c>
      <c r="CT37" s="18">
        <f t="shared" ca="1" si="0"/>
        <v>95</v>
      </c>
      <c r="CU37" s="16" t="str">
        <f t="shared" ca="1" si="10"/>
        <v>7B01015FA5010000000000007F0000000000000000000C0000000000000000000000000000000000000000000000000000000000000000000000000000000000000000000000000000000000000000000000000000000616080511142C057D</v>
      </c>
      <c r="CV37" s="95">
        <v>36</v>
      </c>
      <c r="CW37" s="21"/>
      <c r="CX37" s="18" t="str">
        <f t="shared" si="11"/>
        <v>00</v>
      </c>
      <c r="CY37" s="18">
        <f t="shared" si="12"/>
        <v>0</v>
      </c>
      <c r="CZ37" s="20"/>
      <c r="DA37" s="21"/>
    </row>
    <row r="38" spans="1:105" ht="33">
      <c r="A38" s="27"/>
      <c r="B38" s="159"/>
      <c r="C38" s="166"/>
      <c r="D38" s="104" t="s">
        <v>358</v>
      </c>
      <c r="E38" s="16">
        <v>3</v>
      </c>
      <c r="F38" s="101" t="str">
        <f t="shared" si="19"/>
        <v>00255</v>
      </c>
      <c r="G38" s="25" t="s">
        <v>231</v>
      </c>
      <c r="H38" s="18" t="s">
        <v>18</v>
      </c>
      <c r="I38" s="18">
        <v>1</v>
      </c>
      <c r="J38" s="18">
        <v>1</v>
      </c>
      <c r="K38" s="18" t="s">
        <v>448</v>
      </c>
      <c r="L38" s="18" t="s">
        <v>449</v>
      </c>
      <c r="M38" s="18">
        <v>1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26" t="str">
        <f t="shared" si="20"/>
        <v>00FF</v>
      </c>
      <c r="T38" s="19">
        <v>0</v>
      </c>
      <c r="U38" s="19">
        <v>0</v>
      </c>
      <c r="V38" s="19">
        <v>0</v>
      </c>
      <c r="W38" s="19">
        <v>0</v>
      </c>
      <c r="X38" s="18">
        <v>0</v>
      </c>
      <c r="Y38" s="18" t="s">
        <v>368</v>
      </c>
      <c r="Z38" s="18">
        <v>0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0</v>
      </c>
      <c r="AK38" s="18">
        <v>0</v>
      </c>
      <c r="AL38" s="18">
        <v>0</v>
      </c>
      <c r="AM38" s="18">
        <v>0</v>
      </c>
      <c r="AN38" s="18">
        <v>0</v>
      </c>
      <c r="AO38" s="18">
        <v>0</v>
      </c>
      <c r="AP38" s="18">
        <v>0</v>
      </c>
      <c r="AQ38" s="18">
        <v>0</v>
      </c>
      <c r="AR38" s="18">
        <v>0</v>
      </c>
      <c r="AS38" s="18">
        <v>0</v>
      </c>
      <c r="AT38" s="18">
        <v>0</v>
      </c>
      <c r="AU38" s="18">
        <v>0</v>
      </c>
      <c r="AV38" s="18">
        <v>0</v>
      </c>
      <c r="AW38" s="18">
        <v>0</v>
      </c>
      <c r="AX38" s="18">
        <v>0</v>
      </c>
      <c r="AY38" s="18">
        <v>0</v>
      </c>
      <c r="AZ38" s="18">
        <v>0</v>
      </c>
      <c r="BA38" s="18">
        <v>0</v>
      </c>
      <c r="BB38" s="18">
        <v>0</v>
      </c>
      <c r="BC38" s="18">
        <v>0</v>
      </c>
      <c r="BD38" s="18">
        <v>0</v>
      </c>
      <c r="BE38" s="18">
        <v>0</v>
      </c>
      <c r="BF38" s="18">
        <v>0</v>
      </c>
      <c r="BG38" s="18">
        <v>0</v>
      </c>
      <c r="BH38" s="18">
        <v>0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0</v>
      </c>
      <c r="BQ38" s="18">
        <v>0</v>
      </c>
      <c r="BR38" s="18">
        <v>0</v>
      </c>
      <c r="BS38" s="18">
        <v>0</v>
      </c>
      <c r="BT38" s="18">
        <v>0</v>
      </c>
      <c r="BU38" s="18">
        <v>0</v>
      </c>
      <c r="BV38" s="18">
        <v>0</v>
      </c>
      <c r="BW38" s="18">
        <v>0</v>
      </c>
      <c r="BX38" s="18">
        <v>0</v>
      </c>
      <c r="BY38" s="18">
        <v>0</v>
      </c>
      <c r="BZ38" s="18">
        <v>0</v>
      </c>
      <c r="CA38" s="18">
        <v>0</v>
      </c>
      <c r="CB38" s="18">
        <v>0</v>
      </c>
      <c r="CC38" s="18">
        <v>0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 t="str">
        <f t="shared" ca="1" si="2"/>
        <v>06</v>
      </c>
      <c r="CL38" s="18" t="str">
        <f t="shared" ca="1" si="3"/>
        <v>16</v>
      </c>
      <c r="CM38" s="18" t="str">
        <f t="shared" ca="1" si="4"/>
        <v>08</v>
      </c>
      <c r="CN38" s="18" t="str">
        <f t="shared" ca="1" si="5"/>
        <v>05</v>
      </c>
      <c r="CO38" s="18" t="str">
        <f t="shared" ca="1" si="6"/>
        <v>11</v>
      </c>
      <c r="CP38" s="18" t="str">
        <f t="shared" ca="1" si="7"/>
        <v>14</v>
      </c>
      <c r="CQ38" s="18" t="str">
        <f t="shared" ca="1" si="8"/>
        <v>2C</v>
      </c>
      <c r="CR38" s="18" t="str">
        <f t="shared" ca="1" si="9"/>
        <v>05</v>
      </c>
      <c r="CS38" s="18" t="s">
        <v>25</v>
      </c>
      <c r="CT38" s="18">
        <f t="shared" ca="1" si="0"/>
        <v>95</v>
      </c>
      <c r="CU38" s="16" t="str">
        <f t="shared" ca="1" si="10"/>
        <v>7B01015FA501000000000000FF0000000000000000000C0000000000000000000000000000000000000000000000000000000000000000000000000000000000000000000000000000000000000000000000000000000616080511142C057D</v>
      </c>
      <c r="CV38" s="95">
        <v>37</v>
      </c>
      <c r="CW38" s="21"/>
      <c r="CX38" s="18" t="str">
        <f t="shared" si="11"/>
        <v>00</v>
      </c>
      <c r="CY38" s="18">
        <f t="shared" si="12"/>
        <v>0</v>
      </c>
      <c r="CZ38" s="20"/>
      <c r="DA38" s="21"/>
    </row>
    <row r="39" spans="1:105" ht="33">
      <c r="A39" s="27"/>
      <c r="B39" s="157">
        <v>13</v>
      </c>
      <c r="C39" s="105" t="s">
        <v>359</v>
      </c>
      <c r="D39" s="104" t="s">
        <v>744</v>
      </c>
      <c r="E39" s="16">
        <v>1</v>
      </c>
      <c r="F39" s="101" t="str">
        <f t="shared" si="19"/>
        <v>00000</v>
      </c>
      <c r="G39" s="25">
        <v>0</v>
      </c>
      <c r="H39" s="18" t="s">
        <v>18</v>
      </c>
      <c r="I39" s="18">
        <v>1</v>
      </c>
      <c r="J39" s="18">
        <v>1</v>
      </c>
      <c r="K39" s="18" t="s">
        <v>448</v>
      </c>
      <c r="L39" s="18" t="s">
        <v>449</v>
      </c>
      <c r="M39" s="18">
        <v>1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9">
        <v>0</v>
      </c>
      <c r="T39" s="26">
        <f>G39</f>
        <v>0</v>
      </c>
      <c r="U39" s="19">
        <v>0</v>
      </c>
      <c r="V39" s="19">
        <v>0</v>
      </c>
      <c r="W39" s="19">
        <v>0</v>
      </c>
      <c r="X39" s="18">
        <v>0</v>
      </c>
      <c r="Y39" s="18" t="s">
        <v>368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0</v>
      </c>
      <c r="AK39" s="18">
        <v>0</v>
      </c>
      <c r="AL39" s="18">
        <v>0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0</v>
      </c>
      <c r="AU39" s="18">
        <v>0</v>
      </c>
      <c r="AV39" s="18">
        <v>0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0</v>
      </c>
      <c r="BC39" s="18">
        <v>0</v>
      </c>
      <c r="BD39" s="18">
        <v>0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0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 t="str">
        <f t="shared" ca="1" si="2"/>
        <v>06</v>
      </c>
      <c r="CL39" s="18" t="str">
        <f t="shared" ca="1" si="3"/>
        <v>16</v>
      </c>
      <c r="CM39" s="18" t="str">
        <f t="shared" ca="1" si="4"/>
        <v>08</v>
      </c>
      <c r="CN39" s="18" t="str">
        <f t="shared" ca="1" si="5"/>
        <v>05</v>
      </c>
      <c r="CO39" s="18" t="str">
        <f t="shared" ca="1" si="6"/>
        <v>11</v>
      </c>
      <c r="CP39" s="18" t="str">
        <f t="shared" ca="1" si="7"/>
        <v>14</v>
      </c>
      <c r="CQ39" s="18" t="str">
        <f t="shared" ca="1" si="8"/>
        <v>2C</v>
      </c>
      <c r="CR39" s="18" t="str">
        <f t="shared" ca="1" si="9"/>
        <v>00</v>
      </c>
      <c r="CS39" s="18" t="s">
        <v>25</v>
      </c>
      <c r="CT39" s="18">
        <f t="shared" ca="1" si="0"/>
        <v>95</v>
      </c>
      <c r="CU39" s="16" t="str">
        <f t="shared" ca="1" si="10"/>
        <v>7B01015FA501000000000000000000000000000000000C0000000000000000000000000000000000000000000000000000000000000000000000000000000000000000000000000000000000000000000000000000000616080511142C007D</v>
      </c>
      <c r="CV39" s="95">
        <v>38</v>
      </c>
      <c r="CW39" s="21"/>
      <c r="CX39" s="18" t="str">
        <f t="shared" si="11"/>
        <v>00</v>
      </c>
      <c r="CY39" s="18">
        <f t="shared" si="12"/>
        <v>0</v>
      </c>
      <c r="CZ39" s="20"/>
      <c r="DA39" s="21"/>
    </row>
    <row r="40" spans="1:105" ht="33">
      <c r="A40" s="27"/>
      <c r="B40" s="158"/>
      <c r="C40" s="165" t="s">
        <v>360</v>
      </c>
      <c r="D40" s="104" t="s">
        <v>745</v>
      </c>
      <c r="E40" s="16">
        <v>2</v>
      </c>
      <c r="F40" s="101" t="str">
        <f t="shared" si="19"/>
        <v>00127</v>
      </c>
      <c r="G40" s="25" t="s">
        <v>526</v>
      </c>
      <c r="H40" s="18" t="s">
        <v>18</v>
      </c>
      <c r="I40" s="18">
        <v>1</v>
      </c>
      <c r="J40" s="18">
        <v>1</v>
      </c>
      <c r="K40" s="18" t="s">
        <v>448</v>
      </c>
      <c r="L40" s="18" t="s">
        <v>449</v>
      </c>
      <c r="M40" s="18">
        <v>1</v>
      </c>
      <c r="N40" s="18">
        <v>0</v>
      </c>
      <c r="O40" s="18">
        <v>0</v>
      </c>
      <c r="P40" s="18">
        <v>0</v>
      </c>
      <c r="Q40" s="18">
        <v>0</v>
      </c>
      <c r="R40" s="18">
        <v>0</v>
      </c>
      <c r="S40" s="19">
        <v>0</v>
      </c>
      <c r="T40" s="26" t="str">
        <f t="shared" ref="T40:T41" si="21">G40</f>
        <v>007F</v>
      </c>
      <c r="U40" s="19">
        <v>0</v>
      </c>
      <c r="V40" s="19">
        <v>0</v>
      </c>
      <c r="W40" s="19">
        <v>0</v>
      </c>
      <c r="X40" s="18">
        <v>0</v>
      </c>
      <c r="Y40" s="18" t="s">
        <v>368</v>
      </c>
      <c r="Z40" s="18">
        <v>0</v>
      </c>
      <c r="AA40" s="18">
        <v>0</v>
      </c>
      <c r="AB40" s="18">
        <v>0</v>
      </c>
      <c r="AC40" s="18">
        <v>0</v>
      </c>
      <c r="AD40" s="18">
        <v>0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0</v>
      </c>
      <c r="AK40" s="18">
        <v>0</v>
      </c>
      <c r="AL40" s="18">
        <v>0</v>
      </c>
      <c r="AM40" s="18">
        <v>0</v>
      </c>
      <c r="AN40" s="18">
        <v>0</v>
      </c>
      <c r="AO40" s="18">
        <v>0</v>
      </c>
      <c r="AP40" s="18">
        <v>0</v>
      </c>
      <c r="AQ40" s="18">
        <v>0</v>
      </c>
      <c r="AR40" s="18">
        <v>0</v>
      </c>
      <c r="AS40" s="18">
        <v>0</v>
      </c>
      <c r="AT40" s="18">
        <v>0</v>
      </c>
      <c r="AU40" s="18">
        <v>0</v>
      </c>
      <c r="AV40" s="18">
        <v>0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0</v>
      </c>
      <c r="BC40" s="18">
        <v>0</v>
      </c>
      <c r="BD40" s="18">
        <v>0</v>
      </c>
      <c r="BE40" s="18">
        <v>0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8">
        <v>0</v>
      </c>
      <c r="BM40" s="18">
        <v>0</v>
      </c>
      <c r="BN40" s="18">
        <v>0</v>
      </c>
      <c r="BO40" s="18">
        <v>0</v>
      </c>
      <c r="BP40" s="18">
        <v>0</v>
      </c>
      <c r="BQ40" s="18">
        <v>0</v>
      </c>
      <c r="BR40" s="18">
        <v>0</v>
      </c>
      <c r="BS40" s="18">
        <v>0</v>
      </c>
      <c r="BT40" s="18">
        <v>0</v>
      </c>
      <c r="BU40" s="18">
        <v>0</v>
      </c>
      <c r="BV40" s="18">
        <v>0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0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0</v>
      </c>
      <c r="CK40" s="18" t="str">
        <f t="shared" ca="1" si="2"/>
        <v>06</v>
      </c>
      <c r="CL40" s="18" t="str">
        <f t="shared" ca="1" si="3"/>
        <v>16</v>
      </c>
      <c r="CM40" s="18" t="str">
        <f t="shared" ca="1" si="4"/>
        <v>08</v>
      </c>
      <c r="CN40" s="18" t="str">
        <f t="shared" ca="1" si="5"/>
        <v>05</v>
      </c>
      <c r="CO40" s="18" t="str">
        <f t="shared" ca="1" si="6"/>
        <v>11</v>
      </c>
      <c r="CP40" s="18" t="str">
        <f t="shared" ca="1" si="7"/>
        <v>14</v>
      </c>
      <c r="CQ40" s="18" t="str">
        <f t="shared" ca="1" si="8"/>
        <v>2C</v>
      </c>
      <c r="CR40" s="18" t="str">
        <f t="shared" ca="1" si="9"/>
        <v>05</v>
      </c>
      <c r="CS40" s="18" t="s">
        <v>25</v>
      </c>
      <c r="CT40" s="18">
        <f t="shared" ca="1" si="0"/>
        <v>95</v>
      </c>
      <c r="CU40" s="16" t="str">
        <f t="shared" ca="1" si="10"/>
        <v>7B01015FA50100000000000000007F000000000000000C0000000000000000000000000000000000000000000000000000000000000000000000000000000000000000000000000000000000000000000000000000000616080511142C057D</v>
      </c>
      <c r="CV40" s="95">
        <v>39</v>
      </c>
      <c r="CW40" s="21"/>
      <c r="CX40" s="18" t="str">
        <f t="shared" si="11"/>
        <v>00</v>
      </c>
      <c r="CY40" s="18">
        <f t="shared" si="12"/>
        <v>0</v>
      </c>
      <c r="CZ40" s="20"/>
      <c r="DA40" s="21"/>
    </row>
    <row r="41" spans="1:105" ht="33">
      <c r="A41" s="27"/>
      <c r="B41" s="159"/>
      <c r="C41" s="166"/>
      <c r="D41" s="104" t="s">
        <v>358</v>
      </c>
      <c r="E41" s="16">
        <v>3</v>
      </c>
      <c r="F41" s="101" t="str">
        <f t="shared" si="19"/>
        <v>00255</v>
      </c>
      <c r="G41" s="25" t="s">
        <v>231</v>
      </c>
      <c r="H41" s="18" t="s">
        <v>18</v>
      </c>
      <c r="I41" s="18">
        <v>1</v>
      </c>
      <c r="J41" s="18">
        <v>1</v>
      </c>
      <c r="K41" s="18" t="s">
        <v>448</v>
      </c>
      <c r="L41" s="18" t="s">
        <v>449</v>
      </c>
      <c r="M41" s="18">
        <v>1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9">
        <v>0</v>
      </c>
      <c r="T41" s="26" t="str">
        <f t="shared" si="21"/>
        <v>00FF</v>
      </c>
      <c r="U41" s="19">
        <v>0</v>
      </c>
      <c r="V41" s="19">
        <v>0</v>
      </c>
      <c r="W41" s="19">
        <v>0</v>
      </c>
      <c r="X41" s="18">
        <v>0</v>
      </c>
      <c r="Y41" s="18" t="s">
        <v>368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0</v>
      </c>
      <c r="BC41" s="18">
        <v>0</v>
      </c>
      <c r="BD41" s="18">
        <v>0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0</v>
      </c>
      <c r="CK41" s="18" t="str">
        <f t="shared" ca="1" si="2"/>
        <v>06</v>
      </c>
      <c r="CL41" s="18" t="str">
        <f t="shared" ca="1" si="3"/>
        <v>16</v>
      </c>
      <c r="CM41" s="18" t="str">
        <f t="shared" ca="1" si="4"/>
        <v>08</v>
      </c>
      <c r="CN41" s="18" t="str">
        <f t="shared" ca="1" si="5"/>
        <v>05</v>
      </c>
      <c r="CO41" s="18" t="str">
        <f t="shared" ca="1" si="6"/>
        <v>11</v>
      </c>
      <c r="CP41" s="18" t="str">
        <f t="shared" ca="1" si="7"/>
        <v>14</v>
      </c>
      <c r="CQ41" s="18" t="str">
        <f t="shared" ca="1" si="8"/>
        <v>2C</v>
      </c>
      <c r="CR41" s="18" t="str">
        <f t="shared" ca="1" si="9"/>
        <v>05</v>
      </c>
      <c r="CS41" s="18" t="s">
        <v>25</v>
      </c>
      <c r="CT41" s="18">
        <f t="shared" ca="1" si="0"/>
        <v>95</v>
      </c>
      <c r="CU41" s="16" t="str">
        <f t="shared" ca="1" si="10"/>
        <v>7B01015FA5010000000000000000FF000000000000000C0000000000000000000000000000000000000000000000000000000000000000000000000000000000000000000000000000000000000000000000000000000616080511142C057D</v>
      </c>
      <c r="CV41" s="95">
        <v>40</v>
      </c>
      <c r="CW41" s="21"/>
      <c r="CX41" s="18" t="str">
        <f t="shared" si="11"/>
        <v>00</v>
      </c>
      <c r="CY41" s="18">
        <f t="shared" si="12"/>
        <v>0</v>
      </c>
      <c r="CZ41" s="20"/>
      <c r="DA41" s="21"/>
    </row>
    <row r="42" spans="1:105" ht="33">
      <c r="A42" s="27"/>
      <c r="B42" s="157">
        <v>15</v>
      </c>
      <c r="C42" s="105" t="s">
        <v>361</v>
      </c>
      <c r="D42" s="104" t="s">
        <v>744</v>
      </c>
      <c r="E42" s="16">
        <v>1</v>
      </c>
      <c r="F42" s="101" t="str">
        <f t="shared" si="19"/>
        <v>00000</v>
      </c>
      <c r="G42" s="25">
        <v>0</v>
      </c>
      <c r="H42" s="18" t="s">
        <v>18</v>
      </c>
      <c r="I42" s="18">
        <v>1</v>
      </c>
      <c r="J42" s="18">
        <v>1</v>
      </c>
      <c r="K42" s="18" t="s">
        <v>448</v>
      </c>
      <c r="L42" s="18" t="s">
        <v>449</v>
      </c>
      <c r="M42" s="18">
        <v>1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9">
        <v>0</v>
      </c>
      <c r="T42" s="19">
        <v>0</v>
      </c>
      <c r="U42" s="26">
        <f>G42</f>
        <v>0</v>
      </c>
      <c r="V42" s="19">
        <v>0</v>
      </c>
      <c r="W42" s="19">
        <v>0</v>
      </c>
      <c r="X42" s="18">
        <v>0</v>
      </c>
      <c r="Y42" s="18" t="s">
        <v>368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 t="str">
        <f t="shared" ca="1" si="2"/>
        <v>06</v>
      </c>
      <c r="CL42" s="18" t="str">
        <f t="shared" ca="1" si="3"/>
        <v>16</v>
      </c>
      <c r="CM42" s="18" t="str">
        <f t="shared" ca="1" si="4"/>
        <v>08</v>
      </c>
      <c r="CN42" s="18" t="str">
        <f t="shared" ca="1" si="5"/>
        <v>05</v>
      </c>
      <c r="CO42" s="18" t="str">
        <f t="shared" ca="1" si="6"/>
        <v>11</v>
      </c>
      <c r="CP42" s="18" t="str">
        <f t="shared" ca="1" si="7"/>
        <v>14</v>
      </c>
      <c r="CQ42" s="18" t="str">
        <f t="shared" ca="1" si="8"/>
        <v>2C</v>
      </c>
      <c r="CR42" s="18" t="str">
        <f t="shared" ca="1" si="9"/>
        <v>00</v>
      </c>
      <c r="CS42" s="18" t="s">
        <v>25</v>
      </c>
      <c r="CT42" s="18">
        <f t="shared" ca="1" si="0"/>
        <v>95</v>
      </c>
      <c r="CU42" s="16" t="str">
        <f t="shared" ca="1" si="10"/>
        <v>7B01015FA501000000000000000000000000000000000C0000000000000000000000000000000000000000000000000000000000000000000000000000000000000000000000000000000000000000000000000000000616080511142C007D</v>
      </c>
      <c r="CV42" s="95">
        <v>41</v>
      </c>
      <c r="CW42" s="21"/>
      <c r="CX42" s="18" t="str">
        <f t="shared" si="11"/>
        <v>00</v>
      </c>
      <c r="CY42" s="18">
        <f t="shared" si="12"/>
        <v>0</v>
      </c>
      <c r="CZ42" s="20"/>
      <c r="DA42" s="21"/>
    </row>
    <row r="43" spans="1:105" ht="33">
      <c r="A43" s="27"/>
      <c r="B43" s="158"/>
      <c r="C43" s="165" t="s">
        <v>362</v>
      </c>
      <c r="D43" s="104" t="s">
        <v>745</v>
      </c>
      <c r="E43" s="16">
        <v>2</v>
      </c>
      <c r="F43" s="101" t="str">
        <f t="shared" si="19"/>
        <v>00127</v>
      </c>
      <c r="G43" s="25" t="s">
        <v>526</v>
      </c>
      <c r="H43" s="18" t="s">
        <v>18</v>
      </c>
      <c r="I43" s="18">
        <v>1</v>
      </c>
      <c r="J43" s="18">
        <v>1</v>
      </c>
      <c r="K43" s="18" t="s">
        <v>448</v>
      </c>
      <c r="L43" s="18" t="s">
        <v>449</v>
      </c>
      <c r="M43" s="18">
        <v>1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9">
        <v>0</v>
      </c>
      <c r="T43" s="19">
        <v>0</v>
      </c>
      <c r="U43" s="26" t="str">
        <f t="shared" ref="U43:U44" si="22">G43</f>
        <v>007F</v>
      </c>
      <c r="V43" s="19">
        <v>0</v>
      </c>
      <c r="W43" s="19">
        <v>0</v>
      </c>
      <c r="X43" s="18">
        <v>0</v>
      </c>
      <c r="Y43" s="18" t="s">
        <v>368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0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0</v>
      </c>
      <c r="BC43" s="18">
        <v>0</v>
      </c>
      <c r="BD43" s="18">
        <v>0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0</v>
      </c>
      <c r="CK43" s="18" t="str">
        <f t="shared" ca="1" si="2"/>
        <v>06</v>
      </c>
      <c r="CL43" s="18" t="str">
        <f t="shared" ca="1" si="3"/>
        <v>16</v>
      </c>
      <c r="CM43" s="18" t="str">
        <f t="shared" ca="1" si="4"/>
        <v>08</v>
      </c>
      <c r="CN43" s="18" t="str">
        <f t="shared" ca="1" si="5"/>
        <v>05</v>
      </c>
      <c r="CO43" s="18" t="str">
        <f t="shared" ca="1" si="6"/>
        <v>11</v>
      </c>
      <c r="CP43" s="18" t="str">
        <f t="shared" ca="1" si="7"/>
        <v>14</v>
      </c>
      <c r="CQ43" s="18" t="str">
        <f t="shared" ca="1" si="8"/>
        <v>2C</v>
      </c>
      <c r="CR43" s="18" t="str">
        <f t="shared" ca="1" si="9"/>
        <v>05</v>
      </c>
      <c r="CS43" s="18" t="s">
        <v>25</v>
      </c>
      <c r="CT43" s="18">
        <f t="shared" ca="1" si="0"/>
        <v>95</v>
      </c>
      <c r="CU43" s="16" t="str">
        <f t="shared" ca="1" si="10"/>
        <v>7B01015FA501000000000000000000007F00000000000C0000000000000000000000000000000000000000000000000000000000000000000000000000000000000000000000000000000000000000000000000000000616080511142C057D</v>
      </c>
      <c r="CV43" s="95">
        <v>42</v>
      </c>
      <c r="CW43" s="21"/>
      <c r="CX43" s="18" t="str">
        <f t="shared" si="11"/>
        <v>00</v>
      </c>
      <c r="CY43" s="18">
        <f t="shared" si="12"/>
        <v>0</v>
      </c>
      <c r="CZ43" s="20"/>
      <c r="DA43" s="21"/>
    </row>
    <row r="44" spans="1:105" ht="33">
      <c r="A44" s="27"/>
      <c r="B44" s="159"/>
      <c r="C44" s="166"/>
      <c r="D44" s="104" t="s">
        <v>358</v>
      </c>
      <c r="E44" s="16">
        <v>3</v>
      </c>
      <c r="F44" s="101" t="str">
        <f t="shared" si="19"/>
        <v>00255</v>
      </c>
      <c r="G44" s="25" t="s">
        <v>231</v>
      </c>
      <c r="H44" s="18" t="s">
        <v>18</v>
      </c>
      <c r="I44" s="18">
        <v>1</v>
      </c>
      <c r="J44" s="18">
        <v>1</v>
      </c>
      <c r="K44" s="18" t="s">
        <v>448</v>
      </c>
      <c r="L44" s="18" t="s">
        <v>449</v>
      </c>
      <c r="M44" s="18">
        <v>1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9">
        <v>0</v>
      </c>
      <c r="T44" s="19">
        <v>0</v>
      </c>
      <c r="U44" s="26" t="str">
        <f t="shared" si="22"/>
        <v>00FF</v>
      </c>
      <c r="V44" s="19">
        <v>0</v>
      </c>
      <c r="W44" s="19">
        <v>0</v>
      </c>
      <c r="X44" s="18">
        <v>0</v>
      </c>
      <c r="Y44" s="18" t="s">
        <v>368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0</v>
      </c>
      <c r="AK44" s="18">
        <v>0</v>
      </c>
      <c r="AL44" s="18">
        <v>0</v>
      </c>
      <c r="AM44" s="18">
        <v>0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0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0</v>
      </c>
      <c r="BC44" s="18">
        <v>0</v>
      </c>
      <c r="BD44" s="18">
        <v>0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0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0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0</v>
      </c>
      <c r="CK44" s="18" t="str">
        <f t="shared" ca="1" si="2"/>
        <v>06</v>
      </c>
      <c r="CL44" s="18" t="str">
        <f t="shared" ca="1" si="3"/>
        <v>16</v>
      </c>
      <c r="CM44" s="18" t="str">
        <f t="shared" ca="1" si="4"/>
        <v>08</v>
      </c>
      <c r="CN44" s="18" t="str">
        <f t="shared" ca="1" si="5"/>
        <v>05</v>
      </c>
      <c r="CO44" s="18" t="str">
        <f t="shared" ca="1" si="6"/>
        <v>11</v>
      </c>
      <c r="CP44" s="18" t="str">
        <f t="shared" ca="1" si="7"/>
        <v>14</v>
      </c>
      <c r="CQ44" s="18" t="str">
        <f t="shared" ca="1" si="8"/>
        <v>2C</v>
      </c>
      <c r="CR44" s="18" t="str">
        <f t="shared" ca="1" si="9"/>
        <v>05</v>
      </c>
      <c r="CS44" s="18" t="s">
        <v>25</v>
      </c>
      <c r="CT44" s="18">
        <f t="shared" ca="1" si="0"/>
        <v>95</v>
      </c>
      <c r="CU44" s="16" t="str">
        <f t="shared" ca="1" si="10"/>
        <v>7B01015FA50100000000000000000000FF00000000000C0000000000000000000000000000000000000000000000000000000000000000000000000000000000000000000000000000000000000000000000000000000616080511142C057D</v>
      </c>
      <c r="CV44" s="95">
        <v>43</v>
      </c>
      <c r="CW44" s="21"/>
      <c r="CX44" s="18" t="str">
        <f t="shared" si="11"/>
        <v>00</v>
      </c>
      <c r="CY44" s="18">
        <f t="shared" si="12"/>
        <v>0</v>
      </c>
      <c r="CZ44" s="20"/>
      <c r="DA44" s="21"/>
    </row>
    <row r="45" spans="1:105" ht="33">
      <c r="A45" s="27"/>
      <c r="B45" s="157">
        <v>17</v>
      </c>
      <c r="C45" s="105" t="s">
        <v>363</v>
      </c>
      <c r="D45" s="104" t="s">
        <v>744</v>
      </c>
      <c r="E45" s="16">
        <v>1</v>
      </c>
      <c r="F45" s="101" t="str">
        <f t="shared" si="19"/>
        <v>00000</v>
      </c>
      <c r="G45" s="25">
        <v>0</v>
      </c>
      <c r="H45" s="18" t="s">
        <v>18</v>
      </c>
      <c r="I45" s="18">
        <v>1</v>
      </c>
      <c r="J45" s="18">
        <v>1</v>
      </c>
      <c r="K45" s="18" t="s">
        <v>448</v>
      </c>
      <c r="L45" s="18" t="s">
        <v>449</v>
      </c>
      <c r="M45" s="18">
        <v>1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9">
        <v>0</v>
      </c>
      <c r="T45" s="19">
        <v>0</v>
      </c>
      <c r="U45" s="19">
        <v>0</v>
      </c>
      <c r="V45" s="26">
        <v>0</v>
      </c>
      <c r="W45" s="19">
        <v>0</v>
      </c>
      <c r="X45" s="18">
        <v>0</v>
      </c>
      <c r="Y45" s="18" t="s">
        <v>368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  <c r="BQ45" s="18">
        <v>0</v>
      </c>
      <c r="BR45" s="18">
        <v>0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0</v>
      </c>
      <c r="CK45" s="18" t="str">
        <f t="shared" ca="1" si="2"/>
        <v>06</v>
      </c>
      <c r="CL45" s="18" t="str">
        <f t="shared" ca="1" si="3"/>
        <v>16</v>
      </c>
      <c r="CM45" s="18" t="str">
        <f t="shared" ca="1" si="4"/>
        <v>08</v>
      </c>
      <c r="CN45" s="18" t="str">
        <f t="shared" ca="1" si="5"/>
        <v>05</v>
      </c>
      <c r="CO45" s="18" t="str">
        <f t="shared" ca="1" si="6"/>
        <v>11</v>
      </c>
      <c r="CP45" s="18" t="str">
        <f t="shared" ca="1" si="7"/>
        <v>14</v>
      </c>
      <c r="CQ45" s="18" t="str">
        <f t="shared" ca="1" si="8"/>
        <v>2C</v>
      </c>
      <c r="CR45" s="18" t="str">
        <f t="shared" ca="1" si="9"/>
        <v>00</v>
      </c>
      <c r="CS45" s="18" t="s">
        <v>25</v>
      </c>
      <c r="CT45" s="18">
        <f t="shared" ca="1" si="0"/>
        <v>95</v>
      </c>
      <c r="CU45" s="16" t="str">
        <f t="shared" ca="1" si="10"/>
        <v>7B01015FA501000000000000000000000000000000000C0000000000000000000000000000000000000000000000000000000000000000000000000000000000000000000000000000000000000000000000000000000616080511142C007D</v>
      </c>
      <c r="CV45" s="95">
        <v>44</v>
      </c>
      <c r="CW45" s="21"/>
      <c r="CX45" s="18" t="str">
        <f t="shared" si="11"/>
        <v>00</v>
      </c>
      <c r="CY45" s="18">
        <f t="shared" si="12"/>
        <v>0</v>
      </c>
      <c r="CZ45" s="20"/>
      <c r="DA45" s="21"/>
    </row>
    <row r="46" spans="1:105" ht="33">
      <c r="A46" s="27"/>
      <c r="B46" s="158"/>
      <c r="C46" s="165" t="s">
        <v>364</v>
      </c>
      <c r="D46" s="104" t="s">
        <v>745</v>
      </c>
      <c r="E46" s="16">
        <v>2</v>
      </c>
      <c r="F46" s="101" t="str">
        <f t="shared" si="19"/>
        <v>00127</v>
      </c>
      <c r="G46" s="25" t="s">
        <v>526</v>
      </c>
      <c r="H46" s="18" t="s">
        <v>18</v>
      </c>
      <c r="I46" s="18">
        <v>1</v>
      </c>
      <c r="J46" s="18">
        <v>1</v>
      </c>
      <c r="K46" s="18" t="s">
        <v>448</v>
      </c>
      <c r="L46" s="18" t="s">
        <v>449</v>
      </c>
      <c r="M46" s="18">
        <v>1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9">
        <v>0</v>
      </c>
      <c r="T46" s="19">
        <v>0</v>
      </c>
      <c r="U46" s="19">
        <v>0</v>
      </c>
      <c r="V46" s="26">
        <v>0</v>
      </c>
      <c r="W46" s="19">
        <v>0</v>
      </c>
      <c r="X46" s="18">
        <v>0</v>
      </c>
      <c r="Y46" s="18" t="s">
        <v>368</v>
      </c>
      <c r="Z46" s="18">
        <v>0</v>
      </c>
      <c r="AA46" s="18">
        <v>0</v>
      </c>
      <c r="AB46" s="18">
        <v>0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0</v>
      </c>
      <c r="AS46" s="18">
        <v>0</v>
      </c>
      <c r="AT46" s="18">
        <v>0</v>
      </c>
      <c r="AU46" s="18">
        <v>0</v>
      </c>
      <c r="AV46" s="18">
        <v>0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0</v>
      </c>
      <c r="BC46" s="18">
        <v>0</v>
      </c>
      <c r="BD46" s="18">
        <v>0</v>
      </c>
      <c r="BE46" s="18">
        <v>0</v>
      </c>
      <c r="BF46" s="18">
        <v>0</v>
      </c>
      <c r="BG46" s="18">
        <v>0</v>
      </c>
      <c r="BH46" s="18">
        <v>0</v>
      </c>
      <c r="BI46" s="18">
        <v>0</v>
      </c>
      <c r="BJ46" s="18">
        <v>0</v>
      </c>
      <c r="BK46" s="18">
        <v>0</v>
      </c>
      <c r="BL46" s="18">
        <v>0</v>
      </c>
      <c r="BM46" s="18">
        <v>0</v>
      </c>
      <c r="BN46" s="18">
        <v>0</v>
      </c>
      <c r="BO46" s="18">
        <v>0</v>
      </c>
      <c r="BP46" s="18">
        <v>0</v>
      </c>
      <c r="BQ46" s="18">
        <v>0</v>
      </c>
      <c r="BR46" s="18">
        <v>0</v>
      </c>
      <c r="BS46" s="18">
        <v>0</v>
      </c>
      <c r="BT46" s="18">
        <v>0</v>
      </c>
      <c r="BU46" s="18">
        <v>0</v>
      </c>
      <c r="BV46" s="18">
        <v>0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0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0</v>
      </c>
      <c r="CK46" s="18" t="str">
        <f t="shared" ca="1" si="2"/>
        <v>06</v>
      </c>
      <c r="CL46" s="18" t="str">
        <f t="shared" ca="1" si="3"/>
        <v>16</v>
      </c>
      <c r="CM46" s="18" t="str">
        <f t="shared" ca="1" si="4"/>
        <v>08</v>
      </c>
      <c r="CN46" s="18" t="str">
        <f t="shared" ca="1" si="5"/>
        <v>05</v>
      </c>
      <c r="CO46" s="18" t="str">
        <f t="shared" ca="1" si="6"/>
        <v>11</v>
      </c>
      <c r="CP46" s="18" t="str">
        <f t="shared" ca="1" si="7"/>
        <v>14</v>
      </c>
      <c r="CQ46" s="18" t="str">
        <f t="shared" ca="1" si="8"/>
        <v>2C</v>
      </c>
      <c r="CR46" s="18" t="str">
        <f t="shared" ca="1" si="9"/>
        <v>00</v>
      </c>
      <c r="CS46" s="18" t="s">
        <v>25</v>
      </c>
      <c r="CT46" s="18">
        <f t="shared" ca="1" si="0"/>
        <v>95</v>
      </c>
      <c r="CU46" s="16" t="str">
        <f t="shared" ca="1" si="10"/>
        <v>7B01015FA501000000000000000000000000000000000C0000000000000000000000000000000000000000000000000000000000000000000000000000000000000000000000000000000000000000000000000000000616080511142C007D</v>
      </c>
      <c r="CV46" s="95">
        <v>45</v>
      </c>
      <c r="CW46" s="21"/>
      <c r="CX46" s="18" t="str">
        <f t="shared" si="11"/>
        <v>00</v>
      </c>
      <c r="CY46" s="18">
        <f t="shared" si="12"/>
        <v>0</v>
      </c>
      <c r="CZ46" s="20"/>
      <c r="DA46" s="21"/>
    </row>
    <row r="47" spans="1:105" ht="33">
      <c r="A47" s="27"/>
      <c r="B47" s="159"/>
      <c r="C47" s="166"/>
      <c r="D47" s="104" t="s">
        <v>358</v>
      </c>
      <c r="E47" s="16">
        <v>3</v>
      </c>
      <c r="F47" s="101" t="str">
        <f t="shared" si="19"/>
        <v>00255</v>
      </c>
      <c r="G47" s="25" t="s">
        <v>231</v>
      </c>
      <c r="H47" s="18" t="s">
        <v>18</v>
      </c>
      <c r="I47" s="18">
        <v>1</v>
      </c>
      <c r="J47" s="18">
        <v>1</v>
      </c>
      <c r="K47" s="18" t="s">
        <v>448</v>
      </c>
      <c r="L47" s="18" t="s">
        <v>449</v>
      </c>
      <c r="M47" s="18">
        <v>1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9">
        <v>0</v>
      </c>
      <c r="T47" s="19">
        <v>0</v>
      </c>
      <c r="U47" s="19">
        <v>0</v>
      </c>
      <c r="V47" s="26">
        <v>0</v>
      </c>
      <c r="W47" s="19">
        <v>0</v>
      </c>
      <c r="X47" s="18">
        <v>0</v>
      </c>
      <c r="Y47" s="18" t="s">
        <v>368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0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0</v>
      </c>
      <c r="BC47" s="18">
        <v>0</v>
      </c>
      <c r="BD47" s="18">
        <v>0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0</v>
      </c>
      <c r="CK47" s="18" t="str">
        <f t="shared" ca="1" si="2"/>
        <v>06</v>
      </c>
      <c r="CL47" s="18" t="str">
        <f t="shared" ca="1" si="3"/>
        <v>16</v>
      </c>
      <c r="CM47" s="18" t="str">
        <f t="shared" ca="1" si="4"/>
        <v>08</v>
      </c>
      <c r="CN47" s="18" t="str">
        <f t="shared" ca="1" si="5"/>
        <v>05</v>
      </c>
      <c r="CO47" s="18" t="str">
        <f t="shared" ca="1" si="6"/>
        <v>11</v>
      </c>
      <c r="CP47" s="18" t="str">
        <f t="shared" ca="1" si="7"/>
        <v>14</v>
      </c>
      <c r="CQ47" s="18" t="str">
        <f t="shared" ca="1" si="8"/>
        <v>2C</v>
      </c>
      <c r="CR47" s="18" t="str">
        <f t="shared" ca="1" si="9"/>
        <v>00</v>
      </c>
      <c r="CS47" s="18" t="s">
        <v>25</v>
      </c>
      <c r="CT47" s="18">
        <f t="shared" ca="1" si="0"/>
        <v>95</v>
      </c>
      <c r="CU47" s="16" t="str">
        <f t="shared" ca="1" si="10"/>
        <v>7B01015FA501000000000000000000000000000000000C0000000000000000000000000000000000000000000000000000000000000000000000000000000000000000000000000000000000000000000000000000000616080511142C007D</v>
      </c>
      <c r="CV47" s="95">
        <v>46</v>
      </c>
      <c r="CW47" s="21"/>
      <c r="CX47" s="18" t="str">
        <f t="shared" si="11"/>
        <v>00</v>
      </c>
      <c r="CY47" s="18">
        <f t="shared" si="12"/>
        <v>0</v>
      </c>
      <c r="CZ47" s="20"/>
      <c r="DA47" s="21"/>
    </row>
    <row r="48" spans="1:105" ht="33">
      <c r="A48" s="27"/>
      <c r="B48" s="157">
        <v>19</v>
      </c>
      <c r="C48" s="105" t="s">
        <v>365</v>
      </c>
      <c r="D48" s="104" t="s">
        <v>744</v>
      </c>
      <c r="E48" s="16">
        <v>1</v>
      </c>
      <c r="F48" s="101" t="str">
        <f t="shared" si="19"/>
        <v>00000</v>
      </c>
      <c r="G48" s="25">
        <v>0</v>
      </c>
      <c r="H48" s="18" t="s">
        <v>18</v>
      </c>
      <c r="I48" s="18">
        <v>1</v>
      </c>
      <c r="J48" s="18">
        <v>1</v>
      </c>
      <c r="K48" s="18" t="s">
        <v>448</v>
      </c>
      <c r="L48" s="18" t="s">
        <v>449</v>
      </c>
      <c r="M48" s="18">
        <v>1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9">
        <v>0</v>
      </c>
      <c r="T48" s="19">
        <v>0</v>
      </c>
      <c r="U48" s="19">
        <v>0</v>
      </c>
      <c r="V48" s="19">
        <v>0</v>
      </c>
      <c r="W48" s="26">
        <f>G48</f>
        <v>0</v>
      </c>
      <c r="X48" s="18">
        <v>0</v>
      </c>
      <c r="Y48" s="18" t="s">
        <v>368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0</v>
      </c>
      <c r="AK48" s="18">
        <v>0</v>
      </c>
      <c r="AL48" s="18">
        <v>0</v>
      </c>
      <c r="AM48" s="18">
        <v>0</v>
      </c>
      <c r="AN48" s="18">
        <v>0</v>
      </c>
      <c r="AO48" s="18">
        <v>0</v>
      </c>
      <c r="AP48" s="18">
        <v>0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0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 t="str">
        <f t="shared" ca="1" si="2"/>
        <v>06</v>
      </c>
      <c r="CL48" s="18" t="str">
        <f t="shared" ca="1" si="3"/>
        <v>16</v>
      </c>
      <c r="CM48" s="18" t="str">
        <f t="shared" ca="1" si="4"/>
        <v>08</v>
      </c>
      <c r="CN48" s="18" t="str">
        <f t="shared" ca="1" si="5"/>
        <v>05</v>
      </c>
      <c r="CO48" s="18" t="str">
        <f t="shared" ca="1" si="6"/>
        <v>11</v>
      </c>
      <c r="CP48" s="18" t="str">
        <f t="shared" ca="1" si="7"/>
        <v>14</v>
      </c>
      <c r="CQ48" s="18" t="str">
        <f t="shared" ca="1" si="8"/>
        <v>2C</v>
      </c>
      <c r="CR48" s="18" t="str">
        <f t="shared" ca="1" si="9"/>
        <v>00</v>
      </c>
      <c r="CS48" s="18" t="s">
        <v>25</v>
      </c>
      <c r="CT48" s="18">
        <f t="shared" ca="1" si="0"/>
        <v>95</v>
      </c>
      <c r="CU48" s="16" t="str">
        <f t="shared" ca="1" si="10"/>
        <v>7B01015FA501000000000000000000000000000000000C0000000000000000000000000000000000000000000000000000000000000000000000000000000000000000000000000000000000000000000000000000000616080511142C007D</v>
      </c>
      <c r="CV48" s="95">
        <v>47</v>
      </c>
      <c r="CW48" s="21"/>
      <c r="CX48" s="18" t="str">
        <f t="shared" si="11"/>
        <v>00</v>
      </c>
      <c r="CY48" s="18">
        <f t="shared" si="12"/>
        <v>0</v>
      </c>
      <c r="CZ48" s="20"/>
      <c r="DA48" s="21"/>
    </row>
    <row r="49" spans="1:105" ht="33">
      <c r="A49" s="27"/>
      <c r="B49" s="158"/>
      <c r="C49" s="165" t="s">
        <v>366</v>
      </c>
      <c r="D49" s="104" t="s">
        <v>745</v>
      </c>
      <c r="E49" s="16">
        <v>2</v>
      </c>
      <c r="F49" s="101" t="str">
        <f t="shared" si="19"/>
        <v>00255</v>
      </c>
      <c r="G49" s="25" t="s">
        <v>231</v>
      </c>
      <c r="H49" s="18" t="s">
        <v>18</v>
      </c>
      <c r="I49" s="18">
        <v>1</v>
      </c>
      <c r="J49" s="18">
        <v>1</v>
      </c>
      <c r="K49" s="18" t="s">
        <v>448</v>
      </c>
      <c r="L49" s="18" t="s">
        <v>449</v>
      </c>
      <c r="M49" s="18">
        <v>1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9">
        <v>0</v>
      </c>
      <c r="T49" s="19">
        <v>0</v>
      </c>
      <c r="U49" s="19">
        <v>0</v>
      </c>
      <c r="V49" s="19">
        <v>0</v>
      </c>
      <c r="W49" s="26" t="str">
        <f t="shared" ref="W49:W50" si="23">G49</f>
        <v>00FF</v>
      </c>
      <c r="X49" s="18">
        <v>0</v>
      </c>
      <c r="Y49" s="18" t="s">
        <v>368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0</v>
      </c>
      <c r="AQ49" s="18">
        <v>0</v>
      </c>
      <c r="AR49" s="18">
        <v>0</v>
      </c>
      <c r="AS49" s="18">
        <v>0</v>
      </c>
      <c r="AT49" s="18">
        <v>0</v>
      </c>
      <c r="AU49" s="18">
        <v>0</v>
      </c>
      <c r="AV49" s="18">
        <v>0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0</v>
      </c>
      <c r="BC49" s="18">
        <v>0</v>
      </c>
      <c r="BD49" s="18">
        <v>0</v>
      </c>
      <c r="BE49" s="18">
        <v>0</v>
      </c>
      <c r="BF49" s="18">
        <v>0</v>
      </c>
      <c r="BG49" s="18">
        <v>0</v>
      </c>
      <c r="BH49" s="18">
        <v>0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0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0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0</v>
      </c>
      <c r="CK49" s="18" t="str">
        <f t="shared" ca="1" si="2"/>
        <v>06</v>
      </c>
      <c r="CL49" s="18" t="str">
        <f t="shared" ca="1" si="3"/>
        <v>16</v>
      </c>
      <c r="CM49" s="18" t="str">
        <f t="shared" ca="1" si="4"/>
        <v>08</v>
      </c>
      <c r="CN49" s="18" t="str">
        <f t="shared" ca="1" si="5"/>
        <v>05</v>
      </c>
      <c r="CO49" s="18" t="str">
        <f t="shared" ca="1" si="6"/>
        <v>11</v>
      </c>
      <c r="CP49" s="18" t="str">
        <f t="shared" ca="1" si="7"/>
        <v>14</v>
      </c>
      <c r="CQ49" s="18" t="str">
        <f t="shared" ca="1" si="8"/>
        <v>2C</v>
      </c>
      <c r="CR49" s="18" t="str">
        <f t="shared" ca="1" si="9"/>
        <v>05</v>
      </c>
      <c r="CS49" s="18" t="s">
        <v>25</v>
      </c>
      <c r="CT49" s="18">
        <f t="shared" ca="1" si="0"/>
        <v>95</v>
      </c>
      <c r="CU49" s="16" t="str">
        <f t="shared" ca="1" si="10"/>
        <v>7B01015FA5010000000000000000000000000000FF000C0000000000000000000000000000000000000000000000000000000000000000000000000000000000000000000000000000000000000000000000000000000616080511142C057D</v>
      </c>
      <c r="CV49" s="95">
        <v>48</v>
      </c>
      <c r="CW49" s="21"/>
      <c r="CX49" s="18" t="str">
        <f t="shared" si="11"/>
        <v>00</v>
      </c>
      <c r="CY49" s="18">
        <f t="shared" si="12"/>
        <v>0</v>
      </c>
      <c r="CZ49" s="20"/>
      <c r="DA49" s="21"/>
    </row>
    <row r="50" spans="1:105" ht="33">
      <c r="A50" s="27"/>
      <c r="B50" s="159"/>
      <c r="C50" s="166"/>
      <c r="D50" s="104" t="s">
        <v>358</v>
      </c>
      <c r="E50" s="16">
        <v>3</v>
      </c>
      <c r="F50" s="101" t="str">
        <f t="shared" si="19"/>
        <v>00255</v>
      </c>
      <c r="G50" s="25" t="s">
        <v>231</v>
      </c>
      <c r="H50" s="18" t="s">
        <v>18</v>
      </c>
      <c r="I50" s="18">
        <v>1</v>
      </c>
      <c r="J50" s="18">
        <v>1</v>
      </c>
      <c r="K50" s="18" t="s">
        <v>448</v>
      </c>
      <c r="L50" s="18" t="s">
        <v>449</v>
      </c>
      <c r="M50" s="18">
        <v>1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9">
        <v>0</v>
      </c>
      <c r="T50" s="19">
        <v>0</v>
      </c>
      <c r="U50" s="19">
        <v>0</v>
      </c>
      <c r="V50" s="19">
        <v>0</v>
      </c>
      <c r="W50" s="26" t="str">
        <f t="shared" si="23"/>
        <v>00FF</v>
      </c>
      <c r="X50" s="18">
        <v>0</v>
      </c>
      <c r="Y50" s="18" t="s">
        <v>368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0</v>
      </c>
      <c r="AQ50" s="18">
        <v>0</v>
      </c>
      <c r="AR50" s="18">
        <v>0</v>
      </c>
      <c r="AS50" s="18">
        <v>0</v>
      </c>
      <c r="AT50" s="18">
        <v>0</v>
      </c>
      <c r="AU50" s="18">
        <v>0</v>
      </c>
      <c r="AV50" s="18">
        <v>0</v>
      </c>
      <c r="AW50" s="18">
        <v>0</v>
      </c>
      <c r="AX50" s="18">
        <v>0</v>
      </c>
      <c r="AY50" s="18">
        <v>0</v>
      </c>
      <c r="AZ50" s="18">
        <v>0</v>
      </c>
      <c r="BA50" s="18">
        <v>0</v>
      </c>
      <c r="BB50" s="18">
        <v>0</v>
      </c>
      <c r="BC50" s="18">
        <v>0</v>
      </c>
      <c r="BD50" s="18">
        <v>0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0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0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0</v>
      </c>
      <c r="CK50" s="18" t="str">
        <f t="shared" ca="1" si="2"/>
        <v>06</v>
      </c>
      <c r="CL50" s="18" t="str">
        <f t="shared" ca="1" si="3"/>
        <v>16</v>
      </c>
      <c r="CM50" s="18" t="str">
        <f t="shared" ca="1" si="4"/>
        <v>08</v>
      </c>
      <c r="CN50" s="18" t="str">
        <f t="shared" ca="1" si="5"/>
        <v>05</v>
      </c>
      <c r="CO50" s="18" t="str">
        <f t="shared" ca="1" si="6"/>
        <v>11</v>
      </c>
      <c r="CP50" s="18" t="str">
        <f t="shared" ca="1" si="7"/>
        <v>14</v>
      </c>
      <c r="CQ50" s="18" t="str">
        <f t="shared" ca="1" si="8"/>
        <v>2C</v>
      </c>
      <c r="CR50" s="18" t="str">
        <f t="shared" ca="1" si="9"/>
        <v>05</v>
      </c>
      <c r="CS50" s="18" t="s">
        <v>25</v>
      </c>
      <c r="CT50" s="18">
        <f t="shared" ca="1" si="0"/>
        <v>95</v>
      </c>
      <c r="CU50" s="16" t="str">
        <f t="shared" ca="1" si="10"/>
        <v>7B01015FA5010000000000000000000000000000FF000C0000000000000000000000000000000000000000000000000000000000000000000000000000000000000000000000000000000000000000000000000000000616080511142C057D</v>
      </c>
      <c r="CV50" s="95">
        <v>49</v>
      </c>
      <c r="CW50" s="21"/>
      <c r="CX50" s="18" t="str">
        <f t="shared" si="11"/>
        <v>00</v>
      </c>
      <c r="CY50" s="18">
        <f t="shared" si="12"/>
        <v>0</v>
      </c>
      <c r="CZ50" s="20"/>
      <c r="DA50" s="21"/>
    </row>
    <row r="51" spans="1:105" ht="33">
      <c r="A51" s="27"/>
      <c r="B51" s="157">
        <v>21</v>
      </c>
      <c r="C51" s="105" t="s">
        <v>194</v>
      </c>
      <c r="D51" s="104" t="s">
        <v>385</v>
      </c>
      <c r="E51" s="16">
        <v>1</v>
      </c>
      <c r="F51" s="101" t="str">
        <f t="shared" si="1"/>
        <v>000</v>
      </c>
      <c r="G51" s="22">
        <v>0</v>
      </c>
      <c r="H51" s="18" t="s">
        <v>18</v>
      </c>
      <c r="I51" s="18">
        <v>1</v>
      </c>
      <c r="J51" s="18">
        <v>1</v>
      </c>
      <c r="K51" s="18" t="s">
        <v>448</v>
      </c>
      <c r="L51" s="18" t="s">
        <v>449</v>
      </c>
      <c r="M51" s="18">
        <v>1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9">
        <v>0</v>
      </c>
      <c r="T51" s="19">
        <v>0</v>
      </c>
      <c r="U51" s="19">
        <v>0</v>
      </c>
      <c r="V51" s="19">
        <v>0</v>
      </c>
      <c r="W51" s="19">
        <v>0</v>
      </c>
      <c r="X51" s="23">
        <f>G51</f>
        <v>0</v>
      </c>
      <c r="Y51" s="18" t="s">
        <v>368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0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 t="str">
        <f t="shared" ca="1" si="2"/>
        <v>06</v>
      </c>
      <c r="CL51" s="18" t="str">
        <f t="shared" ca="1" si="3"/>
        <v>16</v>
      </c>
      <c r="CM51" s="18" t="str">
        <f t="shared" ca="1" si="4"/>
        <v>08</v>
      </c>
      <c r="CN51" s="18" t="str">
        <f t="shared" ca="1" si="5"/>
        <v>05</v>
      </c>
      <c r="CO51" s="18" t="str">
        <f t="shared" ca="1" si="6"/>
        <v>11</v>
      </c>
      <c r="CP51" s="18" t="str">
        <f t="shared" ca="1" si="7"/>
        <v>14</v>
      </c>
      <c r="CQ51" s="18" t="str">
        <f t="shared" ca="1" si="8"/>
        <v>2C</v>
      </c>
      <c r="CR51" s="18" t="str">
        <f t="shared" ca="1" si="9"/>
        <v>00</v>
      </c>
      <c r="CS51" s="18" t="s">
        <v>25</v>
      </c>
      <c r="CT51" s="18">
        <f t="shared" ca="1" si="0"/>
        <v>95</v>
      </c>
      <c r="CU51" s="16" t="str">
        <f t="shared" ca="1" si="10"/>
        <v>7B01015FA501000000000000000000000000000000000C0000000000000000000000000000000000000000000000000000000000000000000000000000000000000000000000000000000000000000000000000000000616080511142C007D</v>
      </c>
      <c r="CV51" s="95">
        <v>50</v>
      </c>
      <c r="CW51" s="21"/>
      <c r="CX51" s="18" t="str">
        <f t="shared" si="11"/>
        <v>00</v>
      </c>
      <c r="CY51" s="18">
        <f t="shared" si="12"/>
        <v>0</v>
      </c>
      <c r="CZ51" s="20"/>
      <c r="DA51" s="21"/>
    </row>
    <row r="52" spans="1:105" ht="33">
      <c r="A52" s="27"/>
      <c r="B52" s="158"/>
      <c r="C52" s="165" t="s">
        <v>384</v>
      </c>
      <c r="D52" s="104"/>
      <c r="E52" s="16">
        <v>2</v>
      </c>
      <c r="F52" s="101" t="str">
        <f t="shared" si="1"/>
        <v>127</v>
      </c>
      <c r="G52" s="22" t="s">
        <v>246</v>
      </c>
      <c r="H52" s="18" t="s">
        <v>18</v>
      </c>
      <c r="I52" s="18">
        <v>1</v>
      </c>
      <c r="J52" s="18">
        <v>1</v>
      </c>
      <c r="K52" s="18" t="s">
        <v>448</v>
      </c>
      <c r="L52" s="18" t="s">
        <v>449</v>
      </c>
      <c r="M52" s="18">
        <v>1</v>
      </c>
      <c r="N52" s="18">
        <v>0</v>
      </c>
      <c r="O52" s="18">
        <v>0</v>
      </c>
      <c r="P52" s="18">
        <v>0</v>
      </c>
      <c r="Q52" s="18">
        <v>0</v>
      </c>
      <c r="R52" s="18">
        <v>0</v>
      </c>
      <c r="S52" s="19">
        <v>0</v>
      </c>
      <c r="T52" s="19">
        <v>0</v>
      </c>
      <c r="U52" s="19">
        <v>0</v>
      </c>
      <c r="V52" s="19">
        <v>0</v>
      </c>
      <c r="W52" s="19">
        <v>0</v>
      </c>
      <c r="X52" s="23" t="str">
        <f t="shared" ref="X52:X53" si="24">G52</f>
        <v>7F</v>
      </c>
      <c r="Y52" s="18" t="s">
        <v>368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0</v>
      </c>
      <c r="AQ52" s="18">
        <v>0</v>
      </c>
      <c r="AR52" s="18">
        <v>0</v>
      </c>
      <c r="AS52" s="18">
        <v>0</v>
      </c>
      <c r="AT52" s="18">
        <v>0</v>
      </c>
      <c r="AU52" s="18">
        <v>0</v>
      </c>
      <c r="AV52" s="18">
        <v>0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0</v>
      </c>
      <c r="BE52" s="18">
        <v>0</v>
      </c>
      <c r="BF52" s="18">
        <v>0</v>
      </c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0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 t="str">
        <f t="shared" ca="1" si="2"/>
        <v>06</v>
      </c>
      <c r="CL52" s="18" t="str">
        <f t="shared" ca="1" si="3"/>
        <v>16</v>
      </c>
      <c r="CM52" s="18" t="str">
        <f t="shared" ca="1" si="4"/>
        <v>08</v>
      </c>
      <c r="CN52" s="18" t="str">
        <f t="shared" ca="1" si="5"/>
        <v>05</v>
      </c>
      <c r="CO52" s="18" t="str">
        <f t="shared" ca="1" si="6"/>
        <v>11</v>
      </c>
      <c r="CP52" s="18" t="str">
        <f t="shared" ca="1" si="7"/>
        <v>14</v>
      </c>
      <c r="CQ52" s="18" t="str">
        <f t="shared" ca="1" si="8"/>
        <v>2C</v>
      </c>
      <c r="CR52" s="18" t="str">
        <f t="shared" ca="1" si="9"/>
        <v>05</v>
      </c>
      <c r="CS52" s="18" t="s">
        <v>25</v>
      </c>
      <c r="CT52" s="18">
        <f t="shared" ca="1" si="0"/>
        <v>95</v>
      </c>
      <c r="CU52" s="16" t="str">
        <f t="shared" ca="1" si="10"/>
        <v>7B01015FA5010000000000000000000000000000007F0C0000000000000000000000000000000000000000000000000000000000000000000000000000000000000000000000000000000000000000000000000000000616080511142C057D</v>
      </c>
      <c r="CV52" s="95">
        <v>51</v>
      </c>
      <c r="CW52" s="21"/>
      <c r="CX52" s="18" t="str">
        <f t="shared" si="11"/>
        <v>00</v>
      </c>
      <c r="CY52" s="18">
        <f t="shared" si="12"/>
        <v>0</v>
      </c>
      <c r="CZ52" s="20"/>
      <c r="DA52" s="21"/>
    </row>
    <row r="53" spans="1:105" ht="33">
      <c r="A53" s="27"/>
      <c r="B53" s="159"/>
      <c r="C53" s="166"/>
      <c r="D53" s="104"/>
      <c r="E53" s="16">
        <v>3</v>
      </c>
      <c r="F53" s="101" t="str">
        <f t="shared" si="1"/>
        <v>255</v>
      </c>
      <c r="G53" s="22" t="s">
        <v>22</v>
      </c>
      <c r="H53" s="18" t="s">
        <v>18</v>
      </c>
      <c r="I53" s="18">
        <v>1</v>
      </c>
      <c r="J53" s="18">
        <v>1</v>
      </c>
      <c r="K53" s="18" t="s">
        <v>448</v>
      </c>
      <c r="L53" s="18" t="s">
        <v>449</v>
      </c>
      <c r="M53" s="18">
        <v>1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9">
        <v>0</v>
      </c>
      <c r="T53" s="19">
        <v>0</v>
      </c>
      <c r="U53" s="19">
        <v>0</v>
      </c>
      <c r="V53" s="19">
        <v>0</v>
      </c>
      <c r="W53" s="19">
        <v>0</v>
      </c>
      <c r="X53" s="23" t="str">
        <f t="shared" si="24"/>
        <v>FF</v>
      </c>
      <c r="Y53" s="18" t="s">
        <v>368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 t="str">
        <f t="shared" ca="1" si="2"/>
        <v>06</v>
      </c>
      <c r="CL53" s="18" t="str">
        <f t="shared" ca="1" si="3"/>
        <v>16</v>
      </c>
      <c r="CM53" s="18" t="str">
        <f t="shared" ca="1" si="4"/>
        <v>08</v>
      </c>
      <c r="CN53" s="18" t="str">
        <f t="shared" ca="1" si="5"/>
        <v>05</v>
      </c>
      <c r="CO53" s="18" t="str">
        <f t="shared" ca="1" si="6"/>
        <v>11</v>
      </c>
      <c r="CP53" s="18" t="str">
        <f t="shared" ca="1" si="7"/>
        <v>14</v>
      </c>
      <c r="CQ53" s="18" t="str">
        <f t="shared" ca="1" si="8"/>
        <v>2C</v>
      </c>
      <c r="CR53" s="18" t="str">
        <f t="shared" ca="1" si="9"/>
        <v>05</v>
      </c>
      <c r="CS53" s="18" t="s">
        <v>25</v>
      </c>
      <c r="CT53" s="18">
        <f t="shared" ca="1" si="0"/>
        <v>95</v>
      </c>
      <c r="CU53" s="16" t="str">
        <f t="shared" ca="1" si="10"/>
        <v>7B01015FA501000000000000000000000000000000FF0C0000000000000000000000000000000000000000000000000000000000000000000000000000000000000000000000000000000000000000000000000000000616080511142C057D</v>
      </c>
      <c r="CV53" s="95">
        <v>52</v>
      </c>
      <c r="CW53" s="21"/>
      <c r="CX53" s="18" t="str">
        <f t="shared" si="11"/>
        <v>00</v>
      </c>
      <c r="CY53" s="18">
        <f t="shared" si="12"/>
        <v>0</v>
      </c>
      <c r="CZ53" s="20"/>
      <c r="DA53" s="21"/>
    </row>
    <row r="54" spans="1:105" ht="33">
      <c r="A54" s="27"/>
      <c r="B54" s="157">
        <v>22</v>
      </c>
      <c r="C54" s="105" t="s">
        <v>367</v>
      </c>
      <c r="D54" s="104" t="s">
        <v>734</v>
      </c>
      <c r="E54" s="16">
        <v>1</v>
      </c>
      <c r="F54" s="101" t="str">
        <f t="shared" si="1"/>
        <v>012</v>
      </c>
      <c r="G54" s="22" t="s">
        <v>368</v>
      </c>
      <c r="H54" s="18" t="s">
        <v>18</v>
      </c>
      <c r="I54" s="18">
        <v>1</v>
      </c>
      <c r="J54" s="18">
        <v>1</v>
      </c>
      <c r="K54" s="18" t="s">
        <v>448</v>
      </c>
      <c r="L54" s="18" t="s">
        <v>449</v>
      </c>
      <c r="M54" s="18">
        <v>1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8">
        <v>0</v>
      </c>
      <c r="Y54" s="23" t="str">
        <f>G54</f>
        <v>0C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 t="str">
        <f t="shared" ca="1" si="2"/>
        <v>06</v>
      </c>
      <c r="CL54" s="18" t="str">
        <f t="shared" ca="1" si="3"/>
        <v>16</v>
      </c>
      <c r="CM54" s="18" t="str">
        <f t="shared" ca="1" si="4"/>
        <v>08</v>
      </c>
      <c r="CN54" s="18" t="str">
        <f t="shared" ca="1" si="5"/>
        <v>05</v>
      </c>
      <c r="CO54" s="18" t="str">
        <f t="shared" ca="1" si="6"/>
        <v>11</v>
      </c>
      <c r="CP54" s="18" t="str">
        <f t="shared" ca="1" si="7"/>
        <v>14</v>
      </c>
      <c r="CQ54" s="18" t="str">
        <f t="shared" ca="1" si="8"/>
        <v>2C</v>
      </c>
      <c r="CR54" s="18" t="str">
        <f t="shared" ca="1" si="9"/>
        <v>00</v>
      </c>
      <c r="CS54" s="18" t="s">
        <v>25</v>
      </c>
      <c r="CT54" s="18">
        <f t="shared" ca="1" si="0"/>
        <v>95</v>
      </c>
      <c r="CU54" s="16" t="str">
        <f t="shared" ca="1" si="10"/>
        <v>7B01015FA501000000000000000000000000000000000C0000000000000000000000000000000000000000000000000000000000000000000000000000000000000000000000000000000000000000000000000000000616080511142C007D</v>
      </c>
      <c r="CV54" s="95">
        <v>53</v>
      </c>
      <c r="CW54" s="21"/>
      <c r="CX54" s="18" t="str">
        <f t="shared" si="11"/>
        <v>00</v>
      </c>
      <c r="CY54" s="18">
        <f t="shared" si="12"/>
        <v>0</v>
      </c>
      <c r="CZ54" s="20"/>
      <c r="DA54" s="21"/>
    </row>
    <row r="55" spans="1:105" ht="33">
      <c r="A55" s="27"/>
      <c r="B55" s="158"/>
      <c r="C55" s="165" t="s">
        <v>375</v>
      </c>
      <c r="D55" s="104"/>
      <c r="E55" s="16">
        <v>2</v>
      </c>
      <c r="F55" s="101" t="str">
        <f t="shared" si="1"/>
        <v>023</v>
      </c>
      <c r="G55" s="22">
        <v>17</v>
      </c>
      <c r="H55" s="18" t="s">
        <v>18</v>
      </c>
      <c r="I55" s="18">
        <v>1</v>
      </c>
      <c r="J55" s="18">
        <v>1</v>
      </c>
      <c r="K55" s="18" t="s">
        <v>448</v>
      </c>
      <c r="L55" s="18" t="s">
        <v>449</v>
      </c>
      <c r="M55" s="18">
        <v>1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8">
        <v>0</v>
      </c>
      <c r="Y55" s="23">
        <f t="shared" ref="Y55:Y56" si="25">G55</f>
        <v>17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 t="str">
        <f t="shared" ca="1" si="2"/>
        <v>06</v>
      </c>
      <c r="CL55" s="18" t="str">
        <f t="shared" ca="1" si="3"/>
        <v>16</v>
      </c>
      <c r="CM55" s="18" t="str">
        <f t="shared" ca="1" si="4"/>
        <v>08</v>
      </c>
      <c r="CN55" s="18" t="str">
        <f t="shared" ca="1" si="5"/>
        <v>05</v>
      </c>
      <c r="CO55" s="18" t="str">
        <f t="shared" ca="1" si="6"/>
        <v>11</v>
      </c>
      <c r="CP55" s="18" t="str">
        <f t="shared" ca="1" si="7"/>
        <v>14</v>
      </c>
      <c r="CQ55" s="18" t="str">
        <f t="shared" ca="1" si="8"/>
        <v>2C</v>
      </c>
      <c r="CR55" s="18" t="str">
        <f t="shared" ca="1" si="9"/>
        <v>11</v>
      </c>
      <c r="CS55" s="18" t="s">
        <v>25</v>
      </c>
      <c r="CT55" s="18">
        <f t="shared" ca="1" si="0"/>
        <v>95</v>
      </c>
      <c r="CU55" s="16" t="str">
        <f t="shared" ca="1" si="10"/>
        <v>7B01015FA50100000000000000000000000000000000170000000000000000000000000000000000000000000000000000000000000000000000000000000000000000000000000000000000000000000000000000000616080511142C117D</v>
      </c>
      <c r="CV55" s="95">
        <v>54</v>
      </c>
      <c r="CW55" s="21"/>
      <c r="CX55" s="18" t="str">
        <f t="shared" si="11"/>
        <v>00</v>
      </c>
      <c r="CY55" s="18">
        <f t="shared" si="12"/>
        <v>0</v>
      </c>
      <c r="CZ55" s="20"/>
      <c r="DA55" s="21"/>
    </row>
    <row r="56" spans="1:105" ht="33">
      <c r="A56" s="27"/>
      <c r="B56" s="159"/>
      <c r="C56" s="166"/>
      <c r="D56" s="104"/>
      <c r="E56" s="16">
        <v>3</v>
      </c>
      <c r="F56" s="101" t="str">
        <f t="shared" si="1"/>
        <v>255</v>
      </c>
      <c r="G56" s="22" t="s">
        <v>22</v>
      </c>
      <c r="H56" s="18" t="s">
        <v>18</v>
      </c>
      <c r="I56" s="18">
        <v>1</v>
      </c>
      <c r="J56" s="18">
        <v>1</v>
      </c>
      <c r="K56" s="18" t="s">
        <v>448</v>
      </c>
      <c r="L56" s="18" t="s">
        <v>449</v>
      </c>
      <c r="M56" s="18">
        <v>1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8">
        <v>0</v>
      </c>
      <c r="Y56" s="23" t="str">
        <f t="shared" si="25"/>
        <v>FF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 t="str">
        <f t="shared" ca="1" si="2"/>
        <v>06</v>
      </c>
      <c r="CL56" s="18" t="str">
        <f t="shared" ca="1" si="3"/>
        <v>16</v>
      </c>
      <c r="CM56" s="18" t="str">
        <f t="shared" ca="1" si="4"/>
        <v>08</v>
      </c>
      <c r="CN56" s="18" t="str">
        <f t="shared" ca="1" si="5"/>
        <v>05</v>
      </c>
      <c r="CO56" s="18" t="str">
        <f t="shared" ca="1" si="6"/>
        <v>11</v>
      </c>
      <c r="CP56" s="18" t="str">
        <f t="shared" ca="1" si="7"/>
        <v>14</v>
      </c>
      <c r="CQ56" s="18" t="str">
        <f t="shared" ca="1" si="8"/>
        <v>2C</v>
      </c>
      <c r="CR56" s="18" t="str">
        <f t="shared" ca="1" si="9"/>
        <v>51</v>
      </c>
      <c r="CS56" s="18" t="s">
        <v>25</v>
      </c>
      <c r="CT56" s="18">
        <f t="shared" ca="1" si="0"/>
        <v>95</v>
      </c>
      <c r="CU56" s="16" t="str">
        <f t="shared" ca="1" si="10"/>
        <v>7B01015FA50100000000000000000000000000000000FF0000000000000000000000000000000000000000000000000000000000000000000000000000000000000000000000000000000000000000000000000000000616080511142C517D</v>
      </c>
      <c r="CV56" s="95">
        <v>55</v>
      </c>
      <c r="CW56" s="21"/>
      <c r="CX56" s="18" t="str">
        <f t="shared" si="11"/>
        <v>00</v>
      </c>
      <c r="CY56" s="18">
        <f t="shared" si="12"/>
        <v>0</v>
      </c>
      <c r="CZ56" s="20"/>
      <c r="DA56" s="21"/>
    </row>
    <row r="57" spans="1:105" ht="33">
      <c r="A57" s="27"/>
      <c r="B57" s="157">
        <v>23</v>
      </c>
      <c r="C57" s="105" t="s">
        <v>369</v>
      </c>
      <c r="D57" s="104" t="s">
        <v>736</v>
      </c>
      <c r="E57" s="16">
        <v>1</v>
      </c>
      <c r="F57" s="101" t="str">
        <f t="shared" si="1"/>
        <v>000</v>
      </c>
      <c r="G57" s="22">
        <v>0</v>
      </c>
      <c r="H57" s="18" t="s">
        <v>18</v>
      </c>
      <c r="I57" s="18">
        <v>1</v>
      </c>
      <c r="J57" s="18">
        <v>1</v>
      </c>
      <c r="K57" s="18" t="s">
        <v>448</v>
      </c>
      <c r="L57" s="18" t="s">
        <v>449</v>
      </c>
      <c r="M57" s="18">
        <v>1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9">
        <v>0</v>
      </c>
      <c r="T57" s="19">
        <v>0</v>
      </c>
      <c r="U57" s="19">
        <v>0</v>
      </c>
      <c r="V57" s="19">
        <v>0</v>
      </c>
      <c r="W57" s="19">
        <v>0</v>
      </c>
      <c r="X57" s="18">
        <v>0</v>
      </c>
      <c r="Y57" s="18" t="s">
        <v>368</v>
      </c>
      <c r="Z57" s="23">
        <f>G57</f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 t="str">
        <f t="shared" ca="1" si="2"/>
        <v>06</v>
      </c>
      <c r="CL57" s="18" t="str">
        <f t="shared" ca="1" si="3"/>
        <v>16</v>
      </c>
      <c r="CM57" s="18" t="str">
        <f t="shared" ca="1" si="4"/>
        <v>08</v>
      </c>
      <c r="CN57" s="18" t="str">
        <f t="shared" ca="1" si="5"/>
        <v>05</v>
      </c>
      <c r="CO57" s="18" t="str">
        <f t="shared" ca="1" si="6"/>
        <v>11</v>
      </c>
      <c r="CP57" s="18" t="str">
        <f t="shared" ca="1" si="7"/>
        <v>14</v>
      </c>
      <c r="CQ57" s="18" t="str">
        <f t="shared" ca="1" si="8"/>
        <v>2C</v>
      </c>
      <c r="CR57" s="18" t="str">
        <f t="shared" ca="1" si="9"/>
        <v>00</v>
      </c>
      <c r="CS57" s="18" t="s">
        <v>25</v>
      </c>
      <c r="CT57" s="18">
        <f t="shared" ca="1" si="0"/>
        <v>95</v>
      </c>
      <c r="CU57" s="16" t="str">
        <f t="shared" ca="1" si="10"/>
        <v>7B01015FA501000000000000000000000000000000000C0000000000000000000000000000000000000000000000000000000000000000000000000000000000000000000000000000000000000000000000000000000616080511142C007D</v>
      </c>
      <c r="CV57" s="95">
        <v>56</v>
      </c>
      <c r="CW57" s="21"/>
      <c r="CX57" s="18" t="str">
        <f t="shared" si="11"/>
        <v>00</v>
      </c>
      <c r="CY57" s="18">
        <f t="shared" si="12"/>
        <v>0</v>
      </c>
      <c r="CZ57" s="20"/>
      <c r="DA57" s="21"/>
    </row>
    <row r="58" spans="1:105" ht="33">
      <c r="A58" s="27"/>
      <c r="B58" s="158"/>
      <c r="C58" s="165" t="s">
        <v>374</v>
      </c>
      <c r="D58" s="104"/>
      <c r="E58" s="16">
        <v>2</v>
      </c>
      <c r="F58" s="101" t="str">
        <f t="shared" si="1"/>
        <v>127</v>
      </c>
      <c r="G58" s="22" t="s">
        <v>246</v>
      </c>
      <c r="H58" s="18" t="s">
        <v>18</v>
      </c>
      <c r="I58" s="18">
        <v>1</v>
      </c>
      <c r="J58" s="18">
        <v>1</v>
      </c>
      <c r="K58" s="18" t="s">
        <v>448</v>
      </c>
      <c r="L58" s="18" t="s">
        <v>449</v>
      </c>
      <c r="M58" s="18">
        <v>1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9">
        <v>0</v>
      </c>
      <c r="T58" s="19">
        <v>0</v>
      </c>
      <c r="U58" s="19">
        <v>0</v>
      </c>
      <c r="V58" s="19">
        <v>0</v>
      </c>
      <c r="W58" s="19">
        <v>0</v>
      </c>
      <c r="X58" s="18">
        <v>0</v>
      </c>
      <c r="Y58" s="18" t="s">
        <v>368</v>
      </c>
      <c r="Z58" s="23" t="str">
        <f t="shared" ref="Z58:Z59" si="26">G58</f>
        <v>7F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 t="str">
        <f t="shared" ca="1" si="2"/>
        <v>06</v>
      </c>
      <c r="CL58" s="18" t="str">
        <f t="shared" ca="1" si="3"/>
        <v>16</v>
      </c>
      <c r="CM58" s="18" t="str">
        <f t="shared" ca="1" si="4"/>
        <v>08</v>
      </c>
      <c r="CN58" s="18" t="str">
        <f t="shared" ca="1" si="5"/>
        <v>05</v>
      </c>
      <c r="CO58" s="18" t="str">
        <f t="shared" ca="1" si="6"/>
        <v>11</v>
      </c>
      <c r="CP58" s="18" t="str">
        <f t="shared" ca="1" si="7"/>
        <v>14</v>
      </c>
      <c r="CQ58" s="18" t="str">
        <f t="shared" ca="1" si="8"/>
        <v>2C</v>
      </c>
      <c r="CR58" s="18" t="str">
        <f t="shared" ca="1" si="9"/>
        <v>05</v>
      </c>
      <c r="CS58" s="18" t="s">
        <v>25</v>
      </c>
      <c r="CT58" s="18">
        <f t="shared" ca="1" si="0"/>
        <v>95</v>
      </c>
      <c r="CU58" s="16" t="str">
        <f t="shared" ca="1" si="10"/>
        <v>7B01015FA501000000000000000000000000000000000C7F00000000000000000000000000000000000000000000000000000000000000000000000000000000000000000000000000000000000000000000000000000616080511142C057D</v>
      </c>
      <c r="CV58" s="95">
        <v>57</v>
      </c>
      <c r="CW58" s="21"/>
      <c r="CX58" s="18" t="str">
        <f t="shared" si="11"/>
        <v>00</v>
      </c>
      <c r="CY58" s="18">
        <f t="shared" si="12"/>
        <v>0</v>
      </c>
      <c r="CZ58" s="20"/>
      <c r="DA58" s="21"/>
    </row>
    <row r="59" spans="1:105" ht="33">
      <c r="A59" s="27"/>
      <c r="B59" s="159"/>
      <c r="C59" s="166"/>
      <c r="D59" s="104"/>
      <c r="E59" s="16">
        <v>3</v>
      </c>
      <c r="F59" s="101" t="str">
        <f t="shared" si="1"/>
        <v>255</v>
      </c>
      <c r="G59" s="22" t="s">
        <v>22</v>
      </c>
      <c r="H59" s="18" t="s">
        <v>18</v>
      </c>
      <c r="I59" s="18">
        <v>1</v>
      </c>
      <c r="J59" s="18">
        <v>1</v>
      </c>
      <c r="K59" s="18" t="s">
        <v>448</v>
      </c>
      <c r="L59" s="18" t="s">
        <v>449</v>
      </c>
      <c r="M59" s="18">
        <v>1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9">
        <v>0</v>
      </c>
      <c r="T59" s="19">
        <v>0</v>
      </c>
      <c r="U59" s="19">
        <v>0</v>
      </c>
      <c r="V59" s="19">
        <v>0</v>
      </c>
      <c r="W59" s="19">
        <v>0</v>
      </c>
      <c r="X59" s="18">
        <v>0</v>
      </c>
      <c r="Y59" s="18" t="s">
        <v>368</v>
      </c>
      <c r="Z59" s="23" t="str">
        <f t="shared" si="26"/>
        <v>FF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 t="str">
        <f t="shared" ca="1" si="2"/>
        <v>06</v>
      </c>
      <c r="CL59" s="18" t="str">
        <f t="shared" ca="1" si="3"/>
        <v>16</v>
      </c>
      <c r="CM59" s="18" t="str">
        <f t="shared" ca="1" si="4"/>
        <v>08</v>
      </c>
      <c r="CN59" s="18" t="str">
        <f t="shared" ca="1" si="5"/>
        <v>05</v>
      </c>
      <c r="CO59" s="18" t="str">
        <f t="shared" ca="1" si="6"/>
        <v>11</v>
      </c>
      <c r="CP59" s="18" t="str">
        <f t="shared" ca="1" si="7"/>
        <v>14</v>
      </c>
      <c r="CQ59" s="18" t="str">
        <f t="shared" ca="1" si="8"/>
        <v>2C</v>
      </c>
      <c r="CR59" s="18" t="str">
        <f t="shared" ca="1" si="9"/>
        <v>05</v>
      </c>
      <c r="CS59" s="18" t="s">
        <v>25</v>
      </c>
      <c r="CT59" s="18">
        <f t="shared" ca="1" si="0"/>
        <v>95</v>
      </c>
      <c r="CU59" s="16" t="str">
        <f t="shared" ca="1" si="10"/>
        <v>7B01015FA501000000000000000000000000000000000CFF00000000000000000000000000000000000000000000000000000000000000000000000000000000000000000000000000000000000000000000000000000616080511142C057D</v>
      </c>
      <c r="CV59" s="95">
        <v>58</v>
      </c>
      <c r="CW59" s="21"/>
      <c r="CX59" s="18" t="str">
        <f t="shared" si="11"/>
        <v>00</v>
      </c>
      <c r="CY59" s="18">
        <f t="shared" si="12"/>
        <v>0</v>
      </c>
      <c r="CZ59" s="20"/>
      <c r="DA59" s="21"/>
    </row>
    <row r="60" spans="1:105" ht="33">
      <c r="A60" s="27"/>
      <c r="B60" s="157">
        <v>24</v>
      </c>
      <c r="C60" s="105" t="s">
        <v>367</v>
      </c>
      <c r="D60" s="104" t="s">
        <v>734</v>
      </c>
      <c r="E60" s="16">
        <v>1</v>
      </c>
      <c r="F60" s="101" t="str">
        <f t="shared" si="1"/>
        <v>000</v>
      </c>
      <c r="G60" s="22">
        <v>0</v>
      </c>
      <c r="H60" s="18" t="s">
        <v>18</v>
      </c>
      <c r="I60" s="18">
        <v>1</v>
      </c>
      <c r="J60" s="18">
        <v>1</v>
      </c>
      <c r="K60" s="18" t="s">
        <v>448</v>
      </c>
      <c r="L60" s="18" t="s">
        <v>449</v>
      </c>
      <c r="M60" s="18">
        <v>1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9">
        <v>0</v>
      </c>
      <c r="T60" s="19">
        <v>0</v>
      </c>
      <c r="U60" s="19">
        <v>0</v>
      </c>
      <c r="V60" s="19">
        <v>0</v>
      </c>
      <c r="W60" s="19">
        <v>0</v>
      </c>
      <c r="X60" s="18">
        <v>0</v>
      </c>
      <c r="Y60" s="18" t="s">
        <v>368</v>
      </c>
      <c r="Z60" s="18">
        <v>0</v>
      </c>
      <c r="AA60" s="23">
        <f>G60</f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 t="str">
        <f t="shared" ca="1" si="2"/>
        <v>06</v>
      </c>
      <c r="CL60" s="18" t="str">
        <f t="shared" ca="1" si="3"/>
        <v>16</v>
      </c>
      <c r="CM60" s="18" t="str">
        <f t="shared" ca="1" si="4"/>
        <v>08</v>
      </c>
      <c r="CN60" s="18" t="str">
        <f t="shared" ca="1" si="5"/>
        <v>05</v>
      </c>
      <c r="CO60" s="18" t="str">
        <f t="shared" ca="1" si="6"/>
        <v>11</v>
      </c>
      <c r="CP60" s="18" t="str">
        <f t="shared" ca="1" si="7"/>
        <v>14</v>
      </c>
      <c r="CQ60" s="18" t="str">
        <f t="shared" ca="1" si="8"/>
        <v>2C</v>
      </c>
      <c r="CR60" s="18" t="str">
        <f t="shared" ca="1" si="9"/>
        <v>00</v>
      </c>
      <c r="CS60" s="18" t="s">
        <v>25</v>
      </c>
      <c r="CT60" s="18">
        <f t="shared" ca="1" si="0"/>
        <v>95</v>
      </c>
      <c r="CU60" s="16" t="str">
        <f t="shared" ca="1" si="10"/>
        <v>7B01015FA501000000000000000000000000000000000C0000000000000000000000000000000000000000000000000000000000000000000000000000000000000000000000000000000000000000000000000000000616080511142C007D</v>
      </c>
      <c r="CV60" s="95">
        <v>59</v>
      </c>
      <c r="CW60" s="21"/>
      <c r="CX60" s="18" t="str">
        <f t="shared" si="11"/>
        <v>00</v>
      </c>
      <c r="CY60" s="18">
        <f t="shared" si="12"/>
        <v>0</v>
      </c>
      <c r="CZ60" s="20"/>
      <c r="DA60" s="21"/>
    </row>
    <row r="61" spans="1:105" ht="33">
      <c r="A61" s="27"/>
      <c r="B61" s="158"/>
      <c r="C61" s="165" t="s">
        <v>386</v>
      </c>
      <c r="D61" s="104"/>
      <c r="E61" s="16">
        <v>2</v>
      </c>
      <c r="F61" s="101" t="str">
        <f t="shared" si="1"/>
        <v>127</v>
      </c>
      <c r="G61" s="22" t="s">
        <v>246</v>
      </c>
      <c r="H61" s="18" t="s">
        <v>18</v>
      </c>
      <c r="I61" s="18">
        <v>1</v>
      </c>
      <c r="J61" s="18">
        <v>1</v>
      </c>
      <c r="K61" s="18" t="s">
        <v>448</v>
      </c>
      <c r="L61" s="18" t="s">
        <v>449</v>
      </c>
      <c r="M61" s="18">
        <v>1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9">
        <v>0</v>
      </c>
      <c r="T61" s="19">
        <v>0</v>
      </c>
      <c r="U61" s="19">
        <v>0</v>
      </c>
      <c r="V61" s="19">
        <v>0</v>
      </c>
      <c r="W61" s="19">
        <v>0</v>
      </c>
      <c r="X61" s="18">
        <v>0</v>
      </c>
      <c r="Y61" s="18" t="s">
        <v>368</v>
      </c>
      <c r="Z61" s="18">
        <v>0</v>
      </c>
      <c r="AA61" s="23" t="str">
        <f t="shared" ref="AA61:AA62" si="27">G61</f>
        <v>7F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 t="str">
        <f t="shared" ca="1" si="2"/>
        <v>06</v>
      </c>
      <c r="CL61" s="18" t="str">
        <f t="shared" ca="1" si="3"/>
        <v>16</v>
      </c>
      <c r="CM61" s="18" t="str">
        <f t="shared" ca="1" si="4"/>
        <v>08</v>
      </c>
      <c r="CN61" s="18" t="str">
        <f t="shared" ca="1" si="5"/>
        <v>05</v>
      </c>
      <c r="CO61" s="18" t="str">
        <f t="shared" ca="1" si="6"/>
        <v>11</v>
      </c>
      <c r="CP61" s="18" t="str">
        <f t="shared" ca="1" si="7"/>
        <v>14</v>
      </c>
      <c r="CQ61" s="18" t="str">
        <f t="shared" ca="1" si="8"/>
        <v>2C</v>
      </c>
      <c r="CR61" s="18" t="str">
        <f t="shared" ca="1" si="9"/>
        <v>05</v>
      </c>
      <c r="CS61" s="18" t="s">
        <v>25</v>
      </c>
      <c r="CT61" s="18">
        <f t="shared" ca="1" si="0"/>
        <v>95</v>
      </c>
      <c r="CU61" s="16" t="str">
        <f t="shared" ca="1" si="10"/>
        <v>7B01015FA501000000000000000000000000000000000C007F000000000000000000000000000000000000000000000000000000000000000000000000000000000000000000000000000000000000000000000000000616080511142C057D</v>
      </c>
      <c r="CV61" s="95">
        <v>60</v>
      </c>
      <c r="CW61" s="21"/>
      <c r="CX61" s="18" t="str">
        <f t="shared" si="11"/>
        <v>00</v>
      </c>
      <c r="CY61" s="18">
        <f t="shared" si="12"/>
        <v>0</v>
      </c>
      <c r="CZ61" s="20"/>
      <c r="DA61" s="21"/>
    </row>
    <row r="62" spans="1:105" ht="33">
      <c r="A62" s="27"/>
      <c r="B62" s="159"/>
      <c r="C62" s="166"/>
      <c r="D62" s="104"/>
      <c r="E62" s="16">
        <v>3</v>
      </c>
      <c r="F62" s="101" t="str">
        <f t="shared" si="1"/>
        <v>255</v>
      </c>
      <c r="G62" s="22" t="s">
        <v>22</v>
      </c>
      <c r="H62" s="18" t="s">
        <v>18</v>
      </c>
      <c r="I62" s="18">
        <v>1</v>
      </c>
      <c r="J62" s="18">
        <v>1</v>
      </c>
      <c r="K62" s="18" t="s">
        <v>448</v>
      </c>
      <c r="L62" s="18" t="s">
        <v>449</v>
      </c>
      <c r="M62" s="18">
        <v>1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9">
        <v>0</v>
      </c>
      <c r="T62" s="19">
        <v>0</v>
      </c>
      <c r="U62" s="19">
        <v>0</v>
      </c>
      <c r="V62" s="19">
        <v>0</v>
      </c>
      <c r="W62" s="19">
        <v>0</v>
      </c>
      <c r="X62" s="18">
        <v>0</v>
      </c>
      <c r="Y62" s="18" t="s">
        <v>368</v>
      </c>
      <c r="Z62" s="18">
        <v>0</v>
      </c>
      <c r="AA62" s="23" t="str">
        <f t="shared" si="27"/>
        <v>FF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 t="str">
        <f t="shared" ca="1" si="2"/>
        <v>06</v>
      </c>
      <c r="CL62" s="18" t="str">
        <f t="shared" ca="1" si="3"/>
        <v>16</v>
      </c>
      <c r="CM62" s="18" t="str">
        <f t="shared" ca="1" si="4"/>
        <v>08</v>
      </c>
      <c r="CN62" s="18" t="str">
        <f t="shared" ca="1" si="5"/>
        <v>05</v>
      </c>
      <c r="CO62" s="18" t="str">
        <f t="shared" ca="1" si="6"/>
        <v>11</v>
      </c>
      <c r="CP62" s="18" t="str">
        <f t="shared" ca="1" si="7"/>
        <v>14</v>
      </c>
      <c r="CQ62" s="18" t="str">
        <f t="shared" ca="1" si="8"/>
        <v>2C</v>
      </c>
      <c r="CR62" s="18" t="str">
        <f t="shared" ca="1" si="9"/>
        <v>05</v>
      </c>
      <c r="CS62" s="18" t="s">
        <v>25</v>
      </c>
      <c r="CT62" s="18">
        <f t="shared" ca="1" si="0"/>
        <v>95</v>
      </c>
      <c r="CU62" s="16" t="str">
        <f t="shared" ca="1" si="10"/>
        <v>7B01015FA501000000000000000000000000000000000C00FF000000000000000000000000000000000000000000000000000000000000000000000000000000000000000000000000000000000000000000000000000616080511142C057D</v>
      </c>
      <c r="CV62" s="95">
        <v>61</v>
      </c>
      <c r="CW62" s="21"/>
      <c r="CX62" s="18" t="str">
        <f t="shared" si="11"/>
        <v>00</v>
      </c>
      <c r="CY62" s="18">
        <f t="shared" si="12"/>
        <v>0</v>
      </c>
      <c r="CZ62" s="20"/>
      <c r="DA62" s="21"/>
    </row>
    <row r="63" spans="1:105" ht="33">
      <c r="A63" s="27"/>
      <c r="B63" s="157">
        <v>25</v>
      </c>
      <c r="C63" s="105" t="s">
        <v>369</v>
      </c>
      <c r="D63" s="104" t="s">
        <v>736</v>
      </c>
      <c r="E63" s="16">
        <v>1</v>
      </c>
      <c r="F63" s="101" t="str">
        <f t="shared" si="1"/>
        <v>000</v>
      </c>
      <c r="G63" s="22">
        <v>0</v>
      </c>
      <c r="H63" s="18" t="s">
        <v>18</v>
      </c>
      <c r="I63" s="18">
        <v>1</v>
      </c>
      <c r="J63" s="18">
        <v>1</v>
      </c>
      <c r="K63" s="18" t="s">
        <v>448</v>
      </c>
      <c r="L63" s="18" t="s">
        <v>449</v>
      </c>
      <c r="M63" s="18">
        <v>1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8">
        <v>0</v>
      </c>
      <c r="Y63" s="18" t="s">
        <v>368</v>
      </c>
      <c r="Z63" s="18">
        <v>0</v>
      </c>
      <c r="AA63" s="18">
        <v>0</v>
      </c>
      <c r="AB63" s="23">
        <f>G63</f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 t="str">
        <f t="shared" ca="1" si="2"/>
        <v>06</v>
      </c>
      <c r="CL63" s="18" t="str">
        <f t="shared" ca="1" si="3"/>
        <v>16</v>
      </c>
      <c r="CM63" s="18" t="str">
        <f t="shared" ca="1" si="4"/>
        <v>08</v>
      </c>
      <c r="CN63" s="18" t="str">
        <f t="shared" ca="1" si="5"/>
        <v>05</v>
      </c>
      <c r="CO63" s="18" t="str">
        <f t="shared" ca="1" si="6"/>
        <v>11</v>
      </c>
      <c r="CP63" s="18" t="str">
        <f t="shared" ca="1" si="7"/>
        <v>14</v>
      </c>
      <c r="CQ63" s="18" t="str">
        <f t="shared" ca="1" si="8"/>
        <v>2C</v>
      </c>
      <c r="CR63" s="18" t="str">
        <f t="shared" ca="1" si="9"/>
        <v>00</v>
      </c>
      <c r="CS63" s="18" t="s">
        <v>25</v>
      </c>
      <c r="CT63" s="18">
        <f t="shared" ca="1" si="0"/>
        <v>95</v>
      </c>
      <c r="CU63" s="16" t="str">
        <f t="shared" ca="1" si="10"/>
        <v>7B01015FA501000000000000000000000000000000000C0000000000000000000000000000000000000000000000000000000000000000000000000000000000000000000000000000000000000000000000000000000616080511142C007D</v>
      </c>
      <c r="CV63" s="95">
        <v>62</v>
      </c>
      <c r="CW63" s="21"/>
      <c r="CX63" s="18" t="str">
        <f t="shared" si="11"/>
        <v>00</v>
      </c>
      <c r="CY63" s="18">
        <f t="shared" si="12"/>
        <v>0</v>
      </c>
      <c r="CZ63" s="20"/>
      <c r="DA63" s="21"/>
    </row>
    <row r="64" spans="1:105" ht="33">
      <c r="A64" s="27"/>
      <c r="B64" s="158"/>
      <c r="C64" s="165" t="s">
        <v>387</v>
      </c>
      <c r="D64" s="104"/>
      <c r="E64" s="16">
        <v>2</v>
      </c>
      <c r="F64" s="101" t="str">
        <f t="shared" si="1"/>
        <v>127</v>
      </c>
      <c r="G64" s="22" t="s">
        <v>246</v>
      </c>
      <c r="H64" s="18" t="s">
        <v>18</v>
      </c>
      <c r="I64" s="18">
        <v>1</v>
      </c>
      <c r="J64" s="18">
        <v>1</v>
      </c>
      <c r="K64" s="18" t="s">
        <v>448</v>
      </c>
      <c r="L64" s="18" t="s">
        <v>449</v>
      </c>
      <c r="M64" s="18">
        <v>1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9">
        <v>0</v>
      </c>
      <c r="T64" s="19">
        <v>0</v>
      </c>
      <c r="U64" s="19">
        <v>0</v>
      </c>
      <c r="V64" s="19">
        <v>0</v>
      </c>
      <c r="W64" s="19">
        <v>0</v>
      </c>
      <c r="X64" s="18">
        <v>0</v>
      </c>
      <c r="Y64" s="18" t="s">
        <v>368</v>
      </c>
      <c r="Z64" s="18">
        <v>0</v>
      </c>
      <c r="AA64" s="18">
        <v>0</v>
      </c>
      <c r="AB64" s="23" t="str">
        <f t="shared" ref="AB64:AB65" si="28">G64</f>
        <v>7F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 t="str">
        <f t="shared" ca="1" si="2"/>
        <v>06</v>
      </c>
      <c r="CL64" s="18" t="str">
        <f t="shared" ca="1" si="3"/>
        <v>16</v>
      </c>
      <c r="CM64" s="18" t="str">
        <f t="shared" ca="1" si="4"/>
        <v>08</v>
      </c>
      <c r="CN64" s="18" t="str">
        <f t="shared" ca="1" si="5"/>
        <v>05</v>
      </c>
      <c r="CO64" s="18" t="str">
        <f t="shared" ca="1" si="6"/>
        <v>11</v>
      </c>
      <c r="CP64" s="18" t="str">
        <f t="shared" ca="1" si="7"/>
        <v>14</v>
      </c>
      <c r="CQ64" s="18" t="str">
        <f t="shared" ca="1" si="8"/>
        <v>2C</v>
      </c>
      <c r="CR64" s="18" t="str">
        <f t="shared" ca="1" si="9"/>
        <v>05</v>
      </c>
      <c r="CS64" s="18" t="s">
        <v>25</v>
      </c>
      <c r="CT64" s="18">
        <f t="shared" ca="1" si="0"/>
        <v>95</v>
      </c>
      <c r="CU64" s="16" t="str">
        <f t="shared" ca="1" si="10"/>
        <v>7B01015FA501000000000000000000000000000000000C00007F0000000000000000000000000000000000000000000000000000000000000000000000000000000000000000000000000000000000000000000000000616080511142C057D</v>
      </c>
      <c r="CV64" s="95">
        <v>63</v>
      </c>
      <c r="CW64" s="21"/>
      <c r="CX64" s="18" t="str">
        <f t="shared" si="11"/>
        <v>00</v>
      </c>
      <c r="CY64" s="18">
        <f t="shared" si="12"/>
        <v>0</v>
      </c>
      <c r="CZ64" s="20"/>
      <c r="DA64" s="21"/>
    </row>
    <row r="65" spans="1:105" ht="33">
      <c r="A65" s="27"/>
      <c r="B65" s="159"/>
      <c r="C65" s="166"/>
      <c r="D65" s="104"/>
      <c r="E65" s="16">
        <v>3</v>
      </c>
      <c r="F65" s="101" t="str">
        <f t="shared" si="1"/>
        <v>255</v>
      </c>
      <c r="G65" s="22" t="s">
        <v>22</v>
      </c>
      <c r="H65" s="18" t="s">
        <v>18</v>
      </c>
      <c r="I65" s="18">
        <v>1</v>
      </c>
      <c r="J65" s="18">
        <v>1</v>
      </c>
      <c r="K65" s="18" t="s">
        <v>448</v>
      </c>
      <c r="L65" s="18" t="s">
        <v>449</v>
      </c>
      <c r="M65" s="18">
        <v>1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9">
        <v>0</v>
      </c>
      <c r="T65" s="19">
        <v>0</v>
      </c>
      <c r="U65" s="19">
        <v>0</v>
      </c>
      <c r="V65" s="19">
        <v>0</v>
      </c>
      <c r="W65" s="19">
        <v>0</v>
      </c>
      <c r="X65" s="18">
        <v>0</v>
      </c>
      <c r="Y65" s="18" t="s">
        <v>368</v>
      </c>
      <c r="Z65" s="18">
        <v>0</v>
      </c>
      <c r="AA65" s="18">
        <v>0</v>
      </c>
      <c r="AB65" s="23" t="str">
        <f t="shared" si="28"/>
        <v>FF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 t="str">
        <f t="shared" ca="1" si="2"/>
        <v>06</v>
      </c>
      <c r="CL65" s="18" t="str">
        <f t="shared" ca="1" si="3"/>
        <v>16</v>
      </c>
      <c r="CM65" s="18" t="str">
        <f t="shared" ca="1" si="4"/>
        <v>08</v>
      </c>
      <c r="CN65" s="18" t="str">
        <f t="shared" ca="1" si="5"/>
        <v>05</v>
      </c>
      <c r="CO65" s="18" t="str">
        <f t="shared" ca="1" si="6"/>
        <v>11</v>
      </c>
      <c r="CP65" s="18" t="str">
        <f t="shared" ca="1" si="7"/>
        <v>14</v>
      </c>
      <c r="CQ65" s="18" t="str">
        <f t="shared" ca="1" si="8"/>
        <v>2C</v>
      </c>
      <c r="CR65" s="18" t="str">
        <f t="shared" ca="1" si="9"/>
        <v>05</v>
      </c>
      <c r="CS65" s="18" t="s">
        <v>25</v>
      </c>
      <c r="CT65" s="18">
        <f t="shared" ca="1" si="0"/>
        <v>95</v>
      </c>
      <c r="CU65" s="16" t="str">
        <f t="shared" ca="1" si="10"/>
        <v>7B01015FA501000000000000000000000000000000000C0000FF0000000000000000000000000000000000000000000000000000000000000000000000000000000000000000000000000000000000000000000000000616080511142C057D</v>
      </c>
      <c r="CV65" s="95">
        <v>64</v>
      </c>
      <c r="CW65" s="21"/>
      <c r="CX65" s="18" t="str">
        <f t="shared" si="11"/>
        <v>00</v>
      </c>
      <c r="CY65" s="18">
        <f t="shared" si="12"/>
        <v>0</v>
      </c>
      <c r="CZ65" s="20"/>
      <c r="DA65" s="21"/>
    </row>
    <row r="66" spans="1:105" ht="33">
      <c r="A66" s="27"/>
      <c r="B66" s="157">
        <v>26</v>
      </c>
      <c r="C66" s="105" t="s">
        <v>367</v>
      </c>
      <c r="D66" s="104" t="s">
        <v>734</v>
      </c>
      <c r="E66" s="16">
        <v>1</v>
      </c>
      <c r="F66" s="101" t="str">
        <f t="shared" si="1"/>
        <v>000</v>
      </c>
      <c r="G66" s="22">
        <v>0</v>
      </c>
      <c r="H66" s="18" t="s">
        <v>18</v>
      </c>
      <c r="I66" s="18">
        <v>1</v>
      </c>
      <c r="J66" s="18">
        <v>1</v>
      </c>
      <c r="K66" s="18" t="s">
        <v>448</v>
      </c>
      <c r="L66" s="18" t="s">
        <v>449</v>
      </c>
      <c r="M66" s="18">
        <v>1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9">
        <v>0</v>
      </c>
      <c r="T66" s="19">
        <v>0</v>
      </c>
      <c r="U66" s="19">
        <v>0</v>
      </c>
      <c r="V66" s="19">
        <v>0</v>
      </c>
      <c r="W66" s="19">
        <v>0</v>
      </c>
      <c r="X66" s="18">
        <v>0</v>
      </c>
      <c r="Y66" s="18" t="s">
        <v>368</v>
      </c>
      <c r="Z66" s="18">
        <v>0</v>
      </c>
      <c r="AA66" s="18">
        <v>0</v>
      </c>
      <c r="AB66" s="18">
        <v>0</v>
      </c>
      <c r="AC66" s="23">
        <f>G66</f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 t="str">
        <f t="shared" ca="1" si="2"/>
        <v>06</v>
      </c>
      <c r="CL66" s="18" t="str">
        <f t="shared" ca="1" si="3"/>
        <v>16</v>
      </c>
      <c r="CM66" s="18" t="str">
        <f t="shared" ca="1" si="4"/>
        <v>08</v>
      </c>
      <c r="CN66" s="18" t="str">
        <f t="shared" ca="1" si="5"/>
        <v>05</v>
      </c>
      <c r="CO66" s="18" t="str">
        <f t="shared" ca="1" si="6"/>
        <v>11</v>
      </c>
      <c r="CP66" s="18" t="str">
        <f t="shared" ca="1" si="7"/>
        <v>14</v>
      </c>
      <c r="CQ66" s="18" t="str">
        <f t="shared" ca="1" si="8"/>
        <v>2C</v>
      </c>
      <c r="CR66" s="18" t="str">
        <f t="shared" ca="1" si="9"/>
        <v>00</v>
      </c>
      <c r="CS66" s="18" t="s">
        <v>25</v>
      </c>
      <c r="CT66" s="18">
        <f t="shared" ref="CT66:CT129" ca="1" si="29">(LEN(CU66)/2)</f>
        <v>95</v>
      </c>
      <c r="CU66" s="16" t="str">
        <f t="shared" ca="1" si="10"/>
        <v>7B01015FA501000000000000000000000000000000000C0000000000000000000000000000000000000000000000000000000000000000000000000000000000000000000000000000000000000000000000000000000616080511142C007D</v>
      </c>
      <c r="CV66" s="95">
        <v>65</v>
      </c>
      <c r="CW66" s="21"/>
      <c r="CX66" s="18" t="str">
        <f t="shared" si="11"/>
        <v>00</v>
      </c>
      <c r="CY66" s="18">
        <f t="shared" si="12"/>
        <v>0</v>
      </c>
      <c r="CZ66" s="20"/>
      <c r="DA66" s="21"/>
    </row>
    <row r="67" spans="1:105" ht="33">
      <c r="A67" s="27"/>
      <c r="B67" s="158"/>
      <c r="C67" s="165" t="s">
        <v>390</v>
      </c>
      <c r="D67" s="104"/>
      <c r="E67" s="16">
        <v>2</v>
      </c>
      <c r="F67" s="101" t="str">
        <f t="shared" ref="F67:F130" si="30">TEXT(HEX2DEC(G67),"000")</f>
        <v>127</v>
      </c>
      <c r="G67" s="22" t="s">
        <v>246</v>
      </c>
      <c r="H67" s="18" t="s">
        <v>18</v>
      </c>
      <c r="I67" s="18">
        <v>1</v>
      </c>
      <c r="J67" s="18">
        <v>1</v>
      </c>
      <c r="K67" s="18" t="s">
        <v>448</v>
      </c>
      <c r="L67" s="18" t="s">
        <v>449</v>
      </c>
      <c r="M67" s="18">
        <v>1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9">
        <v>0</v>
      </c>
      <c r="T67" s="19">
        <v>0</v>
      </c>
      <c r="U67" s="19">
        <v>0</v>
      </c>
      <c r="V67" s="19">
        <v>0</v>
      </c>
      <c r="W67" s="19">
        <v>0</v>
      </c>
      <c r="X67" s="18">
        <v>0</v>
      </c>
      <c r="Y67" s="18" t="s">
        <v>368</v>
      </c>
      <c r="Z67" s="18">
        <v>0</v>
      </c>
      <c r="AA67" s="18">
        <v>0</v>
      </c>
      <c r="AB67" s="18">
        <v>0</v>
      </c>
      <c r="AC67" s="23" t="str">
        <f t="shared" ref="AC67:AC68" si="31">G67</f>
        <v>7F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 t="str">
        <f t="shared" ref="CK67:CK130" ca="1" si="32">_xlfn.BASE(WEEKDAY(NOW()),16,2)</f>
        <v>06</v>
      </c>
      <c r="CL67" s="18" t="str">
        <f t="shared" ref="CL67:CL130" ca="1" si="33">_xlfn.BASE(TEXT(NOW(),"YY"),16,2)</f>
        <v>16</v>
      </c>
      <c r="CM67" s="18" t="str">
        <f t="shared" ref="CM67:CM130" ca="1" si="34">_xlfn.BASE(MONTH(NOW()),16,2)</f>
        <v>08</v>
      </c>
      <c r="CN67" s="18" t="str">
        <f t="shared" ref="CN67:CN130" ca="1" si="35">_xlfn.BASE(DAY(NOW()),16,2)</f>
        <v>05</v>
      </c>
      <c r="CO67" s="18" t="str">
        <f t="shared" ref="CO67:CO130" ca="1" si="36">_xlfn.BASE(HOUR(NOW()),16,2)</f>
        <v>11</v>
      </c>
      <c r="CP67" s="18" t="str">
        <f t="shared" ref="CP67:CP130" ca="1" si="37">_xlfn.BASE(MINUTE(NOW()),16,2)</f>
        <v>14</v>
      </c>
      <c r="CQ67" s="18" t="str">
        <f t="shared" ref="CQ67:CQ130" ca="1" si="38">_xlfn.BASE(SECOND(NOW()),16,2)</f>
        <v>2C</v>
      </c>
      <c r="CR67" s="18" t="str">
        <f t="shared" ref="CR67:CR130" ca="1" si="39">TEXT(DEC2HEX(_xlfn.BITAND(SUM(
HEX2DEC(H67)+HEX2DEC(I67)+HEX2DEC(J67)+HEX2DEC(K67)+HEX2DEC(L67)+HEX2DEC(M67)+HEX2DEC(N67)+HEX2DEC(O67)+HEX2DEC(P67)+HEX2DEC(Q67)+HEX2DEC(R67)+HEX2DEC(S67)+HEX2DEC(T67)+HEX2DEC(U67)+HEX2DEC(V67)+
HEX2DEC(W67)+HEX2DEC(X67)+HEX2DEC(Y67)+HEX2DEC(Z67)+
HEX2DEC(AA67)+HEX2DEC(AB67)+HEX2DEC(AC67)+HEX2DEC(AD67)+HEX2DEC(AE67)+HEX2DEC(AF67)+HEX2DEC(AG67)+
HEX2DEC(AH67)+HEX2DEC(AI67)+HEX2DEC(AJ67)+HEX2DEC(AK67)+HEX2DEC(AL67)+HEX2DEC(AM67)+HEX2DEC(AN67)+HEX2DEC(AO67)+HEX2DEC(AP67)+HEX2DEC(AQ67)+HEX2DEC(AR67)+HEX2DEC(AS67)+HEX2DEC(AT67)+HEX2DEC(AU67)+HEX2DEC(AV67)+
HEX2DEC(AW67)+HEX2DEC(AX67)+HEX2DEC(AY67)+HEX2DEC(AZ67)+
HEX2DEC(BA67)+HEX2DEC(BB67)+HEX2DEC(BC67)+HEX2DEC(BD67)+HEX2DEC(BE67)+HEX2DEC(BF67)+HEX2DEC(BG67)+
HEX2DEC(BH67)+HEX2DEC(BI67)+HEX2DEC(BJ67)+HEX2DEC(BK67)+HEX2DEC(BL67)+HEX2DEC(BM67)+HEX2DEC(BN67)+HEX2DEC(BO67)+HEX2DEC(BP67)+HEX2DEC(BQ67)+HEX2DEC(BR67)+HEX2DEC(BS67)+HEX2DEC(BT67)+HEX2DEC(BU67)+HEX2DEC(BV67)+
HEX2DEC(BW67)+HEX2DEC(BX67)+HEX2DEC(BY67)+HEX2DEC(BZ67)+
HEX2DEC(CA67)+HEX2DEC(CB67)+HEX2DEC(CC67)+HEX2DEC(CD67)+HEX2DEC(CE67)+HEX2DEC(CF67)+HEX2DEC(CG67)+
HEX2DEC(CH67)+HEX2DEC(CI67)+HEX2DEC(CJ67)+HEX2DEC(CK67)+HEX2DEC(CL67)+HEX2DEC(CM67)+HEX2DEC(CN67)+HEX2DEC(CO67)+HEX2DEC(CP67)+HEX2DEC(CQ67)
),85)),"00")</f>
        <v>05</v>
      </c>
      <c r="CS67" s="18" t="s">
        <v>25</v>
      </c>
      <c r="CT67" s="18">
        <f t="shared" ca="1" si="29"/>
        <v>95</v>
      </c>
      <c r="CU67" s="16" t="str">
        <f t="shared" ref="CU67:CU130" ca="1" si="40">CONCATENATE(
TEXT(H67,"00"),
TEXT(I67,"00"),TEXT(J67,"00"),TEXT(K67,"00"),TEXT(L67,"00"),TEXT(M67,"00"),
TEXT(N67,"00"),TEXT(O67,"00"),TEXT(P67,"00"),TEXT(Q67,"00"),TEXT(R67,"00"),
TEXT(S67,"0000"),TEXT(T67,"0000"),TEXT(U67,"0000"),TEXT(V67,"0000"),TEXT(W67,"0000"),
TEXT(X67,"00"),TEXT(Y67,"00"),TEXT(Z67,"00"),
TEXT(AA67,"00"),TEXT(AB67,"00"),TEXT(AC67,"00"),TEXT(AD67,"00"),TEXT(AE67,"00"),
TEXT(AF67,"00"),TEXT(AG67,"00"),TEXT(AH67,"00"),TEXT(AI67,"00"),TEXT(AJ67,"00"),
TEXT(AK67,"00"),TEXT(AL67,"00"),TEXT(AM67,"00"),TEXT(AN67,"00"),TEXT(AO67,"00"),
TEXT(AP67,"00"),TEXT(AQ67,"00"),TEXT(AR67,"00"),TEXT(AS67,"00"),TEXT(AT67,"00"),
TEXT(AU67,"00"),TEXT(AV67,"00"),TEXT(AW67,"00"),TEXT(AX67,"00"),TEXT(AY67,"00"),
TEXT(AZ67,"00"),
TEXT(BA67,"00"),TEXT(BB67,"00"),TEXT(BC67,"00"),TEXT(BD67,"00"),TEXT(BE67,"00"),
TEXT(BF67,"00"),TEXT(BG67,"00"),TEXT(BH67,"00"),TEXT(BI67,"00"),TEXT(BJ67,"00"),
TEXT(BK67,"00"),TEXT(BL67,"00"),TEXT(BM67,"00"),TEXT(BN67,"00"),TEXT(BO67,"00"),
TEXT(BP67,"00"),TEXT(BQ67,"00"),TEXT(BR67,"00"),TEXT(BS67,"00"),TEXT(BT67,"00"),
TEXT(BU67,"00"),TEXT(BV67,"00"),TEXT(BW67,"00"),TEXT(BX67,"00"),TEXT(BY67,"00"),
TEXT(BZ67,"00"),
TEXT(CA67,"00"),TEXT(CB67,"00"),TEXT(CC67,"00"),TEXT(CD67,"00"),TEXT(CE67,"00"),
TEXT(CF67,"00"),TEXT(CG67,"00"),TEXT(CH67,"00"),TEXT(CI67,"00"),TEXT(CJ67,"00"),
TEXT(CK67,"00"),TEXT(CL67,"00"),TEXT(CM67,"00"),TEXT(CN67,"00"),TEXT(CO67,"00"),
TEXT(CP67,"00"),TEXT(CQ67,"00"),TEXT(CR67,"00"),TEXT(CS67,"00")
)</f>
        <v>7B01015FA501000000000000000000000000000000000C0000007F00000000000000000000000000000000000000000000000000000000000000000000000000000000000000000000000000000000000000000000000616080511142C057D</v>
      </c>
      <c r="CV67" s="95">
        <v>66</v>
      </c>
      <c r="CW67" s="21"/>
      <c r="CX67" s="18" t="str">
        <f t="shared" ref="CX67:CX130" si="41">TEXT(DEC2HEX(_xlfn.BITAND(SUM(
HEX2DEC(MID(CW67, 1,2))+HEX2DEC(MID(CW67, 4,2))+
HEX2DEC(MID(CW67, 7,2))+HEX2DEC(MID(CW67,10,2))+
HEX2DEC(MID(CW67,13,2))+HEX2DEC(MID(CW67,16,2))+
HEX2DEC(MID(CW67,19,2))
),85)),"00")</f>
        <v>00</v>
      </c>
      <c r="CY67" s="18">
        <f t="shared" ref="CY67:CY130" si="42">(LEN(CW67)/3)</f>
        <v>0</v>
      </c>
      <c r="CZ67" s="20"/>
      <c r="DA67" s="21"/>
    </row>
    <row r="68" spans="1:105" ht="33">
      <c r="A68" s="27"/>
      <c r="B68" s="159"/>
      <c r="C68" s="166"/>
      <c r="D68" s="104"/>
      <c r="E68" s="16">
        <v>3</v>
      </c>
      <c r="F68" s="101" t="str">
        <f t="shared" si="30"/>
        <v>255</v>
      </c>
      <c r="G68" s="22" t="s">
        <v>22</v>
      </c>
      <c r="H68" s="18" t="s">
        <v>18</v>
      </c>
      <c r="I68" s="18">
        <v>1</v>
      </c>
      <c r="J68" s="18">
        <v>1</v>
      </c>
      <c r="K68" s="18" t="s">
        <v>448</v>
      </c>
      <c r="L68" s="18" t="s">
        <v>449</v>
      </c>
      <c r="M68" s="18">
        <v>1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9">
        <v>0</v>
      </c>
      <c r="T68" s="19">
        <v>0</v>
      </c>
      <c r="U68" s="19">
        <v>0</v>
      </c>
      <c r="V68" s="19">
        <v>0</v>
      </c>
      <c r="W68" s="19">
        <v>0</v>
      </c>
      <c r="X68" s="18">
        <v>0</v>
      </c>
      <c r="Y68" s="18" t="s">
        <v>368</v>
      </c>
      <c r="Z68" s="18">
        <v>0</v>
      </c>
      <c r="AA68" s="18">
        <v>0</v>
      </c>
      <c r="AB68" s="18">
        <v>0</v>
      </c>
      <c r="AC68" s="23" t="str">
        <f t="shared" si="31"/>
        <v>FF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 t="str">
        <f t="shared" ca="1" si="32"/>
        <v>06</v>
      </c>
      <c r="CL68" s="18" t="str">
        <f t="shared" ca="1" si="33"/>
        <v>16</v>
      </c>
      <c r="CM68" s="18" t="str">
        <f t="shared" ca="1" si="34"/>
        <v>08</v>
      </c>
      <c r="CN68" s="18" t="str">
        <f t="shared" ca="1" si="35"/>
        <v>05</v>
      </c>
      <c r="CO68" s="18" t="str">
        <f t="shared" ca="1" si="36"/>
        <v>11</v>
      </c>
      <c r="CP68" s="18" t="str">
        <f t="shared" ca="1" si="37"/>
        <v>14</v>
      </c>
      <c r="CQ68" s="18" t="str">
        <f t="shared" ca="1" si="38"/>
        <v>2C</v>
      </c>
      <c r="CR68" s="18" t="str">
        <f t="shared" ca="1" si="39"/>
        <v>05</v>
      </c>
      <c r="CS68" s="18" t="s">
        <v>25</v>
      </c>
      <c r="CT68" s="18">
        <f t="shared" ca="1" si="29"/>
        <v>95</v>
      </c>
      <c r="CU68" s="16" t="str">
        <f t="shared" ca="1" si="40"/>
        <v>7B01015FA501000000000000000000000000000000000C000000FF00000000000000000000000000000000000000000000000000000000000000000000000000000000000000000000000000000000000000000000000616080511142C057D</v>
      </c>
      <c r="CV68" s="95">
        <v>67</v>
      </c>
      <c r="CW68" s="21"/>
      <c r="CX68" s="18" t="str">
        <f t="shared" si="41"/>
        <v>00</v>
      </c>
      <c r="CY68" s="18">
        <f t="shared" si="42"/>
        <v>0</v>
      </c>
      <c r="CZ68" s="20"/>
      <c r="DA68" s="21"/>
    </row>
    <row r="69" spans="1:105" ht="33">
      <c r="A69" s="27"/>
      <c r="B69" s="157">
        <v>27</v>
      </c>
      <c r="C69" s="105" t="s">
        <v>369</v>
      </c>
      <c r="D69" s="104" t="s">
        <v>736</v>
      </c>
      <c r="E69" s="16">
        <v>1</v>
      </c>
      <c r="F69" s="101" t="str">
        <f t="shared" si="30"/>
        <v>000</v>
      </c>
      <c r="G69" s="22">
        <v>0</v>
      </c>
      <c r="H69" s="18" t="s">
        <v>18</v>
      </c>
      <c r="I69" s="18">
        <v>1</v>
      </c>
      <c r="J69" s="18">
        <v>1</v>
      </c>
      <c r="K69" s="18" t="s">
        <v>448</v>
      </c>
      <c r="L69" s="18" t="s">
        <v>449</v>
      </c>
      <c r="M69" s="18">
        <v>1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9">
        <v>0</v>
      </c>
      <c r="T69" s="19">
        <v>0</v>
      </c>
      <c r="U69" s="19">
        <v>0</v>
      </c>
      <c r="V69" s="19">
        <v>0</v>
      </c>
      <c r="W69" s="19">
        <v>0</v>
      </c>
      <c r="X69" s="18">
        <v>0</v>
      </c>
      <c r="Y69" s="18" t="s">
        <v>368</v>
      </c>
      <c r="Z69" s="18">
        <v>0</v>
      </c>
      <c r="AA69" s="18">
        <v>0</v>
      </c>
      <c r="AB69" s="18">
        <v>0</v>
      </c>
      <c r="AC69" s="18">
        <v>0</v>
      </c>
      <c r="AD69" s="23">
        <f>G69</f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 t="str">
        <f t="shared" ca="1" si="32"/>
        <v>06</v>
      </c>
      <c r="CL69" s="18" t="str">
        <f t="shared" ca="1" si="33"/>
        <v>16</v>
      </c>
      <c r="CM69" s="18" t="str">
        <f t="shared" ca="1" si="34"/>
        <v>08</v>
      </c>
      <c r="CN69" s="18" t="str">
        <f t="shared" ca="1" si="35"/>
        <v>05</v>
      </c>
      <c r="CO69" s="18" t="str">
        <f t="shared" ca="1" si="36"/>
        <v>11</v>
      </c>
      <c r="CP69" s="18" t="str">
        <f t="shared" ca="1" si="37"/>
        <v>14</v>
      </c>
      <c r="CQ69" s="18" t="str">
        <f t="shared" ca="1" si="38"/>
        <v>2C</v>
      </c>
      <c r="CR69" s="18" t="str">
        <f t="shared" ca="1" si="39"/>
        <v>00</v>
      </c>
      <c r="CS69" s="18" t="s">
        <v>25</v>
      </c>
      <c r="CT69" s="18">
        <f t="shared" ca="1" si="29"/>
        <v>95</v>
      </c>
      <c r="CU69" s="16" t="str">
        <f t="shared" ca="1" si="40"/>
        <v>7B01015FA501000000000000000000000000000000000C0000000000000000000000000000000000000000000000000000000000000000000000000000000000000000000000000000000000000000000000000000000616080511142C007D</v>
      </c>
      <c r="CV69" s="95">
        <v>68</v>
      </c>
      <c r="CW69" s="21"/>
      <c r="CX69" s="18" t="str">
        <f t="shared" si="41"/>
        <v>00</v>
      </c>
      <c r="CY69" s="18">
        <f t="shared" si="42"/>
        <v>0</v>
      </c>
      <c r="CZ69" s="20"/>
      <c r="DA69" s="21"/>
    </row>
    <row r="70" spans="1:105" ht="33">
      <c r="A70" s="27"/>
      <c r="B70" s="158"/>
      <c r="C70" s="165" t="s">
        <v>388</v>
      </c>
      <c r="D70" s="104"/>
      <c r="E70" s="16">
        <v>2</v>
      </c>
      <c r="F70" s="101" t="str">
        <f t="shared" si="30"/>
        <v>127</v>
      </c>
      <c r="G70" s="22" t="s">
        <v>246</v>
      </c>
      <c r="H70" s="18" t="s">
        <v>18</v>
      </c>
      <c r="I70" s="18">
        <v>1</v>
      </c>
      <c r="J70" s="18">
        <v>1</v>
      </c>
      <c r="K70" s="18" t="s">
        <v>448</v>
      </c>
      <c r="L70" s="18" t="s">
        <v>449</v>
      </c>
      <c r="M70" s="18">
        <v>1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9">
        <v>0</v>
      </c>
      <c r="T70" s="19">
        <v>0</v>
      </c>
      <c r="U70" s="19">
        <v>0</v>
      </c>
      <c r="V70" s="19">
        <v>0</v>
      </c>
      <c r="W70" s="19">
        <v>0</v>
      </c>
      <c r="X70" s="18">
        <v>0</v>
      </c>
      <c r="Y70" s="18" t="s">
        <v>368</v>
      </c>
      <c r="Z70" s="18">
        <v>0</v>
      </c>
      <c r="AA70" s="18">
        <v>0</v>
      </c>
      <c r="AB70" s="18">
        <v>0</v>
      </c>
      <c r="AC70" s="18">
        <v>0</v>
      </c>
      <c r="AD70" s="23" t="str">
        <f t="shared" ref="AD70:AD71" si="43">G70</f>
        <v>7F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 t="str">
        <f t="shared" ca="1" si="32"/>
        <v>06</v>
      </c>
      <c r="CL70" s="18" t="str">
        <f t="shared" ca="1" si="33"/>
        <v>16</v>
      </c>
      <c r="CM70" s="18" t="str">
        <f t="shared" ca="1" si="34"/>
        <v>08</v>
      </c>
      <c r="CN70" s="18" t="str">
        <f t="shared" ca="1" si="35"/>
        <v>05</v>
      </c>
      <c r="CO70" s="18" t="str">
        <f t="shared" ca="1" si="36"/>
        <v>11</v>
      </c>
      <c r="CP70" s="18" t="str">
        <f t="shared" ca="1" si="37"/>
        <v>14</v>
      </c>
      <c r="CQ70" s="18" t="str">
        <f t="shared" ca="1" si="38"/>
        <v>2C</v>
      </c>
      <c r="CR70" s="18" t="str">
        <f t="shared" ca="1" si="39"/>
        <v>05</v>
      </c>
      <c r="CS70" s="18" t="s">
        <v>25</v>
      </c>
      <c r="CT70" s="18">
        <f t="shared" ca="1" si="29"/>
        <v>95</v>
      </c>
      <c r="CU70" s="16" t="str">
        <f t="shared" ca="1" si="40"/>
        <v>7B01015FA501000000000000000000000000000000000C000000007F000000000000000000000000000000000000000000000000000000000000000000000000000000000000000000000000000000000000000000000616080511142C057D</v>
      </c>
      <c r="CV70" s="95">
        <v>69</v>
      </c>
      <c r="CW70" s="21"/>
      <c r="CX70" s="18" t="str">
        <f t="shared" si="41"/>
        <v>00</v>
      </c>
      <c r="CY70" s="18">
        <f t="shared" si="42"/>
        <v>0</v>
      </c>
      <c r="CZ70" s="20"/>
      <c r="DA70" s="21"/>
    </row>
    <row r="71" spans="1:105" ht="33">
      <c r="A71" s="27"/>
      <c r="B71" s="159"/>
      <c r="C71" s="166"/>
      <c r="D71" s="104"/>
      <c r="E71" s="16">
        <v>3</v>
      </c>
      <c r="F71" s="101" t="str">
        <f t="shared" si="30"/>
        <v>255</v>
      </c>
      <c r="G71" s="22" t="s">
        <v>22</v>
      </c>
      <c r="H71" s="18" t="s">
        <v>18</v>
      </c>
      <c r="I71" s="18">
        <v>1</v>
      </c>
      <c r="J71" s="18">
        <v>1</v>
      </c>
      <c r="K71" s="18" t="s">
        <v>448</v>
      </c>
      <c r="L71" s="18" t="s">
        <v>449</v>
      </c>
      <c r="M71" s="18">
        <v>1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9">
        <v>0</v>
      </c>
      <c r="T71" s="19">
        <v>0</v>
      </c>
      <c r="U71" s="19">
        <v>0</v>
      </c>
      <c r="V71" s="19">
        <v>0</v>
      </c>
      <c r="W71" s="19">
        <v>0</v>
      </c>
      <c r="X71" s="18">
        <v>0</v>
      </c>
      <c r="Y71" s="18" t="s">
        <v>368</v>
      </c>
      <c r="Z71" s="18">
        <v>0</v>
      </c>
      <c r="AA71" s="18">
        <v>0</v>
      </c>
      <c r="AB71" s="18">
        <v>0</v>
      </c>
      <c r="AC71" s="18">
        <v>0</v>
      </c>
      <c r="AD71" s="23" t="str">
        <f t="shared" si="43"/>
        <v>FF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 t="str">
        <f t="shared" ca="1" si="32"/>
        <v>06</v>
      </c>
      <c r="CL71" s="18" t="str">
        <f t="shared" ca="1" si="33"/>
        <v>16</v>
      </c>
      <c r="CM71" s="18" t="str">
        <f t="shared" ca="1" si="34"/>
        <v>08</v>
      </c>
      <c r="CN71" s="18" t="str">
        <f t="shared" ca="1" si="35"/>
        <v>05</v>
      </c>
      <c r="CO71" s="18" t="str">
        <f t="shared" ca="1" si="36"/>
        <v>11</v>
      </c>
      <c r="CP71" s="18" t="str">
        <f t="shared" ca="1" si="37"/>
        <v>14</v>
      </c>
      <c r="CQ71" s="18" t="str">
        <f t="shared" ca="1" si="38"/>
        <v>2C</v>
      </c>
      <c r="CR71" s="18" t="str">
        <f t="shared" ca="1" si="39"/>
        <v>05</v>
      </c>
      <c r="CS71" s="18" t="s">
        <v>25</v>
      </c>
      <c r="CT71" s="18">
        <f t="shared" ca="1" si="29"/>
        <v>95</v>
      </c>
      <c r="CU71" s="16" t="str">
        <f t="shared" ca="1" si="40"/>
        <v>7B01015FA501000000000000000000000000000000000C00000000FF000000000000000000000000000000000000000000000000000000000000000000000000000000000000000000000000000000000000000000000616080511142C057D</v>
      </c>
      <c r="CV71" s="95">
        <v>70</v>
      </c>
      <c r="CW71" s="21"/>
      <c r="CX71" s="18" t="str">
        <f t="shared" si="41"/>
        <v>00</v>
      </c>
      <c r="CY71" s="18">
        <f t="shared" si="42"/>
        <v>0</v>
      </c>
      <c r="CZ71" s="20"/>
      <c r="DA71" s="21"/>
    </row>
    <row r="72" spans="1:105" ht="33">
      <c r="A72" s="27"/>
      <c r="B72" s="157">
        <v>28</v>
      </c>
      <c r="C72" s="105" t="s">
        <v>367</v>
      </c>
      <c r="D72" s="104" t="s">
        <v>734</v>
      </c>
      <c r="E72" s="16">
        <v>1</v>
      </c>
      <c r="F72" s="101" t="str">
        <f t="shared" si="30"/>
        <v>000</v>
      </c>
      <c r="G72" s="22">
        <v>0</v>
      </c>
      <c r="H72" s="18" t="s">
        <v>18</v>
      </c>
      <c r="I72" s="18">
        <v>1</v>
      </c>
      <c r="J72" s="18">
        <v>1</v>
      </c>
      <c r="K72" s="18" t="s">
        <v>448</v>
      </c>
      <c r="L72" s="18" t="s">
        <v>449</v>
      </c>
      <c r="M72" s="18">
        <v>1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8">
        <v>0</v>
      </c>
      <c r="Y72" s="18" t="s">
        <v>368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23">
        <f>G72</f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 t="str">
        <f t="shared" ca="1" si="32"/>
        <v>06</v>
      </c>
      <c r="CL72" s="18" t="str">
        <f t="shared" ca="1" si="33"/>
        <v>16</v>
      </c>
      <c r="CM72" s="18" t="str">
        <f t="shared" ca="1" si="34"/>
        <v>08</v>
      </c>
      <c r="CN72" s="18" t="str">
        <f t="shared" ca="1" si="35"/>
        <v>05</v>
      </c>
      <c r="CO72" s="18" t="str">
        <f t="shared" ca="1" si="36"/>
        <v>11</v>
      </c>
      <c r="CP72" s="18" t="str">
        <f t="shared" ca="1" si="37"/>
        <v>14</v>
      </c>
      <c r="CQ72" s="18" t="str">
        <f t="shared" ca="1" si="38"/>
        <v>2C</v>
      </c>
      <c r="CR72" s="18" t="str">
        <f t="shared" ca="1" si="39"/>
        <v>00</v>
      </c>
      <c r="CS72" s="18" t="s">
        <v>25</v>
      </c>
      <c r="CT72" s="18">
        <f t="shared" ca="1" si="29"/>
        <v>95</v>
      </c>
      <c r="CU72" s="16" t="str">
        <f t="shared" ca="1" si="40"/>
        <v>7B01015FA501000000000000000000000000000000000C0000000000000000000000000000000000000000000000000000000000000000000000000000000000000000000000000000000000000000000000000000000616080511142C007D</v>
      </c>
      <c r="CV72" s="95">
        <v>71</v>
      </c>
      <c r="CW72" s="21"/>
      <c r="CX72" s="18" t="str">
        <f t="shared" si="41"/>
        <v>00</v>
      </c>
      <c r="CY72" s="18">
        <f t="shared" si="42"/>
        <v>0</v>
      </c>
      <c r="CZ72" s="20"/>
      <c r="DA72" s="21"/>
    </row>
    <row r="73" spans="1:105" ht="33">
      <c r="A73" s="27"/>
      <c r="B73" s="158"/>
      <c r="C73" s="165" t="s">
        <v>389</v>
      </c>
      <c r="D73" s="104"/>
      <c r="E73" s="16">
        <v>2</v>
      </c>
      <c r="F73" s="101" t="str">
        <f t="shared" si="30"/>
        <v>127</v>
      </c>
      <c r="G73" s="22" t="s">
        <v>246</v>
      </c>
      <c r="H73" s="18" t="s">
        <v>18</v>
      </c>
      <c r="I73" s="18">
        <v>1</v>
      </c>
      <c r="J73" s="18">
        <v>1</v>
      </c>
      <c r="K73" s="18" t="s">
        <v>448</v>
      </c>
      <c r="L73" s="18" t="s">
        <v>449</v>
      </c>
      <c r="M73" s="18">
        <v>1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9">
        <v>0</v>
      </c>
      <c r="T73" s="19">
        <v>0</v>
      </c>
      <c r="U73" s="19">
        <v>0</v>
      </c>
      <c r="V73" s="19">
        <v>0</v>
      </c>
      <c r="W73" s="19">
        <v>0</v>
      </c>
      <c r="X73" s="18">
        <v>0</v>
      </c>
      <c r="Y73" s="18" t="s">
        <v>368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23" t="str">
        <f t="shared" ref="AE73:AE74" si="44">G73</f>
        <v>7F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 t="str">
        <f t="shared" ca="1" si="32"/>
        <v>06</v>
      </c>
      <c r="CL73" s="18" t="str">
        <f t="shared" ca="1" si="33"/>
        <v>16</v>
      </c>
      <c r="CM73" s="18" t="str">
        <f t="shared" ca="1" si="34"/>
        <v>08</v>
      </c>
      <c r="CN73" s="18" t="str">
        <f t="shared" ca="1" si="35"/>
        <v>05</v>
      </c>
      <c r="CO73" s="18" t="str">
        <f t="shared" ca="1" si="36"/>
        <v>11</v>
      </c>
      <c r="CP73" s="18" t="str">
        <f t="shared" ca="1" si="37"/>
        <v>14</v>
      </c>
      <c r="CQ73" s="18" t="str">
        <f t="shared" ca="1" si="38"/>
        <v>2C</v>
      </c>
      <c r="CR73" s="18" t="str">
        <f t="shared" ca="1" si="39"/>
        <v>05</v>
      </c>
      <c r="CS73" s="18" t="s">
        <v>25</v>
      </c>
      <c r="CT73" s="18">
        <f t="shared" ca="1" si="29"/>
        <v>95</v>
      </c>
      <c r="CU73" s="16" t="str">
        <f t="shared" ca="1" si="40"/>
        <v>7B01015FA501000000000000000000000000000000000C00000000007F0000000000000000000000000000000000000000000000000000000000000000000000000000000000000000000000000000000000000000000616080511142C057D</v>
      </c>
      <c r="CV73" s="95">
        <v>72</v>
      </c>
      <c r="CW73" s="21"/>
      <c r="CX73" s="18" t="str">
        <f t="shared" si="41"/>
        <v>00</v>
      </c>
      <c r="CY73" s="18">
        <f t="shared" si="42"/>
        <v>0</v>
      </c>
      <c r="CZ73" s="20"/>
      <c r="DA73" s="21"/>
    </row>
    <row r="74" spans="1:105" ht="33">
      <c r="A74" s="27"/>
      <c r="B74" s="159"/>
      <c r="C74" s="166"/>
      <c r="D74" s="104"/>
      <c r="E74" s="16">
        <v>3</v>
      </c>
      <c r="F74" s="101" t="str">
        <f t="shared" si="30"/>
        <v>255</v>
      </c>
      <c r="G74" s="22" t="s">
        <v>22</v>
      </c>
      <c r="H74" s="18" t="s">
        <v>18</v>
      </c>
      <c r="I74" s="18">
        <v>1</v>
      </c>
      <c r="J74" s="18">
        <v>1</v>
      </c>
      <c r="K74" s="18" t="s">
        <v>448</v>
      </c>
      <c r="L74" s="18" t="s">
        <v>449</v>
      </c>
      <c r="M74" s="18">
        <v>1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9">
        <v>0</v>
      </c>
      <c r="T74" s="19">
        <v>0</v>
      </c>
      <c r="U74" s="19">
        <v>0</v>
      </c>
      <c r="V74" s="19">
        <v>0</v>
      </c>
      <c r="W74" s="19">
        <v>0</v>
      </c>
      <c r="X74" s="18">
        <v>0</v>
      </c>
      <c r="Y74" s="18" t="s">
        <v>368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23" t="str">
        <f t="shared" si="44"/>
        <v>FF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0</v>
      </c>
      <c r="BS74" s="18">
        <v>0</v>
      </c>
      <c r="BT74" s="18">
        <v>0</v>
      </c>
      <c r="BU74" s="18">
        <v>0</v>
      </c>
      <c r="BV74" s="18">
        <v>0</v>
      </c>
      <c r="BW74" s="18">
        <v>0</v>
      </c>
      <c r="BX74" s="18">
        <v>0</v>
      </c>
      <c r="BY74" s="18">
        <v>0</v>
      </c>
      <c r="BZ74" s="18">
        <v>0</v>
      </c>
      <c r="CA74" s="18">
        <v>0</v>
      </c>
      <c r="CB74" s="18">
        <v>0</v>
      </c>
      <c r="CC74" s="18">
        <v>0</v>
      </c>
      <c r="CD74" s="18">
        <v>0</v>
      </c>
      <c r="CE74" s="18">
        <v>0</v>
      </c>
      <c r="CF74" s="18">
        <v>0</v>
      </c>
      <c r="CG74" s="18">
        <v>0</v>
      </c>
      <c r="CH74" s="18">
        <v>0</v>
      </c>
      <c r="CI74" s="18">
        <v>0</v>
      </c>
      <c r="CJ74" s="18">
        <v>0</v>
      </c>
      <c r="CK74" s="18" t="str">
        <f t="shared" ca="1" si="32"/>
        <v>06</v>
      </c>
      <c r="CL74" s="18" t="str">
        <f t="shared" ca="1" si="33"/>
        <v>16</v>
      </c>
      <c r="CM74" s="18" t="str">
        <f t="shared" ca="1" si="34"/>
        <v>08</v>
      </c>
      <c r="CN74" s="18" t="str">
        <f t="shared" ca="1" si="35"/>
        <v>05</v>
      </c>
      <c r="CO74" s="18" t="str">
        <f t="shared" ca="1" si="36"/>
        <v>11</v>
      </c>
      <c r="CP74" s="18" t="str">
        <f t="shared" ca="1" si="37"/>
        <v>14</v>
      </c>
      <c r="CQ74" s="18" t="str">
        <f t="shared" ca="1" si="38"/>
        <v>2C</v>
      </c>
      <c r="CR74" s="18" t="str">
        <f t="shared" ca="1" si="39"/>
        <v>05</v>
      </c>
      <c r="CS74" s="18" t="s">
        <v>25</v>
      </c>
      <c r="CT74" s="18">
        <f t="shared" ca="1" si="29"/>
        <v>95</v>
      </c>
      <c r="CU74" s="16" t="str">
        <f t="shared" ca="1" si="40"/>
        <v>7B01015FA501000000000000000000000000000000000C0000000000FF0000000000000000000000000000000000000000000000000000000000000000000000000000000000000000000000000000000000000000000616080511142C057D</v>
      </c>
      <c r="CV74" s="95">
        <v>73</v>
      </c>
      <c r="CW74" s="21"/>
      <c r="CX74" s="18" t="str">
        <f t="shared" si="41"/>
        <v>00</v>
      </c>
      <c r="CY74" s="18">
        <f t="shared" si="42"/>
        <v>0</v>
      </c>
      <c r="CZ74" s="20"/>
      <c r="DA74" s="21"/>
    </row>
    <row r="75" spans="1:105" ht="33">
      <c r="A75" s="27"/>
      <c r="B75" s="157">
        <v>29</v>
      </c>
      <c r="C75" s="105" t="s">
        <v>369</v>
      </c>
      <c r="D75" s="104" t="s">
        <v>736</v>
      </c>
      <c r="E75" s="16">
        <v>1</v>
      </c>
      <c r="F75" s="101" t="str">
        <f t="shared" si="30"/>
        <v>000</v>
      </c>
      <c r="G75" s="22">
        <v>0</v>
      </c>
      <c r="H75" s="18" t="s">
        <v>18</v>
      </c>
      <c r="I75" s="18">
        <v>1</v>
      </c>
      <c r="J75" s="18">
        <v>1</v>
      </c>
      <c r="K75" s="18" t="s">
        <v>448</v>
      </c>
      <c r="L75" s="18" t="s">
        <v>449</v>
      </c>
      <c r="M75" s="18">
        <v>1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9">
        <v>0</v>
      </c>
      <c r="T75" s="19">
        <v>0</v>
      </c>
      <c r="U75" s="19">
        <v>0</v>
      </c>
      <c r="V75" s="19">
        <v>0</v>
      </c>
      <c r="W75" s="19">
        <v>0</v>
      </c>
      <c r="X75" s="18">
        <v>0</v>
      </c>
      <c r="Y75" s="18" t="s">
        <v>368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8">
        <v>0</v>
      </c>
      <c r="AF75" s="23">
        <f>G75</f>
        <v>0</v>
      </c>
      <c r="AG75" s="18">
        <v>0</v>
      </c>
      <c r="AH75" s="18">
        <v>0</v>
      </c>
      <c r="AI75" s="18">
        <v>0</v>
      </c>
      <c r="AJ75" s="18">
        <v>0</v>
      </c>
      <c r="AK75" s="18">
        <v>0</v>
      </c>
      <c r="AL75" s="18">
        <v>0</v>
      </c>
      <c r="AM75" s="18">
        <v>0</v>
      </c>
      <c r="AN75" s="18">
        <v>0</v>
      </c>
      <c r="AO75" s="18">
        <v>0</v>
      </c>
      <c r="AP75" s="18">
        <v>0</v>
      </c>
      <c r="AQ75" s="18">
        <v>0</v>
      </c>
      <c r="AR75" s="18">
        <v>0</v>
      </c>
      <c r="AS75" s="18">
        <v>0</v>
      </c>
      <c r="AT75" s="18">
        <v>0</v>
      </c>
      <c r="AU75" s="18">
        <v>0</v>
      </c>
      <c r="AV75" s="18">
        <v>0</v>
      </c>
      <c r="AW75" s="18">
        <v>0</v>
      </c>
      <c r="AX75" s="18">
        <v>0</v>
      </c>
      <c r="AY75" s="18">
        <v>0</v>
      </c>
      <c r="AZ75" s="18">
        <v>0</v>
      </c>
      <c r="BA75" s="18">
        <v>0</v>
      </c>
      <c r="BB75" s="18">
        <v>0</v>
      </c>
      <c r="BC75" s="18">
        <v>0</v>
      </c>
      <c r="BD75" s="18">
        <v>0</v>
      </c>
      <c r="BE75" s="18">
        <v>0</v>
      </c>
      <c r="BF75" s="18">
        <v>0</v>
      </c>
      <c r="BG75" s="18">
        <v>0</v>
      </c>
      <c r="BH75" s="18">
        <v>0</v>
      </c>
      <c r="BI75" s="18">
        <v>0</v>
      </c>
      <c r="BJ75" s="18">
        <v>0</v>
      </c>
      <c r="BK75" s="18">
        <v>0</v>
      </c>
      <c r="BL75" s="18">
        <v>0</v>
      </c>
      <c r="BM75" s="18">
        <v>0</v>
      </c>
      <c r="BN75" s="18">
        <v>0</v>
      </c>
      <c r="BO75" s="18">
        <v>0</v>
      </c>
      <c r="BP75" s="18">
        <v>0</v>
      </c>
      <c r="BQ75" s="18">
        <v>0</v>
      </c>
      <c r="BR75" s="18">
        <v>0</v>
      </c>
      <c r="BS75" s="18">
        <v>0</v>
      </c>
      <c r="BT75" s="18">
        <v>0</v>
      </c>
      <c r="BU75" s="18">
        <v>0</v>
      </c>
      <c r="BV75" s="18">
        <v>0</v>
      </c>
      <c r="BW75" s="18">
        <v>0</v>
      </c>
      <c r="BX75" s="18">
        <v>0</v>
      </c>
      <c r="BY75" s="18">
        <v>0</v>
      </c>
      <c r="BZ75" s="18">
        <v>0</v>
      </c>
      <c r="CA75" s="18">
        <v>0</v>
      </c>
      <c r="CB75" s="18">
        <v>0</v>
      </c>
      <c r="CC75" s="18">
        <v>0</v>
      </c>
      <c r="CD75" s="18">
        <v>0</v>
      </c>
      <c r="CE75" s="18">
        <v>0</v>
      </c>
      <c r="CF75" s="18">
        <v>0</v>
      </c>
      <c r="CG75" s="18">
        <v>0</v>
      </c>
      <c r="CH75" s="18">
        <v>0</v>
      </c>
      <c r="CI75" s="18">
        <v>0</v>
      </c>
      <c r="CJ75" s="18">
        <v>0</v>
      </c>
      <c r="CK75" s="18" t="str">
        <f t="shared" ca="1" si="32"/>
        <v>06</v>
      </c>
      <c r="CL75" s="18" t="str">
        <f t="shared" ca="1" si="33"/>
        <v>16</v>
      </c>
      <c r="CM75" s="18" t="str">
        <f t="shared" ca="1" si="34"/>
        <v>08</v>
      </c>
      <c r="CN75" s="18" t="str">
        <f t="shared" ca="1" si="35"/>
        <v>05</v>
      </c>
      <c r="CO75" s="18" t="str">
        <f t="shared" ca="1" si="36"/>
        <v>11</v>
      </c>
      <c r="CP75" s="18" t="str">
        <f t="shared" ca="1" si="37"/>
        <v>14</v>
      </c>
      <c r="CQ75" s="18" t="str">
        <f t="shared" ca="1" si="38"/>
        <v>2C</v>
      </c>
      <c r="CR75" s="18" t="str">
        <f t="shared" ca="1" si="39"/>
        <v>00</v>
      </c>
      <c r="CS75" s="18" t="s">
        <v>25</v>
      </c>
      <c r="CT75" s="18">
        <f t="shared" ca="1" si="29"/>
        <v>95</v>
      </c>
      <c r="CU75" s="16" t="str">
        <f t="shared" ca="1" si="40"/>
        <v>7B01015FA501000000000000000000000000000000000C0000000000000000000000000000000000000000000000000000000000000000000000000000000000000000000000000000000000000000000000000000000616080511142C007D</v>
      </c>
      <c r="CV75" s="95">
        <v>74</v>
      </c>
      <c r="CW75" s="21"/>
      <c r="CX75" s="18" t="str">
        <f t="shared" si="41"/>
        <v>00</v>
      </c>
      <c r="CY75" s="18">
        <f t="shared" si="42"/>
        <v>0</v>
      </c>
      <c r="CZ75" s="20"/>
      <c r="DA75" s="21"/>
    </row>
    <row r="76" spans="1:105" ht="33">
      <c r="A76" s="27"/>
      <c r="B76" s="158"/>
      <c r="C76" s="165" t="s">
        <v>391</v>
      </c>
      <c r="D76" s="104"/>
      <c r="E76" s="16">
        <v>2</v>
      </c>
      <c r="F76" s="101" t="str">
        <f t="shared" si="30"/>
        <v>127</v>
      </c>
      <c r="G76" s="22" t="s">
        <v>246</v>
      </c>
      <c r="H76" s="18" t="s">
        <v>18</v>
      </c>
      <c r="I76" s="18">
        <v>1</v>
      </c>
      <c r="J76" s="18">
        <v>1</v>
      </c>
      <c r="K76" s="18" t="s">
        <v>448</v>
      </c>
      <c r="L76" s="18" t="s">
        <v>449</v>
      </c>
      <c r="M76" s="18">
        <v>1</v>
      </c>
      <c r="N76" s="18">
        <v>0</v>
      </c>
      <c r="O76" s="18">
        <v>0</v>
      </c>
      <c r="P76" s="18">
        <v>0</v>
      </c>
      <c r="Q76" s="18">
        <v>0</v>
      </c>
      <c r="R76" s="18">
        <v>0</v>
      </c>
      <c r="S76" s="19">
        <v>0</v>
      </c>
      <c r="T76" s="19">
        <v>0</v>
      </c>
      <c r="U76" s="19">
        <v>0</v>
      </c>
      <c r="V76" s="19">
        <v>0</v>
      </c>
      <c r="W76" s="19">
        <v>0</v>
      </c>
      <c r="X76" s="18">
        <v>0</v>
      </c>
      <c r="Y76" s="18" t="s">
        <v>368</v>
      </c>
      <c r="Z76" s="18">
        <v>0</v>
      </c>
      <c r="AA76" s="18">
        <v>0</v>
      </c>
      <c r="AB76" s="18">
        <v>0</v>
      </c>
      <c r="AC76" s="18">
        <v>0</v>
      </c>
      <c r="AD76" s="18">
        <v>0</v>
      </c>
      <c r="AE76" s="18">
        <v>0</v>
      </c>
      <c r="AF76" s="23" t="str">
        <f t="shared" ref="AF76:AF77" si="45">G76</f>
        <v>7F</v>
      </c>
      <c r="AG76" s="18">
        <v>0</v>
      </c>
      <c r="AH76" s="18">
        <v>0</v>
      </c>
      <c r="AI76" s="18">
        <v>0</v>
      </c>
      <c r="AJ76" s="18">
        <v>0</v>
      </c>
      <c r="AK76" s="18">
        <v>0</v>
      </c>
      <c r="AL76" s="18">
        <v>0</v>
      </c>
      <c r="AM76" s="18">
        <v>0</v>
      </c>
      <c r="AN76" s="18">
        <v>0</v>
      </c>
      <c r="AO76" s="18">
        <v>0</v>
      </c>
      <c r="AP76" s="18">
        <v>0</v>
      </c>
      <c r="AQ76" s="18">
        <v>0</v>
      </c>
      <c r="AR76" s="18">
        <v>0</v>
      </c>
      <c r="AS76" s="18">
        <v>0</v>
      </c>
      <c r="AT76" s="18">
        <v>0</v>
      </c>
      <c r="AU76" s="18">
        <v>0</v>
      </c>
      <c r="AV76" s="18">
        <v>0</v>
      </c>
      <c r="AW76" s="18">
        <v>0</v>
      </c>
      <c r="AX76" s="18">
        <v>0</v>
      </c>
      <c r="AY76" s="18">
        <v>0</v>
      </c>
      <c r="AZ76" s="18">
        <v>0</v>
      </c>
      <c r="BA76" s="18">
        <v>0</v>
      </c>
      <c r="BB76" s="18">
        <v>0</v>
      </c>
      <c r="BC76" s="18">
        <v>0</v>
      </c>
      <c r="BD76" s="18">
        <v>0</v>
      </c>
      <c r="BE76" s="18">
        <v>0</v>
      </c>
      <c r="BF76" s="18">
        <v>0</v>
      </c>
      <c r="BG76" s="18">
        <v>0</v>
      </c>
      <c r="BH76" s="18">
        <v>0</v>
      </c>
      <c r="BI76" s="18">
        <v>0</v>
      </c>
      <c r="BJ76" s="18">
        <v>0</v>
      </c>
      <c r="BK76" s="18">
        <v>0</v>
      </c>
      <c r="BL76" s="18">
        <v>0</v>
      </c>
      <c r="BM76" s="18">
        <v>0</v>
      </c>
      <c r="BN76" s="18">
        <v>0</v>
      </c>
      <c r="BO76" s="18">
        <v>0</v>
      </c>
      <c r="BP76" s="18">
        <v>0</v>
      </c>
      <c r="BQ76" s="18">
        <v>0</v>
      </c>
      <c r="BR76" s="18">
        <v>0</v>
      </c>
      <c r="BS76" s="18">
        <v>0</v>
      </c>
      <c r="BT76" s="18">
        <v>0</v>
      </c>
      <c r="BU76" s="18">
        <v>0</v>
      </c>
      <c r="BV76" s="18">
        <v>0</v>
      </c>
      <c r="BW76" s="18">
        <v>0</v>
      </c>
      <c r="BX76" s="18">
        <v>0</v>
      </c>
      <c r="BY76" s="18">
        <v>0</v>
      </c>
      <c r="BZ76" s="18">
        <v>0</v>
      </c>
      <c r="CA76" s="18">
        <v>0</v>
      </c>
      <c r="CB76" s="18">
        <v>0</v>
      </c>
      <c r="CC76" s="18">
        <v>0</v>
      </c>
      <c r="CD76" s="18">
        <v>0</v>
      </c>
      <c r="CE76" s="18">
        <v>0</v>
      </c>
      <c r="CF76" s="18">
        <v>0</v>
      </c>
      <c r="CG76" s="18">
        <v>0</v>
      </c>
      <c r="CH76" s="18">
        <v>0</v>
      </c>
      <c r="CI76" s="18">
        <v>0</v>
      </c>
      <c r="CJ76" s="18">
        <v>0</v>
      </c>
      <c r="CK76" s="18" t="str">
        <f t="shared" ca="1" si="32"/>
        <v>06</v>
      </c>
      <c r="CL76" s="18" t="str">
        <f t="shared" ca="1" si="33"/>
        <v>16</v>
      </c>
      <c r="CM76" s="18" t="str">
        <f t="shared" ca="1" si="34"/>
        <v>08</v>
      </c>
      <c r="CN76" s="18" t="str">
        <f t="shared" ca="1" si="35"/>
        <v>05</v>
      </c>
      <c r="CO76" s="18" t="str">
        <f t="shared" ca="1" si="36"/>
        <v>11</v>
      </c>
      <c r="CP76" s="18" t="str">
        <f t="shared" ca="1" si="37"/>
        <v>14</v>
      </c>
      <c r="CQ76" s="18" t="str">
        <f t="shared" ca="1" si="38"/>
        <v>2C</v>
      </c>
      <c r="CR76" s="18" t="str">
        <f t="shared" ca="1" si="39"/>
        <v>05</v>
      </c>
      <c r="CS76" s="18" t="s">
        <v>25</v>
      </c>
      <c r="CT76" s="18">
        <f t="shared" ca="1" si="29"/>
        <v>95</v>
      </c>
      <c r="CU76" s="16" t="str">
        <f t="shared" ca="1" si="40"/>
        <v>7B01015FA501000000000000000000000000000000000C0000000000007F00000000000000000000000000000000000000000000000000000000000000000000000000000000000000000000000000000000000000000616080511142C057D</v>
      </c>
      <c r="CV76" s="95">
        <v>75</v>
      </c>
      <c r="CW76" s="21"/>
      <c r="CX76" s="18" t="str">
        <f t="shared" si="41"/>
        <v>00</v>
      </c>
      <c r="CY76" s="18">
        <f t="shared" si="42"/>
        <v>0</v>
      </c>
      <c r="CZ76" s="20"/>
      <c r="DA76" s="21"/>
    </row>
    <row r="77" spans="1:105" ht="33">
      <c r="A77" s="27"/>
      <c r="B77" s="159"/>
      <c r="C77" s="166"/>
      <c r="D77" s="104"/>
      <c r="E77" s="16">
        <v>3</v>
      </c>
      <c r="F77" s="101" t="str">
        <f t="shared" si="30"/>
        <v>255</v>
      </c>
      <c r="G77" s="22" t="s">
        <v>22</v>
      </c>
      <c r="H77" s="18" t="s">
        <v>18</v>
      </c>
      <c r="I77" s="18">
        <v>1</v>
      </c>
      <c r="J77" s="18">
        <v>1</v>
      </c>
      <c r="K77" s="18" t="s">
        <v>448</v>
      </c>
      <c r="L77" s="18" t="s">
        <v>449</v>
      </c>
      <c r="M77" s="18">
        <v>1</v>
      </c>
      <c r="N77" s="18">
        <v>0</v>
      </c>
      <c r="O77" s="18">
        <v>0</v>
      </c>
      <c r="P77" s="18">
        <v>0</v>
      </c>
      <c r="Q77" s="18">
        <v>0</v>
      </c>
      <c r="R77" s="18">
        <v>0</v>
      </c>
      <c r="S77" s="19">
        <v>0</v>
      </c>
      <c r="T77" s="19">
        <v>0</v>
      </c>
      <c r="U77" s="19">
        <v>0</v>
      </c>
      <c r="V77" s="19">
        <v>0</v>
      </c>
      <c r="W77" s="19">
        <v>0</v>
      </c>
      <c r="X77" s="18">
        <v>0</v>
      </c>
      <c r="Y77" s="18" t="s">
        <v>368</v>
      </c>
      <c r="Z77" s="18">
        <v>0</v>
      </c>
      <c r="AA77" s="18">
        <v>0</v>
      </c>
      <c r="AB77" s="18">
        <v>0</v>
      </c>
      <c r="AC77" s="18">
        <v>0</v>
      </c>
      <c r="AD77" s="18">
        <v>0</v>
      </c>
      <c r="AE77" s="18">
        <v>0</v>
      </c>
      <c r="AF77" s="23" t="str">
        <f t="shared" si="45"/>
        <v>FF</v>
      </c>
      <c r="AG77" s="18">
        <v>0</v>
      </c>
      <c r="AH77" s="18">
        <v>0</v>
      </c>
      <c r="AI77" s="18">
        <v>0</v>
      </c>
      <c r="AJ77" s="18">
        <v>0</v>
      </c>
      <c r="AK77" s="18">
        <v>0</v>
      </c>
      <c r="AL77" s="18">
        <v>0</v>
      </c>
      <c r="AM77" s="18">
        <v>0</v>
      </c>
      <c r="AN77" s="18">
        <v>0</v>
      </c>
      <c r="AO77" s="18">
        <v>0</v>
      </c>
      <c r="AP77" s="18">
        <v>0</v>
      </c>
      <c r="AQ77" s="18">
        <v>0</v>
      </c>
      <c r="AR77" s="18">
        <v>0</v>
      </c>
      <c r="AS77" s="18">
        <v>0</v>
      </c>
      <c r="AT77" s="18">
        <v>0</v>
      </c>
      <c r="AU77" s="18">
        <v>0</v>
      </c>
      <c r="AV77" s="18">
        <v>0</v>
      </c>
      <c r="AW77" s="18">
        <v>0</v>
      </c>
      <c r="AX77" s="18">
        <v>0</v>
      </c>
      <c r="AY77" s="18">
        <v>0</v>
      </c>
      <c r="AZ77" s="18">
        <v>0</v>
      </c>
      <c r="BA77" s="18">
        <v>0</v>
      </c>
      <c r="BB77" s="18">
        <v>0</v>
      </c>
      <c r="BC77" s="18">
        <v>0</v>
      </c>
      <c r="BD77" s="18">
        <v>0</v>
      </c>
      <c r="BE77" s="18">
        <v>0</v>
      </c>
      <c r="BF77" s="18">
        <v>0</v>
      </c>
      <c r="BG77" s="18">
        <v>0</v>
      </c>
      <c r="BH77" s="18">
        <v>0</v>
      </c>
      <c r="BI77" s="18">
        <v>0</v>
      </c>
      <c r="BJ77" s="18">
        <v>0</v>
      </c>
      <c r="BK77" s="18">
        <v>0</v>
      </c>
      <c r="BL77" s="18">
        <v>0</v>
      </c>
      <c r="BM77" s="18">
        <v>0</v>
      </c>
      <c r="BN77" s="18">
        <v>0</v>
      </c>
      <c r="BO77" s="18">
        <v>0</v>
      </c>
      <c r="BP77" s="18">
        <v>0</v>
      </c>
      <c r="BQ77" s="18">
        <v>0</v>
      </c>
      <c r="BR77" s="18">
        <v>0</v>
      </c>
      <c r="BS77" s="18">
        <v>0</v>
      </c>
      <c r="BT77" s="18">
        <v>0</v>
      </c>
      <c r="BU77" s="18">
        <v>0</v>
      </c>
      <c r="BV77" s="18">
        <v>0</v>
      </c>
      <c r="BW77" s="18">
        <v>0</v>
      </c>
      <c r="BX77" s="18">
        <v>0</v>
      </c>
      <c r="BY77" s="18">
        <v>0</v>
      </c>
      <c r="BZ77" s="18">
        <v>0</v>
      </c>
      <c r="CA77" s="18">
        <v>0</v>
      </c>
      <c r="CB77" s="18">
        <v>0</v>
      </c>
      <c r="CC77" s="18">
        <v>0</v>
      </c>
      <c r="CD77" s="18">
        <v>0</v>
      </c>
      <c r="CE77" s="18">
        <v>0</v>
      </c>
      <c r="CF77" s="18">
        <v>0</v>
      </c>
      <c r="CG77" s="18">
        <v>0</v>
      </c>
      <c r="CH77" s="18">
        <v>0</v>
      </c>
      <c r="CI77" s="18">
        <v>0</v>
      </c>
      <c r="CJ77" s="18">
        <v>0</v>
      </c>
      <c r="CK77" s="18" t="str">
        <f t="shared" ca="1" si="32"/>
        <v>06</v>
      </c>
      <c r="CL77" s="18" t="str">
        <f t="shared" ca="1" si="33"/>
        <v>16</v>
      </c>
      <c r="CM77" s="18" t="str">
        <f t="shared" ca="1" si="34"/>
        <v>08</v>
      </c>
      <c r="CN77" s="18" t="str">
        <f t="shared" ca="1" si="35"/>
        <v>05</v>
      </c>
      <c r="CO77" s="18" t="str">
        <f t="shared" ca="1" si="36"/>
        <v>11</v>
      </c>
      <c r="CP77" s="18" t="str">
        <f t="shared" ca="1" si="37"/>
        <v>14</v>
      </c>
      <c r="CQ77" s="18" t="str">
        <f t="shared" ca="1" si="38"/>
        <v>2C</v>
      </c>
      <c r="CR77" s="18" t="str">
        <f t="shared" ca="1" si="39"/>
        <v>05</v>
      </c>
      <c r="CS77" s="18" t="s">
        <v>25</v>
      </c>
      <c r="CT77" s="18">
        <f t="shared" ca="1" si="29"/>
        <v>95</v>
      </c>
      <c r="CU77" s="16" t="str">
        <f t="shared" ca="1" si="40"/>
        <v>7B01015FA501000000000000000000000000000000000C000000000000FF00000000000000000000000000000000000000000000000000000000000000000000000000000000000000000000000000000000000000000616080511142C057D</v>
      </c>
      <c r="CV77" s="95">
        <v>76</v>
      </c>
      <c r="CW77" s="21"/>
      <c r="CX77" s="18" t="str">
        <f t="shared" si="41"/>
        <v>00</v>
      </c>
      <c r="CY77" s="18">
        <f t="shared" si="42"/>
        <v>0</v>
      </c>
      <c r="CZ77" s="20"/>
      <c r="DA77" s="21"/>
    </row>
    <row r="78" spans="1:105" ht="33">
      <c r="A78" s="27"/>
      <c r="B78" s="157">
        <v>30</v>
      </c>
      <c r="C78" s="105" t="s">
        <v>367</v>
      </c>
      <c r="D78" s="104" t="s">
        <v>734</v>
      </c>
      <c r="E78" s="16">
        <v>1</v>
      </c>
      <c r="F78" s="101" t="str">
        <f t="shared" si="30"/>
        <v>000</v>
      </c>
      <c r="G78" s="22">
        <v>0</v>
      </c>
      <c r="H78" s="18" t="s">
        <v>18</v>
      </c>
      <c r="I78" s="18">
        <v>1</v>
      </c>
      <c r="J78" s="18">
        <v>1</v>
      </c>
      <c r="K78" s="18" t="s">
        <v>448</v>
      </c>
      <c r="L78" s="18" t="s">
        <v>449</v>
      </c>
      <c r="M78" s="18">
        <v>1</v>
      </c>
      <c r="N78" s="18">
        <v>0</v>
      </c>
      <c r="O78" s="18">
        <v>0</v>
      </c>
      <c r="P78" s="18">
        <v>0</v>
      </c>
      <c r="Q78" s="18">
        <v>0</v>
      </c>
      <c r="R78" s="18">
        <v>0</v>
      </c>
      <c r="S78" s="19">
        <v>0</v>
      </c>
      <c r="T78" s="19">
        <v>0</v>
      </c>
      <c r="U78" s="19">
        <v>0</v>
      </c>
      <c r="V78" s="19">
        <v>0</v>
      </c>
      <c r="W78" s="19">
        <v>0</v>
      </c>
      <c r="X78" s="18">
        <v>0</v>
      </c>
      <c r="Y78" s="18" t="s">
        <v>368</v>
      </c>
      <c r="Z78" s="18">
        <v>0</v>
      </c>
      <c r="AA78" s="18">
        <v>0</v>
      </c>
      <c r="AB78" s="18">
        <v>0</v>
      </c>
      <c r="AC78" s="18">
        <v>0</v>
      </c>
      <c r="AD78" s="18">
        <v>0</v>
      </c>
      <c r="AE78" s="18">
        <v>0</v>
      </c>
      <c r="AF78" s="18">
        <v>0</v>
      </c>
      <c r="AG78" s="23">
        <f>G78</f>
        <v>0</v>
      </c>
      <c r="AH78" s="18">
        <v>0</v>
      </c>
      <c r="AI78" s="18">
        <v>0</v>
      </c>
      <c r="AJ78" s="18">
        <v>0</v>
      </c>
      <c r="AK78" s="18">
        <v>0</v>
      </c>
      <c r="AL78" s="18">
        <v>0</v>
      </c>
      <c r="AM78" s="18">
        <v>0</v>
      </c>
      <c r="AN78" s="18">
        <v>0</v>
      </c>
      <c r="AO78" s="18">
        <v>0</v>
      </c>
      <c r="AP78" s="18">
        <v>0</v>
      </c>
      <c r="AQ78" s="18">
        <v>0</v>
      </c>
      <c r="AR78" s="18">
        <v>0</v>
      </c>
      <c r="AS78" s="18">
        <v>0</v>
      </c>
      <c r="AT78" s="18">
        <v>0</v>
      </c>
      <c r="AU78" s="18">
        <v>0</v>
      </c>
      <c r="AV78" s="18">
        <v>0</v>
      </c>
      <c r="AW78" s="18">
        <v>0</v>
      </c>
      <c r="AX78" s="18">
        <v>0</v>
      </c>
      <c r="AY78" s="18">
        <v>0</v>
      </c>
      <c r="AZ78" s="18">
        <v>0</v>
      </c>
      <c r="BA78" s="18">
        <v>0</v>
      </c>
      <c r="BB78" s="18">
        <v>0</v>
      </c>
      <c r="BC78" s="18">
        <v>0</v>
      </c>
      <c r="BD78" s="18">
        <v>0</v>
      </c>
      <c r="BE78" s="18">
        <v>0</v>
      </c>
      <c r="BF78" s="18">
        <v>0</v>
      </c>
      <c r="BG78" s="18">
        <v>0</v>
      </c>
      <c r="BH78" s="18">
        <v>0</v>
      </c>
      <c r="BI78" s="18">
        <v>0</v>
      </c>
      <c r="BJ78" s="18">
        <v>0</v>
      </c>
      <c r="BK78" s="18">
        <v>0</v>
      </c>
      <c r="BL78" s="18">
        <v>0</v>
      </c>
      <c r="BM78" s="18">
        <v>0</v>
      </c>
      <c r="BN78" s="18">
        <v>0</v>
      </c>
      <c r="BO78" s="18">
        <v>0</v>
      </c>
      <c r="BP78" s="18">
        <v>0</v>
      </c>
      <c r="BQ78" s="18">
        <v>0</v>
      </c>
      <c r="BR78" s="18">
        <v>0</v>
      </c>
      <c r="BS78" s="18">
        <v>0</v>
      </c>
      <c r="BT78" s="18">
        <v>0</v>
      </c>
      <c r="BU78" s="18">
        <v>0</v>
      </c>
      <c r="BV78" s="18">
        <v>0</v>
      </c>
      <c r="BW78" s="18">
        <v>0</v>
      </c>
      <c r="BX78" s="18">
        <v>0</v>
      </c>
      <c r="BY78" s="18">
        <v>0</v>
      </c>
      <c r="BZ78" s="18">
        <v>0</v>
      </c>
      <c r="CA78" s="18">
        <v>0</v>
      </c>
      <c r="CB78" s="18">
        <v>0</v>
      </c>
      <c r="CC78" s="18">
        <v>0</v>
      </c>
      <c r="CD78" s="18">
        <v>0</v>
      </c>
      <c r="CE78" s="18">
        <v>0</v>
      </c>
      <c r="CF78" s="18">
        <v>0</v>
      </c>
      <c r="CG78" s="18">
        <v>0</v>
      </c>
      <c r="CH78" s="18">
        <v>0</v>
      </c>
      <c r="CI78" s="18">
        <v>0</v>
      </c>
      <c r="CJ78" s="18">
        <v>0</v>
      </c>
      <c r="CK78" s="18" t="str">
        <f t="shared" ca="1" si="32"/>
        <v>06</v>
      </c>
      <c r="CL78" s="18" t="str">
        <f t="shared" ca="1" si="33"/>
        <v>16</v>
      </c>
      <c r="CM78" s="18" t="str">
        <f t="shared" ca="1" si="34"/>
        <v>08</v>
      </c>
      <c r="CN78" s="18" t="str">
        <f t="shared" ca="1" si="35"/>
        <v>05</v>
      </c>
      <c r="CO78" s="18" t="str">
        <f t="shared" ca="1" si="36"/>
        <v>11</v>
      </c>
      <c r="CP78" s="18" t="str">
        <f t="shared" ca="1" si="37"/>
        <v>14</v>
      </c>
      <c r="CQ78" s="18" t="str">
        <f t="shared" ca="1" si="38"/>
        <v>2C</v>
      </c>
      <c r="CR78" s="18" t="str">
        <f t="shared" ca="1" si="39"/>
        <v>00</v>
      </c>
      <c r="CS78" s="18" t="s">
        <v>25</v>
      </c>
      <c r="CT78" s="18">
        <f t="shared" ca="1" si="29"/>
        <v>95</v>
      </c>
      <c r="CU78" s="16" t="str">
        <f t="shared" ca="1" si="40"/>
        <v>7B01015FA501000000000000000000000000000000000C0000000000000000000000000000000000000000000000000000000000000000000000000000000000000000000000000000000000000000000000000000000616080511142C007D</v>
      </c>
      <c r="CV78" s="95">
        <v>77</v>
      </c>
      <c r="CW78" s="21"/>
      <c r="CX78" s="18" t="str">
        <f t="shared" si="41"/>
        <v>00</v>
      </c>
      <c r="CY78" s="18">
        <f t="shared" si="42"/>
        <v>0</v>
      </c>
      <c r="CZ78" s="20"/>
      <c r="DA78" s="21"/>
    </row>
    <row r="79" spans="1:105" ht="33">
      <c r="A79" s="27"/>
      <c r="B79" s="158"/>
      <c r="C79" s="165" t="s">
        <v>392</v>
      </c>
      <c r="D79" s="104"/>
      <c r="E79" s="16">
        <v>2</v>
      </c>
      <c r="F79" s="101" t="str">
        <f t="shared" si="30"/>
        <v>127</v>
      </c>
      <c r="G79" s="22" t="s">
        <v>246</v>
      </c>
      <c r="H79" s="18" t="s">
        <v>18</v>
      </c>
      <c r="I79" s="18">
        <v>1</v>
      </c>
      <c r="J79" s="18">
        <v>1</v>
      </c>
      <c r="K79" s="18" t="s">
        <v>448</v>
      </c>
      <c r="L79" s="18" t="s">
        <v>449</v>
      </c>
      <c r="M79" s="18">
        <v>1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9">
        <v>0</v>
      </c>
      <c r="T79" s="19">
        <v>0</v>
      </c>
      <c r="U79" s="19">
        <v>0</v>
      </c>
      <c r="V79" s="19">
        <v>0</v>
      </c>
      <c r="W79" s="19">
        <v>0</v>
      </c>
      <c r="X79" s="18">
        <v>0</v>
      </c>
      <c r="Y79" s="18" t="s">
        <v>368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23" t="str">
        <f t="shared" ref="AG79:AG80" si="46">G79</f>
        <v>7F</v>
      </c>
      <c r="AH79" s="18">
        <v>0</v>
      </c>
      <c r="AI79" s="18">
        <v>0</v>
      </c>
      <c r="AJ79" s="18">
        <v>0</v>
      </c>
      <c r="AK79" s="18">
        <v>0</v>
      </c>
      <c r="AL79" s="18">
        <v>0</v>
      </c>
      <c r="AM79" s="18">
        <v>0</v>
      </c>
      <c r="AN79" s="18">
        <v>0</v>
      </c>
      <c r="AO79" s="18">
        <v>0</v>
      </c>
      <c r="AP79" s="18">
        <v>0</v>
      </c>
      <c r="AQ79" s="18">
        <v>0</v>
      </c>
      <c r="AR79" s="18">
        <v>0</v>
      </c>
      <c r="AS79" s="18">
        <v>0</v>
      </c>
      <c r="AT79" s="18">
        <v>0</v>
      </c>
      <c r="AU79" s="18">
        <v>0</v>
      </c>
      <c r="AV79" s="18">
        <v>0</v>
      </c>
      <c r="AW79" s="18">
        <v>0</v>
      </c>
      <c r="AX79" s="18">
        <v>0</v>
      </c>
      <c r="AY79" s="18">
        <v>0</v>
      </c>
      <c r="AZ79" s="18">
        <v>0</v>
      </c>
      <c r="BA79" s="18">
        <v>0</v>
      </c>
      <c r="BB79" s="18">
        <v>0</v>
      </c>
      <c r="BC79" s="18">
        <v>0</v>
      </c>
      <c r="BD79" s="18">
        <v>0</v>
      </c>
      <c r="BE79" s="18">
        <v>0</v>
      </c>
      <c r="BF79" s="18">
        <v>0</v>
      </c>
      <c r="BG79" s="18">
        <v>0</v>
      </c>
      <c r="BH79" s="18">
        <v>0</v>
      </c>
      <c r="BI79" s="18">
        <v>0</v>
      </c>
      <c r="BJ79" s="18">
        <v>0</v>
      </c>
      <c r="BK79" s="18">
        <v>0</v>
      </c>
      <c r="BL79" s="18">
        <v>0</v>
      </c>
      <c r="BM79" s="18">
        <v>0</v>
      </c>
      <c r="BN79" s="18">
        <v>0</v>
      </c>
      <c r="BO79" s="18">
        <v>0</v>
      </c>
      <c r="BP79" s="18">
        <v>0</v>
      </c>
      <c r="BQ79" s="18">
        <v>0</v>
      </c>
      <c r="BR79" s="18">
        <v>0</v>
      </c>
      <c r="BS79" s="18">
        <v>0</v>
      </c>
      <c r="BT79" s="18">
        <v>0</v>
      </c>
      <c r="BU79" s="18">
        <v>0</v>
      </c>
      <c r="BV79" s="18">
        <v>0</v>
      </c>
      <c r="BW79" s="18">
        <v>0</v>
      </c>
      <c r="BX79" s="18">
        <v>0</v>
      </c>
      <c r="BY79" s="18">
        <v>0</v>
      </c>
      <c r="BZ79" s="18">
        <v>0</v>
      </c>
      <c r="CA79" s="18">
        <v>0</v>
      </c>
      <c r="CB79" s="18">
        <v>0</v>
      </c>
      <c r="CC79" s="18">
        <v>0</v>
      </c>
      <c r="CD79" s="18">
        <v>0</v>
      </c>
      <c r="CE79" s="18">
        <v>0</v>
      </c>
      <c r="CF79" s="18">
        <v>0</v>
      </c>
      <c r="CG79" s="18">
        <v>0</v>
      </c>
      <c r="CH79" s="18">
        <v>0</v>
      </c>
      <c r="CI79" s="18">
        <v>0</v>
      </c>
      <c r="CJ79" s="18">
        <v>0</v>
      </c>
      <c r="CK79" s="18" t="str">
        <f t="shared" ca="1" si="32"/>
        <v>06</v>
      </c>
      <c r="CL79" s="18" t="str">
        <f t="shared" ca="1" si="33"/>
        <v>16</v>
      </c>
      <c r="CM79" s="18" t="str">
        <f t="shared" ca="1" si="34"/>
        <v>08</v>
      </c>
      <c r="CN79" s="18" t="str">
        <f t="shared" ca="1" si="35"/>
        <v>05</v>
      </c>
      <c r="CO79" s="18" t="str">
        <f t="shared" ca="1" si="36"/>
        <v>11</v>
      </c>
      <c r="CP79" s="18" t="str">
        <f t="shared" ca="1" si="37"/>
        <v>14</v>
      </c>
      <c r="CQ79" s="18" t="str">
        <f t="shared" ca="1" si="38"/>
        <v>2C</v>
      </c>
      <c r="CR79" s="18" t="str">
        <f t="shared" ca="1" si="39"/>
        <v>05</v>
      </c>
      <c r="CS79" s="18" t="s">
        <v>25</v>
      </c>
      <c r="CT79" s="18">
        <f t="shared" ca="1" si="29"/>
        <v>95</v>
      </c>
      <c r="CU79" s="16" t="str">
        <f t="shared" ca="1" si="40"/>
        <v>7B01015FA501000000000000000000000000000000000C000000000000007F000000000000000000000000000000000000000000000000000000000000000000000000000000000000000000000000000000000000000616080511142C057D</v>
      </c>
      <c r="CV79" s="95">
        <v>78</v>
      </c>
      <c r="CW79" s="21"/>
      <c r="CX79" s="18" t="str">
        <f t="shared" si="41"/>
        <v>00</v>
      </c>
      <c r="CY79" s="18">
        <f t="shared" si="42"/>
        <v>0</v>
      </c>
      <c r="CZ79" s="20"/>
      <c r="DA79" s="21"/>
    </row>
    <row r="80" spans="1:105" ht="33">
      <c r="A80" s="27"/>
      <c r="B80" s="159"/>
      <c r="C80" s="166"/>
      <c r="D80" s="104"/>
      <c r="E80" s="16">
        <v>3</v>
      </c>
      <c r="F80" s="101" t="str">
        <f t="shared" si="30"/>
        <v>255</v>
      </c>
      <c r="G80" s="22" t="s">
        <v>22</v>
      </c>
      <c r="H80" s="18" t="s">
        <v>18</v>
      </c>
      <c r="I80" s="18">
        <v>1</v>
      </c>
      <c r="J80" s="18">
        <v>1</v>
      </c>
      <c r="K80" s="18" t="s">
        <v>448</v>
      </c>
      <c r="L80" s="18" t="s">
        <v>449</v>
      </c>
      <c r="M80" s="18">
        <v>1</v>
      </c>
      <c r="N80" s="18">
        <v>0</v>
      </c>
      <c r="O80" s="18">
        <v>0</v>
      </c>
      <c r="P80" s="18">
        <v>0</v>
      </c>
      <c r="Q80" s="18">
        <v>0</v>
      </c>
      <c r="R80" s="18">
        <v>0</v>
      </c>
      <c r="S80" s="19">
        <v>0</v>
      </c>
      <c r="T80" s="19">
        <v>0</v>
      </c>
      <c r="U80" s="19">
        <v>0</v>
      </c>
      <c r="V80" s="19">
        <v>0</v>
      </c>
      <c r="W80" s="19">
        <v>0</v>
      </c>
      <c r="X80" s="18">
        <v>0</v>
      </c>
      <c r="Y80" s="18" t="s">
        <v>368</v>
      </c>
      <c r="Z80" s="18">
        <v>0</v>
      </c>
      <c r="AA80" s="18">
        <v>0</v>
      </c>
      <c r="AB80" s="18">
        <v>0</v>
      </c>
      <c r="AC80" s="18">
        <v>0</v>
      </c>
      <c r="AD80" s="18">
        <v>0</v>
      </c>
      <c r="AE80" s="18">
        <v>0</v>
      </c>
      <c r="AF80" s="18">
        <v>0</v>
      </c>
      <c r="AG80" s="23" t="str">
        <f t="shared" si="46"/>
        <v>FF</v>
      </c>
      <c r="AH80" s="18">
        <v>0</v>
      </c>
      <c r="AI80" s="18">
        <v>0</v>
      </c>
      <c r="AJ80" s="18">
        <v>0</v>
      </c>
      <c r="AK80" s="18">
        <v>0</v>
      </c>
      <c r="AL80" s="18">
        <v>0</v>
      </c>
      <c r="AM80" s="18">
        <v>0</v>
      </c>
      <c r="AN80" s="18">
        <v>0</v>
      </c>
      <c r="AO80" s="18">
        <v>0</v>
      </c>
      <c r="AP80" s="18">
        <v>0</v>
      </c>
      <c r="AQ80" s="18">
        <v>0</v>
      </c>
      <c r="AR80" s="18">
        <v>0</v>
      </c>
      <c r="AS80" s="18">
        <v>0</v>
      </c>
      <c r="AT80" s="18">
        <v>0</v>
      </c>
      <c r="AU80" s="18">
        <v>0</v>
      </c>
      <c r="AV80" s="18">
        <v>0</v>
      </c>
      <c r="AW80" s="18">
        <v>0</v>
      </c>
      <c r="AX80" s="18">
        <v>0</v>
      </c>
      <c r="AY80" s="18">
        <v>0</v>
      </c>
      <c r="AZ80" s="18">
        <v>0</v>
      </c>
      <c r="BA80" s="18">
        <v>0</v>
      </c>
      <c r="BB80" s="18">
        <v>0</v>
      </c>
      <c r="BC80" s="18">
        <v>0</v>
      </c>
      <c r="BD80" s="18">
        <v>0</v>
      </c>
      <c r="BE80" s="18">
        <v>0</v>
      </c>
      <c r="BF80" s="18">
        <v>0</v>
      </c>
      <c r="BG80" s="18">
        <v>0</v>
      </c>
      <c r="BH80" s="18">
        <v>0</v>
      </c>
      <c r="BI80" s="18">
        <v>0</v>
      </c>
      <c r="BJ80" s="18">
        <v>0</v>
      </c>
      <c r="BK80" s="18">
        <v>0</v>
      </c>
      <c r="BL80" s="18">
        <v>0</v>
      </c>
      <c r="BM80" s="18">
        <v>0</v>
      </c>
      <c r="BN80" s="18">
        <v>0</v>
      </c>
      <c r="BO80" s="18">
        <v>0</v>
      </c>
      <c r="BP80" s="18">
        <v>0</v>
      </c>
      <c r="BQ80" s="18">
        <v>0</v>
      </c>
      <c r="BR80" s="18">
        <v>0</v>
      </c>
      <c r="BS80" s="18">
        <v>0</v>
      </c>
      <c r="BT80" s="18">
        <v>0</v>
      </c>
      <c r="BU80" s="18">
        <v>0</v>
      </c>
      <c r="BV80" s="18">
        <v>0</v>
      </c>
      <c r="BW80" s="18">
        <v>0</v>
      </c>
      <c r="BX80" s="18">
        <v>0</v>
      </c>
      <c r="BY80" s="18">
        <v>0</v>
      </c>
      <c r="BZ80" s="18">
        <v>0</v>
      </c>
      <c r="CA80" s="18">
        <v>0</v>
      </c>
      <c r="CB80" s="18">
        <v>0</v>
      </c>
      <c r="CC80" s="18">
        <v>0</v>
      </c>
      <c r="CD80" s="18">
        <v>0</v>
      </c>
      <c r="CE80" s="18">
        <v>0</v>
      </c>
      <c r="CF80" s="18">
        <v>0</v>
      </c>
      <c r="CG80" s="18">
        <v>0</v>
      </c>
      <c r="CH80" s="18">
        <v>0</v>
      </c>
      <c r="CI80" s="18">
        <v>0</v>
      </c>
      <c r="CJ80" s="18">
        <v>0</v>
      </c>
      <c r="CK80" s="18" t="str">
        <f t="shared" ca="1" si="32"/>
        <v>06</v>
      </c>
      <c r="CL80" s="18" t="str">
        <f t="shared" ca="1" si="33"/>
        <v>16</v>
      </c>
      <c r="CM80" s="18" t="str">
        <f t="shared" ca="1" si="34"/>
        <v>08</v>
      </c>
      <c r="CN80" s="18" t="str">
        <f t="shared" ca="1" si="35"/>
        <v>05</v>
      </c>
      <c r="CO80" s="18" t="str">
        <f t="shared" ca="1" si="36"/>
        <v>11</v>
      </c>
      <c r="CP80" s="18" t="str">
        <f t="shared" ca="1" si="37"/>
        <v>14</v>
      </c>
      <c r="CQ80" s="18" t="str">
        <f t="shared" ca="1" si="38"/>
        <v>2C</v>
      </c>
      <c r="CR80" s="18" t="str">
        <f t="shared" ca="1" si="39"/>
        <v>05</v>
      </c>
      <c r="CS80" s="18" t="s">
        <v>25</v>
      </c>
      <c r="CT80" s="18">
        <f t="shared" ca="1" si="29"/>
        <v>95</v>
      </c>
      <c r="CU80" s="16" t="str">
        <f t="shared" ca="1" si="40"/>
        <v>7B01015FA501000000000000000000000000000000000C00000000000000FF000000000000000000000000000000000000000000000000000000000000000000000000000000000000000000000000000000000000000616080511142C057D</v>
      </c>
      <c r="CV80" s="95">
        <v>79</v>
      </c>
      <c r="CW80" s="21"/>
      <c r="CX80" s="18" t="str">
        <f t="shared" si="41"/>
        <v>00</v>
      </c>
      <c r="CY80" s="18">
        <f t="shared" si="42"/>
        <v>0</v>
      </c>
      <c r="CZ80" s="20"/>
      <c r="DA80" s="21"/>
    </row>
    <row r="81" spans="1:105" ht="33">
      <c r="A81" s="27"/>
      <c r="B81" s="157">
        <v>31</v>
      </c>
      <c r="C81" s="105" t="s">
        <v>369</v>
      </c>
      <c r="D81" s="104" t="s">
        <v>736</v>
      </c>
      <c r="E81" s="16">
        <v>1</v>
      </c>
      <c r="F81" s="101" t="str">
        <f t="shared" si="30"/>
        <v>000</v>
      </c>
      <c r="G81" s="22">
        <v>0</v>
      </c>
      <c r="H81" s="18" t="s">
        <v>18</v>
      </c>
      <c r="I81" s="18">
        <v>1</v>
      </c>
      <c r="J81" s="18">
        <v>1</v>
      </c>
      <c r="K81" s="18" t="s">
        <v>448</v>
      </c>
      <c r="L81" s="18" t="s">
        <v>449</v>
      </c>
      <c r="M81" s="18">
        <v>1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8">
        <v>0</v>
      </c>
      <c r="Y81" s="18" t="s">
        <v>368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23">
        <f>G81</f>
        <v>0</v>
      </c>
      <c r="AI81" s="18">
        <v>0</v>
      </c>
      <c r="AJ81" s="18">
        <v>0</v>
      </c>
      <c r="AK81" s="18">
        <v>0</v>
      </c>
      <c r="AL81" s="18">
        <v>0</v>
      </c>
      <c r="AM81" s="18">
        <v>0</v>
      </c>
      <c r="AN81" s="18">
        <v>0</v>
      </c>
      <c r="AO81" s="18">
        <v>0</v>
      </c>
      <c r="AP81" s="18">
        <v>0</v>
      </c>
      <c r="AQ81" s="18">
        <v>0</v>
      </c>
      <c r="AR81" s="18">
        <v>0</v>
      </c>
      <c r="AS81" s="18">
        <v>0</v>
      </c>
      <c r="AT81" s="18">
        <v>0</v>
      </c>
      <c r="AU81" s="18">
        <v>0</v>
      </c>
      <c r="AV81" s="18">
        <v>0</v>
      </c>
      <c r="AW81" s="18">
        <v>0</v>
      </c>
      <c r="AX81" s="18">
        <v>0</v>
      </c>
      <c r="AY81" s="18">
        <v>0</v>
      </c>
      <c r="AZ81" s="18">
        <v>0</v>
      </c>
      <c r="BA81" s="18">
        <v>0</v>
      </c>
      <c r="BB81" s="18">
        <v>0</v>
      </c>
      <c r="BC81" s="18">
        <v>0</v>
      </c>
      <c r="BD81" s="18">
        <v>0</v>
      </c>
      <c r="BE81" s="18">
        <v>0</v>
      </c>
      <c r="BF81" s="18">
        <v>0</v>
      </c>
      <c r="BG81" s="18">
        <v>0</v>
      </c>
      <c r="BH81" s="18">
        <v>0</v>
      </c>
      <c r="BI81" s="18">
        <v>0</v>
      </c>
      <c r="BJ81" s="18">
        <v>0</v>
      </c>
      <c r="BK81" s="18">
        <v>0</v>
      </c>
      <c r="BL81" s="18">
        <v>0</v>
      </c>
      <c r="BM81" s="18">
        <v>0</v>
      </c>
      <c r="BN81" s="18">
        <v>0</v>
      </c>
      <c r="BO81" s="18">
        <v>0</v>
      </c>
      <c r="BP81" s="18">
        <v>0</v>
      </c>
      <c r="BQ81" s="18">
        <v>0</v>
      </c>
      <c r="BR81" s="18">
        <v>0</v>
      </c>
      <c r="BS81" s="18">
        <v>0</v>
      </c>
      <c r="BT81" s="18">
        <v>0</v>
      </c>
      <c r="BU81" s="18">
        <v>0</v>
      </c>
      <c r="BV81" s="18">
        <v>0</v>
      </c>
      <c r="BW81" s="18">
        <v>0</v>
      </c>
      <c r="BX81" s="18">
        <v>0</v>
      </c>
      <c r="BY81" s="18">
        <v>0</v>
      </c>
      <c r="BZ81" s="18">
        <v>0</v>
      </c>
      <c r="CA81" s="18">
        <v>0</v>
      </c>
      <c r="CB81" s="18">
        <v>0</v>
      </c>
      <c r="CC81" s="18">
        <v>0</v>
      </c>
      <c r="CD81" s="18">
        <v>0</v>
      </c>
      <c r="CE81" s="18">
        <v>0</v>
      </c>
      <c r="CF81" s="18">
        <v>0</v>
      </c>
      <c r="CG81" s="18">
        <v>0</v>
      </c>
      <c r="CH81" s="18">
        <v>0</v>
      </c>
      <c r="CI81" s="18">
        <v>0</v>
      </c>
      <c r="CJ81" s="18">
        <v>0</v>
      </c>
      <c r="CK81" s="18" t="str">
        <f t="shared" ca="1" si="32"/>
        <v>06</v>
      </c>
      <c r="CL81" s="18" t="str">
        <f t="shared" ca="1" si="33"/>
        <v>16</v>
      </c>
      <c r="CM81" s="18" t="str">
        <f t="shared" ca="1" si="34"/>
        <v>08</v>
      </c>
      <c r="CN81" s="18" t="str">
        <f t="shared" ca="1" si="35"/>
        <v>05</v>
      </c>
      <c r="CO81" s="18" t="str">
        <f t="shared" ca="1" si="36"/>
        <v>11</v>
      </c>
      <c r="CP81" s="18" t="str">
        <f t="shared" ca="1" si="37"/>
        <v>14</v>
      </c>
      <c r="CQ81" s="18" t="str">
        <f t="shared" ca="1" si="38"/>
        <v>2C</v>
      </c>
      <c r="CR81" s="18" t="str">
        <f t="shared" ca="1" si="39"/>
        <v>00</v>
      </c>
      <c r="CS81" s="18" t="s">
        <v>25</v>
      </c>
      <c r="CT81" s="18">
        <f t="shared" ca="1" si="29"/>
        <v>95</v>
      </c>
      <c r="CU81" s="16" t="str">
        <f t="shared" ca="1" si="40"/>
        <v>7B01015FA501000000000000000000000000000000000C0000000000000000000000000000000000000000000000000000000000000000000000000000000000000000000000000000000000000000000000000000000616080511142C007D</v>
      </c>
      <c r="CV81" s="95">
        <v>80</v>
      </c>
      <c r="CW81" s="21"/>
      <c r="CX81" s="18" t="str">
        <f t="shared" si="41"/>
        <v>00</v>
      </c>
      <c r="CY81" s="18">
        <f t="shared" si="42"/>
        <v>0</v>
      </c>
      <c r="CZ81" s="20"/>
      <c r="DA81" s="21"/>
    </row>
    <row r="82" spans="1:105" ht="33">
      <c r="A82" s="27"/>
      <c r="B82" s="158"/>
      <c r="C82" s="165" t="s">
        <v>393</v>
      </c>
      <c r="D82" s="104"/>
      <c r="E82" s="16">
        <v>2</v>
      </c>
      <c r="F82" s="101" t="str">
        <f t="shared" si="30"/>
        <v>127</v>
      </c>
      <c r="G82" s="22" t="s">
        <v>246</v>
      </c>
      <c r="H82" s="18" t="s">
        <v>18</v>
      </c>
      <c r="I82" s="18">
        <v>1</v>
      </c>
      <c r="J82" s="18">
        <v>1</v>
      </c>
      <c r="K82" s="18" t="s">
        <v>448</v>
      </c>
      <c r="L82" s="18" t="s">
        <v>449</v>
      </c>
      <c r="M82" s="18">
        <v>1</v>
      </c>
      <c r="N82" s="18">
        <v>0</v>
      </c>
      <c r="O82" s="18">
        <v>0</v>
      </c>
      <c r="P82" s="18">
        <v>0</v>
      </c>
      <c r="Q82" s="18">
        <v>0</v>
      </c>
      <c r="R82" s="18">
        <v>0</v>
      </c>
      <c r="S82" s="19">
        <v>0</v>
      </c>
      <c r="T82" s="19">
        <v>0</v>
      </c>
      <c r="U82" s="19">
        <v>0</v>
      </c>
      <c r="V82" s="19">
        <v>0</v>
      </c>
      <c r="W82" s="19">
        <v>0</v>
      </c>
      <c r="X82" s="18">
        <v>0</v>
      </c>
      <c r="Y82" s="18" t="s">
        <v>368</v>
      </c>
      <c r="Z82" s="18">
        <v>0</v>
      </c>
      <c r="AA82" s="18">
        <v>0</v>
      </c>
      <c r="AB82" s="18">
        <v>0</v>
      </c>
      <c r="AC82" s="18">
        <v>0</v>
      </c>
      <c r="AD82" s="18">
        <v>0</v>
      </c>
      <c r="AE82" s="18">
        <v>0</v>
      </c>
      <c r="AF82" s="18">
        <v>0</v>
      </c>
      <c r="AG82" s="18">
        <v>0</v>
      </c>
      <c r="AH82" s="23" t="str">
        <f t="shared" ref="AH82:AH83" si="47">G82</f>
        <v>7F</v>
      </c>
      <c r="AI82" s="18">
        <v>0</v>
      </c>
      <c r="AJ82" s="18">
        <v>0</v>
      </c>
      <c r="AK82" s="18">
        <v>0</v>
      </c>
      <c r="AL82" s="18">
        <v>0</v>
      </c>
      <c r="AM82" s="18">
        <v>0</v>
      </c>
      <c r="AN82" s="18">
        <v>0</v>
      </c>
      <c r="AO82" s="18">
        <v>0</v>
      </c>
      <c r="AP82" s="18">
        <v>0</v>
      </c>
      <c r="AQ82" s="18">
        <v>0</v>
      </c>
      <c r="AR82" s="18">
        <v>0</v>
      </c>
      <c r="AS82" s="18">
        <v>0</v>
      </c>
      <c r="AT82" s="18">
        <v>0</v>
      </c>
      <c r="AU82" s="18">
        <v>0</v>
      </c>
      <c r="AV82" s="18">
        <v>0</v>
      </c>
      <c r="AW82" s="18">
        <v>0</v>
      </c>
      <c r="AX82" s="18">
        <v>0</v>
      </c>
      <c r="AY82" s="18">
        <v>0</v>
      </c>
      <c r="AZ82" s="18">
        <v>0</v>
      </c>
      <c r="BA82" s="18">
        <v>0</v>
      </c>
      <c r="BB82" s="18">
        <v>0</v>
      </c>
      <c r="BC82" s="18">
        <v>0</v>
      </c>
      <c r="BD82" s="18">
        <v>0</v>
      </c>
      <c r="BE82" s="18">
        <v>0</v>
      </c>
      <c r="BF82" s="18">
        <v>0</v>
      </c>
      <c r="BG82" s="18">
        <v>0</v>
      </c>
      <c r="BH82" s="18">
        <v>0</v>
      </c>
      <c r="BI82" s="18">
        <v>0</v>
      </c>
      <c r="BJ82" s="18">
        <v>0</v>
      </c>
      <c r="BK82" s="18">
        <v>0</v>
      </c>
      <c r="BL82" s="18">
        <v>0</v>
      </c>
      <c r="BM82" s="18">
        <v>0</v>
      </c>
      <c r="BN82" s="18">
        <v>0</v>
      </c>
      <c r="BO82" s="18">
        <v>0</v>
      </c>
      <c r="BP82" s="18">
        <v>0</v>
      </c>
      <c r="BQ82" s="18">
        <v>0</v>
      </c>
      <c r="BR82" s="18">
        <v>0</v>
      </c>
      <c r="BS82" s="18">
        <v>0</v>
      </c>
      <c r="BT82" s="18">
        <v>0</v>
      </c>
      <c r="BU82" s="18">
        <v>0</v>
      </c>
      <c r="BV82" s="18">
        <v>0</v>
      </c>
      <c r="BW82" s="18">
        <v>0</v>
      </c>
      <c r="BX82" s="18">
        <v>0</v>
      </c>
      <c r="BY82" s="18">
        <v>0</v>
      </c>
      <c r="BZ82" s="18">
        <v>0</v>
      </c>
      <c r="CA82" s="18">
        <v>0</v>
      </c>
      <c r="CB82" s="18">
        <v>0</v>
      </c>
      <c r="CC82" s="18">
        <v>0</v>
      </c>
      <c r="CD82" s="18">
        <v>0</v>
      </c>
      <c r="CE82" s="18">
        <v>0</v>
      </c>
      <c r="CF82" s="18">
        <v>0</v>
      </c>
      <c r="CG82" s="18">
        <v>0</v>
      </c>
      <c r="CH82" s="18">
        <v>0</v>
      </c>
      <c r="CI82" s="18">
        <v>0</v>
      </c>
      <c r="CJ82" s="18">
        <v>0</v>
      </c>
      <c r="CK82" s="18" t="str">
        <f t="shared" ca="1" si="32"/>
        <v>06</v>
      </c>
      <c r="CL82" s="18" t="str">
        <f t="shared" ca="1" si="33"/>
        <v>16</v>
      </c>
      <c r="CM82" s="18" t="str">
        <f t="shared" ca="1" si="34"/>
        <v>08</v>
      </c>
      <c r="CN82" s="18" t="str">
        <f t="shared" ca="1" si="35"/>
        <v>05</v>
      </c>
      <c r="CO82" s="18" t="str">
        <f t="shared" ca="1" si="36"/>
        <v>11</v>
      </c>
      <c r="CP82" s="18" t="str">
        <f t="shared" ca="1" si="37"/>
        <v>14</v>
      </c>
      <c r="CQ82" s="18" t="str">
        <f t="shared" ca="1" si="38"/>
        <v>2C</v>
      </c>
      <c r="CR82" s="18" t="str">
        <f t="shared" ca="1" si="39"/>
        <v>05</v>
      </c>
      <c r="CS82" s="18" t="s">
        <v>25</v>
      </c>
      <c r="CT82" s="18">
        <f t="shared" ca="1" si="29"/>
        <v>95</v>
      </c>
      <c r="CU82" s="16" t="str">
        <f t="shared" ca="1" si="40"/>
        <v>7B01015FA501000000000000000000000000000000000C00000000000000007F0000000000000000000000000000000000000000000000000000000000000000000000000000000000000000000000000000000000000616080511142C057D</v>
      </c>
      <c r="CV82" s="95">
        <v>81</v>
      </c>
      <c r="CW82" s="21"/>
      <c r="CX82" s="18" t="str">
        <f t="shared" si="41"/>
        <v>00</v>
      </c>
      <c r="CY82" s="18">
        <f t="shared" si="42"/>
        <v>0</v>
      </c>
      <c r="CZ82" s="20"/>
      <c r="DA82" s="21"/>
    </row>
    <row r="83" spans="1:105" ht="33">
      <c r="A83" s="27"/>
      <c r="B83" s="159"/>
      <c r="C83" s="166"/>
      <c r="D83" s="104"/>
      <c r="E83" s="16">
        <v>3</v>
      </c>
      <c r="F83" s="101" t="str">
        <f t="shared" si="30"/>
        <v>255</v>
      </c>
      <c r="G83" s="22" t="s">
        <v>22</v>
      </c>
      <c r="H83" s="18" t="s">
        <v>18</v>
      </c>
      <c r="I83" s="18">
        <v>1</v>
      </c>
      <c r="J83" s="18">
        <v>1</v>
      </c>
      <c r="K83" s="18" t="s">
        <v>448</v>
      </c>
      <c r="L83" s="18" t="s">
        <v>449</v>
      </c>
      <c r="M83" s="18">
        <v>1</v>
      </c>
      <c r="N83" s="18">
        <v>0</v>
      </c>
      <c r="O83" s="18">
        <v>0</v>
      </c>
      <c r="P83" s="18">
        <v>0</v>
      </c>
      <c r="Q83" s="18">
        <v>0</v>
      </c>
      <c r="R83" s="18">
        <v>0</v>
      </c>
      <c r="S83" s="19">
        <v>0</v>
      </c>
      <c r="T83" s="19">
        <v>0</v>
      </c>
      <c r="U83" s="19">
        <v>0</v>
      </c>
      <c r="V83" s="19">
        <v>0</v>
      </c>
      <c r="W83" s="19">
        <v>0</v>
      </c>
      <c r="X83" s="18">
        <v>0</v>
      </c>
      <c r="Y83" s="18" t="s">
        <v>368</v>
      </c>
      <c r="Z83" s="18">
        <v>0</v>
      </c>
      <c r="AA83" s="18">
        <v>0</v>
      </c>
      <c r="AB83" s="18">
        <v>0</v>
      </c>
      <c r="AC83" s="18">
        <v>0</v>
      </c>
      <c r="AD83" s="18">
        <v>0</v>
      </c>
      <c r="AE83" s="18">
        <v>0</v>
      </c>
      <c r="AF83" s="18">
        <v>0</v>
      </c>
      <c r="AG83" s="18">
        <v>0</v>
      </c>
      <c r="AH83" s="23" t="str">
        <f t="shared" si="47"/>
        <v>FF</v>
      </c>
      <c r="AI83" s="18">
        <v>0</v>
      </c>
      <c r="AJ83" s="18">
        <v>0</v>
      </c>
      <c r="AK83" s="18">
        <v>0</v>
      </c>
      <c r="AL83" s="18">
        <v>0</v>
      </c>
      <c r="AM83" s="18">
        <v>0</v>
      </c>
      <c r="AN83" s="18">
        <v>0</v>
      </c>
      <c r="AO83" s="18">
        <v>0</v>
      </c>
      <c r="AP83" s="18">
        <v>0</v>
      </c>
      <c r="AQ83" s="18">
        <v>0</v>
      </c>
      <c r="AR83" s="18">
        <v>0</v>
      </c>
      <c r="AS83" s="18">
        <v>0</v>
      </c>
      <c r="AT83" s="18">
        <v>0</v>
      </c>
      <c r="AU83" s="18">
        <v>0</v>
      </c>
      <c r="AV83" s="18">
        <v>0</v>
      </c>
      <c r="AW83" s="18">
        <v>0</v>
      </c>
      <c r="AX83" s="18">
        <v>0</v>
      </c>
      <c r="AY83" s="18">
        <v>0</v>
      </c>
      <c r="AZ83" s="18">
        <v>0</v>
      </c>
      <c r="BA83" s="18">
        <v>0</v>
      </c>
      <c r="BB83" s="18">
        <v>0</v>
      </c>
      <c r="BC83" s="18">
        <v>0</v>
      </c>
      <c r="BD83" s="18">
        <v>0</v>
      </c>
      <c r="BE83" s="18">
        <v>0</v>
      </c>
      <c r="BF83" s="18">
        <v>0</v>
      </c>
      <c r="BG83" s="18">
        <v>0</v>
      </c>
      <c r="BH83" s="18">
        <v>0</v>
      </c>
      <c r="BI83" s="18">
        <v>0</v>
      </c>
      <c r="BJ83" s="18">
        <v>0</v>
      </c>
      <c r="BK83" s="18">
        <v>0</v>
      </c>
      <c r="BL83" s="18">
        <v>0</v>
      </c>
      <c r="BM83" s="18">
        <v>0</v>
      </c>
      <c r="BN83" s="18">
        <v>0</v>
      </c>
      <c r="BO83" s="18">
        <v>0</v>
      </c>
      <c r="BP83" s="18">
        <v>0</v>
      </c>
      <c r="BQ83" s="18">
        <v>0</v>
      </c>
      <c r="BR83" s="18">
        <v>0</v>
      </c>
      <c r="BS83" s="18">
        <v>0</v>
      </c>
      <c r="BT83" s="18">
        <v>0</v>
      </c>
      <c r="BU83" s="18">
        <v>0</v>
      </c>
      <c r="BV83" s="18">
        <v>0</v>
      </c>
      <c r="BW83" s="18">
        <v>0</v>
      </c>
      <c r="BX83" s="18">
        <v>0</v>
      </c>
      <c r="BY83" s="18">
        <v>0</v>
      </c>
      <c r="BZ83" s="18">
        <v>0</v>
      </c>
      <c r="CA83" s="18">
        <v>0</v>
      </c>
      <c r="CB83" s="18">
        <v>0</v>
      </c>
      <c r="CC83" s="18">
        <v>0</v>
      </c>
      <c r="CD83" s="18">
        <v>0</v>
      </c>
      <c r="CE83" s="18">
        <v>0</v>
      </c>
      <c r="CF83" s="18">
        <v>0</v>
      </c>
      <c r="CG83" s="18">
        <v>0</v>
      </c>
      <c r="CH83" s="18">
        <v>0</v>
      </c>
      <c r="CI83" s="18">
        <v>0</v>
      </c>
      <c r="CJ83" s="18">
        <v>0</v>
      </c>
      <c r="CK83" s="18" t="str">
        <f t="shared" ca="1" si="32"/>
        <v>06</v>
      </c>
      <c r="CL83" s="18" t="str">
        <f t="shared" ca="1" si="33"/>
        <v>16</v>
      </c>
      <c r="CM83" s="18" t="str">
        <f t="shared" ca="1" si="34"/>
        <v>08</v>
      </c>
      <c r="CN83" s="18" t="str">
        <f t="shared" ca="1" si="35"/>
        <v>05</v>
      </c>
      <c r="CO83" s="18" t="str">
        <f t="shared" ca="1" si="36"/>
        <v>11</v>
      </c>
      <c r="CP83" s="18" t="str">
        <f t="shared" ca="1" si="37"/>
        <v>14</v>
      </c>
      <c r="CQ83" s="18" t="str">
        <f t="shared" ca="1" si="38"/>
        <v>2C</v>
      </c>
      <c r="CR83" s="18" t="str">
        <f t="shared" ca="1" si="39"/>
        <v>05</v>
      </c>
      <c r="CS83" s="18" t="s">
        <v>25</v>
      </c>
      <c r="CT83" s="18">
        <f t="shared" ca="1" si="29"/>
        <v>95</v>
      </c>
      <c r="CU83" s="16" t="str">
        <f t="shared" ca="1" si="40"/>
        <v>7B01015FA501000000000000000000000000000000000C0000000000000000FF0000000000000000000000000000000000000000000000000000000000000000000000000000000000000000000000000000000000000616080511142C057D</v>
      </c>
      <c r="CV83" s="95">
        <v>82</v>
      </c>
      <c r="CW83" s="21"/>
      <c r="CX83" s="18" t="str">
        <f t="shared" si="41"/>
        <v>00</v>
      </c>
      <c r="CY83" s="18">
        <f t="shared" si="42"/>
        <v>0</v>
      </c>
      <c r="CZ83" s="20"/>
      <c r="DA83" s="21"/>
    </row>
    <row r="84" spans="1:105" ht="33">
      <c r="A84" s="27"/>
      <c r="B84" s="157">
        <v>32</v>
      </c>
      <c r="C84" s="105" t="s">
        <v>367</v>
      </c>
      <c r="D84" s="104" t="s">
        <v>734</v>
      </c>
      <c r="E84" s="16">
        <v>1</v>
      </c>
      <c r="F84" s="101" t="str">
        <f t="shared" si="30"/>
        <v>000</v>
      </c>
      <c r="G84" s="22">
        <v>0</v>
      </c>
      <c r="H84" s="18" t="s">
        <v>18</v>
      </c>
      <c r="I84" s="18">
        <v>1</v>
      </c>
      <c r="J84" s="18">
        <v>1</v>
      </c>
      <c r="K84" s="18" t="s">
        <v>448</v>
      </c>
      <c r="L84" s="18" t="s">
        <v>449</v>
      </c>
      <c r="M84" s="18">
        <v>1</v>
      </c>
      <c r="N84" s="18">
        <v>0</v>
      </c>
      <c r="O84" s="18">
        <v>0</v>
      </c>
      <c r="P84" s="18">
        <v>0</v>
      </c>
      <c r="Q84" s="18">
        <v>0</v>
      </c>
      <c r="R84" s="18">
        <v>0</v>
      </c>
      <c r="S84" s="19">
        <v>0</v>
      </c>
      <c r="T84" s="19">
        <v>0</v>
      </c>
      <c r="U84" s="19">
        <v>0</v>
      </c>
      <c r="V84" s="19">
        <v>0</v>
      </c>
      <c r="W84" s="19">
        <v>0</v>
      </c>
      <c r="X84" s="18">
        <v>0</v>
      </c>
      <c r="Y84" s="18" t="s">
        <v>368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23">
        <f>G84</f>
        <v>0</v>
      </c>
      <c r="AJ84" s="18">
        <v>0</v>
      </c>
      <c r="AK84" s="18">
        <v>0</v>
      </c>
      <c r="AL84" s="18">
        <v>0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0</v>
      </c>
      <c r="AS84" s="18">
        <v>0</v>
      </c>
      <c r="AT84" s="18">
        <v>0</v>
      </c>
      <c r="AU84" s="18">
        <v>0</v>
      </c>
      <c r="AV84" s="18">
        <v>0</v>
      </c>
      <c r="AW84" s="18">
        <v>0</v>
      </c>
      <c r="AX84" s="18">
        <v>0</v>
      </c>
      <c r="AY84" s="18">
        <v>0</v>
      </c>
      <c r="AZ84" s="18">
        <v>0</v>
      </c>
      <c r="BA84" s="18">
        <v>0</v>
      </c>
      <c r="BB84" s="18">
        <v>0</v>
      </c>
      <c r="BC84" s="18">
        <v>0</v>
      </c>
      <c r="BD84" s="18">
        <v>0</v>
      </c>
      <c r="BE84" s="18">
        <v>0</v>
      </c>
      <c r="BF84" s="18">
        <v>0</v>
      </c>
      <c r="BG84" s="18">
        <v>0</v>
      </c>
      <c r="BH84" s="18">
        <v>0</v>
      </c>
      <c r="BI84" s="18">
        <v>0</v>
      </c>
      <c r="BJ84" s="18">
        <v>0</v>
      </c>
      <c r="BK84" s="18">
        <v>0</v>
      </c>
      <c r="BL84" s="18">
        <v>0</v>
      </c>
      <c r="BM84" s="18">
        <v>0</v>
      </c>
      <c r="BN84" s="18">
        <v>0</v>
      </c>
      <c r="BO84" s="18">
        <v>0</v>
      </c>
      <c r="BP84" s="18">
        <v>0</v>
      </c>
      <c r="BQ84" s="18">
        <v>0</v>
      </c>
      <c r="BR84" s="18">
        <v>0</v>
      </c>
      <c r="BS84" s="18">
        <v>0</v>
      </c>
      <c r="BT84" s="18">
        <v>0</v>
      </c>
      <c r="BU84" s="18">
        <v>0</v>
      </c>
      <c r="BV84" s="18">
        <v>0</v>
      </c>
      <c r="BW84" s="18">
        <v>0</v>
      </c>
      <c r="BX84" s="18">
        <v>0</v>
      </c>
      <c r="BY84" s="18">
        <v>0</v>
      </c>
      <c r="BZ84" s="18">
        <v>0</v>
      </c>
      <c r="CA84" s="18">
        <v>0</v>
      </c>
      <c r="CB84" s="18">
        <v>0</v>
      </c>
      <c r="CC84" s="18">
        <v>0</v>
      </c>
      <c r="CD84" s="18">
        <v>0</v>
      </c>
      <c r="CE84" s="18">
        <v>0</v>
      </c>
      <c r="CF84" s="18">
        <v>0</v>
      </c>
      <c r="CG84" s="18">
        <v>0</v>
      </c>
      <c r="CH84" s="18">
        <v>0</v>
      </c>
      <c r="CI84" s="18">
        <v>0</v>
      </c>
      <c r="CJ84" s="18">
        <v>0</v>
      </c>
      <c r="CK84" s="18" t="str">
        <f t="shared" ca="1" si="32"/>
        <v>06</v>
      </c>
      <c r="CL84" s="18" t="str">
        <f t="shared" ca="1" si="33"/>
        <v>16</v>
      </c>
      <c r="CM84" s="18" t="str">
        <f t="shared" ca="1" si="34"/>
        <v>08</v>
      </c>
      <c r="CN84" s="18" t="str">
        <f t="shared" ca="1" si="35"/>
        <v>05</v>
      </c>
      <c r="CO84" s="18" t="str">
        <f t="shared" ca="1" si="36"/>
        <v>11</v>
      </c>
      <c r="CP84" s="18" t="str">
        <f t="shared" ca="1" si="37"/>
        <v>14</v>
      </c>
      <c r="CQ84" s="18" t="str">
        <f t="shared" ca="1" si="38"/>
        <v>2C</v>
      </c>
      <c r="CR84" s="18" t="str">
        <f t="shared" ca="1" si="39"/>
        <v>00</v>
      </c>
      <c r="CS84" s="18" t="s">
        <v>25</v>
      </c>
      <c r="CT84" s="18">
        <f t="shared" ca="1" si="29"/>
        <v>95</v>
      </c>
      <c r="CU84" s="16" t="str">
        <f t="shared" ca="1" si="40"/>
        <v>7B01015FA501000000000000000000000000000000000C0000000000000000000000000000000000000000000000000000000000000000000000000000000000000000000000000000000000000000000000000000000616080511142C007D</v>
      </c>
      <c r="CV84" s="95">
        <v>83</v>
      </c>
      <c r="CW84" s="21"/>
      <c r="CX84" s="18" t="str">
        <f t="shared" si="41"/>
        <v>00</v>
      </c>
      <c r="CY84" s="18">
        <f t="shared" si="42"/>
        <v>0</v>
      </c>
      <c r="CZ84" s="20"/>
      <c r="DA84" s="21"/>
    </row>
    <row r="85" spans="1:105" ht="33">
      <c r="A85" s="27"/>
      <c r="B85" s="158"/>
      <c r="C85" s="165" t="s">
        <v>394</v>
      </c>
      <c r="D85" s="104"/>
      <c r="E85" s="16">
        <v>2</v>
      </c>
      <c r="F85" s="101" t="str">
        <f t="shared" si="30"/>
        <v>127</v>
      </c>
      <c r="G85" s="22" t="s">
        <v>246</v>
      </c>
      <c r="H85" s="18" t="s">
        <v>18</v>
      </c>
      <c r="I85" s="18">
        <v>1</v>
      </c>
      <c r="J85" s="18">
        <v>1</v>
      </c>
      <c r="K85" s="18" t="s">
        <v>448</v>
      </c>
      <c r="L85" s="18" t="s">
        <v>449</v>
      </c>
      <c r="M85" s="18">
        <v>1</v>
      </c>
      <c r="N85" s="18">
        <v>0</v>
      </c>
      <c r="O85" s="18">
        <v>0</v>
      </c>
      <c r="P85" s="18">
        <v>0</v>
      </c>
      <c r="Q85" s="18">
        <v>0</v>
      </c>
      <c r="R85" s="18">
        <v>0</v>
      </c>
      <c r="S85" s="19">
        <v>0</v>
      </c>
      <c r="T85" s="19">
        <v>0</v>
      </c>
      <c r="U85" s="19">
        <v>0</v>
      </c>
      <c r="V85" s="19">
        <v>0</v>
      </c>
      <c r="W85" s="19">
        <v>0</v>
      </c>
      <c r="X85" s="18">
        <v>0</v>
      </c>
      <c r="Y85" s="18" t="s">
        <v>368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23" t="str">
        <f t="shared" ref="AI85:AI86" si="48">G85</f>
        <v>7F</v>
      </c>
      <c r="AJ85" s="18">
        <v>0</v>
      </c>
      <c r="AK85" s="18">
        <v>0</v>
      </c>
      <c r="AL85" s="18">
        <v>0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0</v>
      </c>
      <c r="AS85" s="18">
        <v>0</v>
      </c>
      <c r="AT85" s="18">
        <v>0</v>
      </c>
      <c r="AU85" s="18">
        <v>0</v>
      </c>
      <c r="AV85" s="18">
        <v>0</v>
      </c>
      <c r="AW85" s="18">
        <v>0</v>
      </c>
      <c r="AX85" s="18">
        <v>0</v>
      </c>
      <c r="AY85" s="18">
        <v>0</v>
      </c>
      <c r="AZ85" s="18">
        <v>0</v>
      </c>
      <c r="BA85" s="18">
        <v>0</v>
      </c>
      <c r="BB85" s="18">
        <v>0</v>
      </c>
      <c r="BC85" s="18">
        <v>0</v>
      </c>
      <c r="BD85" s="18">
        <v>0</v>
      </c>
      <c r="BE85" s="18">
        <v>0</v>
      </c>
      <c r="BF85" s="18">
        <v>0</v>
      </c>
      <c r="BG85" s="18">
        <v>0</v>
      </c>
      <c r="BH85" s="18">
        <v>0</v>
      </c>
      <c r="BI85" s="18">
        <v>0</v>
      </c>
      <c r="BJ85" s="18">
        <v>0</v>
      </c>
      <c r="BK85" s="18">
        <v>0</v>
      </c>
      <c r="BL85" s="18">
        <v>0</v>
      </c>
      <c r="BM85" s="18">
        <v>0</v>
      </c>
      <c r="BN85" s="18">
        <v>0</v>
      </c>
      <c r="BO85" s="18">
        <v>0</v>
      </c>
      <c r="BP85" s="18">
        <v>0</v>
      </c>
      <c r="BQ85" s="18">
        <v>0</v>
      </c>
      <c r="BR85" s="18">
        <v>0</v>
      </c>
      <c r="BS85" s="18">
        <v>0</v>
      </c>
      <c r="BT85" s="18">
        <v>0</v>
      </c>
      <c r="BU85" s="18">
        <v>0</v>
      </c>
      <c r="BV85" s="18">
        <v>0</v>
      </c>
      <c r="BW85" s="18">
        <v>0</v>
      </c>
      <c r="BX85" s="18">
        <v>0</v>
      </c>
      <c r="BY85" s="18">
        <v>0</v>
      </c>
      <c r="BZ85" s="18">
        <v>0</v>
      </c>
      <c r="CA85" s="18">
        <v>0</v>
      </c>
      <c r="CB85" s="18">
        <v>0</v>
      </c>
      <c r="CC85" s="18">
        <v>0</v>
      </c>
      <c r="CD85" s="18">
        <v>0</v>
      </c>
      <c r="CE85" s="18">
        <v>0</v>
      </c>
      <c r="CF85" s="18">
        <v>0</v>
      </c>
      <c r="CG85" s="18">
        <v>0</v>
      </c>
      <c r="CH85" s="18">
        <v>0</v>
      </c>
      <c r="CI85" s="18">
        <v>0</v>
      </c>
      <c r="CJ85" s="18">
        <v>0</v>
      </c>
      <c r="CK85" s="18" t="str">
        <f t="shared" ca="1" si="32"/>
        <v>06</v>
      </c>
      <c r="CL85" s="18" t="str">
        <f t="shared" ca="1" si="33"/>
        <v>16</v>
      </c>
      <c r="CM85" s="18" t="str">
        <f t="shared" ca="1" si="34"/>
        <v>08</v>
      </c>
      <c r="CN85" s="18" t="str">
        <f t="shared" ca="1" si="35"/>
        <v>05</v>
      </c>
      <c r="CO85" s="18" t="str">
        <f t="shared" ca="1" si="36"/>
        <v>11</v>
      </c>
      <c r="CP85" s="18" t="str">
        <f t="shared" ca="1" si="37"/>
        <v>14</v>
      </c>
      <c r="CQ85" s="18" t="str">
        <f t="shared" ca="1" si="38"/>
        <v>2C</v>
      </c>
      <c r="CR85" s="18" t="str">
        <f t="shared" ca="1" si="39"/>
        <v>05</v>
      </c>
      <c r="CS85" s="18" t="s">
        <v>25</v>
      </c>
      <c r="CT85" s="18">
        <f t="shared" ca="1" si="29"/>
        <v>95</v>
      </c>
      <c r="CU85" s="16" t="str">
        <f t="shared" ca="1" si="40"/>
        <v>7B01015FA501000000000000000000000000000000000C0000000000000000007F00000000000000000000000000000000000000000000000000000000000000000000000000000000000000000000000000000000000616080511142C057D</v>
      </c>
      <c r="CV85" s="95">
        <v>84</v>
      </c>
      <c r="CW85" s="21"/>
      <c r="CX85" s="18" t="str">
        <f t="shared" si="41"/>
        <v>00</v>
      </c>
      <c r="CY85" s="18">
        <f t="shared" si="42"/>
        <v>0</v>
      </c>
      <c r="CZ85" s="20"/>
      <c r="DA85" s="21"/>
    </row>
    <row r="86" spans="1:105" ht="33">
      <c r="A86" s="27"/>
      <c r="B86" s="159"/>
      <c r="C86" s="166"/>
      <c r="D86" s="104"/>
      <c r="E86" s="16">
        <v>3</v>
      </c>
      <c r="F86" s="101" t="str">
        <f t="shared" si="30"/>
        <v>255</v>
      </c>
      <c r="G86" s="22" t="s">
        <v>22</v>
      </c>
      <c r="H86" s="18" t="s">
        <v>18</v>
      </c>
      <c r="I86" s="18">
        <v>1</v>
      </c>
      <c r="J86" s="18">
        <v>1</v>
      </c>
      <c r="K86" s="18" t="s">
        <v>448</v>
      </c>
      <c r="L86" s="18" t="s">
        <v>449</v>
      </c>
      <c r="M86" s="18">
        <v>1</v>
      </c>
      <c r="N86" s="18">
        <v>0</v>
      </c>
      <c r="O86" s="18">
        <v>0</v>
      </c>
      <c r="P86" s="18">
        <v>0</v>
      </c>
      <c r="Q86" s="18">
        <v>0</v>
      </c>
      <c r="R86" s="18">
        <v>0</v>
      </c>
      <c r="S86" s="19">
        <v>0</v>
      </c>
      <c r="T86" s="19">
        <v>0</v>
      </c>
      <c r="U86" s="19">
        <v>0</v>
      </c>
      <c r="V86" s="19">
        <v>0</v>
      </c>
      <c r="W86" s="19">
        <v>0</v>
      </c>
      <c r="X86" s="18">
        <v>0</v>
      </c>
      <c r="Y86" s="18" t="s">
        <v>368</v>
      </c>
      <c r="Z86" s="18">
        <v>0</v>
      </c>
      <c r="AA86" s="18">
        <v>0</v>
      </c>
      <c r="AB86" s="18">
        <v>0</v>
      </c>
      <c r="AC86" s="18">
        <v>0</v>
      </c>
      <c r="AD86" s="18">
        <v>0</v>
      </c>
      <c r="AE86" s="18">
        <v>0</v>
      </c>
      <c r="AF86" s="18">
        <v>0</v>
      </c>
      <c r="AG86" s="18">
        <v>0</v>
      </c>
      <c r="AH86" s="18">
        <v>0</v>
      </c>
      <c r="AI86" s="23" t="str">
        <f t="shared" si="48"/>
        <v>FF</v>
      </c>
      <c r="AJ86" s="18">
        <v>0</v>
      </c>
      <c r="AK86" s="18">
        <v>0</v>
      </c>
      <c r="AL86" s="18">
        <v>0</v>
      </c>
      <c r="AM86" s="18">
        <v>0</v>
      </c>
      <c r="AN86" s="18">
        <v>0</v>
      </c>
      <c r="AO86" s="18">
        <v>0</v>
      </c>
      <c r="AP86" s="18">
        <v>0</v>
      </c>
      <c r="AQ86" s="18">
        <v>0</v>
      </c>
      <c r="AR86" s="18">
        <v>0</v>
      </c>
      <c r="AS86" s="18">
        <v>0</v>
      </c>
      <c r="AT86" s="18">
        <v>0</v>
      </c>
      <c r="AU86" s="18">
        <v>0</v>
      </c>
      <c r="AV86" s="18">
        <v>0</v>
      </c>
      <c r="AW86" s="18">
        <v>0</v>
      </c>
      <c r="AX86" s="18">
        <v>0</v>
      </c>
      <c r="AY86" s="18">
        <v>0</v>
      </c>
      <c r="AZ86" s="18">
        <v>0</v>
      </c>
      <c r="BA86" s="18">
        <v>0</v>
      </c>
      <c r="BB86" s="18">
        <v>0</v>
      </c>
      <c r="BC86" s="18">
        <v>0</v>
      </c>
      <c r="BD86" s="18">
        <v>0</v>
      </c>
      <c r="BE86" s="18">
        <v>0</v>
      </c>
      <c r="BF86" s="18">
        <v>0</v>
      </c>
      <c r="BG86" s="18">
        <v>0</v>
      </c>
      <c r="BH86" s="18">
        <v>0</v>
      </c>
      <c r="BI86" s="18">
        <v>0</v>
      </c>
      <c r="BJ86" s="18">
        <v>0</v>
      </c>
      <c r="BK86" s="18">
        <v>0</v>
      </c>
      <c r="BL86" s="18">
        <v>0</v>
      </c>
      <c r="BM86" s="18">
        <v>0</v>
      </c>
      <c r="BN86" s="18">
        <v>0</v>
      </c>
      <c r="BO86" s="18">
        <v>0</v>
      </c>
      <c r="BP86" s="18">
        <v>0</v>
      </c>
      <c r="BQ86" s="18">
        <v>0</v>
      </c>
      <c r="BR86" s="18">
        <v>0</v>
      </c>
      <c r="BS86" s="18">
        <v>0</v>
      </c>
      <c r="BT86" s="18">
        <v>0</v>
      </c>
      <c r="BU86" s="18">
        <v>0</v>
      </c>
      <c r="BV86" s="18">
        <v>0</v>
      </c>
      <c r="BW86" s="18">
        <v>0</v>
      </c>
      <c r="BX86" s="18">
        <v>0</v>
      </c>
      <c r="BY86" s="18">
        <v>0</v>
      </c>
      <c r="BZ86" s="18">
        <v>0</v>
      </c>
      <c r="CA86" s="18">
        <v>0</v>
      </c>
      <c r="CB86" s="18">
        <v>0</v>
      </c>
      <c r="CC86" s="18">
        <v>0</v>
      </c>
      <c r="CD86" s="18">
        <v>0</v>
      </c>
      <c r="CE86" s="18">
        <v>0</v>
      </c>
      <c r="CF86" s="18">
        <v>0</v>
      </c>
      <c r="CG86" s="18">
        <v>0</v>
      </c>
      <c r="CH86" s="18">
        <v>0</v>
      </c>
      <c r="CI86" s="18">
        <v>0</v>
      </c>
      <c r="CJ86" s="18">
        <v>0</v>
      </c>
      <c r="CK86" s="18" t="str">
        <f t="shared" ca="1" si="32"/>
        <v>06</v>
      </c>
      <c r="CL86" s="18" t="str">
        <f t="shared" ca="1" si="33"/>
        <v>16</v>
      </c>
      <c r="CM86" s="18" t="str">
        <f t="shared" ca="1" si="34"/>
        <v>08</v>
      </c>
      <c r="CN86" s="18" t="str">
        <f t="shared" ca="1" si="35"/>
        <v>05</v>
      </c>
      <c r="CO86" s="18" t="str">
        <f t="shared" ca="1" si="36"/>
        <v>11</v>
      </c>
      <c r="CP86" s="18" t="str">
        <f t="shared" ca="1" si="37"/>
        <v>14</v>
      </c>
      <c r="CQ86" s="18" t="str">
        <f t="shared" ca="1" si="38"/>
        <v>2C</v>
      </c>
      <c r="CR86" s="18" t="str">
        <f t="shared" ca="1" si="39"/>
        <v>05</v>
      </c>
      <c r="CS86" s="18" t="s">
        <v>25</v>
      </c>
      <c r="CT86" s="18">
        <f t="shared" ca="1" si="29"/>
        <v>95</v>
      </c>
      <c r="CU86" s="16" t="str">
        <f t="shared" ca="1" si="40"/>
        <v>7B01015FA501000000000000000000000000000000000C000000000000000000FF00000000000000000000000000000000000000000000000000000000000000000000000000000000000000000000000000000000000616080511142C057D</v>
      </c>
      <c r="CV86" s="95">
        <v>85</v>
      </c>
      <c r="CW86" s="21"/>
      <c r="CX86" s="18" t="str">
        <f t="shared" si="41"/>
        <v>00</v>
      </c>
      <c r="CY86" s="18">
        <f t="shared" si="42"/>
        <v>0</v>
      </c>
      <c r="CZ86" s="20"/>
      <c r="DA86" s="21"/>
    </row>
    <row r="87" spans="1:105" ht="33">
      <c r="A87" s="27"/>
      <c r="B87" s="157">
        <v>33</v>
      </c>
      <c r="C87" s="105" t="s">
        <v>369</v>
      </c>
      <c r="D87" s="104" t="s">
        <v>736</v>
      </c>
      <c r="E87" s="16">
        <v>1</v>
      </c>
      <c r="F87" s="101" t="str">
        <f t="shared" si="30"/>
        <v>000</v>
      </c>
      <c r="G87" s="22">
        <v>0</v>
      </c>
      <c r="H87" s="18" t="s">
        <v>18</v>
      </c>
      <c r="I87" s="18">
        <v>1</v>
      </c>
      <c r="J87" s="18">
        <v>1</v>
      </c>
      <c r="K87" s="18" t="s">
        <v>448</v>
      </c>
      <c r="L87" s="18" t="s">
        <v>449</v>
      </c>
      <c r="M87" s="18">
        <v>1</v>
      </c>
      <c r="N87" s="18">
        <v>0</v>
      </c>
      <c r="O87" s="18">
        <v>0</v>
      </c>
      <c r="P87" s="18">
        <v>0</v>
      </c>
      <c r="Q87" s="18">
        <v>0</v>
      </c>
      <c r="R87" s="18">
        <v>0</v>
      </c>
      <c r="S87" s="19">
        <v>0</v>
      </c>
      <c r="T87" s="19">
        <v>0</v>
      </c>
      <c r="U87" s="19">
        <v>0</v>
      </c>
      <c r="V87" s="19">
        <v>0</v>
      </c>
      <c r="W87" s="19">
        <v>0</v>
      </c>
      <c r="X87" s="18">
        <v>0</v>
      </c>
      <c r="Y87" s="18" t="s">
        <v>368</v>
      </c>
      <c r="Z87" s="18">
        <v>0</v>
      </c>
      <c r="AA87" s="18">
        <v>0</v>
      </c>
      <c r="AB87" s="18">
        <v>0</v>
      </c>
      <c r="AC87" s="18">
        <v>0</v>
      </c>
      <c r="AD87" s="18">
        <v>0</v>
      </c>
      <c r="AE87" s="18">
        <v>0</v>
      </c>
      <c r="AF87" s="18">
        <v>0</v>
      </c>
      <c r="AG87" s="18">
        <v>0</v>
      </c>
      <c r="AH87" s="18">
        <v>0</v>
      </c>
      <c r="AI87" s="18">
        <v>0</v>
      </c>
      <c r="AJ87" s="23">
        <f>G87</f>
        <v>0</v>
      </c>
      <c r="AK87" s="18">
        <v>0</v>
      </c>
      <c r="AL87" s="18">
        <v>0</v>
      </c>
      <c r="AM87" s="18">
        <v>0</v>
      </c>
      <c r="AN87" s="18">
        <v>0</v>
      </c>
      <c r="AO87" s="18">
        <v>0</v>
      </c>
      <c r="AP87" s="18">
        <v>0</v>
      </c>
      <c r="AQ87" s="18">
        <v>0</v>
      </c>
      <c r="AR87" s="18">
        <v>0</v>
      </c>
      <c r="AS87" s="18">
        <v>0</v>
      </c>
      <c r="AT87" s="18">
        <v>0</v>
      </c>
      <c r="AU87" s="18">
        <v>0</v>
      </c>
      <c r="AV87" s="18">
        <v>0</v>
      </c>
      <c r="AW87" s="18">
        <v>0</v>
      </c>
      <c r="AX87" s="18">
        <v>0</v>
      </c>
      <c r="AY87" s="18">
        <v>0</v>
      </c>
      <c r="AZ87" s="18">
        <v>0</v>
      </c>
      <c r="BA87" s="18">
        <v>0</v>
      </c>
      <c r="BB87" s="18">
        <v>0</v>
      </c>
      <c r="BC87" s="18">
        <v>0</v>
      </c>
      <c r="BD87" s="18">
        <v>0</v>
      </c>
      <c r="BE87" s="18">
        <v>0</v>
      </c>
      <c r="BF87" s="18">
        <v>0</v>
      </c>
      <c r="BG87" s="18">
        <v>0</v>
      </c>
      <c r="BH87" s="18">
        <v>0</v>
      </c>
      <c r="BI87" s="18">
        <v>0</v>
      </c>
      <c r="BJ87" s="18">
        <v>0</v>
      </c>
      <c r="BK87" s="18">
        <v>0</v>
      </c>
      <c r="BL87" s="18">
        <v>0</v>
      </c>
      <c r="BM87" s="18">
        <v>0</v>
      </c>
      <c r="BN87" s="18">
        <v>0</v>
      </c>
      <c r="BO87" s="18">
        <v>0</v>
      </c>
      <c r="BP87" s="18">
        <v>0</v>
      </c>
      <c r="BQ87" s="18">
        <v>0</v>
      </c>
      <c r="BR87" s="18">
        <v>0</v>
      </c>
      <c r="BS87" s="18">
        <v>0</v>
      </c>
      <c r="BT87" s="18">
        <v>0</v>
      </c>
      <c r="BU87" s="18">
        <v>0</v>
      </c>
      <c r="BV87" s="18">
        <v>0</v>
      </c>
      <c r="BW87" s="18">
        <v>0</v>
      </c>
      <c r="BX87" s="18">
        <v>0</v>
      </c>
      <c r="BY87" s="18">
        <v>0</v>
      </c>
      <c r="BZ87" s="18">
        <v>0</v>
      </c>
      <c r="CA87" s="18">
        <v>0</v>
      </c>
      <c r="CB87" s="18">
        <v>0</v>
      </c>
      <c r="CC87" s="18">
        <v>0</v>
      </c>
      <c r="CD87" s="18">
        <v>0</v>
      </c>
      <c r="CE87" s="18">
        <v>0</v>
      </c>
      <c r="CF87" s="18">
        <v>0</v>
      </c>
      <c r="CG87" s="18">
        <v>0</v>
      </c>
      <c r="CH87" s="18">
        <v>0</v>
      </c>
      <c r="CI87" s="18">
        <v>0</v>
      </c>
      <c r="CJ87" s="18">
        <v>0</v>
      </c>
      <c r="CK87" s="18" t="str">
        <f t="shared" ca="1" si="32"/>
        <v>06</v>
      </c>
      <c r="CL87" s="18" t="str">
        <f t="shared" ca="1" si="33"/>
        <v>16</v>
      </c>
      <c r="CM87" s="18" t="str">
        <f t="shared" ca="1" si="34"/>
        <v>08</v>
      </c>
      <c r="CN87" s="18" t="str">
        <f t="shared" ca="1" si="35"/>
        <v>05</v>
      </c>
      <c r="CO87" s="18" t="str">
        <f t="shared" ca="1" si="36"/>
        <v>11</v>
      </c>
      <c r="CP87" s="18" t="str">
        <f t="shared" ca="1" si="37"/>
        <v>14</v>
      </c>
      <c r="CQ87" s="18" t="str">
        <f t="shared" ca="1" si="38"/>
        <v>2C</v>
      </c>
      <c r="CR87" s="18" t="str">
        <f t="shared" ca="1" si="39"/>
        <v>00</v>
      </c>
      <c r="CS87" s="18" t="s">
        <v>25</v>
      </c>
      <c r="CT87" s="18">
        <f t="shared" ca="1" si="29"/>
        <v>95</v>
      </c>
      <c r="CU87" s="16" t="str">
        <f t="shared" ca="1" si="40"/>
        <v>7B01015FA501000000000000000000000000000000000C0000000000000000000000000000000000000000000000000000000000000000000000000000000000000000000000000000000000000000000000000000000616080511142C007D</v>
      </c>
      <c r="CV87" s="95">
        <v>86</v>
      </c>
      <c r="CW87" s="21"/>
      <c r="CX87" s="18" t="str">
        <f t="shared" si="41"/>
        <v>00</v>
      </c>
      <c r="CY87" s="18">
        <f t="shared" si="42"/>
        <v>0</v>
      </c>
      <c r="CZ87" s="20"/>
      <c r="DA87" s="21"/>
    </row>
    <row r="88" spans="1:105" ht="33">
      <c r="A88" s="27"/>
      <c r="B88" s="158"/>
      <c r="C88" s="165" t="s">
        <v>395</v>
      </c>
      <c r="D88" s="104"/>
      <c r="E88" s="16">
        <v>2</v>
      </c>
      <c r="F88" s="101" t="str">
        <f t="shared" si="30"/>
        <v>127</v>
      </c>
      <c r="G88" s="22" t="s">
        <v>246</v>
      </c>
      <c r="H88" s="18" t="s">
        <v>18</v>
      </c>
      <c r="I88" s="18">
        <v>1</v>
      </c>
      <c r="J88" s="18">
        <v>1</v>
      </c>
      <c r="K88" s="18" t="s">
        <v>448</v>
      </c>
      <c r="L88" s="18" t="s">
        <v>449</v>
      </c>
      <c r="M88" s="18">
        <v>1</v>
      </c>
      <c r="N88" s="18">
        <v>0</v>
      </c>
      <c r="O88" s="18">
        <v>0</v>
      </c>
      <c r="P88" s="18">
        <v>0</v>
      </c>
      <c r="Q88" s="18">
        <v>0</v>
      </c>
      <c r="R88" s="18">
        <v>0</v>
      </c>
      <c r="S88" s="19">
        <v>0</v>
      </c>
      <c r="T88" s="19">
        <v>0</v>
      </c>
      <c r="U88" s="19">
        <v>0</v>
      </c>
      <c r="V88" s="19">
        <v>0</v>
      </c>
      <c r="W88" s="19">
        <v>0</v>
      </c>
      <c r="X88" s="18">
        <v>0</v>
      </c>
      <c r="Y88" s="18" t="s">
        <v>368</v>
      </c>
      <c r="Z88" s="18">
        <v>0</v>
      </c>
      <c r="AA88" s="18">
        <v>0</v>
      </c>
      <c r="AB88" s="18">
        <v>0</v>
      </c>
      <c r="AC88" s="18">
        <v>0</v>
      </c>
      <c r="AD88" s="18">
        <v>0</v>
      </c>
      <c r="AE88" s="18">
        <v>0</v>
      </c>
      <c r="AF88" s="18">
        <v>0</v>
      </c>
      <c r="AG88" s="18">
        <v>0</v>
      </c>
      <c r="AH88" s="18">
        <v>0</v>
      </c>
      <c r="AI88" s="18">
        <v>0</v>
      </c>
      <c r="AJ88" s="23" t="str">
        <f t="shared" ref="AJ88:AJ89" si="49">G88</f>
        <v>7F</v>
      </c>
      <c r="AK88" s="18">
        <v>0</v>
      </c>
      <c r="AL88" s="18">
        <v>0</v>
      </c>
      <c r="AM88" s="18">
        <v>0</v>
      </c>
      <c r="AN88" s="18">
        <v>0</v>
      </c>
      <c r="AO88" s="18">
        <v>0</v>
      </c>
      <c r="AP88" s="18">
        <v>0</v>
      </c>
      <c r="AQ88" s="18">
        <v>0</v>
      </c>
      <c r="AR88" s="18">
        <v>0</v>
      </c>
      <c r="AS88" s="18">
        <v>0</v>
      </c>
      <c r="AT88" s="18">
        <v>0</v>
      </c>
      <c r="AU88" s="18">
        <v>0</v>
      </c>
      <c r="AV88" s="18">
        <v>0</v>
      </c>
      <c r="AW88" s="18">
        <v>0</v>
      </c>
      <c r="AX88" s="18">
        <v>0</v>
      </c>
      <c r="AY88" s="18">
        <v>0</v>
      </c>
      <c r="AZ88" s="18">
        <v>0</v>
      </c>
      <c r="BA88" s="18">
        <v>0</v>
      </c>
      <c r="BB88" s="18">
        <v>0</v>
      </c>
      <c r="BC88" s="18">
        <v>0</v>
      </c>
      <c r="BD88" s="18">
        <v>0</v>
      </c>
      <c r="BE88" s="18">
        <v>0</v>
      </c>
      <c r="BF88" s="18">
        <v>0</v>
      </c>
      <c r="BG88" s="18">
        <v>0</v>
      </c>
      <c r="BH88" s="18">
        <v>0</v>
      </c>
      <c r="BI88" s="18">
        <v>0</v>
      </c>
      <c r="BJ88" s="18">
        <v>0</v>
      </c>
      <c r="BK88" s="18">
        <v>0</v>
      </c>
      <c r="BL88" s="18">
        <v>0</v>
      </c>
      <c r="BM88" s="18">
        <v>0</v>
      </c>
      <c r="BN88" s="18">
        <v>0</v>
      </c>
      <c r="BO88" s="18">
        <v>0</v>
      </c>
      <c r="BP88" s="18">
        <v>0</v>
      </c>
      <c r="BQ88" s="18">
        <v>0</v>
      </c>
      <c r="BR88" s="18">
        <v>0</v>
      </c>
      <c r="BS88" s="18">
        <v>0</v>
      </c>
      <c r="BT88" s="18">
        <v>0</v>
      </c>
      <c r="BU88" s="18">
        <v>0</v>
      </c>
      <c r="BV88" s="18">
        <v>0</v>
      </c>
      <c r="BW88" s="18">
        <v>0</v>
      </c>
      <c r="BX88" s="18">
        <v>0</v>
      </c>
      <c r="BY88" s="18">
        <v>0</v>
      </c>
      <c r="BZ88" s="18">
        <v>0</v>
      </c>
      <c r="CA88" s="18">
        <v>0</v>
      </c>
      <c r="CB88" s="18">
        <v>0</v>
      </c>
      <c r="CC88" s="18">
        <v>0</v>
      </c>
      <c r="CD88" s="18">
        <v>0</v>
      </c>
      <c r="CE88" s="18">
        <v>0</v>
      </c>
      <c r="CF88" s="18">
        <v>0</v>
      </c>
      <c r="CG88" s="18">
        <v>0</v>
      </c>
      <c r="CH88" s="18">
        <v>0</v>
      </c>
      <c r="CI88" s="18">
        <v>0</v>
      </c>
      <c r="CJ88" s="18">
        <v>0</v>
      </c>
      <c r="CK88" s="18" t="str">
        <f t="shared" ca="1" si="32"/>
        <v>06</v>
      </c>
      <c r="CL88" s="18" t="str">
        <f t="shared" ca="1" si="33"/>
        <v>16</v>
      </c>
      <c r="CM88" s="18" t="str">
        <f t="shared" ca="1" si="34"/>
        <v>08</v>
      </c>
      <c r="CN88" s="18" t="str">
        <f t="shared" ca="1" si="35"/>
        <v>05</v>
      </c>
      <c r="CO88" s="18" t="str">
        <f t="shared" ca="1" si="36"/>
        <v>11</v>
      </c>
      <c r="CP88" s="18" t="str">
        <f t="shared" ca="1" si="37"/>
        <v>14</v>
      </c>
      <c r="CQ88" s="18" t="str">
        <f t="shared" ca="1" si="38"/>
        <v>2C</v>
      </c>
      <c r="CR88" s="18" t="str">
        <f t="shared" ca="1" si="39"/>
        <v>05</v>
      </c>
      <c r="CS88" s="18" t="s">
        <v>25</v>
      </c>
      <c r="CT88" s="18">
        <f t="shared" ca="1" si="29"/>
        <v>95</v>
      </c>
      <c r="CU88" s="16" t="str">
        <f t="shared" ca="1" si="40"/>
        <v>7B01015FA501000000000000000000000000000000000C000000000000000000007F000000000000000000000000000000000000000000000000000000000000000000000000000000000000000000000000000000000616080511142C057D</v>
      </c>
      <c r="CV88" s="95">
        <v>87</v>
      </c>
      <c r="CW88" s="21"/>
      <c r="CX88" s="18" t="str">
        <f t="shared" si="41"/>
        <v>00</v>
      </c>
      <c r="CY88" s="18">
        <f t="shared" si="42"/>
        <v>0</v>
      </c>
      <c r="CZ88" s="20"/>
      <c r="DA88" s="21"/>
    </row>
    <row r="89" spans="1:105" ht="33">
      <c r="A89" s="27"/>
      <c r="B89" s="159"/>
      <c r="C89" s="166"/>
      <c r="D89" s="104"/>
      <c r="E89" s="16">
        <v>3</v>
      </c>
      <c r="F89" s="101" t="str">
        <f t="shared" si="30"/>
        <v>255</v>
      </c>
      <c r="G89" s="22" t="s">
        <v>22</v>
      </c>
      <c r="H89" s="18" t="s">
        <v>18</v>
      </c>
      <c r="I89" s="18">
        <v>1</v>
      </c>
      <c r="J89" s="18">
        <v>1</v>
      </c>
      <c r="K89" s="18" t="s">
        <v>448</v>
      </c>
      <c r="L89" s="18" t="s">
        <v>449</v>
      </c>
      <c r="M89" s="18">
        <v>1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9">
        <v>0</v>
      </c>
      <c r="T89" s="19">
        <v>0</v>
      </c>
      <c r="U89" s="19">
        <v>0</v>
      </c>
      <c r="V89" s="19">
        <v>0</v>
      </c>
      <c r="W89" s="19">
        <v>0</v>
      </c>
      <c r="X89" s="18">
        <v>0</v>
      </c>
      <c r="Y89" s="18" t="s">
        <v>368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0</v>
      </c>
      <c r="AG89" s="18">
        <v>0</v>
      </c>
      <c r="AH89" s="18">
        <v>0</v>
      </c>
      <c r="AI89" s="18">
        <v>0</v>
      </c>
      <c r="AJ89" s="23" t="str">
        <f t="shared" si="49"/>
        <v>FF</v>
      </c>
      <c r="AK89" s="18">
        <v>0</v>
      </c>
      <c r="AL89" s="18">
        <v>0</v>
      </c>
      <c r="AM89" s="18">
        <v>0</v>
      </c>
      <c r="AN89" s="18">
        <v>0</v>
      </c>
      <c r="AO89" s="18">
        <v>0</v>
      </c>
      <c r="AP89" s="18">
        <v>0</v>
      </c>
      <c r="AQ89" s="18">
        <v>0</v>
      </c>
      <c r="AR89" s="18">
        <v>0</v>
      </c>
      <c r="AS89" s="18">
        <v>0</v>
      </c>
      <c r="AT89" s="18">
        <v>0</v>
      </c>
      <c r="AU89" s="18">
        <v>0</v>
      </c>
      <c r="AV89" s="18">
        <v>0</v>
      </c>
      <c r="AW89" s="18">
        <v>0</v>
      </c>
      <c r="AX89" s="18">
        <v>0</v>
      </c>
      <c r="AY89" s="18">
        <v>0</v>
      </c>
      <c r="AZ89" s="18">
        <v>0</v>
      </c>
      <c r="BA89" s="18">
        <v>0</v>
      </c>
      <c r="BB89" s="18">
        <v>0</v>
      </c>
      <c r="BC89" s="18">
        <v>0</v>
      </c>
      <c r="BD89" s="18">
        <v>0</v>
      </c>
      <c r="BE89" s="18">
        <v>0</v>
      </c>
      <c r="BF89" s="18">
        <v>0</v>
      </c>
      <c r="BG89" s="18">
        <v>0</v>
      </c>
      <c r="BH89" s="18">
        <v>0</v>
      </c>
      <c r="BI89" s="18">
        <v>0</v>
      </c>
      <c r="BJ89" s="18">
        <v>0</v>
      </c>
      <c r="BK89" s="18">
        <v>0</v>
      </c>
      <c r="BL89" s="18">
        <v>0</v>
      </c>
      <c r="BM89" s="18">
        <v>0</v>
      </c>
      <c r="BN89" s="18">
        <v>0</v>
      </c>
      <c r="BO89" s="18">
        <v>0</v>
      </c>
      <c r="BP89" s="18">
        <v>0</v>
      </c>
      <c r="BQ89" s="18">
        <v>0</v>
      </c>
      <c r="BR89" s="18">
        <v>0</v>
      </c>
      <c r="BS89" s="18">
        <v>0</v>
      </c>
      <c r="BT89" s="18">
        <v>0</v>
      </c>
      <c r="BU89" s="18">
        <v>0</v>
      </c>
      <c r="BV89" s="18">
        <v>0</v>
      </c>
      <c r="BW89" s="18">
        <v>0</v>
      </c>
      <c r="BX89" s="18">
        <v>0</v>
      </c>
      <c r="BY89" s="18">
        <v>0</v>
      </c>
      <c r="BZ89" s="18">
        <v>0</v>
      </c>
      <c r="CA89" s="18">
        <v>0</v>
      </c>
      <c r="CB89" s="18">
        <v>0</v>
      </c>
      <c r="CC89" s="18">
        <v>0</v>
      </c>
      <c r="CD89" s="18">
        <v>0</v>
      </c>
      <c r="CE89" s="18">
        <v>0</v>
      </c>
      <c r="CF89" s="18">
        <v>0</v>
      </c>
      <c r="CG89" s="18">
        <v>0</v>
      </c>
      <c r="CH89" s="18">
        <v>0</v>
      </c>
      <c r="CI89" s="18">
        <v>0</v>
      </c>
      <c r="CJ89" s="18">
        <v>0</v>
      </c>
      <c r="CK89" s="18" t="str">
        <f t="shared" ca="1" si="32"/>
        <v>06</v>
      </c>
      <c r="CL89" s="18" t="str">
        <f t="shared" ca="1" si="33"/>
        <v>16</v>
      </c>
      <c r="CM89" s="18" t="str">
        <f t="shared" ca="1" si="34"/>
        <v>08</v>
      </c>
      <c r="CN89" s="18" t="str">
        <f t="shared" ca="1" si="35"/>
        <v>05</v>
      </c>
      <c r="CO89" s="18" t="str">
        <f t="shared" ca="1" si="36"/>
        <v>11</v>
      </c>
      <c r="CP89" s="18" t="str">
        <f t="shared" ca="1" si="37"/>
        <v>14</v>
      </c>
      <c r="CQ89" s="18" t="str">
        <f t="shared" ca="1" si="38"/>
        <v>2C</v>
      </c>
      <c r="CR89" s="18" t="str">
        <f t="shared" ca="1" si="39"/>
        <v>05</v>
      </c>
      <c r="CS89" s="18" t="s">
        <v>25</v>
      </c>
      <c r="CT89" s="18">
        <f t="shared" ca="1" si="29"/>
        <v>95</v>
      </c>
      <c r="CU89" s="16" t="str">
        <f t="shared" ca="1" si="40"/>
        <v>7B01015FA501000000000000000000000000000000000C00000000000000000000FF000000000000000000000000000000000000000000000000000000000000000000000000000000000000000000000000000000000616080511142C057D</v>
      </c>
      <c r="CV89" s="95">
        <v>88</v>
      </c>
      <c r="CW89" s="21"/>
      <c r="CX89" s="18" t="str">
        <f t="shared" si="41"/>
        <v>00</v>
      </c>
      <c r="CY89" s="18">
        <f t="shared" si="42"/>
        <v>0</v>
      </c>
      <c r="CZ89" s="20"/>
      <c r="DA89" s="21"/>
    </row>
    <row r="90" spans="1:105" ht="33">
      <c r="A90" s="27"/>
      <c r="B90" s="157">
        <v>34</v>
      </c>
      <c r="C90" s="105" t="s">
        <v>367</v>
      </c>
      <c r="D90" s="104" t="s">
        <v>734</v>
      </c>
      <c r="E90" s="16">
        <v>1</v>
      </c>
      <c r="F90" s="101" t="str">
        <f t="shared" si="30"/>
        <v>000</v>
      </c>
      <c r="G90" s="22">
        <v>0</v>
      </c>
      <c r="H90" s="18" t="s">
        <v>18</v>
      </c>
      <c r="I90" s="18">
        <v>1</v>
      </c>
      <c r="J90" s="18">
        <v>1</v>
      </c>
      <c r="K90" s="18" t="s">
        <v>448</v>
      </c>
      <c r="L90" s="18" t="s">
        <v>449</v>
      </c>
      <c r="M90" s="18">
        <v>1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8">
        <v>0</v>
      </c>
      <c r="Y90" s="18" t="s">
        <v>368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8">
        <v>0</v>
      </c>
      <c r="AG90" s="18">
        <v>0</v>
      </c>
      <c r="AH90" s="18">
        <v>0</v>
      </c>
      <c r="AI90" s="18">
        <v>0</v>
      </c>
      <c r="AJ90" s="18">
        <v>0</v>
      </c>
      <c r="AK90" s="23">
        <f>G90</f>
        <v>0</v>
      </c>
      <c r="AL90" s="18">
        <v>0</v>
      </c>
      <c r="AM90" s="18">
        <v>0</v>
      </c>
      <c r="AN90" s="18">
        <v>0</v>
      </c>
      <c r="AO90" s="18">
        <v>0</v>
      </c>
      <c r="AP90" s="18">
        <v>0</v>
      </c>
      <c r="AQ90" s="18">
        <v>0</v>
      </c>
      <c r="AR90" s="18">
        <v>0</v>
      </c>
      <c r="AS90" s="18">
        <v>0</v>
      </c>
      <c r="AT90" s="18">
        <v>0</v>
      </c>
      <c r="AU90" s="18">
        <v>0</v>
      </c>
      <c r="AV90" s="18">
        <v>0</v>
      </c>
      <c r="AW90" s="18">
        <v>0</v>
      </c>
      <c r="AX90" s="18">
        <v>0</v>
      </c>
      <c r="AY90" s="18">
        <v>0</v>
      </c>
      <c r="AZ90" s="18">
        <v>0</v>
      </c>
      <c r="BA90" s="18">
        <v>0</v>
      </c>
      <c r="BB90" s="18">
        <v>0</v>
      </c>
      <c r="BC90" s="18">
        <v>0</v>
      </c>
      <c r="BD90" s="18">
        <v>0</v>
      </c>
      <c r="BE90" s="18">
        <v>0</v>
      </c>
      <c r="BF90" s="18">
        <v>0</v>
      </c>
      <c r="BG90" s="18">
        <v>0</v>
      </c>
      <c r="BH90" s="18">
        <v>0</v>
      </c>
      <c r="BI90" s="18">
        <v>0</v>
      </c>
      <c r="BJ90" s="18">
        <v>0</v>
      </c>
      <c r="BK90" s="18">
        <v>0</v>
      </c>
      <c r="BL90" s="18">
        <v>0</v>
      </c>
      <c r="BM90" s="18">
        <v>0</v>
      </c>
      <c r="BN90" s="18">
        <v>0</v>
      </c>
      <c r="BO90" s="18">
        <v>0</v>
      </c>
      <c r="BP90" s="18">
        <v>0</v>
      </c>
      <c r="BQ90" s="18">
        <v>0</v>
      </c>
      <c r="BR90" s="18">
        <v>0</v>
      </c>
      <c r="BS90" s="18">
        <v>0</v>
      </c>
      <c r="BT90" s="18">
        <v>0</v>
      </c>
      <c r="BU90" s="18">
        <v>0</v>
      </c>
      <c r="BV90" s="18">
        <v>0</v>
      </c>
      <c r="BW90" s="18">
        <v>0</v>
      </c>
      <c r="BX90" s="18">
        <v>0</v>
      </c>
      <c r="BY90" s="18">
        <v>0</v>
      </c>
      <c r="BZ90" s="18">
        <v>0</v>
      </c>
      <c r="CA90" s="18">
        <v>0</v>
      </c>
      <c r="CB90" s="18">
        <v>0</v>
      </c>
      <c r="CC90" s="18">
        <v>0</v>
      </c>
      <c r="CD90" s="18">
        <v>0</v>
      </c>
      <c r="CE90" s="18">
        <v>0</v>
      </c>
      <c r="CF90" s="18">
        <v>0</v>
      </c>
      <c r="CG90" s="18">
        <v>0</v>
      </c>
      <c r="CH90" s="18">
        <v>0</v>
      </c>
      <c r="CI90" s="18">
        <v>0</v>
      </c>
      <c r="CJ90" s="18">
        <v>0</v>
      </c>
      <c r="CK90" s="18" t="str">
        <f t="shared" ca="1" si="32"/>
        <v>06</v>
      </c>
      <c r="CL90" s="18" t="str">
        <f t="shared" ca="1" si="33"/>
        <v>16</v>
      </c>
      <c r="CM90" s="18" t="str">
        <f t="shared" ca="1" si="34"/>
        <v>08</v>
      </c>
      <c r="CN90" s="18" t="str">
        <f t="shared" ca="1" si="35"/>
        <v>05</v>
      </c>
      <c r="CO90" s="18" t="str">
        <f t="shared" ca="1" si="36"/>
        <v>11</v>
      </c>
      <c r="CP90" s="18" t="str">
        <f t="shared" ca="1" si="37"/>
        <v>14</v>
      </c>
      <c r="CQ90" s="18" t="str">
        <f t="shared" ca="1" si="38"/>
        <v>2C</v>
      </c>
      <c r="CR90" s="18" t="str">
        <f t="shared" ca="1" si="39"/>
        <v>00</v>
      </c>
      <c r="CS90" s="18" t="s">
        <v>25</v>
      </c>
      <c r="CT90" s="18">
        <f t="shared" ca="1" si="29"/>
        <v>95</v>
      </c>
      <c r="CU90" s="16" t="str">
        <f t="shared" ca="1" si="40"/>
        <v>7B01015FA501000000000000000000000000000000000C0000000000000000000000000000000000000000000000000000000000000000000000000000000000000000000000000000000000000000000000000000000616080511142C007D</v>
      </c>
      <c r="CV90" s="95">
        <v>89</v>
      </c>
      <c r="CW90" s="21"/>
      <c r="CX90" s="18" t="str">
        <f t="shared" si="41"/>
        <v>00</v>
      </c>
      <c r="CY90" s="18">
        <f t="shared" si="42"/>
        <v>0</v>
      </c>
      <c r="CZ90" s="20"/>
      <c r="DA90" s="21"/>
    </row>
    <row r="91" spans="1:105" ht="33">
      <c r="A91" s="27"/>
      <c r="B91" s="158"/>
      <c r="C91" s="165" t="s">
        <v>396</v>
      </c>
      <c r="D91" s="104"/>
      <c r="E91" s="16">
        <v>2</v>
      </c>
      <c r="F91" s="101" t="str">
        <f t="shared" si="30"/>
        <v>127</v>
      </c>
      <c r="G91" s="22" t="s">
        <v>246</v>
      </c>
      <c r="H91" s="18" t="s">
        <v>18</v>
      </c>
      <c r="I91" s="18">
        <v>1</v>
      </c>
      <c r="J91" s="18">
        <v>1</v>
      </c>
      <c r="K91" s="18" t="s">
        <v>448</v>
      </c>
      <c r="L91" s="18" t="s">
        <v>449</v>
      </c>
      <c r="M91" s="18">
        <v>1</v>
      </c>
      <c r="N91" s="18">
        <v>0</v>
      </c>
      <c r="O91" s="18">
        <v>0</v>
      </c>
      <c r="P91" s="18">
        <v>0</v>
      </c>
      <c r="Q91" s="18">
        <v>0</v>
      </c>
      <c r="R91" s="18">
        <v>0</v>
      </c>
      <c r="S91" s="19">
        <v>0</v>
      </c>
      <c r="T91" s="19">
        <v>0</v>
      </c>
      <c r="U91" s="19">
        <v>0</v>
      </c>
      <c r="V91" s="19">
        <v>0</v>
      </c>
      <c r="W91" s="19">
        <v>0</v>
      </c>
      <c r="X91" s="18">
        <v>0</v>
      </c>
      <c r="Y91" s="18" t="s">
        <v>368</v>
      </c>
      <c r="Z91" s="18">
        <v>0</v>
      </c>
      <c r="AA91" s="18">
        <v>0</v>
      </c>
      <c r="AB91" s="18">
        <v>0</v>
      </c>
      <c r="AC91" s="18">
        <v>0</v>
      </c>
      <c r="AD91" s="18">
        <v>0</v>
      </c>
      <c r="AE91" s="18">
        <v>0</v>
      </c>
      <c r="AF91" s="18">
        <v>0</v>
      </c>
      <c r="AG91" s="18">
        <v>0</v>
      </c>
      <c r="AH91" s="18">
        <v>0</v>
      </c>
      <c r="AI91" s="18">
        <v>0</v>
      </c>
      <c r="AJ91" s="18">
        <v>0</v>
      </c>
      <c r="AK91" s="23" t="str">
        <f t="shared" ref="AK91:AK92" si="50">G91</f>
        <v>7F</v>
      </c>
      <c r="AL91" s="18">
        <v>0</v>
      </c>
      <c r="AM91" s="18">
        <v>0</v>
      </c>
      <c r="AN91" s="18">
        <v>0</v>
      </c>
      <c r="AO91" s="18">
        <v>0</v>
      </c>
      <c r="AP91" s="18">
        <v>0</v>
      </c>
      <c r="AQ91" s="18">
        <v>0</v>
      </c>
      <c r="AR91" s="18">
        <v>0</v>
      </c>
      <c r="AS91" s="18">
        <v>0</v>
      </c>
      <c r="AT91" s="18">
        <v>0</v>
      </c>
      <c r="AU91" s="18">
        <v>0</v>
      </c>
      <c r="AV91" s="18">
        <v>0</v>
      </c>
      <c r="AW91" s="18">
        <v>0</v>
      </c>
      <c r="AX91" s="18">
        <v>0</v>
      </c>
      <c r="AY91" s="18">
        <v>0</v>
      </c>
      <c r="AZ91" s="18">
        <v>0</v>
      </c>
      <c r="BA91" s="18">
        <v>0</v>
      </c>
      <c r="BB91" s="18">
        <v>0</v>
      </c>
      <c r="BC91" s="18">
        <v>0</v>
      </c>
      <c r="BD91" s="18">
        <v>0</v>
      </c>
      <c r="BE91" s="18">
        <v>0</v>
      </c>
      <c r="BF91" s="18">
        <v>0</v>
      </c>
      <c r="BG91" s="18">
        <v>0</v>
      </c>
      <c r="BH91" s="18">
        <v>0</v>
      </c>
      <c r="BI91" s="18">
        <v>0</v>
      </c>
      <c r="BJ91" s="18">
        <v>0</v>
      </c>
      <c r="BK91" s="18">
        <v>0</v>
      </c>
      <c r="BL91" s="18">
        <v>0</v>
      </c>
      <c r="BM91" s="18">
        <v>0</v>
      </c>
      <c r="BN91" s="18">
        <v>0</v>
      </c>
      <c r="BO91" s="18">
        <v>0</v>
      </c>
      <c r="BP91" s="18">
        <v>0</v>
      </c>
      <c r="BQ91" s="18">
        <v>0</v>
      </c>
      <c r="BR91" s="18">
        <v>0</v>
      </c>
      <c r="BS91" s="18">
        <v>0</v>
      </c>
      <c r="BT91" s="18">
        <v>0</v>
      </c>
      <c r="BU91" s="18">
        <v>0</v>
      </c>
      <c r="BV91" s="18">
        <v>0</v>
      </c>
      <c r="BW91" s="18">
        <v>0</v>
      </c>
      <c r="BX91" s="18">
        <v>0</v>
      </c>
      <c r="BY91" s="18">
        <v>0</v>
      </c>
      <c r="BZ91" s="18">
        <v>0</v>
      </c>
      <c r="CA91" s="18">
        <v>0</v>
      </c>
      <c r="CB91" s="18">
        <v>0</v>
      </c>
      <c r="CC91" s="18">
        <v>0</v>
      </c>
      <c r="CD91" s="18">
        <v>0</v>
      </c>
      <c r="CE91" s="18">
        <v>0</v>
      </c>
      <c r="CF91" s="18">
        <v>0</v>
      </c>
      <c r="CG91" s="18">
        <v>0</v>
      </c>
      <c r="CH91" s="18">
        <v>0</v>
      </c>
      <c r="CI91" s="18">
        <v>0</v>
      </c>
      <c r="CJ91" s="18">
        <v>0</v>
      </c>
      <c r="CK91" s="18" t="str">
        <f t="shared" ca="1" si="32"/>
        <v>06</v>
      </c>
      <c r="CL91" s="18" t="str">
        <f t="shared" ca="1" si="33"/>
        <v>16</v>
      </c>
      <c r="CM91" s="18" t="str">
        <f t="shared" ca="1" si="34"/>
        <v>08</v>
      </c>
      <c r="CN91" s="18" t="str">
        <f t="shared" ca="1" si="35"/>
        <v>05</v>
      </c>
      <c r="CO91" s="18" t="str">
        <f t="shared" ca="1" si="36"/>
        <v>11</v>
      </c>
      <c r="CP91" s="18" t="str">
        <f t="shared" ca="1" si="37"/>
        <v>14</v>
      </c>
      <c r="CQ91" s="18" t="str">
        <f t="shared" ca="1" si="38"/>
        <v>2C</v>
      </c>
      <c r="CR91" s="18" t="str">
        <f t="shared" ca="1" si="39"/>
        <v>05</v>
      </c>
      <c r="CS91" s="18" t="s">
        <v>25</v>
      </c>
      <c r="CT91" s="18">
        <f t="shared" ca="1" si="29"/>
        <v>95</v>
      </c>
      <c r="CU91" s="16" t="str">
        <f t="shared" ca="1" si="40"/>
        <v>7B01015FA501000000000000000000000000000000000C00000000000000000000007F0000000000000000000000000000000000000000000000000000000000000000000000000000000000000000000000000000000616080511142C057D</v>
      </c>
      <c r="CV91" s="95">
        <v>90</v>
      </c>
      <c r="CW91" s="21"/>
      <c r="CX91" s="18" t="str">
        <f t="shared" si="41"/>
        <v>00</v>
      </c>
      <c r="CY91" s="18">
        <f t="shared" si="42"/>
        <v>0</v>
      </c>
      <c r="CZ91" s="20"/>
      <c r="DA91" s="21"/>
    </row>
    <row r="92" spans="1:105" ht="33">
      <c r="A92" s="27"/>
      <c r="B92" s="159"/>
      <c r="C92" s="166"/>
      <c r="D92" s="104"/>
      <c r="E92" s="16">
        <v>3</v>
      </c>
      <c r="F92" s="101" t="str">
        <f t="shared" si="30"/>
        <v>255</v>
      </c>
      <c r="G92" s="22" t="s">
        <v>22</v>
      </c>
      <c r="H92" s="18" t="s">
        <v>18</v>
      </c>
      <c r="I92" s="18">
        <v>1</v>
      </c>
      <c r="J92" s="18">
        <v>1</v>
      </c>
      <c r="K92" s="18" t="s">
        <v>448</v>
      </c>
      <c r="L92" s="18" t="s">
        <v>449</v>
      </c>
      <c r="M92" s="18">
        <v>1</v>
      </c>
      <c r="N92" s="18">
        <v>0</v>
      </c>
      <c r="O92" s="18">
        <v>0</v>
      </c>
      <c r="P92" s="18">
        <v>0</v>
      </c>
      <c r="Q92" s="18">
        <v>0</v>
      </c>
      <c r="R92" s="18">
        <v>0</v>
      </c>
      <c r="S92" s="19">
        <v>0</v>
      </c>
      <c r="T92" s="19">
        <v>0</v>
      </c>
      <c r="U92" s="19">
        <v>0</v>
      </c>
      <c r="V92" s="19">
        <v>0</v>
      </c>
      <c r="W92" s="19">
        <v>0</v>
      </c>
      <c r="X92" s="18">
        <v>0</v>
      </c>
      <c r="Y92" s="18" t="s">
        <v>368</v>
      </c>
      <c r="Z92" s="18">
        <v>0</v>
      </c>
      <c r="AA92" s="18">
        <v>0</v>
      </c>
      <c r="AB92" s="18">
        <v>0</v>
      </c>
      <c r="AC92" s="18">
        <v>0</v>
      </c>
      <c r="AD92" s="18">
        <v>0</v>
      </c>
      <c r="AE92" s="18">
        <v>0</v>
      </c>
      <c r="AF92" s="18">
        <v>0</v>
      </c>
      <c r="AG92" s="18">
        <v>0</v>
      </c>
      <c r="AH92" s="18">
        <v>0</v>
      </c>
      <c r="AI92" s="18">
        <v>0</v>
      </c>
      <c r="AJ92" s="18">
        <v>0</v>
      </c>
      <c r="AK92" s="23" t="str">
        <f t="shared" si="50"/>
        <v>FF</v>
      </c>
      <c r="AL92" s="18">
        <v>0</v>
      </c>
      <c r="AM92" s="18">
        <v>0</v>
      </c>
      <c r="AN92" s="18">
        <v>0</v>
      </c>
      <c r="AO92" s="18">
        <v>0</v>
      </c>
      <c r="AP92" s="18">
        <v>0</v>
      </c>
      <c r="AQ92" s="18">
        <v>0</v>
      </c>
      <c r="AR92" s="18">
        <v>0</v>
      </c>
      <c r="AS92" s="18">
        <v>0</v>
      </c>
      <c r="AT92" s="18">
        <v>0</v>
      </c>
      <c r="AU92" s="18">
        <v>0</v>
      </c>
      <c r="AV92" s="18">
        <v>0</v>
      </c>
      <c r="AW92" s="18">
        <v>0</v>
      </c>
      <c r="AX92" s="18">
        <v>0</v>
      </c>
      <c r="AY92" s="18">
        <v>0</v>
      </c>
      <c r="AZ92" s="18">
        <v>0</v>
      </c>
      <c r="BA92" s="18">
        <v>0</v>
      </c>
      <c r="BB92" s="18">
        <v>0</v>
      </c>
      <c r="BC92" s="18">
        <v>0</v>
      </c>
      <c r="BD92" s="18">
        <v>0</v>
      </c>
      <c r="BE92" s="18">
        <v>0</v>
      </c>
      <c r="BF92" s="18">
        <v>0</v>
      </c>
      <c r="BG92" s="18">
        <v>0</v>
      </c>
      <c r="BH92" s="18">
        <v>0</v>
      </c>
      <c r="BI92" s="18">
        <v>0</v>
      </c>
      <c r="BJ92" s="18">
        <v>0</v>
      </c>
      <c r="BK92" s="18">
        <v>0</v>
      </c>
      <c r="BL92" s="18">
        <v>0</v>
      </c>
      <c r="BM92" s="18">
        <v>0</v>
      </c>
      <c r="BN92" s="18">
        <v>0</v>
      </c>
      <c r="BO92" s="18">
        <v>0</v>
      </c>
      <c r="BP92" s="18">
        <v>0</v>
      </c>
      <c r="BQ92" s="18">
        <v>0</v>
      </c>
      <c r="BR92" s="18">
        <v>0</v>
      </c>
      <c r="BS92" s="18">
        <v>0</v>
      </c>
      <c r="BT92" s="18">
        <v>0</v>
      </c>
      <c r="BU92" s="18">
        <v>0</v>
      </c>
      <c r="BV92" s="18">
        <v>0</v>
      </c>
      <c r="BW92" s="18">
        <v>0</v>
      </c>
      <c r="BX92" s="18">
        <v>0</v>
      </c>
      <c r="BY92" s="18">
        <v>0</v>
      </c>
      <c r="BZ92" s="18">
        <v>0</v>
      </c>
      <c r="CA92" s="18">
        <v>0</v>
      </c>
      <c r="CB92" s="18">
        <v>0</v>
      </c>
      <c r="CC92" s="18">
        <v>0</v>
      </c>
      <c r="CD92" s="18">
        <v>0</v>
      </c>
      <c r="CE92" s="18">
        <v>0</v>
      </c>
      <c r="CF92" s="18">
        <v>0</v>
      </c>
      <c r="CG92" s="18">
        <v>0</v>
      </c>
      <c r="CH92" s="18">
        <v>0</v>
      </c>
      <c r="CI92" s="18">
        <v>0</v>
      </c>
      <c r="CJ92" s="18">
        <v>0</v>
      </c>
      <c r="CK92" s="18" t="str">
        <f t="shared" ca="1" si="32"/>
        <v>06</v>
      </c>
      <c r="CL92" s="18" t="str">
        <f t="shared" ca="1" si="33"/>
        <v>16</v>
      </c>
      <c r="CM92" s="18" t="str">
        <f t="shared" ca="1" si="34"/>
        <v>08</v>
      </c>
      <c r="CN92" s="18" t="str">
        <f t="shared" ca="1" si="35"/>
        <v>05</v>
      </c>
      <c r="CO92" s="18" t="str">
        <f t="shared" ca="1" si="36"/>
        <v>11</v>
      </c>
      <c r="CP92" s="18" t="str">
        <f t="shared" ca="1" si="37"/>
        <v>14</v>
      </c>
      <c r="CQ92" s="18" t="str">
        <f t="shared" ca="1" si="38"/>
        <v>2C</v>
      </c>
      <c r="CR92" s="18" t="str">
        <f t="shared" ca="1" si="39"/>
        <v>05</v>
      </c>
      <c r="CS92" s="18" t="s">
        <v>25</v>
      </c>
      <c r="CT92" s="18">
        <f t="shared" ca="1" si="29"/>
        <v>95</v>
      </c>
      <c r="CU92" s="16" t="str">
        <f t="shared" ca="1" si="40"/>
        <v>7B01015FA501000000000000000000000000000000000C0000000000000000000000FF0000000000000000000000000000000000000000000000000000000000000000000000000000000000000000000000000000000616080511142C057D</v>
      </c>
      <c r="CV92" s="95">
        <v>91</v>
      </c>
      <c r="CW92" s="21"/>
      <c r="CX92" s="18" t="str">
        <f t="shared" si="41"/>
        <v>00</v>
      </c>
      <c r="CY92" s="18">
        <f t="shared" si="42"/>
        <v>0</v>
      </c>
      <c r="CZ92" s="20"/>
      <c r="DA92" s="21"/>
    </row>
    <row r="93" spans="1:105" ht="33">
      <c r="A93" s="27"/>
      <c r="B93" s="157">
        <v>35</v>
      </c>
      <c r="C93" s="105" t="s">
        <v>369</v>
      </c>
      <c r="D93" s="104" t="s">
        <v>736</v>
      </c>
      <c r="E93" s="16">
        <v>1</v>
      </c>
      <c r="F93" s="101" t="str">
        <f t="shared" si="30"/>
        <v>000</v>
      </c>
      <c r="G93" s="22">
        <v>0</v>
      </c>
      <c r="H93" s="18" t="s">
        <v>18</v>
      </c>
      <c r="I93" s="18">
        <v>1</v>
      </c>
      <c r="J93" s="18">
        <v>1</v>
      </c>
      <c r="K93" s="18" t="s">
        <v>448</v>
      </c>
      <c r="L93" s="18" t="s">
        <v>449</v>
      </c>
      <c r="M93" s="18">
        <v>1</v>
      </c>
      <c r="N93" s="18">
        <v>0</v>
      </c>
      <c r="O93" s="18">
        <v>0</v>
      </c>
      <c r="P93" s="18">
        <v>0</v>
      </c>
      <c r="Q93" s="18">
        <v>0</v>
      </c>
      <c r="R93" s="18">
        <v>0</v>
      </c>
      <c r="S93" s="19">
        <v>0</v>
      </c>
      <c r="T93" s="19">
        <v>0</v>
      </c>
      <c r="U93" s="19">
        <v>0</v>
      </c>
      <c r="V93" s="19">
        <v>0</v>
      </c>
      <c r="W93" s="19">
        <v>0</v>
      </c>
      <c r="X93" s="18">
        <v>0</v>
      </c>
      <c r="Y93" s="18" t="s">
        <v>368</v>
      </c>
      <c r="Z93" s="18">
        <v>0</v>
      </c>
      <c r="AA93" s="18">
        <v>0</v>
      </c>
      <c r="AB93" s="18">
        <v>0</v>
      </c>
      <c r="AC93" s="18">
        <v>0</v>
      </c>
      <c r="AD93" s="18">
        <v>0</v>
      </c>
      <c r="AE93" s="18">
        <v>0</v>
      </c>
      <c r="AF93" s="18">
        <v>0</v>
      </c>
      <c r="AG93" s="18">
        <v>0</v>
      </c>
      <c r="AH93" s="18">
        <v>0</v>
      </c>
      <c r="AI93" s="18">
        <v>0</v>
      </c>
      <c r="AJ93" s="18">
        <v>0</v>
      </c>
      <c r="AK93" s="18">
        <v>0</v>
      </c>
      <c r="AL93" s="23">
        <f>G93</f>
        <v>0</v>
      </c>
      <c r="AM93" s="18">
        <v>0</v>
      </c>
      <c r="AN93" s="18">
        <v>0</v>
      </c>
      <c r="AO93" s="18">
        <v>0</v>
      </c>
      <c r="AP93" s="18">
        <v>0</v>
      </c>
      <c r="AQ93" s="18">
        <v>0</v>
      </c>
      <c r="AR93" s="18">
        <v>0</v>
      </c>
      <c r="AS93" s="18">
        <v>0</v>
      </c>
      <c r="AT93" s="18">
        <v>0</v>
      </c>
      <c r="AU93" s="18">
        <v>0</v>
      </c>
      <c r="AV93" s="18">
        <v>0</v>
      </c>
      <c r="AW93" s="18">
        <v>0</v>
      </c>
      <c r="AX93" s="18">
        <v>0</v>
      </c>
      <c r="AY93" s="18">
        <v>0</v>
      </c>
      <c r="AZ93" s="18">
        <v>0</v>
      </c>
      <c r="BA93" s="18">
        <v>0</v>
      </c>
      <c r="BB93" s="18">
        <v>0</v>
      </c>
      <c r="BC93" s="18">
        <v>0</v>
      </c>
      <c r="BD93" s="18">
        <v>0</v>
      </c>
      <c r="BE93" s="18">
        <v>0</v>
      </c>
      <c r="BF93" s="18">
        <v>0</v>
      </c>
      <c r="BG93" s="18">
        <v>0</v>
      </c>
      <c r="BH93" s="18">
        <v>0</v>
      </c>
      <c r="BI93" s="18">
        <v>0</v>
      </c>
      <c r="BJ93" s="18">
        <v>0</v>
      </c>
      <c r="BK93" s="18">
        <v>0</v>
      </c>
      <c r="BL93" s="18">
        <v>0</v>
      </c>
      <c r="BM93" s="18">
        <v>0</v>
      </c>
      <c r="BN93" s="18">
        <v>0</v>
      </c>
      <c r="BO93" s="18">
        <v>0</v>
      </c>
      <c r="BP93" s="18">
        <v>0</v>
      </c>
      <c r="BQ93" s="18">
        <v>0</v>
      </c>
      <c r="BR93" s="18">
        <v>0</v>
      </c>
      <c r="BS93" s="18">
        <v>0</v>
      </c>
      <c r="BT93" s="18">
        <v>0</v>
      </c>
      <c r="BU93" s="18">
        <v>0</v>
      </c>
      <c r="BV93" s="18">
        <v>0</v>
      </c>
      <c r="BW93" s="18">
        <v>0</v>
      </c>
      <c r="BX93" s="18">
        <v>0</v>
      </c>
      <c r="BY93" s="18">
        <v>0</v>
      </c>
      <c r="BZ93" s="18">
        <v>0</v>
      </c>
      <c r="CA93" s="18">
        <v>0</v>
      </c>
      <c r="CB93" s="18">
        <v>0</v>
      </c>
      <c r="CC93" s="18">
        <v>0</v>
      </c>
      <c r="CD93" s="18">
        <v>0</v>
      </c>
      <c r="CE93" s="18">
        <v>0</v>
      </c>
      <c r="CF93" s="18">
        <v>0</v>
      </c>
      <c r="CG93" s="18">
        <v>0</v>
      </c>
      <c r="CH93" s="18">
        <v>0</v>
      </c>
      <c r="CI93" s="18">
        <v>0</v>
      </c>
      <c r="CJ93" s="18">
        <v>0</v>
      </c>
      <c r="CK93" s="18" t="str">
        <f t="shared" ca="1" si="32"/>
        <v>06</v>
      </c>
      <c r="CL93" s="18" t="str">
        <f t="shared" ca="1" si="33"/>
        <v>16</v>
      </c>
      <c r="CM93" s="18" t="str">
        <f t="shared" ca="1" si="34"/>
        <v>08</v>
      </c>
      <c r="CN93" s="18" t="str">
        <f t="shared" ca="1" si="35"/>
        <v>05</v>
      </c>
      <c r="CO93" s="18" t="str">
        <f t="shared" ca="1" si="36"/>
        <v>11</v>
      </c>
      <c r="CP93" s="18" t="str">
        <f t="shared" ca="1" si="37"/>
        <v>14</v>
      </c>
      <c r="CQ93" s="18" t="str">
        <f t="shared" ca="1" si="38"/>
        <v>2C</v>
      </c>
      <c r="CR93" s="18" t="str">
        <f t="shared" ca="1" si="39"/>
        <v>00</v>
      </c>
      <c r="CS93" s="18" t="s">
        <v>25</v>
      </c>
      <c r="CT93" s="18">
        <f t="shared" ca="1" si="29"/>
        <v>95</v>
      </c>
      <c r="CU93" s="16" t="str">
        <f t="shared" ca="1" si="40"/>
        <v>7B01015FA501000000000000000000000000000000000C0000000000000000000000000000000000000000000000000000000000000000000000000000000000000000000000000000000000000000000000000000000616080511142C007D</v>
      </c>
      <c r="CV93" s="95">
        <v>92</v>
      </c>
      <c r="CW93" s="21"/>
      <c r="CX93" s="18" t="str">
        <f t="shared" si="41"/>
        <v>00</v>
      </c>
      <c r="CY93" s="18">
        <f t="shared" si="42"/>
        <v>0</v>
      </c>
      <c r="CZ93" s="20"/>
      <c r="DA93" s="21"/>
    </row>
    <row r="94" spans="1:105" ht="33">
      <c r="A94" s="27"/>
      <c r="B94" s="158"/>
      <c r="C94" s="165" t="s">
        <v>397</v>
      </c>
      <c r="D94" s="104"/>
      <c r="E94" s="16">
        <v>2</v>
      </c>
      <c r="F94" s="101" t="str">
        <f t="shared" si="30"/>
        <v>127</v>
      </c>
      <c r="G94" s="22" t="s">
        <v>246</v>
      </c>
      <c r="H94" s="18" t="s">
        <v>18</v>
      </c>
      <c r="I94" s="18">
        <v>1</v>
      </c>
      <c r="J94" s="18">
        <v>1</v>
      </c>
      <c r="K94" s="18" t="s">
        <v>448</v>
      </c>
      <c r="L94" s="18" t="s">
        <v>449</v>
      </c>
      <c r="M94" s="18">
        <v>1</v>
      </c>
      <c r="N94" s="18">
        <v>0</v>
      </c>
      <c r="O94" s="18">
        <v>0</v>
      </c>
      <c r="P94" s="18">
        <v>0</v>
      </c>
      <c r="Q94" s="18">
        <v>0</v>
      </c>
      <c r="R94" s="18">
        <v>0</v>
      </c>
      <c r="S94" s="19">
        <v>0</v>
      </c>
      <c r="T94" s="19">
        <v>0</v>
      </c>
      <c r="U94" s="19">
        <v>0</v>
      </c>
      <c r="V94" s="19">
        <v>0</v>
      </c>
      <c r="W94" s="19">
        <v>0</v>
      </c>
      <c r="X94" s="18">
        <v>0</v>
      </c>
      <c r="Y94" s="18" t="s">
        <v>368</v>
      </c>
      <c r="Z94" s="18">
        <v>0</v>
      </c>
      <c r="AA94" s="18">
        <v>0</v>
      </c>
      <c r="AB94" s="18">
        <v>0</v>
      </c>
      <c r="AC94" s="18">
        <v>0</v>
      </c>
      <c r="AD94" s="18">
        <v>0</v>
      </c>
      <c r="AE94" s="18">
        <v>0</v>
      </c>
      <c r="AF94" s="18">
        <v>0</v>
      </c>
      <c r="AG94" s="18">
        <v>0</v>
      </c>
      <c r="AH94" s="18">
        <v>0</v>
      </c>
      <c r="AI94" s="18">
        <v>0</v>
      </c>
      <c r="AJ94" s="18">
        <v>0</v>
      </c>
      <c r="AK94" s="18">
        <v>0</v>
      </c>
      <c r="AL94" s="23" t="str">
        <f t="shared" ref="AL94:AL95" si="51">G94</f>
        <v>7F</v>
      </c>
      <c r="AM94" s="18">
        <v>0</v>
      </c>
      <c r="AN94" s="18">
        <v>0</v>
      </c>
      <c r="AO94" s="18">
        <v>0</v>
      </c>
      <c r="AP94" s="18">
        <v>0</v>
      </c>
      <c r="AQ94" s="18">
        <v>0</v>
      </c>
      <c r="AR94" s="18">
        <v>0</v>
      </c>
      <c r="AS94" s="18">
        <v>0</v>
      </c>
      <c r="AT94" s="18">
        <v>0</v>
      </c>
      <c r="AU94" s="18">
        <v>0</v>
      </c>
      <c r="AV94" s="18">
        <v>0</v>
      </c>
      <c r="AW94" s="18">
        <v>0</v>
      </c>
      <c r="AX94" s="18">
        <v>0</v>
      </c>
      <c r="AY94" s="18">
        <v>0</v>
      </c>
      <c r="AZ94" s="18">
        <v>0</v>
      </c>
      <c r="BA94" s="18">
        <v>0</v>
      </c>
      <c r="BB94" s="18">
        <v>0</v>
      </c>
      <c r="BC94" s="18">
        <v>0</v>
      </c>
      <c r="BD94" s="18">
        <v>0</v>
      </c>
      <c r="BE94" s="18">
        <v>0</v>
      </c>
      <c r="BF94" s="18">
        <v>0</v>
      </c>
      <c r="BG94" s="18">
        <v>0</v>
      </c>
      <c r="BH94" s="18">
        <v>0</v>
      </c>
      <c r="BI94" s="18">
        <v>0</v>
      </c>
      <c r="BJ94" s="18">
        <v>0</v>
      </c>
      <c r="BK94" s="18">
        <v>0</v>
      </c>
      <c r="BL94" s="18">
        <v>0</v>
      </c>
      <c r="BM94" s="18">
        <v>0</v>
      </c>
      <c r="BN94" s="18">
        <v>0</v>
      </c>
      <c r="BO94" s="18">
        <v>0</v>
      </c>
      <c r="BP94" s="18">
        <v>0</v>
      </c>
      <c r="BQ94" s="18">
        <v>0</v>
      </c>
      <c r="BR94" s="18">
        <v>0</v>
      </c>
      <c r="BS94" s="18">
        <v>0</v>
      </c>
      <c r="BT94" s="18">
        <v>0</v>
      </c>
      <c r="BU94" s="18">
        <v>0</v>
      </c>
      <c r="BV94" s="18">
        <v>0</v>
      </c>
      <c r="BW94" s="18">
        <v>0</v>
      </c>
      <c r="BX94" s="18">
        <v>0</v>
      </c>
      <c r="BY94" s="18">
        <v>0</v>
      </c>
      <c r="BZ94" s="18">
        <v>0</v>
      </c>
      <c r="CA94" s="18">
        <v>0</v>
      </c>
      <c r="CB94" s="18">
        <v>0</v>
      </c>
      <c r="CC94" s="18">
        <v>0</v>
      </c>
      <c r="CD94" s="18">
        <v>0</v>
      </c>
      <c r="CE94" s="18">
        <v>0</v>
      </c>
      <c r="CF94" s="18">
        <v>0</v>
      </c>
      <c r="CG94" s="18">
        <v>0</v>
      </c>
      <c r="CH94" s="18">
        <v>0</v>
      </c>
      <c r="CI94" s="18">
        <v>0</v>
      </c>
      <c r="CJ94" s="18">
        <v>0</v>
      </c>
      <c r="CK94" s="18" t="str">
        <f t="shared" ca="1" si="32"/>
        <v>06</v>
      </c>
      <c r="CL94" s="18" t="str">
        <f t="shared" ca="1" si="33"/>
        <v>16</v>
      </c>
      <c r="CM94" s="18" t="str">
        <f t="shared" ca="1" si="34"/>
        <v>08</v>
      </c>
      <c r="CN94" s="18" t="str">
        <f t="shared" ca="1" si="35"/>
        <v>05</v>
      </c>
      <c r="CO94" s="18" t="str">
        <f t="shared" ca="1" si="36"/>
        <v>11</v>
      </c>
      <c r="CP94" s="18" t="str">
        <f t="shared" ca="1" si="37"/>
        <v>14</v>
      </c>
      <c r="CQ94" s="18" t="str">
        <f t="shared" ca="1" si="38"/>
        <v>2C</v>
      </c>
      <c r="CR94" s="18" t="str">
        <f t="shared" ca="1" si="39"/>
        <v>05</v>
      </c>
      <c r="CS94" s="18" t="s">
        <v>25</v>
      </c>
      <c r="CT94" s="18">
        <f t="shared" ca="1" si="29"/>
        <v>95</v>
      </c>
      <c r="CU94" s="16" t="str">
        <f t="shared" ca="1" si="40"/>
        <v>7B01015FA501000000000000000000000000000000000C0000000000000000000000007F00000000000000000000000000000000000000000000000000000000000000000000000000000000000000000000000000000616080511142C057D</v>
      </c>
      <c r="CV94" s="95">
        <v>93</v>
      </c>
      <c r="CW94" s="21"/>
      <c r="CX94" s="18" t="str">
        <f t="shared" si="41"/>
        <v>00</v>
      </c>
      <c r="CY94" s="18">
        <f t="shared" si="42"/>
        <v>0</v>
      </c>
      <c r="CZ94" s="20"/>
      <c r="DA94" s="21"/>
    </row>
    <row r="95" spans="1:105" ht="33">
      <c r="A95" s="27"/>
      <c r="B95" s="159"/>
      <c r="C95" s="166"/>
      <c r="D95" s="104"/>
      <c r="E95" s="16">
        <v>3</v>
      </c>
      <c r="F95" s="101" t="str">
        <f t="shared" si="30"/>
        <v>255</v>
      </c>
      <c r="G95" s="22" t="s">
        <v>22</v>
      </c>
      <c r="H95" s="18" t="s">
        <v>18</v>
      </c>
      <c r="I95" s="18">
        <v>1</v>
      </c>
      <c r="J95" s="18">
        <v>1</v>
      </c>
      <c r="K95" s="18" t="s">
        <v>448</v>
      </c>
      <c r="L95" s="18" t="s">
        <v>449</v>
      </c>
      <c r="M95" s="18">
        <v>1</v>
      </c>
      <c r="N95" s="18">
        <v>0</v>
      </c>
      <c r="O95" s="18">
        <v>0</v>
      </c>
      <c r="P95" s="18">
        <v>0</v>
      </c>
      <c r="Q95" s="18">
        <v>0</v>
      </c>
      <c r="R95" s="18">
        <v>0</v>
      </c>
      <c r="S95" s="19">
        <v>0</v>
      </c>
      <c r="T95" s="19">
        <v>0</v>
      </c>
      <c r="U95" s="19">
        <v>0</v>
      </c>
      <c r="V95" s="19">
        <v>0</v>
      </c>
      <c r="W95" s="19">
        <v>0</v>
      </c>
      <c r="X95" s="18">
        <v>0</v>
      </c>
      <c r="Y95" s="18" t="s">
        <v>368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8">
        <v>0</v>
      </c>
      <c r="AG95" s="18">
        <v>0</v>
      </c>
      <c r="AH95" s="18">
        <v>0</v>
      </c>
      <c r="AI95" s="18">
        <v>0</v>
      </c>
      <c r="AJ95" s="18">
        <v>0</v>
      </c>
      <c r="AK95" s="18">
        <v>0</v>
      </c>
      <c r="AL95" s="23" t="str">
        <f t="shared" si="51"/>
        <v>FF</v>
      </c>
      <c r="AM95" s="18">
        <v>0</v>
      </c>
      <c r="AN95" s="18">
        <v>0</v>
      </c>
      <c r="AO95" s="18">
        <v>0</v>
      </c>
      <c r="AP95" s="18">
        <v>0</v>
      </c>
      <c r="AQ95" s="18">
        <v>0</v>
      </c>
      <c r="AR95" s="18">
        <v>0</v>
      </c>
      <c r="AS95" s="18">
        <v>0</v>
      </c>
      <c r="AT95" s="18">
        <v>0</v>
      </c>
      <c r="AU95" s="18">
        <v>0</v>
      </c>
      <c r="AV95" s="18">
        <v>0</v>
      </c>
      <c r="AW95" s="18">
        <v>0</v>
      </c>
      <c r="AX95" s="18">
        <v>0</v>
      </c>
      <c r="AY95" s="18">
        <v>0</v>
      </c>
      <c r="AZ95" s="18">
        <v>0</v>
      </c>
      <c r="BA95" s="18">
        <v>0</v>
      </c>
      <c r="BB95" s="18">
        <v>0</v>
      </c>
      <c r="BC95" s="18">
        <v>0</v>
      </c>
      <c r="BD95" s="18">
        <v>0</v>
      </c>
      <c r="BE95" s="18">
        <v>0</v>
      </c>
      <c r="BF95" s="18">
        <v>0</v>
      </c>
      <c r="BG95" s="18">
        <v>0</v>
      </c>
      <c r="BH95" s="18">
        <v>0</v>
      </c>
      <c r="BI95" s="18">
        <v>0</v>
      </c>
      <c r="BJ95" s="18">
        <v>0</v>
      </c>
      <c r="BK95" s="18">
        <v>0</v>
      </c>
      <c r="BL95" s="18">
        <v>0</v>
      </c>
      <c r="BM95" s="18">
        <v>0</v>
      </c>
      <c r="BN95" s="18">
        <v>0</v>
      </c>
      <c r="BO95" s="18">
        <v>0</v>
      </c>
      <c r="BP95" s="18">
        <v>0</v>
      </c>
      <c r="BQ95" s="18">
        <v>0</v>
      </c>
      <c r="BR95" s="18">
        <v>0</v>
      </c>
      <c r="BS95" s="18">
        <v>0</v>
      </c>
      <c r="BT95" s="18">
        <v>0</v>
      </c>
      <c r="BU95" s="18">
        <v>0</v>
      </c>
      <c r="BV95" s="18">
        <v>0</v>
      </c>
      <c r="BW95" s="18">
        <v>0</v>
      </c>
      <c r="BX95" s="18">
        <v>0</v>
      </c>
      <c r="BY95" s="18">
        <v>0</v>
      </c>
      <c r="BZ95" s="18">
        <v>0</v>
      </c>
      <c r="CA95" s="18">
        <v>0</v>
      </c>
      <c r="CB95" s="18">
        <v>0</v>
      </c>
      <c r="CC95" s="18">
        <v>0</v>
      </c>
      <c r="CD95" s="18">
        <v>0</v>
      </c>
      <c r="CE95" s="18">
        <v>0</v>
      </c>
      <c r="CF95" s="18">
        <v>0</v>
      </c>
      <c r="CG95" s="18">
        <v>0</v>
      </c>
      <c r="CH95" s="18">
        <v>0</v>
      </c>
      <c r="CI95" s="18">
        <v>0</v>
      </c>
      <c r="CJ95" s="18">
        <v>0</v>
      </c>
      <c r="CK95" s="18" t="str">
        <f t="shared" ca="1" si="32"/>
        <v>06</v>
      </c>
      <c r="CL95" s="18" t="str">
        <f t="shared" ca="1" si="33"/>
        <v>16</v>
      </c>
      <c r="CM95" s="18" t="str">
        <f t="shared" ca="1" si="34"/>
        <v>08</v>
      </c>
      <c r="CN95" s="18" t="str">
        <f t="shared" ca="1" si="35"/>
        <v>05</v>
      </c>
      <c r="CO95" s="18" t="str">
        <f t="shared" ca="1" si="36"/>
        <v>11</v>
      </c>
      <c r="CP95" s="18" t="str">
        <f t="shared" ca="1" si="37"/>
        <v>14</v>
      </c>
      <c r="CQ95" s="18" t="str">
        <f t="shared" ca="1" si="38"/>
        <v>2C</v>
      </c>
      <c r="CR95" s="18" t="str">
        <f t="shared" ca="1" si="39"/>
        <v>05</v>
      </c>
      <c r="CS95" s="18" t="s">
        <v>25</v>
      </c>
      <c r="CT95" s="18">
        <f t="shared" ca="1" si="29"/>
        <v>95</v>
      </c>
      <c r="CU95" s="16" t="str">
        <f t="shared" ca="1" si="40"/>
        <v>7B01015FA501000000000000000000000000000000000C000000000000000000000000FF00000000000000000000000000000000000000000000000000000000000000000000000000000000000000000000000000000616080511142C057D</v>
      </c>
      <c r="CV95" s="95">
        <v>94</v>
      </c>
      <c r="CW95" s="21"/>
      <c r="CX95" s="18" t="str">
        <f t="shared" si="41"/>
        <v>00</v>
      </c>
      <c r="CY95" s="18">
        <f t="shared" si="42"/>
        <v>0</v>
      </c>
      <c r="CZ95" s="20"/>
      <c r="DA95" s="21"/>
    </row>
    <row r="96" spans="1:105" ht="33">
      <c r="A96" s="27"/>
      <c r="B96" s="157">
        <v>36</v>
      </c>
      <c r="C96" s="105" t="s">
        <v>367</v>
      </c>
      <c r="D96" s="104" t="s">
        <v>734</v>
      </c>
      <c r="E96" s="16">
        <v>1</v>
      </c>
      <c r="F96" s="101" t="str">
        <f t="shared" si="30"/>
        <v>000</v>
      </c>
      <c r="G96" s="22">
        <v>0</v>
      </c>
      <c r="H96" s="18" t="s">
        <v>18</v>
      </c>
      <c r="I96" s="18">
        <v>1</v>
      </c>
      <c r="J96" s="18">
        <v>1</v>
      </c>
      <c r="K96" s="18" t="s">
        <v>448</v>
      </c>
      <c r="L96" s="18" t="s">
        <v>449</v>
      </c>
      <c r="M96" s="18">
        <v>1</v>
      </c>
      <c r="N96" s="18">
        <v>0</v>
      </c>
      <c r="O96" s="18">
        <v>0</v>
      </c>
      <c r="P96" s="18">
        <v>0</v>
      </c>
      <c r="Q96" s="18">
        <v>0</v>
      </c>
      <c r="R96" s="18">
        <v>0</v>
      </c>
      <c r="S96" s="19">
        <v>0</v>
      </c>
      <c r="T96" s="19">
        <v>0</v>
      </c>
      <c r="U96" s="19">
        <v>0</v>
      </c>
      <c r="V96" s="19">
        <v>0</v>
      </c>
      <c r="W96" s="19">
        <v>0</v>
      </c>
      <c r="X96" s="18">
        <v>0</v>
      </c>
      <c r="Y96" s="18" t="s">
        <v>368</v>
      </c>
      <c r="Z96" s="18">
        <v>0</v>
      </c>
      <c r="AA96" s="18">
        <v>0</v>
      </c>
      <c r="AB96" s="18">
        <v>0</v>
      </c>
      <c r="AC96" s="18">
        <v>0</v>
      </c>
      <c r="AD96" s="18">
        <v>0</v>
      </c>
      <c r="AE96" s="18">
        <v>0</v>
      </c>
      <c r="AF96" s="18">
        <v>0</v>
      </c>
      <c r="AG96" s="18">
        <v>0</v>
      </c>
      <c r="AH96" s="18">
        <v>0</v>
      </c>
      <c r="AI96" s="18">
        <v>0</v>
      </c>
      <c r="AJ96" s="18">
        <v>0</v>
      </c>
      <c r="AK96" s="18">
        <v>0</v>
      </c>
      <c r="AL96" s="18">
        <v>0</v>
      </c>
      <c r="AM96" s="23">
        <f>G96</f>
        <v>0</v>
      </c>
      <c r="AN96" s="18">
        <v>0</v>
      </c>
      <c r="AO96" s="18">
        <v>0</v>
      </c>
      <c r="AP96" s="18">
        <v>0</v>
      </c>
      <c r="AQ96" s="18">
        <v>0</v>
      </c>
      <c r="AR96" s="18">
        <v>0</v>
      </c>
      <c r="AS96" s="18">
        <v>0</v>
      </c>
      <c r="AT96" s="18">
        <v>0</v>
      </c>
      <c r="AU96" s="18">
        <v>0</v>
      </c>
      <c r="AV96" s="18">
        <v>0</v>
      </c>
      <c r="AW96" s="18">
        <v>0</v>
      </c>
      <c r="AX96" s="18">
        <v>0</v>
      </c>
      <c r="AY96" s="18">
        <v>0</v>
      </c>
      <c r="AZ96" s="18">
        <v>0</v>
      </c>
      <c r="BA96" s="18">
        <v>0</v>
      </c>
      <c r="BB96" s="18">
        <v>0</v>
      </c>
      <c r="BC96" s="18">
        <v>0</v>
      </c>
      <c r="BD96" s="18">
        <v>0</v>
      </c>
      <c r="BE96" s="18">
        <v>0</v>
      </c>
      <c r="BF96" s="18">
        <v>0</v>
      </c>
      <c r="BG96" s="18">
        <v>0</v>
      </c>
      <c r="BH96" s="18">
        <v>0</v>
      </c>
      <c r="BI96" s="18">
        <v>0</v>
      </c>
      <c r="BJ96" s="18">
        <v>0</v>
      </c>
      <c r="BK96" s="18">
        <v>0</v>
      </c>
      <c r="BL96" s="18">
        <v>0</v>
      </c>
      <c r="BM96" s="18">
        <v>0</v>
      </c>
      <c r="BN96" s="18">
        <v>0</v>
      </c>
      <c r="BO96" s="18">
        <v>0</v>
      </c>
      <c r="BP96" s="18">
        <v>0</v>
      </c>
      <c r="BQ96" s="18">
        <v>0</v>
      </c>
      <c r="BR96" s="18">
        <v>0</v>
      </c>
      <c r="BS96" s="18">
        <v>0</v>
      </c>
      <c r="BT96" s="18">
        <v>0</v>
      </c>
      <c r="BU96" s="18">
        <v>0</v>
      </c>
      <c r="BV96" s="18">
        <v>0</v>
      </c>
      <c r="BW96" s="18">
        <v>0</v>
      </c>
      <c r="BX96" s="18">
        <v>0</v>
      </c>
      <c r="BY96" s="18">
        <v>0</v>
      </c>
      <c r="BZ96" s="18">
        <v>0</v>
      </c>
      <c r="CA96" s="18">
        <v>0</v>
      </c>
      <c r="CB96" s="18">
        <v>0</v>
      </c>
      <c r="CC96" s="18">
        <v>0</v>
      </c>
      <c r="CD96" s="18">
        <v>0</v>
      </c>
      <c r="CE96" s="18">
        <v>0</v>
      </c>
      <c r="CF96" s="18">
        <v>0</v>
      </c>
      <c r="CG96" s="18">
        <v>0</v>
      </c>
      <c r="CH96" s="18">
        <v>0</v>
      </c>
      <c r="CI96" s="18">
        <v>0</v>
      </c>
      <c r="CJ96" s="18">
        <v>0</v>
      </c>
      <c r="CK96" s="18" t="str">
        <f t="shared" ca="1" si="32"/>
        <v>06</v>
      </c>
      <c r="CL96" s="18" t="str">
        <f t="shared" ca="1" si="33"/>
        <v>16</v>
      </c>
      <c r="CM96" s="18" t="str">
        <f t="shared" ca="1" si="34"/>
        <v>08</v>
      </c>
      <c r="CN96" s="18" t="str">
        <f t="shared" ca="1" si="35"/>
        <v>05</v>
      </c>
      <c r="CO96" s="18" t="str">
        <f t="shared" ca="1" si="36"/>
        <v>11</v>
      </c>
      <c r="CP96" s="18" t="str">
        <f t="shared" ca="1" si="37"/>
        <v>14</v>
      </c>
      <c r="CQ96" s="18" t="str">
        <f t="shared" ca="1" si="38"/>
        <v>2C</v>
      </c>
      <c r="CR96" s="18" t="str">
        <f t="shared" ca="1" si="39"/>
        <v>00</v>
      </c>
      <c r="CS96" s="18" t="s">
        <v>25</v>
      </c>
      <c r="CT96" s="18">
        <f t="shared" ca="1" si="29"/>
        <v>95</v>
      </c>
      <c r="CU96" s="16" t="str">
        <f t="shared" ca="1" si="40"/>
        <v>7B01015FA501000000000000000000000000000000000C0000000000000000000000000000000000000000000000000000000000000000000000000000000000000000000000000000000000000000000000000000000616080511142C007D</v>
      </c>
      <c r="CV96" s="95">
        <v>95</v>
      </c>
      <c r="CW96" s="21"/>
      <c r="CX96" s="18" t="str">
        <f t="shared" si="41"/>
        <v>00</v>
      </c>
      <c r="CY96" s="18">
        <f t="shared" si="42"/>
        <v>0</v>
      </c>
      <c r="CZ96" s="20"/>
      <c r="DA96" s="21"/>
    </row>
    <row r="97" spans="1:105" ht="33">
      <c r="A97" s="27"/>
      <c r="B97" s="158"/>
      <c r="C97" s="165" t="s">
        <v>398</v>
      </c>
      <c r="D97" s="104"/>
      <c r="E97" s="16">
        <v>2</v>
      </c>
      <c r="F97" s="101" t="str">
        <f t="shared" si="30"/>
        <v>127</v>
      </c>
      <c r="G97" s="22" t="s">
        <v>246</v>
      </c>
      <c r="H97" s="18" t="s">
        <v>18</v>
      </c>
      <c r="I97" s="18">
        <v>1</v>
      </c>
      <c r="J97" s="18">
        <v>1</v>
      </c>
      <c r="K97" s="18" t="s">
        <v>448</v>
      </c>
      <c r="L97" s="18" t="s">
        <v>449</v>
      </c>
      <c r="M97" s="18">
        <v>1</v>
      </c>
      <c r="N97" s="18">
        <v>0</v>
      </c>
      <c r="O97" s="18">
        <v>0</v>
      </c>
      <c r="P97" s="18">
        <v>0</v>
      </c>
      <c r="Q97" s="18">
        <v>0</v>
      </c>
      <c r="R97" s="18">
        <v>0</v>
      </c>
      <c r="S97" s="19">
        <v>0</v>
      </c>
      <c r="T97" s="19">
        <v>0</v>
      </c>
      <c r="U97" s="19">
        <v>0</v>
      </c>
      <c r="V97" s="19">
        <v>0</v>
      </c>
      <c r="W97" s="19">
        <v>0</v>
      </c>
      <c r="X97" s="18">
        <v>0</v>
      </c>
      <c r="Y97" s="18" t="s">
        <v>368</v>
      </c>
      <c r="Z97" s="18">
        <v>0</v>
      </c>
      <c r="AA97" s="18">
        <v>0</v>
      </c>
      <c r="AB97" s="18">
        <v>0</v>
      </c>
      <c r="AC97" s="18">
        <v>0</v>
      </c>
      <c r="AD97" s="18">
        <v>0</v>
      </c>
      <c r="AE97" s="18">
        <v>0</v>
      </c>
      <c r="AF97" s="18">
        <v>0</v>
      </c>
      <c r="AG97" s="18">
        <v>0</v>
      </c>
      <c r="AH97" s="18">
        <v>0</v>
      </c>
      <c r="AI97" s="18">
        <v>0</v>
      </c>
      <c r="AJ97" s="18">
        <v>0</v>
      </c>
      <c r="AK97" s="18">
        <v>0</v>
      </c>
      <c r="AL97" s="18">
        <v>0</v>
      </c>
      <c r="AM97" s="23" t="str">
        <f t="shared" ref="AM97:AM98" si="52">G97</f>
        <v>7F</v>
      </c>
      <c r="AN97" s="18">
        <v>0</v>
      </c>
      <c r="AO97" s="18">
        <v>0</v>
      </c>
      <c r="AP97" s="18">
        <v>0</v>
      </c>
      <c r="AQ97" s="18">
        <v>0</v>
      </c>
      <c r="AR97" s="18">
        <v>0</v>
      </c>
      <c r="AS97" s="18">
        <v>0</v>
      </c>
      <c r="AT97" s="18">
        <v>0</v>
      </c>
      <c r="AU97" s="18">
        <v>0</v>
      </c>
      <c r="AV97" s="18">
        <v>0</v>
      </c>
      <c r="AW97" s="18">
        <v>0</v>
      </c>
      <c r="AX97" s="18">
        <v>0</v>
      </c>
      <c r="AY97" s="18">
        <v>0</v>
      </c>
      <c r="AZ97" s="18">
        <v>0</v>
      </c>
      <c r="BA97" s="18">
        <v>0</v>
      </c>
      <c r="BB97" s="18">
        <v>0</v>
      </c>
      <c r="BC97" s="18">
        <v>0</v>
      </c>
      <c r="BD97" s="18">
        <v>0</v>
      </c>
      <c r="BE97" s="18">
        <v>0</v>
      </c>
      <c r="BF97" s="18">
        <v>0</v>
      </c>
      <c r="BG97" s="18">
        <v>0</v>
      </c>
      <c r="BH97" s="18">
        <v>0</v>
      </c>
      <c r="BI97" s="18">
        <v>0</v>
      </c>
      <c r="BJ97" s="18">
        <v>0</v>
      </c>
      <c r="BK97" s="18">
        <v>0</v>
      </c>
      <c r="BL97" s="18">
        <v>0</v>
      </c>
      <c r="BM97" s="18">
        <v>0</v>
      </c>
      <c r="BN97" s="18">
        <v>0</v>
      </c>
      <c r="BO97" s="18">
        <v>0</v>
      </c>
      <c r="BP97" s="18">
        <v>0</v>
      </c>
      <c r="BQ97" s="18">
        <v>0</v>
      </c>
      <c r="BR97" s="18">
        <v>0</v>
      </c>
      <c r="BS97" s="18">
        <v>0</v>
      </c>
      <c r="BT97" s="18">
        <v>0</v>
      </c>
      <c r="BU97" s="18">
        <v>0</v>
      </c>
      <c r="BV97" s="18">
        <v>0</v>
      </c>
      <c r="BW97" s="18">
        <v>0</v>
      </c>
      <c r="BX97" s="18">
        <v>0</v>
      </c>
      <c r="BY97" s="18">
        <v>0</v>
      </c>
      <c r="BZ97" s="18">
        <v>0</v>
      </c>
      <c r="CA97" s="18">
        <v>0</v>
      </c>
      <c r="CB97" s="18">
        <v>0</v>
      </c>
      <c r="CC97" s="18">
        <v>0</v>
      </c>
      <c r="CD97" s="18">
        <v>0</v>
      </c>
      <c r="CE97" s="18">
        <v>0</v>
      </c>
      <c r="CF97" s="18">
        <v>0</v>
      </c>
      <c r="CG97" s="18">
        <v>0</v>
      </c>
      <c r="CH97" s="18">
        <v>0</v>
      </c>
      <c r="CI97" s="18">
        <v>0</v>
      </c>
      <c r="CJ97" s="18">
        <v>0</v>
      </c>
      <c r="CK97" s="18" t="str">
        <f t="shared" ca="1" si="32"/>
        <v>06</v>
      </c>
      <c r="CL97" s="18" t="str">
        <f t="shared" ca="1" si="33"/>
        <v>16</v>
      </c>
      <c r="CM97" s="18" t="str">
        <f t="shared" ca="1" si="34"/>
        <v>08</v>
      </c>
      <c r="CN97" s="18" t="str">
        <f t="shared" ca="1" si="35"/>
        <v>05</v>
      </c>
      <c r="CO97" s="18" t="str">
        <f t="shared" ca="1" si="36"/>
        <v>11</v>
      </c>
      <c r="CP97" s="18" t="str">
        <f t="shared" ca="1" si="37"/>
        <v>14</v>
      </c>
      <c r="CQ97" s="18" t="str">
        <f t="shared" ca="1" si="38"/>
        <v>2C</v>
      </c>
      <c r="CR97" s="18" t="str">
        <f t="shared" ca="1" si="39"/>
        <v>05</v>
      </c>
      <c r="CS97" s="18" t="s">
        <v>25</v>
      </c>
      <c r="CT97" s="18">
        <f t="shared" ca="1" si="29"/>
        <v>95</v>
      </c>
      <c r="CU97" s="16" t="str">
        <f t="shared" ca="1" si="40"/>
        <v>7B01015FA501000000000000000000000000000000000C000000000000000000000000007F000000000000000000000000000000000000000000000000000000000000000000000000000000000000000000000000000616080511142C057D</v>
      </c>
      <c r="CV97" s="95">
        <v>96</v>
      </c>
      <c r="CW97" s="21"/>
      <c r="CX97" s="18" t="str">
        <f t="shared" si="41"/>
        <v>00</v>
      </c>
      <c r="CY97" s="18">
        <f t="shared" si="42"/>
        <v>0</v>
      </c>
      <c r="CZ97" s="20"/>
      <c r="DA97" s="21"/>
    </row>
    <row r="98" spans="1:105" ht="33">
      <c r="A98" s="27"/>
      <c r="B98" s="159"/>
      <c r="C98" s="166"/>
      <c r="D98" s="104"/>
      <c r="E98" s="16">
        <v>3</v>
      </c>
      <c r="F98" s="101" t="str">
        <f t="shared" si="30"/>
        <v>255</v>
      </c>
      <c r="G98" s="22" t="s">
        <v>22</v>
      </c>
      <c r="H98" s="18" t="s">
        <v>18</v>
      </c>
      <c r="I98" s="18">
        <v>1</v>
      </c>
      <c r="J98" s="18">
        <v>1</v>
      </c>
      <c r="K98" s="18" t="s">
        <v>448</v>
      </c>
      <c r="L98" s="18" t="s">
        <v>449</v>
      </c>
      <c r="M98" s="18">
        <v>1</v>
      </c>
      <c r="N98" s="18">
        <v>0</v>
      </c>
      <c r="O98" s="18">
        <v>0</v>
      </c>
      <c r="P98" s="18">
        <v>0</v>
      </c>
      <c r="Q98" s="18">
        <v>0</v>
      </c>
      <c r="R98" s="18">
        <v>0</v>
      </c>
      <c r="S98" s="19">
        <v>0</v>
      </c>
      <c r="T98" s="19">
        <v>0</v>
      </c>
      <c r="U98" s="19">
        <v>0</v>
      </c>
      <c r="V98" s="19">
        <v>0</v>
      </c>
      <c r="W98" s="19">
        <v>0</v>
      </c>
      <c r="X98" s="18">
        <v>0</v>
      </c>
      <c r="Y98" s="18" t="s">
        <v>368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8">
        <v>0</v>
      </c>
      <c r="AF98" s="18">
        <v>0</v>
      </c>
      <c r="AG98" s="18">
        <v>0</v>
      </c>
      <c r="AH98" s="18">
        <v>0</v>
      </c>
      <c r="AI98" s="18">
        <v>0</v>
      </c>
      <c r="AJ98" s="18">
        <v>0</v>
      </c>
      <c r="AK98" s="18">
        <v>0</v>
      </c>
      <c r="AL98" s="18">
        <v>0</v>
      </c>
      <c r="AM98" s="23" t="str">
        <f t="shared" si="52"/>
        <v>FF</v>
      </c>
      <c r="AN98" s="18">
        <v>0</v>
      </c>
      <c r="AO98" s="18">
        <v>0</v>
      </c>
      <c r="AP98" s="18">
        <v>0</v>
      </c>
      <c r="AQ98" s="18">
        <v>0</v>
      </c>
      <c r="AR98" s="18">
        <v>0</v>
      </c>
      <c r="AS98" s="18">
        <v>0</v>
      </c>
      <c r="AT98" s="18">
        <v>0</v>
      </c>
      <c r="AU98" s="18">
        <v>0</v>
      </c>
      <c r="AV98" s="18">
        <v>0</v>
      </c>
      <c r="AW98" s="18">
        <v>0</v>
      </c>
      <c r="AX98" s="18">
        <v>0</v>
      </c>
      <c r="AY98" s="18">
        <v>0</v>
      </c>
      <c r="AZ98" s="18">
        <v>0</v>
      </c>
      <c r="BA98" s="18">
        <v>0</v>
      </c>
      <c r="BB98" s="18">
        <v>0</v>
      </c>
      <c r="BC98" s="18">
        <v>0</v>
      </c>
      <c r="BD98" s="18">
        <v>0</v>
      </c>
      <c r="BE98" s="18">
        <v>0</v>
      </c>
      <c r="BF98" s="18">
        <v>0</v>
      </c>
      <c r="BG98" s="18">
        <v>0</v>
      </c>
      <c r="BH98" s="18">
        <v>0</v>
      </c>
      <c r="BI98" s="18">
        <v>0</v>
      </c>
      <c r="BJ98" s="18">
        <v>0</v>
      </c>
      <c r="BK98" s="18">
        <v>0</v>
      </c>
      <c r="BL98" s="18">
        <v>0</v>
      </c>
      <c r="BM98" s="18">
        <v>0</v>
      </c>
      <c r="BN98" s="18">
        <v>0</v>
      </c>
      <c r="BO98" s="18">
        <v>0</v>
      </c>
      <c r="BP98" s="18">
        <v>0</v>
      </c>
      <c r="BQ98" s="18">
        <v>0</v>
      </c>
      <c r="BR98" s="18">
        <v>0</v>
      </c>
      <c r="BS98" s="18">
        <v>0</v>
      </c>
      <c r="BT98" s="18">
        <v>0</v>
      </c>
      <c r="BU98" s="18">
        <v>0</v>
      </c>
      <c r="BV98" s="18">
        <v>0</v>
      </c>
      <c r="BW98" s="18">
        <v>0</v>
      </c>
      <c r="BX98" s="18">
        <v>0</v>
      </c>
      <c r="BY98" s="18">
        <v>0</v>
      </c>
      <c r="BZ98" s="18">
        <v>0</v>
      </c>
      <c r="CA98" s="18">
        <v>0</v>
      </c>
      <c r="CB98" s="18">
        <v>0</v>
      </c>
      <c r="CC98" s="18">
        <v>0</v>
      </c>
      <c r="CD98" s="18">
        <v>0</v>
      </c>
      <c r="CE98" s="18">
        <v>0</v>
      </c>
      <c r="CF98" s="18">
        <v>0</v>
      </c>
      <c r="CG98" s="18">
        <v>0</v>
      </c>
      <c r="CH98" s="18">
        <v>0</v>
      </c>
      <c r="CI98" s="18">
        <v>0</v>
      </c>
      <c r="CJ98" s="18">
        <v>0</v>
      </c>
      <c r="CK98" s="18" t="str">
        <f t="shared" ca="1" si="32"/>
        <v>06</v>
      </c>
      <c r="CL98" s="18" t="str">
        <f t="shared" ca="1" si="33"/>
        <v>16</v>
      </c>
      <c r="CM98" s="18" t="str">
        <f t="shared" ca="1" si="34"/>
        <v>08</v>
      </c>
      <c r="CN98" s="18" t="str">
        <f t="shared" ca="1" si="35"/>
        <v>05</v>
      </c>
      <c r="CO98" s="18" t="str">
        <f t="shared" ca="1" si="36"/>
        <v>11</v>
      </c>
      <c r="CP98" s="18" t="str">
        <f t="shared" ca="1" si="37"/>
        <v>14</v>
      </c>
      <c r="CQ98" s="18" t="str">
        <f t="shared" ca="1" si="38"/>
        <v>2C</v>
      </c>
      <c r="CR98" s="18" t="str">
        <f t="shared" ca="1" si="39"/>
        <v>05</v>
      </c>
      <c r="CS98" s="18" t="s">
        <v>25</v>
      </c>
      <c r="CT98" s="18">
        <f t="shared" ca="1" si="29"/>
        <v>95</v>
      </c>
      <c r="CU98" s="16" t="str">
        <f t="shared" ca="1" si="40"/>
        <v>7B01015FA501000000000000000000000000000000000C00000000000000000000000000FF000000000000000000000000000000000000000000000000000000000000000000000000000000000000000000000000000616080511142C057D</v>
      </c>
      <c r="CV98" s="95">
        <v>97</v>
      </c>
      <c r="CW98" s="21"/>
      <c r="CX98" s="18" t="str">
        <f t="shared" si="41"/>
        <v>00</v>
      </c>
      <c r="CY98" s="18">
        <f t="shared" si="42"/>
        <v>0</v>
      </c>
      <c r="CZ98" s="20"/>
      <c r="DA98" s="21"/>
    </row>
    <row r="99" spans="1:105" ht="33">
      <c r="A99" s="27"/>
      <c r="B99" s="157">
        <v>37</v>
      </c>
      <c r="C99" s="105" t="s">
        <v>369</v>
      </c>
      <c r="D99" s="104" t="s">
        <v>736</v>
      </c>
      <c r="E99" s="16">
        <v>1</v>
      </c>
      <c r="F99" s="101" t="str">
        <f t="shared" si="30"/>
        <v>000</v>
      </c>
      <c r="G99" s="22">
        <v>0</v>
      </c>
      <c r="H99" s="18" t="s">
        <v>18</v>
      </c>
      <c r="I99" s="18">
        <v>1</v>
      </c>
      <c r="J99" s="18">
        <v>1</v>
      </c>
      <c r="K99" s="18" t="s">
        <v>448</v>
      </c>
      <c r="L99" s="18" t="s">
        <v>449</v>
      </c>
      <c r="M99" s="18">
        <v>1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8">
        <v>0</v>
      </c>
      <c r="Y99" s="18" t="s">
        <v>368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</v>
      </c>
      <c r="AH99" s="18">
        <v>0</v>
      </c>
      <c r="AI99" s="18">
        <v>0</v>
      </c>
      <c r="AJ99" s="18">
        <v>0</v>
      </c>
      <c r="AK99" s="18">
        <v>0</v>
      </c>
      <c r="AL99" s="18">
        <v>0</v>
      </c>
      <c r="AM99" s="18">
        <v>0</v>
      </c>
      <c r="AN99" s="23">
        <f>G99</f>
        <v>0</v>
      </c>
      <c r="AO99" s="18">
        <v>0</v>
      </c>
      <c r="AP99" s="18">
        <v>0</v>
      </c>
      <c r="AQ99" s="18">
        <v>0</v>
      </c>
      <c r="AR99" s="18">
        <v>0</v>
      </c>
      <c r="AS99" s="18">
        <v>0</v>
      </c>
      <c r="AT99" s="18">
        <v>0</v>
      </c>
      <c r="AU99" s="18">
        <v>0</v>
      </c>
      <c r="AV99" s="18">
        <v>0</v>
      </c>
      <c r="AW99" s="18">
        <v>0</v>
      </c>
      <c r="AX99" s="18">
        <v>0</v>
      </c>
      <c r="AY99" s="18">
        <v>0</v>
      </c>
      <c r="AZ99" s="18">
        <v>0</v>
      </c>
      <c r="BA99" s="18">
        <v>0</v>
      </c>
      <c r="BB99" s="18">
        <v>0</v>
      </c>
      <c r="BC99" s="18">
        <v>0</v>
      </c>
      <c r="BD99" s="18">
        <v>0</v>
      </c>
      <c r="BE99" s="18">
        <v>0</v>
      </c>
      <c r="BF99" s="18">
        <v>0</v>
      </c>
      <c r="BG99" s="18">
        <v>0</v>
      </c>
      <c r="BH99" s="18">
        <v>0</v>
      </c>
      <c r="BI99" s="18">
        <v>0</v>
      </c>
      <c r="BJ99" s="18">
        <v>0</v>
      </c>
      <c r="BK99" s="18">
        <v>0</v>
      </c>
      <c r="BL99" s="18">
        <v>0</v>
      </c>
      <c r="BM99" s="18">
        <v>0</v>
      </c>
      <c r="BN99" s="18">
        <v>0</v>
      </c>
      <c r="BO99" s="18">
        <v>0</v>
      </c>
      <c r="BP99" s="18">
        <v>0</v>
      </c>
      <c r="BQ99" s="18">
        <v>0</v>
      </c>
      <c r="BR99" s="18">
        <v>0</v>
      </c>
      <c r="BS99" s="18">
        <v>0</v>
      </c>
      <c r="BT99" s="18">
        <v>0</v>
      </c>
      <c r="BU99" s="18">
        <v>0</v>
      </c>
      <c r="BV99" s="18">
        <v>0</v>
      </c>
      <c r="BW99" s="18">
        <v>0</v>
      </c>
      <c r="BX99" s="18">
        <v>0</v>
      </c>
      <c r="BY99" s="18">
        <v>0</v>
      </c>
      <c r="BZ99" s="18">
        <v>0</v>
      </c>
      <c r="CA99" s="18">
        <v>0</v>
      </c>
      <c r="CB99" s="18">
        <v>0</v>
      </c>
      <c r="CC99" s="18">
        <v>0</v>
      </c>
      <c r="CD99" s="18">
        <v>0</v>
      </c>
      <c r="CE99" s="18">
        <v>0</v>
      </c>
      <c r="CF99" s="18">
        <v>0</v>
      </c>
      <c r="CG99" s="18">
        <v>0</v>
      </c>
      <c r="CH99" s="18">
        <v>0</v>
      </c>
      <c r="CI99" s="18">
        <v>0</v>
      </c>
      <c r="CJ99" s="18">
        <v>0</v>
      </c>
      <c r="CK99" s="18" t="str">
        <f t="shared" ca="1" si="32"/>
        <v>06</v>
      </c>
      <c r="CL99" s="18" t="str">
        <f t="shared" ca="1" si="33"/>
        <v>16</v>
      </c>
      <c r="CM99" s="18" t="str">
        <f t="shared" ca="1" si="34"/>
        <v>08</v>
      </c>
      <c r="CN99" s="18" t="str">
        <f t="shared" ca="1" si="35"/>
        <v>05</v>
      </c>
      <c r="CO99" s="18" t="str">
        <f t="shared" ca="1" si="36"/>
        <v>11</v>
      </c>
      <c r="CP99" s="18" t="str">
        <f t="shared" ca="1" si="37"/>
        <v>14</v>
      </c>
      <c r="CQ99" s="18" t="str">
        <f t="shared" ca="1" si="38"/>
        <v>2C</v>
      </c>
      <c r="CR99" s="18" t="str">
        <f t="shared" ca="1" si="39"/>
        <v>00</v>
      </c>
      <c r="CS99" s="18" t="s">
        <v>25</v>
      </c>
      <c r="CT99" s="18">
        <f t="shared" ca="1" si="29"/>
        <v>95</v>
      </c>
      <c r="CU99" s="16" t="str">
        <f t="shared" ca="1" si="40"/>
        <v>7B01015FA501000000000000000000000000000000000C0000000000000000000000000000000000000000000000000000000000000000000000000000000000000000000000000000000000000000000000000000000616080511142C007D</v>
      </c>
      <c r="CV99" s="95">
        <v>98</v>
      </c>
      <c r="CW99" s="21"/>
      <c r="CX99" s="18" t="str">
        <f t="shared" si="41"/>
        <v>00</v>
      </c>
      <c r="CY99" s="18">
        <f t="shared" si="42"/>
        <v>0</v>
      </c>
      <c r="CZ99" s="20"/>
      <c r="DA99" s="21"/>
    </row>
    <row r="100" spans="1:105" ht="33">
      <c r="A100" s="27"/>
      <c r="B100" s="158"/>
      <c r="C100" s="165" t="s">
        <v>399</v>
      </c>
      <c r="D100" s="104"/>
      <c r="E100" s="16">
        <v>2</v>
      </c>
      <c r="F100" s="101" t="str">
        <f t="shared" si="30"/>
        <v>127</v>
      </c>
      <c r="G100" s="22" t="s">
        <v>246</v>
      </c>
      <c r="H100" s="18" t="s">
        <v>18</v>
      </c>
      <c r="I100" s="18">
        <v>1</v>
      </c>
      <c r="J100" s="18">
        <v>1</v>
      </c>
      <c r="K100" s="18" t="s">
        <v>448</v>
      </c>
      <c r="L100" s="18" t="s">
        <v>449</v>
      </c>
      <c r="M100" s="18">
        <v>1</v>
      </c>
      <c r="N100" s="18">
        <v>0</v>
      </c>
      <c r="O100" s="18">
        <v>0</v>
      </c>
      <c r="P100" s="18">
        <v>0</v>
      </c>
      <c r="Q100" s="18">
        <v>0</v>
      </c>
      <c r="R100" s="18">
        <v>0</v>
      </c>
      <c r="S100" s="19">
        <v>0</v>
      </c>
      <c r="T100" s="19">
        <v>0</v>
      </c>
      <c r="U100" s="19">
        <v>0</v>
      </c>
      <c r="V100" s="19">
        <v>0</v>
      </c>
      <c r="W100" s="19">
        <v>0</v>
      </c>
      <c r="X100" s="18">
        <v>0</v>
      </c>
      <c r="Y100" s="18" t="s">
        <v>368</v>
      </c>
      <c r="Z100" s="18">
        <v>0</v>
      </c>
      <c r="AA100" s="18">
        <v>0</v>
      </c>
      <c r="AB100" s="18">
        <v>0</v>
      </c>
      <c r="AC100" s="18">
        <v>0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0</v>
      </c>
      <c r="AL100" s="18">
        <v>0</v>
      </c>
      <c r="AM100" s="18">
        <v>0</v>
      </c>
      <c r="AN100" s="23" t="str">
        <f t="shared" ref="AN100:AN101" si="53">G100</f>
        <v>7F</v>
      </c>
      <c r="AO100" s="18">
        <v>0</v>
      </c>
      <c r="AP100" s="18">
        <v>0</v>
      </c>
      <c r="AQ100" s="18">
        <v>0</v>
      </c>
      <c r="AR100" s="18">
        <v>0</v>
      </c>
      <c r="AS100" s="18">
        <v>0</v>
      </c>
      <c r="AT100" s="18">
        <v>0</v>
      </c>
      <c r="AU100" s="18">
        <v>0</v>
      </c>
      <c r="AV100" s="18">
        <v>0</v>
      </c>
      <c r="AW100" s="18">
        <v>0</v>
      </c>
      <c r="AX100" s="18">
        <v>0</v>
      </c>
      <c r="AY100" s="18">
        <v>0</v>
      </c>
      <c r="AZ100" s="18">
        <v>0</v>
      </c>
      <c r="BA100" s="18">
        <v>0</v>
      </c>
      <c r="BB100" s="18">
        <v>0</v>
      </c>
      <c r="BC100" s="18">
        <v>0</v>
      </c>
      <c r="BD100" s="18">
        <v>0</v>
      </c>
      <c r="BE100" s="18">
        <v>0</v>
      </c>
      <c r="BF100" s="18">
        <v>0</v>
      </c>
      <c r="BG100" s="18">
        <v>0</v>
      </c>
      <c r="BH100" s="18">
        <v>0</v>
      </c>
      <c r="BI100" s="18">
        <v>0</v>
      </c>
      <c r="BJ100" s="18">
        <v>0</v>
      </c>
      <c r="BK100" s="18">
        <v>0</v>
      </c>
      <c r="BL100" s="18">
        <v>0</v>
      </c>
      <c r="BM100" s="18">
        <v>0</v>
      </c>
      <c r="BN100" s="18">
        <v>0</v>
      </c>
      <c r="BO100" s="18">
        <v>0</v>
      </c>
      <c r="BP100" s="18">
        <v>0</v>
      </c>
      <c r="BQ100" s="18">
        <v>0</v>
      </c>
      <c r="BR100" s="18">
        <v>0</v>
      </c>
      <c r="BS100" s="18">
        <v>0</v>
      </c>
      <c r="BT100" s="18">
        <v>0</v>
      </c>
      <c r="BU100" s="18">
        <v>0</v>
      </c>
      <c r="BV100" s="18">
        <v>0</v>
      </c>
      <c r="BW100" s="18">
        <v>0</v>
      </c>
      <c r="BX100" s="18">
        <v>0</v>
      </c>
      <c r="BY100" s="18">
        <v>0</v>
      </c>
      <c r="BZ100" s="18">
        <v>0</v>
      </c>
      <c r="CA100" s="18">
        <v>0</v>
      </c>
      <c r="CB100" s="18">
        <v>0</v>
      </c>
      <c r="CC100" s="18">
        <v>0</v>
      </c>
      <c r="CD100" s="18">
        <v>0</v>
      </c>
      <c r="CE100" s="18">
        <v>0</v>
      </c>
      <c r="CF100" s="18">
        <v>0</v>
      </c>
      <c r="CG100" s="18">
        <v>0</v>
      </c>
      <c r="CH100" s="18">
        <v>0</v>
      </c>
      <c r="CI100" s="18">
        <v>0</v>
      </c>
      <c r="CJ100" s="18">
        <v>0</v>
      </c>
      <c r="CK100" s="18" t="str">
        <f t="shared" ca="1" si="32"/>
        <v>06</v>
      </c>
      <c r="CL100" s="18" t="str">
        <f t="shared" ca="1" si="33"/>
        <v>16</v>
      </c>
      <c r="CM100" s="18" t="str">
        <f t="shared" ca="1" si="34"/>
        <v>08</v>
      </c>
      <c r="CN100" s="18" t="str">
        <f t="shared" ca="1" si="35"/>
        <v>05</v>
      </c>
      <c r="CO100" s="18" t="str">
        <f t="shared" ca="1" si="36"/>
        <v>11</v>
      </c>
      <c r="CP100" s="18" t="str">
        <f t="shared" ca="1" si="37"/>
        <v>14</v>
      </c>
      <c r="CQ100" s="18" t="str">
        <f t="shared" ca="1" si="38"/>
        <v>2C</v>
      </c>
      <c r="CR100" s="18" t="str">
        <f t="shared" ca="1" si="39"/>
        <v>05</v>
      </c>
      <c r="CS100" s="18" t="s">
        <v>25</v>
      </c>
      <c r="CT100" s="18">
        <f t="shared" ca="1" si="29"/>
        <v>95</v>
      </c>
      <c r="CU100" s="16" t="str">
        <f t="shared" ca="1" si="40"/>
        <v>7B01015FA501000000000000000000000000000000000C00000000000000000000000000007F0000000000000000000000000000000000000000000000000000000000000000000000000000000000000000000000000616080511142C057D</v>
      </c>
      <c r="CV100" s="95">
        <v>99</v>
      </c>
      <c r="CW100" s="21"/>
      <c r="CX100" s="18" t="str">
        <f t="shared" si="41"/>
        <v>00</v>
      </c>
      <c r="CY100" s="18">
        <f t="shared" si="42"/>
        <v>0</v>
      </c>
      <c r="CZ100" s="20"/>
      <c r="DA100" s="21"/>
    </row>
    <row r="101" spans="1:105" ht="33">
      <c r="A101" s="27"/>
      <c r="B101" s="159"/>
      <c r="C101" s="166"/>
      <c r="D101" s="104"/>
      <c r="E101" s="16">
        <v>3</v>
      </c>
      <c r="F101" s="101" t="str">
        <f t="shared" si="30"/>
        <v>255</v>
      </c>
      <c r="G101" s="22" t="s">
        <v>22</v>
      </c>
      <c r="H101" s="18" t="s">
        <v>18</v>
      </c>
      <c r="I101" s="18">
        <v>1</v>
      </c>
      <c r="J101" s="18">
        <v>1</v>
      </c>
      <c r="K101" s="18" t="s">
        <v>448</v>
      </c>
      <c r="L101" s="18" t="s">
        <v>449</v>
      </c>
      <c r="M101" s="18">
        <v>1</v>
      </c>
      <c r="N101" s="18">
        <v>0</v>
      </c>
      <c r="O101" s="18">
        <v>0</v>
      </c>
      <c r="P101" s="18">
        <v>0</v>
      </c>
      <c r="Q101" s="18">
        <v>0</v>
      </c>
      <c r="R101" s="18">
        <v>0</v>
      </c>
      <c r="S101" s="19">
        <v>0</v>
      </c>
      <c r="T101" s="19">
        <v>0</v>
      </c>
      <c r="U101" s="19">
        <v>0</v>
      </c>
      <c r="V101" s="19">
        <v>0</v>
      </c>
      <c r="W101" s="19">
        <v>0</v>
      </c>
      <c r="X101" s="18">
        <v>0</v>
      </c>
      <c r="Y101" s="18" t="s">
        <v>368</v>
      </c>
      <c r="Z101" s="18">
        <v>0</v>
      </c>
      <c r="AA101" s="18">
        <v>0</v>
      </c>
      <c r="AB101" s="18">
        <v>0</v>
      </c>
      <c r="AC101" s="18">
        <v>0</v>
      </c>
      <c r="AD101" s="18">
        <v>0</v>
      </c>
      <c r="AE101" s="18">
        <v>0</v>
      </c>
      <c r="AF101" s="18">
        <v>0</v>
      </c>
      <c r="AG101" s="18">
        <v>0</v>
      </c>
      <c r="AH101" s="18">
        <v>0</v>
      </c>
      <c r="AI101" s="18">
        <v>0</v>
      </c>
      <c r="AJ101" s="18">
        <v>0</v>
      </c>
      <c r="AK101" s="18">
        <v>0</v>
      </c>
      <c r="AL101" s="18">
        <v>0</v>
      </c>
      <c r="AM101" s="18">
        <v>0</v>
      </c>
      <c r="AN101" s="23" t="str">
        <f t="shared" si="53"/>
        <v>FF</v>
      </c>
      <c r="AO101" s="18">
        <v>0</v>
      </c>
      <c r="AP101" s="18">
        <v>0</v>
      </c>
      <c r="AQ101" s="18">
        <v>0</v>
      </c>
      <c r="AR101" s="18">
        <v>0</v>
      </c>
      <c r="AS101" s="18">
        <v>0</v>
      </c>
      <c r="AT101" s="18">
        <v>0</v>
      </c>
      <c r="AU101" s="18">
        <v>0</v>
      </c>
      <c r="AV101" s="18">
        <v>0</v>
      </c>
      <c r="AW101" s="18">
        <v>0</v>
      </c>
      <c r="AX101" s="18">
        <v>0</v>
      </c>
      <c r="AY101" s="18">
        <v>0</v>
      </c>
      <c r="AZ101" s="18">
        <v>0</v>
      </c>
      <c r="BA101" s="18">
        <v>0</v>
      </c>
      <c r="BB101" s="18">
        <v>0</v>
      </c>
      <c r="BC101" s="18">
        <v>0</v>
      </c>
      <c r="BD101" s="18">
        <v>0</v>
      </c>
      <c r="BE101" s="18">
        <v>0</v>
      </c>
      <c r="BF101" s="18">
        <v>0</v>
      </c>
      <c r="BG101" s="18">
        <v>0</v>
      </c>
      <c r="BH101" s="18">
        <v>0</v>
      </c>
      <c r="BI101" s="18">
        <v>0</v>
      </c>
      <c r="BJ101" s="18">
        <v>0</v>
      </c>
      <c r="BK101" s="18">
        <v>0</v>
      </c>
      <c r="BL101" s="18">
        <v>0</v>
      </c>
      <c r="BM101" s="18">
        <v>0</v>
      </c>
      <c r="BN101" s="18">
        <v>0</v>
      </c>
      <c r="BO101" s="18">
        <v>0</v>
      </c>
      <c r="BP101" s="18">
        <v>0</v>
      </c>
      <c r="BQ101" s="18">
        <v>0</v>
      </c>
      <c r="BR101" s="18">
        <v>0</v>
      </c>
      <c r="BS101" s="18">
        <v>0</v>
      </c>
      <c r="BT101" s="18">
        <v>0</v>
      </c>
      <c r="BU101" s="18">
        <v>0</v>
      </c>
      <c r="BV101" s="18">
        <v>0</v>
      </c>
      <c r="BW101" s="18">
        <v>0</v>
      </c>
      <c r="BX101" s="18">
        <v>0</v>
      </c>
      <c r="BY101" s="18">
        <v>0</v>
      </c>
      <c r="BZ101" s="18">
        <v>0</v>
      </c>
      <c r="CA101" s="18">
        <v>0</v>
      </c>
      <c r="CB101" s="18">
        <v>0</v>
      </c>
      <c r="CC101" s="18">
        <v>0</v>
      </c>
      <c r="CD101" s="18">
        <v>0</v>
      </c>
      <c r="CE101" s="18">
        <v>0</v>
      </c>
      <c r="CF101" s="18">
        <v>0</v>
      </c>
      <c r="CG101" s="18">
        <v>0</v>
      </c>
      <c r="CH101" s="18">
        <v>0</v>
      </c>
      <c r="CI101" s="18">
        <v>0</v>
      </c>
      <c r="CJ101" s="18">
        <v>0</v>
      </c>
      <c r="CK101" s="18" t="str">
        <f t="shared" ca="1" si="32"/>
        <v>06</v>
      </c>
      <c r="CL101" s="18" t="str">
        <f t="shared" ca="1" si="33"/>
        <v>16</v>
      </c>
      <c r="CM101" s="18" t="str">
        <f t="shared" ca="1" si="34"/>
        <v>08</v>
      </c>
      <c r="CN101" s="18" t="str">
        <f t="shared" ca="1" si="35"/>
        <v>05</v>
      </c>
      <c r="CO101" s="18" t="str">
        <f t="shared" ca="1" si="36"/>
        <v>11</v>
      </c>
      <c r="CP101" s="18" t="str">
        <f t="shared" ca="1" si="37"/>
        <v>14</v>
      </c>
      <c r="CQ101" s="18" t="str">
        <f t="shared" ca="1" si="38"/>
        <v>2C</v>
      </c>
      <c r="CR101" s="18" t="str">
        <f t="shared" ca="1" si="39"/>
        <v>05</v>
      </c>
      <c r="CS101" s="18" t="s">
        <v>25</v>
      </c>
      <c r="CT101" s="18">
        <f t="shared" ca="1" si="29"/>
        <v>95</v>
      </c>
      <c r="CU101" s="16" t="str">
        <f t="shared" ca="1" si="40"/>
        <v>7B01015FA501000000000000000000000000000000000C0000000000000000000000000000FF0000000000000000000000000000000000000000000000000000000000000000000000000000000000000000000000000616080511142C057D</v>
      </c>
      <c r="CV101" s="95">
        <v>100</v>
      </c>
      <c r="CW101" s="21"/>
      <c r="CX101" s="18" t="str">
        <f t="shared" si="41"/>
        <v>00</v>
      </c>
      <c r="CY101" s="18">
        <f t="shared" si="42"/>
        <v>0</v>
      </c>
      <c r="CZ101" s="20"/>
      <c r="DA101" s="21"/>
    </row>
    <row r="102" spans="1:105" ht="33">
      <c r="A102" s="27"/>
      <c r="B102" s="157">
        <v>38</v>
      </c>
      <c r="C102" s="105" t="s">
        <v>367</v>
      </c>
      <c r="D102" s="104" t="s">
        <v>734</v>
      </c>
      <c r="E102" s="16">
        <v>1</v>
      </c>
      <c r="F102" s="101" t="str">
        <f t="shared" si="30"/>
        <v>000</v>
      </c>
      <c r="G102" s="22">
        <v>0</v>
      </c>
      <c r="H102" s="18" t="s">
        <v>18</v>
      </c>
      <c r="I102" s="18">
        <v>1</v>
      </c>
      <c r="J102" s="18">
        <v>1</v>
      </c>
      <c r="K102" s="18" t="s">
        <v>448</v>
      </c>
      <c r="L102" s="18" t="s">
        <v>449</v>
      </c>
      <c r="M102" s="18">
        <v>1</v>
      </c>
      <c r="N102" s="18">
        <v>0</v>
      </c>
      <c r="O102" s="18">
        <v>0</v>
      </c>
      <c r="P102" s="18">
        <v>0</v>
      </c>
      <c r="Q102" s="18">
        <v>0</v>
      </c>
      <c r="R102" s="18">
        <v>0</v>
      </c>
      <c r="S102" s="19">
        <v>0</v>
      </c>
      <c r="T102" s="19">
        <v>0</v>
      </c>
      <c r="U102" s="19">
        <v>0</v>
      </c>
      <c r="V102" s="19">
        <v>0</v>
      </c>
      <c r="W102" s="19">
        <v>0</v>
      </c>
      <c r="X102" s="18">
        <v>0</v>
      </c>
      <c r="Y102" s="18" t="s">
        <v>368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</v>
      </c>
      <c r="AF102" s="18">
        <v>0</v>
      </c>
      <c r="AG102" s="18">
        <v>0</v>
      </c>
      <c r="AH102" s="18">
        <v>0</v>
      </c>
      <c r="AI102" s="18">
        <v>0</v>
      </c>
      <c r="AJ102" s="18">
        <v>0</v>
      </c>
      <c r="AK102" s="18">
        <v>0</v>
      </c>
      <c r="AL102" s="18">
        <v>0</v>
      </c>
      <c r="AM102" s="18">
        <v>0</v>
      </c>
      <c r="AN102" s="18">
        <v>0</v>
      </c>
      <c r="AO102" s="23">
        <f>G102</f>
        <v>0</v>
      </c>
      <c r="AP102" s="18">
        <v>0</v>
      </c>
      <c r="AQ102" s="18">
        <v>0</v>
      </c>
      <c r="AR102" s="18">
        <v>0</v>
      </c>
      <c r="AS102" s="18">
        <v>0</v>
      </c>
      <c r="AT102" s="18">
        <v>0</v>
      </c>
      <c r="AU102" s="18">
        <v>0</v>
      </c>
      <c r="AV102" s="18">
        <v>0</v>
      </c>
      <c r="AW102" s="18">
        <v>0</v>
      </c>
      <c r="AX102" s="18">
        <v>0</v>
      </c>
      <c r="AY102" s="18">
        <v>0</v>
      </c>
      <c r="AZ102" s="18">
        <v>0</v>
      </c>
      <c r="BA102" s="18">
        <v>0</v>
      </c>
      <c r="BB102" s="18">
        <v>0</v>
      </c>
      <c r="BC102" s="18">
        <v>0</v>
      </c>
      <c r="BD102" s="18">
        <v>0</v>
      </c>
      <c r="BE102" s="18">
        <v>0</v>
      </c>
      <c r="BF102" s="18">
        <v>0</v>
      </c>
      <c r="BG102" s="18">
        <v>0</v>
      </c>
      <c r="BH102" s="18">
        <v>0</v>
      </c>
      <c r="BI102" s="18">
        <v>0</v>
      </c>
      <c r="BJ102" s="18">
        <v>0</v>
      </c>
      <c r="BK102" s="18">
        <v>0</v>
      </c>
      <c r="BL102" s="18">
        <v>0</v>
      </c>
      <c r="BM102" s="18">
        <v>0</v>
      </c>
      <c r="BN102" s="18">
        <v>0</v>
      </c>
      <c r="BO102" s="18">
        <v>0</v>
      </c>
      <c r="BP102" s="18">
        <v>0</v>
      </c>
      <c r="BQ102" s="18">
        <v>0</v>
      </c>
      <c r="BR102" s="18">
        <v>0</v>
      </c>
      <c r="BS102" s="18">
        <v>0</v>
      </c>
      <c r="BT102" s="18">
        <v>0</v>
      </c>
      <c r="BU102" s="18">
        <v>0</v>
      </c>
      <c r="BV102" s="18">
        <v>0</v>
      </c>
      <c r="BW102" s="18">
        <v>0</v>
      </c>
      <c r="BX102" s="18">
        <v>0</v>
      </c>
      <c r="BY102" s="18">
        <v>0</v>
      </c>
      <c r="BZ102" s="18">
        <v>0</v>
      </c>
      <c r="CA102" s="18">
        <v>0</v>
      </c>
      <c r="CB102" s="18">
        <v>0</v>
      </c>
      <c r="CC102" s="18">
        <v>0</v>
      </c>
      <c r="CD102" s="18">
        <v>0</v>
      </c>
      <c r="CE102" s="18">
        <v>0</v>
      </c>
      <c r="CF102" s="18">
        <v>0</v>
      </c>
      <c r="CG102" s="18">
        <v>0</v>
      </c>
      <c r="CH102" s="18">
        <v>0</v>
      </c>
      <c r="CI102" s="18">
        <v>0</v>
      </c>
      <c r="CJ102" s="18">
        <v>0</v>
      </c>
      <c r="CK102" s="18" t="str">
        <f t="shared" ca="1" si="32"/>
        <v>06</v>
      </c>
      <c r="CL102" s="18" t="str">
        <f t="shared" ca="1" si="33"/>
        <v>16</v>
      </c>
      <c r="CM102" s="18" t="str">
        <f t="shared" ca="1" si="34"/>
        <v>08</v>
      </c>
      <c r="CN102" s="18" t="str">
        <f t="shared" ca="1" si="35"/>
        <v>05</v>
      </c>
      <c r="CO102" s="18" t="str">
        <f t="shared" ca="1" si="36"/>
        <v>11</v>
      </c>
      <c r="CP102" s="18" t="str">
        <f t="shared" ca="1" si="37"/>
        <v>14</v>
      </c>
      <c r="CQ102" s="18" t="str">
        <f t="shared" ca="1" si="38"/>
        <v>2C</v>
      </c>
      <c r="CR102" s="18" t="str">
        <f t="shared" ca="1" si="39"/>
        <v>00</v>
      </c>
      <c r="CS102" s="18" t="s">
        <v>25</v>
      </c>
      <c r="CT102" s="18">
        <f t="shared" ca="1" si="29"/>
        <v>95</v>
      </c>
      <c r="CU102" s="16" t="str">
        <f t="shared" ca="1" si="40"/>
        <v>7B01015FA501000000000000000000000000000000000C0000000000000000000000000000000000000000000000000000000000000000000000000000000000000000000000000000000000000000000000000000000616080511142C007D</v>
      </c>
      <c r="CV102" s="95">
        <v>101</v>
      </c>
      <c r="CW102" s="21"/>
      <c r="CX102" s="18" t="str">
        <f t="shared" si="41"/>
        <v>00</v>
      </c>
      <c r="CY102" s="18">
        <f t="shared" si="42"/>
        <v>0</v>
      </c>
      <c r="CZ102" s="20"/>
      <c r="DA102" s="21"/>
    </row>
    <row r="103" spans="1:105" ht="33">
      <c r="A103" s="27"/>
      <c r="B103" s="158"/>
      <c r="C103" s="165" t="s">
        <v>400</v>
      </c>
      <c r="D103" s="104"/>
      <c r="E103" s="16">
        <v>2</v>
      </c>
      <c r="F103" s="101" t="str">
        <f t="shared" si="30"/>
        <v>127</v>
      </c>
      <c r="G103" s="22" t="s">
        <v>246</v>
      </c>
      <c r="H103" s="18" t="s">
        <v>18</v>
      </c>
      <c r="I103" s="18">
        <v>1</v>
      </c>
      <c r="J103" s="18">
        <v>1</v>
      </c>
      <c r="K103" s="18" t="s">
        <v>448</v>
      </c>
      <c r="L103" s="18" t="s">
        <v>449</v>
      </c>
      <c r="M103" s="18">
        <v>1</v>
      </c>
      <c r="N103" s="18">
        <v>0</v>
      </c>
      <c r="O103" s="18">
        <v>0</v>
      </c>
      <c r="P103" s="18">
        <v>0</v>
      </c>
      <c r="Q103" s="18">
        <v>0</v>
      </c>
      <c r="R103" s="18">
        <v>0</v>
      </c>
      <c r="S103" s="19">
        <v>0</v>
      </c>
      <c r="T103" s="19">
        <v>0</v>
      </c>
      <c r="U103" s="19">
        <v>0</v>
      </c>
      <c r="V103" s="19">
        <v>0</v>
      </c>
      <c r="W103" s="19">
        <v>0</v>
      </c>
      <c r="X103" s="18">
        <v>0</v>
      </c>
      <c r="Y103" s="18" t="s">
        <v>368</v>
      </c>
      <c r="Z103" s="18">
        <v>0</v>
      </c>
      <c r="AA103" s="18">
        <v>0</v>
      </c>
      <c r="AB103" s="18">
        <v>0</v>
      </c>
      <c r="AC103" s="18">
        <v>0</v>
      </c>
      <c r="AD103" s="18">
        <v>0</v>
      </c>
      <c r="AE103" s="18">
        <v>0</v>
      </c>
      <c r="AF103" s="18">
        <v>0</v>
      </c>
      <c r="AG103" s="18">
        <v>0</v>
      </c>
      <c r="AH103" s="18">
        <v>0</v>
      </c>
      <c r="AI103" s="18">
        <v>0</v>
      </c>
      <c r="AJ103" s="18">
        <v>0</v>
      </c>
      <c r="AK103" s="18">
        <v>0</v>
      </c>
      <c r="AL103" s="18">
        <v>0</v>
      </c>
      <c r="AM103" s="18">
        <v>0</v>
      </c>
      <c r="AN103" s="18">
        <v>0</v>
      </c>
      <c r="AO103" s="23" t="str">
        <f t="shared" ref="AO103:AO104" si="54">G103</f>
        <v>7F</v>
      </c>
      <c r="AP103" s="18">
        <v>0</v>
      </c>
      <c r="AQ103" s="18">
        <v>0</v>
      </c>
      <c r="AR103" s="18">
        <v>0</v>
      </c>
      <c r="AS103" s="18">
        <v>0</v>
      </c>
      <c r="AT103" s="18">
        <v>0</v>
      </c>
      <c r="AU103" s="18">
        <v>0</v>
      </c>
      <c r="AV103" s="18">
        <v>0</v>
      </c>
      <c r="AW103" s="18">
        <v>0</v>
      </c>
      <c r="AX103" s="18">
        <v>0</v>
      </c>
      <c r="AY103" s="18">
        <v>0</v>
      </c>
      <c r="AZ103" s="18">
        <v>0</v>
      </c>
      <c r="BA103" s="18">
        <v>0</v>
      </c>
      <c r="BB103" s="18">
        <v>0</v>
      </c>
      <c r="BC103" s="18">
        <v>0</v>
      </c>
      <c r="BD103" s="18">
        <v>0</v>
      </c>
      <c r="BE103" s="18">
        <v>0</v>
      </c>
      <c r="BF103" s="18">
        <v>0</v>
      </c>
      <c r="BG103" s="18">
        <v>0</v>
      </c>
      <c r="BH103" s="18">
        <v>0</v>
      </c>
      <c r="BI103" s="18">
        <v>0</v>
      </c>
      <c r="BJ103" s="18">
        <v>0</v>
      </c>
      <c r="BK103" s="18">
        <v>0</v>
      </c>
      <c r="BL103" s="18">
        <v>0</v>
      </c>
      <c r="BM103" s="18">
        <v>0</v>
      </c>
      <c r="BN103" s="18">
        <v>0</v>
      </c>
      <c r="BO103" s="18">
        <v>0</v>
      </c>
      <c r="BP103" s="18">
        <v>0</v>
      </c>
      <c r="BQ103" s="18">
        <v>0</v>
      </c>
      <c r="BR103" s="18">
        <v>0</v>
      </c>
      <c r="BS103" s="18">
        <v>0</v>
      </c>
      <c r="BT103" s="18">
        <v>0</v>
      </c>
      <c r="BU103" s="18">
        <v>0</v>
      </c>
      <c r="BV103" s="18">
        <v>0</v>
      </c>
      <c r="BW103" s="18">
        <v>0</v>
      </c>
      <c r="BX103" s="18">
        <v>0</v>
      </c>
      <c r="BY103" s="18">
        <v>0</v>
      </c>
      <c r="BZ103" s="18">
        <v>0</v>
      </c>
      <c r="CA103" s="18">
        <v>0</v>
      </c>
      <c r="CB103" s="18">
        <v>0</v>
      </c>
      <c r="CC103" s="18">
        <v>0</v>
      </c>
      <c r="CD103" s="18">
        <v>0</v>
      </c>
      <c r="CE103" s="18">
        <v>0</v>
      </c>
      <c r="CF103" s="18">
        <v>0</v>
      </c>
      <c r="CG103" s="18">
        <v>0</v>
      </c>
      <c r="CH103" s="18">
        <v>0</v>
      </c>
      <c r="CI103" s="18">
        <v>0</v>
      </c>
      <c r="CJ103" s="18">
        <v>0</v>
      </c>
      <c r="CK103" s="18" t="str">
        <f t="shared" ca="1" si="32"/>
        <v>06</v>
      </c>
      <c r="CL103" s="18" t="str">
        <f t="shared" ca="1" si="33"/>
        <v>16</v>
      </c>
      <c r="CM103" s="18" t="str">
        <f t="shared" ca="1" si="34"/>
        <v>08</v>
      </c>
      <c r="CN103" s="18" t="str">
        <f t="shared" ca="1" si="35"/>
        <v>05</v>
      </c>
      <c r="CO103" s="18" t="str">
        <f t="shared" ca="1" si="36"/>
        <v>11</v>
      </c>
      <c r="CP103" s="18" t="str">
        <f t="shared" ca="1" si="37"/>
        <v>14</v>
      </c>
      <c r="CQ103" s="18" t="str">
        <f t="shared" ca="1" si="38"/>
        <v>2C</v>
      </c>
      <c r="CR103" s="18" t="str">
        <f t="shared" ca="1" si="39"/>
        <v>05</v>
      </c>
      <c r="CS103" s="18" t="s">
        <v>25</v>
      </c>
      <c r="CT103" s="18">
        <f t="shared" ca="1" si="29"/>
        <v>95</v>
      </c>
      <c r="CU103" s="16" t="str">
        <f t="shared" ca="1" si="40"/>
        <v>7B01015FA501000000000000000000000000000000000C0000000000000000000000000000007F00000000000000000000000000000000000000000000000000000000000000000000000000000000000000000000000616080511142C057D</v>
      </c>
      <c r="CV103" s="95">
        <v>102</v>
      </c>
      <c r="CW103" s="21"/>
      <c r="CX103" s="18" t="str">
        <f t="shared" si="41"/>
        <v>00</v>
      </c>
      <c r="CY103" s="18">
        <f t="shared" si="42"/>
        <v>0</v>
      </c>
      <c r="CZ103" s="20"/>
      <c r="DA103" s="21"/>
    </row>
    <row r="104" spans="1:105" ht="33">
      <c r="A104" s="27"/>
      <c r="B104" s="159"/>
      <c r="C104" s="166"/>
      <c r="D104" s="104"/>
      <c r="E104" s="16">
        <v>3</v>
      </c>
      <c r="F104" s="101" t="str">
        <f t="shared" si="30"/>
        <v>255</v>
      </c>
      <c r="G104" s="22" t="s">
        <v>22</v>
      </c>
      <c r="H104" s="18" t="s">
        <v>18</v>
      </c>
      <c r="I104" s="18">
        <v>1</v>
      </c>
      <c r="J104" s="18">
        <v>1</v>
      </c>
      <c r="K104" s="18" t="s">
        <v>448</v>
      </c>
      <c r="L104" s="18" t="s">
        <v>449</v>
      </c>
      <c r="M104" s="18">
        <v>1</v>
      </c>
      <c r="N104" s="18">
        <v>0</v>
      </c>
      <c r="O104" s="18">
        <v>0</v>
      </c>
      <c r="P104" s="18">
        <v>0</v>
      </c>
      <c r="Q104" s="18">
        <v>0</v>
      </c>
      <c r="R104" s="18">
        <v>0</v>
      </c>
      <c r="S104" s="19">
        <v>0</v>
      </c>
      <c r="T104" s="19">
        <v>0</v>
      </c>
      <c r="U104" s="19">
        <v>0</v>
      </c>
      <c r="V104" s="19">
        <v>0</v>
      </c>
      <c r="W104" s="19">
        <v>0</v>
      </c>
      <c r="X104" s="18">
        <v>0</v>
      </c>
      <c r="Y104" s="18" t="s">
        <v>368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18">
        <v>0</v>
      </c>
      <c r="AM104" s="18">
        <v>0</v>
      </c>
      <c r="AN104" s="18">
        <v>0</v>
      </c>
      <c r="AO104" s="23" t="str">
        <f t="shared" si="54"/>
        <v>FF</v>
      </c>
      <c r="AP104" s="18">
        <v>0</v>
      </c>
      <c r="AQ104" s="18">
        <v>0</v>
      </c>
      <c r="AR104" s="18">
        <v>0</v>
      </c>
      <c r="AS104" s="18">
        <v>0</v>
      </c>
      <c r="AT104" s="18">
        <v>0</v>
      </c>
      <c r="AU104" s="18">
        <v>0</v>
      </c>
      <c r="AV104" s="18">
        <v>0</v>
      </c>
      <c r="AW104" s="18">
        <v>0</v>
      </c>
      <c r="AX104" s="18">
        <v>0</v>
      </c>
      <c r="AY104" s="18">
        <v>0</v>
      </c>
      <c r="AZ104" s="18">
        <v>0</v>
      </c>
      <c r="BA104" s="18">
        <v>0</v>
      </c>
      <c r="BB104" s="18">
        <v>0</v>
      </c>
      <c r="BC104" s="18">
        <v>0</v>
      </c>
      <c r="BD104" s="18">
        <v>0</v>
      </c>
      <c r="BE104" s="18">
        <v>0</v>
      </c>
      <c r="BF104" s="18">
        <v>0</v>
      </c>
      <c r="BG104" s="18">
        <v>0</v>
      </c>
      <c r="BH104" s="18">
        <v>0</v>
      </c>
      <c r="BI104" s="18">
        <v>0</v>
      </c>
      <c r="BJ104" s="18">
        <v>0</v>
      </c>
      <c r="BK104" s="18">
        <v>0</v>
      </c>
      <c r="BL104" s="18">
        <v>0</v>
      </c>
      <c r="BM104" s="18">
        <v>0</v>
      </c>
      <c r="BN104" s="18">
        <v>0</v>
      </c>
      <c r="BO104" s="18">
        <v>0</v>
      </c>
      <c r="BP104" s="18">
        <v>0</v>
      </c>
      <c r="BQ104" s="18">
        <v>0</v>
      </c>
      <c r="BR104" s="18">
        <v>0</v>
      </c>
      <c r="BS104" s="18">
        <v>0</v>
      </c>
      <c r="BT104" s="18">
        <v>0</v>
      </c>
      <c r="BU104" s="18">
        <v>0</v>
      </c>
      <c r="BV104" s="18">
        <v>0</v>
      </c>
      <c r="BW104" s="18">
        <v>0</v>
      </c>
      <c r="BX104" s="18">
        <v>0</v>
      </c>
      <c r="BY104" s="18">
        <v>0</v>
      </c>
      <c r="BZ104" s="18">
        <v>0</v>
      </c>
      <c r="CA104" s="18">
        <v>0</v>
      </c>
      <c r="CB104" s="18">
        <v>0</v>
      </c>
      <c r="CC104" s="18">
        <v>0</v>
      </c>
      <c r="CD104" s="18">
        <v>0</v>
      </c>
      <c r="CE104" s="18">
        <v>0</v>
      </c>
      <c r="CF104" s="18">
        <v>0</v>
      </c>
      <c r="CG104" s="18">
        <v>0</v>
      </c>
      <c r="CH104" s="18">
        <v>0</v>
      </c>
      <c r="CI104" s="18">
        <v>0</v>
      </c>
      <c r="CJ104" s="18">
        <v>0</v>
      </c>
      <c r="CK104" s="18" t="str">
        <f t="shared" ca="1" si="32"/>
        <v>06</v>
      </c>
      <c r="CL104" s="18" t="str">
        <f t="shared" ca="1" si="33"/>
        <v>16</v>
      </c>
      <c r="CM104" s="18" t="str">
        <f t="shared" ca="1" si="34"/>
        <v>08</v>
      </c>
      <c r="CN104" s="18" t="str">
        <f t="shared" ca="1" si="35"/>
        <v>05</v>
      </c>
      <c r="CO104" s="18" t="str">
        <f t="shared" ca="1" si="36"/>
        <v>11</v>
      </c>
      <c r="CP104" s="18" t="str">
        <f t="shared" ca="1" si="37"/>
        <v>14</v>
      </c>
      <c r="CQ104" s="18" t="str">
        <f t="shared" ca="1" si="38"/>
        <v>2C</v>
      </c>
      <c r="CR104" s="18" t="str">
        <f t="shared" ca="1" si="39"/>
        <v>05</v>
      </c>
      <c r="CS104" s="18" t="s">
        <v>25</v>
      </c>
      <c r="CT104" s="18">
        <f t="shared" ca="1" si="29"/>
        <v>95</v>
      </c>
      <c r="CU104" s="16" t="str">
        <f t="shared" ca="1" si="40"/>
        <v>7B01015FA501000000000000000000000000000000000C000000000000000000000000000000FF00000000000000000000000000000000000000000000000000000000000000000000000000000000000000000000000616080511142C057D</v>
      </c>
      <c r="CV104" s="95">
        <v>103</v>
      </c>
      <c r="CW104" s="21"/>
      <c r="CX104" s="18" t="str">
        <f t="shared" si="41"/>
        <v>00</v>
      </c>
      <c r="CY104" s="18">
        <f t="shared" si="42"/>
        <v>0</v>
      </c>
      <c r="CZ104" s="20"/>
      <c r="DA104" s="21"/>
    </row>
    <row r="105" spans="1:105" ht="33">
      <c r="A105" s="27"/>
      <c r="B105" s="157">
        <v>39</v>
      </c>
      <c r="C105" s="105" t="s">
        <v>369</v>
      </c>
      <c r="D105" s="104" t="s">
        <v>736</v>
      </c>
      <c r="E105" s="16">
        <v>1</v>
      </c>
      <c r="F105" s="101" t="str">
        <f t="shared" si="30"/>
        <v>000</v>
      </c>
      <c r="G105" s="22">
        <v>0</v>
      </c>
      <c r="H105" s="18" t="s">
        <v>18</v>
      </c>
      <c r="I105" s="18">
        <v>1</v>
      </c>
      <c r="J105" s="18">
        <v>1</v>
      </c>
      <c r="K105" s="18" t="s">
        <v>448</v>
      </c>
      <c r="L105" s="18" t="s">
        <v>449</v>
      </c>
      <c r="M105" s="18">
        <v>1</v>
      </c>
      <c r="N105" s="18">
        <v>0</v>
      </c>
      <c r="O105" s="18">
        <v>0</v>
      </c>
      <c r="P105" s="18">
        <v>0</v>
      </c>
      <c r="Q105" s="18">
        <v>0</v>
      </c>
      <c r="R105" s="18">
        <v>0</v>
      </c>
      <c r="S105" s="19">
        <v>0</v>
      </c>
      <c r="T105" s="19">
        <v>0</v>
      </c>
      <c r="U105" s="19">
        <v>0</v>
      </c>
      <c r="V105" s="19">
        <v>0</v>
      </c>
      <c r="W105" s="19">
        <v>0</v>
      </c>
      <c r="X105" s="18">
        <v>0</v>
      </c>
      <c r="Y105" s="18" t="s">
        <v>368</v>
      </c>
      <c r="Z105" s="18">
        <v>0</v>
      </c>
      <c r="AA105" s="18">
        <v>0</v>
      </c>
      <c r="AB105" s="18">
        <v>0</v>
      </c>
      <c r="AC105" s="18">
        <v>0</v>
      </c>
      <c r="AD105" s="18">
        <v>0</v>
      </c>
      <c r="AE105" s="18">
        <v>0</v>
      </c>
      <c r="AF105" s="18">
        <v>0</v>
      </c>
      <c r="AG105" s="18">
        <v>0</v>
      </c>
      <c r="AH105" s="18">
        <v>0</v>
      </c>
      <c r="AI105" s="18">
        <v>0</v>
      </c>
      <c r="AJ105" s="18">
        <v>0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23">
        <f>G105</f>
        <v>0</v>
      </c>
      <c r="AQ105" s="18">
        <v>0</v>
      </c>
      <c r="AR105" s="18">
        <v>0</v>
      </c>
      <c r="AS105" s="18">
        <v>0</v>
      </c>
      <c r="AT105" s="18">
        <v>0</v>
      </c>
      <c r="AU105" s="18">
        <v>0</v>
      </c>
      <c r="AV105" s="18">
        <v>0</v>
      </c>
      <c r="AW105" s="18">
        <v>0</v>
      </c>
      <c r="AX105" s="18">
        <v>0</v>
      </c>
      <c r="AY105" s="18">
        <v>0</v>
      </c>
      <c r="AZ105" s="18">
        <v>0</v>
      </c>
      <c r="BA105" s="18">
        <v>0</v>
      </c>
      <c r="BB105" s="18">
        <v>0</v>
      </c>
      <c r="BC105" s="18">
        <v>0</v>
      </c>
      <c r="BD105" s="18">
        <v>0</v>
      </c>
      <c r="BE105" s="18">
        <v>0</v>
      </c>
      <c r="BF105" s="18">
        <v>0</v>
      </c>
      <c r="BG105" s="18">
        <v>0</v>
      </c>
      <c r="BH105" s="18">
        <v>0</v>
      </c>
      <c r="BI105" s="18">
        <v>0</v>
      </c>
      <c r="BJ105" s="18">
        <v>0</v>
      </c>
      <c r="BK105" s="18">
        <v>0</v>
      </c>
      <c r="BL105" s="18">
        <v>0</v>
      </c>
      <c r="BM105" s="18">
        <v>0</v>
      </c>
      <c r="BN105" s="18">
        <v>0</v>
      </c>
      <c r="BO105" s="18">
        <v>0</v>
      </c>
      <c r="BP105" s="18">
        <v>0</v>
      </c>
      <c r="BQ105" s="18">
        <v>0</v>
      </c>
      <c r="BR105" s="18">
        <v>0</v>
      </c>
      <c r="BS105" s="18">
        <v>0</v>
      </c>
      <c r="BT105" s="18">
        <v>0</v>
      </c>
      <c r="BU105" s="18">
        <v>0</v>
      </c>
      <c r="BV105" s="18">
        <v>0</v>
      </c>
      <c r="BW105" s="18">
        <v>0</v>
      </c>
      <c r="BX105" s="18">
        <v>0</v>
      </c>
      <c r="BY105" s="18">
        <v>0</v>
      </c>
      <c r="BZ105" s="18">
        <v>0</v>
      </c>
      <c r="CA105" s="18">
        <v>0</v>
      </c>
      <c r="CB105" s="18">
        <v>0</v>
      </c>
      <c r="CC105" s="18">
        <v>0</v>
      </c>
      <c r="CD105" s="18">
        <v>0</v>
      </c>
      <c r="CE105" s="18">
        <v>0</v>
      </c>
      <c r="CF105" s="18">
        <v>0</v>
      </c>
      <c r="CG105" s="18">
        <v>0</v>
      </c>
      <c r="CH105" s="18">
        <v>0</v>
      </c>
      <c r="CI105" s="18">
        <v>0</v>
      </c>
      <c r="CJ105" s="18">
        <v>0</v>
      </c>
      <c r="CK105" s="18" t="str">
        <f t="shared" ca="1" si="32"/>
        <v>06</v>
      </c>
      <c r="CL105" s="18" t="str">
        <f t="shared" ca="1" si="33"/>
        <v>16</v>
      </c>
      <c r="CM105" s="18" t="str">
        <f t="shared" ca="1" si="34"/>
        <v>08</v>
      </c>
      <c r="CN105" s="18" t="str">
        <f t="shared" ca="1" si="35"/>
        <v>05</v>
      </c>
      <c r="CO105" s="18" t="str">
        <f t="shared" ca="1" si="36"/>
        <v>11</v>
      </c>
      <c r="CP105" s="18" t="str">
        <f t="shared" ca="1" si="37"/>
        <v>14</v>
      </c>
      <c r="CQ105" s="18" t="str">
        <f t="shared" ca="1" si="38"/>
        <v>2C</v>
      </c>
      <c r="CR105" s="18" t="str">
        <f t="shared" ca="1" si="39"/>
        <v>00</v>
      </c>
      <c r="CS105" s="18" t="s">
        <v>25</v>
      </c>
      <c r="CT105" s="18">
        <f t="shared" ca="1" si="29"/>
        <v>95</v>
      </c>
      <c r="CU105" s="16" t="str">
        <f t="shared" ca="1" si="40"/>
        <v>7B01015FA501000000000000000000000000000000000C0000000000000000000000000000000000000000000000000000000000000000000000000000000000000000000000000000000000000000000000000000000616080511142C007D</v>
      </c>
      <c r="CV105" s="95">
        <v>104</v>
      </c>
      <c r="CW105" s="21"/>
      <c r="CX105" s="18" t="str">
        <f t="shared" si="41"/>
        <v>00</v>
      </c>
      <c r="CY105" s="18">
        <f t="shared" si="42"/>
        <v>0</v>
      </c>
      <c r="CZ105" s="20"/>
      <c r="DA105" s="21"/>
    </row>
    <row r="106" spans="1:105" ht="33">
      <c r="A106" s="27"/>
      <c r="B106" s="158"/>
      <c r="C106" s="165" t="s">
        <v>401</v>
      </c>
      <c r="D106" s="104"/>
      <c r="E106" s="16">
        <v>2</v>
      </c>
      <c r="F106" s="101" t="str">
        <f t="shared" si="30"/>
        <v>127</v>
      </c>
      <c r="G106" s="22" t="s">
        <v>246</v>
      </c>
      <c r="H106" s="18" t="s">
        <v>18</v>
      </c>
      <c r="I106" s="18">
        <v>1</v>
      </c>
      <c r="J106" s="18">
        <v>1</v>
      </c>
      <c r="K106" s="18" t="s">
        <v>448</v>
      </c>
      <c r="L106" s="18" t="s">
        <v>449</v>
      </c>
      <c r="M106" s="18">
        <v>1</v>
      </c>
      <c r="N106" s="18">
        <v>0</v>
      </c>
      <c r="O106" s="18">
        <v>0</v>
      </c>
      <c r="P106" s="18">
        <v>0</v>
      </c>
      <c r="Q106" s="18">
        <v>0</v>
      </c>
      <c r="R106" s="18">
        <v>0</v>
      </c>
      <c r="S106" s="19">
        <v>0</v>
      </c>
      <c r="T106" s="19">
        <v>0</v>
      </c>
      <c r="U106" s="19">
        <v>0</v>
      </c>
      <c r="V106" s="19">
        <v>0</v>
      </c>
      <c r="W106" s="19">
        <v>0</v>
      </c>
      <c r="X106" s="18">
        <v>0</v>
      </c>
      <c r="Y106" s="18" t="s">
        <v>368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0</v>
      </c>
      <c r="AJ106" s="18">
        <v>0</v>
      </c>
      <c r="AK106" s="18">
        <v>0</v>
      </c>
      <c r="AL106" s="18">
        <v>0</v>
      </c>
      <c r="AM106" s="18">
        <v>0</v>
      </c>
      <c r="AN106" s="18">
        <v>0</v>
      </c>
      <c r="AO106" s="18">
        <v>0</v>
      </c>
      <c r="AP106" s="23" t="str">
        <f t="shared" ref="AP106:AP107" si="55">G106</f>
        <v>7F</v>
      </c>
      <c r="AQ106" s="18">
        <v>0</v>
      </c>
      <c r="AR106" s="18">
        <v>0</v>
      </c>
      <c r="AS106" s="18">
        <v>0</v>
      </c>
      <c r="AT106" s="18">
        <v>0</v>
      </c>
      <c r="AU106" s="18">
        <v>0</v>
      </c>
      <c r="AV106" s="18">
        <v>0</v>
      </c>
      <c r="AW106" s="18">
        <v>0</v>
      </c>
      <c r="AX106" s="18">
        <v>0</v>
      </c>
      <c r="AY106" s="18">
        <v>0</v>
      </c>
      <c r="AZ106" s="18">
        <v>0</v>
      </c>
      <c r="BA106" s="18">
        <v>0</v>
      </c>
      <c r="BB106" s="18">
        <v>0</v>
      </c>
      <c r="BC106" s="18">
        <v>0</v>
      </c>
      <c r="BD106" s="18">
        <v>0</v>
      </c>
      <c r="BE106" s="18">
        <v>0</v>
      </c>
      <c r="BF106" s="18">
        <v>0</v>
      </c>
      <c r="BG106" s="18">
        <v>0</v>
      </c>
      <c r="BH106" s="18">
        <v>0</v>
      </c>
      <c r="BI106" s="18">
        <v>0</v>
      </c>
      <c r="BJ106" s="18">
        <v>0</v>
      </c>
      <c r="BK106" s="18">
        <v>0</v>
      </c>
      <c r="BL106" s="18">
        <v>0</v>
      </c>
      <c r="BM106" s="18">
        <v>0</v>
      </c>
      <c r="BN106" s="18">
        <v>0</v>
      </c>
      <c r="BO106" s="18">
        <v>0</v>
      </c>
      <c r="BP106" s="18">
        <v>0</v>
      </c>
      <c r="BQ106" s="18">
        <v>0</v>
      </c>
      <c r="BR106" s="18">
        <v>0</v>
      </c>
      <c r="BS106" s="18">
        <v>0</v>
      </c>
      <c r="BT106" s="18">
        <v>0</v>
      </c>
      <c r="BU106" s="18">
        <v>0</v>
      </c>
      <c r="BV106" s="18">
        <v>0</v>
      </c>
      <c r="BW106" s="18">
        <v>0</v>
      </c>
      <c r="BX106" s="18">
        <v>0</v>
      </c>
      <c r="BY106" s="18">
        <v>0</v>
      </c>
      <c r="BZ106" s="18">
        <v>0</v>
      </c>
      <c r="CA106" s="18">
        <v>0</v>
      </c>
      <c r="CB106" s="18">
        <v>0</v>
      </c>
      <c r="CC106" s="18">
        <v>0</v>
      </c>
      <c r="CD106" s="18">
        <v>0</v>
      </c>
      <c r="CE106" s="18">
        <v>0</v>
      </c>
      <c r="CF106" s="18">
        <v>0</v>
      </c>
      <c r="CG106" s="18">
        <v>0</v>
      </c>
      <c r="CH106" s="18">
        <v>0</v>
      </c>
      <c r="CI106" s="18">
        <v>0</v>
      </c>
      <c r="CJ106" s="18">
        <v>0</v>
      </c>
      <c r="CK106" s="18" t="str">
        <f t="shared" ca="1" si="32"/>
        <v>06</v>
      </c>
      <c r="CL106" s="18" t="str">
        <f t="shared" ca="1" si="33"/>
        <v>16</v>
      </c>
      <c r="CM106" s="18" t="str">
        <f t="shared" ca="1" si="34"/>
        <v>08</v>
      </c>
      <c r="CN106" s="18" t="str">
        <f t="shared" ca="1" si="35"/>
        <v>05</v>
      </c>
      <c r="CO106" s="18" t="str">
        <f t="shared" ca="1" si="36"/>
        <v>11</v>
      </c>
      <c r="CP106" s="18" t="str">
        <f t="shared" ca="1" si="37"/>
        <v>14</v>
      </c>
      <c r="CQ106" s="18" t="str">
        <f t="shared" ca="1" si="38"/>
        <v>2C</v>
      </c>
      <c r="CR106" s="18" t="str">
        <f t="shared" ca="1" si="39"/>
        <v>05</v>
      </c>
      <c r="CS106" s="18" t="s">
        <v>25</v>
      </c>
      <c r="CT106" s="18">
        <f t="shared" ca="1" si="29"/>
        <v>95</v>
      </c>
      <c r="CU106" s="16" t="str">
        <f t="shared" ca="1" si="40"/>
        <v>7B01015FA501000000000000000000000000000000000C000000000000000000000000000000007F000000000000000000000000000000000000000000000000000000000000000000000000000000000000000000000616080511142C057D</v>
      </c>
      <c r="CV106" s="95">
        <v>105</v>
      </c>
      <c r="CW106" s="21"/>
      <c r="CX106" s="18" t="str">
        <f t="shared" si="41"/>
        <v>00</v>
      </c>
      <c r="CY106" s="18">
        <f t="shared" si="42"/>
        <v>0</v>
      </c>
      <c r="CZ106" s="20"/>
      <c r="DA106" s="21"/>
    </row>
    <row r="107" spans="1:105" ht="33">
      <c r="A107" s="27"/>
      <c r="B107" s="159"/>
      <c r="C107" s="166"/>
      <c r="D107" s="104"/>
      <c r="E107" s="16">
        <v>3</v>
      </c>
      <c r="F107" s="101" t="str">
        <f t="shared" si="30"/>
        <v>255</v>
      </c>
      <c r="G107" s="22" t="s">
        <v>22</v>
      </c>
      <c r="H107" s="18" t="s">
        <v>18</v>
      </c>
      <c r="I107" s="18">
        <v>1</v>
      </c>
      <c r="J107" s="18">
        <v>1</v>
      </c>
      <c r="K107" s="18" t="s">
        <v>448</v>
      </c>
      <c r="L107" s="18" t="s">
        <v>449</v>
      </c>
      <c r="M107" s="18">
        <v>1</v>
      </c>
      <c r="N107" s="18">
        <v>0</v>
      </c>
      <c r="O107" s="18">
        <v>0</v>
      </c>
      <c r="P107" s="18">
        <v>0</v>
      </c>
      <c r="Q107" s="18">
        <v>0</v>
      </c>
      <c r="R107" s="18">
        <v>0</v>
      </c>
      <c r="S107" s="19">
        <v>0</v>
      </c>
      <c r="T107" s="19">
        <v>0</v>
      </c>
      <c r="U107" s="19">
        <v>0</v>
      </c>
      <c r="V107" s="19">
        <v>0</v>
      </c>
      <c r="W107" s="19">
        <v>0</v>
      </c>
      <c r="X107" s="18">
        <v>0</v>
      </c>
      <c r="Y107" s="18" t="s">
        <v>368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8">
        <v>0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23" t="str">
        <f t="shared" si="55"/>
        <v>FF</v>
      </c>
      <c r="AQ107" s="18">
        <v>0</v>
      </c>
      <c r="AR107" s="18">
        <v>0</v>
      </c>
      <c r="AS107" s="18">
        <v>0</v>
      </c>
      <c r="AT107" s="18">
        <v>0</v>
      </c>
      <c r="AU107" s="18">
        <v>0</v>
      </c>
      <c r="AV107" s="18">
        <v>0</v>
      </c>
      <c r="AW107" s="18">
        <v>0</v>
      </c>
      <c r="AX107" s="18">
        <v>0</v>
      </c>
      <c r="AY107" s="18">
        <v>0</v>
      </c>
      <c r="AZ107" s="18">
        <v>0</v>
      </c>
      <c r="BA107" s="18">
        <v>0</v>
      </c>
      <c r="BB107" s="18">
        <v>0</v>
      </c>
      <c r="BC107" s="18">
        <v>0</v>
      </c>
      <c r="BD107" s="18">
        <v>0</v>
      </c>
      <c r="BE107" s="18">
        <v>0</v>
      </c>
      <c r="BF107" s="18">
        <v>0</v>
      </c>
      <c r="BG107" s="18">
        <v>0</v>
      </c>
      <c r="BH107" s="18">
        <v>0</v>
      </c>
      <c r="BI107" s="18">
        <v>0</v>
      </c>
      <c r="BJ107" s="18">
        <v>0</v>
      </c>
      <c r="BK107" s="18">
        <v>0</v>
      </c>
      <c r="BL107" s="18">
        <v>0</v>
      </c>
      <c r="BM107" s="18">
        <v>0</v>
      </c>
      <c r="BN107" s="18">
        <v>0</v>
      </c>
      <c r="BO107" s="18">
        <v>0</v>
      </c>
      <c r="BP107" s="18">
        <v>0</v>
      </c>
      <c r="BQ107" s="18">
        <v>0</v>
      </c>
      <c r="BR107" s="18">
        <v>0</v>
      </c>
      <c r="BS107" s="18">
        <v>0</v>
      </c>
      <c r="BT107" s="18">
        <v>0</v>
      </c>
      <c r="BU107" s="18">
        <v>0</v>
      </c>
      <c r="BV107" s="18">
        <v>0</v>
      </c>
      <c r="BW107" s="18">
        <v>0</v>
      </c>
      <c r="BX107" s="18">
        <v>0</v>
      </c>
      <c r="BY107" s="18">
        <v>0</v>
      </c>
      <c r="BZ107" s="18">
        <v>0</v>
      </c>
      <c r="CA107" s="18">
        <v>0</v>
      </c>
      <c r="CB107" s="18">
        <v>0</v>
      </c>
      <c r="CC107" s="18">
        <v>0</v>
      </c>
      <c r="CD107" s="18">
        <v>0</v>
      </c>
      <c r="CE107" s="18">
        <v>0</v>
      </c>
      <c r="CF107" s="18">
        <v>0</v>
      </c>
      <c r="CG107" s="18">
        <v>0</v>
      </c>
      <c r="CH107" s="18">
        <v>0</v>
      </c>
      <c r="CI107" s="18">
        <v>0</v>
      </c>
      <c r="CJ107" s="18">
        <v>0</v>
      </c>
      <c r="CK107" s="18" t="str">
        <f t="shared" ca="1" si="32"/>
        <v>06</v>
      </c>
      <c r="CL107" s="18" t="str">
        <f t="shared" ca="1" si="33"/>
        <v>16</v>
      </c>
      <c r="CM107" s="18" t="str">
        <f t="shared" ca="1" si="34"/>
        <v>08</v>
      </c>
      <c r="CN107" s="18" t="str">
        <f t="shared" ca="1" si="35"/>
        <v>05</v>
      </c>
      <c r="CO107" s="18" t="str">
        <f t="shared" ca="1" si="36"/>
        <v>11</v>
      </c>
      <c r="CP107" s="18" t="str">
        <f t="shared" ca="1" si="37"/>
        <v>14</v>
      </c>
      <c r="CQ107" s="18" t="str">
        <f t="shared" ca="1" si="38"/>
        <v>2C</v>
      </c>
      <c r="CR107" s="18" t="str">
        <f t="shared" ca="1" si="39"/>
        <v>05</v>
      </c>
      <c r="CS107" s="18" t="s">
        <v>25</v>
      </c>
      <c r="CT107" s="18">
        <f t="shared" ca="1" si="29"/>
        <v>95</v>
      </c>
      <c r="CU107" s="16" t="str">
        <f t="shared" ca="1" si="40"/>
        <v>7B01015FA501000000000000000000000000000000000C00000000000000000000000000000000FF000000000000000000000000000000000000000000000000000000000000000000000000000000000000000000000616080511142C057D</v>
      </c>
      <c r="CV107" s="95">
        <v>106</v>
      </c>
      <c r="CW107" s="21"/>
      <c r="CX107" s="18" t="str">
        <f t="shared" si="41"/>
        <v>00</v>
      </c>
      <c r="CY107" s="18">
        <f t="shared" si="42"/>
        <v>0</v>
      </c>
      <c r="CZ107" s="20"/>
      <c r="DA107" s="21"/>
    </row>
    <row r="108" spans="1:105" ht="33">
      <c r="A108" s="27"/>
      <c r="B108" s="157">
        <v>40</v>
      </c>
      <c r="C108" s="105" t="s">
        <v>367</v>
      </c>
      <c r="D108" s="104" t="s">
        <v>734</v>
      </c>
      <c r="E108" s="16">
        <v>1</v>
      </c>
      <c r="F108" s="101" t="str">
        <f t="shared" si="30"/>
        <v>000</v>
      </c>
      <c r="G108" s="22">
        <v>0</v>
      </c>
      <c r="H108" s="18" t="s">
        <v>18</v>
      </c>
      <c r="I108" s="18">
        <v>1</v>
      </c>
      <c r="J108" s="18">
        <v>1</v>
      </c>
      <c r="K108" s="18" t="s">
        <v>448</v>
      </c>
      <c r="L108" s="18" t="s">
        <v>449</v>
      </c>
      <c r="M108" s="18">
        <v>1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8">
        <v>0</v>
      </c>
      <c r="Y108" s="18" t="s">
        <v>368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0</v>
      </c>
      <c r="AI108" s="18">
        <v>0</v>
      </c>
      <c r="AJ108" s="18">
        <v>0</v>
      </c>
      <c r="AK108" s="18">
        <v>0</v>
      </c>
      <c r="AL108" s="18">
        <v>0</v>
      </c>
      <c r="AM108" s="18">
        <v>0</v>
      </c>
      <c r="AN108" s="18">
        <v>0</v>
      </c>
      <c r="AO108" s="18">
        <v>0</v>
      </c>
      <c r="AP108" s="18">
        <v>0</v>
      </c>
      <c r="AQ108" s="23">
        <f>G108</f>
        <v>0</v>
      </c>
      <c r="AR108" s="18">
        <v>0</v>
      </c>
      <c r="AS108" s="18">
        <v>0</v>
      </c>
      <c r="AT108" s="18">
        <v>0</v>
      </c>
      <c r="AU108" s="18">
        <v>0</v>
      </c>
      <c r="AV108" s="18">
        <v>0</v>
      </c>
      <c r="AW108" s="18">
        <v>0</v>
      </c>
      <c r="AX108" s="18">
        <v>0</v>
      </c>
      <c r="AY108" s="18">
        <v>0</v>
      </c>
      <c r="AZ108" s="18">
        <v>0</v>
      </c>
      <c r="BA108" s="18">
        <v>0</v>
      </c>
      <c r="BB108" s="18">
        <v>0</v>
      </c>
      <c r="BC108" s="18">
        <v>0</v>
      </c>
      <c r="BD108" s="18">
        <v>0</v>
      </c>
      <c r="BE108" s="18">
        <v>0</v>
      </c>
      <c r="BF108" s="18">
        <v>0</v>
      </c>
      <c r="BG108" s="18">
        <v>0</v>
      </c>
      <c r="BH108" s="18">
        <v>0</v>
      </c>
      <c r="BI108" s="18">
        <v>0</v>
      </c>
      <c r="BJ108" s="18">
        <v>0</v>
      </c>
      <c r="BK108" s="18">
        <v>0</v>
      </c>
      <c r="BL108" s="18">
        <v>0</v>
      </c>
      <c r="BM108" s="18">
        <v>0</v>
      </c>
      <c r="BN108" s="18">
        <v>0</v>
      </c>
      <c r="BO108" s="18">
        <v>0</v>
      </c>
      <c r="BP108" s="18">
        <v>0</v>
      </c>
      <c r="BQ108" s="18">
        <v>0</v>
      </c>
      <c r="BR108" s="18">
        <v>0</v>
      </c>
      <c r="BS108" s="18">
        <v>0</v>
      </c>
      <c r="BT108" s="18">
        <v>0</v>
      </c>
      <c r="BU108" s="18">
        <v>0</v>
      </c>
      <c r="BV108" s="18">
        <v>0</v>
      </c>
      <c r="BW108" s="18">
        <v>0</v>
      </c>
      <c r="BX108" s="18">
        <v>0</v>
      </c>
      <c r="BY108" s="18">
        <v>0</v>
      </c>
      <c r="BZ108" s="18">
        <v>0</v>
      </c>
      <c r="CA108" s="18">
        <v>0</v>
      </c>
      <c r="CB108" s="18">
        <v>0</v>
      </c>
      <c r="CC108" s="18">
        <v>0</v>
      </c>
      <c r="CD108" s="18">
        <v>0</v>
      </c>
      <c r="CE108" s="18">
        <v>0</v>
      </c>
      <c r="CF108" s="18">
        <v>0</v>
      </c>
      <c r="CG108" s="18">
        <v>0</v>
      </c>
      <c r="CH108" s="18">
        <v>0</v>
      </c>
      <c r="CI108" s="18">
        <v>0</v>
      </c>
      <c r="CJ108" s="18">
        <v>0</v>
      </c>
      <c r="CK108" s="18" t="str">
        <f t="shared" ca="1" si="32"/>
        <v>06</v>
      </c>
      <c r="CL108" s="18" t="str">
        <f t="shared" ca="1" si="33"/>
        <v>16</v>
      </c>
      <c r="CM108" s="18" t="str">
        <f t="shared" ca="1" si="34"/>
        <v>08</v>
      </c>
      <c r="CN108" s="18" t="str">
        <f t="shared" ca="1" si="35"/>
        <v>05</v>
      </c>
      <c r="CO108" s="18" t="str">
        <f t="shared" ca="1" si="36"/>
        <v>11</v>
      </c>
      <c r="CP108" s="18" t="str">
        <f t="shared" ca="1" si="37"/>
        <v>14</v>
      </c>
      <c r="CQ108" s="18" t="str">
        <f t="shared" ca="1" si="38"/>
        <v>2C</v>
      </c>
      <c r="CR108" s="18" t="str">
        <f t="shared" ca="1" si="39"/>
        <v>00</v>
      </c>
      <c r="CS108" s="18" t="s">
        <v>25</v>
      </c>
      <c r="CT108" s="18">
        <f t="shared" ca="1" si="29"/>
        <v>95</v>
      </c>
      <c r="CU108" s="16" t="str">
        <f t="shared" ca="1" si="40"/>
        <v>7B01015FA501000000000000000000000000000000000C0000000000000000000000000000000000000000000000000000000000000000000000000000000000000000000000000000000000000000000000000000000616080511142C007D</v>
      </c>
      <c r="CV108" s="95">
        <v>107</v>
      </c>
      <c r="CW108" s="21"/>
      <c r="CX108" s="18" t="str">
        <f t="shared" si="41"/>
        <v>00</v>
      </c>
      <c r="CY108" s="18">
        <f t="shared" si="42"/>
        <v>0</v>
      </c>
      <c r="CZ108" s="20"/>
      <c r="DA108" s="21"/>
    </row>
    <row r="109" spans="1:105" ht="33">
      <c r="A109" s="27"/>
      <c r="B109" s="158"/>
      <c r="C109" s="165" t="s">
        <v>402</v>
      </c>
      <c r="D109" s="104"/>
      <c r="E109" s="16">
        <v>2</v>
      </c>
      <c r="F109" s="101" t="str">
        <f t="shared" si="30"/>
        <v>127</v>
      </c>
      <c r="G109" s="22" t="s">
        <v>246</v>
      </c>
      <c r="H109" s="18" t="s">
        <v>18</v>
      </c>
      <c r="I109" s="18">
        <v>1</v>
      </c>
      <c r="J109" s="18">
        <v>1</v>
      </c>
      <c r="K109" s="18" t="s">
        <v>448</v>
      </c>
      <c r="L109" s="18" t="s">
        <v>449</v>
      </c>
      <c r="M109" s="18">
        <v>1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9">
        <v>0</v>
      </c>
      <c r="T109" s="19">
        <v>0</v>
      </c>
      <c r="U109" s="19">
        <v>0</v>
      </c>
      <c r="V109" s="19">
        <v>0</v>
      </c>
      <c r="W109" s="19">
        <v>0</v>
      </c>
      <c r="X109" s="18">
        <v>0</v>
      </c>
      <c r="Y109" s="18" t="s">
        <v>368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18">
        <v>0</v>
      </c>
      <c r="AI109" s="18">
        <v>0</v>
      </c>
      <c r="AJ109" s="18">
        <v>0</v>
      </c>
      <c r="AK109" s="18">
        <v>0</v>
      </c>
      <c r="AL109" s="18">
        <v>0</v>
      </c>
      <c r="AM109" s="18">
        <v>0</v>
      </c>
      <c r="AN109" s="18">
        <v>0</v>
      </c>
      <c r="AO109" s="18">
        <v>0</v>
      </c>
      <c r="AP109" s="18">
        <v>0</v>
      </c>
      <c r="AQ109" s="23" t="str">
        <f t="shared" ref="AQ109:AQ110" si="56">G109</f>
        <v>7F</v>
      </c>
      <c r="AR109" s="18">
        <v>0</v>
      </c>
      <c r="AS109" s="18">
        <v>0</v>
      </c>
      <c r="AT109" s="18">
        <v>0</v>
      </c>
      <c r="AU109" s="18">
        <v>0</v>
      </c>
      <c r="AV109" s="18">
        <v>0</v>
      </c>
      <c r="AW109" s="18">
        <v>0</v>
      </c>
      <c r="AX109" s="18">
        <v>0</v>
      </c>
      <c r="AY109" s="18">
        <v>0</v>
      </c>
      <c r="AZ109" s="18">
        <v>0</v>
      </c>
      <c r="BA109" s="18">
        <v>0</v>
      </c>
      <c r="BB109" s="18">
        <v>0</v>
      </c>
      <c r="BC109" s="18">
        <v>0</v>
      </c>
      <c r="BD109" s="18">
        <v>0</v>
      </c>
      <c r="BE109" s="18">
        <v>0</v>
      </c>
      <c r="BF109" s="18">
        <v>0</v>
      </c>
      <c r="BG109" s="18">
        <v>0</v>
      </c>
      <c r="BH109" s="18">
        <v>0</v>
      </c>
      <c r="BI109" s="18">
        <v>0</v>
      </c>
      <c r="BJ109" s="18">
        <v>0</v>
      </c>
      <c r="BK109" s="18">
        <v>0</v>
      </c>
      <c r="BL109" s="18">
        <v>0</v>
      </c>
      <c r="BM109" s="18">
        <v>0</v>
      </c>
      <c r="BN109" s="18">
        <v>0</v>
      </c>
      <c r="BO109" s="18">
        <v>0</v>
      </c>
      <c r="BP109" s="18">
        <v>0</v>
      </c>
      <c r="BQ109" s="18">
        <v>0</v>
      </c>
      <c r="BR109" s="18">
        <v>0</v>
      </c>
      <c r="BS109" s="18">
        <v>0</v>
      </c>
      <c r="BT109" s="18">
        <v>0</v>
      </c>
      <c r="BU109" s="18">
        <v>0</v>
      </c>
      <c r="BV109" s="18">
        <v>0</v>
      </c>
      <c r="BW109" s="18">
        <v>0</v>
      </c>
      <c r="BX109" s="18">
        <v>0</v>
      </c>
      <c r="BY109" s="18">
        <v>0</v>
      </c>
      <c r="BZ109" s="18">
        <v>0</v>
      </c>
      <c r="CA109" s="18">
        <v>0</v>
      </c>
      <c r="CB109" s="18">
        <v>0</v>
      </c>
      <c r="CC109" s="18">
        <v>0</v>
      </c>
      <c r="CD109" s="18">
        <v>0</v>
      </c>
      <c r="CE109" s="18">
        <v>0</v>
      </c>
      <c r="CF109" s="18">
        <v>0</v>
      </c>
      <c r="CG109" s="18">
        <v>0</v>
      </c>
      <c r="CH109" s="18">
        <v>0</v>
      </c>
      <c r="CI109" s="18">
        <v>0</v>
      </c>
      <c r="CJ109" s="18">
        <v>0</v>
      </c>
      <c r="CK109" s="18" t="str">
        <f t="shared" ca="1" si="32"/>
        <v>06</v>
      </c>
      <c r="CL109" s="18" t="str">
        <f t="shared" ca="1" si="33"/>
        <v>16</v>
      </c>
      <c r="CM109" s="18" t="str">
        <f t="shared" ca="1" si="34"/>
        <v>08</v>
      </c>
      <c r="CN109" s="18" t="str">
        <f t="shared" ca="1" si="35"/>
        <v>05</v>
      </c>
      <c r="CO109" s="18" t="str">
        <f t="shared" ca="1" si="36"/>
        <v>11</v>
      </c>
      <c r="CP109" s="18" t="str">
        <f t="shared" ca="1" si="37"/>
        <v>14</v>
      </c>
      <c r="CQ109" s="18" t="str">
        <f t="shared" ca="1" si="38"/>
        <v>2C</v>
      </c>
      <c r="CR109" s="18" t="str">
        <f t="shared" ca="1" si="39"/>
        <v>05</v>
      </c>
      <c r="CS109" s="18" t="s">
        <v>25</v>
      </c>
      <c r="CT109" s="18">
        <f t="shared" ca="1" si="29"/>
        <v>95</v>
      </c>
      <c r="CU109" s="16" t="str">
        <f t="shared" ca="1" si="40"/>
        <v>7B01015FA501000000000000000000000000000000000C00000000000000000000000000000000007F0000000000000000000000000000000000000000000000000000000000000000000000000000000000000000000616080511142C057D</v>
      </c>
      <c r="CV109" s="95">
        <v>108</v>
      </c>
      <c r="CW109" s="21"/>
      <c r="CX109" s="18" t="str">
        <f t="shared" si="41"/>
        <v>00</v>
      </c>
      <c r="CY109" s="18">
        <f t="shared" si="42"/>
        <v>0</v>
      </c>
      <c r="CZ109" s="20"/>
      <c r="DA109" s="21"/>
    </row>
    <row r="110" spans="1:105" ht="33">
      <c r="A110" s="27"/>
      <c r="B110" s="159"/>
      <c r="C110" s="166"/>
      <c r="D110" s="104"/>
      <c r="E110" s="16">
        <v>3</v>
      </c>
      <c r="F110" s="101" t="str">
        <f t="shared" si="30"/>
        <v>255</v>
      </c>
      <c r="G110" s="22" t="s">
        <v>22</v>
      </c>
      <c r="H110" s="18" t="s">
        <v>18</v>
      </c>
      <c r="I110" s="18">
        <v>1</v>
      </c>
      <c r="J110" s="18">
        <v>1</v>
      </c>
      <c r="K110" s="18" t="s">
        <v>448</v>
      </c>
      <c r="L110" s="18" t="s">
        <v>449</v>
      </c>
      <c r="M110" s="18">
        <v>1</v>
      </c>
      <c r="N110" s="18">
        <v>0</v>
      </c>
      <c r="O110" s="18">
        <v>0</v>
      </c>
      <c r="P110" s="18">
        <v>0</v>
      </c>
      <c r="Q110" s="18">
        <v>0</v>
      </c>
      <c r="R110" s="18">
        <v>0</v>
      </c>
      <c r="S110" s="19">
        <v>0</v>
      </c>
      <c r="T110" s="19">
        <v>0</v>
      </c>
      <c r="U110" s="19">
        <v>0</v>
      </c>
      <c r="V110" s="19">
        <v>0</v>
      </c>
      <c r="W110" s="19">
        <v>0</v>
      </c>
      <c r="X110" s="18">
        <v>0</v>
      </c>
      <c r="Y110" s="18" t="s">
        <v>368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0</v>
      </c>
      <c r="AJ110" s="18">
        <v>0</v>
      </c>
      <c r="AK110" s="18">
        <v>0</v>
      </c>
      <c r="AL110" s="18">
        <v>0</v>
      </c>
      <c r="AM110" s="18">
        <v>0</v>
      </c>
      <c r="AN110" s="18">
        <v>0</v>
      </c>
      <c r="AO110" s="18">
        <v>0</v>
      </c>
      <c r="AP110" s="18">
        <v>0</v>
      </c>
      <c r="AQ110" s="23" t="str">
        <f t="shared" si="56"/>
        <v>FF</v>
      </c>
      <c r="AR110" s="18">
        <v>0</v>
      </c>
      <c r="AS110" s="18">
        <v>0</v>
      </c>
      <c r="AT110" s="18">
        <v>0</v>
      </c>
      <c r="AU110" s="18">
        <v>0</v>
      </c>
      <c r="AV110" s="18">
        <v>0</v>
      </c>
      <c r="AW110" s="18">
        <v>0</v>
      </c>
      <c r="AX110" s="18">
        <v>0</v>
      </c>
      <c r="AY110" s="18">
        <v>0</v>
      </c>
      <c r="AZ110" s="18">
        <v>0</v>
      </c>
      <c r="BA110" s="18">
        <v>0</v>
      </c>
      <c r="BB110" s="18">
        <v>0</v>
      </c>
      <c r="BC110" s="18">
        <v>0</v>
      </c>
      <c r="BD110" s="18">
        <v>0</v>
      </c>
      <c r="BE110" s="18">
        <v>0</v>
      </c>
      <c r="BF110" s="18">
        <v>0</v>
      </c>
      <c r="BG110" s="18">
        <v>0</v>
      </c>
      <c r="BH110" s="18">
        <v>0</v>
      </c>
      <c r="BI110" s="18">
        <v>0</v>
      </c>
      <c r="BJ110" s="18">
        <v>0</v>
      </c>
      <c r="BK110" s="18">
        <v>0</v>
      </c>
      <c r="BL110" s="18">
        <v>0</v>
      </c>
      <c r="BM110" s="18">
        <v>0</v>
      </c>
      <c r="BN110" s="18">
        <v>0</v>
      </c>
      <c r="BO110" s="18">
        <v>0</v>
      </c>
      <c r="BP110" s="18">
        <v>0</v>
      </c>
      <c r="BQ110" s="18">
        <v>0</v>
      </c>
      <c r="BR110" s="18">
        <v>0</v>
      </c>
      <c r="BS110" s="18">
        <v>0</v>
      </c>
      <c r="BT110" s="18">
        <v>0</v>
      </c>
      <c r="BU110" s="18">
        <v>0</v>
      </c>
      <c r="BV110" s="18">
        <v>0</v>
      </c>
      <c r="BW110" s="18">
        <v>0</v>
      </c>
      <c r="BX110" s="18">
        <v>0</v>
      </c>
      <c r="BY110" s="18">
        <v>0</v>
      </c>
      <c r="BZ110" s="18">
        <v>0</v>
      </c>
      <c r="CA110" s="18">
        <v>0</v>
      </c>
      <c r="CB110" s="18">
        <v>0</v>
      </c>
      <c r="CC110" s="18">
        <v>0</v>
      </c>
      <c r="CD110" s="18">
        <v>0</v>
      </c>
      <c r="CE110" s="18">
        <v>0</v>
      </c>
      <c r="CF110" s="18">
        <v>0</v>
      </c>
      <c r="CG110" s="18">
        <v>0</v>
      </c>
      <c r="CH110" s="18">
        <v>0</v>
      </c>
      <c r="CI110" s="18">
        <v>0</v>
      </c>
      <c r="CJ110" s="18">
        <v>0</v>
      </c>
      <c r="CK110" s="18" t="str">
        <f t="shared" ca="1" si="32"/>
        <v>06</v>
      </c>
      <c r="CL110" s="18" t="str">
        <f t="shared" ca="1" si="33"/>
        <v>16</v>
      </c>
      <c r="CM110" s="18" t="str">
        <f t="shared" ca="1" si="34"/>
        <v>08</v>
      </c>
      <c r="CN110" s="18" t="str">
        <f t="shared" ca="1" si="35"/>
        <v>05</v>
      </c>
      <c r="CO110" s="18" t="str">
        <f t="shared" ca="1" si="36"/>
        <v>11</v>
      </c>
      <c r="CP110" s="18" t="str">
        <f t="shared" ca="1" si="37"/>
        <v>14</v>
      </c>
      <c r="CQ110" s="18" t="str">
        <f t="shared" ca="1" si="38"/>
        <v>2C</v>
      </c>
      <c r="CR110" s="18" t="str">
        <f t="shared" ca="1" si="39"/>
        <v>05</v>
      </c>
      <c r="CS110" s="18" t="s">
        <v>25</v>
      </c>
      <c r="CT110" s="18">
        <f t="shared" ca="1" si="29"/>
        <v>95</v>
      </c>
      <c r="CU110" s="16" t="str">
        <f t="shared" ca="1" si="40"/>
        <v>7B01015FA501000000000000000000000000000000000C0000000000000000000000000000000000FF0000000000000000000000000000000000000000000000000000000000000000000000000000000000000000000616080511142C057D</v>
      </c>
      <c r="CV110" s="95">
        <v>109</v>
      </c>
      <c r="CW110" s="21"/>
      <c r="CX110" s="18" t="str">
        <f t="shared" si="41"/>
        <v>00</v>
      </c>
      <c r="CY110" s="18">
        <f t="shared" si="42"/>
        <v>0</v>
      </c>
      <c r="CZ110" s="20"/>
      <c r="DA110" s="21"/>
    </row>
    <row r="111" spans="1:105" ht="33">
      <c r="A111" s="27"/>
      <c r="B111" s="157">
        <v>41</v>
      </c>
      <c r="C111" s="105" t="s">
        <v>369</v>
      </c>
      <c r="D111" s="104" t="s">
        <v>736</v>
      </c>
      <c r="E111" s="16">
        <v>1</v>
      </c>
      <c r="F111" s="101" t="str">
        <f t="shared" si="30"/>
        <v>000</v>
      </c>
      <c r="G111" s="22">
        <v>0</v>
      </c>
      <c r="H111" s="18" t="s">
        <v>18</v>
      </c>
      <c r="I111" s="18">
        <v>1</v>
      </c>
      <c r="J111" s="18">
        <v>1</v>
      </c>
      <c r="K111" s="18" t="s">
        <v>448</v>
      </c>
      <c r="L111" s="18" t="s">
        <v>449</v>
      </c>
      <c r="M111" s="18">
        <v>1</v>
      </c>
      <c r="N111" s="18">
        <v>0</v>
      </c>
      <c r="O111" s="18">
        <v>0</v>
      </c>
      <c r="P111" s="18">
        <v>0</v>
      </c>
      <c r="Q111" s="18">
        <v>0</v>
      </c>
      <c r="R111" s="18">
        <v>0</v>
      </c>
      <c r="S111" s="19">
        <v>0</v>
      </c>
      <c r="T111" s="19">
        <v>0</v>
      </c>
      <c r="U111" s="19">
        <v>0</v>
      </c>
      <c r="V111" s="19">
        <v>0</v>
      </c>
      <c r="W111" s="19">
        <v>0</v>
      </c>
      <c r="X111" s="18">
        <v>0</v>
      </c>
      <c r="Y111" s="18" t="s">
        <v>368</v>
      </c>
      <c r="Z111" s="18">
        <v>0</v>
      </c>
      <c r="AA111" s="18">
        <v>0</v>
      </c>
      <c r="AB111" s="18">
        <v>0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18">
        <v>0</v>
      </c>
      <c r="AI111" s="18">
        <v>0</v>
      </c>
      <c r="AJ111" s="18">
        <v>0</v>
      </c>
      <c r="AK111" s="18">
        <v>0</v>
      </c>
      <c r="AL111" s="18">
        <v>0</v>
      </c>
      <c r="AM111" s="18">
        <v>0</v>
      </c>
      <c r="AN111" s="18">
        <v>0</v>
      </c>
      <c r="AO111" s="18">
        <v>0</v>
      </c>
      <c r="AP111" s="18">
        <v>0</v>
      </c>
      <c r="AQ111" s="18">
        <v>0</v>
      </c>
      <c r="AR111" s="23">
        <f>G111</f>
        <v>0</v>
      </c>
      <c r="AS111" s="18">
        <v>0</v>
      </c>
      <c r="AT111" s="18">
        <v>0</v>
      </c>
      <c r="AU111" s="18">
        <v>0</v>
      </c>
      <c r="AV111" s="18">
        <v>0</v>
      </c>
      <c r="AW111" s="18">
        <v>0</v>
      </c>
      <c r="AX111" s="18">
        <v>0</v>
      </c>
      <c r="AY111" s="18">
        <v>0</v>
      </c>
      <c r="AZ111" s="18">
        <v>0</v>
      </c>
      <c r="BA111" s="18">
        <v>0</v>
      </c>
      <c r="BB111" s="18">
        <v>0</v>
      </c>
      <c r="BC111" s="18">
        <v>0</v>
      </c>
      <c r="BD111" s="18">
        <v>0</v>
      </c>
      <c r="BE111" s="18">
        <v>0</v>
      </c>
      <c r="BF111" s="18">
        <v>0</v>
      </c>
      <c r="BG111" s="18">
        <v>0</v>
      </c>
      <c r="BH111" s="18">
        <v>0</v>
      </c>
      <c r="BI111" s="18">
        <v>0</v>
      </c>
      <c r="BJ111" s="18">
        <v>0</v>
      </c>
      <c r="BK111" s="18">
        <v>0</v>
      </c>
      <c r="BL111" s="18">
        <v>0</v>
      </c>
      <c r="BM111" s="18">
        <v>0</v>
      </c>
      <c r="BN111" s="18">
        <v>0</v>
      </c>
      <c r="BO111" s="18">
        <v>0</v>
      </c>
      <c r="BP111" s="18">
        <v>0</v>
      </c>
      <c r="BQ111" s="18">
        <v>0</v>
      </c>
      <c r="BR111" s="18">
        <v>0</v>
      </c>
      <c r="BS111" s="18">
        <v>0</v>
      </c>
      <c r="BT111" s="18">
        <v>0</v>
      </c>
      <c r="BU111" s="18">
        <v>0</v>
      </c>
      <c r="BV111" s="18">
        <v>0</v>
      </c>
      <c r="BW111" s="18">
        <v>0</v>
      </c>
      <c r="BX111" s="18">
        <v>0</v>
      </c>
      <c r="BY111" s="18">
        <v>0</v>
      </c>
      <c r="BZ111" s="18">
        <v>0</v>
      </c>
      <c r="CA111" s="18">
        <v>0</v>
      </c>
      <c r="CB111" s="18">
        <v>0</v>
      </c>
      <c r="CC111" s="18">
        <v>0</v>
      </c>
      <c r="CD111" s="18">
        <v>0</v>
      </c>
      <c r="CE111" s="18">
        <v>0</v>
      </c>
      <c r="CF111" s="18">
        <v>0</v>
      </c>
      <c r="CG111" s="18">
        <v>0</v>
      </c>
      <c r="CH111" s="18">
        <v>0</v>
      </c>
      <c r="CI111" s="18">
        <v>0</v>
      </c>
      <c r="CJ111" s="18">
        <v>0</v>
      </c>
      <c r="CK111" s="18" t="str">
        <f t="shared" ca="1" si="32"/>
        <v>06</v>
      </c>
      <c r="CL111" s="18" t="str">
        <f t="shared" ca="1" si="33"/>
        <v>16</v>
      </c>
      <c r="CM111" s="18" t="str">
        <f t="shared" ca="1" si="34"/>
        <v>08</v>
      </c>
      <c r="CN111" s="18" t="str">
        <f t="shared" ca="1" si="35"/>
        <v>05</v>
      </c>
      <c r="CO111" s="18" t="str">
        <f t="shared" ca="1" si="36"/>
        <v>11</v>
      </c>
      <c r="CP111" s="18" t="str">
        <f t="shared" ca="1" si="37"/>
        <v>14</v>
      </c>
      <c r="CQ111" s="18" t="str">
        <f t="shared" ca="1" si="38"/>
        <v>2C</v>
      </c>
      <c r="CR111" s="18" t="str">
        <f t="shared" ca="1" si="39"/>
        <v>00</v>
      </c>
      <c r="CS111" s="18" t="s">
        <v>25</v>
      </c>
      <c r="CT111" s="18">
        <f t="shared" ca="1" si="29"/>
        <v>95</v>
      </c>
      <c r="CU111" s="16" t="str">
        <f t="shared" ca="1" si="40"/>
        <v>7B01015FA501000000000000000000000000000000000C0000000000000000000000000000000000000000000000000000000000000000000000000000000000000000000000000000000000000000000000000000000616080511142C007D</v>
      </c>
      <c r="CV111" s="95">
        <v>110</v>
      </c>
      <c r="CW111" s="21"/>
      <c r="CX111" s="18" t="str">
        <f t="shared" si="41"/>
        <v>00</v>
      </c>
      <c r="CY111" s="18">
        <f t="shared" si="42"/>
        <v>0</v>
      </c>
      <c r="CZ111" s="20"/>
      <c r="DA111" s="21"/>
    </row>
    <row r="112" spans="1:105" ht="33">
      <c r="A112" s="27"/>
      <c r="B112" s="158"/>
      <c r="C112" s="165" t="s">
        <v>403</v>
      </c>
      <c r="D112" s="104"/>
      <c r="E112" s="16">
        <v>2</v>
      </c>
      <c r="F112" s="101" t="str">
        <f t="shared" si="30"/>
        <v>127</v>
      </c>
      <c r="G112" s="22" t="s">
        <v>246</v>
      </c>
      <c r="H112" s="18" t="s">
        <v>18</v>
      </c>
      <c r="I112" s="18">
        <v>1</v>
      </c>
      <c r="J112" s="18">
        <v>1</v>
      </c>
      <c r="K112" s="18" t="s">
        <v>448</v>
      </c>
      <c r="L112" s="18" t="s">
        <v>449</v>
      </c>
      <c r="M112" s="18">
        <v>1</v>
      </c>
      <c r="N112" s="18">
        <v>0</v>
      </c>
      <c r="O112" s="18">
        <v>0</v>
      </c>
      <c r="P112" s="18">
        <v>0</v>
      </c>
      <c r="Q112" s="18">
        <v>0</v>
      </c>
      <c r="R112" s="18">
        <v>0</v>
      </c>
      <c r="S112" s="19">
        <v>0</v>
      </c>
      <c r="T112" s="19">
        <v>0</v>
      </c>
      <c r="U112" s="19">
        <v>0</v>
      </c>
      <c r="V112" s="19">
        <v>0</v>
      </c>
      <c r="W112" s="19">
        <v>0</v>
      </c>
      <c r="X112" s="18">
        <v>0</v>
      </c>
      <c r="Y112" s="18" t="s">
        <v>368</v>
      </c>
      <c r="Z112" s="18">
        <v>0</v>
      </c>
      <c r="AA112" s="18">
        <v>0</v>
      </c>
      <c r="AB112" s="18">
        <v>0</v>
      </c>
      <c r="AC112" s="18">
        <v>0</v>
      </c>
      <c r="AD112" s="18">
        <v>0</v>
      </c>
      <c r="AE112" s="18">
        <v>0</v>
      </c>
      <c r="AF112" s="18">
        <v>0</v>
      </c>
      <c r="AG112" s="18">
        <v>0</v>
      </c>
      <c r="AH112" s="18">
        <v>0</v>
      </c>
      <c r="AI112" s="18">
        <v>0</v>
      </c>
      <c r="AJ112" s="18">
        <v>0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 s="18">
        <v>0</v>
      </c>
      <c r="AQ112" s="18">
        <v>0</v>
      </c>
      <c r="AR112" s="23" t="str">
        <f t="shared" ref="AR112:AR113" si="57">G112</f>
        <v>7F</v>
      </c>
      <c r="AS112" s="18">
        <v>0</v>
      </c>
      <c r="AT112" s="18">
        <v>0</v>
      </c>
      <c r="AU112" s="18">
        <v>0</v>
      </c>
      <c r="AV112" s="18">
        <v>0</v>
      </c>
      <c r="AW112" s="18">
        <v>0</v>
      </c>
      <c r="AX112" s="18">
        <v>0</v>
      </c>
      <c r="AY112" s="18">
        <v>0</v>
      </c>
      <c r="AZ112" s="18">
        <v>0</v>
      </c>
      <c r="BA112" s="18">
        <v>0</v>
      </c>
      <c r="BB112" s="18">
        <v>0</v>
      </c>
      <c r="BC112" s="18">
        <v>0</v>
      </c>
      <c r="BD112" s="18">
        <v>0</v>
      </c>
      <c r="BE112" s="18">
        <v>0</v>
      </c>
      <c r="BF112" s="18">
        <v>0</v>
      </c>
      <c r="BG112" s="18">
        <v>0</v>
      </c>
      <c r="BH112" s="18">
        <v>0</v>
      </c>
      <c r="BI112" s="18">
        <v>0</v>
      </c>
      <c r="BJ112" s="18">
        <v>0</v>
      </c>
      <c r="BK112" s="18">
        <v>0</v>
      </c>
      <c r="BL112" s="18">
        <v>0</v>
      </c>
      <c r="BM112" s="18">
        <v>0</v>
      </c>
      <c r="BN112" s="18">
        <v>0</v>
      </c>
      <c r="BO112" s="18">
        <v>0</v>
      </c>
      <c r="BP112" s="18">
        <v>0</v>
      </c>
      <c r="BQ112" s="18">
        <v>0</v>
      </c>
      <c r="BR112" s="18">
        <v>0</v>
      </c>
      <c r="BS112" s="18">
        <v>0</v>
      </c>
      <c r="BT112" s="18">
        <v>0</v>
      </c>
      <c r="BU112" s="18">
        <v>0</v>
      </c>
      <c r="BV112" s="18">
        <v>0</v>
      </c>
      <c r="BW112" s="18">
        <v>0</v>
      </c>
      <c r="BX112" s="18">
        <v>0</v>
      </c>
      <c r="BY112" s="18">
        <v>0</v>
      </c>
      <c r="BZ112" s="18">
        <v>0</v>
      </c>
      <c r="CA112" s="18">
        <v>0</v>
      </c>
      <c r="CB112" s="18">
        <v>0</v>
      </c>
      <c r="CC112" s="18">
        <v>0</v>
      </c>
      <c r="CD112" s="18">
        <v>0</v>
      </c>
      <c r="CE112" s="18">
        <v>0</v>
      </c>
      <c r="CF112" s="18">
        <v>0</v>
      </c>
      <c r="CG112" s="18">
        <v>0</v>
      </c>
      <c r="CH112" s="18">
        <v>0</v>
      </c>
      <c r="CI112" s="18">
        <v>0</v>
      </c>
      <c r="CJ112" s="18">
        <v>0</v>
      </c>
      <c r="CK112" s="18" t="str">
        <f t="shared" ca="1" si="32"/>
        <v>06</v>
      </c>
      <c r="CL112" s="18" t="str">
        <f t="shared" ca="1" si="33"/>
        <v>16</v>
      </c>
      <c r="CM112" s="18" t="str">
        <f t="shared" ca="1" si="34"/>
        <v>08</v>
      </c>
      <c r="CN112" s="18" t="str">
        <f t="shared" ca="1" si="35"/>
        <v>05</v>
      </c>
      <c r="CO112" s="18" t="str">
        <f t="shared" ca="1" si="36"/>
        <v>11</v>
      </c>
      <c r="CP112" s="18" t="str">
        <f t="shared" ca="1" si="37"/>
        <v>14</v>
      </c>
      <c r="CQ112" s="18" t="str">
        <f t="shared" ca="1" si="38"/>
        <v>2C</v>
      </c>
      <c r="CR112" s="18" t="str">
        <f t="shared" ca="1" si="39"/>
        <v>05</v>
      </c>
      <c r="CS112" s="18" t="s">
        <v>25</v>
      </c>
      <c r="CT112" s="18">
        <f t="shared" ca="1" si="29"/>
        <v>95</v>
      </c>
      <c r="CU112" s="16" t="str">
        <f t="shared" ca="1" si="40"/>
        <v>7B01015FA501000000000000000000000000000000000C0000000000000000000000000000000000007F00000000000000000000000000000000000000000000000000000000000000000000000000000000000000000616080511142C057D</v>
      </c>
      <c r="CV112" s="95">
        <v>111</v>
      </c>
      <c r="CW112" s="21"/>
      <c r="CX112" s="18" t="str">
        <f t="shared" si="41"/>
        <v>00</v>
      </c>
      <c r="CY112" s="18">
        <f t="shared" si="42"/>
        <v>0</v>
      </c>
      <c r="CZ112" s="20"/>
      <c r="DA112" s="21"/>
    </row>
    <row r="113" spans="1:105" ht="33">
      <c r="A113" s="27"/>
      <c r="B113" s="159"/>
      <c r="C113" s="166"/>
      <c r="D113" s="104"/>
      <c r="E113" s="16">
        <v>3</v>
      </c>
      <c r="F113" s="101" t="str">
        <f t="shared" si="30"/>
        <v>255</v>
      </c>
      <c r="G113" s="22" t="s">
        <v>22</v>
      </c>
      <c r="H113" s="18" t="s">
        <v>18</v>
      </c>
      <c r="I113" s="18">
        <v>1</v>
      </c>
      <c r="J113" s="18">
        <v>1</v>
      </c>
      <c r="K113" s="18" t="s">
        <v>448</v>
      </c>
      <c r="L113" s="18" t="s">
        <v>449</v>
      </c>
      <c r="M113" s="18">
        <v>1</v>
      </c>
      <c r="N113" s="18">
        <v>0</v>
      </c>
      <c r="O113" s="18">
        <v>0</v>
      </c>
      <c r="P113" s="18">
        <v>0</v>
      </c>
      <c r="Q113" s="18">
        <v>0</v>
      </c>
      <c r="R113" s="18">
        <v>0</v>
      </c>
      <c r="S113" s="19">
        <v>0</v>
      </c>
      <c r="T113" s="19">
        <v>0</v>
      </c>
      <c r="U113" s="19">
        <v>0</v>
      </c>
      <c r="V113" s="19">
        <v>0</v>
      </c>
      <c r="W113" s="19">
        <v>0</v>
      </c>
      <c r="X113" s="18">
        <v>0</v>
      </c>
      <c r="Y113" s="18" t="s">
        <v>368</v>
      </c>
      <c r="Z113" s="18">
        <v>0</v>
      </c>
      <c r="AA113" s="18">
        <v>0</v>
      </c>
      <c r="AB113" s="18">
        <v>0</v>
      </c>
      <c r="AC113" s="18">
        <v>0</v>
      </c>
      <c r="AD113" s="18">
        <v>0</v>
      </c>
      <c r="AE113" s="18">
        <v>0</v>
      </c>
      <c r="AF113" s="18">
        <v>0</v>
      </c>
      <c r="AG113" s="18">
        <v>0</v>
      </c>
      <c r="AH113" s="18">
        <v>0</v>
      </c>
      <c r="AI113" s="18">
        <v>0</v>
      </c>
      <c r="AJ113" s="18">
        <v>0</v>
      </c>
      <c r="AK113" s="18">
        <v>0</v>
      </c>
      <c r="AL113" s="18">
        <v>0</v>
      </c>
      <c r="AM113" s="18">
        <v>0</v>
      </c>
      <c r="AN113" s="18">
        <v>0</v>
      </c>
      <c r="AO113" s="18">
        <v>0</v>
      </c>
      <c r="AP113" s="18">
        <v>0</v>
      </c>
      <c r="AQ113" s="18">
        <v>0</v>
      </c>
      <c r="AR113" s="23" t="str">
        <f t="shared" si="57"/>
        <v>FF</v>
      </c>
      <c r="AS113" s="18">
        <v>0</v>
      </c>
      <c r="AT113" s="18">
        <v>0</v>
      </c>
      <c r="AU113" s="18">
        <v>0</v>
      </c>
      <c r="AV113" s="18">
        <v>0</v>
      </c>
      <c r="AW113" s="18">
        <v>0</v>
      </c>
      <c r="AX113" s="18">
        <v>0</v>
      </c>
      <c r="AY113" s="18">
        <v>0</v>
      </c>
      <c r="AZ113" s="18">
        <v>0</v>
      </c>
      <c r="BA113" s="18">
        <v>0</v>
      </c>
      <c r="BB113" s="18">
        <v>0</v>
      </c>
      <c r="BC113" s="18">
        <v>0</v>
      </c>
      <c r="BD113" s="18">
        <v>0</v>
      </c>
      <c r="BE113" s="18">
        <v>0</v>
      </c>
      <c r="BF113" s="18">
        <v>0</v>
      </c>
      <c r="BG113" s="18">
        <v>0</v>
      </c>
      <c r="BH113" s="18">
        <v>0</v>
      </c>
      <c r="BI113" s="18">
        <v>0</v>
      </c>
      <c r="BJ113" s="18">
        <v>0</v>
      </c>
      <c r="BK113" s="18">
        <v>0</v>
      </c>
      <c r="BL113" s="18">
        <v>0</v>
      </c>
      <c r="BM113" s="18">
        <v>0</v>
      </c>
      <c r="BN113" s="18">
        <v>0</v>
      </c>
      <c r="BO113" s="18">
        <v>0</v>
      </c>
      <c r="BP113" s="18">
        <v>0</v>
      </c>
      <c r="BQ113" s="18">
        <v>0</v>
      </c>
      <c r="BR113" s="18">
        <v>0</v>
      </c>
      <c r="BS113" s="18">
        <v>0</v>
      </c>
      <c r="BT113" s="18">
        <v>0</v>
      </c>
      <c r="BU113" s="18">
        <v>0</v>
      </c>
      <c r="BV113" s="18">
        <v>0</v>
      </c>
      <c r="BW113" s="18">
        <v>0</v>
      </c>
      <c r="BX113" s="18">
        <v>0</v>
      </c>
      <c r="BY113" s="18">
        <v>0</v>
      </c>
      <c r="BZ113" s="18">
        <v>0</v>
      </c>
      <c r="CA113" s="18">
        <v>0</v>
      </c>
      <c r="CB113" s="18">
        <v>0</v>
      </c>
      <c r="CC113" s="18">
        <v>0</v>
      </c>
      <c r="CD113" s="18">
        <v>0</v>
      </c>
      <c r="CE113" s="18">
        <v>0</v>
      </c>
      <c r="CF113" s="18">
        <v>0</v>
      </c>
      <c r="CG113" s="18">
        <v>0</v>
      </c>
      <c r="CH113" s="18">
        <v>0</v>
      </c>
      <c r="CI113" s="18">
        <v>0</v>
      </c>
      <c r="CJ113" s="18">
        <v>0</v>
      </c>
      <c r="CK113" s="18" t="str">
        <f t="shared" ca="1" si="32"/>
        <v>06</v>
      </c>
      <c r="CL113" s="18" t="str">
        <f t="shared" ca="1" si="33"/>
        <v>16</v>
      </c>
      <c r="CM113" s="18" t="str">
        <f t="shared" ca="1" si="34"/>
        <v>08</v>
      </c>
      <c r="CN113" s="18" t="str">
        <f t="shared" ca="1" si="35"/>
        <v>05</v>
      </c>
      <c r="CO113" s="18" t="str">
        <f t="shared" ca="1" si="36"/>
        <v>11</v>
      </c>
      <c r="CP113" s="18" t="str">
        <f t="shared" ca="1" si="37"/>
        <v>14</v>
      </c>
      <c r="CQ113" s="18" t="str">
        <f t="shared" ca="1" si="38"/>
        <v>2C</v>
      </c>
      <c r="CR113" s="18" t="str">
        <f t="shared" ca="1" si="39"/>
        <v>05</v>
      </c>
      <c r="CS113" s="18" t="s">
        <v>25</v>
      </c>
      <c r="CT113" s="18">
        <f t="shared" ca="1" si="29"/>
        <v>95</v>
      </c>
      <c r="CU113" s="16" t="str">
        <f t="shared" ca="1" si="40"/>
        <v>7B01015FA501000000000000000000000000000000000C000000000000000000000000000000000000FF00000000000000000000000000000000000000000000000000000000000000000000000000000000000000000616080511142C057D</v>
      </c>
      <c r="CV113" s="95">
        <v>112</v>
      </c>
      <c r="CW113" s="21"/>
      <c r="CX113" s="18" t="str">
        <f t="shared" si="41"/>
        <v>00</v>
      </c>
      <c r="CY113" s="18">
        <f t="shared" si="42"/>
        <v>0</v>
      </c>
      <c r="CZ113" s="20"/>
      <c r="DA113" s="21"/>
    </row>
    <row r="114" spans="1:105" ht="33">
      <c r="A114" s="27"/>
      <c r="B114" s="157">
        <v>42</v>
      </c>
      <c r="C114" s="105" t="s">
        <v>367</v>
      </c>
      <c r="D114" s="104" t="s">
        <v>734</v>
      </c>
      <c r="E114" s="16">
        <v>1</v>
      </c>
      <c r="F114" s="101" t="str">
        <f t="shared" si="30"/>
        <v>000</v>
      </c>
      <c r="G114" s="22">
        <v>0</v>
      </c>
      <c r="H114" s="18" t="s">
        <v>18</v>
      </c>
      <c r="I114" s="18">
        <v>1</v>
      </c>
      <c r="J114" s="18">
        <v>1</v>
      </c>
      <c r="K114" s="18" t="s">
        <v>448</v>
      </c>
      <c r="L114" s="18" t="s">
        <v>449</v>
      </c>
      <c r="M114" s="18">
        <v>1</v>
      </c>
      <c r="N114" s="18">
        <v>0</v>
      </c>
      <c r="O114" s="18">
        <v>0</v>
      </c>
      <c r="P114" s="18">
        <v>0</v>
      </c>
      <c r="Q114" s="18">
        <v>0</v>
      </c>
      <c r="R114" s="18">
        <v>0</v>
      </c>
      <c r="S114" s="19">
        <v>0</v>
      </c>
      <c r="T114" s="19">
        <v>0</v>
      </c>
      <c r="U114" s="19">
        <v>0</v>
      </c>
      <c r="V114" s="19">
        <v>0</v>
      </c>
      <c r="W114" s="19">
        <v>0</v>
      </c>
      <c r="X114" s="18">
        <v>0</v>
      </c>
      <c r="Y114" s="18" t="s">
        <v>368</v>
      </c>
      <c r="Z114" s="18">
        <v>0</v>
      </c>
      <c r="AA114" s="18">
        <v>0</v>
      </c>
      <c r="AB114" s="18">
        <v>0</v>
      </c>
      <c r="AC114" s="18">
        <v>0</v>
      </c>
      <c r="AD114" s="18">
        <v>0</v>
      </c>
      <c r="AE114" s="18">
        <v>0</v>
      </c>
      <c r="AF114" s="18">
        <v>0</v>
      </c>
      <c r="AG114" s="18">
        <v>0</v>
      </c>
      <c r="AH114" s="18">
        <v>0</v>
      </c>
      <c r="AI114" s="18">
        <v>0</v>
      </c>
      <c r="AJ114" s="18">
        <v>0</v>
      </c>
      <c r="AK114" s="18">
        <v>0</v>
      </c>
      <c r="AL114" s="18">
        <v>0</v>
      </c>
      <c r="AM114" s="18">
        <v>0</v>
      </c>
      <c r="AN114" s="18">
        <v>0</v>
      </c>
      <c r="AO114" s="18">
        <v>0</v>
      </c>
      <c r="AP114" s="18">
        <v>0</v>
      </c>
      <c r="AQ114" s="18">
        <v>0</v>
      </c>
      <c r="AR114" s="18">
        <v>0</v>
      </c>
      <c r="AS114" s="23">
        <f>G114</f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0</v>
      </c>
      <c r="AY114" s="18">
        <v>0</v>
      </c>
      <c r="AZ114" s="18">
        <v>0</v>
      </c>
      <c r="BA114" s="18">
        <v>0</v>
      </c>
      <c r="BB114" s="18">
        <v>0</v>
      </c>
      <c r="BC114" s="18">
        <v>0</v>
      </c>
      <c r="BD114" s="18">
        <v>0</v>
      </c>
      <c r="BE114" s="18">
        <v>0</v>
      </c>
      <c r="BF114" s="18">
        <v>0</v>
      </c>
      <c r="BG114" s="18">
        <v>0</v>
      </c>
      <c r="BH114" s="18">
        <v>0</v>
      </c>
      <c r="BI114" s="18">
        <v>0</v>
      </c>
      <c r="BJ114" s="18">
        <v>0</v>
      </c>
      <c r="BK114" s="18">
        <v>0</v>
      </c>
      <c r="BL114" s="18">
        <v>0</v>
      </c>
      <c r="BM114" s="18">
        <v>0</v>
      </c>
      <c r="BN114" s="18">
        <v>0</v>
      </c>
      <c r="BO114" s="18">
        <v>0</v>
      </c>
      <c r="BP114" s="18">
        <v>0</v>
      </c>
      <c r="BQ114" s="18">
        <v>0</v>
      </c>
      <c r="BR114" s="18">
        <v>0</v>
      </c>
      <c r="BS114" s="18">
        <v>0</v>
      </c>
      <c r="BT114" s="18">
        <v>0</v>
      </c>
      <c r="BU114" s="18">
        <v>0</v>
      </c>
      <c r="BV114" s="18">
        <v>0</v>
      </c>
      <c r="BW114" s="18">
        <v>0</v>
      </c>
      <c r="BX114" s="18">
        <v>0</v>
      </c>
      <c r="BY114" s="18">
        <v>0</v>
      </c>
      <c r="BZ114" s="18">
        <v>0</v>
      </c>
      <c r="CA114" s="18">
        <v>0</v>
      </c>
      <c r="CB114" s="18">
        <v>0</v>
      </c>
      <c r="CC114" s="18">
        <v>0</v>
      </c>
      <c r="CD114" s="18">
        <v>0</v>
      </c>
      <c r="CE114" s="18">
        <v>0</v>
      </c>
      <c r="CF114" s="18">
        <v>0</v>
      </c>
      <c r="CG114" s="18">
        <v>0</v>
      </c>
      <c r="CH114" s="18">
        <v>0</v>
      </c>
      <c r="CI114" s="18">
        <v>0</v>
      </c>
      <c r="CJ114" s="18">
        <v>0</v>
      </c>
      <c r="CK114" s="18" t="str">
        <f t="shared" ca="1" si="32"/>
        <v>06</v>
      </c>
      <c r="CL114" s="18" t="str">
        <f t="shared" ca="1" si="33"/>
        <v>16</v>
      </c>
      <c r="CM114" s="18" t="str">
        <f t="shared" ca="1" si="34"/>
        <v>08</v>
      </c>
      <c r="CN114" s="18" t="str">
        <f t="shared" ca="1" si="35"/>
        <v>05</v>
      </c>
      <c r="CO114" s="18" t="str">
        <f t="shared" ca="1" si="36"/>
        <v>11</v>
      </c>
      <c r="CP114" s="18" t="str">
        <f t="shared" ca="1" si="37"/>
        <v>14</v>
      </c>
      <c r="CQ114" s="18" t="str">
        <f t="shared" ca="1" si="38"/>
        <v>2C</v>
      </c>
      <c r="CR114" s="18" t="str">
        <f t="shared" ca="1" si="39"/>
        <v>00</v>
      </c>
      <c r="CS114" s="18" t="s">
        <v>25</v>
      </c>
      <c r="CT114" s="18">
        <f t="shared" ca="1" si="29"/>
        <v>95</v>
      </c>
      <c r="CU114" s="16" t="str">
        <f t="shared" ca="1" si="40"/>
        <v>7B01015FA501000000000000000000000000000000000C0000000000000000000000000000000000000000000000000000000000000000000000000000000000000000000000000000000000000000000000000000000616080511142C007D</v>
      </c>
      <c r="CV114" s="95">
        <v>113</v>
      </c>
      <c r="CW114" s="21"/>
      <c r="CX114" s="18" t="str">
        <f t="shared" si="41"/>
        <v>00</v>
      </c>
      <c r="CY114" s="18">
        <f t="shared" si="42"/>
        <v>0</v>
      </c>
      <c r="CZ114" s="20"/>
      <c r="DA114" s="21"/>
    </row>
    <row r="115" spans="1:105" ht="33">
      <c r="A115" s="27"/>
      <c r="B115" s="158"/>
      <c r="C115" s="165" t="s">
        <v>404</v>
      </c>
      <c r="D115" s="104"/>
      <c r="E115" s="16">
        <v>2</v>
      </c>
      <c r="F115" s="101" t="str">
        <f t="shared" si="30"/>
        <v>127</v>
      </c>
      <c r="G115" s="22" t="s">
        <v>246</v>
      </c>
      <c r="H115" s="18" t="s">
        <v>18</v>
      </c>
      <c r="I115" s="18">
        <v>1</v>
      </c>
      <c r="J115" s="18">
        <v>1</v>
      </c>
      <c r="K115" s="18" t="s">
        <v>448</v>
      </c>
      <c r="L115" s="18" t="s">
        <v>449</v>
      </c>
      <c r="M115" s="18">
        <v>1</v>
      </c>
      <c r="N115" s="18">
        <v>0</v>
      </c>
      <c r="O115" s="18">
        <v>0</v>
      </c>
      <c r="P115" s="18">
        <v>0</v>
      </c>
      <c r="Q115" s="18">
        <v>0</v>
      </c>
      <c r="R115" s="18">
        <v>0</v>
      </c>
      <c r="S115" s="19">
        <v>0</v>
      </c>
      <c r="T115" s="19">
        <v>0</v>
      </c>
      <c r="U115" s="19">
        <v>0</v>
      </c>
      <c r="V115" s="19">
        <v>0</v>
      </c>
      <c r="W115" s="19">
        <v>0</v>
      </c>
      <c r="X115" s="18">
        <v>0</v>
      </c>
      <c r="Y115" s="18" t="s">
        <v>368</v>
      </c>
      <c r="Z115" s="18">
        <v>0</v>
      </c>
      <c r="AA115" s="18">
        <v>0</v>
      </c>
      <c r="AB115" s="18">
        <v>0</v>
      </c>
      <c r="AC115" s="18">
        <v>0</v>
      </c>
      <c r="AD115" s="18">
        <v>0</v>
      </c>
      <c r="AE115" s="18">
        <v>0</v>
      </c>
      <c r="AF115" s="18">
        <v>0</v>
      </c>
      <c r="AG115" s="18">
        <v>0</v>
      </c>
      <c r="AH115" s="18">
        <v>0</v>
      </c>
      <c r="AI115" s="18">
        <v>0</v>
      </c>
      <c r="AJ115" s="18">
        <v>0</v>
      </c>
      <c r="AK115" s="18">
        <v>0</v>
      </c>
      <c r="AL115" s="18">
        <v>0</v>
      </c>
      <c r="AM115" s="18">
        <v>0</v>
      </c>
      <c r="AN115" s="18">
        <v>0</v>
      </c>
      <c r="AO115" s="18">
        <v>0</v>
      </c>
      <c r="AP115" s="18">
        <v>0</v>
      </c>
      <c r="AQ115" s="18">
        <v>0</v>
      </c>
      <c r="AR115" s="18">
        <v>0</v>
      </c>
      <c r="AS115" s="23" t="str">
        <f t="shared" ref="AS115:AS116" si="58">G115</f>
        <v>7F</v>
      </c>
      <c r="AT115" s="18">
        <v>0</v>
      </c>
      <c r="AU115" s="18">
        <v>0</v>
      </c>
      <c r="AV115" s="18">
        <v>0</v>
      </c>
      <c r="AW115" s="18">
        <v>0</v>
      </c>
      <c r="AX115" s="18">
        <v>0</v>
      </c>
      <c r="AY115" s="18">
        <v>0</v>
      </c>
      <c r="AZ115" s="18">
        <v>0</v>
      </c>
      <c r="BA115" s="18">
        <v>0</v>
      </c>
      <c r="BB115" s="18">
        <v>0</v>
      </c>
      <c r="BC115" s="18">
        <v>0</v>
      </c>
      <c r="BD115" s="18">
        <v>0</v>
      </c>
      <c r="BE115" s="18">
        <v>0</v>
      </c>
      <c r="BF115" s="18">
        <v>0</v>
      </c>
      <c r="BG115" s="18">
        <v>0</v>
      </c>
      <c r="BH115" s="18">
        <v>0</v>
      </c>
      <c r="BI115" s="18">
        <v>0</v>
      </c>
      <c r="BJ115" s="18">
        <v>0</v>
      </c>
      <c r="BK115" s="18">
        <v>0</v>
      </c>
      <c r="BL115" s="18">
        <v>0</v>
      </c>
      <c r="BM115" s="18">
        <v>0</v>
      </c>
      <c r="BN115" s="18">
        <v>0</v>
      </c>
      <c r="BO115" s="18">
        <v>0</v>
      </c>
      <c r="BP115" s="18">
        <v>0</v>
      </c>
      <c r="BQ115" s="18">
        <v>0</v>
      </c>
      <c r="BR115" s="18">
        <v>0</v>
      </c>
      <c r="BS115" s="18">
        <v>0</v>
      </c>
      <c r="BT115" s="18">
        <v>0</v>
      </c>
      <c r="BU115" s="18">
        <v>0</v>
      </c>
      <c r="BV115" s="18">
        <v>0</v>
      </c>
      <c r="BW115" s="18">
        <v>0</v>
      </c>
      <c r="BX115" s="18">
        <v>0</v>
      </c>
      <c r="BY115" s="18">
        <v>0</v>
      </c>
      <c r="BZ115" s="18">
        <v>0</v>
      </c>
      <c r="CA115" s="18">
        <v>0</v>
      </c>
      <c r="CB115" s="18">
        <v>0</v>
      </c>
      <c r="CC115" s="18">
        <v>0</v>
      </c>
      <c r="CD115" s="18">
        <v>0</v>
      </c>
      <c r="CE115" s="18">
        <v>0</v>
      </c>
      <c r="CF115" s="18">
        <v>0</v>
      </c>
      <c r="CG115" s="18">
        <v>0</v>
      </c>
      <c r="CH115" s="18">
        <v>0</v>
      </c>
      <c r="CI115" s="18">
        <v>0</v>
      </c>
      <c r="CJ115" s="18">
        <v>0</v>
      </c>
      <c r="CK115" s="18" t="str">
        <f t="shared" ca="1" si="32"/>
        <v>06</v>
      </c>
      <c r="CL115" s="18" t="str">
        <f t="shared" ca="1" si="33"/>
        <v>16</v>
      </c>
      <c r="CM115" s="18" t="str">
        <f t="shared" ca="1" si="34"/>
        <v>08</v>
      </c>
      <c r="CN115" s="18" t="str">
        <f t="shared" ca="1" si="35"/>
        <v>05</v>
      </c>
      <c r="CO115" s="18" t="str">
        <f t="shared" ca="1" si="36"/>
        <v>11</v>
      </c>
      <c r="CP115" s="18" t="str">
        <f t="shared" ca="1" si="37"/>
        <v>14</v>
      </c>
      <c r="CQ115" s="18" t="str">
        <f t="shared" ca="1" si="38"/>
        <v>2C</v>
      </c>
      <c r="CR115" s="18" t="str">
        <f t="shared" ca="1" si="39"/>
        <v>05</v>
      </c>
      <c r="CS115" s="18" t="s">
        <v>25</v>
      </c>
      <c r="CT115" s="18">
        <f t="shared" ca="1" si="29"/>
        <v>95</v>
      </c>
      <c r="CU115" s="16" t="str">
        <f t="shared" ca="1" si="40"/>
        <v>7B01015FA501000000000000000000000000000000000C000000000000000000000000000000000000007F000000000000000000000000000000000000000000000000000000000000000000000000000000000000000616080511142C057D</v>
      </c>
      <c r="CV115" s="95">
        <v>114</v>
      </c>
      <c r="CW115" s="21"/>
      <c r="CX115" s="18" t="str">
        <f t="shared" si="41"/>
        <v>00</v>
      </c>
      <c r="CY115" s="18">
        <f t="shared" si="42"/>
        <v>0</v>
      </c>
      <c r="CZ115" s="20"/>
      <c r="DA115" s="21"/>
    </row>
    <row r="116" spans="1:105" ht="33">
      <c r="A116" s="27"/>
      <c r="B116" s="159"/>
      <c r="C116" s="166"/>
      <c r="D116" s="104"/>
      <c r="E116" s="16">
        <v>3</v>
      </c>
      <c r="F116" s="101" t="str">
        <f t="shared" si="30"/>
        <v>255</v>
      </c>
      <c r="G116" s="22" t="s">
        <v>22</v>
      </c>
      <c r="H116" s="18" t="s">
        <v>18</v>
      </c>
      <c r="I116" s="18">
        <v>1</v>
      </c>
      <c r="J116" s="18">
        <v>1</v>
      </c>
      <c r="K116" s="18" t="s">
        <v>448</v>
      </c>
      <c r="L116" s="18" t="s">
        <v>449</v>
      </c>
      <c r="M116" s="18">
        <v>1</v>
      </c>
      <c r="N116" s="18">
        <v>0</v>
      </c>
      <c r="O116" s="18">
        <v>0</v>
      </c>
      <c r="P116" s="18">
        <v>0</v>
      </c>
      <c r="Q116" s="18">
        <v>0</v>
      </c>
      <c r="R116" s="18">
        <v>0</v>
      </c>
      <c r="S116" s="19">
        <v>0</v>
      </c>
      <c r="T116" s="19">
        <v>0</v>
      </c>
      <c r="U116" s="19">
        <v>0</v>
      </c>
      <c r="V116" s="19">
        <v>0</v>
      </c>
      <c r="W116" s="19">
        <v>0</v>
      </c>
      <c r="X116" s="18">
        <v>0</v>
      </c>
      <c r="Y116" s="18" t="s">
        <v>368</v>
      </c>
      <c r="Z116" s="18">
        <v>0</v>
      </c>
      <c r="AA116" s="18">
        <v>0</v>
      </c>
      <c r="AB116" s="18">
        <v>0</v>
      </c>
      <c r="AC116" s="18">
        <v>0</v>
      </c>
      <c r="AD116" s="18">
        <v>0</v>
      </c>
      <c r="AE116" s="18">
        <v>0</v>
      </c>
      <c r="AF116" s="18">
        <v>0</v>
      </c>
      <c r="AG116" s="18">
        <v>0</v>
      </c>
      <c r="AH116" s="18">
        <v>0</v>
      </c>
      <c r="AI116" s="18">
        <v>0</v>
      </c>
      <c r="AJ116" s="18">
        <v>0</v>
      </c>
      <c r="AK116" s="18">
        <v>0</v>
      </c>
      <c r="AL116" s="18">
        <v>0</v>
      </c>
      <c r="AM116" s="18">
        <v>0</v>
      </c>
      <c r="AN116" s="18">
        <v>0</v>
      </c>
      <c r="AO116" s="18">
        <v>0</v>
      </c>
      <c r="AP116" s="18">
        <v>0</v>
      </c>
      <c r="AQ116" s="18">
        <v>0</v>
      </c>
      <c r="AR116" s="18">
        <v>0</v>
      </c>
      <c r="AS116" s="23" t="str">
        <f t="shared" si="58"/>
        <v>FF</v>
      </c>
      <c r="AT116" s="18">
        <v>0</v>
      </c>
      <c r="AU116" s="18">
        <v>0</v>
      </c>
      <c r="AV116" s="18">
        <v>0</v>
      </c>
      <c r="AW116" s="18">
        <v>0</v>
      </c>
      <c r="AX116" s="18">
        <v>0</v>
      </c>
      <c r="AY116" s="18">
        <v>0</v>
      </c>
      <c r="AZ116" s="18">
        <v>0</v>
      </c>
      <c r="BA116" s="18">
        <v>0</v>
      </c>
      <c r="BB116" s="18">
        <v>0</v>
      </c>
      <c r="BC116" s="18">
        <v>0</v>
      </c>
      <c r="BD116" s="18">
        <v>0</v>
      </c>
      <c r="BE116" s="18">
        <v>0</v>
      </c>
      <c r="BF116" s="18">
        <v>0</v>
      </c>
      <c r="BG116" s="18">
        <v>0</v>
      </c>
      <c r="BH116" s="18">
        <v>0</v>
      </c>
      <c r="BI116" s="18">
        <v>0</v>
      </c>
      <c r="BJ116" s="18">
        <v>0</v>
      </c>
      <c r="BK116" s="18">
        <v>0</v>
      </c>
      <c r="BL116" s="18">
        <v>0</v>
      </c>
      <c r="BM116" s="18">
        <v>0</v>
      </c>
      <c r="BN116" s="18">
        <v>0</v>
      </c>
      <c r="BO116" s="18">
        <v>0</v>
      </c>
      <c r="BP116" s="18">
        <v>0</v>
      </c>
      <c r="BQ116" s="18">
        <v>0</v>
      </c>
      <c r="BR116" s="18">
        <v>0</v>
      </c>
      <c r="BS116" s="18">
        <v>0</v>
      </c>
      <c r="BT116" s="18">
        <v>0</v>
      </c>
      <c r="BU116" s="18">
        <v>0</v>
      </c>
      <c r="BV116" s="18">
        <v>0</v>
      </c>
      <c r="BW116" s="18">
        <v>0</v>
      </c>
      <c r="BX116" s="18">
        <v>0</v>
      </c>
      <c r="BY116" s="18">
        <v>0</v>
      </c>
      <c r="BZ116" s="18">
        <v>0</v>
      </c>
      <c r="CA116" s="18">
        <v>0</v>
      </c>
      <c r="CB116" s="18">
        <v>0</v>
      </c>
      <c r="CC116" s="18">
        <v>0</v>
      </c>
      <c r="CD116" s="18">
        <v>0</v>
      </c>
      <c r="CE116" s="18">
        <v>0</v>
      </c>
      <c r="CF116" s="18">
        <v>0</v>
      </c>
      <c r="CG116" s="18">
        <v>0</v>
      </c>
      <c r="CH116" s="18">
        <v>0</v>
      </c>
      <c r="CI116" s="18">
        <v>0</v>
      </c>
      <c r="CJ116" s="18">
        <v>0</v>
      </c>
      <c r="CK116" s="18" t="str">
        <f t="shared" ca="1" si="32"/>
        <v>06</v>
      </c>
      <c r="CL116" s="18" t="str">
        <f t="shared" ca="1" si="33"/>
        <v>16</v>
      </c>
      <c r="CM116" s="18" t="str">
        <f t="shared" ca="1" si="34"/>
        <v>08</v>
      </c>
      <c r="CN116" s="18" t="str">
        <f t="shared" ca="1" si="35"/>
        <v>05</v>
      </c>
      <c r="CO116" s="18" t="str">
        <f t="shared" ca="1" si="36"/>
        <v>11</v>
      </c>
      <c r="CP116" s="18" t="str">
        <f t="shared" ca="1" si="37"/>
        <v>14</v>
      </c>
      <c r="CQ116" s="18" t="str">
        <f t="shared" ca="1" si="38"/>
        <v>2C</v>
      </c>
      <c r="CR116" s="18" t="str">
        <f t="shared" ca="1" si="39"/>
        <v>05</v>
      </c>
      <c r="CS116" s="18" t="s">
        <v>25</v>
      </c>
      <c r="CT116" s="18">
        <f t="shared" ca="1" si="29"/>
        <v>95</v>
      </c>
      <c r="CU116" s="16" t="str">
        <f t="shared" ca="1" si="40"/>
        <v>7B01015FA501000000000000000000000000000000000C00000000000000000000000000000000000000FF000000000000000000000000000000000000000000000000000000000000000000000000000000000000000616080511142C057D</v>
      </c>
      <c r="CV116" s="95">
        <v>115</v>
      </c>
      <c r="CW116" s="21"/>
      <c r="CX116" s="18" t="str">
        <f t="shared" si="41"/>
        <v>00</v>
      </c>
      <c r="CY116" s="18">
        <f t="shared" si="42"/>
        <v>0</v>
      </c>
      <c r="CZ116" s="20"/>
      <c r="DA116" s="21"/>
    </row>
    <row r="117" spans="1:105" ht="33">
      <c r="A117" s="27"/>
      <c r="B117" s="157">
        <v>43</v>
      </c>
      <c r="C117" s="105" t="s">
        <v>369</v>
      </c>
      <c r="D117" s="104" t="s">
        <v>736</v>
      </c>
      <c r="E117" s="16">
        <v>1</v>
      </c>
      <c r="F117" s="101" t="str">
        <f t="shared" si="30"/>
        <v>000</v>
      </c>
      <c r="G117" s="22">
        <v>0</v>
      </c>
      <c r="H117" s="18" t="s">
        <v>18</v>
      </c>
      <c r="I117" s="18">
        <v>1</v>
      </c>
      <c r="J117" s="18">
        <v>1</v>
      </c>
      <c r="K117" s="18" t="s">
        <v>448</v>
      </c>
      <c r="L117" s="18" t="s">
        <v>449</v>
      </c>
      <c r="M117" s="18">
        <v>1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8">
        <v>0</v>
      </c>
      <c r="Y117" s="18" t="s">
        <v>368</v>
      </c>
      <c r="Z117" s="18">
        <v>0</v>
      </c>
      <c r="AA117" s="18">
        <v>0</v>
      </c>
      <c r="AB117" s="18">
        <v>0</v>
      </c>
      <c r="AC117" s="18">
        <v>0</v>
      </c>
      <c r="AD117" s="18">
        <v>0</v>
      </c>
      <c r="AE117" s="18">
        <v>0</v>
      </c>
      <c r="AF117" s="18">
        <v>0</v>
      </c>
      <c r="AG117" s="18">
        <v>0</v>
      </c>
      <c r="AH117" s="18">
        <v>0</v>
      </c>
      <c r="AI117" s="18">
        <v>0</v>
      </c>
      <c r="AJ117" s="18">
        <v>0</v>
      </c>
      <c r="AK117" s="18">
        <v>0</v>
      </c>
      <c r="AL117" s="18">
        <v>0</v>
      </c>
      <c r="AM117" s="18">
        <v>0</v>
      </c>
      <c r="AN117" s="18">
        <v>0</v>
      </c>
      <c r="AO117" s="18">
        <v>0</v>
      </c>
      <c r="AP117" s="18">
        <v>0</v>
      </c>
      <c r="AQ117" s="18">
        <v>0</v>
      </c>
      <c r="AR117" s="18">
        <v>0</v>
      </c>
      <c r="AS117" s="18">
        <v>0</v>
      </c>
      <c r="AT117" s="23">
        <f>G117</f>
        <v>0</v>
      </c>
      <c r="AU117" s="18">
        <v>0</v>
      </c>
      <c r="AV117" s="18">
        <v>0</v>
      </c>
      <c r="AW117" s="18">
        <v>0</v>
      </c>
      <c r="AX117" s="18">
        <v>0</v>
      </c>
      <c r="AY117" s="18">
        <v>0</v>
      </c>
      <c r="AZ117" s="18">
        <v>0</v>
      </c>
      <c r="BA117" s="18">
        <v>0</v>
      </c>
      <c r="BB117" s="18">
        <v>0</v>
      </c>
      <c r="BC117" s="18">
        <v>0</v>
      </c>
      <c r="BD117" s="18">
        <v>0</v>
      </c>
      <c r="BE117" s="18">
        <v>0</v>
      </c>
      <c r="BF117" s="18">
        <v>0</v>
      </c>
      <c r="BG117" s="18">
        <v>0</v>
      </c>
      <c r="BH117" s="18">
        <v>0</v>
      </c>
      <c r="BI117" s="18">
        <v>0</v>
      </c>
      <c r="BJ117" s="18">
        <v>0</v>
      </c>
      <c r="BK117" s="18">
        <v>0</v>
      </c>
      <c r="BL117" s="18">
        <v>0</v>
      </c>
      <c r="BM117" s="18">
        <v>0</v>
      </c>
      <c r="BN117" s="18">
        <v>0</v>
      </c>
      <c r="BO117" s="18">
        <v>0</v>
      </c>
      <c r="BP117" s="18">
        <v>0</v>
      </c>
      <c r="BQ117" s="18">
        <v>0</v>
      </c>
      <c r="BR117" s="18">
        <v>0</v>
      </c>
      <c r="BS117" s="18">
        <v>0</v>
      </c>
      <c r="BT117" s="18">
        <v>0</v>
      </c>
      <c r="BU117" s="18">
        <v>0</v>
      </c>
      <c r="BV117" s="18">
        <v>0</v>
      </c>
      <c r="BW117" s="18">
        <v>0</v>
      </c>
      <c r="BX117" s="18">
        <v>0</v>
      </c>
      <c r="BY117" s="18">
        <v>0</v>
      </c>
      <c r="BZ117" s="18">
        <v>0</v>
      </c>
      <c r="CA117" s="18">
        <v>0</v>
      </c>
      <c r="CB117" s="18">
        <v>0</v>
      </c>
      <c r="CC117" s="18">
        <v>0</v>
      </c>
      <c r="CD117" s="18">
        <v>0</v>
      </c>
      <c r="CE117" s="18">
        <v>0</v>
      </c>
      <c r="CF117" s="18">
        <v>0</v>
      </c>
      <c r="CG117" s="18">
        <v>0</v>
      </c>
      <c r="CH117" s="18">
        <v>0</v>
      </c>
      <c r="CI117" s="18">
        <v>0</v>
      </c>
      <c r="CJ117" s="18">
        <v>0</v>
      </c>
      <c r="CK117" s="18" t="str">
        <f t="shared" ca="1" si="32"/>
        <v>06</v>
      </c>
      <c r="CL117" s="18" t="str">
        <f t="shared" ca="1" si="33"/>
        <v>16</v>
      </c>
      <c r="CM117" s="18" t="str">
        <f t="shared" ca="1" si="34"/>
        <v>08</v>
      </c>
      <c r="CN117" s="18" t="str">
        <f t="shared" ca="1" si="35"/>
        <v>05</v>
      </c>
      <c r="CO117" s="18" t="str">
        <f t="shared" ca="1" si="36"/>
        <v>11</v>
      </c>
      <c r="CP117" s="18" t="str">
        <f t="shared" ca="1" si="37"/>
        <v>14</v>
      </c>
      <c r="CQ117" s="18" t="str">
        <f t="shared" ca="1" si="38"/>
        <v>2C</v>
      </c>
      <c r="CR117" s="18" t="str">
        <f t="shared" ca="1" si="39"/>
        <v>00</v>
      </c>
      <c r="CS117" s="18" t="s">
        <v>25</v>
      </c>
      <c r="CT117" s="18">
        <f t="shared" ca="1" si="29"/>
        <v>95</v>
      </c>
      <c r="CU117" s="16" t="str">
        <f t="shared" ca="1" si="40"/>
        <v>7B01015FA501000000000000000000000000000000000C0000000000000000000000000000000000000000000000000000000000000000000000000000000000000000000000000000000000000000000000000000000616080511142C007D</v>
      </c>
      <c r="CV117" s="95">
        <v>116</v>
      </c>
      <c r="CW117" s="21"/>
      <c r="CX117" s="18" t="str">
        <f t="shared" si="41"/>
        <v>00</v>
      </c>
      <c r="CY117" s="18">
        <f t="shared" si="42"/>
        <v>0</v>
      </c>
      <c r="CZ117" s="20"/>
      <c r="DA117" s="21"/>
    </row>
    <row r="118" spans="1:105" ht="33">
      <c r="A118" s="27"/>
      <c r="B118" s="158"/>
      <c r="C118" s="165" t="s">
        <v>405</v>
      </c>
      <c r="D118" s="104"/>
      <c r="E118" s="16">
        <v>2</v>
      </c>
      <c r="F118" s="101" t="str">
        <f t="shared" si="30"/>
        <v>127</v>
      </c>
      <c r="G118" s="22" t="s">
        <v>246</v>
      </c>
      <c r="H118" s="18" t="s">
        <v>18</v>
      </c>
      <c r="I118" s="18">
        <v>1</v>
      </c>
      <c r="J118" s="18">
        <v>1</v>
      </c>
      <c r="K118" s="18" t="s">
        <v>448</v>
      </c>
      <c r="L118" s="18" t="s">
        <v>449</v>
      </c>
      <c r="M118" s="18">
        <v>1</v>
      </c>
      <c r="N118" s="18">
        <v>0</v>
      </c>
      <c r="O118" s="18">
        <v>0</v>
      </c>
      <c r="P118" s="18">
        <v>0</v>
      </c>
      <c r="Q118" s="18">
        <v>0</v>
      </c>
      <c r="R118" s="18">
        <v>0</v>
      </c>
      <c r="S118" s="19">
        <v>0</v>
      </c>
      <c r="T118" s="19">
        <v>0</v>
      </c>
      <c r="U118" s="19">
        <v>0</v>
      </c>
      <c r="V118" s="19">
        <v>0</v>
      </c>
      <c r="W118" s="19">
        <v>0</v>
      </c>
      <c r="X118" s="18">
        <v>0</v>
      </c>
      <c r="Y118" s="18" t="s">
        <v>368</v>
      </c>
      <c r="Z118" s="18">
        <v>0</v>
      </c>
      <c r="AA118" s="18">
        <v>0</v>
      </c>
      <c r="AB118" s="18">
        <v>0</v>
      </c>
      <c r="AC118" s="18">
        <v>0</v>
      </c>
      <c r="AD118" s="18">
        <v>0</v>
      </c>
      <c r="AE118" s="18">
        <v>0</v>
      </c>
      <c r="AF118" s="18">
        <v>0</v>
      </c>
      <c r="AG118" s="18">
        <v>0</v>
      </c>
      <c r="AH118" s="18">
        <v>0</v>
      </c>
      <c r="AI118" s="18">
        <v>0</v>
      </c>
      <c r="AJ118" s="18">
        <v>0</v>
      </c>
      <c r="AK118" s="18">
        <v>0</v>
      </c>
      <c r="AL118" s="18">
        <v>0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AR118" s="18">
        <v>0</v>
      </c>
      <c r="AS118" s="18">
        <v>0</v>
      </c>
      <c r="AT118" s="23" t="str">
        <f t="shared" ref="AT118:AT119" si="59">G118</f>
        <v>7F</v>
      </c>
      <c r="AU118" s="18">
        <v>0</v>
      </c>
      <c r="AV118" s="18">
        <v>0</v>
      </c>
      <c r="AW118" s="18">
        <v>0</v>
      </c>
      <c r="AX118" s="18">
        <v>0</v>
      </c>
      <c r="AY118" s="18">
        <v>0</v>
      </c>
      <c r="AZ118" s="18">
        <v>0</v>
      </c>
      <c r="BA118" s="18">
        <v>0</v>
      </c>
      <c r="BB118" s="18">
        <v>0</v>
      </c>
      <c r="BC118" s="18">
        <v>0</v>
      </c>
      <c r="BD118" s="18">
        <v>0</v>
      </c>
      <c r="BE118" s="18">
        <v>0</v>
      </c>
      <c r="BF118" s="18">
        <v>0</v>
      </c>
      <c r="BG118" s="18">
        <v>0</v>
      </c>
      <c r="BH118" s="18">
        <v>0</v>
      </c>
      <c r="BI118" s="18">
        <v>0</v>
      </c>
      <c r="BJ118" s="18">
        <v>0</v>
      </c>
      <c r="BK118" s="18">
        <v>0</v>
      </c>
      <c r="BL118" s="18">
        <v>0</v>
      </c>
      <c r="BM118" s="18">
        <v>0</v>
      </c>
      <c r="BN118" s="18">
        <v>0</v>
      </c>
      <c r="BO118" s="18">
        <v>0</v>
      </c>
      <c r="BP118" s="18">
        <v>0</v>
      </c>
      <c r="BQ118" s="18">
        <v>0</v>
      </c>
      <c r="BR118" s="18">
        <v>0</v>
      </c>
      <c r="BS118" s="18">
        <v>0</v>
      </c>
      <c r="BT118" s="18">
        <v>0</v>
      </c>
      <c r="BU118" s="18">
        <v>0</v>
      </c>
      <c r="BV118" s="18">
        <v>0</v>
      </c>
      <c r="BW118" s="18">
        <v>0</v>
      </c>
      <c r="BX118" s="18">
        <v>0</v>
      </c>
      <c r="BY118" s="18">
        <v>0</v>
      </c>
      <c r="BZ118" s="18">
        <v>0</v>
      </c>
      <c r="CA118" s="18">
        <v>0</v>
      </c>
      <c r="CB118" s="18">
        <v>0</v>
      </c>
      <c r="CC118" s="18">
        <v>0</v>
      </c>
      <c r="CD118" s="18">
        <v>0</v>
      </c>
      <c r="CE118" s="18">
        <v>0</v>
      </c>
      <c r="CF118" s="18">
        <v>0</v>
      </c>
      <c r="CG118" s="18">
        <v>0</v>
      </c>
      <c r="CH118" s="18">
        <v>0</v>
      </c>
      <c r="CI118" s="18">
        <v>0</v>
      </c>
      <c r="CJ118" s="18">
        <v>0</v>
      </c>
      <c r="CK118" s="18" t="str">
        <f t="shared" ca="1" si="32"/>
        <v>06</v>
      </c>
      <c r="CL118" s="18" t="str">
        <f t="shared" ca="1" si="33"/>
        <v>16</v>
      </c>
      <c r="CM118" s="18" t="str">
        <f t="shared" ca="1" si="34"/>
        <v>08</v>
      </c>
      <c r="CN118" s="18" t="str">
        <f t="shared" ca="1" si="35"/>
        <v>05</v>
      </c>
      <c r="CO118" s="18" t="str">
        <f t="shared" ca="1" si="36"/>
        <v>11</v>
      </c>
      <c r="CP118" s="18" t="str">
        <f t="shared" ca="1" si="37"/>
        <v>14</v>
      </c>
      <c r="CQ118" s="18" t="str">
        <f t="shared" ca="1" si="38"/>
        <v>2C</v>
      </c>
      <c r="CR118" s="18" t="str">
        <f t="shared" ca="1" si="39"/>
        <v>05</v>
      </c>
      <c r="CS118" s="18" t="s">
        <v>25</v>
      </c>
      <c r="CT118" s="18">
        <f t="shared" ca="1" si="29"/>
        <v>95</v>
      </c>
      <c r="CU118" s="16" t="str">
        <f t="shared" ca="1" si="40"/>
        <v>7B01015FA501000000000000000000000000000000000C00000000000000000000000000000000000000007F0000000000000000000000000000000000000000000000000000000000000000000000000000000000000616080511142C057D</v>
      </c>
      <c r="CV118" s="95">
        <v>117</v>
      </c>
      <c r="CW118" s="21"/>
      <c r="CX118" s="18" t="str">
        <f t="shared" si="41"/>
        <v>00</v>
      </c>
      <c r="CY118" s="18">
        <f t="shared" si="42"/>
        <v>0</v>
      </c>
      <c r="CZ118" s="20"/>
      <c r="DA118" s="21"/>
    </row>
    <row r="119" spans="1:105" ht="33">
      <c r="A119" s="27"/>
      <c r="B119" s="159"/>
      <c r="C119" s="166"/>
      <c r="D119" s="104"/>
      <c r="E119" s="16">
        <v>3</v>
      </c>
      <c r="F119" s="101" t="str">
        <f t="shared" si="30"/>
        <v>255</v>
      </c>
      <c r="G119" s="22" t="s">
        <v>22</v>
      </c>
      <c r="H119" s="18" t="s">
        <v>18</v>
      </c>
      <c r="I119" s="18">
        <v>1</v>
      </c>
      <c r="J119" s="18">
        <v>1</v>
      </c>
      <c r="K119" s="18" t="s">
        <v>448</v>
      </c>
      <c r="L119" s="18" t="s">
        <v>449</v>
      </c>
      <c r="M119" s="18">
        <v>1</v>
      </c>
      <c r="N119" s="18">
        <v>0</v>
      </c>
      <c r="O119" s="18">
        <v>0</v>
      </c>
      <c r="P119" s="18">
        <v>0</v>
      </c>
      <c r="Q119" s="18">
        <v>0</v>
      </c>
      <c r="R119" s="18">
        <v>0</v>
      </c>
      <c r="S119" s="19">
        <v>0</v>
      </c>
      <c r="T119" s="19">
        <v>0</v>
      </c>
      <c r="U119" s="19">
        <v>0</v>
      </c>
      <c r="V119" s="19">
        <v>0</v>
      </c>
      <c r="W119" s="19">
        <v>0</v>
      </c>
      <c r="X119" s="18">
        <v>0</v>
      </c>
      <c r="Y119" s="18" t="s">
        <v>368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0</v>
      </c>
      <c r="AH119" s="18">
        <v>0</v>
      </c>
      <c r="AI119" s="18">
        <v>0</v>
      </c>
      <c r="AJ119" s="18">
        <v>0</v>
      </c>
      <c r="AK119" s="18">
        <v>0</v>
      </c>
      <c r="AL119" s="18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  <c r="AR119" s="18">
        <v>0</v>
      </c>
      <c r="AS119" s="18">
        <v>0</v>
      </c>
      <c r="AT119" s="23" t="str">
        <f t="shared" si="59"/>
        <v>FF</v>
      </c>
      <c r="AU119" s="18">
        <v>0</v>
      </c>
      <c r="AV119" s="18">
        <v>0</v>
      </c>
      <c r="AW119" s="18">
        <v>0</v>
      </c>
      <c r="AX119" s="18">
        <v>0</v>
      </c>
      <c r="AY119" s="18">
        <v>0</v>
      </c>
      <c r="AZ119" s="18">
        <v>0</v>
      </c>
      <c r="BA119" s="18">
        <v>0</v>
      </c>
      <c r="BB119" s="18">
        <v>0</v>
      </c>
      <c r="BC119" s="18">
        <v>0</v>
      </c>
      <c r="BD119" s="18">
        <v>0</v>
      </c>
      <c r="BE119" s="18">
        <v>0</v>
      </c>
      <c r="BF119" s="18">
        <v>0</v>
      </c>
      <c r="BG119" s="18">
        <v>0</v>
      </c>
      <c r="BH119" s="18">
        <v>0</v>
      </c>
      <c r="BI119" s="18">
        <v>0</v>
      </c>
      <c r="BJ119" s="18">
        <v>0</v>
      </c>
      <c r="BK119" s="18">
        <v>0</v>
      </c>
      <c r="BL119" s="18">
        <v>0</v>
      </c>
      <c r="BM119" s="18">
        <v>0</v>
      </c>
      <c r="BN119" s="18">
        <v>0</v>
      </c>
      <c r="BO119" s="18">
        <v>0</v>
      </c>
      <c r="BP119" s="18">
        <v>0</v>
      </c>
      <c r="BQ119" s="18">
        <v>0</v>
      </c>
      <c r="BR119" s="18">
        <v>0</v>
      </c>
      <c r="BS119" s="18">
        <v>0</v>
      </c>
      <c r="BT119" s="18">
        <v>0</v>
      </c>
      <c r="BU119" s="18">
        <v>0</v>
      </c>
      <c r="BV119" s="18">
        <v>0</v>
      </c>
      <c r="BW119" s="18">
        <v>0</v>
      </c>
      <c r="BX119" s="18">
        <v>0</v>
      </c>
      <c r="BY119" s="18">
        <v>0</v>
      </c>
      <c r="BZ119" s="18">
        <v>0</v>
      </c>
      <c r="CA119" s="18">
        <v>0</v>
      </c>
      <c r="CB119" s="18">
        <v>0</v>
      </c>
      <c r="CC119" s="18">
        <v>0</v>
      </c>
      <c r="CD119" s="18">
        <v>0</v>
      </c>
      <c r="CE119" s="18">
        <v>0</v>
      </c>
      <c r="CF119" s="18">
        <v>0</v>
      </c>
      <c r="CG119" s="18">
        <v>0</v>
      </c>
      <c r="CH119" s="18">
        <v>0</v>
      </c>
      <c r="CI119" s="18">
        <v>0</v>
      </c>
      <c r="CJ119" s="18">
        <v>0</v>
      </c>
      <c r="CK119" s="18" t="str">
        <f t="shared" ca="1" si="32"/>
        <v>06</v>
      </c>
      <c r="CL119" s="18" t="str">
        <f t="shared" ca="1" si="33"/>
        <v>16</v>
      </c>
      <c r="CM119" s="18" t="str">
        <f t="shared" ca="1" si="34"/>
        <v>08</v>
      </c>
      <c r="CN119" s="18" t="str">
        <f t="shared" ca="1" si="35"/>
        <v>05</v>
      </c>
      <c r="CO119" s="18" t="str">
        <f t="shared" ca="1" si="36"/>
        <v>11</v>
      </c>
      <c r="CP119" s="18" t="str">
        <f t="shared" ca="1" si="37"/>
        <v>14</v>
      </c>
      <c r="CQ119" s="18" t="str">
        <f t="shared" ca="1" si="38"/>
        <v>2C</v>
      </c>
      <c r="CR119" s="18" t="str">
        <f t="shared" ca="1" si="39"/>
        <v>05</v>
      </c>
      <c r="CS119" s="18" t="s">
        <v>25</v>
      </c>
      <c r="CT119" s="18">
        <f t="shared" ca="1" si="29"/>
        <v>95</v>
      </c>
      <c r="CU119" s="16" t="str">
        <f t="shared" ca="1" si="40"/>
        <v>7B01015FA501000000000000000000000000000000000C0000000000000000000000000000000000000000FF0000000000000000000000000000000000000000000000000000000000000000000000000000000000000616080511142C057D</v>
      </c>
      <c r="CV119" s="95">
        <v>118</v>
      </c>
      <c r="CW119" s="21"/>
      <c r="CX119" s="18" t="str">
        <f t="shared" si="41"/>
        <v>00</v>
      </c>
      <c r="CY119" s="18">
        <f t="shared" si="42"/>
        <v>0</v>
      </c>
      <c r="CZ119" s="20"/>
      <c r="DA119" s="21"/>
    </row>
    <row r="120" spans="1:105" ht="33">
      <c r="A120" s="27"/>
      <c r="B120" s="157">
        <v>44</v>
      </c>
      <c r="C120" s="105" t="s">
        <v>367</v>
      </c>
      <c r="D120" s="104" t="s">
        <v>734</v>
      </c>
      <c r="E120" s="16">
        <v>1</v>
      </c>
      <c r="F120" s="101" t="str">
        <f t="shared" si="30"/>
        <v>000</v>
      </c>
      <c r="G120" s="22">
        <v>0</v>
      </c>
      <c r="H120" s="18" t="s">
        <v>18</v>
      </c>
      <c r="I120" s="18">
        <v>1</v>
      </c>
      <c r="J120" s="18">
        <v>1</v>
      </c>
      <c r="K120" s="18" t="s">
        <v>448</v>
      </c>
      <c r="L120" s="18" t="s">
        <v>449</v>
      </c>
      <c r="M120" s="18">
        <v>1</v>
      </c>
      <c r="N120" s="18">
        <v>0</v>
      </c>
      <c r="O120" s="18">
        <v>0</v>
      </c>
      <c r="P120" s="18">
        <v>0</v>
      </c>
      <c r="Q120" s="18">
        <v>0</v>
      </c>
      <c r="R120" s="18">
        <v>0</v>
      </c>
      <c r="S120" s="19">
        <v>0</v>
      </c>
      <c r="T120" s="19">
        <v>0</v>
      </c>
      <c r="U120" s="19">
        <v>0</v>
      </c>
      <c r="V120" s="19">
        <v>0</v>
      </c>
      <c r="W120" s="19">
        <v>0</v>
      </c>
      <c r="X120" s="18">
        <v>0</v>
      </c>
      <c r="Y120" s="18" t="s">
        <v>368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8">
        <v>0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8">
        <v>0</v>
      </c>
      <c r="AL120" s="18">
        <v>0</v>
      </c>
      <c r="AM120" s="18">
        <v>0</v>
      </c>
      <c r="AN120" s="18">
        <v>0</v>
      </c>
      <c r="AO120" s="18">
        <v>0</v>
      </c>
      <c r="AP120" s="18">
        <v>0</v>
      </c>
      <c r="AQ120" s="18">
        <v>0</v>
      </c>
      <c r="AR120" s="18">
        <v>0</v>
      </c>
      <c r="AS120" s="18">
        <v>0</v>
      </c>
      <c r="AT120" s="18">
        <v>0</v>
      </c>
      <c r="AU120" s="23">
        <f>G120</f>
        <v>0</v>
      </c>
      <c r="AV120" s="18">
        <v>0</v>
      </c>
      <c r="AW120" s="18">
        <v>0</v>
      </c>
      <c r="AX120" s="18">
        <v>0</v>
      </c>
      <c r="AY120" s="18">
        <v>0</v>
      </c>
      <c r="AZ120" s="18">
        <v>0</v>
      </c>
      <c r="BA120" s="18">
        <v>0</v>
      </c>
      <c r="BB120" s="18">
        <v>0</v>
      </c>
      <c r="BC120" s="18">
        <v>0</v>
      </c>
      <c r="BD120" s="18">
        <v>0</v>
      </c>
      <c r="BE120" s="18">
        <v>0</v>
      </c>
      <c r="BF120" s="18">
        <v>0</v>
      </c>
      <c r="BG120" s="18">
        <v>0</v>
      </c>
      <c r="BH120" s="18">
        <v>0</v>
      </c>
      <c r="BI120" s="18">
        <v>0</v>
      </c>
      <c r="BJ120" s="18">
        <v>0</v>
      </c>
      <c r="BK120" s="18">
        <v>0</v>
      </c>
      <c r="BL120" s="18">
        <v>0</v>
      </c>
      <c r="BM120" s="18">
        <v>0</v>
      </c>
      <c r="BN120" s="18">
        <v>0</v>
      </c>
      <c r="BO120" s="18">
        <v>0</v>
      </c>
      <c r="BP120" s="18">
        <v>0</v>
      </c>
      <c r="BQ120" s="18">
        <v>0</v>
      </c>
      <c r="BR120" s="18">
        <v>0</v>
      </c>
      <c r="BS120" s="18">
        <v>0</v>
      </c>
      <c r="BT120" s="18">
        <v>0</v>
      </c>
      <c r="BU120" s="18">
        <v>0</v>
      </c>
      <c r="BV120" s="18">
        <v>0</v>
      </c>
      <c r="BW120" s="18">
        <v>0</v>
      </c>
      <c r="BX120" s="18">
        <v>0</v>
      </c>
      <c r="BY120" s="18">
        <v>0</v>
      </c>
      <c r="BZ120" s="18">
        <v>0</v>
      </c>
      <c r="CA120" s="18">
        <v>0</v>
      </c>
      <c r="CB120" s="18">
        <v>0</v>
      </c>
      <c r="CC120" s="18">
        <v>0</v>
      </c>
      <c r="CD120" s="18">
        <v>0</v>
      </c>
      <c r="CE120" s="18">
        <v>0</v>
      </c>
      <c r="CF120" s="18">
        <v>0</v>
      </c>
      <c r="CG120" s="18">
        <v>0</v>
      </c>
      <c r="CH120" s="18">
        <v>0</v>
      </c>
      <c r="CI120" s="18">
        <v>0</v>
      </c>
      <c r="CJ120" s="18">
        <v>0</v>
      </c>
      <c r="CK120" s="18" t="str">
        <f t="shared" ca="1" si="32"/>
        <v>06</v>
      </c>
      <c r="CL120" s="18" t="str">
        <f t="shared" ca="1" si="33"/>
        <v>16</v>
      </c>
      <c r="CM120" s="18" t="str">
        <f t="shared" ca="1" si="34"/>
        <v>08</v>
      </c>
      <c r="CN120" s="18" t="str">
        <f t="shared" ca="1" si="35"/>
        <v>05</v>
      </c>
      <c r="CO120" s="18" t="str">
        <f t="shared" ca="1" si="36"/>
        <v>11</v>
      </c>
      <c r="CP120" s="18" t="str">
        <f t="shared" ca="1" si="37"/>
        <v>14</v>
      </c>
      <c r="CQ120" s="18" t="str">
        <f t="shared" ca="1" si="38"/>
        <v>2C</v>
      </c>
      <c r="CR120" s="18" t="str">
        <f t="shared" ca="1" si="39"/>
        <v>00</v>
      </c>
      <c r="CS120" s="18" t="s">
        <v>25</v>
      </c>
      <c r="CT120" s="18">
        <f t="shared" ca="1" si="29"/>
        <v>95</v>
      </c>
      <c r="CU120" s="16" t="str">
        <f t="shared" ca="1" si="40"/>
        <v>7B01015FA501000000000000000000000000000000000C0000000000000000000000000000000000000000000000000000000000000000000000000000000000000000000000000000000000000000000000000000000616080511142C007D</v>
      </c>
      <c r="CV120" s="95">
        <v>119</v>
      </c>
      <c r="CW120" s="21"/>
      <c r="CX120" s="18" t="str">
        <f t="shared" si="41"/>
        <v>00</v>
      </c>
      <c r="CY120" s="18">
        <f t="shared" si="42"/>
        <v>0</v>
      </c>
      <c r="CZ120" s="20"/>
      <c r="DA120" s="21"/>
    </row>
    <row r="121" spans="1:105" ht="33">
      <c r="A121" s="27"/>
      <c r="B121" s="158"/>
      <c r="C121" s="165" t="s">
        <v>406</v>
      </c>
      <c r="D121" s="104"/>
      <c r="E121" s="16">
        <v>2</v>
      </c>
      <c r="F121" s="101" t="str">
        <f t="shared" si="30"/>
        <v>127</v>
      </c>
      <c r="G121" s="22" t="s">
        <v>246</v>
      </c>
      <c r="H121" s="18" t="s">
        <v>18</v>
      </c>
      <c r="I121" s="18">
        <v>1</v>
      </c>
      <c r="J121" s="18">
        <v>1</v>
      </c>
      <c r="K121" s="18" t="s">
        <v>448</v>
      </c>
      <c r="L121" s="18" t="s">
        <v>449</v>
      </c>
      <c r="M121" s="18">
        <v>1</v>
      </c>
      <c r="N121" s="18">
        <v>0</v>
      </c>
      <c r="O121" s="18">
        <v>0</v>
      </c>
      <c r="P121" s="18">
        <v>0</v>
      </c>
      <c r="Q121" s="18">
        <v>0</v>
      </c>
      <c r="R121" s="18">
        <v>0</v>
      </c>
      <c r="S121" s="19">
        <v>0</v>
      </c>
      <c r="T121" s="19">
        <v>0</v>
      </c>
      <c r="U121" s="19">
        <v>0</v>
      </c>
      <c r="V121" s="19">
        <v>0</v>
      </c>
      <c r="W121" s="19">
        <v>0</v>
      </c>
      <c r="X121" s="18">
        <v>0</v>
      </c>
      <c r="Y121" s="18" t="s">
        <v>368</v>
      </c>
      <c r="Z121" s="18">
        <v>0</v>
      </c>
      <c r="AA121" s="18">
        <v>0</v>
      </c>
      <c r="AB121" s="18">
        <v>0</v>
      </c>
      <c r="AC121" s="18">
        <v>0</v>
      </c>
      <c r="AD121" s="18">
        <v>0</v>
      </c>
      <c r="AE121" s="18">
        <v>0</v>
      </c>
      <c r="AF121" s="18">
        <v>0</v>
      </c>
      <c r="AG121" s="18">
        <v>0</v>
      </c>
      <c r="AH121" s="18">
        <v>0</v>
      </c>
      <c r="AI121" s="18">
        <v>0</v>
      </c>
      <c r="AJ121" s="18">
        <v>0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  <c r="AR121" s="18">
        <v>0</v>
      </c>
      <c r="AS121" s="18">
        <v>0</v>
      </c>
      <c r="AT121" s="18">
        <v>0</v>
      </c>
      <c r="AU121" s="23" t="str">
        <f t="shared" ref="AU121:AU122" si="60">G121</f>
        <v>7F</v>
      </c>
      <c r="AV121" s="18">
        <v>0</v>
      </c>
      <c r="AW121" s="18">
        <v>0</v>
      </c>
      <c r="AX121" s="18">
        <v>0</v>
      </c>
      <c r="AY121" s="18">
        <v>0</v>
      </c>
      <c r="AZ121" s="18">
        <v>0</v>
      </c>
      <c r="BA121" s="18">
        <v>0</v>
      </c>
      <c r="BB121" s="18">
        <v>0</v>
      </c>
      <c r="BC121" s="18">
        <v>0</v>
      </c>
      <c r="BD121" s="18">
        <v>0</v>
      </c>
      <c r="BE121" s="18">
        <v>0</v>
      </c>
      <c r="BF121" s="18">
        <v>0</v>
      </c>
      <c r="BG121" s="18">
        <v>0</v>
      </c>
      <c r="BH121" s="18">
        <v>0</v>
      </c>
      <c r="BI121" s="18">
        <v>0</v>
      </c>
      <c r="BJ121" s="18">
        <v>0</v>
      </c>
      <c r="BK121" s="18">
        <v>0</v>
      </c>
      <c r="BL121" s="18">
        <v>0</v>
      </c>
      <c r="BM121" s="18">
        <v>0</v>
      </c>
      <c r="BN121" s="18">
        <v>0</v>
      </c>
      <c r="BO121" s="18">
        <v>0</v>
      </c>
      <c r="BP121" s="18">
        <v>0</v>
      </c>
      <c r="BQ121" s="18">
        <v>0</v>
      </c>
      <c r="BR121" s="18">
        <v>0</v>
      </c>
      <c r="BS121" s="18">
        <v>0</v>
      </c>
      <c r="BT121" s="18">
        <v>0</v>
      </c>
      <c r="BU121" s="18">
        <v>0</v>
      </c>
      <c r="BV121" s="18">
        <v>0</v>
      </c>
      <c r="BW121" s="18">
        <v>0</v>
      </c>
      <c r="BX121" s="18">
        <v>0</v>
      </c>
      <c r="BY121" s="18">
        <v>0</v>
      </c>
      <c r="BZ121" s="18">
        <v>0</v>
      </c>
      <c r="CA121" s="18">
        <v>0</v>
      </c>
      <c r="CB121" s="18">
        <v>0</v>
      </c>
      <c r="CC121" s="18">
        <v>0</v>
      </c>
      <c r="CD121" s="18">
        <v>0</v>
      </c>
      <c r="CE121" s="18">
        <v>0</v>
      </c>
      <c r="CF121" s="18">
        <v>0</v>
      </c>
      <c r="CG121" s="18">
        <v>0</v>
      </c>
      <c r="CH121" s="18">
        <v>0</v>
      </c>
      <c r="CI121" s="18">
        <v>0</v>
      </c>
      <c r="CJ121" s="18">
        <v>0</v>
      </c>
      <c r="CK121" s="18" t="str">
        <f t="shared" ca="1" si="32"/>
        <v>06</v>
      </c>
      <c r="CL121" s="18" t="str">
        <f t="shared" ca="1" si="33"/>
        <v>16</v>
      </c>
      <c r="CM121" s="18" t="str">
        <f t="shared" ca="1" si="34"/>
        <v>08</v>
      </c>
      <c r="CN121" s="18" t="str">
        <f t="shared" ca="1" si="35"/>
        <v>05</v>
      </c>
      <c r="CO121" s="18" t="str">
        <f t="shared" ca="1" si="36"/>
        <v>11</v>
      </c>
      <c r="CP121" s="18" t="str">
        <f t="shared" ca="1" si="37"/>
        <v>14</v>
      </c>
      <c r="CQ121" s="18" t="str">
        <f t="shared" ca="1" si="38"/>
        <v>2C</v>
      </c>
      <c r="CR121" s="18" t="str">
        <f t="shared" ca="1" si="39"/>
        <v>05</v>
      </c>
      <c r="CS121" s="18" t="s">
        <v>25</v>
      </c>
      <c r="CT121" s="18">
        <f t="shared" ca="1" si="29"/>
        <v>95</v>
      </c>
      <c r="CU121" s="16" t="str">
        <f t="shared" ca="1" si="40"/>
        <v>7B01015FA501000000000000000000000000000000000C0000000000000000000000000000000000000000007F00000000000000000000000000000000000000000000000000000000000000000000000000000000000616080511142C057D</v>
      </c>
      <c r="CV121" s="95">
        <v>120</v>
      </c>
      <c r="CW121" s="21"/>
      <c r="CX121" s="18" t="str">
        <f t="shared" si="41"/>
        <v>00</v>
      </c>
      <c r="CY121" s="18">
        <f t="shared" si="42"/>
        <v>0</v>
      </c>
      <c r="CZ121" s="20"/>
      <c r="DA121" s="21"/>
    </row>
    <row r="122" spans="1:105" ht="33">
      <c r="A122" s="27"/>
      <c r="B122" s="159"/>
      <c r="C122" s="166"/>
      <c r="D122" s="104"/>
      <c r="E122" s="16">
        <v>3</v>
      </c>
      <c r="F122" s="101" t="str">
        <f t="shared" si="30"/>
        <v>255</v>
      </c>
      <c r="G122" s="22" t="s">
        <v>22</v>
      </c>
      <c r="H122" s="18" t="s">
        <v>18</v>
      </c>
      <c r="I122" s="18">
        <v>1</v>
      </c>
      <c r="J122" s="18">
        <v>1</v>
      </c>
      <c r="K122" s="18" t="s">
        <v>448</v>
      </c>
      <c r="L122" s="18" t="s">
        <v>449</v>
      </c>
      <c r="M122" s="18">
        <v>1</v>
      </c>
      <c r="N122" s="18">
        <v>0</v>
      </c>
      <c r="O122" s="18">
        <v>0</v>
      </c>
      <c r="P122" s="18">
        <v>0</v>
      </c>
      <c r="Q122" s="18">
        <v>0</v>
      </c>
      <c r="R122" s="18">
        <v>0</v>
      </c>
      <c r="S122" s="19">
        <v>0</v>
      </c>
      <c r="T122" s="19">
        <v>0</v>
      </c>
      <c r="U122" s="19">
        <v>0</v>
      </c>
      <c r="V122" s="19">
        <v>0</v>
      </c>
      <c r="W122" s="19">
        <v>0</v>
      </c>
      <c r="X122" s="18">
        <v>0</v>
      </c>
      <c r="Y122" s="18" t="s">
        <v>368</v>
      </c>
      <c r="Z122" s="18">
        <v>0</v>
      </c>
      <c r="AA122" s="18">
        <v>0</v>
      </c>
      <c r="AB122" s="18">
        <v>0</v>
      </c>
      <c r="AC122" s="18">
        <v>0</v>
      </c>
      <c r="AD122" s="18">
        <v>0</v>
      </c>
      <c r="AE122" s="18">
        <v>0</v>
      </c>
      <c r="AF122" s="18">
        <v>0</v>
      </c>
      <c r="AG122" s="18">
        <v>0</v>
      </c>
      <c r="AH122" s="18">
        <v>0</v>
      </c>
      <c r="AI122" s="18">
        <v>0</v>
      </c>
      <c r="AJ122" s="18">
        <v>0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AR122" s="18">
        <v>0</v>
      </c>
      <c r="AS122" s="18">
        <v>0</v>
      </c>
      <c r="AT122" s="18">
        <v>0</v>
      </c>
      <c r="AU122" s="23" t="str">
        <f t="shared" si="60"/>
        <v>FF</v>
      </c>
      <c r="AV122" s="18">
        <v>0</v>
      </c>
      <c r="AW122" s="18">
        <v>0</v>
      </c>
      <c r="AX122" s="18">
        <v>0</v>
      </c>
      <c r="AY122" s="18">
        <v>0</v>
      </c>
      <c r="AZ122" s="18">
        <v>0</v>
      </c>
      <c r="BA122" s="18">
        <v>0</v>
      </c>
      <c r="BB122" s="18">
        <v>0</v>
      </c>
      <c r="BC122" s="18">
        <v>0</v>
      </c>
      <c r="BD122" s="18">
        <v>0</v>
      </c>
      <c r="BE122" s="18">
        <v>0</v>
      </c>
      <c r="BF122" s="18">
        <v>0</v>
      </c>
      <c r="BG122" s="18">
        <v>0</v>
      </c>
      <c r="BH122" s="18">
        <v>0</v>
      </c>
      <c r="BI122" s="18">
        <v>0</v>
      </c>
      <c r="BJ122" s="18">
        <v>0</v>
      </c>
      <c r="BK122" s="18">
        <v>0</v>
      </c>
      <c r="BL122" s="18">
        <v>0</v>
      </c>
      <c r="BM122" s="18">
        <v>0</v>
      </c>
      <c r="BN122" s="18">
        <v>0</v>
      </c>
      <c r="BO122" s="18">
        <v>0</v>
      </c>
      <c r="BP122" s="18">
        <v>0</v>
      </c>
      <c r="BQ122" s="18">
        <v>0</v>
      </c>
      <c r="BR122" s="18">
        <v>0</v>
      </c>
      <c r="BS122" s="18">
        <v>0</v>
      </c>
      <c r="BT122" s="18">
        <v>0</v>
      </c>
      <c r="BU122" s="18">
        <v>0</v>
      </c>
      <c r="BV122" s="18">
        <v>0</v>
      </c>
      <c r="BW122" s="18">
        <v>0</v>
      </c>
      <c r="BX122" s="18">
        <v>0</v>
      </c>
      <c r="BY122" s="18">
        <v>0</v>
      </c>
      <c r="BZ122" s="18">
        <v>0</v>
      </c>
      <c r="CA122" s="18">
        <v>0</v>
      </c>
      <c r="CB122" s="18">
        <v>0</v>
      </c>
      <c r="CC122" s="18">
        <v>0</v>
      </c>
      <c r="CD122" s="18">
        <v>0</v>
      </c>
      <c r="CE122" s="18">
        <v>0</v>
      </c>
      <c r="CF122" s="18">
        <v>0</v>
      </c>
      <c r="CG122" s="18">
        <v>0</v>
      </c>
      <c r="CH122" s="18">
        <v>0</v>
      </c>
      <c r="CI122" s="18">
        <v>0</v>
      </c>
      <c r="CJ122" s="18">
        <v>0</v>
      </c>
      <c r="CK122" s="18" t="str">
        <f t="shared" ca="1" si="32"/>
        <v>06</v>
      </c>
      <c r="CL122" s="18" t="str">
        <f t="shared" ca="1" si="33"/>
        <v>16</v>
      </c>
      <c r="CM122" s="18" t="str">
        <f t="shared" ca="1" si="34"/>
        <v>08</v>
      </c>
      <c r="CN122" s="18" t="str">
        <f t="shared" ca="1" si="35"/>
        <v>05</v>
      </c>
      <c r="CO122" s="18" t="str">
        <f t="shared" ca="1" si="36"/>
        <v>11</v>
      </c>
      <c r="CP122" s="18" t="str">
        <f t="shared" ca="1" si="37"/>
        <v>14</v>
      </c>
      <c r="CQ122" s="18" t="str">
        <f t="shared" ca="1" si="38"/>
        <v>2C</v>
      </c>
      <c r="CR122" s="18" t="str">
        <f t="shared" ca="1" si="39"/>
        <v>05</v>
      </c>
      <c r="CS122" s="18" t="s">
        <v>25</v>
      </c>
      <c r="CT122" s="18">
        <f t="shared" ca="1" si="29"/>
        <v>95</v>
      </c>
      <c r="CU122" s="16" t="str">
        <f t="shared" ca="1" si="40"/>
        <v>7B01015FA501000000000000000000000000000000000C000000000000000000000000000000000000000000FF00000000000000000000000000000000000000000000000000000000000000000000000000000000000616080511142C057D</v>
      </c>
      <c r="CV122" s="95">
        <v>121</v>
      </c>
      <c r="CW122" s="21"/>
      <c r="CX122" s="18" t="str">
        <f t="shared" si="41"/>
        <v>00</v>
      </c>
      <c r="CY122" s="18">
        <f t="shared" si="42"/>
        <v>0</v>
      </c>
      <c r="CZ122" s="20"/>
      <c r="DA122" s="21"/>
    </row>
    <row r="123" spans="1:105" ht="33">
      <c r="A123" s="27"/>
      <c r="B123" s="157">
        <v>45</v>
      </c>
      <c r="C123" s="105" t="s">
        <v>369</v>
      </c>
      <c r="D123" s="104" t="s">
        <v>736</v>
      </c>
      <c r="E123" s="16">
        <v>1</v>
      </c>
      <c r="F123" s="101" t="str">
        <f t="shared" si="30"/>
        <v>000</v>
      </c>
      <c r="G123" s="22">
        <v>0</v>
      </c>
      <c r="H123" s="18" t="s">
        <v>18</v>
      </c>
      <c r="I123" s="18">
        <v>1</v>
      </c>
      <c r="J123" s="18">
        <v>1</v>
      </c>
      <c r="K123" s="18" t="s">
        <v>448</v>
      </c>
      <c r="L123" s="18" t="s">
        <v>449</v>
      </c>
      <c r="M123" s="18">
        <v>1</v>
      </c>
      <c r="N123" s="18">
        <v>0</v>
      </c>
      <c r="O123" s="18">
        <v>0</v>
      </c>
      <c r="P123" s="18">
        <v>0</v>
      </c>
      <c r="Q123" s="18">
        <v>0</v>
      </c>
      <c r="R123" s="18">
        <v>0</v>
      </c>
      <c r="S123" s="19">
        <v>0</v>
      </c>
      <c r="T123" s="19">
        <v>0</v>
      </c>
      <c r="U123" s="19">
        <v>0</v>
      </c>
      <c r="V123" s="19">
        <v>0</v>
      </c>
      <c r="W123" s="19">
        <v>0</v>
      </c>
      <c r="X123" s="18">
        <v>0</v>
      </c>
      <c r="Y123" s="18" t="s">
        <v>368</v>
      </c>
      <c r="Z123" s="18">
        <v>0</v>
      </c>
      <c r="AA123" s="18">
        <v>0</v>
      </c>
      <c r="AB123" s="18">
        <v>0</v>
      </c>
      <c r="AC123" s="18">
        <v>0</v>
      </c>
      <c r="AD123" s="18">
        <v>0</v>
      </c>
      <c r="AE123" s="18">
        <v>0</v>
      </c>
      <c r="AF123" s="18">
        <v>0</v>
      </c>
      <c r="AG123" s="18">
        <v>0</v>
      </c>
      <c r="AH123" s="18">
        <v>0</v>
      </c>
      <c r="AI123" s="18">
        <v>0</v>
      </c>
      <c r="AJ123" s="18">
        <v>0</v>
      </c>
      <c r="AK123" s="18">
        <v>0</v>
      </c>
      <c r="AL123" s="18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0</v>
      </c>
      <c r="AR123" s="18">
        <v>0</v>
      </c>
      <c r="AS123" s="18">
        <v>0</v>
      </c>
      <c r="AT123" s="18">
        <v>0</v>
      </c>
      <c r="AU123" s="18">
        <v>0</v>
      </c>
      <c r="AV123" s="23">
        <f>G123</f>
        <v>0</v>
      </c>
      <c r="AW123" s="18">
        <v>0</v>
      </c>
      <c r="AX123" s="18">
        <v>0</v>
      </c>
      <c r="AY123" s="18">
        <v>0</v>
      </c>
      <c r="AZ123" s="18">
        <v>0</v>
      </c>
      <c r="BA123" s="18">
        <v>0</v>
      </c>
      <c r="BB123" s="18">
        <v>0</v>
      </c>
      <c r="BC123" s="18">
        <v>0</v>
      </c>
      <c r="BD123" s="18">
        <v>0</v>
      </c>
      <c r="BE123" s="18">
        <v>0</v>
      </c>
      <c r="BF123" s="18">
        <v>0</v>
      </c>
      <c r="BG123" s="18">
        <v>0</v>
      </c>
      <c r="BH123" s="18">
        <v>0</v>
      </c>
      <c r="BI123" s="18">
        <v>0</v>
      </c>
      <c r="BJ123" s="18">
        <v>0</v>
      </c>
      <c r="BK123" s="18">
        <v>0</v>
      </c>
      <c r="BL123" s="18">
        <v>0</v>
      </c>
      <c r="BM123" s="18">
        <v>0</v>
      </c>
      <c r="BN123" s="18">
        <v>0</v>
      </c>
      <c r="BO123" s="18">
        <v>0</v>
      </c>
      <c r="BP123" s="18">
        <v>0</v>
      </c>
      <c r="BQ123" s="18">
        <v>0</v>
      </c>
      <c r="BR123" s="18">
        <v>0</v>
      </c>
      <c r="BS123" s="18">
        <v>0</v>
      </c>
      <c r="BT123" s="18">
        <v>0</v>
      </c>
      <c r="BU123" s="18">
        <v>0</v>
      </c>
      <c r="BV123" s="18">
        <v>0</v>
      </c>
      <c r="BW123" s="18">
        <v>0</v>
      </c>
      <c r="BX123" s="18">
        <v>0</v>
      </c>
      <c r="BY123" s="18">
        <v>0</v>
      </c>
      <c r="BZ123" s="18">
        <v>0</v>
      </c>
      <c r="CA123" s="18">
        <v>0</v>
      </c>
      <c r="CB123" s="18">
        <v>0</v>
      </c>
      <c r="CC123" s="18">
        <v>0</v>
      </c>
      <c r="CD123" s="18">
        <v>0</v>
      </c>
      <c r="CE123" s="18">
        <v>0</v>
      </c>
      <c r="CF123" s="18">
        <v>0</v>
      </c>
      <c r="CG123" s="18">
        <v>0</v>
      </c>
      <c r="CH123" s="18">
        <v>0</v>
      </c>
      <c r="CI123" s="18">
        <v>0</v>
      </c>
      <c r="CJ123" s="18">
        <v>0</v>
      </c>
      <c r="CK123" s="18" t="str">
        <f t="shared" ca="1" si="32"/>
        <v>06</v>
      </c>
      <c r="CL123" s="18" t="str">
        <f t="shared" ca="1" si="33"/>
        <v>16</v>
      </c>
      <c r="CM123" s="18" t="str">
        <f t="shared" ca="1" si="34"/>
        <v>08</v>
      </c>
      <c r="CN123" s="18" t="str">
        <f t="shared" ca="1" si="35"/>
        <v>05</v>
      </c>
      <c r="CO123" s="18" t="str">
        <f t="shared" ca="1" si="36"/>
        <v>11</v>
      </c>
      <c r="CP123" s="18" t="str">
        <f t="shared" ca="1" si="37"/>
        <v>14</v>
      </c>
      <c r="CQ123" s="18" t="str">
        <f t="shared" ca="1" si="38"/>
        <v>2C</v>
      </c>
      <c r="CR123" s="18" t="str">
        <f t="shared" ca="1" si="39"/>
        <v>00</v>
      </c>
      <c r="CS123" s="18" t="s">
        <v>25</v>
      </c>
      <c r="CT123" s="18">
        <f t="shared" ca="1" si="29"/>
        <v>95</v>
      </c>
      <c r="CU123" s="16" t="str">
        <f t="shared" ca="1" si="40"/>
        <v>7B01015FA501000000000000000000000000000000000C0000000000000000000000000000000000000000000000000000000000000000000000000000000000000000000000000000000000000000000000000000000616080511142C007D</v>
      </c>
      <c r="CV123" s="95">
        <v>122</v>
      </c>
      <c r="CW123" s="21"/>
      <c r="CX123" s="18" t="str">
        <f t="shared" si="41"/>
        <v>00</v>
      </c>
      <c r="CY123" s="18">
        <f t="shared" si="42"/>
        <v>0</v>
      </c>
      <c r="CZ123" s="20"/>
      <c r="DA123" s="21"/>
    </row>
    <row r="124" spans="1:105" ht="33">
      <c r="A124" s="27"/>
      <c r="B124" s="158"/>
      <c r="C124" s="165" t="s">
        <v>407</v>
      </c>
      <c r="D124" s="104"/>
      <c r="E124" s="16">
        <v>2</v>
      </c>
      <c r="F124" s="101" t="str">
        <f t="shared" si="30"/>
        <v>127</v>
      </c>
      <c r="G124" s="22" t="s">
        <v>246</v>
      </c>
      <c r="H124" s="18" t="s">
        <v>18</v>
      </c>
      <c r="I124" s="18">
        <v>1</v>
      </c>
      <c r="J124" s="18">
        <v>1</v>
      </c>
      <c r="K124" s="18" t="s">
        <v>448</v>
      </c>
      <c r="L124" s="18" t="s">
        <v>449</v>
      </c>
      <c r="M124" s="18">
        <v>1</v>
      </c>
      <c r="N124" s="18">
        <v>0</v>
      </c>
      <c r="O124" s="18">
        <v>0</v>
      </c>
      <c r="P124" s="18">
        <v>0</v>
      </c>
      <c r="Q124" s="18">
        <v>0</v>
      </c>
      <c r="R124" s="18">
        <v>0</v>
      </c>
      <c r="S124" s="19">
        <v>0</v>
      </c>
      <c r="T124" s="19">
        <v>0</v>
      </c>
      <c r="U124" s="19">
        <v>0</v>
      </c>
      <c r="V124" s="19">
        <v>0</v>
      </c>
      <c r="W124" s="19">
        <v>0</v>
      </c>
      <c r="X124" s="18">
        <v>0</v>
      </c>
      <c r="Y124" s="18" t="s">
        <v>368</v>
      </c>
      <c r="Z124" s="18">
        <v>0</v>
      </c>
      <c r="AA124" s="18">
        <v>0</v>
      </c>
      <c r="AB124" s="18">
        <v>0</v>
      </c>
      <c r="AC124" s="18">
        <v>0</v>
      </c>
      <c r="AD124" s="18">
        <v>0</v>
      </c>
      <c r="AE124" s="18">
        <v>0</v>
      </c>
      <c r="AF124" s="18">
        <v>0</v>
      </c>
      <c r="AG124" s="18">
        <v>0</v>
      </c>
      <c r="AH124" s="18">
        <v>0</v>
      </c>
      <c r="AI124" s="18">
        <v>0</v>
      </c>
      <c r="AJ124" s="18">
        <v>0</v>
      </c>
      <c r="AK124" s="18">
        <v>0</v>
      </c>
      <c r="AL124" s="18">
        <v>0</v>
      </c>
      <c r="AM124" s="18">
        <v>0</v>
      </c>
      <c r="AN124" s="18">
        <v>0</v>
      </c>
      <c r="AO124" s="18">
        <v>0</v>
      </c>
      <c r="AP124" s="18">
        <v>0</v>
      </c>
      <c r="AQ124" s="18">
        <v>0</v>
      </c>
      <c r="AR124" s="18">
        <v>0</v>
      </c>
      <c r="AS124" s="18">
        <v>0</v>
      </c>
      <c r="AT124" s="18">
        <v>0</v>
      </c>
      <c r="AU124" s="18">
        <v>0</v>
      </c>
      <c r="AV124" s="23" t="str">
        <f t="shared" ref="AV124:AV125" si="61">G124</f>
        <v>7F</v>
      </c>
      <c r="AW124" s="18">
        <v>0</v>
      </c>
      <c r="AX124" s="18">
        <v>0</v>
      </c>
      <c r="AY124" s="18">
        <v>0</v>
      </c>
      <c r="AZ124" s="18">
        <v>0</v>
      </c>
      <c r="BA124" s="18">
        <v>0</v>
      </c>
      <c r="BB124" s="18">
        <v>0</v>
      </c>
      <c r="BC124" s="18">
        <v>0</v>
      </c>
      <c r="BD124" s="18">
        <v>0</v>
      </c>
      <c r="BE124" s="18">
        <v>0</v>
      </c>
      <c r="BF124" s="18">
        <v>0</v>
      </c>
      <c r="BG124" s="18">
        <v>0</v>
      </c>
      <c r="BH124" s="18">
        <v>0</v>
      </c>
      <c r="BI124" s="18">
        <v>0</v>
      </c>
      <c r="BJ124" s="18">
        <v>0</v>
      </c>
      <c r="BK124" s="18">
        <v>0</v>
      </c>
      <c r="BL124" s="18">
        <v>0</v>
      </c>
      <c r="BM124" s="18">
        <v>0</v>
      </c>
      <c r="BN124" s="18">
        <v>0</v>
      </c>
      <c r="BO124" s="18">
        <v>0</v>
      </c>
      <c r="BP124" s="18">
        <v>0</v>
      </c>
      <c r="BQ124" s="18">
        <v>0</v>
      </c>
      <c r="BR124" s="18">
        <v>0</v>
      </c>
      <c r="BS124" s="18">
        <v>0</v>
      </c>
      <c r="BT124" s="18">
        <v>0</v>
      </c>
      <c r="BU124" s="18">
        <v>0</v>
      </c>
      <c r="BV124" s="18">
        <v>0</v>
      </c>
      <c r="BW124" s="18">
        <v>0</v>
      </c>
      <c r="BX124" s="18">
        <v>0</v>
      </c>
      <c r="BY124" s="18">
        <v>0</v>
      </c>
      <c r="BZ124" s="18">
        <v>0</v>
      </c>
      <c r="CA124" s="18">
        <v>0</v>
      </c>
      <c r="CB124" s="18">
        <v>0</v>
      </c>
      <c r="CC124" s="18">
        <v>0</v>
      </c>
      <c r="CD124" s="18">
        <v>0</v>
      </c>
      <c r="CE124" s="18">
        <v>0</v>
      </c>
      <c r="CF124" s="18">
        <v>0</v>
      </c>
      <c r="CG124" s="18">
        <v>0</v>
      </c>
      <c r="CH124" s="18">
        <v>0</v>
      </c>
      <c r="CI124" s="18">
        <v>0</v>
      </c>
      <c r="CJ124" s="18">
        <v>0</v>
      </c>
      <c r="CK124" s="18" t="str">
        <f t="shared" ca="1" si="32"/>
        <v>06</v>
      </c>
      <c r="CL124" s="18" t="str">
        <f t="shared" ca="1" si="33"/>
        <v>16</v>
      </c>
      <c r="CM124" s="18" t="str">
        <f t="shared" ca="1" si="34"/>
        <v>08</v>
      </c>
      <c r="CN124" s="18" t="str">
        <f t="shared" ca="1" si="35"/>
        <v>05</v>
      </c>
      <c r="CO124" s="18" t="str">
        <f t="shared" ca="1" si="36"/>
        <v>11</v>
      </c>
      <c r="CP124" s="18" t="str">
        <f t="shared" ca="1" si="37"/>
        <v>14</v>
      </c>
      <c r="CQ124" s="18" t="str">
        <f t="shared" ca="1" si="38"/>
        <v>2C</v>
      </c>
      <c r="CR124" s="18" t="str">
        <f t="shared" ca="1" si="39"/>
        <v>05</v>
      </c>
      <c r="CS124" s="18" t="s">
        <v>25</v>
      </c>
      <c r="CT124" s="18">
        <f t="shared" ca="1" si="29"/>
        <v>95</v>
      </c>
      <c r="CU124" s="16" t="str">
        <f t="shared" ca="1" si="40"/>
        <v>7B01015FA501000000000000000000000000000000000C000000000000000000000000000000000000000000007F000000000000000000000000000000000000000000000000000000000000000000000000000000000616080511142C057D</v>
      </c>
      <c r="CV124" s="95">
        <v>123</v>
      </c>
      <c r="CW124" s="21"/>
      <c r="CX124" s="18" t="str">
        <f t="shared" si="41"/>
        <v>00</v>
      </c>
      <c r="CY124" s="18">
        <f t="shared" si="42"/>
        <v>0</v>
      </c>
      <c r="CZ124" s="20"/>
      <c r="DA124" s="21"/>
    </row>
    <row r="125" spans="1:105" ht="33">
      <c r="A125" s="27"/>
      <c r="B125" s="159"/>
      <c r="C125" s="166"/>
      <c r="D125" s="104"/>
      <c r="E125" s="16">
        <v>3</v>
      </c>
      <c r="F125" s="101" t="str">
        <f t="shared" si="30"/>
        <v>255</v>
      </c>
      <c r="G125" s="22" t="s">
        <v>22</v>
      </c>
      <c r="H125" s="18" t="s">
        <v>18</v>
      </c>
      <c r="I125" s="18">
        <v>1</v>
      </c>
      <c r="J125" s="18">
        <v>1</v>
      </c>
      <c r="K125" s="18" t="s">
        <v>448</v>
      </c>
      <c r="L125" s="18" t="s">
        <v>449</v>
      </c>
      <c r="M125" s="18">
        <v>1</v>
      </c>
      <c r="N125" s="18">
        <v>0</v>
      </c>
      <c r="O125" s="18">
        <v>0</v>
      </c>
      <c r="P125" s="18">
        <v>0</v>
      </c>
      <c r="Q125" s="18">
        <v>0</v>
      </c>
      <c r="R125" s="18">
        <v>0</v>
      </c>
      <c r="S125" s="19">
        <v>0</v>
      </c>
      <c r="T125" s="19">
        <v>0</v>
      </c>
      <c r="U125" s="19">
        <v>0</v>
      </c>
      <c r="V125" s="19">
        <v>0</v>
      </c>
      <c r="W125" s="19">
        <v>0</v>
      </c>
      <c r="X125" s="18">
        <v>0</v>
      </c>
      <c r="Y125" s="18" t="s">
        <v>368</v>
      </c>
      <c r="Z125" s="18">
        <v>0</v>
      </c>
      <c r="AA125" s="18">
        <v>0</v>
      </c>
      <c r="AB125" s="18">
        <v>0</v>
      </c>
      <c r="AC125" s="18">
        <v>0</v>
      </c>
      <c r="AD125" s="18">
        <v>0</v>
      </c>
      <c r="AE125" s="18">
        <v>0</v>
      </c>
      <c r="AF125" s="18">
        <v>0</v>
      </c>
      <c r="AG125" s="18">
        <v>0</v>
      </c>
      <c r="AH125" s="18">
        <v>0</v>
      </c>
      <c r="AI125" s="18">
        <v>0</v>
      </c>
      <c r="AJ125" s="18">
        <v>0</v>
      </c>
      <c r="AK125" s="18">
        <v>0</v>
      </c>
      <c r="AL125" s="18">
        <v>0</v>
      </c>
      <c r="AM125" s="18">
        <v>0</v>
      </c>
      <c r="AN125" s="18">
        <v>0</v>
      </c>
      <c r="AO125" s="18">
        <v>0</v>
      </c>
      <c r="AP125" s="18">
        <v>0</v>
      </c>
      <c r="AQ125" s="18">
        <v>0</v>
      </c>
      <c r="AR125" s="18">
        <v>0</v>
      </c>
      <c r="AS125" s="18">
        <v>0</v>
      </c>
      <c r="AT125" s="18">
        <v>0</v>
      </c>
      <c r="AU125" s="18">
        <v>0</v>
      </c>
      <c r="AV125" s="23" t="str">
        <f t="shared" si="61"/>
        <v>FF</v>
      </c>
      <c r="AW125" s="18">
        <v>0</v>
      </c>
      <c r="AX125" s="18">
        <v>0</v>
      </c>
      <c r="AY125" s="18">
        <v>0</v>
      </c>
      <c r="AZ125" s="18">
        <v>0</v>
      </c>
      <c r="BA125" s="18">
        <v>0</v>
      </c>
      <c r="BB125" s="18">
        <v>0</v>
      </c>
      <c r="BC125" s="18">
        <v>0</v>
      </c>
      <c r="BD125" s="18">
        <v>0</v>
      </c>
      <c r="BE125" s="18">
        <v>0</v>
      </c>
      <c r="BF125" s="18">
        <v>0</v>
      </c>
      <c r="BG125" s="18">
        <v>0</v>
      </c>
      <c r="BH125" s="18">
        <v>0</v>
      </c>
      <c r="BI125" s="18">
        <v>0</v>
      </c>
      <c r="BJ125" s="18">
        <v>0</v>
      </c>
      <c r="BK125" s="18">
        <v>0</v>
      </c>
      <c r="BL125" s="18">
        <v>0</v>
      </c>
      <c r="BM125" s="18">
        <v>0</v>
      </c>
      <c r="BN125" s="18">
        <v>0</v>
      </c>
      <c r="BO125" s="18">
        <v>0</v>
      </c>
      <c r="BP125" s="18">
        <v>0</v>
      </c>
      <c r="BQ125" s="18">
        <v>0</v>
      </c>
      <c r="BR125" s="18">
        <v>0</v>
      </c>
      <c r="BS125" s="18">
        <v>0</v>
      </c>
      <c r="BT125" s="18">
        <v>0</v>
      </c>
      <c r="BU125" s="18">
        <v>0</v>
      </c>
      <c r="BV125" s="18">
        <v>0</v>
      </c>
      <c r="BW125" s="18">
        <v>0</v>
      </c>
      <c r="BX125" s="18">
        <v>0</v>
      </c>
      <c r="BY125" s="18">
        <v>0</v>
      </c>
      <c r="BZ125" s="18">
        <v>0</v>
      </c>
      <c r="CA125" s="18">
        <v>0</v>
      </c>
      <c r="CB125" s="18">
        <v>0</v>
      </c>
      <c r="CC125" s="18">
        <v>0</v>
      </c>
      <c r="CD125" s="18">
        <v>0</v>
      </c>
      <c r="CE125" s="18">
        <v>0</v>
      </c>
      <c r="CF125" s="18">
        <v>0</v>
      </c>
      <c r="CG125" s="18">
        <v>0</v>
      </c>
      <c r="CH125" s="18">
        <v>0</v>
      </c>
      <c r="CI125" s="18">
        <v>0</v>
      </c>
      <c r="CJ125" s="18">
        <v>0</v>
      </c>
      <c r="CK125" s="18" t="str">
        <f t="shared" ca="1" si="32"/>
        <v>06</v>
      </c>
      <c r="CL125" s="18" t="str">
        <f t="shared" ca="1" si="33"/>
        <v>16</v>
      </c>
      <c r="CM125" s="18" t="str">
        <f t="shared" ca="1" si="34"/>
        <v>08</v>
      </c>
      <c r="CN125" s="18" t="str">
        <f t="shared" ca="1" si="35"/>
        <v>05</v>
      </c>
      <c r="CO125" s="18" t="str">
        <f t="shared" ca="1" si="36"/>
        <v>11</v>
      </c>
      <c r="CP125" s="18" t="str">
        <f t="shared" ca="1" si="37"/>
        <v>14</v>
      </c>
      <c r="CQ125" s="18" t="str">
        <f t="shared" ca="1" si="38"/>
        <v>2C</v>
      </c>
      <c r="CR125" s="18" t="str">
        <f t="shared" ca="1" si="39"/>
        <v>05</v>
      </c>
      <c r="CS125" s="18" t="s">
        <v>25</v>
      </c>
      <c r="CT125" s="18">
        <f t="shared" ca="1" si="29"/>
        <v>95</v>
      </c>
      <c r="CU125" s="16" t="str">
        <f t="shared" ca="1" si="40"/>
        <v>7B01015FA501000000000000000000000000000000000C00000000000000000000000000000000000000000000FF000000000000000000000000000000000000000000000000000000000000000000000000000000000616080511142C057D</v>
      </c>
      <c r="CV125" s="95">
        <v>124</v>
      </c>
      <c r="CW125" s="21"/>
      <c r="CX125" s="18" t="str">
        <f t="shared" si="41"/>
        <v>00</v>
      </c>
      <c r="CY125" s="18">
        <f t="shared" si="42"/>
        <v>0</v>
      </c>
      <c r="CZ125" s="20"/>
      <c r="DA125" s="21"/>
    </row>
    <row r="126" spans="1:105" ht="33">
      <c r="A126" s="27"/>
      <c r="B126" s="157">
        <v>46</v>
      </c>
      <c r="C126" s="105" t="s">
        <v>367</v>
      </c>
      <c r="D126" s="104" t="s">
        <v>734</v>
      </c>
      <c r="E126" s="16">
        <v>1</v>
      </c>
      <c r="F126" s="101" t="str">
        <f t="shared" si="30"/>
        <v>000</v>
      </c>
      <c r="G126" s="22">
        <v>0</v>
      </c>
      <c r="H126" s="18" t="s">
        <v>18</v>
      </c>
      <c r="I126" s="18">
        <v>1</v>
      </c>
      <c r="J126" s="18">
        <v>1</v>
      </c>
      <c r="K126" s="18" t="s">
        <v>448</v>
      </c>
      <c r="L126" s="18" t="s">
        <v>449</v>
      </c>
      <c r="M126" s="18">
        <v>1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8">
        <v>0</v>
      </c>
      <c r="Y126" s="18" t="s">
        <v>368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</v>
      </c>
      <c r="AH126" s="18">
        <v>0</v>
      </c>
      <c r="AI126" s="18">
        <v>0</v>
      </c>
      <c r="AJ126" s="18">
        <v>0</v>
      </c>
      <c r="AK126" s="18">
        <v>0</v>
      </c>
      <c r="AL126" s="18">
        <v>0</v>
      </c>
      <c r="AM126" s="18">
        <v>0</v>
      </c>
      <c r="AN126" s="18">
        <v>0</v>
      </c>
      <c r="AO126" s="18">
        <v>0</v>
      </c>
      <c r="AP126" s="18">
        <v>0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23">
        <f>G126</f>
        <v>0</v>
      </c>
      <c r="AX126" s="18">
        <v>0</v>
      </c>
      <c r="AY126" s="18">
        <v>0</v>
      </c>
      <c r="AZ126" s="18">
        <v>0</v>
      </c>
      <c r="BA126" s="18">
        <v>0</v>
      </c>
      <c r="BB126" s="18">
        <v>0</v>
      </c>
      <c r="BC126" s="18">
        <v>0</v>
      </c>
      <c r="BD126" s="18">
        <v>0</v>
      </c>
      <c r="BE126" s="18">
        <v>0</v>
      </c>
      <c r="BF126" s="18">
        <v>0</v>
      </c>
      <c r="BG126" s="18">
        <v>0</v>
      </c>
      <c r="BH126" s="18">
        <v>0</v>
      </c>
      <c r="BI126" s="18">
        <v>0</v>
      </c>
      <c r="BJ126" s="18">
        <v>0</v>
      </c>
      <c r="BK126" s="18">
        <v>0</v>
      </c>
      <c r="BL126" s="18">
        <v>0</v>
      </c>
      <c r="BM126" s="18">
        <v>0</v>
      </c>
      <c r="BN126" s="18">
        <v>0</v>
      </c>
      <c r="BO126" s="18">
        <v>0</v>
      </c>
      <c r="BP126" s="18">
        <v>0</v>
      </c>
      <c r="BQ126" s="18">
        <v>0</v>
      </c>
      <c r="BR126" s="18">
        <v>0</v>
      </c>
      <c r="BS126" s="18">
        <v>0</v>
      </c>
      <c r="BT126" s="18">
        <v>0</v>
      </c>
      <c r="BU126" s="18">
        <v>0</v>
      </c>
      <c r="BV126" s="18">
        <v>0</v>
      </c>
      <c r="BW126" s="18">
        <v>0</v>
      </c>
      <c r="BX126" s="18">
        <v>0</v>
      </c>
      <c r="BY126" s="18">
        <v>0</v>
      </c>
      <c r="BZ126" s="18">
        <v>0</v>
      </c>
      <c r="CA126" s="18">
        <v>0</v>
      </c>
      <c r="CB126" s="18">
        <v>0</v>
      </c>
      <c r="CC126" s="18">
        <v>0</v>
      </c>
      <c r="CD126" s="18">
        <v>0</v>
      </c>
      <c r="CE126" s="18">
        <v>0</v>
      </c>
      <c r="CF126" s="18">
        <v>0</v>
      </c>
      <c r="CG126" s="18">
        <v>0</v>
      </c>
      <c r="CH126" s="18">
        <v>0</v>
      </c>
      <c r="CI126" s="18">
        <v>0</v>
      </c>
      <c r="CJ126" s="18">
        <v>0</v>
      </c>
      <c r="CK126" s="18" t="str">
        <f t="shared" ca="1" si="32"/>
        <v>06</v>
      </c>
      <c r="CL126" s="18" t="str">
        <f t="shared" ca="1" si="33"/>
        <v>16</v>
      </c>
      <c r="CM126" s="18" t="str">
        <f t="shared" ca="1" si="34"/>
        <v>08</v>
      </c>
      <c r="CN126" s="18" t="str">
        <f t="shared" ca="1" si="35"/>
        <v>05</v>
      </c>
      <c r="CO126" s="18" t="str">
        <f t="shared" ca="1" si="36"/>
        <v>11</v>
      </c>
      <c r="CP126" s="18" t="str">
        <f t="shared" ca="1" si="37"/>
        <v>14</v>
      </c>
      <c r="CQ126" s="18" t="str">
        <f t="shared" ca="1" si="38"/>
        <v>2C</v>
      </c>
      <c r="CR126" s="18" t="str">
        <f t="shared" ca="1" si="39"/>
        <v>00</v>
      </c>
      <c r="CS126" s="18" t="s">
        <v>25</v>
      </c>
      <c r="CT126" s="18">
        <f t="shared" ca="1" si="29"/>
        <v>95</v>
      </c>
      <c r="CU126" s="16" t="str">
        <f t="shared" ca="1" si="40"/>
        <v>7B01015FA501000000000000000000000000000000000C0000000000000000000000000000000000000000000000000000000000000000000000000000000000000000000000000000000000000000000000000000000616080511142C007D</v>
      </c>
      <c r="CV126" s="95">
        <v>125</v>
      </c>
      <c r="CW126" s="21"/>
      <c r="CX126" s="18" t="str">
        <f t="shared" si="41"/>
        <v>00</v>
      </c>
      <c r="CY126" s="18">
        <f t="shared" si="42"/>
        <v>0</v>
      </c>
      <c r="CZ126" s="20"/>
      <c r="DA126" s="21"/>
    </row>
    <row r="127" spans="1:105" ht="33">
      <c r="A127" s="27"/>
      <c r="B127" s="158"/>
      <c r="C127" s="165" t="s">
        <v>408</v>
      </c>
      <c r="D127" s="104"/>
      <c r="E127" s="16">
        <v>2</v>
      </c>
      <c r="F127" s="101" t="str">
        <f t="shared" si="30"/>
        <v>127</v>
      </c>
      <c r="G127" s="22" t="s">
        <v>246</v>
      </c>
      <c r="H127" s="18" t="s">
        <v>18</v>
      </c>
      <c r="I127" s="18">
        <v>1</v>
      </c>
      <c r="J127" s="18">
        <v>1</v>
      </c>
      <c r="K127" s="18" t="s">
        <v>448</v>
      </c>
      <c r="L127" s="18" t="s">
        <v>449</v>
      </c>
      <c r="M127" s="18">
        <v>1</v>
      </c>
      <c r="N127" s="18">
        <v>0</v>
      </c>
      <c r="O127" s="18">
        <v>0</v>
      </c>
      <c r="P127" s="18">
        <v>0</v>
      </c>
      <c r="Q127" s="18">
        <v>0</v>
      </c>
      <c r="R127" s="18">
        <v>0</v>
      </c>
      <c r="S127" s="19">
        <v>0</v>
      </c>
      <c r="T127" s="19">
        <v>0</v>
      </c>
      <c r="U127" s="19">
        <v>0</v>
      </c>
      <c r="V127" s="19">
        <v>0</v>
      </c>
      <c r="W127" s="19">
        <v>0</v>
      </c>
      <c r="X127" s="18">
        <v>0</v>
      </c>
      <c r="Y127" s="18" t="s">
        <v>368</v>
      </c>
      <c r="Z127" s="18">
        <v>0</v>
      </c>
      <c r="AA127" s="18">
        <v>0</v>
      </c>
      <c r="AB127" s="18">
        <v>0</v>
      </c>
      <c r="AC127" s="18">
        <v>0</v>
      </c>
      <c r="AD127" s="18">
        <v>0</v>
      </c>
      <c r="AE127" s="18">
        <v>0</v>
      </c>
      <c r="AF127" s="18">
        <v>0</v>
      </c>
      <c r="AG127" s="18">
        <v>0</v>
      </c>
      <c r="AH127" s="18">
        <v>0</v>
      </c>
      <c r="AI127" s="18">
        <v>0</v>
      </c>
      <c r="AJ127" s="18">
        <v>0</v>
      </c>
      <c r="AK127" s="18">
        <v>0</v>
      </c>
      <c r="AL127" s="18">
        <v>0</v>
      </c>
      <c r="AM127" s="18">
        <v>0</v>
      </c>
      <c r="AN127" s="18">
        <v>0</v>
      </c>
      <c r="AO127" s="18">
        <v>0</v>
      </c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23" t="str">
        <f t="shared" ref="AW127:AW128" si="62">G127</f>
        <v>7F</v>
      </c>
      <c r="AX127" s="18">
        <v>0</v>
      </c>
      <c r="AY127" s="18">
        <v>0</v>
      </c>
      <c r="AZ127" s="18">
        <v>0</v>
      </c>
      <c r="BA127" s="18">
        <v>0</v>
      </c>
      <c r="BB127" s="18">
        <v>0</v>
      </c>
      <c r="BC127" s="18">
        <v>0</v>
      </c>
      <c r="BD127" s="18">
        <v>0</v>
      </c>
      <c r="BE127" s="18">
        <v>0</v>
      </c>
      <c r="BF127" s="18">
        <v>0</v>
      </c>
      <c r="BG127" s="18">
        <v>0</v>
      </c>
      <c r="BH127" s="18">
        <v>0</v>
      </c>
      <c r="BI127" s="18">
        <v>0</v>
      </c>
      <c r="BJ127" s="18">
        <v>0</v>
      </c>
      <c r="BK127" s="18">
        <v>0</v>
      </c>
      <c r="BL127" s="18">
        <v>0</v>
      </c>
      <c r="BM127" s="18">
        <v>0</v>
      </c>
      <c r="BN127" s="18">
        <v>0</v>
      </c>
      <c r="BO127" s="18">
        <v>0</v>
      </c>
      <c r="BP127" s="18">
        <v>0</v>
      </c>
      <c r="BQ127" s="18">
        <v>0</v>
      </c>
      <c r="BR127" s="18">
        <v>0</v>
      </c>
      <c r="BS127" s="18">
        <v>0</v>
      </c>
      <c r="BT127" s="18">
        <v>0</v>
      </c>
      <c r="BU127" s="18">
        <v>0</v>
      </c>
      <c r="BV127" s="18">
        <v>0</v>
      </c>
      <c r="BW127" s="18">
        <v>0</v>
      </c>
      <c r="BX127" s="18">
        <v>0</v>
      </c>
      <c r="BY127" s="18">
        <v>0</v>
      </c>
      <c r="BZ127" s="18">
        <v>0</v>
      </c>
      <c r="CA127" s="18">
        <v>0</v>
      </c>
      <c r="CB127" s="18">
        <v>0</v>
      </c>
      <c r="CC127" s="18">
        <v>0</v>
      </c>
      <c r="CD127" s="18">
        <v>0</v>
      </c>
      <c r="CE127" s="18">
        <v>0</v>
      </c>
      <c r="CF127" s="18">
        <v>0</v>
      </c>
      <c r="CG127" s="18">
        <v>0</v>
      </c>
      <c r="CH127" s="18">
        <v>0</v>
      </c>
      <c r="CI127" s="18">
        <v>0</v>
      </c>
      <c r="CJ127" s="18">
        <v>0</v>
      </c>
      <c r="CK127" s="18" t="str">
        <f t="shared" ca="1" si="32"/>
        <v>06</v>
      </c>
      <c r="CL127" s="18" t="str">
        <f t="shared" ca="1" si="33"/>
        <v>16</v>
      </c>
      <c r="CM127" s="18" t="str">
        <f t="shared" ca="1" si="34"/>
        <v>08</v>
      </c>
      <c r="CN127" s="18" t="str">
        <f t="shared" ca="1" si="35"/>
        <v>05</v>
      </c>
      <c r="CO127" s="18" t="str">
        <f t="shared" ca="1" si="36"/>
        <v>11</v>
      </c>
      <c r="CP127" s="18" t="str">
        <f t="shared" ca="1" si="37"/>
        <v>14</v>
      </c>
      <c r="CQ127" s="18" t="str">
        <f t="shared" ca="1" si="38"/>
        <v>2C</v>
      </c>
      <c r="CR127" s="18" t="str">
        <f t="shared" ca="1" si="39"/>
        <v>05</v>
      </c>
      <c r="CS127" s="18" t="s">
        <v>25</v>
      </c>
      <c r="CT127" s="18">
        <f t="shared" ca="1" si="29"/>
        <v>95</v>
      </c>
      <c r="CU127" s="16" t="str">
        <f t="shared" ca="1" si="40"/>
        <v>7B01015FA501000000000000000000000000000000000C00000000000000000000000000000000000000000000007F0000000000000000000000000000000000000000000000000000000000000000000000000000000616080511142C057D</v>
      </c>
      <c r="CV127" s="95">
        <v>126</v>
      </c>
      <c r="CW127" s="21"/>
      <c r="CX127" s="18" t="str">
        <f t="shared" si="41"/>
        <v>00</v>
      </c>
      <c r="CY127" s="18">
        <f t="shared" si="42"/>
        <v>0</v>
      </c>
      <c r="CZ127" s="20"/>
      <c r="DA127" s="21"/>
    </row>
    <row r="128" spans="1:105" ht="33">
      <c r="A128" s="27"/>
      <c r="B128" s="159"/>
      <c r="C128" s="166"/>
      <c r="D128" s="104"/>
      <c r="E128" s="16">
        <v>3</v>
      </c>
      <c r="F128" s="101" t="str">
        <f t="shared" si="30"/>
        <v>255</v>
      </c>
      <c r="G128" s="22" t="s">
        <v>22</v>
      </c>
      <c r="H128" s="18" t="s">
        <v>18</v>
      </c>
      <c r="I128" s="18">
        <v>1</v>
      </c>
      <c r="J128" s="18">
        <v>1</v>
      </c>
      <c r="K128" s="18" t="s">
        <v>448</v>
      </c>
      <c r="L128" s="18" t="s">
        <v>449</v>
      </c>
      <c r="M128" s="18">
        <v>1</v>
      </c>
      <c r="N128" s="18">
        <v>0</v>
      </c>
      <c r="O128" s="18">
        <v>0</v>
      </c>
      <c r="P128" s="18">
        <v>0</v>
      </c>
      <c r="Q128" s="18">
        <v>0</v>
      </c>
      <c r="R128" s="18">
        <v>0</v>
      </c>
      <c r="S128" s="19">
        <v>0</v>
      </c>
      <c r="T128" s="19">
        <v>0</v>
      </c>
      <c r="U128" s="19">
        <v>0</v>
      </c>
      <c r="V128" s="19">
        <v>0</v>
      </c>
      <c r="W128" s="19">
        <v>0</v>
      </c>
      <c r="X128" s="18">
        <v>0</v>
      </c>
      <c r="Y128" s="18" t="s">
        <v>368</v>
      </c>
      <c r="Z128" s="18">
        <v>0</v>
      </c>
      <c r="AA128" s="18">
        <v>0</v>
      </c>
      <c r="AB128" s="18">
        <v>0</v>
      </c>
      <c r="AC128" s="18">
        <v>0</v>
      </c>
      <c r="AD128" s="18">
        <v>0</v>
      </c>
      <c r="AE128" s="18">
        <v>0</v>
      </c>
      <c r="AF128" s="18">
        <v>0</v>
      </c>
      <c r="AG128" s="18">
        <v>0</v>
      </c>
      <c r="AH128" s="18">
        <v>0</v>
      </c>
      <c r="AI128" s="18">
        <v>0</v>
      </c>
      <c r="AJ128" s="18">
        <v>0</v>
      </c>
      <c r="AK128" s="18">
        <v>0</v>
      </c>
      <c r="AL128" s="18">
        <v>0</v>
      </c>
      <c r="AM128" s="18">
        <v>0</v>
      </c>
      <c r="AN128" s="18">
        <v>0</v>
      </c>
      <c r="AO128" s="18">
        <v>0</v>
      </c>
      <c r="AP128" s="18">
        <v>0</v>
      </c>
      <c r="AQ128" s="18">
        <v>0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  <c r="AW128" s="23" t="str">
        <f t="shared" si="62"/>
        <v>FF</v>
      </c>
      <c r="AX128" s="18">
        <v>0</v>
      </c>
      <c r="AY128" s="18">
        <v>0</v>
      </c>
      <c r="AZ128" s="18">
        <v>0</v>
      </c>
      <c r="BA128" s="18">
        <v>0</v>
      </c>
      <c r="BB128" s="18">
        <v>0</v>
      </c>
      <c r="BC128" s="18">
        <v>0</v>
      </c>
      <c r="BD128" s="18">
        <v>0</v>
      </c>
      <c r="BE128" s="18">
        <v>0</v>
      </c>
      <c r="BF128" s="18">
        <v>0</v>
      </c>
      <c r="BG128" s="18">
        <v>0</v>
      </c>
      <c r="BH128" s="18">
        <v>0</v>
      </c>
      <c r="BI128" s="18">
        <v>0</v>
      </c>
      <c r="BJ128" s="18">
        <v>0</v>
      </c>
      <c r="BK128" s="18">
        <v>0</v>
      </c>
      <c r="BL128" s="18">
        <v>0</v>
      </c>
      <c r="BM128" s="18">
        <v>0</v>
      </c>
      <c r="BN128" s="18">
        <v>0</v>
      </c>
      <c r="BO128" s="18">
        <v>0</v>
      </c>
      <c r="BP128" s="18">
        <v>0</v>
      </c>
      <c r="BQ128" s="18">
        <v>0</v>
      </c>
      <c r="BR128" s="18">
        <v>0</v>
      </c>
      <c r="BS128" s="18">
        <v>0</v>
      </c>
      <c r="BT128" s="18">
        <v>0</v>
      </c>
      <c r="BU128" s="18">
        <v>0</v>
      </c>
      <c r="BV128" s="18">
        <v>0</v>
      </c>
      <c r="BW128" s="18">
        <v>0</v>
      </c>
      <c r="BX128" s="18">
        <v>0</v>
      </c>
      <c r="BY128" s="18">
        <v>0</v>
      </c>
      <c r="BZ128" s="18">
        <v>0</v>
      </c>
      <c r="CA128" s="18">
        <v>0</v>
      </c>
      <c r="CB128" s="18">
        <v>0</v>
      </c>
      <c r="CC128" s="18">
        <v>0</v>
      </c>
      <c r="CD128" s="18">
        <v>0</v>
      </c>
      <c r="CE128" s="18">
        <v>0</v>
      </c>
      <c r="CF128" s="18">
        <v>0</v>
      </c>
      <c r="CG128" s="18">
        <v>0</v>
      </c>
      <c r="CH128" s="18">
        <v>0</v>
      </c>
      <c r="CI128" s="18">
        <v>0</v>
      </c>
      <c r="CJ128" s="18">
        <v>0</v>
      </c>
      <c r="CK128" s="18" t="str">
        <f t="shared" ca="1" si="32"/>
        <v>06</v>
      </c>
      <c r="CL128" s="18" t="str">
        <f t="shared" ca="1" si="33"/>
        <v>16</v>
      </c>
      <c r="CM128" s="18" t="str">
        <f t="shared" ca="1" si="34"/>
        <v>08</v>
      </c>
      <c r="CN128" s="18" t="str">
        <f t="shared" ca="1" si="35"/>
        <v>05</v>
      </c>
      <c r="CO128" s="18" t="str">
        <f t="shared" ca="1" si="36"/>
        <v>11</v>
      </c>
      <c r="CP128" s="18" t="str">
        <f t="shared" ca="1" si="37"/>
        <v>14</v>
      </c>
      <c r="CQ128" s="18" t="str">
        <f t="shared" ca="1" si="38"/>
        <v>2C</v>
      </c>
      <c r="CR128" s="18" t="str">
        <f t="shared" ca="1" si="39"/>
        <v>05</v>
      </c>
      <c r="CS128" s="18" t="s">
        <v>25</v>
      </c>
      <c r="CT128" s="18">
        <f t="shared" ca="1" si="29"/>
        <v>95</v>
      </c>
      <c r="CU128" s="16" t="str">
        <f t="shared" ca="1" si="40"/>
        <v>7B01015FA501000000000000000000000000000000000C0000000000000000000000000000000000000000000000FF0000000000000000000000000000000000000000000000000000000000000000000000000000000616080511142C057D</v>
      </c>
      <c r="CV128" s="95">
        <v>127</v>
      </c>
      <c r="CW128" s="21"/>
      <c r="CX128" s="18" t="str">
        <f t="shared" si="41"/>
        <v>00</v>
      </c>
      <c r="CY128" s="18">
        <f t="shared" si="42"/>
        <v>0</v>
      </c>
      <c r="CZ128" s="20"/>
      <c r="DA128" s="21"/>
    </row>
    <row r="129" spans="1:105" ht="33">
      <c r="A129" s="27"/>
      <c r="B129" s="157">
        <v>47</v>
      </c>
      <c r="C129" s="105" t="s">
        <v>369</v>
      </c>
      <c r="D129" s="104" t="s">
        <v>736</v>
      </c>
      <c r="E129" s="16">
        <v>1</v>
      </c>
      <c r="F129" s="101" t="str">
        <f t="shared" si="30"/>
        <v>000</v>
      </c>
      <c r="G129" s="22">
        <v>0</v>
      </c>
      <c r="H129" s="18" t="s">
        <v>18</v>
      </c>
      <c r="I129" s="18">
        <v>1</v>
      </c>
      <c r="J129" s="18">
        <v>1</v>
      </c>
      <c r="K129" s="18" t="s">
        <v>448</v>
      </c>
      <c r="L129" s="18" t="s">
        <v>449</v>
      </c>
      <c r="M129" s="18">
        <v>1</v>
      </c>
      <c r="N129" s="18">
        <v>0</v>
      </c>
      <c r="O129" s="18">
        <v>0</v>
      </c>
      <c r="P129" s="18">
        <v>0</v>
      </c>
      <c r="Q129" s="18">
        <v>0</v>
      </c>
      <c r="R129" s="18">
        <v>0</v>
      </c>
      <c r="S129" s="19">
        <v>0</v>
      </c>
      <c r="T129" s="19">
        <v>0</v>
      </c>
      <c r="U129" s="19">
        <v>0</v>
      </c>
      <c r="V129" s="19">
        <v>0</v>
      </c>
      <c r="W129" s="19">
        <v>0</v>
      </c>
      <c r="X129" s="18">
        <v>0</v>
      </c>
      <c r="Y129" s="18" t="s">
        <v>368</v>
      </c>
      <c r="Z129" s="18">
        <v>0</v>
      </c>
      <c r="AA129" s="18">
        <v>0</v>
      </c>
      <c r="AB129" s="18">
        <v>0</v>
      </c>
      <c r="AC129" s="18">
        <v>0</v>
      </c>
      <c r="AD129" s="18">
        <v>0</v>
      </c>
      <c r="AE129" s="18">
        <v>0</v>
      </c>
      <c r="AF129" s="18">
        <v>0</v>
      </c>
      <c r="AG129" s="18">
        <v>0</v>
      </c>
      <c r="AH129" s="18">
        <v>0</v>
      </c>
      <c r="AI129" s="18">
        <v>0</v>
      </c>
      <c r="AJ129" s="18">
        <v>0</v>
      </c>
      <c r="AK129" s="18">
        <v>0</v>
      </c>
      <c r="AL129" s="18">
        <v>0</v>
      </c>
      <c r="AM129" s="18">
        <v>0</v>
      </c>
      <c r="AN129" s="18">
        <v>0</v>
      </c>
      <c r="AO129" s="18">
        <v>0</v>
      </c>
      <c r="AP129" s="18">
        <v>0</v>
      </c>
      <c r="AQ129" s="18">
        <v>0</v>
      </c>
      <c r="AR129" s="18">
        <v>0</v>
      </c>
      <c r="AS129" s="18">
        <v>0</v>
      </c>
      <c r="AT129" s="18">
        <v>0</v>
      </c>
      <c r="AU129" s="18">
        <v>0</v>
      </c>
      <c r="AV129" s="18">
        <v>0</v>
      </c>
      <c r="AW129" s="18">
        <v>0</v>
      </c>
      <c r="AX129" s="23">
        <f>G129</f>
        <v>0</v>
      </c>
      <c r="AY129" s="18">
        <v>0</v>
      </c>
      <c r="AZ129" s="18">
        <v>0</v>
      </c>
      <c r="BA129" s="18">
        <v>0</v>
      </c>
      <c r="BB129" s="18">
        <v>0</v>
      </c>
      <c r="BC129" s="18">
        <v>0</v>
      </c>
      <c r="BD129" s="18">
        <v>0</v>
      </c>
      <c r="BE129" s="18">
        <v>0</v>
      </c>
      <c r="BF129" s="18">
        <v>0</v>
      </c>
      <c r="BG129" s="18">
        <v>0</v>
      </c>
      <c r="BH129" s="18">
        <v>0</v>
      </c>
      <c r="BI129" s="18">
        <v>0</v>
      </c>
      <c r="BJ129" s="18">
        <v>0</v>
      </c>
      <c r="BK129" s="18">
        <v>0</v>
      </c>
      <c r="BL129" s="18">
        <v>0</v>
      </c>
      <c r="BM129" s="18">
        <v>0</v>
      </c>
      <c r="BN129" s="18">
        <v>0</v>
      </c>
      <c r="BO129" s="18">
        <v>0</v>
      </c>
      <c r="BP129" s="18">
        <v>0</v>
      </c>
      <c r="BQ129" s="18">
        <v>0</v>
      </c>
      <c r="BR129" s="18">
        <v>0</v>
      </c>
      <c r="BS129" s="18">
        <v>0</v>
      </c>
      <c r="BT129" s="18">
        <v>0</v>
      </c>
      <c r="BU129" s="18">
        <v>0</v>
      </c>
      <c r="BV129" s="18">
        <v>0</v>
      </c>
      <c r="BW129" s="18">
        <v>0</v>
      </c>
      <c r="BX129" s="18">
        <v>0</v>
      </c>
      <c r="BY129" s="18">
        <v>0</v>
      </c>
      <c r="BZ129" s="18">
        <v>0</v>
      </c>
      <c r="CA129" s="18">
        <v>0</v>
      </c>
      <c r="CB129" s="18">
        <v>0</v>
      </c>
      <c r="CC129" s="18">
        <v>0</v>
      </c>
      <c r="CD129" s="18">
        <v>0</v>
      </c>
      <c r="CE129" s="18">
        <v>0</v>
      </c>
      <c r="CF129" s="18">
        <v>0</v>
      </c>
      <c r="CG129" s="18">
        <v>0</v>
      </c>
      <c r="CH129" s="18">
        <v>0</v>
      </c>
      <c r="CI129" s="18">
        <v>0</v>
      </c>
      <c r="CJ129" s="18">
        <v>0</v>
      </c>
      <c r="CK129" s="18" t="str">
        <f t="shared" ca="1" si="32"/>
        <v>06</v>
      </c>
      <c r="CL129" s="18" t="str">
        <f t="shared" ca="1" si="33"/>
        <v>16</v>
      </c>
      <c r="CM129" s="18" t="str">
        <f t="shared" ca="1" si="34"/>
        <v>08</v>
      </c>
      <c r="CN129" s="18" t="str">
        <f t="shared" ca="1" si="35"/>
        <v>05</v>
      </c>
      <c r="CO129" s="18" t="str">
        <f t="shared" ca="1" si="36"/>
        <v>11</v>
      </c>
      <c r="CP129" s="18" t="str">
        <f t="shared" ca="1" si="37"/>
        <v>14</v>
      </c>
      <c r="CQ129" s="18" t="str">
        <f t="shared" ca="1" si="38"/>
        <v>2C</v>
      </c>
      <c r="CR129" s="18" t="str">
        <f t="shared" ca="1" si="39"/>
        <v>00</v>
      </c>
      <c r="CS129" s="18" t="s">
        <v>25</v>
      </c>
      <c r="CT129" s="18">
        <f t="shared" ca="1" si="29"/>
        <v>95</v>
      </c>
      <c r="CU129" s="16" t="str">
        <f t="shared" ca="1" si="40"/>
        <v>7B01015FA501000000000000000000000000000000000C0000000000000000000000000000000000000000000000000000000000000000000000000000000000000000000000000000000000000000000000000000000616080511142C007D</v>
      </c>
      <c r="CV129" s="95">
        <v>128</v>
      </c>
      <c r="CW129" s="21"/>
      <c r="CX129" s="18" t="str">
        <f t="shared" si="41"/>
        <v>00</v>
      </c>
      <c r="CY129" s="18">
        <f t="shared" si="42"/>
        <v>0</v>
      </c>
      <c r="CZ129" s="20"/>
      <c r="DA129" s="21"/>
    </row>
    <row r="130" spans="1:105" ht="33">
      <c r="A130" s="27"/>
      <c r="B130" s="158"/>
      <c r="C130" s="165" t="s">
        <v>409</v>
      </c>
      <c r="D130" s="104"/>
      <c r="E130" s="16">
        <v>2</v>
      </c>
      <c r="F130" s="101" t="str">
        <f t="shared" si="30"/>
        <v>127</v>
      </c>
      <c r="G130" s="22" t="s">
        <v>246</v>
      </c>
      <c r="H130" s="18" t="s">
        <v>18</v>
      </c>
      <c r="I130" s="18">
        <v>1</v>
      </c>
      <c r="J130" s="18">
        <v>1</v>
      </c>
      <c r="K130" s="18" t="s">
        <v>448</v>
      </c>
      <c r="L130" s="18" t="s">
        <v>449</v>
      </c>
      <c r="M130" s="18">
        <v>1</v>
      </c>
      <c r="N130" s="18">
        <v>0</v>
      </c>
      <c r="O130" s="18">
        <v>0</v>
      </c>
      <c r="P130" s="18">
        <v>0</v>
      </c>
      <c r="Q130" s="18">
        <v>0</v>
      </c>
      <c r="R130" s="18">
        <v>0</v>
      </c>
      <c r="S130" s="19">
        <v>0</v>
      </c>
      <c r="T130" s="19">
        <v>0</v>
      </c>
      <c r="U130" s="19">
        <v>0</v>
      </c>
      <c r="V130" s="19">
        <v>0</v>
      </c>
      <c r="W130" s="19">
        <v>0</v>
      </c>
      <c r="X130" s="18">
        <v>0</v>
      </c>
      <c r="Y130" s="18" t="s">
        <v>368</v>
      </c>
      <c r="Z130" s="18">
        <v>0</v>
      </c>
      <c r="AA130" s="18">
        <v>0</v>
      </c>
      <c r="AB130" s="18">
        <v>0</v>
      </c>
      <c r="AC130" s="18">
        <v>0</v>
      </c>
      <c r="AD130" s="18">
        <v>0</v>
      </c>
      <c r="AE130" s="18">
        <v>0</v>
      </c>
      <c r="AF130" s="18">
        <v>0</v>
      </c>
      <c r="AG130" s="18">
        <v>0</v>
      </c>
      <c r="AH130" s="18">
        <v>0</v>
      </c>
      <c r="AI130" s="18">
        <v>0</v>
      </c>
      <c r="AJ130" s="18">
        <v>0</v>
      </c>
      <c r="AK130" s="18">
        <v>0</v>
      </c>
      <c r="AL130" s="18">
        <v>0</v>
      </c>
      <c r="AM130" s="18">
        <v>0</v>
      </c>
      <c r="AN130" s="18">
        <v>0</v>
      </c>
      <c r="AO130" s="18">
        <v>0</v>
      </c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>
        <v>0</v>
      </c>
      <c r="AV130" s="18">
        <v>0</v>
      </c>
      <c r="AW130" s="18">
        <v>0</v>
      </c>
      <c r="AX130" s="23" t="str">
        <f t="shared" ref="AX130:AX131" si="63">G130</f>
        <v>7F</v>
      </c>
      <c r="AY130" s="18">
        <v>0</v>
      </c>
      <c r="AZ130" s="18">
        <v>0</v>
      </c>
      <c r="BA130" s="18">
        <v>0</v>
      </c>
      <c r="BB130" s="18">
        <v>0</v>
      </c>
      <c r="BC130" s="18">
        <v>0</v>
      </c>
      <c r="BD130" s="18">
        <v>0</v>
      </c>
      <c r="BE130" s="18">
        <v>0</v>
      </c>
      <c r="BF130" s="18">
        <v>0</v>
      </c>
      <c r="BG130" s="18">
        <v>0</v>
      </c>
      <c r="BH130" s="18">
        <v>0</v>
      </c>
      <c r="BI130" s="18">
        <v>0</v>
      </c>
      <c r="BJ130" s="18">
        <v>0</v>
      </c>
      <c r="BK130" s="18">
        <v>0</v>
      </c>
      <c r="BL130" s="18">
        <v>0</v>
      </c>
      <c r="BM130" s="18">
        <v>0</v>
      </c>
      <c r="BN130" s="18">
        <v>0</v>
      </c>
      <c r="BO130" s="18">
        <v>0</v>
      </c>
      <c r="BP130" s="18">
        <v>0</v>
      </c>
      <c r="BQ130" s="18">
        <v>0</v>
      </c>
      <c r="BR130" s="18">
        <v>0</v>
      </c>
      <c r="BS130" s="18">
        <v>0</v>
      </c>
      <c r="BT130" s="18">
        <v>0</v>
      </c>
      <c r="BU130" s="18">
        <v>0</v>
      </c>
      <c r="BV130" s="18">
        <v>0</v>
      </c>
      <c r="BW130" s="18">
        <v>0</v>
      </c>
      <c r="BX130" s="18">
        <v>0</v>
      </c>
      <c r="BY130" s="18">
        <v>0</v>
      </c>
      <c r="BZ130" s="18">
        <v>0</v>
      </c>
      <c r="CA130" s="18">
        <v>0</v>
      </c>
      <c r="CB130" s="18">
        <v>0</v>
      </c>
      <c r="CC130" s="18">
        <v>0</v>
      </c>
      <c r="CD130" s="18">
        <v>0</v>
      </c>
      <c r="CE130" s="18">
        <v>0</v>
      </c>
      <c r="CF130" s="18">
        <v>0</v>
      </c>
      <c r="CG130" s="18">
        <v>0</v>
      </c>
      <c r="CH130" s="18">
        <v>0</v>
      </c>
      <c r="CI130" s="18">
        <v>0</v>
      </c>
      <c r="CJ130" s="18">
        <v>0</v>
      </c>
      <c r="CK130" s="18" t="str">
        <f t="shared" ca="1" si="32"/>
        <v>06</v>
      </c>
      <c r="CL130" s="18" t="str">
        <f t="shared" ca="1" si="33"/>
        <v>16</v>
      </c>
      <c r="CM130" s="18" t="str">
        <f t="shared" ca="1" si="34"/>
        <v>08</v>
      </c>
      <c r="CN130" s="18" t="str">
        <f t="shared" ca="1" si="35"/>
        <v>05</v>
      </c>
      <c r="CO130" s="18" t="str">
        <f t="shared" ca="1" si="36"/>
        <v>11</v>
      </c>
      <c r="CP130" s="18" t="str">
        <f t="shared" ca="1" si="37"/>
        <v>14</v>
      </c>
      <c r="CQ130" s="18" t="str">
        <f t="shared" ca="1" si="38"/>
        <v>2C</v>
      </c>
      <c r="CR130" s="18" t="str">
        <f t="shared" ca="1" si="39"/>
        <v>05</v>
      </c>
      <c r="CS130" s="18" t="s">
        <v>25</v>
      </c>
      <c r="CT130" s="18">
        <f t="shared" ref="CT130:CT193" ca="1" si="64">(LEN(CU130)/2)</f>
        <v>95</v>
      </c>
      <c r="CU130" s="16" t="str">
        <f t="shared" ca="1" si="40"/>
        <v>7B01015FA501000000000000000000000000000000000C0000000000000000000000000000000000000000000000007F00000000000000000000000000000000000000000000000000000000000000000000000000000616080511142C057D</v>
      </c>
      <c r="CV130" s="95">
        <v>129</v>
      </c>
      <c r="CW130" s="21"/>
      <c r="CX130" s="18" t="str">
        <f t="shared" si="41"/>
        <v>00</v>
      </c>
      <c r="CY130" s="18">
        <f t="shared" si="42"/>
        <v>0</v>
      </c>
      <c r="CZ130" s="20"/>
      <c r="DA130" s="21"/>
    </row>
    <row r="131" spans="1:105" ht="33">
      <c r="A131" s="27"/>
      <c r="B131" s="159"/>
      <c r="C131" s="166"/>
      <c r="D131" s="104"/>
      <c r="E131" s="16">
        <v>3</v>
      </c>
      <c r="F131" s="101" t="str">
        <f t="shared" ref="F131:F194" si="65">TEXT(HEX2DEC(G131),"000")</f>
        <v>255</v>
      </c>
      <c r="G131" s="22" t="s">
        <v>22</v>
      </c>
      <c r="H131" s="18" t="s">
        <v>18</v>
      </c>
      <c r="I131" s="18">
        <v>1</v>
      </c>
      <c r="J131" s="18">
        <v>1</v>
      </c>
      <c r="K131" s="18" t="s">
        <v>448</v>
      </c>
      <c r="L131" s="18" t="s">
        <v>449</v>
      </c>
      <c r="M131" s="18">
        <v>1</v>
      </c>
      <c r="N131" s="18">
        <v>0</v>
      </c>
      <c r="O131" s="18">
        <v>0</v>
      </c>
      <c r="P131" s="18">
        <v>0</v>
      </c>
      <c r="Q131" s="18">
        <v>0</v>
      </c>
      <c r="R131" s="18">
        <v>0</v>
      </c>
      <c r="S131" s="19">
        <v>0</v>
      </c>
      <c r="T131" s="19">
        <v>0</v>
      </c>
      <c r="U131" s="19">
        <v>0</v>
      </c>
      <c r="V131" s="19">
        <v>0</v>
      </c>
      <c r="W131" s="19">
        <v>0</v>
      </c>
      <c r="X131" s="18">
        <v>0</v>
      </c>
      <c r="Y131" s="18" t="s">
        <v>368</v>
      </c>
      <c r="Z131" s="18">
        <v>0</v>
      </c>
      <c r="AA131" s="18">
        <v>0</v>
      </c>
      <c r="AB131" s="18">
        <v>0</v>
      </c>
      <c r="AC131" s="18">
        <v>0</v>
      </c>
      <c r="AD131" s="18">
        <v>0</v>
      </c>
      <c r="AE131" s="18">
        <v>0</v>
      </c>
      <c r="AF131" s="18">
        <v>0</v>
      </c>
      <c r="AG131" s="18">
        <v>0</v>
      </c>
      <c r="AH131" s="18">
        <v>0</v>
      </c>
      <c r="AI131" s="18">
        <v>0</v>
      </c>
      <c r="AJ131" s="18">
        <v>0</v>
      </c>
      <c r="AK131" s="18">
        <v>0</v>
      </c>
      <c r="AL131" s="18">
        <v>0</v>
      </c>
      <c r="AM131" s="18">
        <v>0</v>
      </c>
      <c r="AN131" s="18">
        <v>0</v>
      </c>
      <c r="AO131" s="18">
        <v>0</v>
      </c>
      <c r="AP131" s="18">
        <v>0</v>
      </c>
      <c r="AQ131" s="18">
        <v>0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23" t="str">
        <f t="shared" si="63"/>
        <v>FF</v>
      </c>
      <c r="AY131" s="18">
        <v>0</v>
      </c>
      <c r="AZ131" s="18">
        <v>0</v>
      </c>
      <c r="BA131" s="18">
        <v>0</v>
      </c>
      <c r="BB131" s="18">
        <v>0</v>
      </c>
      <c r="BC131" s="18">
        <v>0</v>
      </c>
      <c r="BD131" s="18">
        <v>0</v>
      </c>
      <c r="BE131" s="18">
        <v>0</v>
      </c>
      <c r="BF131" s="18">
        <v>0</v>
      </c>
      <c r="BG131" s="18">
        <v>0</v>
      </c>
      <c r="BH131" s="18">
        <v>0</v>
      </c>
      <c r="BI131" s="18">
        <v>0</v>
      </c>
      <c r="BJ131" s="18">
        <v>0</v>
      </c>
      <c r="BK131" s="18">
        <v>0</v>
      </c>
      <c r="BL131" s="18">
        <v>0</v>
      </c>
      <c r="BM131" s="18">
        <v>0</v>
      </c>
      <c r="BN131" s="18">
        <v>0</v>
      </c>
      <c r="BO131" s="18">
        <v>0</v>
      </c>
      <c r="BP131" s="18">
        <v>0</v>
      </c>
      <c r="BQ131" s="18">
        <v>0</v>
      </c>
      <c r="BR131" s="18">
        <v>0</v>
      </c>
      <c r="BS131" s="18">
        <v>0</v>
      </c>
      <c r="BT131" s="18">
        <v>0</v>
      </c>
      <c r="BU131" s="18">
        <v>0</v>
      </c>
      <c r="BV131" s="18">
        <v>0</v>
      </c>
      <c r="BW131" s="18">
        <v>0</v>
      </c>
      <c r="BX131" s="18">
        <v>0</v>
      </c>
      <c r="BY131" s="18">
        <v>0</v>
      </c>
      <c r="BZ131" s="18">
        <v>0</v>
      </c>
      <c r="CA131" s="18">
        <v>0</v>
      </c>
      <c r="CB131" s="18">
        <v>0</v>
      </c>
      <c r="CC131" s="18">
        <v>0</v>
      </c>
      <c r="CD131" s="18">
        <v>0</v>
      </c>
      <c r="CE131" s="18">
        <v>0</v>
      </c>
      <c r="CF131" s="18">
        <v>0</v>
      </c>
      <c r="CG131" s="18">
        <v>0</v>
      </c>
      <c r="CH131" s="18">
        <v>0</v>
      </c>
      <c r="CI131" s="18">
        <v>0</v>
      </c>
      <c r="CJ131" s="18">
        <v>0</v>
      </c>
      <c r="CK131" s="18" t="str">
        <f t="shared" ref="CK131:CK194" ca="1" si="66">_xlfn.BASE(WEEKDAY(NOW()),16,2)</f>
        <v>06</v>
      </c>
      <c r="CL131" s="18" t="str">
        <f t="shared" ref="CL131:CL194" ca="1" si="67">_xlfn.BASE(TEXT(NOW(),"YY"),16,2)</f>
        <v>16</v>
      </c>
      <c r="CM131" s="18" t="str">
        <f t="shared" ref="CM131:CM194" ca="1" si="68">_xlfn.BASE(MONTH(NOW()),16,2)</f>
        <v>08</v>
      </c>
      <c r="CN131" s="18" t="str">
        <f t="shared" ref="CN131:CN194" ca="1" si="69">_xlfn.BASE(DAY(NOW()),16,2)</f>
        <v>05</v>
      </c>
      <c r="CO131" s="18" t="str">
        <f t="shared" ref="CO131:CO194" ca="1" si="70">_xlfn.BASE(HOUR(NOW()),16,2)</f>
        <v>11</v>
      </c>
      <c r="CP131" s="18" t="str">
        <f t="shared" ref="CP131:CP194" ca="1" si="71">_xlfn.BASE(MINUTE(NOW()),16,2)</f>
        <v>14</v>
      </c>
      <c r="CQ131" s="18" t="str">
        <f t="shared" ref="CQ131:CQ194" ca="1" si="72">_xlfn.BASE(SECOND(NOW()),16,2)</f>
        <v>2C</v>
      </c>
      <c r="CR131" s="18" t="str">
        <f t="shared" ref="CR131:CR194" ca="1" si="73">TEXT(DEC2HEX(_xlfn.BITAND(SUM(
HEX2DEC(H131)+HEX2DEC(I131)+HEX2DEC(J131)+HEX2DEC(K131)+HEX2DEC(L131)+HEX2DEC(M131)+HEX2DEC(N131)+HEX2DEC(O131)+HEX2DEC(P131)+HEX2DEC(Q131)+HEX2DEC(R131)+HEX2DEC(S131)+HEX2DEC(T131)+HEX2DEC(U131)+HEX2DEC(V131)+
HEX2DEC(W131)+HEX2DEC(X131)+HEX2DEC(Y131)+HEX2DEC(Z131)+
HEX2DEC(AA131)+HEX2DEC(AB131)+HEX2DEC(AC131)+HEX2DEC(AD131)+HEX2DEC(AE131)+HEX2DEC(AF131)+HEX2DEC(AG131)+
HEX2DEC(AH131)+HEX2DEC(AI131)+HEX2DEC(AJ131)+HEX2DEC(AK131)+HEX2DEC(AL131)+HEX2DEC(AM131)+HEX2DEC(AN131)+HEX2DEC(AO131)+HEX2DEC(AP131)+HEX2DEC(AQ131)+HEX2DEC(AR131)+HEX2DEC(AS131)+HEX2DEC(AT131)+HEX2DEC(AU131)+HEX2DEC(AV131)+
HEX2DEC(AW131)+HEX2DEC(AX131)+HEX2DEC(AY131)+HEX2DEC(AZ131)+
HEX2DEC(BA131)+HEX2DEC(BB131)+HEX2DEC(BC131)+HEX2DEC(BD131)+HEX2DEC(BE131)+HEX2DEC(BF131)+HEX2DEC(BG131)+
HEX2DEC(BH131)+HEX2DEC(BI131)+HEX2DEC(BJ131)+HEX2DEC(BK131)+HEX2DEC(BL131)+HEX2DEC(BM131)+HEX2DEC(BN131)+HEX2DEC(BO131)+HEX2DEC(BP131)+HEX2DEC(BQ131)+HEX2DEC(BR131)+HEX2DEC(BS131)+HEX2DEC(BT131)+HEX2DEC(BU131)+HEX2DEC(BV131)+
HEX2DEC(BW131)+HEX2DEC(BX131)+HEX2DEC(BY131)+HEX2DEC(BZ131)+
HEX2DEC(CA131)+HEX2DEC(CB131)+HEX2DEC(CC131)+HEX2DEC(CD131)+HEX2DEC(CE131)+HEX2DEC(CF131)+HEX2DEC(CG131)+
HEX2DEC(CH131)+HEX2DEC(CI131)+HEX2DEC(CJ131)+HEX2DEC(CK131)+HEX2DEC(CL131)+HEX2DEC(CM131)+HEX2DEC(CN131)+HEX2DEC(CO131)+HEX2DEC(CP131)+HEX2DEC(CQ131)
),85)),"00")</f>
        <v>05</v>
      </c>
      <c r="CS131" s="18" t="s">
        <v>25</v>
      </c>
      <c r="CT131" s="18">
        <f t="shared" ca="1" si="64"/>
        <v>95</v>
      </c>
      <c r="CU131" s="16" t="str">
        <f t="shared" ref="CU131:CU194" ca="1" si="74">CONCATENATE(
TEXT(H131,"00"),
TEXT(I131,"00"),TEXT(J131,"00"),TEXT(K131,"00"),TEXT(L131,"00"),TEXT(M131,"00"),
TEXT(N131,"00"),TEXT(O131,"00"),TEXT(P131,"00"),TEXT(Q131,"00"),TEXT(R131,"00"),
TEXT(S131,"0000"),TEXT(T131,"0000"),TEXT(U131,"0000"),TEXT(V131,"0000"),TEXT(W131,"0000"),
TEXT(X131,"00"),TEXT(Y131,"00"),TEXT(Z131,"00"),
TEXT(AA131,"00"),TEXT(AB131,"00"),TEXT(AC131,"00"),TEXT(AD131,"00"),TEXT(AE131,"00"),
TEXT(AF131,"00"),TEXT(AG131,"00"),TEXT(AH131,"00"),TEXT(AI131,"00"),TEXT(AJ131,"00"),
TEXT(AK131,"00"),TEXT(AL131,"00"),TEXT(AM131,"00"),TEXT(AN131,"00"),TEXT(AO131,"00"),
TEXT(AP131,"00"),TEXT(AQ131,"00"),TEXT(AR131,"00"),TEXT(AS131,"00"),TEXT(AT131,"00"),
TEXT(AU131,"00"),TEXT(AV131,"00"),TEXT(AW131,"00"),TEXT(AX131,"00"),TEXT(AY131,"00"),
TEXT(AZ131,"00"),
TEXT(BA131,"00"),TEXT(BB131,"00"),TEXT(BC131,"00"),TEXT(BD131,"00"),TEXT(BE131,"00"),
TEXT(BF131,"00"),TEXT(BG131,"00"),TEXT(BH131,"00"),TEXT(BI131,"00"),TEXT(BJ131,"00"),
TEXT(BK131,"00"),TEXT(BL131,"00"),TEXT(BM131,"00"),TEXT(BN131,"00"),TEXT(BO131,"00"),
TEXT(BP131,"00"),TEXT(BQ131,"00"),TEXT(BR131,"00"),TEXT(BS131,"00"),TEXT(BT131,"00"),
TEXT(BU131,"00"),TEXT(BV131,"00"),TEXT(BW131,"00"),TEXT(BX131,"00"),TEXT(BY131,"00"),
TEXT(BZ131,"00"),
TEXT(CA131,"00"),TEXT(CB131,"00"),TEXT(CC131,"00"),TEXT(CD131,"00"),TEXT(CE131,"00"),
TEXT(CF131,"00"),TEXT(CG131,"00"),TEXT(CH131,"00"),TEXT(CI131,"00"),TEXT(CJ131,"00"),
TEXT(CK131,"00"),TEXT(CL131,"00"),TEXT(CM131,"00"),TEXT(CN131,"00"),TEXT(CO131,"00"),
TEXT(CP131,"00"),TEXT(CQ131,"00"),TEXT(CR131,"00"),TEXT(CS131,"00")
)</f>
        <v>7B01015FA501000000000000000000000000000000000C000000000000000000000000000000000000000000000000FF00000000000000000000000000000000000000000000000000000000000000000000000000000616080511142C057D</v>
      </c>
      <c r="CV131" s="95">
        <v>130</v>
      </c>
      <c r="CW131" s="21"/>
      <c r="CX131" s="18" t="str">
        <f t="shared" ref="CX131:CX194" si="75">TEXT(DEC2HEX(_xlfn.BITAND(SUM(
HEX2DEC(MID(CW131, 1,2))+HEX2DEC(MID(CW131, 4,2))+
HEX2DEC(MID(CW131, 7,2))+HEX2DEC(MID(CW131,10,2))+
HEX2DEC(MID(CW131,13,2))+HEX2DEC(MID(CW131,16,2))+
HEX2DEC(MID(CW131,19,2))
),85)),"00")</f>
        <v>00</v>
      </c>
      <c r="CY131" s="18">
        <f t="shared" ref="CY131:CY194" si="76">(LEN(CW131)/3)</f>
        <v>0</v>
      </c>
      <c r="CZ131" s="20"/>
      <c r="DA131" s="21"/>
    </row>
    <row r="132" spans="1:105" ht="33">
      <c r="A132" s="27"/>
      <c r="B132" s="157">
        <v>48</v>
      </c>
      <c r="C132" s="105" t="s">
        <v>367</v>
      </c>
      <c r="D132" s="104" t="s">
        <v>734</v>
      </c>
      <c r="E132" s="16">
        <v>1</v>
      </c>
      <c r="F132" s="101" t="str">
        <f t="shared" si="65"/>
        <v>000</v>
      </c>
      <c r="G132" s="22">
        <v>0</v>
      </c>
      <c r="H132" s="18" t="s">
        <v>18</v>
      </c>
      <c r="I132" s="18">
        <v>1</v>
      </c>
      <c r="J132" s="18">
        <v>1</v>
      </c>
      <c r="K132" s="18" t="s">
        <v>448</v>
      </c>
      <c r="L132" s="18" t="s">
        <v>449</v>
      </c>
      <c r="M132" s="18">
        <v>1</v>
      </c>
      <c r="N132" s="18">
        <v>0</v>
      </c>
      <c r="O132" s="18">
        <v>0</v>
      </c>
      <c r="P132" s="18">
        <v>0</v>
      </c>
      <c r="Q132" s="18">
        <v>0</v>
      </c>
      <c r="R132" s="18">
        <v>0</v>
      </c>
      <c r="S132" s="19">
        <v>0</v>
      </c>
      <c r="T132" s="19">
        <v>0</v>
      </c>
      <c r="U132" s="19">
        <v>0</v>
      </c>
      <c r="V132" s="19">
        <v>0</v>
      </c>
      <c r="W132" s="19">
        <v>0</v>
      </c>
      <c r="X132" s="18">
        <v>0</v>
      </c>
      <c r="Y132" s="18" t="s">
        <v>368</v>
      </c>
      <c r="Z132" s="18">
        <v>0</v>
      </c>
      <c r="AA132" s="18">
        <v>0</v>
      </c>
      <c r="AB132" s="18">
        <v>0</v>
      </c>
      <c r="AC132" s="18">
        <v>0</v>
      </c>
      <c r="AD132" s="18">
        <v>0</v>
      </c>
      <c r="AE132" s="18">
        <v>0</v>
      </c>
      <c r="AF132" s="18">
        <v>0</v>
      </c>
      <c r="AG132" s="18">
        <v>0</v>
      </c>
      <c r="AH132" s="18">
        <v>0</v>
      </c>
      <c r="AI132" s="18">
        <v>0</v>
      </c>
      <c r="AJ132" s="18">
        <v>0</v>
      </c>
      <c r="AK132" s="18">
        <v>0</v>
      </c>
      <c r="AL132" s="18">
        <v>0</v>
      </c>
      <c r="AM132" s="18">
        <v>0</v>
      </c>
      <c r="AN132" s="18">
        <v>0</v>
      </c>
      <c r="AO132" s="18">
        <v>0</v>
      </c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</v>
      </c>
      <c r="AV132" s="18">
        <v>0</v>
      </c>
      <c r="AW132" s="18">
        <v>0</v>
      </c>
      <c r="AX132" s="18">
        <v>0</v>
      </c>
      <c r="AY132" s="23">
        <f>G132</f>
        <v>0</v>
      </c>
      <c r="AZ132" s="18">
        <v>0</v>
      </c>
      <c r="BA132" s="18">
        <v>0</v>
      </c>
      <c r="BB132" s="18">
        <v>0</v>
      </c>
      <c r="BC132" s="18">
        <v>0</v>
      </c>
      <c r="BD132" s="18">
        <v>0</v>
      </c>
      <c r="BE132" s="18">
        <v>0</v>
      </c>
      <c r="BF132" s="18">
        <v>0</v>
      </c>
      <c r="BG132" s="18">
        <v>0</v>
      </c>
      <c r="BH132" s="18">
        <v>0</v>
      </c>
      <c r="BI132" s="18">
        <v>0</v>
      </c>
      <c r="BJ132" s="18">
        <v>0</v>
      </c>
      <c r="BK132" s="18">
        <v>0</v>
      </c>
      <c r="BL132" s="18">
        <v>0</v>
      </c>
      <c r="BM132" s="18">
        <v>0</v>
      </c>
      <c r="BN132" s="18">
        <v>0</v>
      </c>
      <c r="BO132" s="18">
        <v>0</v>
      </c>
      <c r="BP132" s="18">
        <v>0</v>
      </c>
      <c r="BQ132" s="18">
        <v>0</v>
      </c>
      <c r="BR132" s="18">
        <v>0</v>
      </c>
      <c r="BS132" s="18">
        <v>0</v>
      </c>
      <c r="BT132" s="18">
        <v>0</v>
      </c>
      <c r="BU132" s="18">
        <v>0</v>
      </c>
      <c r="BV132" s="18">
        <v>0</v>
      </c>
      <c r="BW132" s="18">
        <v>0</v>
      </c>
      <c r="BX132" s="18">
        <v>0</v>
      </c>
      <c r="BY132" s="18">
        <v>0</v>
      </c>
      <c r="BZ132" s="18">
        <v>0</v>
      </c>
      <c r="CA132" s="18">
        <v>0</v>
      </c>
      <c r="CB132" s="18">
        <v>0</v>
      </c>
      <c r="CC132" s="18">
        <v>0</v>
      </c>
      <c r="CD132" s="18">
        <v>0</v>
      </c>
      <c r="CE132" s="18">
        <v>0</v>
      </c>
      <c r="CF132" s="18">
        <v>0</v>
      </c>
      <c r="CG132" s="18">
        <v>0</v>
      </c>
      <c r="CH132" s="18">
        <v>0</v>
      </c>
      <c r="CI132" s="18">
        <v>0</v>
      </c>
      <c r="CJ132" s="18">
        <v>0</v>
      </c>
      <c r="CK132" s="18" t="str">
        <f t="shared" ca="1" si="66"/>
        <v>06</v>
      </c>
      <c r="CL132" s="18" t="str">
        <f t="shared" ca="1" si="67"/>
        <v>16</v>
      </c>
      <c r="CM132" s="18" t="str">
        <f t="shared" ca="1" si="68"/>
        <v>08</v>
      </c>
      <c r="CN132" s="18" t="str">
        <f t="shared" ca="1" si="69"/>
        <v>05</v>
      </c>
      <c r="CO132" s="18" t="str">
        <f t="shared" ca="1" si="70"/>
        <v>11</v>
      </c>
      <c r="CP132" s="18" t="str">
        <f t="shared" ca="1" si="71"/>
        <v>14</v>
      </c>
      <c r="CQ132" s="18" t="str">
        <f t="shared" ca="1" si="72"/>
        <v>2C</v>
      </c>
      <c r="CR132" s="18" t="str">
        <f t="shared" ca="1" si="73"/>
        <v>00</v>
      </c>
      <c r="CS132" s="18" t="s">
        <v>25</v>
      </c>
      <c r="CT132" s="18">
        <f t="shared" ca="1" si="64"/>
        <v>95</v>
      </c>
      <c r="CU132" s="16" t="str">
        <f t="shared" ca="1" si="74"/>
        <v>7B01015FA501000000000000000000000000000000000C0000000000000000000000000000000000000000000000000000000000000000000000000000000000000000000000000000000000000000000000000000000616080511142C007D</v>
      </c>
      <c r="CV132" s="95">
        <v>131</v>
      </c>
      <c r="CW132" s="21"/>
      <c r="CX132" s="18" t="str">
        <f t="shared" si="75"/>
        <v>00</v>
      </c>
      <c r="CY132" s="18">
        <f t="shared" si="76"/>
        <v>0</v>
      </c>
      <c r="CZ132" s="20"/>
      <c r="DA132" s="21"/>
    </row>
    <row r="133" spans="1:105" ht="33">
      <c r="A133" s="27"/>
      <c r="B133" s="158"/>
      <c r="C133" s="165" t="s">
        <v>410</v>
      </c>
      <c r="D133" s="104"/>
      <c r="E133" s="16">
        <v>2</v>
      </c>
      <c r="F133" s="101" t="str">
        <f t="shared" si="65"/>
        <v>127</v>
      </c>
      <c r="G133" s="22" t="s">
        <v>246</v>
      </c>
      <c r="H133" s="18" t="s">
        <v>18</v>
      </c>
      <c r="I133" s="18">
        <v>1</v>
      </c>
      <c r="J133" s="18">
        <v>1</v>
      </c>
      <c r="K133" s="18" t="s">
        <v>448</v>
      </c>
      <c r="L133" s="18" t="s">
        <v>449</v>
      </c>
      <c r="M133" s="18">
        <v>1</v>
      </c>
      <c r="N133" s="18">
        <v>0</v>
      </c>
      <c r="O133" s="18">
        <v>0</v>
      </c>
      <c r="P133" s="18">
        <v>0</v>
      </c>
      <c r="Q133" s="18">
        <v>0</v>
      </c>
      <c r="R133" s="18">
        <v>0</v>
      </c>
      <c r="S133" s="19">
        <v>0</v>
      </c>
      <c r="T133" s="19">
        <v>0</v>
      </c>
      <c r="U133" s="19">
        <v>0</v>
      </c>
      <c r="V133" s="19">
        <v>0</v>
      </c>
      <c r="W133" s="19">
        <v>0</v>
      </c>
      <c r="X133" s="18">
        <v>0</v>
      </c>
      <c r="Y133" s="18" t="s">
        <v>368</v>
      </c>
      <c r="Z133" s="18">
        <v>0</v>
      </c>
      <c r="AA133" s="18">
        <v>0</v>
      </c>
      <c r="AB133" s="18">
        <v>0</v>
      </c>
      <c r="AC133" s="18">
        <v>0</v>
      </c>
      <c r="AD133" s="18">
        <v>0</v>
      </c>
      <c r="AE133" s="18">
        <v>0</v>
      </c>
      <c r="AF133" s="18">
        <v>0</v>
      </c>
      <c r="AG133" s="18">
        <v>0</v>
      </c>
      <c r="AH133" s="18">
        <v>0</v>
      </c>
      <c r="AI133" s="18">
        <v>0</v>
      </c>
      <c r="AJ133" s="18">
        <v>0</v>
      </c>
      <c r="AK133" s="18">
        <v>0</v>
      </c>
      <c r="AL133" s="18">
        <v>0</v>
      </c>
      <c r="AM133" s="18">
        <v>0</v>
      </c>
      <c r="AN133" s="18">
        <v>0</v>
      </c>
      <c r="AO133" s="18">
        <v>0</v>
      </c>
      <c r="AP133" s="18">
        <v>0</v>
      </c>
      <c r="AQ133" s="18">
        <v>0</v>
      </c>
      <c r="AR133" s="18">
        <v>0</v>
      </c>
      <c r="AS133" s="18">
        <v>0</v>
      </c>
      <c r="AT133" s="18">
        <v>0</v>
      </c>
      <c r="AU133" s="18">
        <v>0</v>
      </c>
      <c r="AV133" s="18">
        <v>0</v>
      </c>
      <c r="AW133" s="18">
        <v>0</v>
      </c>
      <c r="AX133" s="18">
        <v>0</v>
      </c>
      <c r="AY133" s="23" t="str">
        <f t="shared" ref="AY133:AY134" si="77">G133</f>
        <v>7F</v>
      </c>
      <c r="AZ133" s="18">
        <v>0</v>
      </c>
      <c r="BA133" s="18">
        <v>0</v>
      </c>
      <c r="BB133" s="18">
        <v>0</v>
      </c>
      <c r="BC133" s="18">
        <v>0</v>
      </c>
      <c r="BD133" s="18">
        <v>0</v>
      </c>
      <c r="BE133" s="18">
        <v>0</v>
      </c>
      <c r="BF133" s="18">
        <v>0</v>
      </c>
      <c r="BG133" s="18">
        <v>0</v>
      </c>
      <c r="BH133" s="18">
        <v>0</v>
      </c>
      <c r="BI133" s="18">
        <v>0</v>
      </c>
      <c r="BJ133" s="18">
        <v>0</v>
      </c>
      <c r="BK133" s="18">
        <v>0</v>
      </c>
      <c r="BL133" s="18">
        <v>0</v>
      </c>
      <c r="BM133" s="18">
        <v>0</v>
      </c>
      <c r="BN133" s="18">
        <v>0</v>
      </c>
      <c r="BO133" s="18">
        <v>0</v>
      </c>
      <c r="BP133" s="18">
        <v>0</v>
      </c>
      <c r="BQ133" s="18">
        <v>0</v>
      </c>
      <c r="BR133" s="18">
        <v>0</v>
      </c>
      <c r="BS133" s="18">
        <v>0</v>
      </c>
      <c r="BT133" s="18">
        <v>0</v>
      </c>
      <c r="BU133" s="18">
        <v>0</v>
      </c>
      <c r="BV133" s="18">
        <v>0</v>
      </c>
      <c r="BW133" s="18">
        <v>0</v>
      </c>
      <c r="BX133" s="18">
        <v>0</v>
      </c>
      <c r="BY133" s="18">
        <v>0</v>
      </c>
      <c r="BZ133" s="18">
        <v>0</v>
      </c>
      <c r="CA133" s="18">
        <v>0</v>
      </c>
      <c r="CB133" s="18">
        <v>0</v>
      </c>
      <c r="CC133" s="18">
        <v>0</v>
      </c>
      <c r="CD133" s="18">
        <v>0</v>
      </c>
      <c r="CE133" s="18">
        <v>0</v>
      </c>
      <c r="CF133" s="18">
        <v>0</v>
      </c>
      <c r="CG133" s="18">
        <v>0</v>
      </c>
      <c r="CH133" s="18">
        <v>0</v>
      </c>
      <c r="CI133" s="18">
        <v>0</v>
      </c>
      <c r="CJ133" s="18">
        <v>0</v>
      </c>
      <c r="CK133" s="18" t="str">
        <f t="shared" ca="1" si="66"/>
        <v>06</v>
      </c>
      <c r="CL133" s="18" t="str">
        <f t="shared" ca="1" si="67"/>
        <v>16</v>
      </c>
      <c r="CM133" s="18" t="str">
        <f t="shared" ca="1" si="68"/>
        <v>08</v>
      </c>
      <c r="CN133" s="18" t="str">
        <f t="shared" ca="1" si="69"/>
        <v>05</v>
      </c>
      <c r="CO133" s="18" t="str">
        <f t="shared" ca="1" si="70"/>
        <v>11</v>
      </c>
      <c r="CP133" s="18" t="str">
        <f t="shared" ca="1" si="71"/>
        <v>14</v>
      </c>
      <c r="CQ133" s="18" t="str">
        <f t="shared" ca="1" si="72"/>
        <v>2C</v>
      </c>
      <c r="CR133" s="18" t="str">
        <f t="shared" ca="1" si="73"/>
        <v>05</v>
      </c>
      <c r="CS133" s="18" t="s">
        <v>25</v>
      </c>
      <c r="CT133" s="18">
        <f t="shared" ca="1" si="64"/>
        <v>95</v>
      </c>
      <c r="CU133" s="16" t="str">
        <f t="shared" ca="1" si="74"/>
        <v>7B01015FA501000000000000000000000000000000000C000000000000000000000000000000000000000000000000007F000000000000000000000000000000000000000000000000000000000000000000000000000616080511142C057D</v>
      </c>
      <c r="CV133" s="95">
        <v>132</v>
      </c>
      <c r="CW133" s="21"/>
      <c r="CX133" s="18" t="str">
        <f t="shared" si="75"/>
        <v>00</v>
      </c>
      <c r="CY133" s="18">
        <f t="shared" si="76"/>
        <v>0</v>
      </c>
      <c r="CZ133" s="20"/>
      <c r="DA133" s="21"/>
    </row>
    <row r="134" spans="1:105" ht="33">
      <c r="A134" s="27"/>
      <c r="B134" s="159"/>
      <c r="C134" s="166"/>
      <c r="D134" s="104"/>
      <c r="E134" s="16">
        <v>3</v>
      </c>
      <c r="F134" s="101" t="str">
        <f t="shared" si="65"/>
        <v>255</v>
      </c>
      <c r="G134" s="22" t="s">
        <v>22</v>
      </c>
      <c r="H134" s="18" t="s">
        <v>18</v>
      </c>
      <c r="I134" s="18">
        <v>1</v>
      </c>
      <c r="J134" s="18">
        <v>1</v>
      </c>
      <c r="K134" s="18" t="s">
        <v>448</v>
      </c>
      <c r="L134" s="18" t="s">
        <v>449</v>
      </c>
      <c r="M134" s="18">
        <v>1</v>
      </c>
      <c r="N134" s="18">
        <v>0</v>
      </c>
      <c r="O134" s="18">
        <v>0</v>
      </c>
      <c r="P134" s="18">
        <v>0</v>
      </c>
      <c r="Q134" s="18">
        <v>0</v>
      </c>
      <c r="R134" s="18">
        <v>0</v>
      </c>
      <c r="S134" s="19">
        <v>0</v>
      </c>
      <c r="T134" s="19">
        <v>0</v>
      </c>
      <c r="U134" s="19">
        <v>0</v>
      </c>
      <c r="V134" s="19">
        <v>0</v>
      </c>
      <c r="W134" s="19">
        <v>0</v>
      </c>
      <c r="X134" s="18">
        <v>0</v>
      </c>
      <c r="Y134" s="18" t="s">
        <v>368</v>
      </c>
      <c r="Z134" s="18">
        <v>0</v>
      </c>
      <c r="AA134" s="18">
        <v>0</v>
      </c>
      <c r="AB134" s="18">
        <v>0</v>
      </c>
      <c r="AC134" s="18">
        <v>0</v>
      </c>
      <c r="AD134" s="18">
        <v>0</v>
      </c>
      <c r="AE134" s="18">
        <v>0</v>
      </c>
      <c r="AF134" s="18">
        <v>0</v>
      </c>
      <c r="AG134" s="18">
        <v>0</v>
      </c>
      <c r="AH134" s="18">
        <v>0</v>
      </c>
      <c r="AI134" s="18">
        <v>0</v>
      </c>
      <c r="AJ134" s="18">
        <v>0</v>
      </c>
      <c r="AK134" s="18">
        <v>0</v>
      </c>
      <c r="AL134" s="18">
        <v>0</v>
      </c>
      <c r="AM134" s="18">
        <v>0</v>
      </c>
      <c r="AN134" s="18">
        <v>0</v>
      </c>
      <c r="AO134" s="18">
        <v>0</v>
      </c>
      <c r="AP134" s="18">
        <v>0</v>
      </c>
      <c r="AQ134" s="18">
        <v>0</v>
      </c>
      <c r="AR134" s="18">
        <v>0</v>
      </c>
      <c r="AS134" s="18">
        <v>0</v>
      </c>
      <c r="AT134" s="18">
        <v>0</v>
      </c>
      <c r="AU134" s="18">
        <v>0</v>
      </c>
      <c r="AV134" s="18">
        <v>0</v>
      </c>
      <c r="AW134" s="18">
        <v>0</v>
      </c>
      <c r="AX134" s="18">
        <v>0</v>
      </c>
      <c r="AY134" s="23" t="str">
        <f t="shared" si="77"/>
        <v>FF</v>
      </c>
      <c r="AZ134" s="18">
        <v>0</v>
      </c>
      <c r="BA134" s="18">
        <v>0</v>
      </c>
      <c r="BB134" s="18">
        <v>0</v>
      </c>
      <c r="BC134" s="18">
        <v>0</v>
      </c>
      <c r="BD134" s="18">
        <v>0</v>
      </c>
      <c r="BE134" s="18">
        <v>0</v>
      </c>
      <c r="BF134" s="18">
        <v>0</v>
      </c>
      <c r="BG134" s="18">
        <v>0</v>
      </c>
      <c r="BH134" s="18">
        <v>0</v>
      </c>
      <c r="BI134" s="18">
        <v>0</v>
      </c>
      <c r="BJ134" s="18">
        <v>0</v>
      </c>
      <c r="BK134" s="18">
        <v>0</v>
      </c>
      <c r="BL134" s="18">
        <v>0</v>
      </c>
      <c r="BM134" s="18">
        <v>0</v>
      </c>
      <c r="BN134" s="18">
        <v>0</v>
      </c>
      <c r="BO134" s="18">
        <v>0</v>
      </c>
      <c r="BP134" s="18">
        <v>0</v>
      </c>
      <c r="BQ134" s="18">
        <v>0</v>
      </c>
      <c r="BR134" s="18">
        <v>0</v>
      </c>
      <c r="BS134" s="18">
        <v>0</v>
      </c>
      <c r="BT134" s="18">
        <v>0</v>
      </c>
      <c r="BU134" s="18">
        <v>0</v>
      </c>
      <c r="BV134" s="18">
        <v>0</v>
      </c>
      <c r="BW134" s="18">
        <v>0</v>
      </c>
      <c r="BX134" s="18">
        <v>0</v>
      </c>
      <c r="BY134" s="18">
        <v>0</v>
      </c>
      <c r="BZ134" s="18">
        <v>0</v>
      </c>
      <c r="CA134" s="18">
        <v>0</v>
      </c>
      <c r="CB134" s="18">
        <v>0</v>
      </c>
      <c r="CC134" s="18">
        <v>0</v>
      </c>
      <c r="CD134" s="18">
        <v>0</v>
      </c>
      <c r="CE134" s="18">
        <v>0</v>
      </c>
      <c r="CF134" s="18">
        <v>0</v>
      </c>
      <c r="CG134" s="18">
        <v>0</v>
      </c>
      <c r="CH134" s="18">
        <v>0</v>
      </c>
      <c r="CI134" s="18">
        <v>0</v>
      </c>
      <c r="CJ134" s="18">
        <v>0</v>
      </c>
      <c r="CK134" s="18" t="str">
        <f t="shared" ca="1" si="66"/>
        <v>06</v>
      </c>
      <c r="CL134" s="18" t="str">
        <f t="shared" ca="1" si="67"/>
        <v>16</v>
      </c>
      <c r="CM134" s="18" t="str">
        <f t="shared" ca="1" si="68"/>
        <v>08</v>
      </c>
      <c r="CN134" s="18" t="str">
        <f t="shared" ca="1" si="69"/>
        <v>05</v>
      </c>
      <c r="CO134" s="18" t="str">
        <f t="shared" ca="1" si="70"/>
        <v>11</v>
      </c>
      <c r="CP134" s="18" t="str">
        <f t="shared" ca="1" si="71"/>
        <v>14</v>
      </c>
      <c r="CQ134" s="18" t="str">
        <f t="shared" ca="1" si="72"/>
        <v>2C</v>
      </c>
      <c r="CR134" s="18" t="str">
        <f t="shared" ca="1" si="73"/>
        <v>05</v>
      </c>
      <c r="CS134" s="18" t="s">
        <v>25</v>
      </c>
      <c r="CT134" s="18">
        <f t="shared" ca="1" si="64"/>
        <v>95</v>
      </c>
      <c r="CU134" s="16" t="str">
        <f t="shared" ca="1" si="74"/>
        <v>7B01015FA501000000000000000000000000000000000C00000000000000000000000000000000000000000000000000FF000000000000000000000000000000000000000000000000000000000000000000000000000616080511142C057D</v>
      </c>
      <c r="CV134" s="95">
        <v>133</v>
      </c>
      <c r="CW134" s="21"/>
      <c r="CX134" s="18" t="str">
        <f t="shared" si="75"/>
        <v>00</v>
      </c>
      <c r="CY134" s="18">
        <f t="shared" si="76"/>
        <v>0</v>
      </c>
      <c r="CZ134" s="20"/>
      <c r="DA134" s="21"/>
    </row>
    <row r="135" spans="1:105" ht="33">
      <c r="A135" s="27"/>
      <c r="B135" s="157">
        <v>49</v>
      </c>
      <c r="C135" s="105" t="s">
        <v>369</v>
      </c>
      <c r="D135" s="104" t="s">
        <v>736</v>
      </c>
      <c r="E135" s="16">
        <v>1</v>
      </c>
      <c r="F135" s="101" t="str">
        <f t="shared" si="65"/>
        <v>000</v>
      </c>
      <c r="G135" s="22">
        <v>0</v>
      </c>
      <c r="H135" s="18" t="s">
        <v>18</v>
      </c>
      <c r="I135" s="18">
        <v>1</v>
      </c>
      <c r="J135" s="18">
        <v>1</v>
      </c>
      <c r="K135" s="18" t="s">
        <v>448</v>
      </c>
      <c r="L135" s="18" t="s">
        <v>449</v>
      </c>
      <c r="M135" s="18">
        <v>1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8">
        <v>0</v>
      </c>
      <c r="Y135" s="18" t="s">
        <v>368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0</v>
      </c>
      <c r="AH135" s="18">
        <v>0</v>
      </c>
      <c r="AI135" s="18">
        <v>0</v>
      </c>
      <c r="AJ135" s="18">
        <v>0</v>
      </c>
      <c r="AK135" s="18">
        <v>0</v>
      </c>
      <c r="AL135" s="18">
        <v>0</v>
      </c>
      <c r="AM135" s="18">
        <v>0</v>
      </c>
      <c r="AN135" s="18">
        <v>0</v>
      </c>
      <c r="AO135" s="18">
        <v>0</v>
      </c>
      <c r="AP135" s="18">
        <v>0</v>
      </c>
      <c r="AQ135" s="18">
        <v>0</v>
      </c>
      <c r="AR135" s="18">
        <v>0</v>
      </c>
      <c r="AS135" s="18">
        <v>0</v>
      </c>
      <c r="AT135" s="18">
        <v>0</v>
      </c>
      <c r="AU135" s="18">
        <v>0</v>
      </c>
      <c r="AV135" s="18">
        <v>0</v>
      </c>
      <c r="AW135" s="18">
        <v>0</v>
      </c>
      <c r="AX135" s="18">
        <v>0</v>
      </c>
      <c r="AY135" s="18">
        <v>0</v>
      </c>
      <c r="AZ135" s="23">
        <f>G135</f>
        <v>0</v>
      </c>
      <c r="BA135" s="18">
        <v>0</v>
      </c>
      <c r="BB135" s="18">
        <v>0</v>
      </c>
      <c r="BC135" s="18">
        <v>0</v>
      </c>
      <c r="BD135" s="18">
        <v>0</v>
      </c>
      <c r="BE135" s="18">
        <v>0</v>
      </c>
      <c r="BF135" s="18">
        <v>0</v>
      </c>
      <c r="BG135" s="18">
        <v>0</v>
      </c>
      <c r="BH135" s="18">
        <v>0</v>
      </c>
      <c r="BI135" s="18">
        <v>0</v>
      </c>
      <c r="BJ135" s="18">
        <v>0</v>
      </c>
      <c r="BK135" s="18">
        <v>0</v>
      </c>
      <c r="BL135" s="18">
        <v>0</v>
      </c>
      <c r="BM135" s="18">
        <v>0</v>
      </c>
      <c r="BN135" s="18">
        <v>0</v>
      </c>
      <c r="BO135" s="18">
        <v>0</v>
      </c>
      <c r="BP135" s="18">
        <v>0</v>
      </c>
      <c r="BQ135" s="18">
        <v>0</v>
      </c>
      <c r="BR135" s="18">
        <v>0</v>
      </c>
      <c r="BS135" s="18">
        <v>0</v>
      </c>
      <c r="BT135" s="18">
        <v>0</v>
      </c>
      <c r="BU135" s="18">
        <v>0</v>
      </c>
      <c r="BV135" s="18">
        <v>0</v>
      </c>
      <c r="BW135" s="18">
        <v>0</v>
      </c>
      <c r="BX135" s="18">
        <v>0</v>
      </c>
      <c r="BY135" s="18">
        <v>0</v>
      </c>
      <c r="BZ135" s="18">
        <v>0</v>
      </c>
      <c r="CA135" s="18">
        <v>0</v>
      </c>
      <c r="CB135" s="18">
        <v>0</v>
      </c>
      <c r="CC135" s="18">
        <v>0</v>
      </c>
      <c r="CD135" s="18">
        <v>0</v>
      </c>
      <c r="CE135" s="18">
        <v>0</v>
      </c>
      <c r="CF135" s="18">
        <v>0</v>
      </c>
      <c r="CG135" s="18">
        <v>0</v>
      </c>
      <c r="CH135" s="18">
        <v>0</v>
      </c>
      <c r="CI135" s="18">
        <v>0</v>
      </c>
      <c r="CJ135" s="18">
        <v>0</v>
      </c>
      <c r="CK135" s="18" t="str">
        <f t="shared" ca="1" si="66"/>
        <v>06</v>
      </c>
      <c r="CL135" s="18" t="str">
        <f t="shared" ca="1" si="67"/>
        <v>16</v>
      </c>
      <c r="CM135" s="18" t="str">
        <f t="shared" ca="1" si="68"/>
        <v>08</v>
      </c>
      <c r="CN135" s="18" t="str">
        <f t="shared" ca="1" si="69"/>
        <v>05</v>
      </c>
      <c r="CO135" s="18" t="str">
        <f t="shared" ca="1" si="70"/>
        <v>11</v>
      </c>
      <c r="CP135" s="18" t="str">
        <f t="shared" ca="1" si="71"/>
        <v>14</v>
      </c>
      <c r="CQ135" s="18" t="str">
        <f t="shared" ca="1" si="72"/>
        <v>2C</v>
      </c>
      <c r="CR135" s="18" t="str">
        <f t="shared" ca="1" si="73"/>
        <v>00</v>
      </c>
      <c r="CS135" s="18" t="s">
        <v>25</v>
      </c>
      <c r="CT135" s="18">
        <f t="shared" ca="1" si="64"/>
        <v>95</v>
      </c>
      <c r="CU135" s="16" t="str">
        <f t="shared" ca="1" si="74"/>
        <v>7B01015FA501000000000000000000000000000000000C0000000000000000000000000000000000000000000000000000000000000000000000000000000000000000000000000000000000000000000000000000000616080511142C007D</v>
      </c>
      <c r="CV135" s="95">
        <v>134</v>
      </c>
      <c r="CW135" s="21"/>
      <c r="CX135" s="18" t="str">
        <f t="shared" si="75"/>
        <v>00</v>
      </c>
      <c r="CY135" s="18">
        <f t="shared" si="76"/>
        <v>0</v>
      </c>
      <c r="CZ135" s="20"/>
      <c r="DA135" s="21"/>
    </row>
    <row r="136" spans="1:105" ht="33">
      <c r="A136" s="27"/>
      <c r="B136" s="158"/>
      <c r="C136" s="165" t="s">
        <v>411</v>
      </c>
      <c r="D136" s="104"/>
      <c r="E136" s="16">
        <v>2</v>
      </c>
      <c r="F136" s="101" t="str">
        <f t="shared" si="65"/>
        <v>127</v>
      </c>
      <c r="G136" s="22" t="s">
        <v>246</v>
      </c>
      <c r="H136" s="18" t="s">
        <v>18</v>
      </c>
      <c r="I136" s="18">
        <v>1</v>
      </c>
      <c r="J136" s="18">
        <v>1</v>
      </c>
      <c r="K136" s="18" t="s">
        <v>448</v>
      </c>
      <c r="L136" s="18" t="s">
        <v>449</v>
      </c>
      <c r="M136" s="18">
        <v>1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9">
        <v>0</v>
      </c>
      <c r="T136" s="19">
        <v>0</v>
      </c>
      <c r="U136" s="19">
        <v>0</v>
      </c>
      <c r="V136" s="19">
        <v>0</v>
      </c>
      <c r="W136" s="19">
        <v>0</v>
      </c>
      <c r="X136" s="18">
        <v>0</v>
      </c>
      <c r="Y136" s="18" t="s">
        <v>368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>
        <v>0</v>
      </c>
      <c r="AL136" s="18">
        <v>0</v>
      </c>
      <c r="AM136" s="18">
        <v>0</v>
      </c>
      <c r="AN136" s="18">
        <v>0</v>
      </c>
      <c r="AO136" s="18">
        <v>0</v>
      </c>
      <c r="AP136" s="18">
        <v>0</v>
      </c>
      <c r="AQ136" s="18">
        <v>0</v>
      </c>
      <c r="AR136" s="18">
        <v>0</v>
      </c>
      <c r="AS136" s="18">
        <v>0</v>
      </c>
      <c r="AT136" s="18">
        <v>0</v>
      </c>
      <c r="AU136" s="18">
        <v>0</v>
      </c>
      <c r="AV136" s="18">
        <v>0</v>
      </c>
      <c r="AW136" s="18">
        <v>0</v>
      </c>
      <c r="AX136" s="18">
        <v>0</v>
      </c>
      <c r="AY136" s="18">
        <v>0</v>
      </c>
      <c r="AZ136" s="23" t="str">
        <f t="shared" ref="AZ136:AZ137" si="78">G136</f>
        <v>7F</v>
      </c>
      <c r="BA136" s="18">
        <v>0</v>
      </c>
      <c r="BB136" s="18">
        <v>0</v>
      </c>
      <c r="BC136" s="18">
        <v>0</v>
      </c>
      <c r="BD136" s="18">
        <v>0</v>
      </c>
      <c r="BE136" s="18">
        <v>0</v>
      </c>
      <c r="BF136" s="18">
        <v>0</v>
      </c>
      <c r="BG136" s="18">
        <v>0</v>
      </c>
      <c r="BH136" s="18">
        <v>0</v>
      </c>
      <c r="BI136" s="18">
        <v>0</v>
      </c>
      <c r="BJ136" s="18">
        <v>0</v>
      </c>
      <c r="BK136" s="18">
        <v>0</v>
      </c>
      <c r="BL136" s="18">
        <v>0</v>
      </c>
      <c r="BM136" s="18">
        <v>0</v>
      </c>
      <c r="BN136" s="18">
        <v>0</v>
      </c>
      <c r="BO136" s="18">
        <v>0</v>
      </c>
      <c r="BP136" s="18">
        <v>0</v>
      </c>
      <c r="BQ136" s="18">
        <v>0</v>
      </c>
      <c r="BR136" s="18">
        <v>0</v>
      </c>
      <c r="BS136" s="18">
        <v>0</v>
      </c>
      <c r="BT136" s="18">
        <v>0</v>
      </c>
      <c r="BU136" s="18">
        <v>0</v>
      </c>
      <c r="BV136" s="18">
        <v>0</v>
      </c>
      <c r="BW136" s="18">
        <v>0</v>
      </c>
      <c r="BX136" s="18">
        <v>0</v>
      </c>
      <c r="BY136" s="18">
        <v>0</v>
      </c>
      <c r="BZ136" s="18">
        <v>0</v>
      </c>
      <c r="CA136" s="18">
        <v>0</v>
      </c>
      <c r="CB136" s="18">
        <v>0</v>
      </c>
      <c r="CC136" s="18">
        <v>0</v>
      </c>
      <c r="CD136" s="18">
        <v>0</v>
      </c>
      <c r="CE136" s="18">
        <v>0</v>
      </c>
      <c r="CF136" s="18">
        <v>0</v>
      </c>
      <c r="CG136" s="18">
        <v>0</v>
      </c>
      <c r="CH136" s="18">
        <v>0</v>
      </c>
      <c r="CI136" s="18">
        <v>0</v>
      </c>
      <c r="CJ136" s="18">
        <v>0</v>
      </c>
      <c r="CK136" s="18" t="str">
        <f t="shared" ca="1" si="66"/>
        <v>06</v>
      </c>
      <c r="CL136" s="18" t="str">
        <f t="shared" ca="1" si="67"/>
        <v>16</v>
      </c>
      <c r="CM136" s="18" t="str">
        <f t="shared" ca="1" si="68"/>
        <v>08</v>
      </c>
      <c r="CN136" s="18" t="str">
        <f t="shared" ca="1" si="69"/>
        <v>05</v>
      </c>
      <c r="CO136" s="18" t="str">
        <f t="shared" ca="1" si="70"/>
        <v>11</v>
      </c>
      <c r="CP136" s="18" t="str">
        <f t="shared" ca="1" si="71"/>
        <v>14</v>
      </c>
      <c r="CQ136" s="18" t="str">
        <f t="shared" ca="1" si="72"/>
        <v>2C</v>
      </c>
      <c r="CR136" s="18" t="str">
        <f t="shared" ca="1" si="73"/>
        <v>05</v>
      </c>
      <c r="CS136" s="18" t="s">
        <v>25</v>
      </c>
      <c r="CT136" s="18">
        <f t="shared" ca="1" si="64"/>
        <v>95</v>
      </c>
      <c r="CU136" s="16" t="str">
        <f t="shared" ca="1" si="74"/>
        <v>7B01015FA501000000000000000000000000000000000C00000000000000000000000000000000000000000000000000007F0000000000000000000000000000000000000000000000000000000000000000000000000616080511142C057D</v>
      </c>
      <c r="CV136" s="95">
        <v>135</v>
      </c>
      <c r="CW136" s="21"/>
      <c r="CX136" s="18" t="str">
        <f t="shared" si="75"/>
        <v>00</v>
      </c>
      <c r="CY136" s="18">
        <f t="shared" si="76"/>
        <v>0</v>
      </c>
      <c r="CZ136" s="20"/>
      <c r="DA136" s="21"/>
    </row>
    <row r="137" spans="1:105" ht="33">
      <c r="A137" s="27"/>
      <c r="B137" s="159"/>
      <c r="C137" s="166"/>
      <c r="D137" s="104"/>
      <c r="E137" s="16">
        <v>3</v>
      </c>
      <c r="F137" s="101" t="str">
        <f t="shared" si="65"/>
        <v>255</v>
      </c>
      <c r="G137" s="22" t="s">
        <v>22</v>
      </c>
      <c r="H137" s="18" t="s">
        <v>18</v>
      </c>
      <c r="I137" s="18">
        <v>1</v>
      </c>
      <c r="J137" s="18">
        <v>1</v>
      </c>
      <c r="K137" s="18" t="s">
        <v>448</v>
      </c>
      <c r="L137" s="18" t="s">
        <v>449</v>
      </c>
      <c r="M137" s="18">
        <v>1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9">
        <v>0</v>
      </c>
      <c r="T137" s="19">
        <v>0</v>
      </c>
      <c r="U137" s="19">
        <v>0</v>
      </c>
      <c r="V137" s="19">
        <v>0</v>
      </c>
      <c r="W137" s="19">
        <v>0</v>
      </c>
      <c r="X137" s="18">
        <v>0</v>
      </c>
      <c r="Y137" s="18" t="s">
        <v>368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0</v>
      </c>
      <c r="AJ137" s="18">
        <v>0</v>
      </c>
      <c r="AK137" s="18">
        <v>0</v>
      </c>
      <c r="AL137" s="18">
        <v>0</v>
      </c>
      <c r="AM137" s="18">
        <v>0</v>
      </c>
      <c r="AN137" s="18">
        <v>0</v>
      </c>
      <c r="AO137" s="18">
        <v>0</v>
      </c>
      <c r="AP137" s="18">
        <v>0</v>
      </c>
      <c r="AQ137" s="18">
        <v>0</v>
      </c>
      <c r="AR137" s="18">
        <v>0</v>
      </c>
      <c r="AS137" s="18">
        <v>0</v>
      </c>
      <c r="AT137" s="18">
        <v>0</v>
      </c>
      <c r="AU137" s="18">
        <v>0</v>
      </c>
      <c r="AV137" s="18">
        <v>0</v>
      </c>
      <c r="AW137" s="18">
        <v>0</v>
      </c>
      <c r="AX137" s="18">
        <v>0</v>
      </c>
      <c r="AY137" s="18">
        <v>0</v>
      </c>
      <c r="AZ137" s="23" t="str">
        <f t="shared" si="78"/>
        <v>FF</v>
      </c>
      <c r="BA137" s="18">
        <v>0</v>
      </c>
      <c r="BB137" s="18">
        <v>0</v>
      </c>
      <c r="BC137" s="18">
        <v>0</v>
      </c>
      <c r="BD137" s="18">
        <v>0</v>
      </c>
      <c r="BE137" s="18">
        <v>0</v>
      </c>
      <c r="BF137" s="18">
        <v>0</v>
      </c>
      <c r="BG137" s="18">
        <v>0</v>
      </c>
      <c r="BH137" s="18">
        <v>0</v>
      </c>
      <c r="BI137" s="18">
        <v>0</v>
      </c>
      <c r="BJ137" s="18">
        <v>0</v>
      </c>
      <c r="BK137" s="18">
        <v>0</v>
      </c>
      <c r="BL137" s="18">
        <v>0</v>
      </c>
      <c r="BM137" s="18">
        <v>0</v>
      </c>
      <c r="BN137" s="18">
        <v>0</v>
      </c>
      <c r="BO137" s="18">
        <v>0</v>
      </c>
      <c r="BP137" s="18">
        <v>0</v>
      </c>
      <c r="BQ137" s="18">
        <v>0</v>
      </c>
      <c r="BR137" s="18">
        <v>0</v>
      </c>
      <c r="BS137" s="18">
        <v>0</v>
      </c>
      <c r="BT137" s="18">
        <v>0</v>
      </c>
      <c r="BU137" s="18">
        <v>0</v>
      </c>
      <c r="BV137" s="18">
        <v>0</v>
      </c>
      <c r="BW137" s="18">
        <v>0</v>
      </c>
      <c r="BX137" s="18">
        <v>0</v>
      </c>
      <c r="BY137" s="18">
        <v>0</v>
      </c>
      <c r="BZ137" s="18">
        <v>0</v>
      </c>
      <c r="CA137" s="18">
        <v>0</v>
      </c>
      <c r="CB137" s="18">
        <v>0</v>
      </c>
      <c r="CC137" s="18">
        <v>0</v>
      </c>
      <c r="CD137" s="18">
        <v>0</v>
      </c>
      <c r="CE137" s="18">
        <v>0</v>
      </c>
      <c r="CF137" s="18">
        <v>0</v>
      </c>
      <c r="CG137" s="18">
        <v>0</v>
      </c>
      <c r="CH137" s="18">
        <v>0</v>
      </c>
      <c r="CI137" s="18">
        <v>0</v>
      </c>
      <c r="CJ137" s="18">
        <v>0</v>
      </c>
      <c r="CK137" s="18" t="str">
        <f t="shared" ca="1" si="66"/>
        <v>06</v>
      </c>
      <c r="CL137" s="18" t="str">
        <f t="shared" ca="1" si="67"/>
        <v>16</v>
      </c>
      <c r="CM137" s="18" t="str">
        <f t="shared" ca="1" si="68"/>
        <v>08</v>
      </c>
      <c r="CN137" s="18" t="str">
        <f t="shared" ca="1" si="69"/>
        <v>05</v>
      </c>
      <c r="CO137" s="18" t="str">
        <f t="shared" ca="1" si="70"/>
        <v>11</v>
      </c>
      <c r="CP137" s="18" t="str">
        <f t="shared" ca="1" si="71"/>
        <v>14</v>
      </c>
      <c r="CQ137" s="18" t="str">
        <f t="shared" ca="1" si="72"/>
        <v>2C</v>
      </c>
      <c r="CR137" s="18" t="str">
        <f t="shared" ca="1" si="73"/>
        <v>05</v>
      </c>
      <c r="CS137" s="18" t="s">
        <v>25</v>
      </c>
      <c r="CT137" s="18">
        <f t="shared" ca="1" si="64"/>
        <v>95</v>
      </c>
      <c r="CU137" s="16" t="str">
        <f t="shared" ca="1" si="74"/>
        <v>7B01015FA501000000000000000000000000000000000C0000000000000000000000000000000000000000000000000000FF0000000000000000000000000000000000000000000000000000000000000000000000000616080511142C057D</v>
      </c>
      <c r="CV137" s="95">
        <v>136</v>
      </c>
      <c r="CW137" s="21"/>
      <c r="CX137" s="18" t="str">
        <f t="shared" si="75"/>
        <v>00</v>
      </c>
      <c r="CY137" s="18">
        <f t="shared" si="76"/>
        <v>0</v>
      </c>
      <c r="CZ137" s="20"/>
      <c r="DA137" s="21"/>
    </row>
    <row r="138" spans="1:105" ht="33">
      <c r="A138" s="27"/>
      <c r="B138" s="157">
        <v>50</v>
      </c>
      <c r="C138" s="105" t="s">
        <v>367</v>
      </c>
      <c r="D138" s="104" t="s">
        <v>734</v>
      </c>
      <c r="E138" s="16">
        <v>1</v>
      </c>
      <c r="F138" s="101" t="str">
        <f t="shared" si="65"/>
        <v>000</v>
      </c>
      <c r="G138" s="22">
        <v>0</v>
      </c>
      <c r="H138" s="18" t="s">
        <v>18</v>
      </c>
      <c r="I138" s="18">
        <v>1</v>
      </c>
      <c r="J138" s="18">
        <v>1</v>
      </c>
      <c r="K138" s="18" t="s">
        <v>448</v>
      </c>
      <c r="L138" s="18" t="s">
        <v>449</v>
      </c>
      <c r="M138" s="18">
        <v>1</v>
      </c>
      <c r="N138" s="18">
        <v>0</v>
      </c>
      <c r="O138" s="18">
        <v>0</v>
      </c>
      <c r="P138" s="18">
        <v>0</v>
      </c>
      <c r="Q138" s="18">
        <v>0</v>
      </c>
      <c r="R138" s="18">
        <v>0</v>
      </c>
      <c r="S138" s="19">
        <v>0</v>
      </c>
      <c r="T138" s="19">
        <v>0</v>
      </c>
      <c r="U138" s="19">
        <v>0</v>
      </c>
      <c r="V138" s="19">
        <v>0</v>
      </c>
      <c r="W138" s="19">
        <v>0</v>
      </c>
      <c r="X138" s="18">
        <v>0</v>
      </c>
      <c r="Y138" s="18" t="s">
        <v>368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>
        <v>0</v>
      </c>
      <c r="AL138" s="18">
        <v>0</v>
      </c>
      <c r="AM138" s="18">
        <v>0</v>
      </c>
      <c r="AN138" s="18">
        <v>0</v>
      </c>
      <c r="AO138" s="18">
        <v>0</v>
      </c>
      <c r="AP138" s="18">
        <v>0</v>
      </c>
      <c r="AQ138" s="18">
        <v>0</v>
      </c>
      <c r="AR138" s="18">
        <v>0</v>
      </c>
      <c r="AS138" s="18">
        <v>0</v>
      </c>
      <c r="AT138" s="18">
        <v>0</v>
      </c>
      <c r="AU138" s="18">
        <v>0</v>
      </c>
      <c r="AV138" s="18">
        <v>0</v>
      </c>
      <c r="AW138" s="18">
        <v>0</v>
      </c>
      <c r="AX138" s="18">
        <v>0</v>
      </c>
      <c r="AY138" s="18">
        <v>0</v>
      </c>
      <c r="AZ138" s="18">
        <v>0</v>
      </c>
      <c r="BA138" s="23">
        <f>G138</f>
        <v>0</v>
      </c>
      <c r="BB138" s="18">
        <v>0</v>
      </c>
      <c r="BC138" s="18">
        <v>0</v>
      </c>
      <c r="BD138" s="18">
        <v>0</v>
      </c>
      <c r="BE138" s="18">
        <v>0</v>
      </c>
      <c r="BF138" s="18">
        <v>0</v>
      </c>
      <c r="BG138" s="18">
        <v>0</v>
      </c>
      <c r="BH138" s="18">
        <v>0</v>
      </c>
      <c r="BI138" s="18">
        <v>0</v>
      </c>
      <c r="BJ138" s="18">
        <v>0</v>
      </c>
      <c r="BK138" s="18">
        <v>0</v>
      </c>
      <c r="BL138" s="18">
        <v>0</v>
      </c>
      <c r="BM138" s="18">
        <v>0</v>
      </c>
      <c r="BN138" s="18">
        <v>0</v>
      </c>
      <c r="BO138" s="18">
        <v>0</v>
      </c>
      <c r="BP138" s="18">
        <v>0</v>
      </c>
      <c r="BQ138" s="18">
        <v>0</v>
      </c>
      <c r="BR138" s="18">
        <v>0</v>
      </c>
      <c r="BS138" s="18">
        <v>0</v>
      </c>
      <c r="BT138" s="18">
        <v>0</v>
      </c>
      <c r="BU138" s="18">
        <v>0</v>
      </c>
      <c r="BV138" s="18">
        <v>0</v>
      </c>
      <c r="BW138" s="18">
        <v>0</v>
      </c>
      <c r="BX138" s="18">
        <v>0</v>
      </c>
      <c r="BY138" s="18">
        <v>0</v>
      </c>
      <c r="BZ138" s="18">
        <v>0</v>
      </c>
      <c r="CA138" s="18">
        <v>0</v>
      </c>
      <c r="CB138" s="18">
        <v>0</v>
      </c>
      <c r="CC138" s="18">
        <v>0</v>
      </c>
      <c r="CD138" s="18">
        <v>0</v>
      </c>
      <c r="CE138" s="18">
        <v>0</v>
      </c>
      <c r="CF138" s="18">
        <v>0</v>
      </c>
      <c r="CG138" s="18">
        <v>0</v>
      </c>
      <c r="CH138" s="18">
        <v>0</v>
      </c>
      <c r="CI138" s="18">
        <v>0</v>
      </c>
      <c r="CJ138" s="18">
        <v>0</v>
      </c>
      <c r="CK138" s="18" t="str">
        <f t="shared" ca="1" si="66"/>
        <v>06</v>
      </c>
      <c r="CL138" s="18" t="str">
        <f t="shared" ca="1" si="67"/>
        <v>16</v>
      </c>
      <c r="CM138" s="18" t="str">
        <f t="shared" ca="1" si="68"/>
        <v>08</v>
      </c>
      <c r="CN138" s="18" t="str">
        <f t="shared" ca="1" si="69"/>
        <v>05</v>
      </c>
      <c r="CO138" s="18" t="str">
        <f t="shared" ca="1" si="70"/>
        <v>11</v>
      </c>
      <c r="CP138" s="18" t="str">
        <f t="shared" ca="1" si="71"/>
        <v>14</v>
      </c>
      <c r="CQ138" s="18" t="str">
        <f t="shared" ca="1" si="72"/>
        <v>2C</v>
      </c>
      <c r="CR138" s="18" t="str">
        <f t="shared" ca="1" si="73"/>
        <v>00</v>
      </c>
      <c r="CS138" s="18" t="s">
        <v>25</v>
      </c>
      <c r="CT138" s="18">
        <f t="shared" ca="1" si="64"/>
        <v>95</v>
      </c>
      <c r="CU138" s="16" t="str">
        <f t="shared" ca="1" si="74"/>
        <v>7B01015FA501000000000000000000000000000000000C0000000000000000000000000000000000000000000000000000000000000000000000000000000000000000000000000000000000000000000000000000000616080511142C007D</v>
      </c>
      <c r="CV138" s="95">
        <v>137</v>
      </c>
      <c r="CW138" s="21"/>
      <c r="CX138" s="18" t="str">
        <f t="shared" si="75"/>
        <v>00</v>
      </c>
      <c r="CY138" s="18">
        <f t="shared" si="76"/>
        <v>0</v>
      </c>
      <c r="CZ138" s="20"/>
      <c r="DA138" s="21"/>
    </row>
    <row r="139" spans="1:105" ht="33">
      <c r="A139" s="27"/>
      <c r="B139" s="158"/>
      <c r="C139" s="165" t="s">
        <v>412</v>
      </c>
      <c r="D139" s="104"/>
      <c r="E139" s="16">
        <v>2</v>
      </c>
      <c r="F139" s="101" t="str">
        <f t="shared" si="65"/>
        <v>127</v>
      </c>
      <c r="G139" s="22" t="s">
        <v>246</v>
      </c>
      <c r="H139" s="18" t="s">
        <v>18</v>
      </c>
      <c r="I139" s="18">
        <v>1</v>
      </c>
      <c r="J139" s="18">
        <v>1</v>
      </c>
      <c r="K139" s="18" t="s">
        <v>448</v>
      </c>
      <c r="L139" s="18" t="s">
        <v>449</v>
      </c>
      <c r="M139" s="18">
        <v>1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9">
        <v>0</v>
      </c>
      <c r="T139" s="19">
        <v>0</v>
      </c>
      <c r="U139" s="19">
        <v>0</v>
      </c>
      <c r="V139" s="19">
        <v>0</v>
      </c>
      <c r="W139" s="19">
        <v>0</v>
      </c>
      <c r="X139" s="18">
        <v>0</v>
      </c>
      <c r="Y139" s="18" t="s">
        <v>368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>
        <v>0</v>
      </c>
      <c r="AL139" s="18">
        <v>0</v>
      </c>
      <c r="AM139" s="18">
        <v>0</v>
      </c>
      <c r="AN139" s="18">
        <v>0</v>
      </c>
      <c r="AO139" s="18">
        <v>0</v>
      </c>
      <c r="AP139" s="18">
        <v>0</v>
      </c>
      <c r="AQ139" s="18">
        <v>0</v>
      </c>
      <c r="AR139" s="18">
        <v>0</v>
      </c>
      <c r="AS139" s="18">
        <v>0</v>
      </c>
      <c r="AT139" s="18">
        <v>0</v>
      </c>
      <c r="AU139" s="18">
        <v>0</v>
      </c>
      <c r="AV139" s="18">
        <v>0</v>
      </c>
      <c r="AW139" s="18">
        <v>0</v>
      </c>
      <c r="AX139" s="18">
        <v>0</v>
      </c>
      <c r="AY139" s="18">
        <v>0</v>
      </c>
      <c r="AZ139" s="18">
        <v>0</v>
      </c>
      <c r="BA139" s="23" t="str">
        <f t="shared" ref="BA139:BA140" si="79">G139</f>
        <v>7F</v>
      </c>
      <c r="BB139" s="18">
        <v>0</v>
      </c>
      <c r="BC139" s="18">
        <v>0</v>
      </c>
      <c r="BD139" s="18">
        <v>0</v>
      </c>
      <c r="BE139" s="18">
        <v>0</v>
      </c>
      <c r="BF139" s="18">
        <v>0</v>
      </c>
      <c r="BG139" s="18">
        <v>0</v>
      </c>
      <c r="BH139" s="18">
        <v>0</v>
      </c>
      <c r="BI139" s="18">
        <v>0</v>
      </c>
      <c r="BJ139" s="18">
        <v>0</v>
      </c>
      <c r="BK139" s="18">
        <v>0</v>
      </c>
      <c r="BL139" s="18">
        <v>0</v>
      </c>
      <c r="BM139" s="18">
        <v>0</v>
      </c>
      <c r="BN139" s="18">
        <v>0</v>
      </c>
      <c r="BO139" s="18">
        <v>0</v>
      </c>
      <c r="BP139" s="18">
        <v>0</v>
      </c>
      <c r="BQ139" s="18">
        <v>0</v>
      </c>
      <c r="BR139" s="18">
        <v>0</v>
      </c>
      <c r="BS139" s="18">
        <v>0</v>
      </c>
      <c r="BT139" s="18">
        <v>0</v>
      </c>
      <c r="BU139" s="18">
        <v>0</v>
      </c>
      <c r="BV139" s="18">
        <v>0</v>
      </c>
      <c r="BW139" s="18">
        <v>0</v>
      </c>
      <c r="BX139" s="18">
        <v>0</v>
      </c>
      <c r="BY139" s="18">
        <v>0</v>
      </c>
      <c r="BZ139" s="18">
        <v>0</v>
      </c>
      <c r="CA139" s="18">
        <v>0</v>
      </c>
      <c r="CB139" s="18">
        <v>0</v>
      </c>
      <c r="CC139" s="18">
        <v>0</v>
      </c>
      <c r="CD139" s="18">
        <v>0</v>
      </c>
      <c r="CE139" s="18">
        <v>0</v>
      </c>
      <c r="CF139" s="18">
        <v>0</v>
      </c>
      <c r="CG139" s="18">
        <v>0</v>
      </c>
      <c r="CH139" s="18">
        <v>0</v>
      </c>
      <c r="CI139" s="18">
        <v>0</v>
      </c>
      <c r="CJ139" s="18">
        <v>0</v>
      </c>
      <c r="CK139" s="18" t="str">
        <f t="shared" ca="1" si="66"/>
        <v>06</v>
      </c>
      <c r="CL139" s="18" t="str">
        <f t="shared" ca="1" si="67"/>
        <v>16</v>
      </c>
      <c r="CM139" s="18" t="str">
        <f t="shared" ca="1" si="68"/>
        <v>08</v>
      </c>
      <c r="CN139" s="18" t="str">
        <f t="shared" ca="1" si="69"/>
        <v>05</v>
      </c>
      <c r="CO139" s="18" t="str">
        <f t="shared" ca="1" si="70"/>
        <v>11</v>
      </c>
      <c r="CP139" s="18" t="str">
        <f t="shared" ca="1" si="71"/>
        <v>14</v>
      </c>
      <c r="CQ139" s="18" t="str">
        <f t="shared" ca="1" si="72"/>
        <v>2C</v>
      </c>
      <c r="CR139" s="18" t="str">
        <f t="shared" ca="1" si="73"/>
        <v>05</v>
      </c>
      <c r="CS139" s="18" t="s">
        <v>25</v>
      </c>
      <c r="CT139" s="18">
        <f t="shared" ca="1" si="64"/>
        <v>95</v>
      </c>
      <c r="CU139" s="16" t="str">
        <f t="shared" ca="1" si="74"/>
        <v>7B01015FA501000000000000000000000000000000000C0000000000000000000000000000000000000000000000000000007F00000000000000000000000000000000000000000000000000000000000000000000000616080511142C057D</v>
      </c>
      <c r="CV139" s="95">
        <v>138</v>
      </c>
      <c r="CW139" s="21"/>
      <c r="CX139" s="18" t="str">
        <f t="shared" si="75"/>
        <v>00</v>
      </c>
      <c r="CY139" s="18">
        <f t="shared" si="76"/>
        <v>0</v>
      </c>
      <c r="CZ139" s="20"/>
      <c r="DA139" s="21"/>
    </row>
    <row r="140" spans="1:105" ht="33">
      <c r="A140" s="27"/>
      <c r="B140" s="159"/>
      <c r="C140" s="166"/>
      <c r="D140" s="104"/>
      <c r="E140" s="16">
        <v>3</v>
      </c>
      <c r="F140" s="101" t="str">
        <f t="shared" si="65"/>
        <v>255</v>
      </c>
      <c r="G140" s="22" t="s">
        <v>22</v>
      </c>
      <c r="H140" s="18" t="s">
        <v>18</v>
      </c>
      <c r="I140" s="18">
        <v>1</v>
      </c>
      <c r="J140" s="18">
        <v>1</v>
      </c>
      <c r="K140" s="18" t="s">
        <v>448</v>
      </c>
      <c r="L140" s="18" t="s">
        <v>449</v>
      </c>
      <c r="M140" s="18">
        <v>1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9">
        <v>0</v>
      </c>
      <c r="T140" s="19">
        <v>0</v>
      </c>
      <c r="U140" s="19">
        <v>0</v>
      </c>
      <c r="V140" s="19">
        <v>0</v>
      </c>
      <c r="W140" s="19">
        <v>0</v>
      </c>
      <c r="X140" s="18">
        <v>0</v>
      </c>
      <c r="Y140" s="18" t="s">
        <v>368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>
        <v>0</v>
      </c>
      <c r="AL140" s="18">
        <v>0</v>
      </c>
      <c r="AM140" s="18">
        <v>0</v>
      </c>
      <c r="AN140" s="18">
        <v>0</v>
      </c>
      <c r="AO140" s="18">
        <v>0</v>
      </c>
      <c r="AP140" s="18">
        <v>0</v>
      </c>
      <c r="AQ140" s="18">
        <v>0</v>
      </c>
      <c r="AR140" s="18">
        <v>0</v>
      </c>
      <c r="AS140" s="18">
        <v>0</v>
      </c>
      <c r="AT140" s="18">
        <v>0</v>
      </c>
      <c r="AU140" s="18">
        <v>0</v>
      </c>
      <c r="AV140" s="18">
        <v>0</v>
      </c>
      <c r="AW140" s="18">
        <v>0</v>
      </c>
      <c r="AX140" s="18">
        <v>0</v>
      </c>
      <c r="AY140" s="18">
        <v>0</v>
      </c>
      <c r="AZ140" s="18">
        <v>0</v>
      </c>
      <c r="BA140" s="23" t="str">
        <f t="shared" si="79"/>
        <v>FF</v>
      </c>
      <c r="BB140" s="18">
        <v>0</v>
      </c>
      <c r="BC140" s="18">
        <v>0</v>
      </c>
      <c r="BD140" s="18">
        <v>0</v>
      </c>
      <c r="BE140" s="18">
        <v>0</v>
      </c>
      <c r="BF140" s="18">
        <v>0</v>
      </c>
      <c r="BG140" s="18">
        <v>0</v>
      </c>
      <c r="BH140" s="18">
        <v>0</v>
      </c>
      <c r="BI140" s="18">
        <v>0</v>
      </c>
      <c r="BJ140" s="18">
        <v>0</v>
      </c>
      <c r="BK140" s="18">
        <v>0</v>
      </c>
      <c r="BL140" s="18">
        <v>0</v>
      </c>
      <c r="BM140" s="18">
        <v>0</v>
      </c>
      <c r="BN140" s="18">
        <v>0</v>
      </c>
      <c r="BO140" s="18">
        <v>0</v>
      </c>
      <c r="BP140" s="18">
        <v>0</v>
      </c>
      <c r="BQ140" s="18">
        <v>0</v>
      </c>
      <c r="BR140" s="18">
        <v>0</v>
      </c>
      <c r="BS140" s="18">
        <v>0</v>
      </c>
      <c r="BT140" s="18">
        <v>0</v>
      </c>
      <c r="BU140" s="18">
        <v>0</v>
      </c>
      <c r="BV140" s="18">
        <v>0</v>
      </c>
      <c r="BW140" s="18">
        <v>0</v>
      </c>
      <c r="BX140" s="18">
        <v>0</v>
      </c>
      <c r="BY140" s="18">
        <v>0</v>
      </c>
      <c r="BZ140" s="18">
        <v>0</v>
      </c>
      <c r="CA140" s="18">
        <v>0</v>
      </c>
      <c r="CB140" s="18">
        <v>0</v>
      </c>
      <c r="CC140" s="18">
        <v>0</v>
      </c>
      <c r="CD140" s="18">
        <v>0</v>
      </c>
      <c r="CE140" s="18">
        <v>0</v>
      </c>
      <c r="CF140" s="18">
        <v>0</v>
      </c>
      <c r="CG140" s="18">
        <v>0</v>
      </c>
      <c r="CH140" s="18">
        <v>0</v>
      </c>
      <c r="CI140" s="18">
        <v>0</v>
      </c>
      <c r="CJ140" s="18">
        <v>0</v>
      </c>
      <c r="CK140" s="18" t="str">
        <f t="shared" ca="1" si="66"/>
        <v>06</v>
      </c>
      <c r="CL140" s="18" t="str">
        <f t="shared" ca="1" si="67"/>
        <v>16</v>
      </c>
      <c r="CM140" s="18" t="str">
        <f t="shared" ca="1" si="68"/>
        <v>08</v>
      </c>
      <c r="CN140" s="18" t="str">
        <f t="shared" ca="1" si="69"/>
        <v>05</v>
      </c>
      <c r="CO140" s="18" t="str">
        <f t="shared" ca="1" si="70"/>
        <v>11</v>
      </c>
      <c r="CP140" s="18" t="str">
        <f t="shared" ca="1" si="71"/>
        <v>14</v>
      </c>
      <c r="CQ140" s="18" t="str">
        <f t="shared" ca="1" si="72"/>
        <v>2C</v>
      </c>
      <c r="CR140" s="18" t="str">
        <f t="shared" ca="1" si="73"/>
        <v>05</v>
      </c>
      <c r="CS140" s="18" t="s">
        <v>25</v>
      </c>
      <c r="CT140" s="18">
        <f t="shared" ca="1" si="64"/>
        <v>95</v>
      </c>
      <c r="CU140" s="16" t="str">
        <f t="shared" ca="1" si="74"/>
        <v>7B01015FA501000000000000000000000000000000000C000000000000000000000000000000000000000000000000000000FF00000000000000000000000000000000000000000000000000000000000000000000000616080511142C057D</v>
      </c>
      <c r="CV140" s="95">
        <v>139</v>
      </c>
      <c r="CW140" s="21"/>
      <c r="CX140" s="18" t="str">
        <f t="shared" si="75"/>
        <v>00</v>
      </c>
      <c r="CY140" s="18">
        <f t="shared" si="76"/>
        <v>0</v>
      </c>
      <c r="CZ140" s="20"/>
      <c r="DA140" s="21"/>
    </row>
    <row r="141" spans="1:105" ht="33">
      <c r="A141" s="27"/>
      <c r="B141" s="157">
        <v>51</v>
      </c>
      <c r="C141" s="105" t="s">
        <v>369</v>
      </c>
      <c r="D141" s="104" t="s">
        <v>736</v>
      </c>
      <c r="E141" s="16">
        <v>1</v>
      </c>
      <c r="F141" s="101" t="str">
        <f t="shared" si="65"/>
        <v>000</v>
      </c>
      <c r="G141" s="22">
        <v>0</v>
      </c>
      <c r="H141" s="18" t="s">
        <v>18</v>
      </c>
      <c r="I141" s="18">
        <v>1</v>
      </c>
      <c r="J141" s="18">
        <v>1</v>
      </c>
      <c r="K141" s="18" t="s">
        <v>448</v>
      </c>
      <c r="L141" s="18" t="s">
        <v>449</v>
      </c>
      <c r="M141" s="18">
        <v>1</v>
      </c>
      <c r="N141" s="18">
        <v>0</v>
      </c>
      <c r="O141" s="18">
        <v>0</v>
      </c>
      <c r="P141" s="18">
        <v>0</v>
      </c>
      <c r="Q141" s="18">
        <v>0</v>
      </c>
      <c r="R141" s="18">
        <v>0</v>
      </c>
      <c r="S141" s="19">
        <v>0</v>
      </c>
      <c r="T141" s="19">
        <v>0</v>
      </c>
      <c r="U141" s="19">
        <v>0</v>
      </c>
      <c r="V141" s="19">
        <v>0</v>
      </c>
      <c r="W141" s="19">
        <v>0</v>
      </c>
      <c r="X141" s="18">
        <v>0</v>
      </c>
      <c r="Y141" s="18" t="s">
        <v>368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>
        <v>0</v>
      </c>
      <c r="AL141" s="18">
        <v>0</v>
      </c>
      <c r="AM141" s="18">
        <v>0</v>
      </c>
      <c r="AN141" s="18">
        <v>0</v>
      </c>
      <c r="AO141" s="18">
        <v>0</v>
      </c>
      <c r="AP141" s="18">
        <v>0</v>
      </c>
      <c r="AQ141" s="18">
        <v>0</v>
      </c>
      <c r="AR141" s="18">
        <v>0</v>
      </c>
      <c r="AS141" s="18">
        <v>0</v>
      </c>
      <c r="AT141" s="18">
        <v>0</v>
      </c>
      <c r="AU141" s="18">
        <v>0</v>
      </c>
      <c r="AV141" s="18">
        <v>0</v>
      </c>
      <c r="AW141" s="18">
        <v>0</v>
      </c>
      <c r="AX141" s="18">
        <v>0</v>
      </c>
      <c r="AY141" s="18">
        <v>0</v>
      </c>
      <c r="AZ141" s="18">
        <v>0</v>
      </c>
      <c r="BA141" s="18">
        <v>0</v>
      </c>
      <c r="BB141" s="23">
        <f>G141</f>
        <v>0</v>
      </c>
      <c r="BC141" s="18">
        <v>0</v>
      </c>
      <c r="BD141" s="18">
        <v>0</v>
      </c>
      <c r="BE141" s="18">
        <v>0</v>
      </c>
      <c r="BF141" s="18">
        <v>0</v>
      </c>
      <c r="BG141" s="18">
        <v>0</v>
      </c>
      <c r="BH141" s="18">
        <v>0</v>
      </c>
      <c r="BI141" s="18">
        <v>0</v>
      </c>
      <c r="BJ141" s="18">
        <v>0</v>
      </c>
      <c r="BK141" s="18">
        <v>0</v>
      </c>
      <c r="BL141" s="18">
        <v>0</v>
      </c>
      <c r="BM141" s="18">
        <v>0</v>
      </c>
      <c r="BN141" s="18">
        <v>0</v>
      </c>
      <c r="BO141" s="18">
        <v>0</v>
      </c>
      <c r="BP141" s="18">
        <v>0</v>
      </c>
      <c r="BQ141" s="18">
        <v>0</v>
      </c>
      <c r="BR141" s="18">
        <v>0</v>
      </c>
      <c r="BS141" s="18">
        <v>0</v>
      </c>
      <c r="BT141" s="18">
        <v>0</v>
      </c>
      <c r="BU141" s="18">
        <v>0</v>
      </c>
      <c r="BV141" s="18">
        <v>0</v>
      </c>
      <c r="BW141" s="18">
        <v>0</v>
      </c>
      <c r="BX141" s="18">
        <v>0</v>
      </c>
      <c r="BY141" s="18">
        <v>0</v>
      </c>
      <c r="BZ141" s="18">
        <v>0</v>
      </c>
      <c r="CA141" s="18">
        <v>0</v>
      </c>
      <c r="CB141" s="18">
        <v>0</v>
      </c>
      <c r="CC141" s="18">
        <v>0</v>
      </c>
      <c r="CD141" s="18">
        <v>0</v>
      </c>
      <c r="CE141" s="18">
        <v>0</v>
      </c>
      <c r="CF141" s="18">
        <v>0</v>
      </c>
      <c r="CG141" s="18">
        <v>0</v>
      </c>
      <c r="CH141" s="18">
        <v>0</v>
      </c>
      <c r="CI141" s="18">
        <v>0</v>
      </c>
      <c r="CJ141" s="18">
        <v>0</v>
      </c>
      <c r="CK141" s="18" t="str">
        <f t="shared" ca="1" si="66"/>
        <v>06</v>
      </c>
      <c r="CL141" s="18" t="str">
        <f t="shared" ca="1" si="67"/>
        <v>16</v>
      </c>
      <c r="CM141" s="18" t="str">
        <f t="shared" ca="1" si="68"/>
        <v>08</v>
      </c>
      <c r="CN141" s="18" t="str">
        <f t="shared" ca="1" si="69"/>
        <v>05</v>
      </c>
      <c r="CO141" s="18" t="str">
        <f t="shared" ca="1" si="70"/>
        <v>11</v>
      </c>
      <c r="CP141" s="18" t="str">
        <f t="shared" ca="1" si="71"/>
        <v>14</v>
      </c>
      <c r="CQ141" s="18" t="str">
        <f t="shared" ca="1" si="72"/>
        <v>2C</v>
      </c>
      <c r="CR141" s="18" t="str">
        <f t="shared" ca="1" si="73"/>
        <v>00</v>
      </c>
      <c r="CS141" s="18" t="s">
        <v>25</v>
      </c>
      <c r="CT141" s="18">
        <f t="shared" ca="1" si="64"/>
        <v>95</v>
      </c>
      <c r="CU141" s="16" t="str">
        <f t="shared" ca="1" si="74"/>
        <v>7B01015FA501000000000000000000000000000000000C0000000000000000000000000000000000000000000000000000000000000000000000000000000000000000000000000000000000000000000000000000000616080511142C007D</v>
      </c>
      <c r="CV141" s="95">
        <v>140</v>
      </c>
      <c r="CW141" s="21"/>
      <c r="CX141" s="18" t="str">
        <f t="shared" si="75"/>
        <v>00</v>
      </c>
      <c r="CY141" s="18">
        <f t="shared" si="76"/>
        <v>0</v>
      </c>
      <c r="CZ141" s="20"/>
      <c r="DA141" s="21"/>
    </row>
    <row r="142" spans="1:105" ht="33">
      <c r="A142" s="27"/>
      <c r="B142" s="158"/>
      <c r="C142" s="165" t="s">
        <v>413</v>
      </c>
      <c r="D142" s="104"/>
      <c r="E142" s="16">
        <v>2</v>
      </c>
      <c r="F142" s="101" t="str">
        <f t="shared" si="65"/>
        <v>127</v>
      </c>
      <c r="G142" s="22" t="s">
        <v>246</v>
      </c>
      <c r="H142" s="18" t="s">
        <v>18</v>
      </c>
      <c r="I142" s="18">
        <v>1</v>
      </c>
      <c r="J142" s="18">
        <v>1</v>
      </c>
      <c r="K142" s="18" t="s">
        <v>448</v>
      </c>
      <c r="L142" s="18" t="s">
        <v>449</v>
      </c>
      <c r="M142" s="18">
        <v>1</v>
      </c>
      <c r="N142" s="18">
        <v>0</v>
      </c>
      <c r="O142" s="18">
        <v>0</v>
      </c>
      <c r="P142" s="18">
        <v>0</v>
      </c>
      <c r="Q142" s="18">
        <v>0</v>
      </c>
      <c r="R142" s="18">
        <v>0</v>
      </c>
      <c r="S142" s="19">
        <v>0</v>
      </c>
      <c r="T142" s="19">
        <v>0</v>
      </c>
      <c r="U142" s="19">
        <v>0</v>
      </c>
      <c r="V142" s="19">
        <v>0</v>
      </c>
      <c r="W142" s="19">
        <v>0</v>
      </c>
      <c r="X142" s="18">
        <v>0</v>
      </c>
      <c r="Y142" s="18" t="s">
        <v>368</v>
      </c>
      <c r="Z142" s="18">
        <v>0</v>
      </c>
      <c r="AA142" s="18">
        <v>0</v>
      </c>
      <c r="AB142" s="18">
        <v>0</v>
      </c>
      <c r="AC142" s="18">
        <v>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0</v>
      </c>
      <c r="AL142" s="18">
        <v>0</v>
      </c>
      <c r="AM142" s="18">
        <v>0</v>
      </c>
      <c r="AN142" s="18">
        <v>0</v>
      </c>
      <c r="AO142" s="18">
        <v>0</v>
      </c>
      <c r="AP142" s="18">
        <v>0</v>
      </c>
      <c r="AQ142" s="18">
        <v>0</v>
      </c>
      <c r="AR142" s="18">
        <v>0</v>
      </c>
      <c r="AS142" s="18">
        <v>0</v>
      </c>
      <c r="AT142" s="18">
        <v>0</v>
      </c>
      <c r="AU142" s="18">
        <v>0</v>
      </c>
      <c r="AV142" s="18">
        <v>0</v>
      </c>
      <c r="AW142" s="18">
        <v>0</v>
      </c>
      <c r="AX142" s="18">
        <v>0</v>
      </c>
      <c r="AY142" s="18">
        <v>0</v>
      </c>
      <c r="AZ142" s="18">
        <v>0</v>
      </c>
      <c r="BA142" s="18">
        <v>0</v>
      </c>
      <c r="BB142" s="23" t="str">
        <f t="shared" ref="BB142:BB143" si="80">G142</f>
        <v>7F</v>
      </c>
      <c r="BC142" s="18">
        <v>0</v>
      </c>
      <c r="BD142" s="18">
        <v>0</v>
      </c>
      <c r="BE142" s="18">
        <v>0</v>
      </c>
      <c r="BF142" s="18">
        <v>0</v>
      </c>
      <c r="BG142" s="18">
        <v>0</v>
      </c>
      <c r="BH142" s="18">
        <v>0</v>
      </c>
      <c r="BI142" s="18">
        <v>0</v>
      </c>
      <c r="BJ142" s="18">
        <v>0</v>
      </c>
      <c r="BK142" s="18">
        <v>0</v>
      </c>
      <c r="BL142" s="18">
        <v>0</v>
      </c>
      <c r="BM142" s="18">
        <v>0</v>
      </c>
      <c r="BN142" s="18">
        <v>0</v>
      </c>
      <c r="BO142" s="18">
        <v>0</v>
      </c>
      <c r="BP142" s="18">
        <v>0</v>
      </c>
      <c r="BQ142" s="18">
        <v>0</v>
      </c>
      <c r="BR142" s="18">
        <v>0</v>
      </c>
      <c r="BS142" s="18">
        <v>0</v>
      </c>
      <c r="BT142" s="18">
        <v>0</v>
      </c>
      <c r="BU142" s="18">
        <v>0</v>
      </c>
      <c r="BV142" s="18">
        <v>0</v>
      </c>
      <c r="BW142" s="18">
        <v>0</v>
      </c>
      <c r="BX142" s="18">
        <v>0</v>
      </c>
      <c r="BY142" s="18">
        <v>0</v>
      </c>
      <c r="BZ142" s="18">
        <v>0</v>
      </c>
      <c r="CA142" s="18">
        <v>0</v>
      </c>
      <c r="CB142" s="18">
        <v>0</v>
      </c>
      <c r="CC142" s="18">
        <v>0</v>
      </c>
      <c r="CD142" s="18">
        <v>0</v>
      </c>
      <c r="CE142" s="18">
        <v>0</v>
      </c>
      <c r="CF142" s="18">
        <v>0</v>
      </c>
      <c r="CG142" s="18">
        <v>0</v>
      </c>
      <c r="CH142" s="18">
        <v>0</v>
      </c>
      <c r="CI142" s="18">
        <v>0</v>
      </c>
      <c r="CJ142" s="18">
        <v>0</v>
      </c>
      <c r="CK142" s="18" t="str">
        <f t="shared" ca="1" si="66"/>
        <v>06</v>
      </c>
      <c r="CL142" s="18" t="str">
        <f t="shared" ca="1" si="67"/>
        <v>16</v>
      </c>
      <c r="CM142" s="18" t="str">
        <f t="shared" ca="1" si="68"/>
        <v>08</v>
      </c>
      <c r="CN142" s="18" t="str">
        <f t="shared" ca="1" si="69"/>
        <v>05</v>
      </c>
      <c r="CO142" s="18" t="str">
        <f t="shared" ca="1" si="70"/>
        <v>11</v>
      </c>
      <c r="CP142" s="18" t="str">
        <f t="shared" ca="1" si="71"/>
        <v>14</v>
      </c>
      <c r="CQ142" s="18" t="str">
        <f t="shared" ca="1" si="72"/>
        <v>2C</v>
      </c>
      <c r="CR142" s="18" t="str">
        <f t="shared" ca="1" si="73"/>
        <v>05</v>
      </c>
      <c r="CS142" s="18" t="s">
        <v>25</v>
      </c>
      <c r="CT142" s="18">
        <f t="shared" ca="1" si="64"/>
        <v>95</v>
      </c>
      <c r="CU142" s="16" t="str">
        <f t="shared" ca="1" si="74"/>
        <v>7B01015FA501000000000000000000000000000000000C000000000000000000000000000000000000000000000000000000007F000000000000000000000000000000000000000000000000000000000000000000000616080511142C057D</v>
      </c>
      <c r="CV142" s="95">
        <v>141</v>
      </c>
      <c r="CW142" s="21"/>
      <c r="CX142" s="18" t="str">
        <f t="shared" si="75"/>
        <v>00</v>
      </c>
      <c r="CY142" s="18">
        <f t="shared" si="76"/>
        <v>0</v>
      </c>
      <c r="CZ142" s="20"/>
      <c r="DA142" s="21"/>
    </row>
    <row r="143" spans="1:105" ht="33">
      <c r="A143" s="27"/>
      <c r="B143" s="159"/>
      <c r="C143" s="166"/>
      <c r="D143" s="104"/>
      <c r="E143" s="16">
        <v>3</v>
      </c>
      <c r="F143" s="101" t="str">
        <f t="shared" si="65"/>
        <v>255</v>
      </c>
      <c r="G143" s="22" t="s">
        <v>22</v>
      </c>
      <c r="H143" s="18" t="s">
        <v>18</v>
      </c>
      <c r="I143" s="18">
        <v>1</v>
      </c>
      <c r="J143" s="18">
        <v>1</v>
      </c>
      <c r="K143" s="18" t="s">
        <v>448</v>
      </c>
      <c r="L143" s="18" t="s">
        <v>449</v>
      </c>
      <c r="M143" s="18">
        <v>1</v>
      </c>
      <c r="N143" s="18">
        <v>0</v>
      </c>
      <c r="O143" s="18">
        <v>0</v>
      </c>
      <c r="P143" s="18">
        <v>0</v>
      </c>
      <c r="Q143" s="18">
        <v>0</v>
      </c>
      <c r="R143" s="18">
        <v>0</v>
      </c>
      <c r="S143" s="19">
        <v>0</v>
      </c>
      <c r="T143" s="19">
        <v>0</v>
      </c>
      <c r="U143" s="19">
        <v>0</v>
      </c>
      <c r="V143" s="19">
        <v>0</v>
      </c>
      <c r="W143" s="19">
        <v>0</v>
      </c>
      <c r="X143" s="18">
        <v>0</v>
      </c>
      <c r="Y143" s="18" t="s">
        <v>368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  <c r="AQ143" s="18">
        <v>0</v>
      </c>
      <c r="AR143" s="18">
        <v>0</v>
      </c>
      <c r="AS143" s="18">
        <v>0</v>
      </c>
      <c r="AT143" s="18">
        <v>0</v>
      </c>
      <c r="AU143" s="18">
        <v>0</v>
      </c>
      <c r="AV143" s="18">
        <v>0</v>
      </c>
      <c r="AW143" s="18">
        <v>0</v>
      </c>
      <c r="AX143" s="18">
        <v>0</v>
      </c>
      <c r="AY143" s="18">
        <v>0</v>
      </c>
      <c r="AZ143" s="18">
        <v>0</v>
      </c>
      <c r="BA143" s="18">
        <v>0</v>
      </c>
      <c r="BB143" s="23" t="str">
        <f t="shared" si="80"/>
        <v>FF</v>
      </c>
      <c r="BC143" s="18">
        <v>0</v>
      </c>
      <c r="BD143" s="18">
        <v>0</v>
      </c>
      <c r="BE143" s="18">
        <v>0</v>
      </c>
      <c r="BF143" s="18">
        <v>0</v>
      </c>
      <c r="BG143" s="18">
        <v>0</v>
      </c>
      <c r="BH143" s="18">
        <v>0</v>
      </c>
      <c r="BI143" s="18">
        <v>0</v>
      </c>
      <c r="BJ143" s="18">
        <v>0</v>
      </c>
      <c r="BK143" s="18">
        <v>0</v>
      </c>
      <c r="BL143" s="18">
        <v>0</v>
      </c>
      <c r="BM143" s="18">
        <v>0</v>
      </c>
      <c r="BN143" s="18">
        <v>0</v>
      </c>
      <c r="BO143" s="18">
        <v>0</v>
      </c>
      <c r="BP143" s="18">
        <v>0</v>
      </c>
      <c r="BQ143" s="18">
        <v>0</v>
      </c>
      <c r="BR143" s="18">
        <v>0</v>
      </c>
      <c r="BS143" s="18">
        <v>0</v>
      </c>
      <c r="BT143" s="18">
        <v>0</v>
      </c>
      <c r="BU143" s="18">
        <v>0</v>
      </c>
      <c r="BV143" s="18">
        <v>0</v>
      </c>
      <c r="BW143" s="18">
        <v>0</v>
      </c>
      <c r="BX143" s="18">
        <v>0</v>
      </c>
      <c r="BY143" s="18">
        <v>0</v>
      </c>
      <c r="BZ143" s="18">
        <v>0</v>
      </c>
      <c r="CA143" s="18">
        <v>0</v>
      </c>
      <c r="CB143" s="18">
        <v>0</v>
      </c>
      <c r="CC143" s="18">
        <v>0</v>
      </c>
      <c r="CD143" s="18">
        <v>0</v>
      </c>
      <c r="CE143" s="18">
        <v>0</v>
      </c>
      <c r="CF143" s="18">
        <v>0</v>
      </c>
      <c r="CG143" s="18">
        <v>0</v>
      </c>
      <c r="CH143" s="18">
        <v>0</v>
      </c>
      <c r="CI143" s="18">
        <v>0</v>
      </c>
      <c r="CJ143" s="18">
        <v>0</v>
      </c>
      <c r="CK143" s="18" t="str">
        <f t="shared" ca="1" si="66"/>
        <v>06</v>
      </c>
      <c r="CL143" s="18" t="str">
        <f t="shared" ca="1" si="67"/>
        <v>16</v>
      </c>
      <c r="CM143" s="18" t="str">
        <f t="shared" ca="1" si="68"/>
        <v>08</v>
      </c>
      <c r="CN143" s="18" t="str">
        <f t="shared" ca="1" si="69"/>
        <v>05</v>
      </c>
      <c r="CO143" s="18" t="str">
        <f t="shared" ca="1" si="70"/>
        <v>11</v>
      </c>
      <c r="CP143" s="18" t="str">
        <f t="shared" ca="1" si="71"/>
        <v>14</v>
      </c>
      <c r="CQ143" s="18" t="str">
        <f t="shared" ca="1" si="72"/>
        <v>2C</v>
      </c>
      <c r="CR143" s="18" t="str">
        <f t="shared" ca="1" si="73"/>
        <v>05</v>
      </c>
      <c r="CS143" s="18" t="s">
        <v>25</v>
      </c>
      <c r="CT143" s="18">
        <f t="shared" ca="1" si="64"/>
        <v>95</v>
      </c>
      <c r="CU143" s="16" t="str">
        <f t="shared" ca="1" si="74"/>
        <v>7B01015FA501000000000000000000000000000000000C00000000000000000000000000000000000000000000000000000000FF000000000000000000000000000000000000000000000000000000000000000000000616080511142C057D</v>
      </c>
      <c r="CV143" s="95">
        <v>142</v>
      </c>
      <c r="CW143" s="21"/>
      <c r="CX143" s="18" t="str">
        <f t="shared" si="75"/>
        <v>00</v>
      </c>
      <c r="CY143" s="18">
        <f t="shared" si="76"/>
        <v>0</v>
      </c>
      <c r="CZ143" s="20"/>
      <c r="DA143" s="21"/>
    </row>
    <row r="144" spans="1:105" ht="33">
      <c r="A144" s="27"/>
      <c r="B144" s="157">
        <v>52</v>
      </c>
      <c r="C144" s="105" t="s">
        <v>367</v>
      </c>
      <c r="D144" s="104" t="s">
        <v>734</v>
      </c>
      <c r="E144" s="16">
        <v>1</v>
      </c>
      <c r="F144" s="101" t="str">
        <f t="shared" si="65"/>
        <v>000</v>
      </c>
      <c r="G144" s="22">
        <v>0</v>
      </c>
      <c r="H144" s="18" t="s">
        <v>18</v>
      </c>
      <c r="I144" s="18">
        <v>1</v>
      </c>
      <c r="J144" s="18">
        <v>1</v>
      </c>
      <c r="K144" s="18" t="s">
        <v>448</v>
      </c>
      <c r="L144" s="18" t="s">
        <v>449</v>
      </c>
      <c r="M144" s="18">
        <v>1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8">
        <v>0</v>
      </c>
      <c r="Y144" s="18" t="s">
        <v>368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  <c r="AQ144" s="18">
        <v>0</v>
      </c>
      <c r="AR144" s="18">
        <v>0</v>
      </c>
      <c r="AS144" s="18">
        <v>0</v>
      </c>
      <c r="AT144" s="18">
        <v>0</v>
      </c>
      <c r="AU144" s="18">
        <v>0</v>
      </c>
      <c r="AV144" s="18">
        <v>0</v>
      </c>
      <c r="AW144" s="18">
        <v>0</v>
      </c>
      <c r="AX144" s="18">
        <v>0</v>
      </c>
      <c r="AY144" s="18">
        <v>0</v>
      </c>
      <c r="AZ144" s="18">
        <v>0</v>
      </c>
      <c r="BA144" s="18">
        <v>0</v>
      </c>
      <c r="BB144" s="18">
        <v>0</v>
      </c>
      <c r="BC144" s="23">
        <f>G144</f>
        <v>0</v>
      </c>
      <c r="BD144" s="18">
        <v>0</v>
      </c>
      <c r="BE144" s="18">
        <v>0</v>
      </c>
      <c r="BF144" s="18">
        <v>0</v>
      </c>
      <c r="BG144" s="18">
        <v>0</v>
      </c>
      <c r="BH144" s="18">
        <v>0</v>
      </c>
      <c r="BI144" s="18">
        <v>0</v>
      </c>
      <c r="BJ144" s="18">
        <v>0</v>
      </c>
      <c r="BK144" s="18">
        <v>0</v>
      </c>
      <c r="BL144" s="18">
        <v>0</v>
      </c>
      <c r="BM144" s="18">
        <v>0</v>
      </c>
      <c r="BN144" s="18">
        <v>0</v>
      </c>
      <c r="BO144" s="18">
        <v>0</v>
      </c>
      <c r="BP144" s="18">
        <v>0</v>
      </c>
      <c r="BQ144" s="18">
        <v>0</v>
      </c>
      <c r="BR144" s="18">
        <v>0</v>
      </c>
      <c r="BS144" s="18">
        <v>0</v>
      </c>
      <c r="BT144" s="18">
        <v>0</v>
      </c>
      <c r="BU144" s="18">
        <v>0</v>
      </c>
      <c r="BV144" s="18">
        <v>0</v>
      </c>
      <c r="BW144" s="18">
        <v>0</v>
      </c>
      <c r="BX144" s="18">
        <v>0</v>
      </c>
      <c r="BY144" s="18">
        <v>0</v>
      </c>
      <c r="BZ144" s="18">
        <v>0</v>
      </c>
      <c r="CA144" s="18">
        <v>0</v>
      </c>
      <c r="CB144" s="18">
        <v>0</v>
      </c>
      <c r="CC144" s="18">
        <v>0</v>
      </c>
      <c r="CD144" s="18">
        <v>0</v>
      </c>
      <c r="CE144" s="18">
        <v>0</v>
      </c>
      <c r="CF144" s="18">
        <v>0</v>
      </c>
      <c r="CG144" s="18">
        <v>0</v>
      </c>
      <c r="CH144" s="18">
        <v>0</v>
      </c>
      <c r="CI144" s="18">
        <v>0</v>
      </c>
      <c r="CJ144" s="18">
        <v>0</v>
      </c>
      <c r="CK144" s="18" t="str">
        <f t="shared" ca="1" si="66"/>
        <v>06</v>
      </c>
      <c r="CL144" s="18" t="str">
        <f t="shared" ca="1" si="67"/>
        <v>16</v>
      </c>
      <c r="CM144" s="18" t="str">
        <f t="shared" ca="1" si="68"/>
        <v>08</v>
      </c>
      <c r="CN144" s="18" t="str">
        <f t="shared" ca="1" si="69"/>
        <v>05</v>
      </c>
      <c r="CO144" s="18" t="str">
        <f t="shared" ca="1" si="70"/>
        <v>11</v>
      </c>
      <c r="CP144" s="18" t="str">
        <f t="shared" ca="1" si="71"/>
        <v>14</v>
      </c>
      <c r="CQ144" s="18" t="str">
        <f t="shared" ca="1" si="72"/>
        <v>2C</v>
      </c>
      <c r="CR144" s="18" t="str">
        <f t="shared" ca="1" si="73"/>
        <v>00</v>
      </c>
      <c r="CS144" s="18" t="s">
        <v>25</v>
      </c>
      <c r="CT144" s="18">
        <f t="shared" ca="1" si="64"/>
        <v>95</v>
      </c>
      <c r="CU144" s="16" t="str">
        <f t="shared" ca="1" si="74"/>
        <v>7B01015FA501000000000000000000000000000000000C0000000000000000000000000000000000000000000000000000000000000000000000000000000000000000000000000000000000000000000000000000000616080511142C007D</v>
      </c>
      <c r="CV144" s="95">
        <v>143</v>
      </c>
      <c r="CW144" s="21"/>
      <c r="CX144" s="18" t="str">
        <f t="shared" si="75"/>
        <v>00</v>
      </c>
      <c r="CY144" s="18">
        <f t="shared" si="76"/>
        <v>0</v>
      </c>
      <c r="CZ144" s="20"/>
      <c r="DA144" s="21"/>
    </row>
    <row r="145" spans="1:105" ht="33">
      <c r="A145" s="27"/>
      <c r="B145" s="158"/>
      <c r="C145" s="165" t="s">
        <v>414</v>
      </c>
      <c r="D145" s="104"/>
      <c r="E145" s="16">
        <v>2</v>
      </c>
      <c r="F145" s="101" t="str">
        <f t="shared" si="65"/>
        <v>127</v>
      </c>
      <c r="G145" s="22" t="s">
        <v>246</v>
      </c>
      <c r="H145" s="18" t="s">
        <v>18</v>
      </c>
      <c r="I145" s="18">
        <v>1</v>
      </c>
      <c r="J145" s="18">
        <v>1</v>
      </c>
      <c r="K145" s="18" t="s">
        <v>448</v>
      </c>
      <c r="L145" s="18" t="s">
        <v>449</v>
      </c>
      <c r="M145" s="18">
        <v>1</v>
      </c>
      <c r="N145" s="18">
        <v>0</v>
      </c>
      <c r="O145" s="18">
        <v>0</v>
      </c>
      <c r="P145" s="18">
        <v>0</v>
      </c>
      <c r="Q145" s="18">
        <v>0</v>
      </c>
      <c r="R145" s="18">
        <v>0</v>
      </c>
      <c r="S145" s="19">
        <v>0</v>
      </c>
      <c r="T145" s="19">
        <v>0</v>
      </c>
      <c r="U145" s="19">
        <v>0</v>
      </c>
      <c r="V145" s="19">
        <v>0</v>
      </c>
      <c r="W145" s="19">
        <v>0</v>
      </c>
      <c r="X145" s="18">
        <v>0</v>
      </c>
      <c r="Y145" s="18" t="s">
        <v>368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0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AQ145" s="18">
        <v>0</v>
      </c>
      <c r="AR145" s="18">
        <v>0</v>
      </c>
      <c r="AS145" s="18">
        <v>0</v>
      </c>
      <c r="AT145" s="18">
        <v>0</v>
      </c>
      <c r="AU145" s="18">
        <v>0</v>
      </c>
      <c r="AV145" s="18">
        <v>0</v>
      </c>
      <c r="AW145" s="18">
        <v>0</v>
      </c>
      <c r="AX145" s="18">
        <v>0</v>
      </c>
      <c r="AY145" s="18">
        <v>0</v>
      </c>
      <c r="AZ145" s="18">
        <v>0</v>
      </c>
      <c r="BA145" s="18">
        <v>0</v>
      </c>
      <c r="BB145" s="18">
        <v>0</v>
      </c>
      <c r="BC145" s="23" t="str">
        <f t="shared" ref="BC145:BC146" si="81">G145</f>
        <v>7F</v>
      </c>
      <c r="BD145" s="18">
        <v>0</v>
      </c>
      <c r="BE145" s="18">
        <v>0</v>
      </c>
      <c r="BF145" s="18">
        <v>0</v>
      </c>
      <c r="BG145" s="18">
        <v>0</v>
      </c>
      <c r="BH145" s="18">
        <v>0</v>
      </c>
      <c r="BI145" s="18">
        <v>0</v>
      </c>
      <c r="BJ145" s="18">
        <v>0</v>
      </c>
      <c r="BK145" s="18">
        <v>0</v>
      </c>
      <c r="BL145" s="18">
        <v>0</v>
      </c>
      <c r="BM145" s="18">
        <v>0</v>
      </c>
      <c r="BN145" s="18">
        <v>0</v>
      </c>
      <c r="BO145" s="18">
        <v>0</v>
      </c>
      <c r="BP145" s="18">
        <v>0</v>
      </c>
      <c r="BQ145" s="18">
        <v>0</v>
      </c>
      <c r="BR145" s="18">
        <v>0</v>
      </c>
      <c r="BS145" s="18">
        <v>0</v>
      </c>
      <c r="BT145" s="18">
        <v>0</v>
      </c>
      <c r="BU145" s="18">
        <v>0</v>
      </c>
      <c r="BV145" s="18">
        <v>0</v>
      </c>
      <c r="BW145" s="18">
        <v>0</v>
      </c>
      <c r="BX145" s="18">
        <v>0</v>
      </c>
      <c r="BY145" s="18">
        <v>0</v>
      </c>
      <c r="BZ145" s="18">
        <v>0</v>
      </c>
      <c r="CA145" s="18">
        <v>0</v>
      </c>
      <c r="CB145" s="18">
        <v>0</v>
      </c>
      <c r="CC145" s="18">
        <v>0</v>
      </c>
      <c r="CD145" s="18">
        <v>0</v>
      </c>
      <c r="CE145" s="18">
        <v>0</v>
      </c>
      <c r="CF145" s="18">
        <v>0</v>
      </c>
      <c r="CG145" s="18">
        <v>0</v>
      </c>
      <c r="CH145" s="18">
        <v>0</v>
      </c>
      <c r="CI145" s="18">
        <v>0</v>
      </c>
      <c r="CJ145" s="18">
        <v>0</v>
      </c>
      <c r="CK145" s="18" t="str">
        <f t="shared" ca="1" si="66"/>
        <v>06</v>
      </c>
      <c r="CL145" s="18" t="str">
        <f t="shared" ca="1" si="67"/>
        <v>16</v>
      </c>
      <c r="CM145" s="18" t="str">
        <f t="shared" ca="1" si="68"/>
        <v>08</v>
      </c>
      <c r="CN145" s="18" t="str">
        <f t="shared" ca="1" si="69"/>
        <v>05</v>
      </c>
      <c r="CO145" s="18" t="str">
        <f t="shared" ca="1" si="70"/>
        <v>11</v>
      </c>
      <c r="CP145" s="18" t="str">
        <f t="shared" ca="1" si="71"/>
        <v>14</v>
      </c>
      <c r="CQ145" s="18" t="str">
        <f t="shared" ca="1" si="72"/>
        <v>2C</v>
      </c>
      <c r="CR145" s="18" t="str">
        <f t="shared" ca="1" si="73"/>
        <v>05</v>
      </c>
      <c r="CS145" s="18" t="s">
        <v>25</v>
      </c>
      <c r="CT145" s="18">
        <f t="shared" ca="1" si="64"/>
        <v>95</v>
      </c>
      <c r="CU145" s="16" t="str">
        <f t="shared" ca="1" si="74"/>
        <v>7B01015FA501000000000000000000000000000000000C00000000000000000000000000000000000000000000000000000000007F0000000000000000000000000000000000000000000000000000000000000000000616080511142C057D</v>
      </c>
      <c r="CV145" s="95">
        <v>144</v>
      </c>
      <c r="CW145" s="21"/>
      <c r="CX145" s="18" t="str">
        <f t="shared" si="75"/>
        <v>00</v>
      </c>
      <c r="CY145" s="18">
        <f t="shared" si="76"/>
        <v>0</v>
      </c>
      <c r="CZ145" s="20"/>
      <c r="DA145" s="21"/>
    </row>
    <row r="146" spans="1:105" ht="33">
      <c r="A146" s="27"/>
      <c r="B146" s="159"/>
      <c r="C146" s="166"/>
      <c r="D146" s="104"/>
      <c r="E146" s="16">
        <v>3</v>
      </c>
      <c r="F146" s="101" t="str">
        <f t="shared" si="65"/>
        <v>255</v>
      </c>
      <c r="G146" s="22" t="s">
        <v>22</v>
      </c>
      <c r="H146" s="18" t="s">
        <v>18</v>
      </c>
      <c r="I146" s="18">
        <v>1</v>
      </c>
      <c r="J146" s="18">
        <v>1</v>
      </c>
      <c r="K146" s="18" t="s">
        <v>448</v>
      </c>
      <c r="L146" s="18" t="s">
        <v>449</v>
      </c>
      <c r="M146" s="18">
        <v>1</v>
      </c>
      <c r="N146" s="18">
        <v>0</v>
      </c>
      <c r="O146" s="18">
        <v>0</v>
      </c>
      <c r="P146" s="18">
        <v>0</v>
      </c>
      <c r="Q146" s="18">
        <v>0</v>
      </c>
      <c r="R146" s="18">
        <v>0</v>
      </c>
      <c r="S146" s="19">
        <v>0</v>
      </c>
      <c r="T146" s="19">
        <v>0</v>
      </c>
      <c r="U146" s="19">
        <v>0</v>
      </c>
      <c r="V146" s="19">
        <v>0</v>
      </c>
      <c r="W146" s="19">
        <v>0</v>
      </c>
      <c r="X146" s="18">
        <v>0</v>
      </c>
      <c r="Y146" s="18" t="s">
        <v>368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  <c r="AQ146" s="18">
        <v>0</v>
      </c>
      <c r="AR146" s="18">
        <v>0</v>
      </c>
      <c r="AS146" s="18">
        <v>0</v>
      </c>
      <c r="AT146" s="18">
        <v>0</v>
      </c>
      <c r="AU146" s="18">
        <v>0</v>
      </c>
      <c r="AV146" s="18">
        <v>0</v>
      </c>
      <c r="AW146" s="18">
        <v>0</v>
      </c>
      <c r="AX146" s="18">
        <v>0</v>
      </c>
      <c r="AY146" s="18">
        <v>0</v>
      </c>
      <c r="AZ146" s="18">
        <v>0</v>
      </c>
      <c r="BA146" s="18">
        <v>0</v>
      </c>
      <c r="BB146" s="18">
        <v>0</v>
      </c>
      <c r="BC146" s="23" t="str">
        <f t="shared" si="81"/>
        <v>FF</v>
      </c>
      <c r="BD146" s="18">
        <v>0</v>
      </c>
      <c r="BE146" s="18">
        <v>0</v>
      </c>
      <c r="BF146" s="18">
        <v>0</v>
      </c>
      <c r="BG146" s="18">
        <v>0</v>
      </c>
      <c r="BH146" s="18">
        <v>0</v>
      </c>
      <c r="BI146" s="18">
        <v>0</v>
      </c>
      <c r="BJ146" s="18">
        <v>0</v>
      </c>
      <c r="BK146" s="18">
        <v>0</v>
      </c>
      <c r="BL146" s="18">
        <v>0</v>
      </c>
      <c r="BM146" s="18">
        <v>0</v>
      </c>
      <c r="BN146" s="18">
        <v>0</v>
      </c>
      <c r="BO146" s="18">
        <v>0</v>
      </c>
      <c r="BP146" s="18">
        <v>0</v>
      </c>
      <c r="BQ146" s="18">
        <v>0</v>
      </c>
      <c r="BR146" s="18">
        <v>0</v>
      </c>
      <c r="BS146" s="18">
        <v>0</v>
      </c>
      <c r="BT146" s="18">
        <v>0</v>
      </c>
      <c r="BU146" s="18">
        <v>0</v>
      </c>
      <c r="BV146" s="18">
        <v>0</v>
      </c>
      <c r="BW146" s="18">
        <v>0</v>
      </c>
      <c r="BX146" s="18">
        <v>0</v>
      </c>
      <c r="BY146" s="18">
        <v>0</v>
      </c>
      <c r="BZ146" s="18">
        <v>0</v>
      </c>
      <c r="CA146" s="18">
        <v>0</v>
      </c>
      <c r="CB146" s="18">
        <v>0</v>
      </c>
      <c r="CC146" s="18">
        <v>0</v>
      </c>
      <c r="CD146" s="18">
        <v>0</v>
      </c>
      <c r="CE146" s="18">
        <v>0</v>
      </c>
      <c r="CF146" s="18">
        <v>0</v>
      </c>
      <c r="CG146" s="18">
        <v>0</v>
      </c>
      <c r="CH146" s="18">
        <v>0</v>
      </c>
      <c r="CI146" s="18">
        <v>0</v>
      </c>
      <c r="CJ146" s="18">
        <v>0</v>
      </c>
      <c r="CK146" s="18" t="str">
        <f t="shared" ca="1" si="66"/>
        <v>06</v>
      </c>
      <c r="CL146" s="18" t="str">
        <f t="shared" ca="1" si="67"/>
        <v>16</v>
      </c>
      <c r="CM146" s="18" t="str">
        <f t="shared" ca="1" si="68"/>
        <v>08</v>
      </c>
      <c r="CN146" s="18" t="str">
        <f t="shared" ca="1" si="69"/>
        <v>05</v>
      </c>
      <c r="CO146" s="18" t="str">
        <f t="shared" ca="1" si="70"/>
        <v>11</v>
      </c>
      <c r="CP146" s="18" t="str">
        <f t="shared" ca="1" si="71"/>
        <v>14</v>
      </c>
      <c r="CQ146" s="18" t="str">
        <f t="shared" ca="1" si="72"/>
        <v>2C</v>
      </c>
      <c r="CR146" s="18" t="str">
        <f t="shared" ca="1" si="73"/>
        <v>05</v>
      </c>
      <c r="CS146" s="18" t="s">
        <v>25</v>
      </c>
      <c r="CT146" s="18">
        <f t="shared" ca="1" si="64"/>
        <v>95</v>
      </c>
      <c r="CU146" s="16" t="str">
        <f t="shared" ca="1" si="74"/>
        <v>7B01015FA501000000000000000000000000000000000C0000000000000000000000000000000000000000000000000000000000FF0000000000000000000000000000000000000000000000000000000000000000000616080511142C057D</v>
      </c>
      <c r="CV146" s="95">
        <v>145</v>
      </c>
      <c r="CW146" s="21"/>
      <c r="CX146" s="18" t="str">
        <f t="shared" si="75"/>
        <v>00</v>
      </c>
      <c r="CY146" s="18">
        <f t="shared" si="76"/>
        <v>0</v>
      </c>
      <c r="CZ146" s="20"/>
      <c r="DA146" s="21"/>
    </row>
    <row r="147" spans="1:105" ht="33">
      <c r="A147" s="27"/>
      <c r="B147" s="157">
        <v>53</v>
      </c>
      <c r="C147" s="105" t="s">
        <v>369</v>
      </c>
      <c r="D147" s="104" t="s">
        <v>736</v>
      </c>
      <c r="E147" s="16">
        <v>1</v>
      </c>
      <c r="F147" s="101" t="str">
        <f t="shared" si="65"/>
        <v>000</v>
      </c>
      <c r="G147" s="22">
        <v>0</v>
      </c>
      <c r="H147" s="18" t="s">
        <v>18</v>
      </c>
      <c r="I147" s="18">
        <v>1</v>
      </c>
      <c r="J147" s="18">
        <v>1</v>
      </c>
      <c r="K147" s="18" t="s">
        <v>448</v>
      </c>
      <c r="L147" s="18" t="s">
        <v>449</v>
      </c>
      <c r="M147" s="18">
        <v>1</v>
      </c>
      <c r="N147" s="18">
        <v>0</v>
      </c>
      <c r="O147" s="18">
        <v>0</v>
      </c>
      <c r="P147" s="18">
        <v>0</v>
      </c>
      <c r="Q147" s="18">
        <v>0</v>
      </c>
      <c r="R147" s="18">
        <v>0</v>
      </c>
      <c r="S147" s="19">
        <v>0</v>
      </c>
      <c r="T147" s="19">
        <v>0</v>
      </c>
      <c r="U147" s="19">
        <v>0</v>
      </c>
      <c r="V147" s="19">
        <v>0</v>
      </c>
      <c r="W147" s="19">
        <v>0</v>
      </c>
      <c r="X147" s="18">
        <v>0</v>
      </c>
      <c r="Y147" s="18" t="s">
        <v>368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0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AQ147" s="18">
        <v>0</v>
      </c>
      <c r="AR147" s="18">
        <v>0</v>
      </c>
      <c r="AS147" s="18">
        <v>0</v>
      </c>
      <c r="AT147" s="18">
        <v>0</v>
      </c>
      <c r="AU147" s="18">
        <v>0</v>
      </c>
      <c r="AV147" s="18">
        <v>0</v>
      </c>
      <c r="AW147" s="18">
        <v>0</v>
      </c>
      <c r="AX147" s="18">
        <v>0</v>
      </c>
      <c r="AY147" s="18">
        <v>0</v>
      </c>
      <c r="AZ147" s="18">
        <v>0</v>
      </c>
      <c r="BA147" s="18">
        <v>0</v>
      </c>
      <c r="BB147" s="18">
        <v>0</v>
      </c>
      <c r="BC147" s="18">
        <v>0</v>
      </c>
      <c r="BD147" s="23">
        <f>G147</f>
        <v>0</v>
      </c>
      <c r="BE147" s="18">
        <v>0</v>
      </c>
      <c r="BF147" s="18">
        <v>0</v>
      </c>
      <c r="BG147" s="18">
        <v>0</v>
      </c>
      <c r="BH147" s="18">
        <v>0</v>
      </c>
      <c r="BI147" s="18">
        <v>0</v>
      </c>
      <c r="BJ147" s="18">
        <v>0</v>
      </c>
      <c r="BK147" s="18">
        <v>0</v>
      </c>
      <c r="BL147" s="18">
        <v>0</v>
      </c>
      <c r="BM147" s="18">
        <v>0</v>
      </c>
      <c r="BN147" s="18">
        <v>0</v>
      </c>
      <c r="BO147" s="18">
        <v>0</v>
      </c>
      <c r="BP147" s="18">
        <v>0</v>
      </c>
      <c r="BQ147" s="18">
        <v>0</v>
      </c>
      <c r="BR147" s="18">
        <v>0</v>
      </c>
      <c r="BS147" s="18">
        <v>0</v>
      </c>
      <c r="BT147" s="18">
        <v>0</v>
      </c>
      <c r="BU147" s="18">
        <v>0</v>
      </c>
      <c r="BV147" s="18">
        <v>0</v>
      </c>
      <c r="BW147" s="18">
        <v>0</v>
      </c>
      <c r="BX147" s="18">
        <v>0</v>
      </c>
      <c r="BY147" s="18">
        <v>0</v>
      </c>
      <c r="BZ147" s="18">
        <v>0</v>
      </c>
      <c r="CA147" s="18">
        <v>0</v>
      </c>
      <c r="CB147" s="18">
        <v>0</v>
      </c>
      <c r="CC147" s="18">
        <v>0</v>
      </c>
      <c r="CD147" s="18">
        <v>0</v>
      </c>
      <c r="CE147" s="18">
        <v>0</v>
      </c>
      <c r="CF147" s="18">
        <v>0</v>
      </c>
      <c r="CG147" s="18">
        <v>0</v>
      </c>
      <c r="CH147" s="18">
        <v>0</v>
      </c>
      <c r="CI147" s="18">
        <v>0</v>
      </c>
      <c r="CJ147" s="18">
        <v>0</v>
      </c>
      <c r="CK147" s="18" t="str">
        <f t="shared" ca="1" si="66"/>
        <v>06</v>
      </c>
      <c r="CL147" s="18" t="str">
        <f t="shared" ca="1" si="67"/>
        <v>16</v>
      </c>
      <c r="CM147" s="18" t="str">
        <f t="shared" ca="1" si="68"/>
        <v>08</v>
      </c>
      <c r="CN147" s="18" t="str">
        <f t="shared" ca="1" si="69"/>
        <v>05</v>
      </c>
      <c r="CO147" s="18" t="str">
        <f t="shared" ca="1" si="70"/>
        <v>11</v>
      </c>
      <c r="CP147" s="18" t="str">
        <f t="shared" ca="1" si="71"/>
        <v>14</v>
      </c>
      <c r="CQ147" s="18" t="str">
        <f t="shared" ca="1" si="72"/>
        <v>2C</v>
      </c>
      <c r="CR147" s="18" t="str">
        <f t="shared" ca="1" si="73"/>
        <v>00</v>
      </c>
      <c r="CS147" s="18" t="s">
        <v>25</v>
      </c>
      <c r="CT147" s="18">
        <f t="shared" ca="1" si="64"/>
        <v>95</v>
      </c>
      <c r="CU147" s="16" t="str">
        <f t="shared" ca="1" si="74"/>
        <v>7B01015FA501000000000000000000000000000000000C0000000000000000000000000000000000000000000000000000000000000000000000000000000000000000000000000000000000000000000000000000000616080511142C007D</v>
      </c>
      <c r="CV147" s="95">
        <v>146</v>
      </c>
      <c r="CW147" s="21"/>
      <c r="CX147" s="18" t="str">
        <f t="shared" si="75"/>
        <v>00</v>
      </c>
      <c r="CY147" s="18">
        <f t="shared" si="76"/>
        <v>0</v>
      </c>
      <c r="CZ147" s="20"/>
      <c r="DA147" s="21"/>
    </row>
    <row r="148" spans="1:105" ht="33">
      <c r="A148" s="27"/>
      <c r="B148" s="158"/>
      <c r="C148" s="165" t="s">
        <v>415</v>
      </c>
      <c r="D148" s="104"/>
      <c r="E148" s="16">
        <v>2</v>
      </c>
      <c r="F148" s="101" t="str">
        <f t="shared" si="65"/>
        <v>127</v>
      </c>
      <c r="G148" s="22" t="s">
        <v>246</v>
      </c>
      <c r="H148" s="18" t="s">
        <v>18</v>
      </c>
      <c r="I148" s="18">
        <v>1</v>
      </c>
      <c r="J148" s="18">
        <v>1</v>
      </c>
      <c r="K148" s="18" t="s">
        <v>448</v>
      </c>
      <c r="L148" s="18" t="s">
        <v>449</v>
      </c>
      <c r="M148" s="18">
        <v>1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9">
        <v>0</v>
      </c>
      <c r="T148" s="19">
        <v>0</v>
      </c>
      <c r="U148" s="19">
        <v>0</v>
      </c>
      <c r="V148" s="19">
        <v>0</v>
      </c>
      <c r="W148" s="19">
        <v>0</v>
      </c>
      <c r="X148" s="18">
        <v>0</v>
      </c>
      <c r="Y148" s="18" t="s">
        <v>368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>
        <v>0</v>
      </c>
      <c r="AL148" s="18">
        <v>0</v>
      </c>
      <c r="AM148" s="18">
        <v>0</v>
      </c>
      <c r="AN148" s="18">
        <v>0</v>
      </c>
      <c r="AO148" s="18">
        <v>0</v>
      </c>
      <c r="AP148" s="18">
        <v>0</v>
      </c>
      <c r="AQ148" s="18">
        <v>0</v>
      </c>
      <c r="AR148" s="18">
        <v>0</v>
      </c>
      <c r="AS148" s="18">
        <v>0</v>
      </c>
      <c r="AT148" s="18">
        <v>0</v>
      </c>
      <c r="AU148" s="18">
        <v>0</v>
      </c>
      <c r="AV148" s="18">
        <v>0</v>
      </c>
      <c r="AW148" s="18">
        <v>0</v>
      </c>
      <c r="AX148" s="18">
        <v>0</v>
      </c>
      <c r="AY148" s="18">
        <v>0</v>
      </c>
      <c r="AZ148" s="18">
        <v>0</v>
      </c>
      <c r="BA148" s="18">
        <v>0</v>
      </c>
      <c r="BB148" s="18">
        <v>0</v>
      </c>
      <c r="BC148" s="18">
        <v>0</v>
      </c>
      <c r="BD148" s="23" t="str">
        <f t="shared" ref="BD148:BD149" si="82">G148</f>
        <v>7F</v>
      </c>
      <c r="BE148" s="18">
        <v>0</v>
      </c>
      <c r="BF148" s="18">
        <v>0</v>
      </c>
      <c r="BG148" s="18">
        <v>0</v>
      </c>
      <c r="BH148" s="18">
        <v>0</v>
      </c>
      <c r="BI148" s="18">
        <v>0</v>
      </c>
      <c r="BJ148" s="18">
        <v>0</v>
      </c>
      <c r="BK148" s="18">
        <v>0</v>
      </c>
      <c r="BL148" s="18">
        <v>0</v>
      </c>
      <c r="BM148" s="18">
        <v>0</v>
      </c>
      <c r="BN148" s="18">
        <v>0</v>
      </c>
      <c r="BO148" s="18">
        <v>0</v>
      </c>
      <c r="BP148" s="18">
        <v>0</v>
      </c>
      <c r="BQ148" s="18">
        <v>0</v>
      </c>
      <c r="BR148" s="18">
        <v>0</v>
      </c>
      <c r="BS148" s="18">
        <v>0</v>
      </c>
      <c r="BT148" s="18">
        <v>0</v>
      </c>
      <c r="BU148" s="18">
        <v>0</v>
      </c>
      <c r="BV148" s="18">
        <v>0</v>
      </c>
      <c r="BW148" s="18">
        <v>0</v>
      </c>
      <c r="BX148" s="18">
        <v>0</v>
      </c>
      <c r="BY148" s="18">
        <v>0</v>
      </c>
      <c r="BZ148" s="18">
        <v>0</v>
      </c>
      <c r="CA148" s="18">
        <v>0</v>
      </c>
      <c r="CB148" s="18">
        <v>0</v>
      </c>
      <c r="CC148" s="18">
        <v>0</v>
      </c>
      <c r="CD148" s="18">
        <v>0</v>
      </c>
      <c r="CE148" s="18">
        <v>0</v>
      </c>
      <c r="CF148" s="18">
        <v>0</v>
      </c>
      <c r="CG148" s="18">
        <v>0</v>
      </c>
      <c r="CH148" s="18">
        <v>0</v>
      </c>
      <c r="CI148" s="18">
        <v>0</v>
      </c>
      <c r="CJ148" s="18">
        <v>0</v>
      </c>
      <c r="CK148" s="18" t="str">
        <f t="shared" ca="1" si="66"/>
        <v>06</v>
      </c>
      <c r="CL148" s="18" t="str">
        <f t="shared" ca="1" si="67"/>
        <v>16</v>
      </c>
      <c r="CM148" s="18" t="str">
        <f t="shared" ca="1" si="68"/>
        <v>08</v>
      </c>
      <c r="CN148" s="18" t="str">
        <f t="shared" ca="1" si="69"/>
        <v>05</v>
      </c>
      <c r="CO148" s="18" t="str">
        <f t="shared" ca="1" si="70"/>
        <v>11</v>
      </c>
      <c r="CP148" s="18" t="str">
        <f t="shared" ca="1" si="71"/>
        <v>14</v>
      </c>
      <c r="CQ148" s="18" t="str">
        <f t="shared" ca="1" si="72"/>
        <v>2C</v>
      </c>
      <c r="CR148" s="18" t="str">
        <f t="shared" ca="1" si="73"/>
        <v>05</v>
      </c>
      <c r="CS148" s="18" t="s">
        <v>25</v>
      </c>
      <c r="CT148" s="18">
        <f t="shared" ca="1" si="64"/>
        <v>95</v>
      </c>
      <c r="CU148" s="16" t="str">
        <f t="shared" ca="1" si="74"/>
        <v>7B01015FA501000000000000000000000000000000000C0000000000000000000000000000000000000000000000000000000000007F00000000000000000000000000000000000000000000000000000000000000000616080511142C057D</v>
      </c>
      <c r="CV148" s="95">
        <v>147</v>
      </c>
      <c r="CW148" s="21"/>
      <c r="CX148" s="18" t="str">
        <f t="shared" si="75"/>
        <v>00</v>
      </c>
      <c r="CY148" s="18">
        <f t="shared" si="76"/>
        <v>0</v>
      </c>
      <c r="CZ148" s="20"/>
      <c r="DA148" s="21"/>
    </row>
    <row r="149" spans="1:105" ht="33">
      <c r="A149" s="27"/>
      <c r="B149" s="159"/>
      <c r="C149" s="166"/>
      <c r="D149" s="104"/>
      <c r="E149" s="16">
        <v>3</v>
      </c>
      <c r="F149" s="101" t="str">
        <f t="shared" si="65"/>
        <v>255</v>
      </c>
      <c r="G149" s="22" t="s">
        <v>22</v>
      </c>
      <c r="H149" s="18" t="s">
        <v>18</v>
      </c>
      <c r="I149" s="18">
        <v>1</v>
      </c>
      <c r="J149" s="18">
        <v>1</v>
      </c>
      <c r="K149" s="18" t="s">
        <v>448</v>
      </c>
      <c r="L149" s="18" t="s">
        <v>449</v>
      </c>
      <c r="M149" s="18">
        <v>1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9">
        <v>0</v>
      </c>
      <c r="T149" s="19">
        <v>0</v>
      </c>
      <c r="U149" s="19">
        <v>0</v>
      </c>
      <c r="V149" s="19">
        <v>0</v>
      </c>
      <c r="W149" s="19">
        <v>0</v>
      </c>
      <c r="X149" s="18">
        <v>0</v>
      </c>
      <c r="Y149" s="18" t="s">
        <v>368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AQ149" s="18">
        <v>0</v>
      </c>
      <c r="AR149" s="18">
        <v>0</v>
      </c>
      <c r="AS149" s="18">
        <v>0</v>
      </c>
      <c r="AT149" s="18">
        <v>0</v>
      </c>
      <c r="AU149" s="18">
        <v>0</v>
      </c>
      <c r="AV149" s="18">
        <v>0</v>
      </c>
      <c r="AW149" s="18">
        <v>0</v>
      </c>
      <c r="AX149" s="18">
        <v>0</v>
      </c>
      <c r="AY149" s="18">
        <v>0</v>
      </c>
      <c r="AZ149" s="18">
        <v>0</v>
      </c>
      <c r="BA149" s="18">
        <v>0</v>
      </c>
      <c r="BB149" s="18">
        <v>0</v>
      </c>
      <c r="BC149" s="18">
        <v>0</v>
      </c>
      <c r="BD149" s="23" t="str">
        <f t="shared" si="82"/>
        <v>FF</v>
      </c>
      <c r="BE149" s="18">
        <v>0</v>
      </c>
      <c r="BF149" s="18">
        <v>0</v>
      </c>
      <c r="BG149" s="18">
        <v>0</v>
      </c>
      <c r="BH149" s="18">
        <v>0</v>
      </c>
      <c r="BI149" s="18">
        <v>0</v>
      </c>
      <c r="BJ149" s="18">
        <v>0</v>
      </c>
      <c r="BK149" s="18">
        <v>0</v>
      </c>
      <c r="BL149" s="18">
        <v>0</v>
      </c>
      <c r="BM149" s="18">
        <v>0</v>
      </c>
      <c r="BN149" s="18">
        <v>0</v>
      </c>
      <c r="BO149" s="18">
        <v>0</v>
      </c>
      <c r="BP149" s="18">
        <v>0</v>
      </c>
      <c r="BQ149" s="18">
        <v>0</v>
      </c>
      <c r="BR149" s="18">
        <v>0</v>
      </c>
      <c r="BS149" s="18">
        <v>0</v>
      </c>
      <c r="BT149" s="18">
        <v>0</v>
      </c>
      <c r="BU149" s="18">
        <v>0</v>
      </c>
      <c r="BV149" s="18">
        <v>0</v>
      </c>
      <c r="BW149" s="18">
        <v>0</v>
      </c>
      <c r="BX149" s="18">
        <v>0</v>
      </c>
      <c r="BY149" s="18">
        <v>0</v>
      </c>
      <c r="BZ149" s="18">
        <v>0</v>
      </c>
      <c r="CA149" s="18">
        <v>0</v>
      </c>
      <c r="CB149" s="18">
        <v>0</v>
      </c>
      <c r="CC149" s="18">
        <v>0</v>
      </c>
      <c r="CD149" s="18">
        <v>0</v>
      </c>
      <c r="CE149" s="18">
        <v>0</v>
      </c>
      <c r="CF149" s="18">
        <v>0</v>
      </c>
      <c r="CG149" s="18">
        <v>0</v>
      </c>
      <c r="CH149" s="18">
        <v>0</v>
      </c>
      <c r="CI149" s="18">
        <v>0</v>
      </c>
      <c r="CJ149" s="18">
        <v>0</v>
      </c>
      <c r="CK149" s="18" t="str">
        <f t="shared" ca="1" si="66"/>
        <v>06</v>
      </c>
      <c r="CL149" s="18" t="str">
        <f t="shared" ca="1" si="67"/>
        <v>16</v>
      </c>
      <c r="CM149" s="18" t="str">
        <f t="shared" ca="1" si="68"/>
        <v>08</v>
      </c>
      <c r="CN149" s="18" t="str">
        <f t="shared" ca="1" si="69"/>
        <v>05</v>
      </c>
      <c r="CO149" s="18" t="str">
        <f t="shared" ca="1" si="70"/>
        <v>11</v>
      </c>
      <c r="CP149" s="18" t="str">
        <f t="shared" ca="1" si="71"/>
        <v>14</v>
      </c>
      <c r="CQ149" s="18" t="str">
        <f t="shared" ca="1" si="72"/>
        <v>2C</v>
      </c>
      <c r="CR149" s="18" t="str">
        <f t="shared" ca="1" si="73"/>
        <v>05</v>
      </c>
      <c r="CS149" s="18" t="s">
        <v>25</v>
      </c>
      <c r="CT149" s="18">
        <f t="shared" ca="1" si="64"/>
        <v>95</v>
      </c>
      <c r="CU149" s="16" t="str">
        <f t="shared" ca="1" si="74"/>
        <v>7B01015FA501000000000000000000000000000000000C000000000000000000000000000000000000000000000000000000000000FF00000000000000000000000000000000000000000000000000000000000000000616080511142C057D</v>
      </c>
      <c r="CV149" s="95">
        <v>148</v>
      </c>
      <c r="CW149" s="21"/>
      <c r="CX149" s="18" t="str">
        <f t="shared" si="75"/>
        <v>00</v>
      </c>
      <c r="CY149" s="18">
        <f t="shared" si="76"/>
        <v>0</v>
      </c>
      <c r="CZ149" s="20"/>
      <c r="DA149" s="21"/>
    </row>
    <row r="150" spans="1:105" ht="33">
      <c r="A150" s="27"/>
      <c r="B150" s="157">
        <v>54</v>
      </c>
      <c r="C150" s="105" t="s">
        <v>367</v>
      </c>
      <c r="D150" s="104" t="s">
        <v>734</v>
      </c>
      <c r="E150" s="16">
        <v>1</v>
      </c>
      <c r="F150" s="101" t="str">
        <f t="shared" si="65"/>
        <v>000</v>
      </c>
      <c r="G150" s="22">
        <v>0</v>
      </c>
      <c r="H150" s="18" t="s">
        <v>18</v>
      </c>
      <c r="I150" s="18">
        <v>1</v>
      </c>
      <c r="J150" s="18">
        <v>1</v>
      </c>
      <c r="K150" s="18" t="s">
        <v>448</v>
      </c>
      <c r="L150" s="18" t="s">
        <v>449</v>
      </c>
      <c r="M150" s="18">
        <v>1</v>
      </c>
      <c r="N150" s="18">
        <v>0</v>
      </c>
      <c r="O150" s="18">
        <v>0</v>
      </c>
      <c r="P150" s="18">
        <v>0</v>
      </c>
      <c r="Q150" s="18">
        <v>0</v>
      </c>
      <c r="R150" s="18">
        <v>0</v>
      </c>
      <c r="S150" s="19">
        <v>0</v>
      </c>
      <c r="T150" s="19">
        <v>0</v>
      </c>
      <c r="U150" s="19">
        <v>0</v>
      </c>
      <c r="V150" s="19">
        <v>0</v>
      </c>
      <c r="W150" s="19">
        <v>0</v>
      </c>
      <c r="X150" s="18">
        <v>0</v>
      </c>
      <c r="Y150" s="18" t="s">
        <v>368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8">
        <v>0</v>
      </c>
      <c r="AL150" s="18">
        <v>0</v>
      </c>
      <c r="AM150" s="18">
        <v>0</v>
      </c>
      <c r="AN150" s="18">
        <v>0</v>
      </c>
      <c r="AO150" s="18">
        <v>0</v>
      </c>
      <c r="AP150" s="18">
        <v>0</v>
      </c>
      <c r="AQ150" s="18">
        <v>0</v>
      </c>
      <c r="AR150" s="18">
        <v>0</v>
      </c>
      <c r="AS150" s="18">
        <v>0</v>
      </c>
      <c r="AT150" s="18">
        <v>0</v>
      </c>
      <c r="AU150" s="18">
        <v>0</v>
      </c>
      <c r="AV150" s="18">
        <v>0</v>
      </c>
      <c r="AW150" s="18">
        <v>0</v>
      </c>
      <c r="AX150" s="18">
        <v>0</v>
      </c>
      <c r="AY150" s="18">
        <v>0</v>
      </c>
      <c r="AZ150" s="18">
        <v>0</v>
      </c>
      <c r="BA150" s="18">
        <v>0</v>
      </c>
      <c r="BB150" s="18">
        <v>0</v>
      </c>
      <c r="BC150" s="18">
        <v>0</v>
      </c>
      <c r="BD150" s="18">
        <v>0</v>
      </c>
      <c r="BE150" s="23">
        <f>G150</f>
        <v>0</v>
      </c>
      <c r="BF150" s="18">
        <v>0</v>
      </c>
      <c r="BG150" s="18">
        <v>0</v>
      </c>
      <c r="BH150" s="18">
        <v>0</v>
      </c>
      <c r="BI150" s="18">
        <v>0</v>
      </c>
      <c r="BJ150" s="18">
        <v>0</v>
      </c>
      <c r="BK150" s="18">
        <v>0</v>
      </c>
      <c r="BL150" s="18">
        <v>0</v>
      </c>
      <c r="BM150" s="18">
        <v>0</v>
      </c>
      <c r="BN150" s="18">
        <v>0</v>
      </c>
      <c r="BO150" s="18">
        <v>0</v>
      </c>
      <c r="BP150" s="18">
        <v>0</v>
      </c>
      <c r="BQ150" s="18">
        <v>0</v>
      </c>
      <c r="BR150" s="18">
        <v>0</v>
      </c>
      <c r="BS150" s="18">
        <v>0</v>
      </c>
      <c r="BT150" s="18">
        <v>0</v>
      </c>
      <c r="BU150" s="18">
        <v>0</v>
      </c>
      <c r="BV150" s="18">
        <v>0</v>
      </c>
      <c r="BW150" s="18">
        <v>0</v>
      </c>
      <c r="BX150" s="18">
        <v>0</v>
      </c>
      <c r="BY150" s="18">
        <v>0</v>
      </c>
      <c r="BZ150" s="18">
        <v>0</v>
      </c>
      <c r="CA150" s="18">
        <v>0</v>
      </c>
      <c r="CB150" s="18">
        <v>0</v>
      </c>
      <c r="CC150" s="18">
        <v>0</v>
      </c>
      <c r="CD150" s="18">
        <v>0</v>
      </c>
      <c r="CE150" s="18">
        <v>0</v>
      </c>
      <c r="CF150" s="18">
        <v>0</v>
      </c>
      <c r="CG150" s="18">
        <v>0</v>
      </c>
      <c r="CH150" s="18">
        <v>0</v>
      </c>
      <c r="CI150" s="18">
        <v>0</v>
      </c>
      <c r="CJ150" s="18">
        <v>0</v>
      </c>
      <c r="CK150" s="18" t="str">
        <f t="shared" ca="1" si="66"/>
        <v>06</v>
      </c>
      <c r="CL150" s="18" t="str">
        <f t="shared" ca="1" si="67"/>
        <v>16</v>
      </c>
      <c r="CM150" s="18" t="str">
        <f t="shared" ca="1" si="68"/>
        <v>08</v>
      </c>
      <c r="CN150" s="18" t="str">
        <f t="shared" ca="1" si="69"/>
        <v>05</v>
      </c>
      <c r="CO150" s="18" t="str">
        <f t="shared" ca="1" si="70"/>
        <v>11</v>
      </c>
      <c r="CP150" s="18" t="str">
        <f t="shared" ca="1" si="71"/>
        <v>14</v>
      </c>
      <c r="CQ150" s="18" t="str">
        <f t="shared" ca="1" si="72"/>
        <v>2C</v>
      </c>
      <c r="CR150" s="18" t="str">
        <f t="shared" ca="1" si="73"/>
        <v>00</v>
      </c>
      <c r="CS150" s="18" t="s">
        <v>25</v>
      </c>
      <c r="CT150" s="18">
        <f t="shared" ca="1" si="64"/>
        <v>95</v>
      </c>
      <c r="CU150" s="16" t="str">
        <f t="shared" ca="1" si="74"/>
        <v>7B01015FA501000000000000000000000000000000000C0000000000000000000000000000000000000000000000000000000000000000000000000000000000000000000000000000000000000000000000000000000616080511142C007D</v>
      </c>
      <c r="CV150" s="95">
        <v>149</v>
      </c>
      <c r="CW150" s="21"/>
      <c r="CX150" s="18" t="str">
        <f t="shared" si="75"/>
        <v>00</v>
      </c>
      <c r="CY150" s="18">
        <f t="shared" si="76"/>
        <v>0</v>
      </c>
      <c r="CZ150" s="20"/>
      <c r="DA150" s="21"/>
    </row>
    <row r="151" spans="1:105" ht="33">
      <c r="A151" s="27"/>
      <c r="B151" s="158"/>
      <c r="C151" s="165" t="s">
        <v>416</v>
      </c>
      <c r="D151" s="104"/>
      <c r="E151" s="16">
        <v>2</v>
      </c>
      <c r="F151" s="101" t="str">
        <f t="shared" si="65"/>
        <v>127</v>
      </c>
      <c r="G151" s="22" t="s">
        <v>246</v>
      </c>
      <c r="H151" s="18" t="s">
        <v>18</v>
      </c>
      <c r="I151" s="18">
        <v>1</v>
      </c>
      <c r="J151" s="18">
        <v>1</v>
      </c>
      <c r="K151" s="18" t="s">
        <v>448</v>
      </c>
      <c r="L151" s="18" t="s">
        <v>449</v>
      </c>
      <c r="M151" s="18">
        <v>1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9">
        <v>0</v>
      </c>
      <c r="T151" s="19">
        <v>0</v>
      </c>
      <c r="U151" s="19">
        <v>0</v>
      </c>
      <c r="V151" s="19">
        <v>0</v>
      </c>
      <c r="W151" s="19">
        <v>0</v>
      </c>
      <c r="X151" s="18">
        <v>0</v>
      </c>
      <c r="Y151" s="18" t="s">
        <v>368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  <c r="AQ151" s="18">
        <v>0</v>
      </c>
      <c r="AR151" s="18">
        <v>0</v>
      </c>
      <c r="AS151" s="18">
        <v>0</v>
      </c>
      <c r="AT151" s="18">
        <v>0</v>
      </c>
      <c r="AU151" s="18">
        <v>0</v>
      </c>
      <c r="AV151" s="18">
        <v>0</v>
      </c>
      <c r="AW151" s="18">
        <v>0</v>
      </c>
      <c r="AX151" s="18">
        <v>0</v>
      </c>
      <c r="AY151" s="18">
        <v>0</v>
      </c>
      <c r="AZ151" s="18">
        <v>0</v>
      </c>
      <c r="BA151" s="18">
        <v>0</v>
      </c>
      <c r="BB151" s="18">
        <v>0</v>
      </c>
      <c r="BC151" s="18">
        <v>0</v>
      </c>
      <c r="BD151" s="18">
        <v>0</v>
      </c>
      <c r="BE151" s="23" t="str">
        <f t="shared" ref="BE151:BE152" si="83">G151</f>
        <v>7F</v>
      </c>
      <c r="BF151" s="18">
        <v>0</v>
      </c>
      <c r="BG151" s="18">
        <v>0</v>
      </c>
      <c r="BH151" s="18">
        <v>0</v>
      </c>
      <c r="BI151" s="18">
        <v>0</v>
      </c>
      <c r="BJ151" s="18">
        <v>0</v>
      </c>
      <c r="BK151" s="18">
        <v>0</v>
      </c>
      <c r="BL151" s="18">
        <v>0</v>
      </c>
      <c r="BM151" s="18">
        <v>0</v>
      </c>
      <c r="BN151" s="18">
        <v>0</v>
      </c>
      <c r="BO151" s="18">
        <v>0</v>
      </c>
      <c r="BP151" s="18">
        <v>0</v>
      </c>
      <c r="BQ151" s="18">
        <v>0</v>
      </c>
      <c r="BR151" s="18">
        <v>0</v>
      </c>
      <c r="BS151" s="18">
        <v>0</v>
      </c>
      <c r="BT151" s="18">
        <v>0</v>
      </c>
      <c r="BU151" s="18">
        <v>0</v>
      </c>
      <c r="BV151" s="18">
        <v>0</v>
      </c>
      <c r="BW151" s="18">
        <v>0</v>
      </c>
      <c r="BX151" s="18">
        <v>0</v>
      </c>
      <c r="BY151" s="18">
        <v>0</v>
      </c>
      <c r="BZ151" s="18">
        <v>0</v>
      </c>
      <c r="CA151" s="18">
        <v>0</v>
      </c>
      <c r="CB151" s="18">
        <v>0</v>
      </c>
      <c r="CC151" s="18">
        <v>0</v>
      </c>
      <c r="CD151" s="18">
        <v>0</v>
      </c>
      <c r="CE151" s="18">
        <v>0</v>
      </c>
      <c r="CF151" s="18">
        <v>0</v>
      </c>
      <c r="CG151" s="18">
        <v>0</v>
      </c>
      <c r="CH151" s="18">
        <v>0</v>
      </c>
      <c r="CI151" s="18">
        <v>0</v>
      </c>
      <c r="CJ151" s="18">
        <v>0</v>
      </c>
      <c r="CK151" s="18" t="str">
        <f t="shared" ca="1" si="66"/>
        <v>06</v>
      </c>
      <c r="CL151" s="18" t="str">
        <f t="shared" ca="1" si="67"/>
        <v>16</v>
      </c>
      <c r="CM151" s="18" t="str">
        <f t="shared" ca="1" si="68"/>
        <v>08</v>
      </c>
      <c r="CN151" s="18" t="str">
        <f t="shared" ca="1" si="69"/>
        <v>05</v>
      </c>
      <c r="CO151" s="18" t="str">
        <f t="shared" ca="1" si="70"/>
        <v>11</v>
      </c>
      <c r="CP151" s="18" t="str">
        <f t="shared" ca="1" si="71"/>
        <v>14</v>
      </c>
      <c r="CQ151" s="18" t="str">
        <f t="shared" ca="1" si="72"/>
        <v>2C</v>
      </c>
      <c r="CR151" s="18" t="str">
        <f t="shared" ca="1" si="73"/>
        <v>05</v>
      </c>
      <c r="CS151" s="18" t="s">
        <v>25</v>
      </c>
      <c r="CT151" s="18">
        <f t="shared" ca="1" si="64"/>
        <v>95</v>
      </c>
      <c r="CU151" s="16" t="str">
        <f t="shared" ca="1" si="74"/>
        <v>7B01015FA501000000000000000000000000000000000C000000000000000000000000000000000000000000000000000000000000007F000000000000000000000000000000000000000000000000000000000000000616080511142C057D</v>
      </c>
      <c r="CV151" s="95">
        <v>150</v>
      </c>
      <c r="CW151" s="21"/>
      <c r="CX151" s="18" t="str">
        <f t="shared" si="75"/>
        <v>00</v>
      </c>
      <c r="CY151" s="18">
        <f t="shared" si="76"/>
        <v>0</v>
      </c>
      <c r="CZ151" s="20"/>
      <c r="DA151" s="21"/>
    </row>
    <row r="152" spans="1:105" ht="33">
      <c r="A152" s="27"/>
      <c r="B152" s="159"/>
      <c r="C152" s="166"/>
      <c r="D152" s="104"/>
      <c r="E152" s="16">
        <v>3</v>
      </c>
      <c r="F152" s="101" t="str">
        <f t="shared" si="65"/>
        <v>255</v>
      </c>
      <c r="G152" s="22" t="s">
        <v>22</v>
      </c>
      <c r="H152" s="18" t="s">
        <v>18</v>
      </c>
      <c r="I152" s="18">
        <v>1</v>
      </c>
      <c r="J152" s="18">
        <v>1</v>
      </c>
      <c r="K152" s="18" t="s">
        <v>448</v>
      </c>
      <c r="L152" s="18" t="s">
        <v>449</v>
      </c>
      <c r="M152" s="18">
        <v>1</v>
      </c>
      <c r="N152" s="18">
        <v>0</v>
      </c>
      <c r="O152" s="18">
        <v>0</v>
      </c>
      <c r="P152" s="18">
        <v>0</v>
      </c>
      <c r="Q152" s="18">
        <v>0</v>
      </c>
      <c r="R152" s="18">
        <v>0</v>
      </c>
      <c r="S152" s="19">
        <v>0</v>
      </c>
      <c r="T152" s="19">
        <v>0</v>
      </c>
      <c r="U152" s="19">
        <v>0</v>
      </c>
      <c r="V152" s="19">
        <v>0</v>
      </c>
      <c r="W152" s="19">
        <v>0</v>
      </c>
      <c r="X152" s="18">
        <v>0</v>
      </c>
      <c r="Y152" s="18" t="s">
        <v>368</v>
      </c>
      <c r="Z152" s="18">
        <v>0</v>
      </c>
      <c r="AA152" s="18">
        <v>0</v>
      </c>
      <c r="AB152" s="18">
        <v>0</v>
      </c>
      <c r="AC152" s="18">
        <v>0</v>
      </c>
      <c r="AD152" s="18">
        <v>0</v>
      </c>
      <c r="AE152" s="18">
        <v>0</v>
      </c>
      <c r="AF152" s="18">
        <v>0</v>
      </c>
      <c r="AG152" s="18">
        <v>0</v>
      </c>
      <c r="AH152" s="18">
        <v>0</v>
      </c>
      <c r="AI152" s="18">
        <v>0</v>
      </c>
      <c r="AJ152" s="18">
        <v>0</v>
      </c>
      <c r="AK152" s="18">
        <v>0</v>
      </c>
      <c r="AL152" s="18">
        <v>0</v>
      </c>
      <c r="AM152" s="18">
        <v>0</v>
      </c>
      <c r="AN152" s="18">
        <v>0</v>
      </c>
      <c r="AO152" s="18">
        <v>0</v>
      </c>
      <c r="AP152" s="18">
        <v>0</v>
      </c>
      <c r="AQ152" s="18">
        <v>0</v>
      </c>
      <c r="AR152" s="18">
        <v>0</v>
      </c>
      <c r="AS152" s="18">
        <v>0</v>
      </c>
      <c r="AT152" s="18">
        <v>0</v>
      </c>
      <c r="AU152" s="18">
        <v>0</v>
      </c>
      <c r="AV152" s="18">
        <v>0</v>
      </c>
      <c r="AW152" s="18">
        <v>0</v>
      </c>
      <c r="AX152" s="18">
        <v>0</v>
      </c>
      <c r="AY152" s="18">
        <v>0</v>
      </c>
      <c r="AZ152" s="18">
        <v>0</v>
      </c>
      <c r="BA152" s="18">
        <v>0</v>
      </c>
      <c r="BB152" s="18">
        <v>0</v>
      </c>
      <c r="BC152" s="18">
        <v>0</v>
      </c>
      <c r="BD152" s="18">
        <v>0</v>
      </c>
      <c r="BE152" s="23" t="str">
        <f t="shared" si="83"/>
        <v>FF</v>
      </c>
      <c r="BF152" s="18">
        <v>0</v>
      </c>
      <c r="BG152" s="18">
        <v>0</v>
      </c>
      <c r="BH152" s="18">
        <v>0</v>
      </c>
      <c r="BI152" s="18">
        <v>0</v>
      </c>
      <c r="BJ152" s="18">
        <v>0</v>
      </c>
      <c r="BK152" s="18">
        <v>0</v>
      </c>
      <c r="BL152" s="18">
        <v>0</v>
      </c>
      <c r="BM152" s="18">
        <v>0</v>
      </c>
      <c r="BN152" s="18">
        <v>0</v>
      </c>
      <c r="BO152" s="18">
        <v>0</v>
      </c>
      <c r="BP152" s="18">
        <v>0</v>
      </c>
      <c r="BQ152" s="18">
        <v>0</v>
      </c>
      <c r="BR152" s="18">
        <v>0</v>
      </c>
      <c r="BS152" s="18">
        <v>0</v>
      </c>
      <c r="BT152" s="18">
        <v>0</v>
      </c>
      <c r="BU152" s="18">
        <v>0</v>
      </c>
      <c r="BV152" s="18">
        <v>0</v>
      </c>
      <c r="BW152" s="18">
        <v>0</v>
      </c>
      <c r="BX152" s="18">
        <v>0</v>
      </c>
      <c r="BY152" s="18">
        <v>0</v>
      </c>
      <c r="BZ152" s="18">
        <v>0</v>
      </c>
      <c r="CA152" s="18">
        <v>0</v>
      </c>
      <c r="CB152" s="18">
        <v>0</v>
      </c>
      <c r="CC152" s="18">
        <v>0</v>
      </c>
      <c r="CD152" s="18">
        <v>0</v>
      </c>
      <c r="CE152" s="18">
        <v>0</v>
      </c>
      <c r="CF152" s="18">
        <v>0</v>
      </c>
      <c r="CG152" s="18">
        <v>0</v>
      </c>
      <c r="CH152" s="18">
        <v>0</v>
      </c>
      <c r="CI152" s="18">
        <v>0</v>
      </c>
      <c r="CJ152" s="18">
        <v>0</v>
      </c>
      <c r="CK152" s="18" t="str">
        <f t="shared" ca="1" si="66"/>
        <v>06</v>
      </c>
      <c r="CL152" s="18" t="str">
        <f t="shared" ca="1" si="67"/>
        <v>16</v>
      </c>
      <c r="CM152" s="18" t="str">
        <f t="shared" ca="1" si="68"/>
        <v>08</v>
      </c>
      <c r="CN152" s="18" t="str">
        <f t="shared" ca="1" si="69"/>
        <v>05</v>
      </c>
      <c r="CO152" s="18" t="str">
        <f t="shared" ca="1" si="70"/>
        <v>11</v>
      </c>
      <c r="CP152" s="18" t="str">
        <f t="shared" ca="1" si="71"/>
        <v>14</v>
      </c>
      <c r="CQ152" s="18" t="str">
        <f t="shared" ca="1" si="72"/>
        <v>2C</v>
      </c>
      <c r="CR152" s="18" t="str">
        <f t="shared" ca="1" si="73"/>
        <v>05</v>
      </c>
      <c r="CS152" s="18" t="s">
        <v>25</v>
      </c>
      <c r="CT152" s="18">
        <f t="shared" ca="1" si="64"/>
        <v>95</v>
      </c>
      <c r="CU152" s="16" t="str">
        <f t="shared" ca="1" si="74"/>
        <v>7B01015FA501000000000000000000000000000000000C00000000000000000000000000000000000000000000000000000000000000FF000000000000000000000000000000000000000000000000000000000000000616080511142C057D</v>
      </c>
      <c r="CV152" s="95">
        <v>151</v>
      </c>
      <c r="CW152" s="21"/>
      <c r="CX152" s="18" t="str">
        <f t="shared" si="75"/>
        <v>00</v>
      </c>
      <c r="CY152" s="18">
        <f t="shared" si="76"/>
        <v>0</v>
      </c>
      <c r="CZ152" s="20"/>
      <c r="DA152" s="21"/>
    </row>
    <row r="153" spans="1:105" ht="33">
      <c r="A153" s="27"/>
      <c r="B153" s="157">
        <v>55</v>
      </c>
      <c r="C153" s="105" t="s">
        <v>369</v>
      </c>
      <c r="D153" s="104" t="s">
        <v>736</v>
      </c>
      <c r="E153" s="16">
        <v>1</v>
      </c>
      <c r="F153" s="101" t="str">
        <f t="shared" si="65"/>
        <v>000</v>
      </c>
      <c r="G153" s="22">
        <v>0</v>
      </c>
      <c r="H153" s="18" t="s">
        <v>18</v>
      </c>
      <c r="I153" s="18">
        <v>1</v>
      </c>
      <c r="J153" s="18">
        <v>1</v>
      </c>
      <c r="K153" s="18" t="s">
        <v>448</v>
      </c>
      <c r="L153" s="18" t="s">
        <v>449</v>
      </c>
      <c r="M153" s="18">
        <v>1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8">
        <v>0</v>
      </c>
      <c r="Y153" s="18" t="s">
        <v>368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0</v>
      </c>
      <c r="AG153" s="18">
        <v>0</v>
      </c>
      <c r="AH153" s="18">
        <v>0</v>
      </c>
      <c r="AI153" s="18">
        <v>0</v>
      </c>
      <c r="AJ153" s="18">
        <v>0</v>
      </c>
      <c r="AK153" s="18">
        <v>0</v>
      </c>
      <c r="AL153" s="18">
        <v>0</v>
      </c>
      <c r="AM153" s="18">
        <v>0</v>
      </c>
      <c r="AN153" s="18">
        <v>0</v>
      </c>
      <c r="AO153" s="18">
        <v>0</v>
      </c>
      <c r="AP153" s="18">
        <v>0</v>
      </c>
      <c r="AQ153" s="18">
        <v>0</v>
      </c>
      <c r="AR153" s="18">
        <v>0</v>
      </c>
      <c r="AS153" s="18">
        <v>0</v>
      </c>
      <c r="AT153" s="18">
        <v>0</v>
      </c>
      <c r="AU153" s="18">
        <v>0</v>
      </c>
      <c r="AV153" s="18">
        <v>0</v>
      </c>
      <c r="AW153" s="18">
        <v>0</v>
      </c>
      <c r="AX153" s="18">
        <v>0</v>
      </c>
      <c r="AY153" s="18">
        <v>0</v>
      </c>
      <c r="AZ153" s="18">
        <v>0</v>
      </c>
      <c r="BA153" s="18">
        <v>0</v>
      </c>
      <c r="BB153" s="18">
        <v>0</v>
      </c>
      <c r="BC153" s="18">
        <v>0</v>
      </c>
      <c r="BD153" s="18">
        <v>0</v>
      </c>
      <c r="BE153" s="18">
        <v>0</v>
      </c>
      <c r="BF153" s="23">
        <f>G153</f>
        <v>0</v>
      </c>
      <c r="BG153" s="18">
        <v>0</v>
      </c>
      <c r="BH153" s="18">
        <v>0</v>
      </c>
      <c r="BI153" s="18">
        <v>0</v>
      </c>
      <c r="BJ153" s="18">
        <v>0</v>
      </c>
      <c r="BK153" s="18">
        <v>0</v>
      </c>
      <c r="BL153" s="18">
        <v>0</v>
      </c>
      <c r="BM153" s="18">
        <v>0</v>
      </c>
      <c r="BN153" s="18">
        <v>0</v>
      </c>
      <c r="BO153" s="18">
        <v>0</v>
      </c>
      <c r="BP153" s="18">
        <v>0</v>
      </c>
      <c r="BQ153" s="18">
        <v>0</v>
      </c>
      <c r="BR153" s="18">
        <v>0</v>
      </c>
      <c r="BS153" s="18">
        <v>0</v>
      </c>
      <c r="BT153" s="18">
        <v>0</v>
      </c>
      <c r="BU153" s="18">
        <v>0</v>
      </c>
      <c r="BV153" s="18">
        <v>0</v>
      </c>
      <c r="BW153" s="18">
        <v>0</v>
      </c>
      <c r="BX153" s="18">
        <v>0</v>
      </c>
      <c r="BY153" s="18">
        <v>0</v>
      </c>
      <c r="BZ153" s="18">
        <v>0</v>
      </c>
      <c r="CA153" s="18">
        <v>0</v>
      </c>
      <c r="CB153" s="18">
        <v>0</v>
      </c>
      <c r="CC153" s="18">
        <v>0</v>
      </c>
      <c r="CD153" s="18">
        <v>0</v>
      </c>
      <c r="CE153" s="18">
        <v>0</v>
      </c>
      <c r="CF153" s="18">
        <v>0</v>
      </c>
      <c r="CG153" s="18">
        <v>0</v>
      </c>
      <c r="CH153" s="18">
        <v>0</v>
      </c>
      <c r="CI153" s="18">
        <v>0</v>
      </c>
      <c r="CJ153" s="18">
        <v>0</v>
      </c>
      <c r="CK153" s="18" t="str">
        <f t="shared" ca="1" si="66"/>
        <v>06</v>
      </c>
      <c r="CL153" s="18" t="str">
        <f t="shared" ca="1" si="67"/>
        <v>16</v>
      </c>
      <c r="CM153" s="18" t="str">
        <f t="shared" ca="1" si="68"/>
        <v>08</v>
      </c>
      <c r="CN153" s="18" t="str">
        <f t="shared" ca="1" si="69"/>
        <v>05</v>
      </c>
      <c r="CO153" s="18" t="str">
        <f t="shared" ca="1" si="70"/>
        <v>11</v>
      </c>
      <c r="CP153" s="18" t="str">
        <f t="shared" ca="1" si="71"/>
        <v>14</v>
      </c>
      <c r="CQ153" s="18" t="str">
        <f t="shared" ca="1" si="72"/>
        <v>2C</v>
      </c>
      <c r="CR153" s="18" t="str">
        <f t="shared" ca="1" si="73"/>
        <v>00</v>
      </c>
      <c r="CS153" s="18" t="s">
        <v>25</v>
      </c>
      <c r="CT153" s="18">
        <f t="shared" ca="1" si="64"/>
        <v>95</v>
      </c>
      <c r="CU153" s="16" t="str">
        <f t="shared" ca="1" si="74"/>
        <v>7B01015FA501000000000000000000000000000000000C0000000000000000000000000000000000000000000000000000000000000000000000000000000000000000000000000000000000000000000000000000000616080511142C007D</v>
      </c>
      <c r="CV153" s="95">
        <v>152</v>
      </c>
      <c r="CW153" s="21"/>
      <c r="CX153" s="18" t="str">
        <f t="shared" si="75"/>
        <v>00</v>
      </c>
      <c r="CY153" s="18">
        <f t="shared" si="76"/>
        <v>0</v>
      </c>
      <c r="CZ153" s="20"/>
      <c r="DA153" s="21"/>
    </row>
    <row r="154" spans="1:105" ht="33">
      <c r="A154" s="27"/>
      <c r="B154" s="158"/>
      <c r="C154" s="165" t="s">
        <v>417</v>
      </c>
      <c r="D154" s="104"/>
      <c r="E154" s="16">
        <v>2</v>
      </c>
      <c r="F154" s="101" t="str">
        <f t="shared" si="65"/>
        <v>127</v>
      </c>
      <c r="G154" s="22" t="s">
        <v>246</v>
      </c>
      <c r="H154" s="18" t="s">
        <v>18</v>
      </c>
      <c r="I154" s="18">
        <v>1</v>
      </c>
      <c r="J154" s="18">
        <v>1</v>
      </c>
      <c r="K154" s="18" t="s">
        <v>448</v>
      </c>
      <c r="L154" s="18" t="s">
        <v>449</v>
      </c>
      <c r="M154" s="18">
        <v>1</v>
      </c>
      <c r="N154" s="18">
        <v>0</v>
      </c>
      <c r="O154" s="18">
        <v>0</v>
      </c>
      <c r="P154" s="18">
        <v>0</v>
      </c>
      <c r="Q154" s="18">
        <v>0</v>
      </c>
      <c r="R154" s="18">
        <v>0</v>
      </c>
      <c r="S154" s="19">
        <v>0</v>
      </c>
      <c r="T154" s="19">
        <v>0</v>
      </c>
      <c r="U154" s="19">
        <v>0</v>
      </c>
      <c r="V154" s="19">
        <v>0</v>
      </c>
      <c r="W154" s="19">
        <v>0</v>
      </c>
      <c r="X154" s="18">
        <v>0</v>
      </c>
      <c r="Y154" s="18" t="s">
        <v>368</v>
      </c>
      <c r="Z154" s="18">
        <v>0</v>
      </c>
      <c r="AA154" s="18">
        <v>0</v>
      </c>
      <c r="AB154" s="18">
        <v>0</v>
      </c>
      <c r="AC154" s="18">
        <v>0</v>
      </c>
      <c r="AD154" s="18">
        <v>0</v>
      </c>
      <c r="AE154" s="18">
        <v>0</v>
      </c>
      <c r="AF154" s="18">
        <v>0</v>
      </c>
      <c r="AG154" s="18">
        <v>0</v>
      </c>
      <c r="AH154" s="18">
        <v>0</v>
      </c>
      <c r="AI154" s="18">
        <v>0</v>
      </c>
      <c r="AJ154" s="18">
        <v>0</v>
      </c>
      <c r="AK154" s="18">
        <v>0</v>
      </c>
      <c r="AL154" s="18">
        <v>0</v>
      </c>
      <c r="AM154" s="18">
        <v>0</v>
      </c>
      <c r="AN154" s="18">
        <v>0</v>
      </c>
      <c r="AO154" s="18">
        <v>0</v>
      </c>
      <c r="AP154" s="18">
        <v>0</v>
      </c>
      <c r="AQ154" s="18">
        <v>0</v>
      </c>
      <c r="AR154" s="18">
        <v>0</v>
      </c>
      <c r="AS154" s="18">
        <v>0</v>
      </c>
      <c r="AT154" s="18">
        <v>0</v>
      </c>
      <c r="AU154" s="18">
        <v>0</v>
      </c>
      <c r="AV154" s="18">
        <v>0</v>
      </c>
      <c r="AW154" s="18">
        <v>0</v>
      </c>
      <c r="AX154" s="18">
        <v>0</v>
      </c>
      <c r="AY154" s="18">
        <v>0</v>
      </c>
      <c r="AZ154" s="18">
        <v>0</v>
      </c>
      <c r="BA154" s="18">
        <v>0</v>
      </c>
      <c r="BB154" s="18">
        <v>0</v>
      </c>
      <c r="BC154" s="18">
        <v>0</v>
      </c>
      <c r="BD154" s="18">
        <v>0</v>
      </c>
      <c r="BE154" s="18">
        <v>0</v>
      </c>
      <c r="BF154" s="23" t="str">
        <f t="shared" ref="BF154:BF155" si="84">G154</f>
        <v>7F</v>
      </c>
      <c r="BG154" s="18">
        <v>0</v>
      </c>
      <c r="BH154" s="18">
        <v>0</v>
      </c>
      <c r="BI154" s="18">
        <v>0</v>
      </c>
      <c r="BJ154" s="18">
        <v>0</v>
      </c>
      <c r="BK154" s="18">
        <v>0</v>
      </c>
      <c r="BL154" s="18">
        <v>0</v>
      </c>
      <c r="BM154" s="18">
        <v>0</v>
      </c>
      <c r="BN154" s="18">
        <v>0</v>
      </c>
      <c r="BO154" s="18">
        <v>0</v>
      </c>
      <c r="BP154" s="18">
        <v>0</v>
      </c>
      <c r="BQ154" s="18">
        <v>0</v>
      </c>
      <c r="BR154" s="18">
        <v>0</v>
      </c>
      <c r="BS154" s="18">
        <v>0</v>
      </c>
      <c r="BT154" s="18">
        <v>0</v>
      </c>
      <c r="BU154" s="18">
        <v>0</v>
      </c>
      <c r="BV154" s="18">
        <v>0</v>
      </c>
      <c r="BW154" s="18">
        <v>0</v>
      </c>
      <c r="BX154" s="18">
        <v>0</v>
      </c>
      <c r="BY154" s="18">
        <v>0</v>
      </c>
      <c r="BZ154" s="18">
        <v>0</v>
      </c>
      <c r="CA154" s="18">
        <v>0</v>
      </c>
      <c r="CB154" s="18">
        <v>0</v>
      </c>
      <c r="CC154" s="18">
        <v>0</v>
      </c>
      <c r="CD154" s="18">
        <v>0</v>
      </c>
      <c r="CE154" s="18">
        <v>0</v>
      </c>
      <c r="CF154" s="18">
        <v>0</v>
      </c>
      <c r="CG154" s="18">
        <v>0</v>
      </c>
      <c r="CH154" s="18">
        <v>0</v>
      </c>
      <c r="CI154" s="18">
        <v>0</v>
      </c>
      <c r="CJ154" s="18">
        <v>0</v>
      </c>
      <c r="CK154" s="18" t="str">
        <f t="shared" ca="1" si="66"/>
        <v>06</v>
      </c>
      <c r="CL154" s="18" t="str">
        <f t="shared" ca="1" si="67"/>
        <v>16</v>
      </c>
      <c r="CM154" s="18" t="str">
        <f t="shared" ca="1" si="68"/>
        <v>08</v>
      </c>
      <c r="CN154" s="18" t="str">
        <f t="shared" ca="1" si="69"/>
        <v>05</v>
      </c>
      <c r="CO154" s="18" t="str">
        <f t="shared" ca="1" si="70"/>
        <v>11</v>
      </c>
      <c r="CP154" s="18" t="str">
        <f t="shared" ca="1" si="71"/>
        <v>14</v>
      </c>
      <c r="CQ154" s="18" t="str">
        <f t="shared" ca="1" si="72"/>
        <v>2C</v>
      </c>
      <c r="CR154" s="18" t="str">
        <f t="shared" ca="1" si="73"/>
        <v>05</v>
      </c>
      <c r="CS154" s="18" t="s">
        <v>25</v>
      </c>
      <c r="CT154" s="18">
        <f t="shared" ca="1" si="64"/>
        <v>95</v>
      </c>
      <c r="CU154" s="16" t="str">
        <f t="shared" ca="1" si="74"/>
        <v>7B01015FA501000000000000000000000000000000000C00000000000000000000000000000000000000000000000000000000000000007F0000000000000000000000000000000000000000000000000000000000000616080511142C057D</v>
      </c>
      <c r="CV154" s="95">
        <v>153</v>
      </c>
      <c r="CW154" s="21"/>
      <c r="CX154" s="18" t="str">
        <f t="shared" si="75"/>
        <v>00</v>
      </c>
      <c r="CY154" s="18">
        <f t="shared" si="76"/>
        <v>0</v>
      </c>
      <c r="CZ154" s="20"/>
      <c r="DA154" s="21"/>
    </row>
    <row r="155" spans="1:105" ht="33">
      <c r="A155" s="27"/>
      <c r="B155" s="159"/>
      <c r="C155" s="166"/>
      <c r="D155" s="104"/>
      <c r="E155" s="16">
        <v>3</v>
      </c>
      <c r="F155" s="101" t="str">
        <f t="shared" si="65"/>
        <v>255</v>
      </c>
      <c r="G155" s="22" t="s">
        <v>22</v>
      </c>
      <c r="H155" s="18" t="s">
        <v>18</v>
      </c>
      <c r="I155" s="18">
        <v>1</v>
      </c>
      <c r="J155" s="18">
        <v>1</v>
      </c>
      <c r="K155" s="18" t="s">
        <v>448</v>
      </c>
      <c r="L155" s="18" t="s">
        <v>449</v>
      </c>
      <c r="M155" s="18">
        <v>1</v>
      </c>
      <c r="N155" s="18">
        <v>0</v>
      </c>
      <c r="O155" s="18">
        <v>0</v>
      </c>
      <c r="P155" s="18">
        <v>0</v>
      </c>
      <c r="Q155" s="18">
        <v>0</v>
      </c>
      <c r="R155" s="18">
        <v>0</v>
      </c>
      <c r="S155" s="19">
        <v>0</v>
      </c>
      <c r="T155" s="19">
        <v>0</v>
      </c>
      <c r="U155" s="19">
        <v>0</v>
      </c>
      <c r="V155" s="19">
        <v>0</v>
      </c>
      <c r="W155" s="19">
        <v>0</v>
      </c>
      <c r="X155" s="18">
        <v>0</v>
      </c>
      <c r="Y155" s="18" t="s">
        <v>368</v>
      </c>
      <c r="Z155" s="18">
        <v>0</v>
      </c>
      <c r="AA155" s="18">
        <v>0</v>
      </c>
      <c r="AB155" s="18">
        <v>0</v>
      </c>
      <c r="AC155" s="18">
        <v>0</v>
      </c>
      <c r="AD155" s="18">
        <v>0</v>
      </c>
      <c r="AE155" s="18">
        <v>0</v>
      </c>
      <c r="AF155" s="18">
        <v>0</v>
      </c>
      <c r="AG155" s="18">
        <v>0</v>
      </c>
      <c r="AH155" s="18">
        <v>0</v>
      </c>
      <c r="AI155" s="18">
        <v>0</v>
      </c>
      <c r="AJ155" s="18">
        <v>0</v>
      </c>
      <c r="AK155" s="18">
        <v>0</v>
      </c>
      <c r="AL155" s="18">
        <v>0</v>
      </c>
      <c r="AM155" s="18">
        <v>0</v>
      </c>
      <c r="AN155" s="18">
        <v>0</v>
      </c>
      <c r="AO155" s="18">
        <v>0</v>
      </c>
      <c r="AP155" s="18">
        <v>0</v>
      </c>
      <c r="AQ155" s="18">
        <v>0</v>
      </c>
      <c r="AR155" s="18">
        <v>0</v>
      </c>
      <c r="AS155" s="18">
        <v>0</v>
      </c>
      <c r="AT155" s="18">
        <v>0</v>
      </c>
      <c r="AU155" s="18">
        <v>0</v>
      </c>
      <c r="AV155" s="18">
        <v>0</v>
      </c>
      <c r="AW155" s="18">
        <v>0</v>
      </c>
      <c r="AX155" s="18">
        <v>0</v>
      </c>
      <c r="AY155" s="18">
        <v>0</v>
      </c>
      <c r="AZ155" s="18">
        <v>0</v>
      </c>
      <c r="BA155" s="18">
        <v>0</v>
      </c>
      <c r="BB155" s="18">
        <v>0</v>
      </c>
      <c r="BC155" s="18">
        <v>0</v>
      </c>
      <c r="BD155" s="18">
        <v>0</v>
      </c>
      <c r="BE155" s="18">
        <v>0</v>
      </c>
      <c r="BF155" s="23" t="str">
        <f t="shared" si="84"/>
        <v>FF</v>
      </c>
      <c r="BG155" s="18">
        <v>0</v>
      </c>
      <c r="BH155" s="18">
        <v>0</v>
      </c>
      <c r="BI155" s="18">
        <v>0</v>
      </c>
      <c r="BJ155" s="18">
        <v>0</v>
      </c>
      <c r="BK155" s="18">
        <v>0</v>
      </c>
      <c r="BL155" s="18">
        <v>0</v>
      </c>
      <c r="BM155" s="18">
        <v>0</v>
      </c>
      <c r="BN155" s="18">
        <v>0</v>
      </c>
      <c r="BO155" s="18">
        <v>0</v>
      </c>
      <c r="BP155" s="18">
        <v>0</v>
      </c>
      <c r="BQ155" s="18">
        <v>0</v>
      </c>
      <c r="BR155" s="18">
        <v>0</v>
      </c>
      <c r="BS155" s="18">
        <v>0</v>
      </c>
      <c r="BT155" s="18">
        <v>0</v>
      </c>
      <c r="BU155" s="18">
        <v>0</v>
      </c>
      <c r="BV155" s="18">
        <v>0</v>
      </c>
      <c r="BW155" s="18">
        <v>0</v>
      </c>
      <c r="BX155" s="18">
        <v>0</v>
      </c>
      <c r="BY155" s="18">
        <v>0</v>
      </c>
      <c r="BZ155" s="18">
        <v>0</v>
      </c>
      <c r="CA155" s="18">
        <v>0</v>
      </c>
      <c r="CB155" s="18">
        <v>0</v>
      </c>
      <c r="CC155" s="18">
        <v>0</v>
      </c>
      <c r="CD155" s="18">
        <v>0</v>
      </c>
      <c r="CE155" s="18">
        <v>0</v>
      </c>
      <c r="CF155" s="18">
        <v>0</v>
      </c>
      <c r="CG155" s="18">
        <v>0</v>
      </c>
      <c r="CH155" s="18">
        <v>0</v>
      </c>
      <c r="CI155" s="18">
        <v>0</v>
      </c>
      <c r="CJ155" s="18">
        <v>0</v>
      </c>
      <c r="CK155" s="18" t="str">
        <f t="shared" ca="1" si="66"/>
        <v>06</v>
      </c>
      <c r="CL155" s="18" t="str">
        <f t="shared" ca="1" si="67"/>
        <v>16</v>
      </c>
      <c r="CM155" s="18" t="str">
        <f t="shared" ca="1" si="68"/>
        <v>08</v>
      </c>
      <c r="CN155" s="18" t="str">
        <f t="shared" ca="1" si="69"/>
        <v>05</v>
      </c>
      <c r="CO155" s="18" t="str">
        <f t="shared" ca="1" si="70"/>
        <v>11</v>
      </c>
      <c r="CP155" s="18" t="str">
        <f t="shared" ca="1" si="71"/>
        <v>14</v>
      </c>
      <c r="CQ155" s="18" t="str">
        <f t="shared" ca="1" si="72"/>
        <v>2C</v>
      </c>
      <c r="CR155" s="18" t="str">
        <f t="shared" ca="1" si="73"/>
        <v>05</v>
      </c>
      <c r="CS155" s="18" t="s">
        <v>25</v>
      </c>
      <c r="CT155" s="18">
        <f t="shared" ca="1" si="64"/>
        <v>95</v>
      </c>
      <c r="CU155" s="16" t="str">
        <f t="shared" ca="1" si="74"/>
        <v>7B01015FA501000000000000000000000000000000000C0000000000000000000000000000000000000000000000000000000000000000FF0000000000000000000000000000000000000000000000000000000000000616080511142C057D</v>
      </c>
      <c r="CV155" s="95">
        <v>154</v>
      </c>
      <c r="CW155" s="21"/>
      <c r="CX155" s="18" t="str">
        <f t="shared" si="75"/>
        <v>00</v>
      </c>
      <c r="CY155" s="18">
        <f t="shared" si="76"/>
        <v>0</v>
      </c>
      <c r="CZ155" s="20"/>
      <c r="DA155" s="21"/>
    </row>
    <row r="156" spans="1:105" ht="33">
      <c r="A156" s="27"/>
      <c r="B156" s="157">
        <v>56</v>
      </c>
      <c r="C156" s="105" t="s">
        <v>367</v>
      </c>
      <c r="D156" s="104" t="s">
        <v>734</v>
      </c>
      <c r="E156" s="16">
        <v>1</v>
      </c>
      <c r="F156" s="101" t="str">
        <f t="shared" si="65"/>
        <v>000</v>
      </c>
      <c r="G156" s="22">
        <v>0</v>
      </c>
      <c r="H156" s="18" t="s">
        <v>18</v>
      </c>
      <c r="I156" s="18">
        <v>1</v>
      </c>
      <c r="J156" s="18">
        <v>1</v>
      </c>
      <c r="K156" s="18" t="s">
        <v>448</v>
      </c>
      <c r="L156" s="18" t="s">
        <v>449</v>
      </c>
      <c r="M156" s="18">
        <v>1</v>
      </c>
      <c r="N156" s="18">
        <v>0</v>
      </c>
      <c r="O156" s="18">
        <v>0</v>
      </c>
      <c r="P156" s="18">
        <v>0</v>
      </c>
      <c r="Q156" s="18">
        <v>0</v>
      </c>
      <c r="R156" s="18">
        <v>0</v>
      </c>
      <c r="S156" s="19">
        <v>0</v>
      </c>
      <c r="T156" s="19">
        <v>0</v>
      </c>
      <c r="U156" s="19">
        <v>0</v>
      </c>
      <c r="V156" s="19">
        <v>0</v>
      </c>
      <c r="W156" s="19">
        <v>0</v>
      </c>
      <c r="X156" s="18">
        <v>0</v>
      </c>
      <c r="Y156" s="18" t="s">
        <v>368</v>
      </c>
      <c r="Z156" s="18">
        <v>0</v>
      </c>
      <c r="AA156" s="18">
        <v>0</v>
      </c>
      <c r="AB156" s="18">
        <v>0</v>
      </c>
      <c r="AC156" s="18">
        <v>0</v>
      </c>
      <c r="AD156" s="18">
        <v>0</v>
      </c>
      <c r="AE156" s="18">
        <v>0</v>
      </c>
      <c r="AF156" s="18">
        <v>0</v>
      </c>
      <c r="AG156" s="18">
        <v>0</v>
      </c>
      <c r="AH156" s="18">
        <v>0</v>
      </c>
      <c r="AI156" s="18">
        <v>0</v>
      </c>
      <c r="AJ156" s="18">
        <v>0</v>
      </c>
      <c r="AK156" s="18">
        <v>0</v>
      </c>
      <c r="AL156" s="18">
        <v>0</v>
      </c>
      <c r="AM156" s="18">
        <v>0</v>
      </c>
      <c r="AN156" s="18">
        <v>0</v>
      </c>
      <c r="AO156" s="18">
        <v>0</v>
      </c>
      <c r="AP156" s="18">
        <v>0</v>
      </c>
      <c r="AQ156" s="18">
        <v>0</v>
      </c>
      <c r="AR156" s="18">
        <v>0</v>
      </c>
      <c r="AS156" s="18">
        <v>0</v>
      </c>
      <c r="AT156" s="18">
        <v>0</v>
      </c>
      <c r="AU156" s="18">
        <v>0</v>
      </c>
      <c r="AV156" s="18">
        <v>0</v>
      </c>
      <c r="AW156" s="18">
        <v>0</v>
      </c>
      <c r="AX156" s="18">
        <v>0</v>
      </c>
      <c r="AY156" s="18">
        <v>0</v>
      </c>
      <c r="AZ156" s="18">
        <v>0</v>
      </c>
      <c r="BA156" s="18">
        <v>0</v>
      </c>
      <c r="BB156" s="18">
        <v>0</v>
      </c>
      <c r="BC156" s="18">
        <v>0</v>
      </c>
      <c r="BD156" s="18">
        <v>0</v>
      </c>
      <c r="BE156" s="18">
        <v>0</v>
      </c>
      <c r="BF156" s="18">
        <v>0</v>
      </c>
      <c r="BG156" s="23">
        <f>G156</f>
        <v>0</v>
      </c>
      <c r="BH156" s="18">
        <v>0</v>
      </c>
      <c r="BI156" s="18">
        <v>0</v>
      </c>
      <c r="BJ156" s="18">
        <v>0</v>
      </c>
      <c r="BK156" s="18">
        <v>0</v>
      </c>
      <c r="BL156" s="18">
        <v>0</v>
      </c>
      <c r="BM156" s="18">
        <v>0</v>
      </c>
      <c r="BN156" s="18">
        <v>0</v>
      </c>
      <c r="BO156" s="18">
        <v>0</v>
      </c>
      <c r="BP156" s="18">
        <v>0</v>
      </c>
      <c r="BQ156" s="18">
        <v>0</v>
      </c>
      <c r="BR156" s="18">
        <v>0</v>
      </c>
      <c r="BS156" s="18">
        <v>0</v>
      </c>
      <c r="BT156" s="18">
        <v>0</v>
      </c>
      <c r="BU156" s="18">
        <v>0</v>
      </c>
      <c r="BV156" s="18">
        <v>0</v>
      </c>
      <c r="BW156" s="18">
        <v>0</v>
      </c>
      <c r="BX156" s="18">
        <v>0</v>
      </c>
      <c r="BY156" s="18">
        <v>0</v>
      </c>
      <c r="BZ156" s="18">
        <v>0</v>
      </c>
      <c r="CA156" s="18">
        <v>0</v>
      </c>
      <c r="CB156" s="18">
        <v>0</v>
      </c>
      <c r="CC156" s="18">
        <v>0</v>
      </c>
      <c r="CD156" s="18">
        <v>0</v>
      </c>
      <c r="CE156" s="18">
        <v>0</v>
      </c>
      <c r="CF156" s="18">
        <v>0</v>
      </c>
      <c r="CG156" s="18">
        <v>0</v>
      </c>
      <c r="CH156" s="18">
        <v>0</v>
      </c>
      <c r="CI156" s="18">
        <v>0</v>
      </c>
      <c r="CJ156" s="18">
        <v>0</v>
      </c>
      <c r="CK156" s="18" t="str">
        <f t="shared" ca="1" si="66"/>
        <v>06</v>
      </c>
      <c r="CL156" s="18" t="str">
        <f t="shared" ca="1" si="67"/>
        <v>16</v>
      </c>
      <c r="CM156" s="18" t="str">
        <f t="shared" ca="1" si="68"/>
        <v>08</v>
      </c>
      <c r="CN156" s="18" t="str">
        <f t="shared" ca="1" si="69"/>
        <v>05</v>
      </c>
      <c r="CO156" s="18" t="str">
        <f t="shared" ca="1" si="70"/>
        <v>11</v>
      </c>
      <c r="CP156" s="18" t="str">
        <f t="shared" ca="1" si="71"/>
        <v>14</v>
      </c>
      <c r="CQ156" s="18" t="str">
        <f t="shared" ca="1" si="72"/>
        <v>2C</v>
      </c>
      <c r="CR156" s="18" t="str">
        <f t="shared" ca="1" si="73"/>
        <v>00</v>
      </c>
      <c r="CS156" s="18" t="s">
        <v>25</v>
      </c>
      <c r="CT156" s="18">
        <f t="shared" ca="1" si="64"/>
        <v>95</v>
      </c>
      <c r="CU156" s="16" t="str">
        <f t="shared" ca="1" si="74"/>
        <v>7B01015FA501000000000000000000000000000000000C0000000000000000000000000000000000000000000000000000000000000000000000000000000000000000000000000000000000000000000000000000000616080511142C007D</v>
      </c>
      <c r="CV156" s="95">
        <v>155</v>
      </c>
      <c r="CW156" s="21"/>
      <c r="CX156" s="18" t="str">
        <f t="shared" si="75"/>
        <v>00</v>
      </c>
      <c r="CY156" s="18">
        <f t="shared" si="76"/>
        <v>0</v>
      </c>
      <c r="CZ156" s="20"/>
      <c r="DA156" s="21"/>
    </row>
    <row r="157" spans="1:105" ht="33">
      <c r="A157" s="27"/>
      <c r="B157" s="158"/>
      <c r="C157" s="165" t="s">
        <v>418</v>
      </c>
      <c r="D157" s="104"/>
      <c r="E157" s="16">
        <v>2</v>
      </c>
      <c r="F157" s="101" t="str">
        <f t="shared" si="65"/>
        <v>127</v>
      </c>
      <c r="G157" s="22" t="s">
        <v>246</v>
      </c>
      <c r="H157" s="18" t="s">
        <v>18</v>
      </c>
      <c r="I157" s="18">
        <v>1</v>
      </c>
      <c r="J157" s="18">
        <v>1</v>
      </c>
      <c r="K157" s="18" t="s">
        <v>448</v>
      </c>
      <c r="L157" s="18" t="s">
        <v>449</v>
      </c>
      <c r="M157" s="18">
        <v>1</v>
      </c>
      <c r="N157" s="18">
        <v>0</v>
      </c>
      <c r="O157" s="18">
        <v>0</v>
      </c>
      <c r="P157" s="18">
        <v>0</v>
      </c>
      <c r="Q157" s="18">
        <v>0</v>
      </c>
      <c r="R157" s="18">
        <v>0</v>
      </c>
      <c r="S157" s="19">
        <v>0</v>
      </c>
      <c r="T157" s="19">
        <v>0</v>
      </c>
      <c r="U157" s="19">
        <v>0</v>
      </c>
      <c r="V157" s="19">
        <v>0</v>
      </c>
      <c r="W157" s="19">
        <v>0</v>
      </c>
      <c r="X157" s="18">
        <v>0</v>
      </c>
      <c r="Y157" s="18" t="s">
        <v>368</v>
      </c>
      <c r="Z157" s="18">
        <v>0</v>
      </c>
      <c r="AA157" s="18">
        <v>0</v>
      </c>
      <c r="AB157" s="18">
        <v>0</v>
      </c>
      <c r="AC157" s="18">
        <v>0</v>
      </c>
      <c r="AD157" s="18">
        <v>0</v>
      </c>
      <c r="AE157" s="18">
        <v>0</v>
      </c>
      <c r="AF157" s="18">
        <v>0</v>
      </c>
      <c r="AG157" s="18">
        <v>0</v>
      </c>
      <c r="AH157" s="18">
        <v>0</v>
      </c>
      <c r="AI157" s="18">
        <v>0</v>
      </c>
      <c r="AJ157" s="18">
        <v>0</v>
      </c>
      <c r="AK157" s="18">
        <v>0</v>
      </c>
      <c r="AL157" s="18">
        <v>0</v>
      </c>
      <c r="AM157" s="18">
        <v>0</v>
      </c>
      <c r="AN157" s="18">
        <v>0</v>
      </c>
      <c r="AO157" s="18">
        <v>0</v>
      </c>
      <c r="AP157" s="18">
        <v>0</v>
      </c>
      <c r="AQ157" s="18">
        <v>0</v>
      </c>
      <c r="AR157" s="18">
        <v>0</v>
      </c>
      <c r="AS157" s="18">
        <v>0</v>
      </c>
      <c r="AT157" s="18">
        <v>0</v>
      </c>
      <c r="AU157" s="18">
        <v>0</v>
      </c>
      <c r="AV157" s="18">
        <v>0</v>
      </c>
      <c r="AW157" s="18">
        <v>0</v>
      </c>
      <c r="AX157" s="18">
        <v>0</v>
      </c>
      <c r="AY157" s="18">
        <v>0</v>
      </c>
      <c r="AZ157" s="18">
        <v>0</v>
      </c>
      <c r="BA157" s="18">
        <v>0</v>
      </c>
      <c r="BB157" s="18">
        <v>0</v>
      </c>
      <c r="BC157" s="18">
        <v>0</v>
      </c>
      <c r="BD157" s="18">
        <v>0</v>
      </c>
      <c r="BE157" s="18">
        <v>0</v>
      </c>
      <c r="BF157" s="18">
        <v>0</v>
      </c>
      <c r="BG157" s="23" t="str">
        <f t="shared" ref="BG157:BG158" si="85">G157</f>
        <v>7F</v>
      </c>
      <c r="BH157" s="18">
        <v>0</v>
      </c>
      <c r="BI157" s="18">
        <v>0</v>
      </c>
      <c r="BJ157" s="18">
        <v>0</v>
      </c>
      <c r="BK157" s="18">
        <v>0</v>
      </c>
      <c r="BL157" s="18">
        <v>0</v>
      </c>
      <c r="BM157" s="18">
        <v>0</v>
      </c>
      <c r="BN157" s="18">
        <v>0</v>
      </c>
      <c r="BO157" s="18">
        <v>0</v>
      </c>
      <c r="BP157" s="18">
        <v>0</v>
      </c>
      <c r="BQ157" s="18">
        <v>0</v>
      </c>
      <c r="BR157" s="18">
        <v>0</v>
      </c>
      <c r="BS157" s="18">
        <v>0</v>
      </c>
      <c r="BT157" s="18">
        <v>0</v>
      </c>
      <c r="BU157" s="18">
        <v>0</v>
      </c>
      <c r="BV157" s="18">
        <v>0</v>
      </c>
      <c r="BW157" s="18">
        <v>0</v>
      </c>
      <c r="BX157" s="18">
        <v>0</v>
      </c>
      <c r="BY157" s="18">
        <v>0</v>
      </c>
      <c r="BZ157" s="18">
        <v>0</v>
      </c>
      <c r="CA157" s="18">
        <v>0</v>
      </c>
      <c r="CB157" s="18">
        <v>0</v>
      </c>
      <c r="CC157" s="18">
        <v>0</v>
      </c>
      <c r="CD157" s="18">
        <v>0</v>
      </c>
      <c r="CE157" s="18">
        <v>0</v>
      </c>
      <c r="CF157" s="18">
        <v>0</v>
      </c>
      <c r="CG157" s="18">
        <v>0</v>
      </c>
      <c r="CH157" s="18">
        <v>0</v>
      </c>
      <c r="CI157" s="18">
        <v>0</v>
      </c>
      <c r="CJ157" s="18">
        <v>0</v>
      </c>
      <c r="CK157" s="18" t="str">
        <f t="shared" ca="1" si="66"/>
        <v>06</v>
      </c>
      <c r="CL157" s="18" t="str">
        <f t="shared" ca="1" si="67"/>
        <v>16</v>
      </c>
      <c r="CM157" s="18" t="str">
        <f t="shared" ca="1" si="68"/>
        <v>08</v>
      </c>
      <c r="CN157" s="18" t="str">
        <f t="shared" ca="1" si="69"/>
        <v>05</v>
      </c>
      <c r="CO157" s="18" t="str">
        <f t="shared" ca="1" si="70"/>
        <v>11</v>
      </c>
      <c r="CP157" s="18" t="str">
        <f t="shared" ca="1" si="71"/>
        <v>14</v>
      </c>
      <c r="CQ157" s="18" t="str">
        <f t="shared" ca="1" si="72"/>
        <v>2C</v>
      </c>
      <c r="CR157" s="18" t="str">
        <f t="shared" ca="1" si="73"/>
        <v>05</v>
      </c>
      <c r="CS157" s="18" t="s">
        <v>25</v>
      </c>
      <c r="CT157" s="18">
        <f t="shared" ca="1" si="64"/>
        <v>95</v>
      </c>
      <c r="CU157" s="16" t="str">
        <f t="shared" ca="1" si="74"/>
        <v>7B01015FA501000000000000000000000000000000000C0000000000000000000000000000000000000000000000000000000000000000007F00000000000000000000000000000000000000000000000000000000000616080511142C057D</v>
      </c>
      <c r="CV157" s="95">
        <v>156</v>
      </c>
      <c r="CW157" s="21"/>
      <c r="CX157" s="18" t="str">
        <f t="shared" si="75"/>
        <v>00</v>
      </c>
      <c r="CY157" s="18">
        <f t="shared" si="76"/>
        <v>0</v>
      </c>
      <c r="CZ157" s="20"/>
      <c r="DA157" s="21"/>
    </row>
    <row r="158" spans="1:105" ht="33">
      <c r="A158" s="27"/>
      <c r="B158" s="159"/>
      <c r="C158" s="166"/>
      <c r="D158" s="104"/>
      <c r="E158" s="16">
        <v>3</v>
      </c>
      <c r="F158" s="101" t="str">
        <f t="shared" si="65"/>
        <v>255</v>
      </c>
      <c r="G158" s="22" t="s">
        <v>22</v>
      </c>
      <c r="H158" s="18" t="s">
        <v>18</v>
      </c>
      <c r="I158" s="18">
        <v>1</v>
      </c>
      <c r="J158" s="18">
        <v>1</v>
      </c>
      <c r="K158" s="18" t="s">
        <v>448</v>
      </c>
      <c r="L158" s="18" t="s">
        <v>449</v>
      </c>
      <c r="M158" s="18">
        <v>1</v>
      </c>
      <c r="N158" s="18">
        <v>0</v>
      </c>
      <c r="O158" s="18">
        <v>0</v>
      </c>
      <c r="P158" s="18">
        <v>0</v>
      </c>
      <c r="Q158" s="18">
        <v>0</v>
      </c>
      <c r="R158" s="18">
        <v>0</v>
      </c>
      <c r="S158" s="19">
        <v>0</v>
      </c>
      <c r="T158" s="19">
        <v>0</v>
      </c>
      <c r="U158" s="19">
        <v>0</v>
      </c>
      <c r="V158" s="19">
        <v>0</v>
      </c>
      <c r="W158" s="19">
        <v>0</v>
      </c>
      <c r="X158" s="18">
        <v>0</v>
      </c>
      <c r="Y158" s="18" t="s">
        <v>368</v>
      </c>
      <c r="Z158" s="18">
        <v>0</v>
      </c>
      <c r="AA158" s="18">
        <v>0</v>
      </c>
      <c r="AB158" s="18">
        <v>0</v>
      </c>
      <c r="AC158" s="18">
        <v>0</v>
      </c>
      <c r="AD158" s="18">
        <v>0</v>
      </c>
      <c r="AE158" s="18">
        <v>0</v>
      </c>
      <c r="AF158" s="18">
        <v>0</v>
      </c>
      <c r="AG158" s="18">
        <v>0</v>
      </c>
      <c r="AH158" s="18">
        <v>0</v>
      </c>
      <c r="AI158" s="18">
        <v>0</v>
      </c>
      <c r="AJ158" s="18">
        <v>0</v>
      </c>
      <c r="AK158" s="18">
        <v>0</v>
      </c>
      <c r="AL158" s="18">
        <v>0</v>
      </c>
      <c r="AM158" s="18">
        <v>0</v>
      </c>
      <c r="AN158" s="18">
        <v>0</v>
      </c>
      <c r="AO158" s="18">
        <v>0</v>
      </c>
      <c r="AP158" s="18">
        <v>0</v>
      </c>
      <c r="AQ158" s="18">
        <v>0</v>
      </c>
      <c r="AR158" s="18">
        <v>0</v>
      </c>
      <c r="AS158" s="18">
        <v>0</v>
      </c>
      <c r="AT158" s="18">
        <v>0</v>
      </c>
      <c r="AU158" s="18">
        <v>0</v>
      </c>
      <c r="AV158" s="18">
        <v>0</v>
      </c>
      <c r="AW158" s="18">
        <v>0</v>
      </c>
      <c r="AX158" s="18">
        <v>0</v>
      </c>
      <c r="AY158" s="18">
        <v>0</v>
      </c>
      <c r="AZ158" s="18">
        <v>0</v>
      </c>
      <c r="BA158" s="18">
        <v>0</v>
      </c>
      <c r="BB158" s="18">
        <v>0</v>
      </c>
      <c r="BC158" s="18">
        <v>0</v>
      </c>
      <c r="BD158" s="18">
        <v>0</v>
      </c>
      <c r="BE158" s="18">
        <v>0</v>
      </c>
      <c r="BF158" s="18">
        <v>0</v>
      </c>
      <c r="BG158" s="23" t="str">
        <f t="shared" si="85"/>
        <v>FF</v>
      </c>
      <c r="BH158" s="18">
        <v>0</v>
      </c>
      <c r="BI158" s="18">
        <v>0</v>
      </c>
      <c r="BJ158" s="18">
        <v>0</v>
      </c>
      <c r="BK158" s="18">
        <v>0</v>
      </c>
      <c r="BL158" s="18">
        <v>0</v>
      </c>
      <c r="BM158" s="18">
        <v>0</v>
      </c>
      <c r="BN158" s="18">
        <v>0</v>
      </c>
      <c r="BO158" s="18">
        <v>0</v>
      </c>
      <c r="BP158" s="18">
        <v>0</v>
      </c>
      <c r="BQ158" s="18">
        <v>0</v>
      </c>
      <c r="BR158" s="18">
        <v>0</v>
      </c>
      <c r="BS158" s="18">
        <v>0</v>
      </c>
      <c r="BT158" s="18">
        <v>0</v>
      </c>
      <c r="BU158" s="18">
        <v>0</v>
      </c>
      <c r="BV158" s="18">
        <v>0</v>
      </c>
      <c r="BW158" s="18">
        <v>0</v>
      </c>
      <c r="BX158" s="18">
        <v>0</v>
      </c>
      <c r="BY158" s="18">
        <v>0</v>
      </c>
      <c r="BZ158" s="18">
        <v>0</v>
      </c>
      <c r="CA158" s="18">
        <v>0</v>
      </c>
      <c r="CB158" s="18">
        <v>0</v>
      </c>
      <c r="CC158" s="18">
        <v>0</v>
      </c>
      <c r="CD158" s="18">
        <v>0</v>
      </c>
      <c r="CE158" s="18">
        <v>0</v>
      </c>
      <c r="CF158" s="18">
        <v>0</v>
      </c>
      <c r="CG158" s="18">
        <v>0</v>
      </c>
      <c r="CH158" s="18">
        <v>0</v>
      </c>
      <c r="CI158" s="18">
        <v>0</v>
      </c>
      <c r="CJ158" s="18">
        <v>0</v>
      </c>
      <c r="CK158" s="18" t="str">
        <f t="shared" ca="1" si="66"/>
        <v>06</v>
      </c>
      <c r="CL158" s="18" t="str">
        <f t="shared" ca="1" si="67"/>
        <v>16</v>
      </c>
      <c r="CM158" s="18" t="str">
        <f t="shared" ca="1" si="68"/>
        <v>08</v>
      </c>
      <c r="CN158" s="18" t="str">
        <f t="shared" ca="1" si="69"/>
        <v>05</v>
      </c>
      <c r="CO158" s="18" t="str">
        <f t="shared" ca="1" si="70"/>
        <v>11</v>
      </c>
      <c r="CP158" s="18" t="str">
        <f t="shared" ca="1" si="71"/>
        <v>14</v>
      </c>
      <c r="CQ158" s="18" t="str">
        <f t="shared" ca="1" si="72"/>
        <v>2C</v>
      </c>
      <c r="CR158" s="18" t="str">
        <f t="shared" ca="1" si="73"/>
        <v>05</v>
      </c>
      <c r="CS158" s="18" t="s">
        <v>25</v>
      </c>
      <c r="CT158" s="18">
        <f t="shared" ca="1" si="64"/>
        <v>95</v>
      </c>
      <c r="CU158" s="16" t="str">
        <f t="shared" ca="1" si="74"/>
        <v>7B01015FA501000000000000000000000000000000000C000000000000000000000000000000000000000000000000000000000000000000FF00000000000000000000000000000000000000000000000000000000000616080511142C057D</v>
      </c>
      <c r="CV158" s="95">
        <v>157</v>
      </c>
      <c r="CW158" s="21"/>
      <c r="CX158" s="18" t="str">
        <f t="shared" si="75"/>
        <v>00</v>
      </c>
      <c r="CY158" s="18">
        <f t="shared" si="76"/>
        <v>0</v>
      </c>
      <c r="CZ158" s="20"/>
      <c r="DA158" s="21"/>
    </row>
    <row r="159" spans="1:105" ht="33">
      <c r="A159" s="27"/>
      <c r="B159" s="157">
        <v>57</v>
      </c>
      <c r="C159" s="105" t="s">
        <v>369</v>
      </c>
      <c r="D159" s="104" t="s">
        <v>736</v>
      </c>
      <c r="E159" s="16">
        <v>1</v>
      </c>
      <c r="F159" s="101" t="str">
        <f t="shared" si="65"/>
        <v>000</v>
      </c>
      <c r="G159" s="22">
        <v>0</v>
      </c>
      <c r="H159" s="18" t="s">
        <v>18</v>
      </c>
      <c r="I159" s="18">
        <v>1</v>
      </c>
      <c r="J159" s="18">
        <v>1</v>
      </c>
      <c r="K159" s="18" t="s">
        <v>448</v>
      </c>
      <c r="L159" s="18" t="s">
        <v>449</v>
      </c>
      <c r="M159" s="18">
        <v>1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9">
        <v>0</v>
      </c>
      <c r="T159" s="19">
        <v>0</v>
      </c>
      <c r="U159" s="19">
        <v>0</v>
      </c>
      <c r="V159" s="19">
        <v>0</v>
      </c>
      <c r="W159" s="19">
        <v>0</v>
      </c>
      <c r="X159" s="18">
        <v>0</v>
      </c>
      <c r="Y159" s="18" t="s">
        <v>368</v>
      </c>
      <c r="Z159" s="18">
        <v>0</v>
      </c>
      <c r="AA159" s="18">
        <v>0</v>
      </c>
      <c r="AB159" s="18">
        <v>0</v>
      </c>
      <c r="AC159" s="18">
        <v>0</v>
      </c>
      <c r="AD159" s="18">
        <v>0</v>
      </c>
      <c r="AE159" s="18">
        <v>0</v>
      </c>
      <c r="AF159" s="18">
        <v>0</v>
      </c>
      <c r="AG159" s="18">
        <v>0</v>
      </c>
      <c r="AH159" s="18">
        <v>0</v>
      </c>
      <c r="AI159" s="18">
        <v>0</v>
      </c>
      <c r="AJ159" s="18">
        <v>0</v>
      </c>
      <c r="AK159" s="18">
        <v>0</v>
      </c>
      <c r="AL159" s="18">
        <v>0</v>
      </c>
      <c r="AM159" s="18">
        <v>0</v>
      </c>
      <c r="AN159" s="18">
        <v>0</v>
      </c>
      <c r="AO159" s="18">
        <v>0</v>
      </c>
      <c r="AP159" s="18">
        <v>0</v>
      </c>
      <c r="AQ159" s="18">
        <v>0</v>
      </c>
      <c r="AR159" s="18">
        <v>0</v>
      </c>
      <c r="AS159" s="18">
        <v>0</v>
      </c>
      <c r="AT159" s="18">
        <v>0</v>
      </c>
      <c r="AU159" s="18">
        <v>0</v>
      </c>
      <c r="AV159" s="18">
        <v>0</v>
      </c>
      <c r="AW159" s="18">
        <v>0</v>
      </c>
      <c r="AX159" s="18">
        <v>0</v>
      </c>
      <c r="AY159" s="18">
        <v>0</v>
      </c>
      <c r="AZ159" s="18">
        <v>0</v>
      </c>
      <c r="BA159" s="18">
        <v>0</v>
      </c>
      <c r="BB159" s="18">
        <v>0</v>
      </c>
      <c r="BC159" s="18">
        <v>0</v>
      </c>
      <c r="BD159" s="18">
        <v>0</v>
      </c>
      <c r="BE159" s="18">
        <v>0</v>
      </c>
      <c r="BF159" s="18">
        <v>0</v>
      </c>
      <c r="BG159" s="18">
        <v>0</v>
      </c>
      <c r="BH159" s="23">
        <f>G159</f>
        <v>0</v>
      </c>
      <c r="BI159" s="18">
        <v>0</v>
      </c>
      <c r="BJ159" s="18">
        <v>0</v>
      </c>
      <c r="BK159" s="18">
        <v>0</v>
      </c>
      <c r="BL159" s="18">
        <v>0</v>
      </c>
      <c r="BM159" s="18">
        <v>0</v>
      </c>
      <c r="BN159" s="18">
        <v>0</v>
      </c>
      <c r="BO159" s="18">
        <v>0</v>
      </c>
      <c r="BP159" s="18">
        <v>0</v>
      </c>
      <c r="BQ159" s="18">
        <v>0</v>
      </c>
      <c r="BR159" s="18">
        <v>0</v>
      </c>
      <c r="BS159" s="18">
        <v>0</v>
      </c>
      <c r="BT159" s="18">
        <v>0</v>
      </c>
      <c r="BU159" s="18">
        <v>0</v>
      </c>
      <c r="BV159" s="18">
        <v>0</v>
      </c>
      <c r="BW159" s="18">
        <v>0</v>
      </c>
      <c r="BX159" s="18">
        <v>0</v>
      </c>
      <c r="BY159" s="18">
        <v>0</v>
      </c>
      <c r="BZ159" s="18">
        <v>0</v>
      </c>
      <c r="CA159" s="18">
        <v>0</v>
      </c>
      <c r="CB159" s="18">
        <v>0</v>
      </c>
      <c r="CC159" s="18">
        <v>0</v>
      </c>
      <c r="CD159" s="18">
        <v>0</v>
      </c>
      <c r="CE159" s="18">
        <v>0</v>
      </c>
      <c r="CF159" s="18">
        <v>0</v>
      </c>
      <c r="CG159" s="18">
        <v>0</v>
      </c>
      <c r="CH159" s="18">
        <v>0</v>
      </c>
      <c r="CI159" s="18">
        <v>0</v>
      </c>
      <c r="CJ159" s="18">
        <v>0</v>
      </c>
      <c r="CK159" s="18" t="str">
        <f t="shared" ca="1" si="66"/>
        <v>06</v>
      </c>
      <c r="CL159" s="18" t="str">
        <f t="shared" ca="1" si="67"/>
        <v>16</v>
      </c>
      <c r="CM159" s="18" t="str">
        <f t="shared" ca="1" si="68"/>
        <v>08</v>
      </c>
      <c r="CN159" s="18" t="str">
        <f t="shared" ca="1" si="69"/>
        <v>05</v>
      </c>
      <c r="CO159" s="18" t="str">
        <f t="shared" ca="1" si="70"/>
        <v>11</v>
      </c>
      <c r="CP159" s="18" t="str">
        <f t="shared" ca="1" si="71"/>
        <v>14</v>
      </c>
      <c r="CQ159" s="18" t="str">
        <f t="shared" ca="1" si="72"/>
        <v>2C</v>
      </c>
      <c r="CR159" s="18" t="str">
        <f t="shared" ca="1" si="73"/>
        <v>00</v>
      </c>
      <c r="CS159" s="18" t="s">
        <v>25</v>
      </c>
      <c r="CT159" s="18">
        <f t="shared" ca="1" si="64"/>
        <v>95</v>
      </c>
      <c r="CU159" s="16" t="str">
        <f t="shared" ca="1" si="74"/>
        <v>7B01015FA501000000000000000000000000000000000C0000000000000000000000000000000000000000000000000000000000000000000000000000000000000000000000000000000000000000000000000000000616080511142C007D</v>
      </c>
      <c r="CV159" s="95">
        <v>158</v>
      </c>
      <c r="CW159" s="21"/>
      <c r="CX159" s="18" t="str">
        <f t="shared" si="75"/>
        <v>00</v>
      </c>
      <c r="CY159" s="18">
        <f t="shared" si="76"/>
        <v>0</v>
      </c>
      <c r="CZ159" s="20"/>
      <c r="DA159" s="21"/>
    </row>
    <row r="160" spans="1:105" ht="33">
      <c r="A160" s="27"/>
      <c r="B160" s="158"/>
      <c r="C160" s="165" t="s">
        <v>419</v>
      </c>
      <c r="D160" s="104"/>
      <c r="E160" s="16">
        <v>2</v>
      </c>
      <c r="F160" s="101" t="str">
        <f t="shared" si="65"/>
        <v>127</v>
      </c>
      <c r="G160" s="22" t="s">
        <v>246</v>
      </c>
      <c r="H160" s="18" t="s">
        <v>18</v>
      </c>
      <c r="I160" s="18">
        <v>1</v>
      </c>
      <c r="J160" s="18">
        <v>1</v>
      </c>
      <c r="K160" s="18" t="s">
        <v>448</v>
      </c>
      <c r="L160" s="18" t="s">
        <v>449</v>
      </c>
      <c r="M160" s="18">
        <v>1</v>
      </c>
      <c r="N160" s="18">
        <v>0</v>
      </c>
      <c r="O160" s="18">
        <v>0</v>
      </c>
      <c r="P160" s="18">
        <v>0</v>
      </c>
      <c r="Q160" s="18">
        <v>0</v>
      </c>
      <c r="R160" s="18">
        <v>0</v>
      </c>
      <c r="S160" s="19">
        <v>0</v>
      </c>
      <c r="T160" s="19">
        <v>0</v>
      </c>
      <c r="U160" s="19">
        <v>0</v>
      </c>
      <c r="V160" s="19">
        <v>0</v>
      </c>
      <c r="W160" s="19">
        <v>0</v>
      </c>
      <c r="X160" s="18">
        <v>0</v>
      </c>
      <c r="Y160" s="18" t="s">
        <v>368</v>
      </c>
      <c r="Z160" s="18">
        <v>0</v>
      </c>
      <c r="AA160" s="18">
        <v>0</v>
      </c>
      <c r="AB160" s="18">
        <v>0</v>
      </c>
      <c r="AC160" s="18">
        <v>0</v>
      </c>
      <c r="AD160" s="18">
        <v>0</v>
      </c>
      <c r="AE160" s="18">
        <v>0</v>
      </c>
      <c r="AF160" s="18">
        <v>0</v>
      </c>
      <c r="AG160" s="18">
        <v>0</v>
      </c>
      <c r="AH160" s="18">
        <v>0</v>
      </c>
      <c r="AI160" s="18">
        <v>0</v>
      </c>
      <c r="AJ160" s="18">
        <v>0</v>
      </c>
      <c r="AK160" s="18">
        <v>0</v>
      </c>
      <c r="AL160" s="18">
        <v>0</v>
      </c>
      <c r="AM160" s="18">
        <v>0</v>
      </c>
      <c r="AN160" s="18">
        <v>0</v>
      </c>
      <c r="AO160" s="18">
        <v>0</v>
      </c>
      <c r="AP160" s="18">
        <v>0</v>
      </c>
      <c r="AQ160" s="18">
        <v>0</v>
      </c>
      <c r="AR160" s="18">
        <v>0</v>
      </c>
      <c r="AS160" s="18">
        <v>0</v>
      </c>
      <c r="AT160" s="18">
        <v>0</v>
      </c>
      <c r="AU160" s="18">
        <v>0</v>
      </c>
      <c r="AV160" s="18">
        <v>0</v>
      </c>
      <c r="AW160" s="18">
        <v>0</v>
      </c>
      <c r="AX160" s="18">
        <v>0</v>
      </c>
      <c r="AY160" s="18">
        <v>0</v>
      </c>
      <c r="AZ160" s="18">
        <v>0</v>
      </c>
      <c r="BA160" s="18">
        <v>0</v>
      </c>
      <c r="BB160" s="18">
        <v>0</v>
      </c>
      <c r="BC160" s="18">
        <v>0</v>
      </c>
      <c r="BD160" s="18">
        <v>0</v>
      </c>
      <c r="BE160" s="18">
        <v>0</v>
      </c>
      <c r="BF160" s="18">
        <v>0</v>
      </c>
      <c r="BG160" s="18">
        <v>0</v>
      </c>
      <c r="BH160" s="23" t="str">
        <f t="shared" ref="BH160:BH161" si="86">G160</f>
        <v>7F</v>
      </c>
      <c r="BI160" s="18">
        <v>0</v>
      </c>
      <c r="BJ160" s="18">
        <v>0</v>
      </c>
      <c r="BK160" s="18">
        <v>0</v>
      </c>
      <c r="BL160" s="18">
        <v>0</v>
      </c>
      <c r="BM160" s="18">
        <v>0</v>
      </c>
      <c r="BN160" s="18">
        <v>0</v>
      </c>
      <c r="BO160" s="18">
        <v>0</v>
      </c>
      <c r="BP160" s="18">
        <v>0</v>
      </c>
      <c r="BQ160" s="18">
        <v>0</v>
      </c>
      <c r="BR160" s="18">
        <v>0</v>
      </c>
      <c r="BS160" s="18">
        <v>0</v>
      </c>
      <c r="BT160" s="18">
        <v>0</v>
      </c>
      <c r="BU160" s="18">
        <v>0</v>
      </c>
      <c r="BV160" s="18">
        <v>0</v>
      </c>
      <c r="BW160" s="18">
        <v>0</v>
      </c>
      <c r="BX160" s="18">
        <v>0</v>
      </c>
      <c r="BY160" s="18">
        <v>0</v>
      </c>
      <c r="BZ160" s="18">
        <v>0</v>
      </c>
      <c r="CA160" s="18">
        <v>0</v>
      </c>
      <c r="CB160" s="18">
        <v>0</v>
      </c>
      <c r="CC160" s="18">
        <v>0</v>
      </c>
      <c r="CD160" s="18">
        <v>0</v>
      </c>
      <c r="CE160" s="18">
        <v>0</v>
      </c>
      <c r="CF160" s="18">
        <v>0</v>
      </c>
      <c r="CG160" s="18">
        <v>0</v>
      </c>
      <c r="CH160" s="18">
        <v>0</v>
      </c>
      <c r="CI160" s="18">
        <v>0</v>
      </c>
      <c r="CJ160" s="18">
        <v>0</v>
      </c>
      <c r="CK160" s="18" t="str">
        <f t="shared" ca="1" si="66"/>
        <v>06</v>
      </c>
      <c r="CL160" s="18" t="str">
        <f t="shared" ca="1" si="67"/>
        <v>16</v>
      </c>
      <c r="CM160" s="18" t="str">
        <f t="shared" ca="1" si="68"/>
        <v>08</v>
      </c>
      <c r="CN160" s="18" t="str">
        <f t="shared" ca="1" si="69"/>
        <v>05</v>
      </c>
      <c r="CO160" s="18" t="str">
        <f t="shared" ca="1" si="70"/>
        <v>11</v>
      </c>
      <c r="CP160" s="18" t="str">
        <f t="shared" ca="1" si="71"/>
        <v>14</v>
      </c>
      <c r="CQ160" s="18" t="str">
        <f t="shared" ca="1" si="72"/>
        <v>2C</v>
      </c>
      <c r="CR160" s="18" t="str">
        <f t="shared" ca="1" si="73"/>
        <v>05</v>
      </c>
      <c r="CS160" s="18" t="s">
        <v>25</v>
      </c>
      <c r="CT160" s="18">
        <f t="shared" ca="1" si="64"/>
        <v>95</v>
      </c>
      <c r="CU160" s="16" t="str">
        <f t="shared" ca="1" si="74"/>
        <v>7B01015FA501000000000000000000000000000000000C000000000000000000000000000000000000000000000000000000000000000000007F000000000000000000000000000000000000000000000000000000000616080511142C057D</v>
      </c>
      <c r="CV160" s="95">
        <v>159</v>
      </c>
      <c r="CW160" s="21"/>
      <c r="CX160" s="18" t="str">
        <f t="shared" si="75"/>
        <v>00</v>
      </c>
      <c r="CY160" s="18">
        <f t="shared" si="76"/>
        <v>0</v>
      </c>
      <c r="CZ160" s="20"/>
      <c r="DA160" s="21"/>
    </row>
    <row r="161" spans="1:105" ht="33">
      <c r="A161" s="27"/>
      <c r="B161" s="159"/>
      <c r="C161" s="166"/>
      <c r="D161" s="104"/>
      <c r="E161" s="16">
        <v>3</v>
      </c>
      <c r="F161" s="101" t="str">
        <f t="shared" si="65"/>
        <v>255</v>
      </c>
      <c r="G161" s="22" t="s">
        <v>22</v>
      </c>
      <c r="H161" s="18" t="s">
        <v>18</v>
      </c>
      <c r="I161" s="18">
        <v>1</v>
      </c>
      <c r="J161" s="18">
        <v>1</v>
      </c>
      <c r="K161" s="18" t="s">
        <v>448</v>
      </c>
      <c r="L161" s="18" t="s">
        <v>449</v>
      </c>
      <c r="M161" s="18">
        <v>1</v>
      </c>
      <c r="N161" s="18">
        <v>0</v>
      </c>
      <c r="O161" s="18">
        <v>0</v>
      </c>
      <c r="P161" s="18">
        <v>0</v>
      </c>
      <c r="Q161" s="18">
        <v>0</v>
      </c>
      <c r="R161" s="18">
        <v>0</v>
      </c>
      <c r="S161" s="19">
        <v>0</v>
      </c>
      <c r="T161" s="19">
        <v>0</v>
      </c>
      <c r="U161" s="19">
        <v>0</v>
      </c>
      <c r="V161" s="19">
        <v>0</v>
      </c>
      <c r="W161" s="19">
        <v>0</v>
      </c>
      <c r="X161" s="18">
        <v>0</v>
      </c>
      <c r="Y161" s="18" t="s">
        <v>368</v>
      </c>
      <c r="Z161" s="18">
        <v>0</v>
      </c>
      <c r="AA161" s="18">
        <v>0</v>
      </c>
      <c r="AB161" s="18">
        <v>0</v>
      </c>
      <c r="AC161" s="18">
        <v>0</v>
      </c>
      <c r="AD161" s="18">
        <v>0</v>
      </c>
      <c r="AE161" s="18">
        <v>0</v>
      </c>
      <c r="AF161" s="18">
        <v>0</v>
      </c>
      <c r="AG161" s="18">
        <v>0</v>
      </c>
      <c r="AH161" s="18">
        <v>0</v>
      </c>
      <c r="AI161" s="18">
        <v>0</v>
      </c>
      <c r="AJ161" s="18">
        <v>0</v>
      </c>
      <c r="AK161" s="18">
        <v>0</v>
      </c>
      <c r="AL161" s="18">
        <v>0</v>
      </c>
      <c r="AM161" s="18">
        <v>0</v>
      </c>
      <c r="AN161" s="18">
        <v>0</v>
      </c>
      <c r="AO161" s="18">
        <v>0</v>
      </c>
      <c r="AP161" s="18">
        <v>0</v>
      </c>
      <c r="AQ161" s="18">
        <v>0</v>
      </c>
      <c r="AR161" s="18">
        <v>0</v>
      </c>
      <c r="AS161" s="18">
        <v>0</v>
      </c>
      <c r="AT161" s="18">
        <v>0</v>
      </c>
      <c r="AU161" s="18">
        <v>0</v>
      </c>
      <c r="AV161" s="18">
        <v>0</v>
      </c>
      <c r="AW161" s="18">
        <v>0</v>
      </c>
      <c r="AX161" s="18">
        <v>0</v>
      </c>
      <c r="AY161" s="18">
        <v>0</v>
      </c>
      <c r="AZ161" s="18">
        <v>0</v>
      </c>
      <c r="BA161" s="18">
        <v>0</v>
      </c>
      <c r="BB161" s="18">
        <v>0</v>
      </c>
      <c r="BC161" s="18">
        <v>0</v>
      </c>
      <c r="BD161" s="18">
        <v>0</v>
      </c>
      <c r="BE161" s="18">
        <v>0</v>
      </c>
      <c r="BF161" s="18">
        <v>0</v>
      </c>
      <c r="BG161" s="18">
        <v>0</v>
      </c>
      <c r="BH161" s="23" t="str">
        <f t="shared" si="86"/>
        <v>FF</v>
      </c>
      <c r="BI161" s="18">
        <v>0</v>
      </c>
      <c r="BJ161" s="18">
        <v>0</v>
      </c>
      <c r="BK161" s="18">
        <v>0</v>
      </c>
      <c r="BL161" s="18">
        <v>0</v>
      </c>
      <c r="BM161" s="18">
        <v>0</v>
      </c>
      <c r="BN161" s="18">
        <v>0</v>
      </c>
      <c r="BO161" s="18">
        <v>0</v>
      </c>
      <c r="BP161" s="18">
        <v>0</v>
      </c>
      <c r="BQ161" s="18">
        <v>0</v>
      </c>
      <c r="BR161" s="18">
        <v>0</v>
      </c>
      <c r="BS161" s="18">
        <v>0</v>
      </c>
      <c r="BT161" s="18">
        <v>0</v>
      </c>
      <c r="BU161" s="18">
        <v>0</v>
      </c>
      <c r="BV161" s="18">
        <v>0</v>
      </c>
      <c r="BW161" s="18">
        <v>0</v>
      </c>
      <c r="BX161" s="18">
        <v>0</v>
      </c>
      <c r="BY161" s="18">
        <v>0</v>
      </c>
      <c r="BZ161" s="18">
        <v>0</v>
      </c>
      <c r="CA161" s="18">
        <v>0</v>
      </c>
      <c r="CB161" s="18">
        <v>0</v>
      </c>
      <c r="CC161" s="18">
        <v>0</v>
      </c>
      <c r="CD161" s="18">
        <v>0</v>
      </c>
      <c r="CE161" s="18">
        <v>0</v>
      </c>
      <c r="CF161" s="18">
        <v>0</v>
      </c>
      <c r="CG161" s="18">
        <v>0</v>
      </c>
      <c r="CH161" s="18">
        <v>0</v>
      </c>
      <c r="CI161" s="18">
        <v>0</v>
      </c>
      <c r="CJ161" s="18">
        <v>0</v>
      </c>
      <c r="CK161" s="18" t="str">
        <f t="shared" ca="1" si="66"/>
        <v>06</v>
      </c>
      <c r="CL161" s="18" t="str">
        <f t="shared" ca="1" si="67"/>
        <v>16</v>
      </c>
      <c r="CM161" s="18" t="str">
        <f t="shared" ca="1" si="68"/>
        <v>08</v>
      </c>
      <c r="CN161" s="18" t="str">
        <f t="shared" ca="1" si="69"/>
        <v>05</v>
      </c>
      <c r="CO161" s="18" t="str">
        <f t="shared" ca="1" si="70"/>
        <v>11</v>
      </c>
      <c r="CP161" s="18" t="str">
        <f t="shared" ca="1" si="71"/>
        <v>14</v>
      </c>
      <c r="CQ161" s="18" t="str">
        <f t="shared" ca="1" si="72"/>
        <v>2C</v>
      </c>
      <c r="CR161" s="18" t="str">
        <f t="shared" ca="1" si="73"/>
        <v>05</v>
      </c>
      <c r="CS161" s="18" t="s">
        <v>25</v>
      </c>
      <c r="CT161" s="18">
        <f t="shared" ca="1" si="64"/>
        <v>95</v>
      </c>
      <c r="CU161" s="16" t="str">
        <f t="shared" ca="1" si="74"/>
        <v>7B01015FA501000000000000000000000000000000000C00000000000000000000000000000000000000000000000000000000000000000000FF000000000000000000000000000000000000000000000000000000000616080511142C057D</v>
      </c>
      <c r="CV161" s="95">
        <v>160</v>
      </c>
      <c r="CW161" s="21"/>
      <c r="CX161" s="18" t="str">
        <f t="shared" si="75"/>
        <v>00</v>
      </c>
      <c r="CY161" s="18">
        <f t="shared" si="76"/>
        <v>0</v>
      </c>
      <c r="CZ161" s="20"/>
      <c r="DA161" s="21"/>
    </row>
    <row r="162" spans="1:105" ht="33">
      <c r="A162" s="27"/>
      <c r="B162" s="157">
        <v>58</v>
      </c>
      <c r="C162" s="105" t="s">
        <v>367</v>
      </c>
      <c r="D162" s="104" t="s">
        <v>734</v>
      </c>
      <c r="E162" s="16">
        <v>1</v>
      </c>
      <c r="F162" s="101" t="str">
        <f t="shared" si="65"/>
        <v>000</v>
      </c>
      <c r="G162" s="22">
        <v>0</v>
      </c>
      <c r="H162" s="18" t="s">
        <v>18</v>
      </c>
      <c r="I162" s="18">
        <v>1</v>
      </c>
      <c r="J162" s="18">
        <v>1</v>
      </c>
      <c r="K162" s="18" t="s">
        <v>448</v>
      </c>
      <c r="L162" s="18" t="s">
        <v>449</v>
      </c>
      <c r="M162" s="18">
        <v>1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8">
        <v>0</v>
      </c>
      <c r="Y162" s="18" t="s">
        <v>368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</v>
      </c>
      <c r="AG162" s="18">
        <v>0</v>
      </c>
      <c r="AH162" s="18">
        <v>0</v>
      </c>
      <c r="AI162" s="18">
        <v>0</v>
      </c>
      <c r="AJ162" s="18">
        <v>0</v>
      </c>
      <c r="AK162" s="18">
        <v>0</v>
      </c>
      <c r="AL162" s="18">
        <v>0</v>
      </c>
      <c r="AM162" s="18">
        <v>0</v>
      </c>
      <c r="AN162" s="18">
        <v>0</v>
      </c>
      <c r="AO162" s="18">
        <v>0</v>
      </c>
      <c r="AP162" s="18">
        <v>0</v>
      </c>
      <c r="AQ162" s="18">
        <v>0</v>
      </c>
      <c r="AR162" s="18">
        <v>0</v>
      </c>
      <c r="AS162" s="18">
        <v>0</v>
      </c>
      <c r="AT162" s="18">
        <v>0</v>
      </c>
      <c r="AU162" s="18">
        <v>0</v>
      </c>
      <c r="AV162" s="18">
        <v>0</v>
      </c>
      <c r="AW162" s="18">
        <v>0</v>
      </c>
      <c r="AX162" s="18">
        <v>0</v>
      </c>
      <c r="AY162" s="18">
        <v>0</v>
      </c>
      <c r="AZ162" s="18">
        <v>0</v>
      </c>
      <c r="BA162" s="18">
        <v>0</v>
      </c>
      <c r="BB162" s="18">
        <v>0</v>
      </c>
      <c r="BC162" s="18">
        <v>0</v>
      </c>
      <c r="BD162" s="18">
        <v>0</v>
      </c>
      <c r="BE162" s="18">
        <v>0</v>
      </c>
      <c r="BF162" s="18">
        <v>0</v>
      </c>
      <c r="BG162" s="18">
        <v>0</v>
      </c>
      <c r="BH162" s="18">
        <v>0</v>
      </c>
      <c r="BI162" s="23">
        <f>G162</f>
        <v>0</v>
      </c>
      <c r="BJ162" s="18">
        <v>0</v>
      </c>
      <c r="BK162" s="18">
        <v>0</v>
      </c>
      <c r="BL162" s="18">
        <v>0</v>
      </c>
      <c r="BM162" s="18">
        <v>0</v>
      </c>
      <c r="BN162" s="18">
        <v>0</v>
      </c>
      <c r="BO162" s="18">
        <v>0</v>
      </c>
      <c r="BP162" s="18">
        <v>0</v>
      </c>
      <c r="BQ162" s="18">
        <v>0</v>
      </c>
      <c r="BR162" s="18">
        <v>0</v>
      </c>
      <c r="BS162" s="18">
        <v>0</v>
      </c>
      <c r="BT162" s="18">
        <v>0</v>
      </c>
      <c r="BU162" s="18">
        <v>0</v>
      </c>
      <c r="BV162" s="18">
        <v>0</v>
      </c>
      <c r="BW162" s="18">
        <v>0</v>
      </c>
      <c r="BX162" s="18">
        <v>0</v>
      </c>
      <c r="BY162" s="18">
        <v>0</v>
      </c>
      <c r="BZ162" s="18">
        <v>0</v>
      </c>
      <c r="CA162" s="18">
        <v>0</v>
      </c>
      <c r="CB162" s="18">
        <v>0</v>
      </c>
      <c r="CC162" s="18">
        <v>0</v>
      </c>
      <c r="CD162" s="18">
        <v>0</v>
      </c>
      <c r="CE162" s="18">
        <v>0</v>
      </c>
      <c r="CF162" s="18">
        <v>0</v>
      </c>
      <c r="CG162" s="18">
        <v>0</v>
      </c>
      <c r="CH162" s="18">
        <v>0</v>
      </c>
      <c r="CI162" s="18">
        <v>0</v>
      </c>
      <c r="CJ162" s="18">
        <v>0</v>
      </c>
      <c r="CK162" s="18" t="str">
        <f t="shared" ca="1" si="66"/>
        <v>06</v>
      </c>
      <c r="CL162" s="18" t="str">
        <f t="shared" ca="1" si="67"/>
        <v>16</v>
      </c>
      <c r="CM162" s="18" t="str">
        <f t="shared" ca="1" si="68"/>
        <v>08</v>
      </c>
      <c r="CN162" s="18" t="str">
        <f t="shared" ca="1" si="69"/>
        <v>05</v>
      </c>
      <c r="CO162" s="18" t="str">
        <f t="shared" ca="1" si="70"/>
        <v>11</v>
      </c>
      <c r="CP162" s="18" t="str">
        <f t="shared" ca="1" si="71"/>
        <v>14</v>
      </c>
      <c r="CQ162" s="18" t="str">
        <f t="shared" ca="1" si="72"/>
        <v>2C</v>
      </c>
      <c r="CR162" s="18" t="str">
        <f t="shared" ca="1" si="73"/>
        <v>00</v>
      </c>
      <c r="CS162" s="18" t="s">
        <v>25</v>
      </c>
      <c r="CT162" s="18">
        <f t="shared" ca="1" si="64"/>
        <v>95</v>
      </c>
      <c r="CU162" s="16" t="str">
        <f t="shared" ca="1" si="74"/>
        <v>7B01015FA501000000000000000000000000000000000C0000000000000000000000000000000000000000000000000000000000000000000000000000000000000000000000000000000000000000000000000000000616080511142C007D</v>
      </c>
      <c r="CV162" s="95">
        <v>161</v>
      </c>
      <c r="CW162" s="21"/>
      <c r="CX162" s="18" t="str">
        <f t="shared" si="75"/>
        <v>00</v>
      </c>
      <c r="CY162" s="18">
        <f t="shared" si="76"/>
        <v>0</v>
      </c>
      <c r="CZ162" s="20"/>
      <c r="DA162" s="21"/>
    </row>
    <row r="163" spans="1:105" ht="33">
      <c r="A163" s="27"/>
      <c r="B163" s="158"/>
      <c r="C163" s="165" t="s">
        <v>420</v>
      </c>
      <c r="D163" s="104"/>
      <c r="E163" s="16">
        <v>2</v>
      </c>
      <c r="F163" s="101" t="str">
        <f t="shared" si="65"/>
        <v>127</v>
      </c>
      <c r="G163" s="22" t="s">
        <v>246</v>
      </c>
      <c r="H163" s="18" t="s">
        <v>18</v>
      </c>
      <c r="I163" s="18">
        <v>1</v>
      </c>
      <c r="J163" s="18">
        <v>1</v>
      </c>
      <c r="K163" s="18" t="s">
        <v>448</v>
      </c>
      <c r="L163" s="18" t="s">
        <v>449</v>
      </c>
      <c r="M163" s="18">
        <v>1</v>
      </c>
      <c r="N163" s="18">
        <v>0</v>
      </c>
      <c r="O163" s="18">
        <v>0</v>
      </c>
      <c r="P163" s="18">
        <v>0</v>
      </c>
      <c r="Q163" s="18">
        <v>0</v>
      </c>
      <c r="R163" s="18">
        <v>0</v>
      </c>
      <c r="S163" s="19">
        <v>0</v>
      </c>
      <c r="T163" s="19">
        <v>0</v>
      </c>
      <c r="U163" s="19">
        <v>0</v>
      </c>
      <c r="V163" s="19">
        <v>0</v>
      </c>
      <c r="W163" s="19">
        <v>0</v>
      </c>
      <c r="X163" s="18">
        <v>0</v>
      </c>
      <c r="Y163" s="18" t="s">
        <v>368</v>
      </c>
      <c r="Z163" s="18">
        <v>0</v>
      </c>
      <c r="AA163" s="18">
        <v>0</v>
      </c>
      <c r="AB163" s="18">
        <v>0</v>
      </c>
      <c r="AC163" s="18">
        <v>0</v>
      </c>
      <c r="AD163" s="18">
        <v>0</v>
      </c>
      <c r="AE163" s="18">
        <v>0</v>
      </c>
      <c r="AF163" s="18">
        <v>0</v>
      </c>
      <c r="AG163" s="18">
        <v>0</v>
      </c>
      <c r="AH163" s="18">
        <v>0</v>
      </c>
      <c r="AI163" s="18">
        <v>0</v>
      </c>
      <c r="AJ163" s="18">
        <v>0</v>
      </c>
      <c r="AK163" s="18">
        <v>0</v>
      </c>
      <c r="AL163" s="18">
        <v>0</v>
      </c>
      <c r="AM163" s="18">
        <v>0</v>
      </c>
      <c r="AN163" s="18">
        <v>0</v>
      </c>
      <c r="AO163" s="18">
        <v>0</v>
      </c>
      <c r="AP163" s="18">
        <v>0</v>
      </c>
      <c r="AQ163" s="18">
        <v>0</v>
      </c>
      <c r="AR163" s="18">
        <v>0</v>
      </c>
      <c r="AS163" s="18">
        <v>0</v>
      </c>
      <c r="AT163" s="18">
        <v>0</v>
      </c>
      <c r="AU163" s="18">
        <v>0</v>
      </c>
      <c r="AV163" s="18">
        <v>0</v>
      </c>
      <c r="AW163" s="18">
        <v>0</v>
      </c>
      <c r="AX163" s="18">
        <v>0</v>
      </c>
      <c r="AY163" s="18">
        <v>0</v>
      </c>
      <c r="AZ163" s="18">
        <v>0</v>
      </c>
      <c r="BA163" s="18">
        <v>0</v>
      </c>
      <c r="BB163" s="18">
        <v>0</v>
      </c>
      <c r="BC163" s="18">
        <v>0</v>
      </c>
      <c r="BD163" s="18">
        <v>0</v>
      </c>
      <c r="BE163" s="18">
        <v>0</v>
      </c>
      <c r="BF163" s="18">
        <v>0</v>
      </c>
      <c r="BG163" s="18">
        <v>0</v>
      </c>
      <c r="BH163" s="18">
        <v>0</v>
      </c>
      <c r="BI163" s="23" t="str">
        <f t="shared" ref="BI163:BI164" si="87">G163</f>
        <v>7F</v>
      </c>
      <c r="BJ163" s="18">
        <v>0</v>
      </c>
      <c r="BK163" s="18">
        <v>0</v>
      </c>
      <c r="BL163" s="18">
        <v>0</v>
      </c>
      <c r="BM163" s="18">
        <v>0</v>
      </c>
      <c r="BN163" s="18">
        <v>0</v>
      </c>
      <c r="BO163" s="18">
        <v>0</v>
      </c>
      <c r="BP163" s="18">
        <v>0</v>
      </c>
      <c r="BQ163" s="18">
        <v>0</v>
      </c>
      <c r="BR163" s="18">
        <v>0</v>
      </c>
      <c r="BS163" s="18">
        <v>0</v>
      </c>
      <c r="BT163" s="18">
        <v>0</v>
      </c>
      <c r="BU163" s="18">
        <v>0</v>
      </c>
      <c r="BV163" s="18">
        <v>0</v>
      </c>
      <c r="BW163" s="18">
        <v>0</v>
      </c>
      <c r="BX163" s="18">
        <v>0</v>
      </c>
      <c r="BY163" s="18">
        <v>0</v>
      </c>
      <c r="BZ163" s="18">
        <v>0</v>
      </c>
      <c r="CA163" s="18">
        <v>0</v>
      </c>
      <c r="CB163" s="18">
        <v>0</v>
      </c>
      <c r="CC163" s="18">
        <v>0</v>
      </c>
      <c r="CD163" s="18">
        <v>0</v>
      </c>
      <c r="CE163" s="18">
        <v>0</v>
      </c>
      <c r="CF163" s="18">
        <v>0</v>
      </c>
      <c r="CG163" s="18">
        <v>0</v>
      </c>
      <c r="CH163" s="18">
        <v>0</v>
      </c>
      <c r="CI163" s="18">
        <v>0</v>
      </c>
      <c r="CJ163" s="18">
        <v>0</v>
      </c>
      <c r="CK163" s="18" t="str">
        <f t="shared" ca="1" si="66"/>
        <v>06</v>
      </c>
      <c r="CL163" s="18" t="str">
        <f t="shared" ca="1" si="67"/>
        <v>16</v>
      </c>
      <c r="CM163" s="18" t="str">
        <f t="shared" ca="1" si="68"/>
        <v>08</v>
      </c>
      <c r="CN163" s="18" t="str">
        <f t="shared" ca="1" si="69"/>
        <v>05</v>
      </c>
      <c r="CO163" s="18" t="str">
        <f t="shared" ca="1" si="70"/>
        <v>11</v>
      </c>
      <c r="CP163" s="18" t="str">
        <f t="shared" ca="1" si="71"/>
        <v>14</v>
      </c>
      <c r="CQ163" s="18" t="str">
        <f t="shared" ca="1" si="72"/>
        <v>2C</v>
      </c>
      <c r="CR163" s="18" t="str">
        <f t="shared" ca="1" si="73"/>
        <v>05</v>
      </c>
      <c r="CS163" s="18" t="s">
        <v>25</v>
      </c>
      <c r="CT163" s="18">
        <f t="shared" ca="1" si="64"/>
        <v>95</v>
      </c>
      <c r="CU163" s="16" t="str">
        <f t="shared" ca="1" si="74"/>
        <v>7B01015FA501000000000000000000000000000000000C00000000000000000000000000000000000000000000000000000000000000000000007F0000000000000000000000000000000000000000000000000000000616080511142C057D</v>
      </c>
      <c r="CV163" s="95">
        <v>162</v>
      </c>
      <c r="CW163" s="21"/>
      <c r="CX163" s="18" t="str">
        <f t="shared" si="75"/>
        <v>00</v>
      </c>
      <c r="CY163" s="18">
        <f t="shared" si="76"/>
        <v>0</v>
      </c>
      <c r="CZ163" s="20"/>
      <c r="DA163" s="21"/>
    </row>
    <row r="164" spans="1:105" ht="33">
      <c r="A164" s="27"/>
      <c r="B164" s="159"/>
      <c r="C164" s="166"/>
      <c r="D164" s="104"/>
      <c r="E164" s="16">
        <v>3</v>
      </c>
      <c r="F164" s="101" t="str">
        <f t="shared" si="65"/>
        <v>255</v>
      </c>
      <c r="G164" s="22" t="s">
        <v>22</v>
      </c>
      <c r="H164" s="18" t="s">
        <v>18</v>
      </c>
      <c r="I164" s="18">
        <v>1</v>
      </c>
      <c r="J164" s="18">
        <v>1</v>
      </c>
      <c r="K164" s="18" t="s">
        <v>448</v>
      </c>
      <c r="L164" s="18" t="s">
        <v>449</v>
      </c>
      <c r="M164" s="18">
        <v>1</v>
      </c>
      <c r="N164" s="18">
        <v>0</v>
      </c>
      <c r="O164" s="18">
        <v>0</v>
      </c>
      <c r="P164" s="18">
        <v>0</v>
      </c>
      <c r="Q164" s="18">
        <v>0</v>
      </c>
      <c r="R164" s="18">
        <v>0</v>
      </c>
      <c r="S164" s="19">
        <v>0</v>
      </c>
      <c r="T164" s="19">
        <v>0</v>
      </c>
      <c r="U164" s="19">
        <v>0</v>
      </c>
      <c r="V164" s="19">
        <v>0</v>
      </c>
      <c r="W164" s="19">
        <v>0</v>
      </c>
      <c r="X164" s="18">
        <v>0</v>
      </c>
      <c r="Y164" s="18" t="s">
        <v>368</v>
      </c>
      <c r="Z164" s="18">
        <v>0</v>
      </c>
      <c r="AA164" s="18">
        <v>0</v>
      </c>
      <c r="AB164" s="18">
        <v>0</v>
      </c>
      <c r="AC164" s="18">
        <v>0</v>
      </c>
      <c r="AD164" s="18">
        <v>0</v>
      </c>
      <c r="AE164" s="18">
        <v>0</v>
      </c>
      <c r="AF164" s="18">
        <v>0</v>
      </c>
      <c r="AG164" s="18">
        <v>0</v>
      </c>
      <c r="AH164" s="18">
        <v>0</v>
      </c>
      <c r="AI164" s="18">
        <v>0</v>
      </c>
      <c r="AJ164" s="18">
        <v>0</v>
      </c>
      <c r="AK164" s="18">
        <v>0</v>
      </c>
      <c r="AL164" s="18">
        <v>0</v>
      </c>
      <c r="AM164" s="18">
        <v>0</v>
      </c>
      <c r="AN164" s="18">
        <v>0</v>
      </c>
      <c r="AO164" s="18">
        <v>0</v>
      </c>
      <c r="AP164" s="18">
        <v>0</v>
      </c>
      <c r="AQ164" s="18">
        <v>0</v>
      </c>
      <c r="AR164" s="18">
        <v>0</v>
      </c>
      <c r="AS164" s="18">
        <v>0</v>
      </c>
      <c r="AT164" s="18">
        <v>0</v>
      </c>
      <c r="AU164" s="18">
        <v>0</v>
      </c>
      <c r="AV164" s="18">
        <v>0</v>
      </c>
      <c r="AW164" s="18">
        <v>0</v>
      </c>
      <c r="AX164" s="18">
        <v>0</v>
      </c>
      <c r="AY164" s="18">
        <v>0</v>
      </c>
      <c r="AZ164" s="18">
        <v>0</v>
      </c>
      <c r="BA164" s="18">
        <v>0</v>
      </c>
      <c r="BB164" s="18">
        <v>0</v>
      </c>
      <c r="BC164" s="18">
        <v>0</v>
      </c>
      <c r="BD164" s="18">
        <v>0</v>
      </c>
      <c r="BE164" s="18">
        <v>0</v>
      </c>
      <c r="BF164" s="18">
        <v>0</v>
      </c>
      <c r="BG164" s="18">
        <v>0</v>
      </c>
      <c r="BH164" s="18">
        <v>0</v>
      </c>
      <c r="BI164" s="23" t="str">
        <f t="shared" si="87"/>
        <v>FF</v>
      </c>
      <c r="BJ164" s="18">
        <v>0</v>
      </c>
      <c r="BK164" s="18">
        <v>0</v>
      </c>
      <c r="BL164" s="18">
        <v>0</v>
      </c>
      <c r="BM164" s="18">
        <v>0</v>
      </c>
      <c r="BN164" s="18">
        <v>0</v>
      </c>
      <c r="BO164" s="18">
        <v>0</v>
      </c>
      <c r="BP164" s="18">
        <v>0</v>
      </c>
      <c r="BQ164" s="18">
        <v>0</v>
      </c>
      <c r="BR164" s="18">
        <v>0</v>
      </c>
      <c r="BS164" s="18">
        <v>0</v>
      </c>
      <c r="BT164" s="18">
        <v>0</v>
      </c>
      <c r="BU164" s="18">
        <v>0</v>
      </c>
      <c r="BV164" s="18">
        <v>0</v>
      </c>
      <c r="BW164" s="18">
        <v>0</v>
      </c>
      <c r="BX164" s="18">
        <v>0</v>
      </c>
      <c r="BY164" s="18">
        <v>0</v>
      </c>
      <c r="BZ164" s="18">
        <v>0</v>
      </c>
      <c r="CA164" s="18">
        <v>0</v>
      </c>
      <c r="CB164" s="18">
        <v>0</v>
      </c>
      <c r="CC164" s="18">
        <v>0</v>
      </c>
      <c r="CD164" s="18">
        <v>0</v>
      </c>
      <c r="CE164" s="18">
        <v>0</v>
      </c>
      <c r="CF164" s="18">
        <v>0</v>
      </c>
      <c r="CG164" s="18">
        <v>0</v>
      </c>
      <c r="CH164" s="18">
        <v>0</v>
      </c>
      <c r="CI164" s="18">
        <v>0</v>
      </c>
      <c r="CJ164" s="18">
        <v>0</v>
      </c>
      <c r="CK164" s="18" t="str">
        <f t="shared" ca="1" si="66"/>
        <v>06</v>
      </c>
      <c r="CL164" s="18" t="str">
        <f t="shared" ca="1" si="67"/>
        <v>16</v>
      </c>
      <c r="CM164" s="18" t="str">
        <f t="shared" ca="1" si="68"/>
        <v>08</v>
      </c>
      <c r="CN164" s="18" t="str">
        <f t="shared" ca="1" si="69"/>
        <v>05</v>
      </c>
      <c r="CO164" s="18" t="str">
        <f t="shared" ca="1" si="70"/>
        <v>11</v>
      </c>
      <c r="CP164" s="18" t="str">
        <f t="shared" ca="1" si="71"/>
        <v>14</v>
      </c>
      <c r="CQ164" s="18" t="str">
        <f t="shared" ca="1" si="72"/>
        <v>2C</v>
      </c>
      <c r="CR164" s="18" t="str">
        <f t="shared" ca="1" si="73"/>
        <v>05</v>
      </c>
      <c r="CS164" s="18" t="s">
        <v>25</v>
      </c>
      <c r="CT164" s="18">
        <f t="shared" ca="1" si="64"/>
        <v>95</v>
      </c>
      <c r="CU164" s="16" t="str">
        <f t="shared" ca="1" si="74"/>
        <v>7B01015FA501000000000000000000000000000000000C0000000000000000000000000000000000000000000000000000000000000000000000FF0000000000000000000000000000000000000000000000000000000616080511142C057D</v>
      </c>
      <c r="CV164" s="95">
        <v>163</v>
      </c>
      <c r="CW164" s="21"/>
      <c r="CX164" s="18" t="str">
        <f t="shared" si="75"/>
        <v>00</v>
      </c>
      <c r="CY164" s="18">
        <f t="shared" si="76"/>
        <v>0</v>
      </c>
      <c r="CZ164" s="20"/>
      <c r="DA164" s="21"/>
    </row>
    <row r="165" spans="1:105" ht="33">
      <c r="A165" s="27"/>
      <c r="B165" s="157">
        <v>59</v>
      </c>
      <c r="C165" s="105" t="s">
        <v>369</v>
      </c>
      <c r="D165" s="104" t="s">
        <v>736</v>
      </c>
      <c r="E165" s="16">
        <v>1</v>
      </c>
      <c r="F165" s="101" t="str">
        <f t="shared" si="65"/>
        <v>000</v>
      </c>
      <c r="G165" s="22">
        <v>0</v>
      </c>
      <c r="H165" s="18" t="s">
        <v>18</v>
      </c>
      <c r="I165" s="18">
        <v>1</v>
      </c>
      <c r="J165" s="18">
        <v>1</v>
      </c>
      <c r="K165" s="18" t="s">
        <v>448</v>
      </c>
      <c r="L165" s="18" t="s">
        <v>449</v>
      </c>
      <c r="M165" s="18">
        <v>1</v>
      </c>
      <c r="N165" s="18">
        <v>0</v>
      </c>
      <c r="O165" s="18">
        <v>0</v>
      </c>
      <c r="P165" s="18">
        <v>0</v>
      </c>
      <c r="Q165" s="18">
        <v>0</v>
      </c>
      <c r="R165" s="18">
        <v>0</v>
      </c>
      <c r="S165" s="19">
        <v>0</v>
      </c>
      <c r="T165" s="19">
        <v>0</v>
      </c>
      <c r="U165" s="19">
        <v>0</v>
      </c>
      <c r="V165" s="19">
        <v>0</v>
      </c>
      <c r="W165" s="19">
        <v>0</v>
      </c>
      <c r="X165" s="18">
        <v>0</v>
      </c>
      <c r="Y165" s="18" t="s">
        <v>368</v>
      </c>
      <c r="Z165" s="18">
        <v>0</v>
      </c>
      <c r="AA165" s="18">
        <v>0</v>
      </c>
      <c r="AB165" s="18">
        <v>0</v>
      </c>
      <c r="AC165" s="18">
        <v>0</v>
      </c>
      <c r="AD165" s="18">
        <v>0</v>
      </c>
      <c r="AE165" s="18">
        <v>0</v>
      </c>
      <c r="AF165" s="18">
        <v>0</v>
      </c>
      <c r="AG165" s="18">
        <v>0</v>
      </c>
      <c r="AH165" s="18">
        <v>0</v>
      </c>
      <c r="AI165" s="18">
        <v>0</v>
      </c>
      <c r="AJ165" s="18">
        <v>0</v>
      </c>
      <c r="AK165" s="18">
        <v>0</v>
      </c>
      <c r="AL165" s="18">
        <v>0</v>
      </c>
      <c r="AM165" s="18">
        <v>0</v>
      </c>
      <c r="AN165" s="18">
        <v>0</v>
      </c>
      <c r="AO165" s="18">
        <v>0</v>
      </c>
      <c r="AP165" s="18">
        <v>0</v>
      </c>
      <c r="AQ165" s="18">
        <v>0</v>
      </c>
      <c r="AR165" s="18">
        <v>0</v>
      </c>
      <c r="AS165" s="18">
        <v>0</v>
      </c>
      <c r="AT165" s="18">
        <v>0</v>
      </c>
      <c r="AU165" s="18">
        <v>0</v>
      </c>
      <c r="AV165" s="18">
        <v>0</v>
      </c>
      <c r="AW165" s="18">
        <v>0</v>
      </c>
      <c r="AX165" s="18">
        <v>0</v>
      </c>
      <c r="AY165" s="18">
        <v>0</v>
      </c>
      <c r="AZ165" s="18">
        <v>0</v>
      </c>
      <c r="BA165" s="18">
        <v>0</v>
      </c>
      <c r="BB165" s="18">
        <v>0</v>
      </c>
      <c r="BC165" s="18">
        <v>0</v>
      </c>
      <c r="BD165" s="18">
        <v>0</v>
      </c>
      <c r="BE165" s="18">
        <v>0</v>
      </c>
      <c r="BF165" s="18">
        <v>0</v>
      </c>
      <c r="BG165" s="18">
        <v>0</v>
      </c>
      <c r="BH165" s="18">
        <v>0</v>
      </c>
      <c r="BI165" s="18">
        <v>0</v>
      </c>
      <c r="BJ165" s="23">
        <f>G165</f>
        <v>0</v>
      </c>
      <c r="BK165" s="18">
        <v>0</v>
      </c>
      <c r="BL165" s="18">
        <v>0</v>
      </c>
      <c r="BM165" s="18">
        <v>0</v>
      </c>
      <c r="BN165" s="18">
        <v>0</v>
      </c>
      <c r="BO165" s="18">
        <v>0</v>
      </c>
      <c r="BP165" s="18">
        <v>0</v>
      </c>
      <c r="BQ165" s="18">
        <v>0</v>
      </c>
      <c r="BR165" s="18">
        <v>0</v>
      </c>
      <c r="BS165" s="18">
        <v>0</v>
      </c>
      <c r="BT165" s="18">
        <v>0</v>
      </c>
      <c r="BU165" s="18">
        <v>0</v>
      </c>
      <c r="BV165" s="18">
        <v>0</v>
      </c>
      <c r="BW165" s="18">
        <v>0</v>
      </c>
      <c r="BX165" s="18">
        <v>0</v>
      </c>
      <c r="BY165" s="18">
        <v>0</v>
      </c>
      <c r="BZ165" s="18">
        <v>0</v>
      </c>
      <c r="CA165" s="18">
        <v>0</v>
      </c>
      <c r="CB165" s="18">
        <v>0</v>
      </c>
      <c r="CC165" s="18">
        <v>0</v>
      </c>
      <c r="CD165" s="18">
        <v>0</v>
      </c>
      <c r="CE165" s="18">
        <v>0</v>
      </c>
      <c r="CF165" s="18">
        <v>0</v>
      </c>
      <c r="CG165" s="18">
        <v>0</v>
      </c>
      <c r="CH165" s="18">
        <v>0</v>
      </c>
      <c r="CI165" s="18">
        <v>0</v>
      </c>
      <c r="CJ165" s="18">
        <v>0</v>
      </c>
      <c r="CK165" s="18" t="str">
        <f t="shared" ca="1" si="66"/>
        <v>06</v>
      </c>
      <c r="CL165" s="18" t="str">
        <f t="shared" ca="1" si="67"/>
        <v>16</v>
      </c>
      <c r="CM165" s="18" t="str">
        <f t="shared" ca="1" si="68"/>
        <v>08</v>
      </c>
      <c r="CN165" s="18" t="str">
        <f t="shared" ca="1" si="69"/>
        <v>05</v>
      </c>
      <c r="CO165" s="18" t="str">
        <f t="shared" ca="1" si="70"/>
        <v>11</v>
      </c>
      <c r="CP165" s="18" t="str">
        <f t="shared" ca="1" si="71"/>
        <v>14</v>
      </c>
      <c r="CQ165" s="18" t="str">
        <f t="shared" ca="1" si="72"/>
        <v>2C</v>
      </c>
      <c r="CR165" s="18" t="str">
        <f t="shared" ca="1" si="73"/>
        <v>00</v>
      </c>
      <c r="CS165" s="18" t="s">
        <v>25</v>
      </c>
      <c r="CT165" s="18">
        <f t="shared" ca="1" si="64"/>
        <v>95</v>
      </c>
      <c r="CU165" s="16" t="str">
        <f t="shared" ca="1" si="74"/>
        <v>7B01015FA501000000000000000000000000000000000C0000000000000000000000000000000000000000000000000000000000000000000000000000000000000000000000000000000000000000000000000000000616080511142C007D</v>
      </c>
      <c r="CV165" s="95">
        <v>164</v>
      </c>
      <c r="CW165" s="21"/>
      <c r="CX165" s="18" t="str">
        <f t="shared" si="75"/>
        <v>00</v>
      </c>
      <c r="CY165" s="18">
        <f t="shared" si="76"/>
        <v>0</v>
      </c>
      <c r="CZ165" s="20"/>
      <c r="DA165" s="21"/>
    </row>
    <row r="166" spans="1:105" ht="33">
      <c r="A166" s="27"/>
      <c r="B166" s="158"/>
      <c r="C166" s="165" t="s">
        <v>421</v>
      </c>
      <c r="D166" s="104"/>
      <c r="E166" s="16">
        <v>2</v>
      </c>
      <c r="F166" s="101" t="str">
        <f t="shared" si="65"/>
        <v>127</v>
      </c>
      <c r="G166" s="22" t="s">
        <v>246</v>
      </c>
      <c r="H166" s="18" t="s">
        <v>18</v>
      </c>
      <c r="I166" s="18">
        <v>1</v>
      </c>
      <c r="J166" s="18">
        <v>1</v>
      </c>
      <c r="K166" s="18" t="s">
        <v>448</v>
      </c>
      <c r="L166" s="18" t="s">
        <v>449</v>
      </c>
      <c r="M166" s="18">
        <v>1</v>
      </c>
      <c r="N166" s="18">
        <v>0</v>
      </c>
      <c r="O166" s="18">
        <v>0</v>
      </c>
      <c r="P166" s="18">
        <v>0</v>
      </c>
      <c r="Q166" s="18">
        <v>0</v>
      </c>
      <c r="R166" s="18">
        <v>0</v>
      </c>
      <c r="S166" s="19">
        <v>0</v>
      </c>
      <c r="T166" s="19">
        <v>0</v>
      </c>
      <c r="U166" s="19">
        <v>0</v>
      </c>
      <c r="V166" s="19">
        <v>0</v>
      </c>
      <c r="W166" s="19">
        <v>0</v>
      </c>
      <c r="X166" s="18">
        <v>0</v>
      </c>
      <c r="Y166" s="18" t="s">
        <v>368</v>
      </c>
      <c r="Z166" s="18">
        <v>0</v>
      </c>
      <c r="AA166" s="18">
        <v>0</v>
      </c>
      <c r="AB166" s="18">
        <v>0</v>
      </c>
      <c r="AC166" s="18">
        <v>0</v>
      </c>
      <c r="AD166" s="18">
        <v>0</v>
      </c>
      <c r="AE166" s="18">
        <v>0</v>
      </c>
      <c r="AF166" s="18">
        <v>0</v>
      </c>
      <c r="AG166" s="18">
        <v>0</v>
      </c>
      <c r="AH166" s="18">
        <v>0</v>
      </c>
      <c r="AI166" s="18">
        <v>0</v>
      </c>
      <c r="AJ166" s="18">
        <v>0</v>
      </c>
      <c r="AK166" s="18">
        <v>0</v>
      </c>
      <c r="AL166" s="18">
        <v>0</v>
      </c>
      <c r="AM166" s="18">
        <v>0</v>
      </c>
      <c r="AN166" s="18">
        <v>0</v>
      </c>
      <c r="AO166" s="18">
        <v>0</v>
      </c>
      <c r="AP166" s="18">
        <v>0</v>
      </c>
      <c r="AQ166" s="18">
        <v>0</v>
      </c>
      <c r="AR166" s="18">
        <v>0</v>
      </c>
      <c r="AS166" s="18">
        <v>0</v>
      </c>
      <c r="AT166" s="18">
        <v>0</v>
      </c>
      <c r="AU166" s="18">
        <v>0</v>
      </c>
      <c r="AV166" s="18">
        <v>0</v>
      </c>
      <c r="AW166" s="18">
        <v>0</v>
      </c>
      <c r="AX166" s="18">
        <v>0</v>
      </c>
      <c r="AY166" s="18">
        <v>0</v>
      </c>
      <c r="AZ166" s="18">
        <v>0</v>
      </c>
      <c r="BA166" s="18">
        <v>0</v>
      </c>
      <c r="BB166" s="18">
        <v>0</v>
      </c>
      <c r="BC166" s="18">
        <v>0</v>
      </c>
      <c r="BD166" s="18">
        <v>0</v>
      </c>
      <c r="BE166" s="18">
        <v>0</v>
      </c>
      <c r="BF166" s="18">
        <v>0</v>
      </c>
      <c r="BG166" s="18">
        <v>0</v>
      </c>
      <c r="BH166" s="18">
        <v>0</v>
      </c>
      <c r="BI166" s="18">
        <v>0</v>
      </c>
      <c r="BJ166" s="23" t="str">
        <f t="shared" ref="BJ166:BJ167" si="88">G166</f>
        <v>7F</v>
      </c>
      <c r="BK166" s="18">
        <v>0</v>
      </c>
      <c r="BL166" s="18">
        <v>0</v>
      </c>
      <c r="BM166" s="18">
        <v>0</v>
      </c>
      <c r="BN166" s="18">
        <v>0</v>
      </c>
      <c r="BO166" s="18">
        <v>0</v>
      </c>
      <c r="BP166" s="18">
        <v>0</v>
      </c>
      <c r="BQ166" s="18">
        <v>0</v>
      </c>
      <c r="BR166" s="18">
        <v>0</v>
      </c>
      <c r="BS166" s="18">
        <v>0</v>
      </c>
      <c r="BT166" s="18">
        <v>0</v>
      </c>
      <c r="BU166" s="18">
        <v>0</v>
      </c>
      <c r="BV166" s="18">
        <v>0</v>
      </c>
      <c r="BW166" s="18">
        <v>0</v>
      </c>
      <c r="BX166" s="18">
        <v>0</v>
      </c>
      <c r="BY166" s="18">
        <v>0</v>
      </c>
      <c r="BZ166" s="18">
        <v>0</v>
      </c>
      <c r="CA166" s="18">
        <v>0</v>
      </c>
      <c r="CB166" s="18">
        <v>0</v>
      </c>
      <c r="CC166" s="18">
        <v>0</v>
      </c>
      <c r="CD166" s="18">
        <v>0</v>
      </c>
      <c r="CE166" s="18">
        <v>0</v>
      </c>
      <c r="CF166" s="18">
        <v>0</v>
      </c>
      <c r="CG166" s="18">
        <v>0</v>
      </c>
      <c r="CH166" s="18">
        <v>0</v>
      </c>
      <c r="CI166" s="18">
        <v>0</v>
      </c>
      <c r="CJ166" s="18">
        <v>0</v>
      </c>
      <c r="CK166" s="18" t="str">
        <f t="shared" ca="1" si="66"/>
        <v>06</v>
      </c>
      <c r="CL166" s="18" t="str">
        <f t="shared" ca="1" si="67"/>
        <v>16</v>
      </c>
      <c r="CM166" s="18" t="str">
        <f t="shared" ca="1" si="68"/>
        <v>08</v>
      </c>
      <c r="CN166" s="18" t="str">
        <f t="shared" ca="1" si="69"/>
        <v>05</v>
      </c>
      <c r="CO166" s="18" t="str">
        <f t="shared" ca="1" si="70"/>
        <v>11</v>
      </c>
      <c r="CP166" s="18" t="str">
        <f t="shared" ca="1" si="71"/>
        <v>14</v>
      </c>
      <c r="CQ166" s="18" t="str">
        <f t="shared" ca="1" si="72"/>
        <v>2C</v>
      </c>
      <c r="CR166" s="18" t="str">
        <f t="shared" ca="1" si="73"/>
        <v>05</v>
      </c>
      <c r="CS166" s="18" t="s">
        <v>25</v>
      </c>
      <c r="CT166" s="18">
        <f t="shared" ca="1" si="64"/>
        <v>95</v>
      </c>
      <c r="CU166" s="16" t="str">
        <f t="shared" ca="1" si="74"/>
        <v>7B01015FA501000000000000000000000000000000000C0000000000000000000000000000000000000000000000000000000000000000000000007F00000000000000000000000000000000000000000000000000000616080511142C057D</v>
      </c>
      <c r="CV166" s="95">
        <v>165</v>
      </c>
      <c r="CW166" s="21"/>
      <c r="CX166" s="18" t="str">
        <f t="shared" si="75"/>
        <v>00</v>
      </c>
      <c r="CY166" s="18">
        <f t="shared" si="76"/>
        <v>0</v>
      </c>
      <c r="CZ166" s="20"/>
      <c r="DA166" s="21"/>
    </row>
    <row r="167" spans="1:105" ht="33">
      <c r="A167" s="27"/>
      <c r="B167" s="159"/>
      <c r="C167" s="166"/>
      <c r="D167" s="104"/>
      <c r="E167" s="16">
        <v>3</v>
      </c>
      <c r="F167" s="101" t="str">
        <f t="shared" si="65"/>
        <v>255</v>
      </c>
      <c r="G167" s="22" t="s">
        <v>22</v>
      </c>
      <c r="H167" s="18" t="s">
        <v>18</v>
      </c>
      <c r="I167" s="18">
        <v>1</v>
      </c>
      <c r="J167" s="18">
        <v>1</v>
      </c>
      <c r="K167" s="18" t="s">
        <v>448</v>
      </c>
      <c r="L167" s="18" t="s">
        <v>449</v>
      </c>
      <c r="M167" s="18">
        <v>1</v>
      </c>
      <c r="N167" s="18">
        <v>0</v>
      </c>
      <c r="O167" s="18">
        <v>0</v>
      </c>
      <c r="P167" s="18">
        <v>0</v>
      </c>
      <c r="Q167" s="18">
        <v>0</v>
      </c>
      <c r="R167" s="18">
        <v>0</v>
      </c>
      <c r="S167" s="19">
        <v>0</v>
      </c>
      <c r="T167" s="19">
        <v>0</v>
      </c>
      <c r="U167" s="19">
        <v>0</v>
      </c>
      <c r="V167" s="19">
        <v>0</v>
      </c>
      <c r="W167" s="19">
        <v>0</v>
      </c>
      <c r="X167" s="18">
        <v>0</v>
      </c>
      <c r="Y167" s="18" t="s">
        <v>368</v>
      </c>
      <c r="Z167" s="18">
        <v>0</v>
      </c>
      <c r="AA167" s="18">
        <v>0</v>
      </c>
      <c r="AB167" s="18">
        <v>0</v>
      </c>
      <c r="AC167" s="18">
        <v>0</v>
      </c>
      <c r="AD167" s="18">
        <v>0</v>
      </c>
      <c r="AE167" s="18">
        <v>0</v>
      </c>
      <c r="AF167" s="18">
        <v>0</v>
      </c>
      <c r="AG167" s="18">
        <v>0</v>
      </c>
      <c r="AH167" s="18">
        <v>0</v>
      </c>
      <c r="AI167" s="18">
        <v>0</v>
      </c>
      <c r="AJ167" s="18">
        <v>0</v>
      </c>
      <c r="AK167" s="18">
        <v>0</v>
      </c>
      <c r="AL167" s="18">
        <v>0</v>
      </c>
      <c r="AM167" s="18">
        <v>0</v>
      </c>
      <c r="AN167" s="18">
        <v>0</v>
      </c>
      <c r="AO167" s="18">
        <v>0</v>
      </c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0</v>
      </c>
      <c r="AV167" s="18">
        <v>0</v>
      </c>
      <c r="AW167" s="18">
        <v>0</v>
      </c>
      <c r="AX167" s="18">
        <v>0</v>
      </c>
      <c r="AY167" s="18">
        <v>0</v>
      </c>
      <c r="AZ167" s="18">
        <v>0</v>
      </c>
      <c r="BA167" s="18">
        <v>0</v>
      </c>
      <c r="BB167" s="18">
        <v>0</v>
      </c>
      <c r="BC167" s="18">
        <v>0</v>
      </c>
      <c r="BD167" s="18">
        <v>0</v>
      </c>
      <c r="BE167" s="18">
        <v>0</v>
      </c>
      <c r="BF167" s="18">
        <v>0</v>
      </c>
      <c r="BG167" s="18">
        <v>0</v>
      </c>
      <c r="BH167" s="18">
        <v>0</v>
      </c>
      <c r="BI167" s="18">
        <v>0</v>
      </c>
      <c r="BJ167" s="23" t="str">
        <f t="shared" si="88"/>
        <v>FF</v>
      </c>
      <c r="BK167" s="18">
        <v>0</v>
      </c>
      <c r="BL167" s="18">
        <v>0</v>
      </c>
      <c r="BM167" s="18">
        <v>0</v>
      </c>
      <c r="BN167" s="18">
        <v>0</v>
      </c>
      <c r="BO167" s="18">
        <v>0</v>
      </c>
      <c r="BP167" s="18">
        <v>0</v>
      </c>
      <c r="BQ167" s="18">
        <v>0</v>
      </c>
      <c r="BR167" s="18">
        <v>0</v>
      </c>
      <c r="BS167" s="18">
        <v>0</v>
      </c>
      <c r="BT167" s="18">
        <v>0</v>
      </c>
      <c r="BU167" s="18">
        <v>0</v>
      </c>
      <c r="BV167" s="18">
        <v>0</v>
      </c>
      <c r="BW167" s="18">
        <v>0</v>
      </c>
      <c r="BX167" s="18">
        <v>0</v>
      </c>
      <c r="BY167" s="18">
        <v>0</v>
      </c>
      <c r="BZ167" s="18">
        <v>0</v>
      </c>
      <c r="CA167" s="18">
        <v>0</v>
      </c>
      <c r="CB167" s="18">
        <v>0</v>
      </c>
      <c r="CC167" s="18">
        <v>0</v>
      </c>
      <c r="CD167" s="18">
        <v>0</v>
      </c>
      <c r="CE167" s="18">
        <v>0</v>
      </c>
      <c r="CF167" s="18">
        <v>0</v>
      </c>
      <c r="CG167" s="18">
        <v>0</v>
      </c>
      <c r="CH167" s="18">
        <v>0</v>
      </c>
      <c r="CI167" s="18">
        <v>0</v>
      </c>
      <c r="CJ167" s="18">
        <v>0</v>
      </c>
      <c r="CK167" s="18" t="str">
        <f t="shared" ca="1" si="66"/>
        <v>06</v>
      </c>
      <c r="CL167" s="18" t="str">
        <f t="shared" ca="1" si="67"/>
        <v>16</v>
      </c>
      <c r="CM167" s="18" t="str">
        <f t="shared" ca="1" si="68"/>
        <v>08</v>
      </c>
      <c r="CN167" s="18" t="str">
        <f t="shared" ca="1" si="69"/>
        <v>05</v>
      </c>
      <c r="CO167" s="18" t="str">
        <f t="shared" ca="1" si="70"/>
        <v>11</v>
      </c>
      <c r="CP167" s="18" t="str">
        <f t="shared" ca="1" si="71"/>
        <v>14</v>
      </c>
      <c r="CQ167" s="18" t="str">
        <f t="shared" ca="1" si="72"/>
        <v>2C</v>
      </c>
      <c r="CR167" s="18" t="str">
        <f t="shared" ca="1" si="73"/>
        <v>05</v>
      </c>
      <c r="CS167" s="18" t="s">
        <v>25</v>
      </c>
      <c r="CT167" s="18">
        <f t="shared" ca="1" si="64"/>
        <v>95</v>
      </c>
      <c r="CU167" s="16" t="str">
        <f t="shared" ca="1" si="74"/>
        <v>7B01015FA501000000000000000000000000000000000C000000000000000000000000000000000000000000000000000000000000000000000000FF00000000000000000000000000000000000000000000000000000616080511142C057D</v>
      </c>
      <c r="CV167" s="95">
        <v>166</v>
      </c>
      <c r="CW167" s="21"/>
      <c r="CX167" s="18" t="str">
        <f t="shared" si="75"/>
        <v>00</v>
      </c>
      <c r="CY167" s="18">
        <f t="shared" si="76"/>
        <v>0</v>
      </c>
      <c r="CZ167" s="20"/>
      <c r="DA167" s="21"/>
    </row>
    <row r="168" spans="1:105" ht="33">
      <c r="A168" s="27"/>
      <c r="B168" s="157">
        <v>60</v>
      </c>
      <c r="C168" s="105" t="s">
        <v>367</v>
      </c>
      <c r="D168" s="104" t="s">
        <v>734</v>
      </c>
      <c r="E168" s="16">
        <v>1</v>
      </c>
      <c r="F168" s="101" t="str">
        <f t="shared" si="65"/>
        <v>000</v>
      </c>
      <c r="G168" s="22">
        <v>0</v>
      </c>
      <c r="H168" s="18" t="s">
        <v>18</v>
      </c>
      <c r="I168" s="18">
        <v>1</v>
      </c>
      <c r="J168" s="18">
        <v>1</v>
      </c>
      <c r="K168" s="18" t="s">
        <v>448</v>
      </c>
      <c r="L168" s="18" t="s">
        <v>449</v>
      </c>
      <c r="M168" s="18">
        <v>1</v>
      </c>
      <c r="N168" s="18">
        <v>0</v>
      </c>
      <c r="O168" s="18">
        <v>0</v>
      </c>
      <c r="P168" s="18">
        <v>0</v>
      </c>
      <c r="Q168" s="18">
        <v>0</v>
      </c>
      <c r="R168" s="18">
        <v>0</v>
      </c>
      <c r="S168" s="19">
        <v>0</v>
      </c>
      <c r="T168" s="19">
        <v>0</v>
      </c>
      <c r="U168" s="19">
        <v>0</v>
      </c>
      <c r="V168" s="19">
        <v>0</v>
      </c>
      <c r="W168" s="19">
        <v>0</v>
      </c>
      <c r="X168" s="18">
        <v>0</v>
      </c>
      <c r="Y168" s="18" t="s">
        <v>368</v>
      </c>
      <c r="Z168" s="18">
        <v>0</v>
      </c>
      <c r="AA168" s="18">
        <v>0</v>
      </c>
      <c r="AB168" s="18">
        <v>0</v>
      </c>
      <c r="AC168" s="18">
        <v>0</v>
      </c>
      <c r="AD168" s="18">
        <v>0</v>
      </c>
      <c r="AE168" s="18">
        <v>0</v>
      </c>
      <c r="AF168" s="18">
        <v>0</v>
      </c>
      <c r="AG168" s="18">
        <v>0</v>
      </c>
      <c r="AH168" s="18">
        <v>0</v>
      </c>
      <c r="AI168" s="18">
        <v>0</v>
      </c>
      <c r="AJ168" s="18">
        <v>0</v>
      </c>
      <c r="AK168" s="18">
        <v>0</v>
      </c>
      <c r="AL168" s="18">
        <v>0</v>
      </c>
      <c r="AM168" s="18">
        <v>0</v>
      </c>
      <c r="AN168" s="18">
        <v>0</v>
      </c>
      <c r="AO168" s="18">
        <v>0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8">
        <v>0</v>
      </c>
      <c r="AY168" s="18">
        <v>0</v>
      </c>
      <c r="AZ168" s="18">
        <v>0</v>
      </c>
      <c r="BA168" s="18">
        <v>0</v>
      </c>
      <c r="BB168" s="18">
        <v>0</v>
      </c>
      <c r="BC168" s="18">
        <v>0</v>
      </c>
      <c r="BD168" s="18">
        <v>0</v>
      </c>
      <c r="BE168" s="18">
        <v>0</v>
      </c>
      <c r="BF168" s="18">
        <v>0</v>
      </c>
      <c r="BG168" s="18">
        <v>0</v>
      </c>
      <c r="BH168" s="18">
        <v>0</v>
      </c>
      <c r="BI168" s="18">
        <v>0</v>
      </c>
      <c r="BJ168" s="18">
        <v>0</v>
      </c>
      <c r="BK168" s="23">
        <f>G168</f>
        <v>0</v>
      </c>
      <c r="BL168" s="18">
        <v>0</v>
      </c>
      <c r="BM168" s="18">
        <v>0</v>
      </c>
      <c r="BN168" s="18">
        <v>0</v>
      </c>
      <c r="BO168" s="18">
        <v>0</v>
      </c>
      <c r="BP168" s="18">
        <v>0</v>
      </c>
      <c r="BQ168" s="18">
        <v>0</v>
      </c>
      <c r="BR168" s="18">
        <v>0</v>
      </c>
      <c r="BS168" s="18">
        <v>0</v>
      </c>
      <c r="BT168" s="18">
        <v>0</v>
      </c>
      <c r="BU168" s="18">
        <v>0</v>
      </c>
      <c r="BV168" s="18">
        <v>0</v>
      </c>
      <c r="BW168" s="18">
        <v>0</v>
      </c>
      <c r="BX168" s="18">
        <v>0</v>
      </c>
      <c r="BY168" s="18">
        <v>0</v>
      </c>
      <c r="BZ168" s="18">
        <v>0</v>
      </c>
      <c r="CA168" s="18">
        <v>0</v>
      </c>
      <c r="CB168" s="18">
        <v>0</v>
      </c>
      <c r="CC168" s="18">
        <v>0</v>
      </c>
      <c r="CD168" s="18">
        <v>0</v>
      </c>
      <c r="CE168" s="18">
        <v>0</v>
      </c>
      <c r="CF168" s="18">
        <v>0</v>
      </c>
      <c r="CG168" s="18">
        <v>0</v>
      </c>
      <c r="CH168" s="18">
        <v>0</v>
      </c>
      <c r="CI168" s="18">
        <v>0</v>
      </c>
      <c r="CJ168" s="18">
        <v>0</v>
      </c>
      <c r="CK168" s="18" t="str">
        <f t="shared" ca="1" si="66"/>
        <v>06</v>
      </c>
      <c r="CL168" s="18" t="str">
        <f t="shared" ca="1" si="67"/>
        <v>16</v>
      </c>
      <c r="CM168" s="18" t="str">
        <f t="shared" ca="1" si="68"/>
        <v>08</v>
      </c>
      <c r="CN168" s="18" t="str">
        <f t="shared" ca="1" si="69"/>
        <v>05</v>
      </c>
      <c r="CO168" s="18" t="str">
        <f t="shared" ca="1" si="70"/>
        <v>11</v>
      </c>
      <c r="CP168" s="18" t="str">
        <f t="shared" ca="1" si="71"/>
        <v>14</v>
      </c>
      <c r="CQ168" s="18" t="str">
        <f t="shared" ca="1" si="72"/>
        <v>2C</v>
      </c>
      <c r="CR168" s="18" t="str">
        <f t="shared" ca="1" si="73"/>
        <v>00</v>
      </c>
      <c r="CS168" s="18" t="s">
        <v>25</v>
      </c>
      <c r="CT168" s="18">
        <f t="shared" ca="1" si="64"/>
        <v>95</v>
      </c>
      <c r="CU168" s="16" t="str">
        <f t="shared" ca="1" si="74"/>
        <v>7B01015FA501000000000000000000000000000000000C0000000000000000000000000000000000000000000000000000000000000000000000000000000000000000000000000000000000000000000000000000000616080511142C007D</v>
      </c>
      <c r="CV168" s="95">
        <v>167</v>
      </c>
      <c r="CW168" s="21"/>
      <c r="CX168" s="18" t="str">
        <f t="shared" si="75"/>
        <v>00</v>
      </c>
      <c r="CY168" s="18">
        <f t="shared" si="76"/>
        <v>0</v>
      </c>
      <c r="CZ168" s="20"/>
      <c r="DA168" s="21"/>
    </row>
    <row r="169" spans="1:105" ht="33">
      <c r="A169" s="27"/>
      <c r="B169" s="158"/>
      <c r="C169" s="165" t="s">
        <v>422</v>
      </c>
      <c r="D169" s="104"/>
      <c r="E169" s="16">
        <v>2</v>
      </c>
      <c r="F169" s="101" t="str">
        <f t="shared" si="65"/>
        <v>127</v>
      </c>
      <c r="G169" s="22" t="s">
        <v>246</v>
      </c>
      <c r="H169" s="18" t="s">
        <v>18</v>
      </c>
      <c r="I169" s="18">
        <v>1</v>
      </c>
      <c r="J169" s="18">
        <v>1</v>
      </c>
      <c r="K169" s="18" t="s">
        <v>448</v>
      </c>
      <c r="L169" s="18" t="s">
        <v>449</v>
      </c>
      <c r="M169" s="18">
        <v>1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9">
        <v>0</v>
      </c>
      <c r="T169" s="19">
        <v>0</v>
      </c>
      <c r="U169" s="19">
        <v>0</v>
      </c>
      <c r="V169" s="19">
        <v>0</v>
      </c>
      <c r="W169" s="19">
        <v>0</v>
      </c>
      <c r="X169" s="18">
        <v>0</v>
      </c>
      <c r="Y169" s="18" t="s">
        <v>368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</v>
      </c>
      <c r="AG169" s="18">
        <v>0</v>
      </c>
      <c r="AH169" s="18">
        <v>0</v>
      </c>
      <c r="AI169" s="18">
        <v>0</v>
      </c>
      <c r="AJ169" s="18">
        <v>0</v>
      </c>
      <c r="AK169" s="18">
        <v>0</v>
      </c>
      <c r="AL169" s="18">
        <v>0</v>
      </c>
      <c r="AM169" s="18">
        <v>0</v>
      </c>
      <c r="AN169" s="18">
        <v>0</v>
      </c>
      <c r="AO169" s="18">
        <v>0</v>
      </c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0</v>
      </c>
      <c r="AY169" s="18">
        <v>0</v>
      </c>
      <c r="AZ169" s="18">
        <v>0</v>
      </c>
      <c r="BA169" s="18">
        <v>0</v>
      </c>
      <c r="BB169" s="18">
        <v>0</v>
      </c>
      <c r="BC169" s="18">
        <v>0</v>
      </c>
      <c r="BD169" s="18">
        <v>0</v>
      </c>
      <c r="BE169" s="18">
        <v>0</v>
      </c>
      <c r="BF169" s="18">
        <v>0</v>
      </c>
      <c r="BG169" s="18">
        <v>0</v>
      </c>
      <c r="BH169" s="18">
        <v>0</v>
      </c>
      <c r="BI169" s="18">
        <v>0</v>
      </c>
      <c r="BJ169" s="18">
        <v>0</v>
      </c>
      <c r="BK169" s="23" t="str">
        <f t="shared" ref="BK169:BK170" si="89">G169</f>
        <v>7F</v>
      </c>
      <c r="BL169" s="18">
        <v>0</v>
      </c>
      <c r="BM169" s="18">
        <v>0</v>
      </c>
      <c r="BN169" s="18">
        <v>0</v>
      </c>
      <c r="BO169" s="18">
        <v>0</v>
      </c>
      <c r="BP169" s="18">
        <v>0</v>
      </c>
      <c r="BQ169" s="18">
        <v>0</v>
      </c>
      <c r="BR169" s="18">
        <v>0</v>
      </c>
      <c r="BS169" s="18">
        <v>0</v>
      </c>
      <c r="BT169" s="18">
        <v>0</v>
      </c>
      <c r="BU169" s="18">
        <v>0</v>
      </c>
      <c r="BV169" s="18">
        <v>0</v>
      </c>
      <c r="BW169" s="18">
        <v>0</v>
      </c>
      <c r="BX169" s="18">
        <v>0</v>
      </c>
      <c r="BY169" s="18">
        <v>0</v>
      </c>
      <c r="BZ169" s="18">
        <v>0</v>
      </c>
      <c r="CA169" s="18">
        <v>0</v>
      </c>
      <c r="CB169" s="18">
        <v>0</v>
      </c>
      <c r="CC169" s="18">
        <v>0</v>
      </c>
      <c r="CD169" s="18">
        <v>0</v>
      </c>
      <c r="CE169" s="18">
        <v>0</v>
      </c>
      <c r="CF169" s="18">
        <v>0</v>
      </c>
      <c r="CG169" s="18">
        <v>0</v>
      </c>
      <c r="CH169" s="18">
        <v>0</v>
      </c>
      <c r="CI169" s="18">
        <v>0</v>
      </c>
      <c r="CJ169" s="18">
        <v>0</v>
      </c>
      <c r="CK169" s="18" t="str">
        <f t="shared" ca="1" si="66"/>
        <v>06</v>
      </c>
      <c r="CL169" s="18" t="str">
        <f t="shared" ca="1" si="67"/>
        <v>16</v>
      </c>
      <c r="CM169" s="18" t="str">
        <f t="shared" ca="1" si="68"/>
        <v>08</v>
      </c>
      <c r="CN169" s="18" t="str">
        <f t="shared" ca="1" si="69"/>
        <v>05</v>
      </c>
      <c r="CO169" s="18" t="str">
        <f t="shared" ca="1" si="70"/>
        <v>11</v>
      </c>
      <c r="CP169" s="18" t="str">
        <f t="shared" ca="1" si="71"/>
        <v>14</v>
      </c>
      <c r="CQ169" s="18" t="str">
        <f t="shared" ca="1" si="72"/>
        <v>2C</v>
      </c>
      <c r="CR169" s="18" t="str">
        <f t="shared" ca="1" si="73"/>
        <v>05</v>
      </c>
      <c r="CS169" s="18" t="s">
        <v>25</v>
      </c>
      <c r="CT169" s="18">
        <f t="shared" ca="1" si="64"/>
        <v>95</v>
      </c>
      <c r="CU169" s="16" t="str">
        <f t="shared" ca="1" si="74"/>
        <v>7B01015FA501000000000000000000000000000000000C000000000000000000000000000000000000000000000000000000000000000000000000007F000000000000000000000000000000000000000000000000000616080511142C057D</v>
      </c>
      <c r="CV169" s="95">
        <v>168</v>
      </c>
      <c r="CW169" s="21"/>
      <c r="CX169" s="18" t="str">
        <f t="shared" si="75"/>
        <v>00</v>
      </c>
      <c r="CY169" s="18">
        <f t="shared" si="76"/>
        <v>0</v>
      </c>
      <c r="CZ169" s="20"/>
      <c r="DA169" s="21"/>
    </row>
    <row r="170" spans="1:105" ht="33">
      <c r="A170" s="27"/>
      <c r="B170" s="159"/>
      <c r="C170" s="166"/>
      <c r="D170" s="104"/>
      <c r="E170" s="16">
        <v>3</v>
      </c>
      <c r="F170" s="101" t="str">
        <f t="shared" si="65"/>
        <v>255</v>
      </c>
      <c r="G170" s="22" t="s">
        <v>22</v>
      </c>
      <c r="H170" s="18" t="s">
        <v>18</v>
      </c>
      <c r="I170" s="18">
        <v>1</v>
      </c>
      <c r="J170" s="18">
        <v>1</v>
      </c>
      <c r="K170" s="18" t="s">
        <v>448</v>
      </c>
      <c r="L170" s="18" t="s">
        <v>449</v>
      </c>
      <c r="M170" s="18">
        <v>1</v>
      </c>
      <c r="N170" s="18">
        <v>0</v>
      </c>
      <c r="O170" s="18">
        <v>0</v>
      </c>
      <c r="P170" s="18">
        <v>0</v>
      </c>
      <c r="Q170" s="18">
        <v>0</v>
      </c>
      <c r="R170" s="18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0</v>
      </c>
      <c r="X170" s="18">
        <v>0</v>
      </c>
      <c r="Y170" s="18" t="s">
        <v>368</v>
      </c>
      <c r="Z170" s="18">
        <v>0</v>
      </c>
      <c r="AA170" s="18">
        <v>0</v>
      </c>
      <c r="AB170" s="18">
        <v>0</v>
      </c>
      <c r="AC170" s="18">
        <v>0</v>
      </c>
      <c r="AD170" s="18">
        <v>0</v>
      </c>
      <c r="AE170" s="18">
        <v>0</v>
      </c>
      <c r="AF170" s="18">
        <v>0</v>
      </c>
      <c r="AG170" s="18">
        <v>0</v>
      </c>
      <c r="AH170" s="18">
        <v>0</v>
      </c>
      <c r="AI170" s="18">
        <v>0</v>
      </c>
      <c r="AJ170" s="18">
        <v>0</v>
      </c>
      <c r="AK170" s="18">
        <v>0</v>
      </c>
      <c r="AL170" s="18">
        <v>0</v>
      </c>
      <c r="AM170" s="18">
        <v>0</v>
      </c>
      <c r="AN170" s="18">
        <v>0</v>
      </c>
      <c r="AO170" s="18">
        <v>0</v>
      </c>
      <c r="AP170" s="18">
        <v>0</v>
      </c>
      <c r="AQ170" s="18">
        <v>0</v>
      </c>
      <c r="AR170" s="18">
        <v>0</v>
      </c>
      <c r="AS170" s="18">
        <v>0</v>
      </c>
      <c r="AT170" s="18">
        <v>0</v>
      </c>
      <c r="AU170" s="18">
        <v>0</v>
      </c>
      <c r="AV170" s="18">
        <v>0</v>
      </c>
      <c r="AW170" s="18">
        <v>0</v>
      </c>
      <c r="AX170" s="18">
        <v>0</v>
      </c>
      <c r="AY170" s="18">
        <v>0</v>
      </c>
      <c r="AZ170" s="18">
        <v>0</v>
      </c>
      <c r="BA170" s="18">
        <v>0</v>
      </c>
      <c r="BB170" s="18">
        <v>0</v>
      </c>
      <c r="BC170" s="18">
        <v>0</v>
      </c>
      <c r="BD170" s="18">
        <v>0</v>
      </c>
      <c r="BE170" s="18">
        <v>0</v>
      </c>
      <c r="BF170" s="18">
        <v>0</v>
      </c>
      <c r="BG170" s="18">
        <v>0</v>
      </c>
      <c r="BH170" s="18">
        <v>0</v>
      </c>
      <c r="BI170" s="18">
        <v>0</v>
      </c>
      <c r="BJ170" s="18">
        <v>0</v>
      </c>
      <c r="BK170" s="23" t="str">
        <f t="shared" si="89"/>
        <v>FF</v>
      </c>
      <c r="BL170" s="18">
        <v>0</v>
      </c>
      <c r="BM170" s="18">
        <v>0</v>
      </c>
      <c r="BN170" s="18">
        <v>0</v>
      </c>
      <c r="BO170" s="18">
        <v>0</v>
      </c>
      <c r="BP170" s="18">
        <v>0</v>
      </c>
      <c r="BQ170" s="18">
        <v>0</v>
      </c>
      <c r="BR170" s="18">
        <v>0</v>
      </c>
      <c r="BS170" s="18">
        <v>0</v>
      </c>
      <c r="BT170" s="18">
        <v>0</v>
      </c>
      <c r="BU170" s="18">
        <v>0</v>
      </c>
      <c r="BV170" s="18">
        <v>0</v>
      </c>
      <c r="BW170" s="18">
        <v>0</v>
      </c>
      <c r="BX170" s="18">
        <v>0</v>
      </c>
      <c r="BY170" s="18">
        <v>0</v>
      </c>
      <c r="BZ170" s="18">
        <v>0</v>
      </c>
      <c r="CA170" s="18">
        <v>0</v>
      </c>
      <c r="CB170" s="18">
        <v>0</v>
      </c>
      <c r="CC170" s="18">
        <v>0</v>
      </c>
      <c r="CD170" s="18">
        <v>0</v>
      </c>
      <c r="CE170" s="18">
        <v>0</v>
      </c>
      <c r="CF170" s="18">
        <v>0</v>
      </c>
      <c r="CG170" s="18">
        <v>0</v>
      </c>
      <c r="CH170" s="18">
        <v>0</v>
      </c>
      <c r="CI170" s="18">
        <v>0</v>
      </c>
      <c r="CJ170" s="18">
        <v>0</v>
      </c>
      <c r="CK170" s="18" t="str">
        <f t="shared" ca="1" si="66"/>
        <v>06</v>
      </c>
      <c r="CL170" s="18" t="str">
        <f t="shared" ca="1" si="67"/>
        <v>16</v>
      </c>
      <c r="CM170" s="18" t="str">
        <f t="shared" ca="1" si="68"/>
        <v>08</v>
      </c>
      <c r="CN170" s="18" t="str">
        <f t="shared" ca="1" si="69"/>
        <v>05</v>
      </c>
      <c r="CO170" s="18" t="str">
        <f t="shared" ca="1" si="70"/>
        <v>11</v>
      </c>
      <c r="CP170" s="18" t="str">
        <f t="shared" ca="1" si="71"/>
        <v>14</v>
      </c>
      <c r="CQ170" s="18" t="str">
        <f t="shared" ca="1" si="72"/>
        <v>2C</v>
      </c>
      <c r="CR170" s="18" t="str">
        <f t="shared" ca="1" si="73"/>
        <v>05</v>
      </c>
      <c r="CS170" s="18" t="s">
        <v>25</v>
      </c>
      <c r="CT170" s="18">
        <f t="shared" ca="1" si="64"/>
        <v>95</v>
      </c>
      <c r="CU170" s="16" t="str">
        <f t="shared" ca="1" si="74"/>
        <v>7B01015FA501000000000000000000000000000000000C00000000000000000000000000000000000000000000000000000000000000000000000000FF000000000000000000000000000000000000000000000000000616080511142C057D</v>
      </c>
      <c r="CV170" s="95">
        <v>169</v>
      </c>
      <c r="CW170" s="21"/>
      <c r="CX170" s="18" t="str">
        <f t="shared" si="75"/>
        <v>00</v>
      </c>
      <c r="CY170" s="18">
        <f t="shared" si="76"/>
        <v>0</v>
      </c>
      <c r="CZ170" s="20"/>
      <c r="DA170" s="21"/>
    </row>
    <row r="171" spans="1:105" ht="33">
      <c r="A171" s="27"/>
      <c r="B171" s="157">
        <v>61</v>
      </c>
      <c r="C171" s="105" t="s">
        <v>369</v>
      </c>
      <c r="D171" s="104" t="s">
        <v>736</v>
      </c>
      <c r="E171" s="16">
        <v>1</v>
      </c>
      <c r="F171" s="101" t="str">
        <f t="shared" si="65"/>
        <v>000</v>
      </c>
      <c r="G171" s="22">
        <v>0</v>
      </c>
      <c r="H171" s="18" t="s">
        <v>18</v>
      </c>
      <c r="I171" s="18">
        <v>1</v>
      </c>
      <c r="J171" s="18">
        <v>1</v>
      </c>
      <c r="K171" s="18" t="s">
        <v>448</v>
      </c>
      <c r="L171" s="18" t="s">
        <v>449</v>
      </c>
      <c r="M171" s="18">
        <v>1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8">
        <v>0</v>
      </c>
      <c r="Y171" s="18" t="s">
        <v>368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</v>
      </c>
      <c r="AF171" s="18">
        <v>0</v>
      </c>
      <c r="AG171" s="18">
        <v>0</v>
      </c>
      <c r="AH171" s="18">
        <v>0</v>
      </c>
      <c r="AI171" s="18">
        <v>0</v>
      </c>
      <c r="AJ171" s="18">
        <v>0</v>
      </c>
      <c r="AK171" s="18">
        <v>0</v>
      </c>
      <c r="AL171" s="18">
        <v>0</v>
      </c>
      <c r="AM171" s="18">
        <v>0</v>
      </c>
      <c r="AN171" s="18">
        <v>0</v>
      </c>
      <c r="AO171" s="18">
        <v>0</v>
      </c>
      <c r="AP171" s="18">
        <v>0</v>
      </c>
      <c r="AQ171" s="18">
        <v>0</v>
      </c>
      <c r="AR171" s="18">
        <v>0</v>
      </c>
      <c r="AS171" s="18">
        <v>0</v>
      </c>
      <c r="AT171" s="18">
        <v>0</v>
      </c>
      <c r="AU171" s="18">
        <v>0</v>
      </c>
      <c r="AV171" s="18">
        <v>0</v>
      </c>
      <c r="AW171" s="18">
        <v>0</v>
      </c>
      <c r="AX171" s="18">
        <v>0</v>
      </c>
      <c r="AY171" s="18">
        <v>0</v>
      </c>
      <c r="AZ171" s="18">
        <v>0</v>
      </c>
      <c r="BA171" s="18">
        <v>0</v>
      </c>
      <c r="BB171" s="18">
        <v>0</v>
      </c>
      <c r="BC171" s="18">
        <v>0</v>
      </c>
      <c r="BD171" s="18">
        <v>0</v>
      </c>
      <c r="BE171" s="18">
        <v>0</v>
      </c>
      <c r="BF171" s="18">
        <v>0</v>
      </c>
      <c r="BG171" s="18">
        <v>0</v>
      </c>
      <c r="BH171" s="18">
        <v>0</v>
      </c>
      <c r="BI171" s="18">
        <v>0</v>
      </c>
      <c r="BJ171" s="18">
        <v>0</v>
      </c>
      <c r="BK171" s="18">
        <v>0</v>
      </c>
      <c r="BL171" s="23">
        <f>G171</f>
        <v>0</v>
      </c>
      <c r="BM171" s="18">
        <v>0</v>
      </c>
      <c r="BN171" s="18">
        <v>0</v>
      </c>
      <c r="BO171" s="18">
        <v>0</v>
      </c>
      <c r="BP171" s="18">
        <v>0</v>
      </c>
      <c r="BQ171" s="18">
        <v>0</v>
      </c>
      <c r="BR171" s="18">
        <v>0</v>
      </c>
      <c r="BS171" s="18">
        <v>0</v>
      </c>
      <c r="BT171" s="18">
        <v>0</v>
      </c>
      <c r="BU171" s="18">
        <v>0</v>
      </c>
      <c r="BV171" s="18">
        <v>0</v>
      </c>
      <c r="BW171" s="18">
        <v>0</v>
      </c>
      <c r="BX171" s="18">
        <v>0</v>
      </c>
      <c r="BY171" s="18">
        <v>0</v>
      </c>
      <c r="BZ171" s="18">
        <v>0</v>
      </c>
      <c r="CA171" s="18">
        <v>0</v>
      </c>
      <c r="CB171" s="18">
        <v>0</v>
      </c>
      <c r="CC171" s="18">
        <v>0</v>
      </c>
      <c r="CD171" s="18">
        <v>0</v>
      </c>
      <c r="CE171" s="18">
        <v>0</v>
      </c>
      <c r="CF171" s="18">
        <v>0</v>
      </c>
      <c r="CG171" s="18">
        <v>0</v>
      </c>
      <c r="CH171" s="18">
        <v>0</v>
      </c>
      <c r="CI171" s="18">
        <v>0</v>
      </c>
      <c r="CJ171" s="18">
        <v>0</v>
      </c>
      <c r="CK171" s="18" t="str">
        <f t="shared" ca="1" si="66"/>
        <v>06</v>
      </c>
      <c r="CL171" s="18" t="str">
        <f t="shared" ca="1" si="67"/>
        <v>16</v>
      </c>
      <c r="CM171" s="18" t="str">
        <f t="shared" ca="1" si="68"/>
        <v>08</v>
      </c>
      <c r="CN171" s="18" t="str">
        <f t="shared" ca="1" si="69"/>
        <v>05</v>
      </c>
      <c r="CO171" s="18" t="str">
        <f t="shared" ca="1" si="70"/>
        <v>11</v>
      </c>
      <c r="CP171" s="18" t="str">
        <f t="shared" ca="1" si="71"/>
        <v>14</v>
      </c>
      <c r="CQ171" s="18" t="str">
        <f t="shared" ca="1" si="72"/>
        <v>2C</v>
      </c>
      <c r="CR171" s="18" t="str">
        <f t="shared" ca="1" si="73"/>
        <v>00</v>
      </c>
      <c r="CS171" s="18" t="s">
        <v>25</v>
      </c>
      <c r="CT171" s="18">
        <f t="shared" ca="1" si="64"/>
        <v>95</v>
      </c>
      <c r="CU171" s="16" t="str">
        <f t="shared" ca="1" si="74"/>
        <v>7B01015FA501000000000000000000000000000000000C0000000000000000000000000000000000000000000000000000000000000000000000000000000000000000000000000000000000000000000000000000000616080511142C007D</v>
      </c>
      <c r="CV171" s="95">
        <v>170</v>
      </c>
      <c r="CW171" s="21"/>
      <c r="CX171" s="18" t="str">
        <f t="shared" si="75"/>
        <v>00</v>
      </c>
      <c r="CY171" s="18">
        <f t="shared" si="76"/>
        <v>0</v>
      </c>
      <c r="CZ171" s="20"/>
      <c r="DA171" s="21"/>
    </row>
    <row r="172" spans="1:105" ht="33">
      <c r="A172" s="27"/>
      <c r="B172" s="158"/>
      <c r="C172" s="165" t="s">
        <v>423</v>
      </c>
      <c r="D172" s="104"/>
      <c r="E172" s="16">
        <v>2</v>
      </c>
      <c r="F172" s="101" t="str">
        <f t="shared" si="65"/>
        <v>127</v>
      </c>
      <c r="G172" s="22" t="s">
        <v>246</v>
      </c>
      <c r="H172" s="18" t="s">
        <v>18</v>
      </c>
      <c r="I172" s="18">
        <v>1</v>
      </c>
      <c r="J172" s="18">
        <v>1</v>
      </c>
      <c r="K172" s="18" t="s">
        <v>448</v>
      </c>
      <c r="L172" s="18" t="s">
        <v>449</v>
      </c>
      <c r="M172" s="18">
        <v>1</v>
      </c>
      <c r="N172" s="18">
        <v>0</v>
      </c>
      <c r="O172" s="18">
        <v>0</v>
      </c>
      <c r="P172" s="18">
        <v>0</v>
      </c>
      <c r="Q172" s="18">
        <v>0</v>
      </c>
      <c r="R172" s="18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0</v>
      </c>
      <c r="X172" s="18">
        <v>0</v>
      </c>
      <c r="Y172" s="18" t="s">
        <v>368</v>
      </c>
      <c r="Z172" s="18">
        <v>0</v>
      </c>
      <c r="AA172" s="18">
        <v>0</v>
      </c>
      <c r="AB172" s="18">
        <v>0</v>
      </c>
      <c r="AC172" s="18">
        <v>0</v>
      </c>
      <c r="AD172" s="18">
        <v>0</v>
      </c>
      <c r="AE172" s="18">
        <v>0</v>
      </c>
      <c r="AF172" s="18">
        <v>0</v>
      </c>
      <c r="AG172" s="18">
        <v>0</v>
      </c>
      <c r="AH172" s="18">
        <v>0</v>
      </c>
      <c r="AI172" s="18">
        <v>0</v>
      </c>
      <c r="AJ172" s="18">
        <v>0</v>
      </c>
      <c r="AK172" s="18">
        <v>0</v>
      </c>
      <c r="AL172" s="18">
        <v>0</v>
      </c>
      <c r="AM172" s="18">
        <v>0</v>
      </c>
      <c r="AN172" s="18">
        <v>0</v>
      </c>
      <c r="AO172" s="18">
        <v>0</v>
      </c>
      <c r="AP172" s="18">
        <v>0</v>
      </c>
      <c r="AQ172" s="18">
        <v>0</v>
      </c>
      <c r="AR172" s="18">
        <v>0</v>
      </c>
      <c r="AS172" s="18">
        <v>0</v>
      </c>
      <c r="AT172" s="18">
        <v>0</v>
      </c>
      <c r="AU172" s="18">
        <v>0</v>
      </c>
      <c r="AV172" s="18">
        <v>0</v>
      </c>
      <c r="AW172" s="18">
        <v>0</v>
      </c>
      <c r="AX172" s="18">
        <v>0</v>
      </c>
      <c r="AY172" s="18">
        <v>0</v>
      </c>
      <c r="AZ172" s="18">
        <v>0</v>
      </c>
      <c r="BA172" s="18">
        <v>0</v>
      </c>
      <c r="BB172" s="18">
        <v>0</v>
      </c>
      <c r="BC172" s="18">
        <v>0</v>
      </c>
      <c r="BD172" s="18">
        <v>0</v>
      </c>
      <c r="BE172" s="18">
        <v>0</v>
      </c>
      <c r="BF172" s="18">
        <v>0</v>
      </c>
      <c r="BG172" s="18">
        <v>0</v>
      </c>
      <c r="BH172" s="18">
        <v>0</v>
      </c>
      <c r="BI172" s="18">
        <v>0</v>
      </c>
      <c r="BJ172" s="18">
        <v>0</v>
      </c>
      <c r="BK172" s="18">
        <v>0</v>
      </c>
      <c r="BL172" s="23" t="str">
        <f t="shared" ref="BL172:BL173" si="90">G172</f>
        <v>7F</v>
      </c>
      <c r="BM172" s="18">
        <v>0</v>
      </c>
      <c r="BN172" s="18">
        <v>0</v>
      </c>
      <c r="BO172" s="18">
        <v>0</v>
      </c>
      <c r="BP172" s="18">
        <v>0</v>
      </c>
      <c r="BQ172" s="18">
        <v>0</v>
      </c>
      <c r="BR172" s="18">
        <v>0</v>
      </c>
      <c r="BS172" s="18">
        <v>0</v>
      </c>
      <c r="BT172" s="18">
        <v>0</v>
      </c>
      <c r="BU172" s="18">
        <v>0</v>
      </c>
      <c r="BV172" s="18">
        <v>0</v>
      </c>
      <c r="BW172" s="18">
        <v>0</v>
      </c>
      <c r="BX172" s="18">
        <v>0</v>
      </c>
      <c r="BY172" s="18">
        <v>0</v>
      </c>
      <c r="BZ172" s="18">
        <v>0</v>
      </c>
      <c r="CA172" s="18">
        <v>0</v>
      </c>
      <c r="CB172" s="18">
        <v>0</v>
      </c>
      <c r="CC172" s="18">
        <v>0</v>
      </c>
      <c r="CD172" s="18">
        <v>0</v>
      </c>
      <c r="CE172" s="18">
        <v>0</v>
      </c>
      <c r="CF172" s="18">
        <v>0</v>
      </c>
      <c r="CG172" s="18">
        <v>0</v>
      </c>
      <c r="CH172" s="18">
        <v>0</v>
      </c>
      <c r="CI172" s="18">
        <v>0</v>
      </c>
      <c r="CJ172" s="18">
        <v>0</v>
      </c>
      <c r="CK172" s="18" t="str">
        <f t="shared" ca="1" si="66"/>
        <v>06</v>
      </c>
      <c r="CL172" s="18" t="str">
        <f t="shared" ca="1" si="67"/>
        <v>16</v>
      </c>
      <c r="CM172" s="18" t="str">
        <f t="shared" ca="1" si="68"/>
        <v>08</v>
      </c>
      <c r="CN172" s="18" t="str">
        <f t="shared" ca="1" si="69"/>
        <v>05</v>
      </c>
      <c r="CO172" s="18" t="str">
        <f t="shared" ca="1" si="70"/>
        <v>11</v>
      </c>
      <c r="CP172" s="18" t="str">
        <f t="shared" ca="1" si="71"/>
        <v>14</v>
      </c>
      <c r="CQ172" s="18" t="str">
        <f t="shared" ca="1" si="72"/>
        <v>2C</v>
      </c>
      <c r="CR172" s="18" t="str">
        <f t="shared" ca="1" si="73"/>
        <v>05</v>
      </c>
      <c r="CS172" s="18" t="s">
        <v>25</v>
      </c>
      <c r="CT172" s="18">
        <f t="shared" ca="1" si="64"/>
        <v>95</v>
      </c>
      <c r="CU172" s="16" t="str">
        <f t="shared" ca="1" si="74"/>
        <v>7B01015FA501000000000000000000000000000000000C00000000000000000000000000000000000000000000000000000000000000000000000000007F0000000000000000000000000000000000000000000000000616080511142C057D</v>
      </c>
      <c r="CV172" s="95">
        <v>171</v>
      </c>
      <c r="CW172" s="21"/>
      <c r="CX172" s="18" t="str">
        <f t="shared" si="75"/>
        <v>00</v>
      </c>
      <c r="CY172" s="18">
        <f t="shared" si="76"/>
        <v>0</v>
      </c>
      <c r="CZ172" s="20"/>
      <c r="DA172" s="21"/>
    </row>
    <row r="173" spans="1:105" ht="33">
      <c r="A173" s="27"/>
      <c r="B173" s="159"/>
      <c r="C173" s="166"/>
      <c r="D173" s="104"/>
      <c r="E173" s="16">
        <v>3</v>
      </c>
      <c r="F173" s="101" t="str">
        <f t="shared" si="65"/>
        <v>255</v>
      </c>
      <c r="G173" s="22" t="s">
        <v>22</v>
      </c>
      <c r="H173" s="18" t="s">
        <v>18</v>
      </c>
      <c r="I173" s="18">
        <v>1</v>
      </c>
      <c r="J173" s="18">
        <v>1</v>
      </c>
      <c r="K173" s="18" t="s">
        <v>448</v>
      </c>
      <c r="L173" s="18" t="s">
        <v>449</v>
      </c>
      <c r="M173" s="18">
        <v>1</v>
      </c>
      <c r="N173" s="18">
        <v>0</v>
      </c>
      <c r="O173" s="18">
        <v>0</v>
      </c>
      <c r="P173" s="18">
        <v>0</v>
      </c>
      <c r="Q173" s="18">
        <v>0</v>
      </c>
      <c r="R173" s="18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0</v>
      </c>
      <c r="X173" s="18">
        <v>0</v>
      </c>
      <c r="Y173" s="18" t="s">
        <v>368</v>
      </c>
      <c r="Z173" s="18">
        <v>0</v>
      </c>
      <c r="AA173" s="18">
        <v>0</v>
      </c>
      <c r="AB173" s="18">
        <v>0</v>
      </c>
      <c r="AC173" s="18">
        <v>0</v>
      </c>
      <c r="AD173" s="18">
        <v>0</v>
      </c>
      <c r="AE173" s="18">
        <v>0</v>
      </c>
      <c r="AF173" s="18">
        <v>0</v>
      </c>
      <c r="AG173" s="18">
        <v>0</v>
      </c>
      <c r="AH173" s="18">
        <v>0</v>
      </c>
      <c r="AI173" s="18">
        <v>0</v>
      </c>
      <c r="AJ173" s="18">
        <v>0</v>
      </c>
      <c r="AK173" s="18">
        <v>0</v>
      </c>
      <c r="AL173" s="18">
        <v>0</v>
      </c>
      <c r="AM173" s="18">
        <v>0</v>
      </c>
      <c r="AN173" s="18">
        <v>0</v>
      </c>
      <c r="AO173" s="18">
        <v>0</v>
      </c>
      <c r="AP173" s="18">
        <v>0</v>
      </c>
      <c r="AQ173" s="18">
        <v>0</v>
      </c>
      <c r="AR173" s="18">
        <v>0</v>
      </c>
      <c r="AS173" s="18">
        <v>0</v>
      </c>
      <c r="AT173" s="18">
        <v>0</v>
      </c>
      <c r="AU173" s="18">
        <v>0</v>
      </c>
      <c r="AV173" s="18">
        <v>0</v>
      </c>
      <c r="AW173" s="18">
        <v>0</v>
      </c>
      <c r="AX173" s="18">
        <v>0</v>
      </c>
      <c r="AY173" s="18">
        <v>0</v>
      </c>
      <c r="AZ173" s="18">
        <v>0</v>
      </c>
      <c r="BA173" s="18">
        <v>0</v>
      </c>
      <c r="BB173" s="18">
        <v>0</v>
      </c>
      <c r="BC173" s="18">
        <v>0</v>
      </c>
      <c r="BD173" s="18">
        <v>0</v>
      </c>
      <c r="BE173" s="18">
        <v>0</v>
      </c>
      <c r="BF173" s="18">
        <v>0</v>
      </c>
      <c r="BG173" s="18">
        <v>0</v>
      </c>
      <c r="BH173" s="18">
        <v>0</v>
      </c>
      <c r="BI173" s="18">
        <v>0</v>
      </c>
      <c r="BJ173" s="18">
        <v>0</v>
      </c>
      <c r="BK173" s="18">
        <v>0</v>
      </c>
      <c r="BL173" s="23" t="str">
        <f t="shared" si="90"/>
        <v>FF</v>
      </c>
      <c r="BM173" s="18">
        <v>0</v>
      </c>
      <c r="BN173" s="18">
        <v>0</v>
      </c>
      <c r="BO173" s="18">
        <v>0</v>
      </c>
      <c r="BP173" s="18">
        <v>0</v>
      </c>
      <c r="BQ173" s="18">
        <v>0</v>
      </c>
      <c r="BR173" s="18">
        <v>0</v>
      </c>
      <c r="BS173" s="18">
        <v>0</v>
      </c>
      <c r="BT173" s="18">
        <v>0</v>
      </c>
      <c r="BU173" s="18">
        <v>0</v>
      </c>
      <c r="BV173" s="18">
        <v>0</v>
      </c>
      <c r="BW173" s="18">
        <v>0</v>
      </c>
      <c r="BX173" s="18">
        <v>0</v>
      </c>
      <c r="BY173" s="18">
        <v>0</v>
      </c>
      <c r="BZ173" s="18">
        <v>0</v>
      </c>
      <c r="CA173" s="18">
        <v>0</v>
      </c>
      <c r="CB173" s="18">
        <v>0</v>
      </c>
      <c r="CC173" s="18">
        <v>0</v>
      </c>
      <c r="CD173" s="18">
        <v>0</v>
      </c>
      <c r="CE173" s="18">
        <v>0</v>
      </c>
      <c r="CF173" s="18">
        <v>0</v>
      </c>
      <c r="CG173" s="18">
        <v>0</v>
      </c>
      <c r="CH173" s="18">
        <v>0</v>
      </c>
      <c r="CI173" s="18">
        <v>0</v>
      </c>
      <c r="CJ173" s="18">
        <v>0</v>
      </c>
      <c r="CK173" s="18" t="str">
        <f t="shared" ca="1" si="66"/>
        <v>06</v>
      </c>
      <c r="CL173" s="18" t="str">
        <f t="shared" ca="1" si="67"/>
        <v>16</v>
      </c>
      <c r="CM173" s="18" t="str">
        <f t="shared" ca="1" si="68"/>
        <v>08</v>
      </c>
      <c r="CN173" s="18" t="str">
        <f t="shared" ca="1" si="69"/>
        <v>05</v>
      </c>
      <c r="CO173" s="18" t="str">
        <f t="shared" ca="1" si="70"/>
        <v>11</v>
      </c>
      <c r="CP173" s="18" t="str">
        <f t="shared" ca="1" si="71"/>
        <v>14</v>
      </c>
      <c r="CQ173" s="18" t="str">
        <f t="shared" ca="1" si="72"/>
        <v>2C</v>
      </c>
      <c r="CR173" s="18" t="str">
        <f t="shared" ca="1" si="73"/>
        <v>05</v>
      </c>
      <c r="CS173" s="18" t="s">
        <v>25</v>
      </c>
      <c r="CT173" s="18">
        <f t="shared" ca="1" si="64"/>
        <v>95</v>
      </c>
      <c r="CU173" s="16" t="str">
        <f t="shared" ca="1" si="74"/>
        <v>7B01015FA501000000000000000000000000000000000C0000000000000000000000000000000000000000000000000000000000000000000000000000FF0000000000000000000000000000000000000000000000000616080511142C057D</v>
      </c>
      <c r="CV173" s="95">
        <v>172</v>
      </c>
      <c r="CW173" s="21"/>
      <c r="CX173" s="18" t="str">
        <f t="shared" si="75"/>
        <v>00</v>
      </c>
      <c r="CY173" s="18">
        <f t="shared" si="76"/>
        <v>0</v>
      </c>
      <c r="CZ173" s="20"/>
      <c r="DA173" s="21"/>
    </row>
    <row r="174" spans="1:105" ht="33">
      <c r="A174" s="27"/>
      <c r="B174" s="157">
        <v>62</v>
      </c>
      <c r="C174" s="105" t="s">
        <v>367</v>
      </c>
      <c r="D174" s="104" t="s">
        <v>734</v>
      </c>
      <c r="E174" s="16">
        <v>1</v>
      </c>
      <c r="F174" s="101" t="str">
        <f t="shared" si="65"/>
        <v>000</v>
      </c>
      <c r="G174" s="22">
        <v>0</v>
      </c>
      <c r="H174" s="18" t="s">
        <v>18</v>
      </c>
      <c r="I174" s="18">
        <v>1</v>
      </c>
      <c r="J174" s="18">
        <v>1</v>
      </c>
      <c r="K174" s="18" t="s">
        <v>448</v>
      </c>
      <c r="L174" s="18" t="s">
        <v>449</v>
      </c>
      <c r="M174" s="18">
        <v>1</v>
      </c>
      <c r="N174" s="18">
        <v>0</v>
      </c>
      <c r="O174" s="18">
        <v>0</v>
      </c>
      <c r="P174" s="18">
        <v>0</v>
      </c>
      <c r="Q174" s="18">
        <v>0</v>
      </c>
      <c r="R174" s="18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0</v>
      </c>
      <c r="X174" s="18">
        <v>0</v>
      </c>
      <c r="Y174" s="18" t="s">
        <v>368</v>
      </c>
      <c r="Z174" s="18">
        <v>0</v>
      </c>
      <c r="AA174" s="18">
        <v>0</v>
      </c>
      <c r="AB174" s="18">
        <v>0</v>
      </c>
      <c r="AC174" s="18">
        <v>0</v>
      </c>
      <c r="AD174" s="18">
        <v>0</v>
      </c>
      <c r="AE174" s="18">
        <v>0</v>
      </c>
      <c r="AF174" s="18">
        <v>0</v>
      </c>
      <c r="AG174" s="18">
        <v>0</v>
      </c>
      <c r="AH174" s="18">
        <v>0</v>
      </c>
      <c r="AI174" s="18">
        <v>0</v>
      </c>
      <c r="AJ174" s="18">
        <v>0</v>
      </c>
      <c r="AK174" s="18">
        <v>0</v>
      </c>
      <c r="AL174" s="18">
        <v>0</v>
      </c>
      <c r="AM174" s="18">
        <v>0</v>
      </c>
      <c r="AN174" s="18">
        <v>0</v>
      </c>
      <c r="AO174" s="18">
        <v>0</v>
      </c>
      <c r="AP174" s="18">
        <v>0</v>
      </c>
      <c r="AQ174" s="18">
        <v>0</v>
      </c>
      <c r="AR174" s="18">
        <v>0</v>
      </c>
      <c r="AS174" s="18">
        <v>0</v>
      </c>
      <c r="AT174" s="18">
        <v>0</v>
      </c>
      <c r="AU174" s="18">
        <v>0</v>
      </c>
      <c r="AV174" s="18">
        <v>0</v>
      </c>
      <c r="AW174" s="18">
        <v>0</v>
      </c>
      <c r="AX174" s="18">
        <v>0</v>
      </c>
      <c r="AY174" s="18">
        <v>0</v>
      </c>
      <c r="AZ174" s="18">
        <v>0</v>
      </c>
      <c r="BA174" s="18">
        <v>0</v>
      </c>
      <c r="BB174" s="18">
        <v>0</v>
      </c>
      <c r="BC174" s="18">
        <v>0</v>
      </c>
      <c r="BD174" s="18">
        <v>0</v>
      </c>
      <c r="BE174" s="18">
        <v>0</v>
      </c>
      <c r="BF174" s="18">
        <v>0</v>
      </c>
      <c r="BG174" s="18">
        <v>0</v>
      </c>
      <c r="BH174" s="18">
        <v>0</v>
      </c>
      <c r="BI174" s="18">
        <v>0</v>
      </c>
      <c r="BJ174" s="18">
        <v>0</v>
      </c>
      <c r="BK174" s="18">
        <v>0</v>
      </c>
      <c r="BL174" s="18">
        <v>0</v>
      </c>
      <c r="BM174" s="23">
        <f>G174</f>
        <v>0</v>
      </c>
      <c r="BN174" s="18">
        <v>0</v>
      </c>
      <c r="BO174" s="18">
        <v>0</v>
      </c>
      <c r="BP174" s="18">
        <v>0</v>
      </c>
      <c r="BQ174" s="18">
        <v>0</v>
      </c>
      <c r="BR174" s="18">
        <v>0</v>
      </c>
      <c r="BS174" s="18">
        <v>0</v>
      </c>
      <c r="BT174" s="18">
        <v>0</v>
      </c>
      <c r="BU174" s="18">
        <v>0</v>
      </c>
      <c r="BV174" s="18">
        <v>0</v>
      </c>
      <c r="BW174" s="18">
        <v>0</v>
      </c>
      <c r="BX174" s="18">
        <v>0</v>
      </c>
      <c r="BY174" s="18">
        <v>0</v>
      </c>
      <c r="BZ174" s="18">
        <v>0</v>
      </c>
      <c r="CA174" s="18">
        <v>0</v>
      </c>
      <c r="CB174" s="18">
        <v>0</v>
      </c>
      <c r="CC174" s="18">
        <v>0</v>
      </c>
      <c r="CD174" s="18">
        <v>0</v>
      </c>
      <c r="CE174" s="18">
        <v>0</v>
      </c>
      <c r="CF174" s="18">
        <v>0</v>
      </c>
      <c r="CG174" s="18">
        <v>0</v>
      </c>
      <c r="CH174" s="18">
        <v>0</v>
      </c>
      <c r="CI174" s="18">
        <v>0</v>
      </c>
      <c r="CJ174" s="18">
        <v>0</v>
      </c>
      <c r="CK174" s="18" t="str">
        <f t="shared" ca="1" si="66"/>
        <v>06</v>
      </c>
      <c r="CL174" s="18" t="str">
        <f t="shared" ca="1" si="67"/>
        <v>16</v>
      </c>
      <c r="CM174" s="18" t="str">
        <f t="shared" ca="1" si="68"/>
        <v>08</v>
      </c>
      <c r="CN174" s="18" t="str">
        <f t="shared" ca="1" si="69"/>
        <v>05</v>
      </c>
      <c r="CO174" s="18" t="str">
        <f t="shared" ca="1" si="70"/>
        <v>11</v>
      </c>
      <c r="CP174" s="18" t="str">
        <f t="shared" ca="1" si="71"/>
        <v>14</v>
      </c>
      <c r="CQ174" s="18" t="str">
        <f t="shared" ca="1" si="72"/>
        <v>2C</v>
      </c>
      <c r="CR174" s="18" t="str">
        <f t="shared" ca="1" si="73"/>
        <v>00</v>
      </c>
      <c r="CS174" s="18" t="s">
        <v>25</v>
      </c>
      <c r="CT174" s="18">
        <f t="shared" ca="1" si="64"/>
        <v>95</v>
      </c>
      <c r="CU174" s="16" t="str">
        <f t="shared" ca="1" si="74"/>
        <v>7B01015FA501000000000000000000000000000000000C0000000000000000000000000000000000000000000000000000000000000000000000000000000000000000000000000000000000000000000000000000000616080511142C007D</v>
      </c>
      <c r="CV174" s="95">
        <v>173</v>
      </c>
      <c r="CW174" s="21"/>
      <c r="CX174" s="18" t="str">
        <f t="shared" si="75"/>
        <v>00</v>
      </c>
      <c r="CY174" s="18">
        <f t="shared" si="76"/>
        <v>0</v>
      </c>
      <c r="CZ174" s="20"/>
      <c r="DA174" s="21"/>
    </row>
    <row r="175" spans="1:105" ht="33">
      <c r="A175" s="27"/>
      <c r="B175" s="158"/>
      <c r="C175" s="165" t="s">
        <v>424</v>
      </c>
      <c r="D175" s="104"/>
      <c r="E175" s="16">
        <v>2</v>
      </c>
      <c r="F175" s="101" t="str">
        <f t="shared" si="65"/>
        <v>127</v>
      </c>
      <c r="G175" s="22" t="s">
        <v>246</v>
      </c>
      <c r="H175" s="18" t="s">
        <v>18</v>
      </c>
      <c r="I175" s="18">
        <v>1</v>
      </c>
      <c r="J175" s="18">
        <v>1</v>
      </c>
      <c r="K175" s="18" t="s">
        <v>448</v>
      </c>
      <c r="L175" s="18" t="s">
        <v>449</v>
      </c>
      <c r="M175" s="18">
        <v>1</v>
      </c>
      <c r="N175" s="18">
        <v>0</v>
      </c>
      <c r="O175" s="18">
        <v>0</v>
      </c>
      <c r="P175" s="18">
        <v>0</v>
      </c>
      <c r="Q175" s="18">
        <v>0</v>
      </c>
      <c r="R175" s="18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0</v>
      </c>
      <c r="X175" s="18">
        <v>0</v>
      </c>
      <c r="Y175" s="18" t="s">
        <v>368</v>
      </c>
      <c r="Z175" s="18">
        <v>0</v>
      </c>
      <c r="AA175" s="18">
        <v>0</v>
      </c>
      <c r="AB175" s="18">
        <v>0</v>
      </c>
      <c r="AC175" s="18">
        <v>0</v>
      </c>
      <c r="AD175" s="18">
        <v>0</v>
      </c>
      <c r="AE175" s="18">
        <v>0</v>
      </c>
      <c r="AF175" s="18">
        <v>0</v>
      </c>
      <c r="AG175" s="18">
        <v>0</v>
      </c>
      <c r="AH175" s="18">
        <v>0</v>
      </c>
      <c r="AI175" s="18">
        <v>0</v>
      </c>
      <c r="AJ175" s="18">
        <v>0</v>
      </c>
      <c r="AK175" s="18">
        <v>0</v>
      </c>
      <c r="AL175" s="18">
        <v>0</v>
      </c>
      <c r="AM175" s="18">
        <v>0</v>
      </c>
      <c r="AN175" s="18">
        <v>0</v>
      </c>
      <c r="AO175" s="18">
        <v>0</v>
      </c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  <c r="AW175" s="18">
        <v>0</v>
      </c>
      <c r="AX175" s="18">
        <v>0</v>
      </c>
      <c r="AY175" s="18">
        <v>0</v>
      </c>
      <c r="AZ175" s="18">
        <v>0</v>
      </c>
      <c r="BA175" s="18">
        <v>0</v>
      </c>
      <c r="BB175" s="18">
        <v>0</v>
      </c>
      <c r="BC175" s="18">
        <v>0</v>
      </c>
      <c r="BD175" s="18">
        <v>0</v>
      </c>
      <c r="BE175" s="18">
        <v>0</v>
      </c>
      <c r="BF175" s="18">
        <v>0</v>
      </c>
      <c r="BG175" s="18">
        <v>0</v>
      </c>
      <c r="BH175" s="18">
        <v>0</v>
      </c>
      <c r="BI175" s="18">
        <v>0</v>
      </c>
      <c r="BJ175" s="18">
        <v>0</v>
      </c>
      <c r="BK175" s="18">
        <v>0</v>
      </c>
      <c r="BL175" s="18">
        <v>0</v>
      </c>
      <c r="BM175" s="23" t="str">
        <f t="shared" ref="BM175:BM176" si="91">G175</f>
        <v>7F</v>
      </c>
      <c r="BN175" s="18">
        <v>0</v>
      </c>
      <c r="BO175" s="18">
        <v>0</v>
      </c>
      <c r="BP175" s="18">
        <v>0</v>
      </c>
      <c r="BQ175" s="18">
        <v>0</v>
      </c>
      <c r="BR175" s="18">
        <v>0</v>
      </c>
      <c r="BS175" s="18">
        <v>0</v>
      </c>
      <c r="BT175" s="18">
        <v>0</v>
      </c>
      <c r="BU175" s="18">
        <v>0</v>
      </c>
      <c r="BV175" s="18">
        <v>0</v>
      </c>
      <c r="BW175" s="18">
        <v>0</v>
      </c>
      <c r="BX175" s="18">
        <v>0</v>
      </c>
      <c r="BY175" s="18">
        <v>0</v>
      </c>
      <c r="BZ175" s="18">
        <v>0</v>
      </c>
      <c r="CA175" s="18">
        <v>0</v>
      </c>
      <c r="CB175" s="18">
        <v>0</v>
      </c>
      <c r="CC175" s="18">
        <v>0</v>
      </c>
      <c r="CD175" s="18">
        <v>0</v>
      </c>
      <c r="CE175" s="18">
        <v>0</v>
      </c>
      <c r="CF175" s="18">
        <v>0</v>
      </c>
      <c r="CG175" s="18">
        <v>0</v>
      </c>
      <c r="CH175" s="18">
        <v>0</v>
      </c>
      <c r="CI175" s="18">
        <v>0</v>
      </c>
      <c r="CJ175" s="18">
        <v>0</v>
      </c>
      <c r="CK175" s="18" t="str">
        <f t="shared" ca="1" si="66"/>
        <v>06</v>
      </c>
      <c r="CL175" s="18" t="str">
        <f t="shared" ca="1" si="67"/>
        <v>16</v>
      </c>
      <c r="CM175" s="18" t="str">
        <f t="shared" ca="1" si="68"/>
        <v>08</v>
      </c>
      <c r="CN175" s="18" t="str">
        <f t="shared" ca="1" si="69"/>
        <v>05</v>
      </c>
      <c r="CO175" s="18" t="str">
        <f t="shared" ca="1" si="70"/>
        <v>11</v>
      </c>
      <c r="CP175" s="18" t="str">
        <f t="shared" ca="1" si="71"/>
        <v>14</v>
      </c>
      <c r="CQ175" s="18" t="str">
        <f t="shared" ca="1" si="72"/>
        <v>2C</v>
      </c>
      <c r="CR175" s="18" t="str">
        <f t="shared" ca="1" si="73"/>
        <v>05</v>
      </c>
      <c r="CS175" s="18" t="s">
        <v>25</v>
      </c>
      <c r="CT175" s="18">
        <f t="shared" ca="1" si="64"/>
        <v>95</v>
      </c>
      <c r="CU175" s="16" t="str">
        <f t="shared" ca="1" si="74"/>
        <v>7B01015FA501000000000000000000000000000000000C0000000000000000000000000000000000000000000000000000000000000000000000000000007F00000000000000000000000000000000000000000000000616080511142C057D</v>
      </c>
      <c r="CV175" s="95">
        <v>174</v>
      </c>
      <c r="CW175" s="21"/>
      <c r="CX175" s="18" t="str">
        <f t="shared" si="75"/>
        <v>00</v>
      </c>
      <c r="CY175" s="18">
        <f t="shared" si="76"/>
        <v>0</v>
      </c>
      <c r="CZ175" s="20"/>
      <c r="DA175" s="21"/>
    </row>
    <row r="176" spans="1:105" ht="33">
      <c r="A176" s="27"/>
      <c r="B176" s="159"/>
      <c r="C176" s="166"/>
      <c r="D176" s="104"/>
      <c r="E176" s="16">
        <v>3</v>
      </c>
      <c r="F176" s="101" t="str">
        <f t="shared" si="65"/>
        <v>255</v>
      </c>
      <c r="G176" s="22" t="s">
        <v>22</v>
      </c>
      <c r="H176" s="18" t="s">
        <v>18</v>
      </c>
      <c r="I176" s="18">
        <v>1</v>
      </c>
      <c r="J176" s="18">
        <v>1</v>
      </c>
      <c r="K176" s="18" t="s">
        <v>448</v>
      </c>
      <c r="L176" s="18" t="s">
        <v>449</v>
      </c>
      <c r="M176" s="18">
        <v>1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0</v>
      </c>
      <c r="X176" s="18">
        <v>0</v>
      </c>
      <c r="Y176" s="18" t="s">
        <v>368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8">
        <v>0</v>
      </c>
      <c r="AL176" s="18">
        <v>0</v>
      </c>
      <c r="AM176" s="18">
        <v>0</v>
      </c>
      <c r="AN176" s="18">
        <v>0</v>
      </c>
      <c r="AO176" s="18">
        <v>0</v>
      </c>
      <c r="AP176" s="18">
        <v>0</v>
      </c>
      <c r="AQ176" s="18">
        <v>0</v>
      </c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  <c r="BA176" s="18">
        <v>0</v>
      </c>
      <c r="BB176" s="18">
        <v>0</v>
      </c>
      <c r="BC176" s="18">
        <v>0</v>
      </c>
      <c r="BD176" s="18">
        <v>0</v>
      </c>
      <c r="BE176" s="18">
        <v>0</v>
      </c>
      <c r="BF176" s="18">
        <v>0</v>
      </c>
      <c r="BG176" s="18">
        <v>0</v>
      </c>
      <c r="BH176" s="18">
        <v>0</v>
      </c>
      <c r="BI176" s="18">
        <v>0</v>
      </c>
      <c r="BJ176" s="18">
        <v>0</v>
      </c>
      <c r="BK176" s="18">
        <v>0</v>
      </c>
      <c r="BL176" s="18">
        <v>0</v>
      </c>
      <c r="BM176" s="23" t="str">
        <f t="shared" si="91"/>
        <v>FF</v>
      </c>
      <c r="BN176" s="18">
        <v>0</v>
      </c>
      <c r="BO176" s="18">
        <v>0</v>
      </c>
      <c r="BP176" s="18">
        <v>0</v>
      </c>
      <c r="BQ176" s="18">
        <v>0</v>
      </c>
      <c r="BR176" s="18">
        <v>0</v>
      </c>
      <c r="BS176" s="18">
        <v>0</v>
      </c>
      <c r="BT176" s="18">
        <v>0</v>
      </c>
      <c r="BU176" s="18">
        <v>0</v>
      </c>
      <c r="BV176" s="18">
        <v>0</v>
      </c>
      <c r="BW176" s="18">
        <v>0</v>
      </c>
      <c r="BX176" s="18">
        <v>0</v>
      </c>
      <c r="BY176" s="18">
        <v>0</v>
      </c>
      <c r="BZ176" s="18">
        <v>0</v>
      </c>
      <c r="CA176" s="18">
        <v>0</v>
      </c>
      <c r="CB176" s="18">
        <v>0</v>
      </c>
      <c r="CC176" s="18">
        <v>0</v>
      </c>
      <c r="CD176" s="18">
        <v>0</v>
      </c>
      <c r="CE176" s="18">
        <v>0</v>
      </c>
      <c r="CF176" s="18">
        <v>0</v>
      </c>
      <c r="CG176" s="18">
        <v>0</v>
      </c>
      <c r="CH176" s="18">
        <v>0</v>
      </c>
      <c r="CI176" s="18">
        <v>0</v>
      </c>
      <c r="CJ176" s="18">
        <v>0</v>
      </c>
      <c r="CK176" s="18" t="str">
        <f t="shared" ca="1" si="66"/>
        <v>06</v>
      </c>
      <c r="CL176" s="18" t="str">
        <f t="shared" ca="1" si="67"/>
        <v>16</v>
      </c>
      <c r="CM176" s="18" t="str">
        <f t="shared" ca="1" si="68"/>
        <v>08</v>
      </c>
      <c r="CN176" s="18" t="str">
        <f t="shared" ca="1" si="69"/>
        <v>05</v>
      </c>
      <c r="CO176" s="18" t="str">
        <f t="shared" ca="1" si="70"/>
        <v>11</v>
      </c>
      <c r="CP176" s="18" t="str">
        <f t="shared" ca="1" si="71"/>
        <v>14</v>
      </c>
      <c r="CQ176" s="18" t="str">
        <f t="shared" ca="1" si="72"/>
        <v>2C</v>
      </c>
      <c r="CR176" s="18" t="str">
        <f t="shared" ca="1" si="73"/>
        <v>05</v>
      </c>
      <c r="CS176" s="18" t="s">
        <v>25</v>
      </c>
      <c r="CT176" s="18">
        <f t="shared" ca="1" si="64"/>
        <v>95</v>
      </c>
      <c r="CU176" s="16" t="str">
        <f t="shared" ca="1" si="74"/>
        <v>7B01015FA501000000000000000000000000000000000C000000000000000000000000000000000000000000000000000000000000000000000000000000FF00000000000000000000000000000000000000000000000616080511142C057D</v>
      </c>
      <c r="CV176" s="95">
        <v>175</v>
      </c>
      <c r="CW176" s="21"/>
      <c r="CX176" s="18" t="str">
        <f t="shared" si="75"/>
        <v>00</v>
      </c>
      <c r="CY176" s="18">
        <f t="shared" si="76"/>
        <v>0</v>
      </c>
      <c r="CZ176" s="20"/>
      <c r="DA176" s="21"/>
    </row>
    <row r="177" spans="1:105" ht="33">
      <c r="A177" s="27"/>
      <c r="B177" s="157">
        <v>63</v>
      </c>
      <c r="C177" s="105" t="s">
        <v>369</v>
      </c>
      <c r="D177" s="104" t="s">
        <v>736</v>
      </c>
      <c r="E177" s="16">
        <v>1</v>
      </c>
      <c r="F177" s="101" t="str">
        <f t="shared" si="65"/>
        <v>000</v>
      </c>
      <c r="G177" s="22">
        <v>0</v>
      </c>
      <c r="H177" s="18" t="s">
        <v>18</v>
      </c>
      <c r="I177" s="18">
        <v>1</v>
      </c>
      <c r="J177" s="18">
        <v>1</v>
      </c>
      <c r="K177" s="18" t="s">
        <v>448</v>
      </c>
      <c r="L177" s="18" t="s">
        <v>449</v>
      </c>
      <c r="M177" s="18">
        <v>1</v>
      </c>
      <c r="N177" s="18">
        <v>0</v>
      </c>
      <c r="O177" s="18">
        <v>0</v>
      </c>
      <c r="P177" s="18">
        <v>0</v>
      </c>
      <c r="Q177" s="18">
        <v>0</v>
      </c>
      <c r="R177" s="18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0</v>
      </c>
      <c r="X177" s="18">
        <v>0</v>
      </c>
      <c r="Y177" s="18" t="s">
        <v>368</v>
      </c>
      <c r="Z177" s="18">
        <v>0</v>
      </c>
      <c r="AA177" s="18">
        <v>0</v>
      </c>
      <c r="AB177" s="18">
        <v>0</v>
      </c>
      <c r="AC177" s="18">
        <v>0</v>
      </c>
      <c r="AD177" s="18">
        <v>0</v>
      </c>
      <c r="AE177" s="18">
        <v>0</v>
      </c>
      <c r="AF177" s="18">
        <v>0</v>
      </c>
      <c r="AG177" s="18">
        <v>0</v>
      </c>
      <c r="AH177" s="18">
        <v>0</v>
      </c>
      <c r="AI177" s="18">
        <v>0</v>
      </c>
      <c r="AJ177" s="18">
        <v>0</v>
      </c>
      <c r="AK177" s="18">
        <v>0</v>
      </c>
      <c r="AL177" s="18">
        <v>0</v>
      </c>
      <c r="AM177" s="18">
        <v>0</v>
      </c>
      <c r="AN177" s="18">
        <v>0</v>
      </c>
      <c r="AO177" s="18">
        <v>0</v>
      </c>
      <c r="AP177" s="18">
        <v>0</v>
      </c>
      <c r="AQ177" s="18">
        <v>0</v>
      </c>
      <c r="AR177" s="18">
        <v>0</v>
      </c>
      <c r="AS177" s="18">
        <v>0</v>
      </c>
      <c r="AT177" s="18">
        <v>0</v>
      </c>
      <c r="AU177" s="18">
        <v>0</v>
      </c>
      <c r="AV177" s="18">
        <v>0</v>
      </c>
      <c r="AW177" s="18">
        <v>0</v>
      </c>
      <c r="AX177" s="18">
        <v>0</v>
      </c>
      <c r="AY177" s="18">
        <v>0</v>
      </c>
      <c r="AZ177" s="18">
        <v>0</v>
      </c>
      <c r="BA177" s="18">
        <v>0</v>
      </c>
      <c r="BB177" s="18">
        <v>0</v>
      </c>
      <c r="BC177" s="18">
        <v>0</v>
      </c>
      <c r="BD177" s="18">
        <v>0</v>
      </c>
      <c r="BE177" s="18">
        <v>0</v>
      </c>
      <c r="BF177" s="18">
        <v>0</v>
      </c>
      <c r="BG177" s="18">
        <v>0</v>
      </c>
      <c r="BH177" s="18">
        <v>0</v>
      </c>
      <c r="BI177" s="18">
        <v>0</v>
      </c>
      <c r="BJ177" s="18">
        <v>0</v>
      </c>
      <c r="BK177" s="18">
        <v>0</v>
      </c>
      <c r="BL177" s="18">
        <v>0</v>
      </c>
      <c r="BM177" s="18">
        <v>0</v>
      </c>
      <c r="BN177" s="23">
        <f>G177</f>
        <v>0</v>
      </c>
      <c r="BO177" s="18">
        <v>0</v>
      </c>
      <c r="BP177" s="18">
        <v>0</v>
      </c>
      <c r="BQ177" s="18">
        <v>0</v>
      </c>
      <c r="BR177" s="18">
        <v>0</v>
      </c>
      <c r="BS177" s="18">
        <v>0</v>
      </c>
      <c r="BT177" s="18">
        <v>0</v>
      </c>
      <c r="BU177" s="18">
        <v>0</v>
      </c>
      <c r="BV177" s="18">
        <v>0</v>
      </c>
      <c r="BW177" s="18">
        <v>0</v>
      </c>
      <c r="BX177" s="18">
        <v>0</v>
      </c>
      <c r="BY177" s="18">
        <v>0</v>
      </c>
      <c r="BZ177" s="18">
        <v>0</v>
      </c>
      <c r="CA177" s="18">
        <v>0</v>
      </c>
      <c r="CB177" s="18">
        <v>0</v>
      </c>
      <c r="CC177" s="18">
        <v>0</v>
      </c>
      <c r="CD177" s="18">
        <v>0</v>
      </c>
      <c r="CE177" s="18">
        <v>0</v>
      </c>
      <c r="CF177" s="18">
        <v>0</v>
      </c>
      <c r="CG177" s="18">
        <v>0</v>
      </c>
      <c r="CH177" s="18">
        <v>0</v>
      </c>
      <c r="CI177" s="18">
        <v>0</v>
      </c>
      <c r="CJ177" s="18">
        <v>0</v>
      </c>
      <c r="CK177" s="18" t="str">
        <f t="shared" ca="1" si="66"/>
        <v>06</v>
      </c>
      <c r="CL177" s="18" t="str">
        <f t="shared" ca="1" si="67"/>
        <v>16</v>
      </c>
      <c r="CM177" s="18" t="str">
        <f t="shared" ca="1" si="68"/>
        <v>08</v>
      </c>
      <c r="CN177" s="18" t="str">
        <f t="shared" ca="1" si="69"/>
        <v>05</v>
      </c>
      <c r="CO177" s="18" t="str">
        <f t="shared" ca="1" si="70"/>
        <v>11</v>
      </c>
      <c r="CP177" s="18" t="str">
        <f t="shared" ca="1" si="71"/>
        <v>14</v>
      </c>
      <c r="CQ177" s="18" t="str">
        <f t="shared" ca="1" si="72"/>
        <v>2C</v>
      </c>
      <c r="CR177" s="18" t="str">
        <f t="shared" ca="1" si="73"/>
        <v>00</v>
      </c>
      <c r="CS177" s="18" t="s">
        <v>25</v>
      </c>
      <c r="CT177" s="18">
        <f t="shared" ca="1" si="64"/>
        <v>95</v>
      </c>
      <c r="CU177" s="16" t="str">
        <f t="shared" ca="1" si="74"/>
        <v>7B01015FA501000000000000000000000000000000000C0000000000000000000000000000000000000000000000000000000000000000000000000000000000000000000000000000000000000000000000000000000616080511142C007D</v>
      </c>
      <c r="CV177" s="95">
        <v>176</v>
      </c>
      <c r="CW177" s="21"/>
      <c r="CX177" s="18" t="str">
        <f t="shared" si="75"/>
        <v>00</v>
      </c>
      <c r="CY177" s="18">
        <f t="shared" si="76"/>
        <v>0</v>
      </c>
      <c r="CZ177" s="20"/>
      <c r="DA177" s="21"/>
    </row>
    <row r="178" spans="1:105" ht="33">
      <c r="A178" s="27"/>
      <c r="B178" s="158"/>
      <c r="C178" s="165" t="s">
        <v>425</v>
      </c>
      <c r="D178" s="104"/>
      <c r="E178" s="16">
        <v>2</v>
      </c>
      <c r="F178" s="101" t="str">
        <f t="shared" si="65"/>
        <v>127</v>
      </c>
      <c r="G178" s="22" t="s">
        <v>246</v>
      </c>
      <c r="H178" s="18" t="s">
        <v>18</v>
      </c>
      <c r="I178" s="18">
        <v>1</v>
      </c>
      <c r="J178" s="18">
        <v>1</v>
      </c>
      <c r="K178" s="18" t="s">
        <v>448</v>
      </c>
      <c r="L178" s="18" t="s">
        <v>449</v>
      </c>
      <c r="M178" s="18">
        <v>1</v>
      </c>
      <c r="N178" s="18">
        <v>0</v>
      </c>
      <c r="O178" s="18">
        <v>0</v>
      </c>
      <c r="P178" s="18">
        <v>0</v>
      </c>
      <c r="Q178" s="18">
        <v>0</v>
      </c>
      <c r="R178" s="18">
        <v>0</v>
      </c>
      <c r="S178" s="19">
        <v>0</v>
      </c>
      <c r="T178" s="19">
        <v>0</v>
      </c>
      <c r="U178" s="19">
        <v>0</v>
      </c>
      <c r="V178" s="19">
        <v>0</v>
      </c>
      <c r="W178" s="19">
        <v>0</v>
      </c>
      <c r="X178" s="18">
        <v>0</v>
      </c>
      <c r="Y178" s="18" t="s">
        <v>368</v>
      </c>
      <c r="Z178" s="18">
        <v>0</v>
      </c>
      <c r="AA178" s="18">
        <v>0</v>
      </c>
      <c r="AB178" s="18">
        <v>0</v>
      </c>
      <c r="AC178" s="18">
        <v>0</v>
      </c>
      <c r="AD178" s="18">
        <v>0</v>
      </c>
      <c r="AE178" s="18">
        <v>0</v>
      </c>
      <c r="AF178" s="18">
        <v>0</v>
      </c>
      <c r="AG178" s="18">
        <v>0</v>
      </c>
      <c r="AH178" s="18">
        <v>0</v>
      </c>
      <c r="AI178" s="18">
        <v>0</v>
      </c>
      <c r="AJ178" s="18">
        <v>0</v>
      </c>
      <c r="AK178" s="18">
        <v>0</v>
      </c>
      <c r="AL178" s="18">
        <v>0</v>
      </c>
      <c r="AM178" s="18">
        <v>0</v>
      </c>
      <c r="AN178" s="18">
        <v>0</v>
      </c>
      <c r="AO178" s="18">
        <v>0</v>
      </c>
      <c r="AP178" s="18">
        <v>0</v>
      </c>
      <c r="AQ178" s="18">
        <v>0</v>
      </c>
      <c r="AR178" s="18">
        <v>0</v>
      </c>
      <c r="AS178" s="18">
        <v>0</v>
      </c>
      <c r="AT178" s="18">
        <v>0</v>
      </c>
      <c r="AU178" s="18">
        <v>0</v>
      </c>
      <c r="AV178" s="18">
        <v>0</v>
      </c>
      <c r="AW178" s="18">
        <v>0</v>
      </c>
      <c r="AX178" s="18">
        <v>0</v>
      </c>
      <c r="AY178" s="18">
        <v>0</v>
      </c>
      <c r="AZ178" s="18">
        <v>0</v>
      </c>
      <c r="BA178" s="18">
        <v>0</v>
      </c>
      <c r="BB178" s="18">
        <v>0</v>
      </c>
      <c r="BC178" s="18">
        <v>0</v>
      </c>
      <c r="BD178" s="18">
        <v>0</v>
      </c>
      <c r="BE178" s="18">
        <v>0</v>
      </c>
      <c r="BF178" s="18">
        <v>0</v>
      </c>
      <c r="BG178" s="18">
        <v>0</v>
      </c>
      <c r="BH178" s="18">
        <v>0</v>
      </c>
      <c r="BI178" s="18">
        <v>0</v>
      </c>
      <c r="BJ178" s="18">
        <v>0</v>
      </c>
      <c r="BK178" s="18">
        <v>0</v>
      </c>
      <c r="BL178" s="18">
        <v>0</v>
      </c>
      <c r="BM178" s="18">
        <v>0</v>
      </c>
      <c r="BN178" s="23" t="str">
        <f t="shared" ref="BN178:BN179" si="92">G178</f>
        <v>7F</v>
      </c>
      <c r="BO178" s="18">
        <v>0</v>
      </c>
      <c r="BP178" s="18">
        <v>0</v>
      </c>
      <c r="BQ178" s="18">
        <v>0</v>
      </c>
      <c r="BR178" s="18">
        <v>0</v>
      </c>
      <c r="BS178" s="18">
        <v>0</v>
      </c>
      <c r="BT178" s="18">
        <v>0</v>
      </c>
      <c r="BU178" s="18">
        <v>0</v>
      </c>
      <c r="BV178" s="18">
        <v>0</v>
      </c>
      <c r="BW178" s="18">
        <v>0</v>
      </c>
      <c r="BX178" s="18">
        <v>0</v>
      </c>
      <c r="BY178" s="18">
        <v>0</v>
      </c>
      <c r="BZ178" s="18">
        <v>0</v>
      </c>
      <c r="CA178" s="18">
        <v>0</v>
      </c>
      <c r="CB178" s="18">
        <v>0</v>
      </c>
      <c r="CC178" s="18">
        <v>0</v>
      </c>
      <c r="CD178" s="18">
        <v>0</v>
      </c>
      <c r="CE178" s="18">
        <v>0</v>
      </c>
      <c r="CF178" s="18">
        <v>0</v>
      </c>
      <c r="CG178" s="18">
        <v>0</v>
      </c>
      <c r="CH178" s="18">
        <v>0</v>
      </c>
      <c r="CI178" s="18">
        <v>0</v>
      </c>
      <c r="CJ178" s="18">
        <v>0</v>
      </c>
      <c r="CK178" s="18" t="str">
        <f t="shared" ca="1" si="66"/>
        <v>06</v>
      </c>
      <c r="CL178" s="18" t="str">
        <f t="shared" ca="1" si="67"/>
        <v>16</v>
      </c>
      <c r="CM178" s="18" t="str">
        <f t="shared" ca="1" si="68"/>
        <v>08</v>
      </c>
      <c r="CN178" s="18" t="str">
        <f t="shared" ca="1" si="69"/>
        <v>05</v>
      </c>
      <c r="CO178" s="18" t="str">
        <f t="shared" ca="1" si="70"/>
        <v>11</v>
      </c>
      <c r="CP178" s="18" t="str">
        <f t="shared" ca="1" si="71"/>
        <v>14</v>
      </c>
      <c r="CQ178" s="18" t="str">
        <f t="shared" ca="1" si="72"/>
        <v>2C</v>
      </c>
      <c r="CR178" s="18" t="str">
        <f t="shared" ca="1" si="73"/>
        <v>05</v>
      </c>
      <c r="CS178" s="18" t="s">
        <v>25</v>
      </c>
      <c r="CT178" s="18">
        <f t="shared" ca="1" si="64"/>
        <v>95</v>
      </c>
      <c r="CU178" s="16" t="str">
        <f t="shared" ca="1" si="74"/>
        <v>7B01015FA501000000000000000000000000000000000C000000000000000000000000000000000000000000000000000000000000000000000000000000007F000000000000000000000000000000000000000000000616080511142C057D</v>
      </c>
      <c r="CV178" s="95">
        <v>177</v>
      </c>
      <c r="CW178" s="21"/>
      <c r="CX178" s="18" t="str">
        <f t="shared" si="75"/>
        <v>00</v>
      </c>
      <c r="CY178" s="18">
        <f t="shared" si="76"/>
        <v>0</v>
      </c>
      <c r="CZ178" s="20"/>
      <c r="DA178" s="21"/>
    </row>
    <row r="179" spans="1:105" ht="33">
      <c r="A179" s="27"/>
      <c r="B179" s="159"/>
      <c r="C179" s="166"/>
      <c r="D179" s="104"/>
      <c r="E179" s="16">
        <v>3</v>
      </c>
      <c r="F179" s="101" t="str">
        <f t="shared" si="65"/>
        <v>255</v>
      </c>
      <c r="G179" s="22" t="s">
        <v>22</v>
      </c>
      <c r="H179" s="18" t="s">
        <v>18</v>
      </c>
      <c r="I179" s="18">
        <v>1</v>
      </c>
      <c r="J179" s="18">
        <v>1</v>
      </c>
      <c r="K179" s="18" t="s">
        <v>448</v>
      </c>
      <c r="L179" s="18" t="s">
        <v>449</v>
      </c>
      <c r="M179" s="18">
        <v>1</v>
      </c>
      <c r="N179" s="18">
        <v>0</v>
      </c>
      <c r="O179" s="18">
        <v>0</v>
      </c>
      <c r="P179" s="18">
        <v>0</v>
      </c>
      <c r="Q179" s="18">
        <v>0</v>
      </c>
      <c r="R179" s="18">
        <v>0</v>
      </c>
      <c r="S179" s="19">
        <v>0</v>
      </c>
      <c r="T179" s="19">
        <v>0</v>
      </c>
      <c r="U179" s="19">
        <v>0</v>
      </c>
      <c r="V179" s="19">
        <v>0</v>
      </c>
      <c r="W179" s="19">
        <v>0</v>
      </c>
      <c r="X179" s="18">
        <v>0</v>
      </c>
      <c r="Y179" s="18" t="s">
        <v>368</v>
      </c>
      <c r="Z179" s="18">
        <v>0</v>
      </c>
      <c r="AA179" s="18">
        <v>0</v>
      </c>
      <c r="AB179" s="18">
        <v>0</v>
      </c>
      <c r="AC179" s="18">
        <v>0</v>
      </c>
      <c r="AD179" s="18">
        <v>0</v>
      </c>
      <c r="AE179" s="18">
        <v>0</v>
      </c>
      <c r="AF179" s="18">
        <v>0</v>
      </c>
      <c r="AG179" s="18">
        <v>0</v>
      </c>
      <c r="AH179" s="18">
        <v>0</v>
      </c>
      <c r="AI179" s="18">
        <v>0</v>
      </c>
      <c r="AJ179" s="18">
        <v>0</v>
      </c>
      <c r="AK179" s="18">
        <v>0</v>
      </c>
      <c r="AL179" s="18">
        <v>0</v>
      </c>
      <c r="AM179" s="18">
        <v>0</v>
      </c>
      <c r="AN179" s="18">
        <v>0</v>
      </c>
      <c r="AO179" s="18">
        <v>0</v>
      </c>
      <c r="AP179" s="18">
        <v>0</v>
      </c>
      <c r="AQ179" s="18">
        <v>0</v>
      </c>
      <c r="AR179" s="18">
        <v>0</v>
      </c>
      <c r="AS179" s="18">
        <v>0</v>
      </c>
      <c r="AT179" s="18">
        <v>0</v>
      </c>
      <c r="AU179" s="18">
        <v>0</v>
      </c>
      <c r="AV179" s="18">
        <v>0</v>
      </c>
      <c r="AW179" s="18">
        <v>0</v>
      </c>
      <c r="AX179" s="18">
        <v>0</v>
      </c>
      <c r="AY179" s="18">
        <v>0</v>
      </c>
      <c r="AZ179" s="18">
        <v>0</v>
      </c>
      <c r="BA179" s="18">
        <v>0</v>
      </c>
      <c r="BB179" s="18">
        <v>0</v>
      </c>
      <c r="BC179" s="18">
        <v>0</v>
      </c>
      <c r="BD179" s="18">
        <v>0</v>
      </c>
      <c r="BE179" s="18">
        <v>0</v>
      </c>
      <c r="BF179" s="18">
        <v>0</v>
      </c>
      <c r="BG179" s="18">
        <v>0</v>
      </c>
      <c r="BH179" s="18">
        <v>0</v>
      </c>
      <c r="BI179" s="18">
        <v>0</v>
      </c>
      <c r="BJ179" s="18">
        <v>0</v>
      </c>
      <c r="BK179" s="18">
        <v>0</v>
      </c>
      <c r="BL179" s="18">
        <v>0</v>
      </c>
      <c r="BM179" s="18">
        <v>0</v>
      </c>
      <c r="BN179" s="23" t="str">
        <f t="shared" si="92"/>
        <v>FF</v>
      </c>
      <c r="BO179" s="18">
        <v>0</v>
      </c>
      <c r="BP179" s="18">
        <v>0</v>
      </c>
      <c r="BQ179" s="18">
        <v>0</v>
      </c>
      <c r="BR179" s="18">
        <v>0</v>
      </c>
      <c r="BS179" s="18">
        <v>0</v>
      </c>
      <c r="BT179" s="18">
        <v>0</v>
      </c>
      <c r="BU179" s="18">
        <v>0</v>
      </c>
      <c r="BV179" s="18">
        <v>0</v>
      </c>
      <c r="BW179" s="18">
        <v>0</v>
      </c>
      <c r="BX179" s="18">
        <v>0</v>
      </c>
      <c r="BY179" s="18">
        <v>0</v>
      </c>
      <c r="BZ179" s="18">
        <v>0</v>
      </c>
      <c r="CA179" s="18">
        <v>0</v>
      </c>
      <c r="CB179" s="18">
        <v>0</v>
      </c>
      <c r="CC179" s="18">
        <v>0</v>
      </c>
      <c r="CD179" s="18">
        <v>0</v>
      </c>
      <c r="CE179" s="18">
        <v>0</v>
      </c>
      <c r="CF179" s="18">
        <v>0</v>
      </c>
      <c r="CG179" s="18">
        <v>0</v>
      </c>
      <c r="CH179" s="18">
        <v>0</v>
      </c>
      <c r="CI179" s="18">
        <v>0</v>
      </c>
      <c r="CJ179" s="18">
        <v>0</v>
      </c>
      <c r="CK179" s="18" t="str">
        <f t="shared" ca="1" si="66"/>
        <v>06</v>
      </c>
      <c r="CL179" s="18" t="str">
        <f t="shared" ca="1" si="67"/>
        <v>16</v>
      </c>
      <c r="CM179" s="18" t="str">
        <f t="shared" ca="1" si="68"/>
        <v>08</v>
      </c>
      <c r="CN179" s="18" t="str">
        <f t="shared" ca="1" si="69"/>
        <v>05</v>
      </c>
      <c r="CO179" s="18" t="str">
        <f t="shared" ca="1" si="70"/>
        <v>11</v>
      </c>
      <c r="CP179" s="18" t="str">
        <f t="shared" ca="1" si="71"/>
        <v>14</v>
      </c>
      <c r="CQ179" s="18" t="str">
        <f t="shared" ca="1" si="72"/>
        <v>2C</v>
      </c>
      <c r="CR179" s="18" t="str">
        <f t="shared" ca="1" si="73"/>
        <v>05</v>
      </c>
      <c r="CS179" s="18" t="s">
        <v>25</v>
      </c>
      <c r="CT179" s="18">
        <f t="shared" ca="1" si="64"/>
        <v>95</v>
      </c>
      <c r="CU179" s="16" t="str">
        <f t="shared" ca="1" si="74"/>
        <v>7B01015FA501000000000000000000000000000000000C00000000000000000000000000000000000000000000000000000000000000000000000000000000FF000000000000000000000000000000000000000000000616080511142C057D</v>
      </c>
      <c r="CV179" s="95">
        <v>178</v>
      </c>
      <c r="CW179" s="21"/>
      <c r="CX179" s="18" t="str">
        <f t="shared" si="75"/>
        <v>00</v>
      </c>
      <c r="CY179" s="18">
        <f t="shared" si="76"/>
        <v>0</v>
      </c>
      <c r="CZ179" s="20"/>
      <c r="DA179" s="21"/>
    </row>
    <row r="180" spans="1:105" ht="33">
      <c r="A180" s="27"/>
      <c r="B180" s="157">
        <v>64</v>
      </c>
      <c r="C180" s="105" t="s">
        <v>367</v>
      </c>
      <c r="D180" s="104" t="s">
        <v>734</v>
      </c>
      <c r="E180" s="16">
        <v>1</v>
      </c>
      <c r="F180" s="101" t="str">
        <f t="shared" si="65"/>
        <v>000</v>
      </c>
      <c r="G180" s="22">
        <v>0</v>
      </c>
      <c r="H180" s="18" t="s">
        <v>18</v>
      </c>
      <c r="I180" s="18">
        <v>1</v>
      </c>
      <c r="J180" s="18">
        <v>1</v>
      </c>
      <c r="K180" s="18" t="s">
        <v>448</v>
      </c>
      <c r="L180" s="18" t="s">
        <v>449</v>
      </c>
      <c r="M180" s="18">
        <v>1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8">
        <v>0</v>
      </c>
      <c r="Y180" s="18" t="s">
        <v>368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</v>
      </c>
      <c r="AG180" s="18">
        <v>0</v>
      </c>
      <c r="AH180" s="18">
        <v>0</v>
      </c>
      <c r="AI180" s="18">
        <v>0</v>
      </c>
      <c r="AJ180" s="18">
        <v>0</v>
      </c>
      <c r="AK180" s="18">
        <v>0</v>
      </c>
      <c r="AL180" s="18">
        <v>0</v>
      </c>
      <c r="AM180" s="18">
        <v>0</v>
      </c>
      <c r="AN180" s="18">
        <v>0</v>
      </c>
      <c r="AO180" s="18">
        <v>0</v>
      </c>
      <c r="AP180" s="18">
        <v>0</v>
      </c>
      <c r="AQ180" s="18">
        <v>0</v>
      </c>
      <c r="AR180" s="18">
        <v>0</v>
      </c>
      <c r="AS180" s="18">
        <v>0</v>
      </c>
      <c r="AT180" s="18">
        <v>0</v>
      </c>
      <c r="AU180" s="18">
        <v>0</v>
      </c>
      <c r="AV180" s="18">
        <v>0</v>
      </c>
      <c r="AW180" s="18">
        <v>0</v>
      </c>
      <c r="AX180" s="18">
        <v>0</v>
      </c>
      <c r="AY180" s="18">
        <v>0</v>
      </c>
      <c r="AZ180" s="18">
        <v>0</v>
      </c>
      <c r="BA180" s="18">
        <v>0</v>
      </c>
      <c r="BB180" s="18">
        <v>0</v>
      </c>
      <c r="BC180" s="18">
        <v>0</v>
      </c>
      <c r="BD180" s="18">
        <v>0</v>
      </c>
      <c r="BE180" s="18">
        <v>0</v>
      </c>
      <c r="BF180" s="18">
        <v>0</v>
      </c>
      <c r="BG180" s="18">
        <v>0</v>
      </c>
      <c r="BH180" s="18">
        <v>0</v>
      </c>
      <c r="BI180" s="18">
        <v>0</v>
      </c>
      <c r="BJ180" s="18">
        <v>0</v>
      </c>
      <c r="BK180" s="18">
        <v>0</v>
      </c>
      <c r="BL180" s="18">
        <v>0</v>
      </c>
      <c r="BM180" s="18">
        <v>0</v>
      </c>
      <c r="BN180" s="18">
        <v>0</v>
      </c>
      <c r="BO180" s="23">
        <f>G180</f>
        <v>0</v>
      </c>
      <c r="BP180" s="18">
        <v>0</v>
      </c>
      <c r="BQ180" s="18">
        <v>0</v>
      </c>
      <c r="BR180" s="18">
        <v>0</v>
      </c>
      <c r="BS180" s="18">
        <v>0</v>
      </c>
      <c r="BT180" s="18">
        <v>0</v>
      </c>
      <c r="BU180" s="18">
        <v>0</v>
      </c>
      <c r="BV180" s="18">
        <v>0</v>
      </c>
      <c r="BW180" s="18">
        <v>0</v>
      </c>
      <c r="BX180" s="18">
        <v>0</v>
      </c>
      <c r="BY180" s="18">
        <v>0</v>
      </c>
      <c r="BZ180" s="18">
        <v>0</v>
      </c>
      <c r="CA180" s="18">
        <v>0</v>
      </c>
      <c r="CB180" s="18">
        <v>0</v>
      </c>
      <c r="CC180" s="18">
        <v>0</v>
      </c>
      <c r="CD180" s="18">
        <v>0</v>
      </c>
      <c r="CE180" s="18">
        <v>0</v>
      </c>
      <c r="CF180" s="18">
        <v>0</v>
      </c>
      <c r="CG180" s="18">
        <v>0</v>
      </c>
      <c r="CH180" s="18">
        <v>0</v>
      </c>
      <c r="CI180" s="18">
        <v>0</v>
      </c>
      <c r="CJ180" s="18">
        <v>0</v>
      </c>
      <c r="CK180" s="18" t="str">
        <f t="shared" ca="1" si="66"/>
        <v>06</v>
      </c>
      <c r="CL180" s="18" t="str">
        <f t="shared" ca="1" si="67"/>
        <v>16</v>
      </c>
      <c r="CM180" s="18" t="str">
        <f t="shared" ca="1" si="68"/>
        <v>08</v>
      </c>
      <c r="CN180" s="18" t="str">
        <f t="shared" ca="1" si="69"/>
        <v>05</v>
      </c>
      <c r="CO180" s="18" t="str">
        <f t="shared" ca="1" si="70"/>
        <v>11</v>
      </c>
      <c r="CP180" s="18" t="str">
        <f t="shared" ca="1" si="71"/>
        <v>14</v>
      </c>
      <c r="CQ180" s="18" t="str">
        <f t="shared" ca="1" si="72"/>
        <v>2C</v>
      </c>
      <c r="CR180" s="18" t="str">
        <f t="shared" ca="1" si="73"/>
        <v>00</v>
      </c>
      <c r="CS180" s="18" t="s">
        <v>25</v>
      </c>
      <c r="CT180" s="18">
        <f t="shared" ca="1" si="64"/>
        <v>95</v>
      </c>
      <c r="CU180" s="16" t="str">
        <f t="shared" ca="1" si="74"/>
        <v>7B01015FA501000000000000000000000000000000000C0000000000000000000000000000000000000000000000000000000000000000000000000000000000000000000000000000000000000000000000000000000616080511142C007D</v>
      </c>
      <c r="CV180" s="95">
        <v>179</v>
      </c>
      <c r="CW180" s="21"/>
      <c r="CX180" s="18" t="str">
        <f t="shared" si="75"/>
        <v>00</v>
      </c>
      <c r="CY180" s="18">
        <f t="shared" si="76"/>
        <v>0</v>
      </c>
      <c r="CZ180" s="20"/>
      <c r="DA180" s="21"/>
    </row>
    <row r="181" spans="1:105" ht="33">
      <c r="A181" s="27"/>
      <c r="B181" s="158"/>
      <c r="C181" s="165" t="s">
        <v>426</v>
      </c>
      <c r="D181" s="104"/>
      <c r="E181" s="16">
        <v>2</v>
      </c>
      <c r="F181" s="101" t="str">
        <f t="shared" si="65"/>
        <v>127</v>
      </c>
      <c r="G181" s="22" t="s">
        <v>246</v>
      </c>
      <c r="H181" s="18" t="s">
        <v>18</v>
      </c>
      <c r="I181" s="18">
        <v>1</v>
      </c>
      <c r="J181" s="18">
        <v>1</v>
      </c>
      <c r="K181" s="18" t="s">
        <v>448</v>
      </c>
      <c r="L181" s="18" t="s">
        <v>449</v>
      </c>
      <c r="M181" s="18">
        <v>1</v>
      </c>
      <c r="N181" s="18">
        <v>0</v>
      </c>
      <c r="O181" s="18">
        <v>0</v>
      </c>
      <c r="P181" s="18">
        <v>0</v>
      </c>
      <c r="Q181" s="18">
        <v>0</v>
      </c>
      <c r="R181" s="18">
        <v>0</v>
      </c>
      <c r="S181" s="19">
        <v>0</v>
      </c>
      <c r="T181" s="19">
        <v>0</v>
      </c>
      <c r="U181" s="19">
        <v>0</v>
      </c>
      <c r="V181" s="19">
        <v>0</v>
      </c>
      <c r="W181" s="19">
        <v>0</v>
      </c>
      <c r="X181" s="18">
        <v>0</v>
      </c>
      <c r="Y181" s="18" t="s">
        <v>368</v>
      </c>
      <c r="Z181" s="18">
        <v>0</v>
      </c>
      <c r="AA181" s="18">
        <v>0</v>
      </c>
      <c r="AB181" s="18">
        <v>0</v>
      </c>
      <c r="AC181" s="18">
        <v>0</v>
      </c>
      <c r="AD181" s="18">
        <v>0</v>
      </c>
      <c r="AE181" s="18">
        <v>0</v>
      </c>
      <c r="AF181" s="18">
        <v>0</v>
      </c>
      <c r="AG181" s="18">
        <v>0</v>
      </c>
      <c r="AH181" s="18">
        <v>0</v>
      </c>
      <c r="AI181" s="18">
        <v>0</v>
      </c>
      <c r="AJ181" s="18">
        <v>0</v>
      </c>
      <c r="AK181" s="18">
        <v>0</v>
      </c>
      <c r="AL181" s="18">
        <v>0</v>
      </c>
      <c r="AM181" s="18">
        <v>0</v>
      </c>
      <c r="AN181" s="18">
        <v>0</v>
      </c>
      <c r="AO181" s="18">
        <v>0</v>
      </c>
      <c r="AP181" s="18">
        <v>0</v>
      </c>
      <c r="AQ181" s="18">
        <v>0</v>
      </c>
      <c r="AR181" s="18">
        <v>0</v>
      </c>
      <c r="AS181" s="18">
        <v>0</v>
      </c>
      <c r="AT181" s="18">
        <v>0</v>
      </c>
      <c r="AU181" s="18">
        <v>0</v>
      </c>
      <c r="AV181" s="18">
        <v>0</v>
      </c>
      <c r="AW181" s="18">
        <v>0</v>
      </c>
      <c r="AX181" s="18">
        <v>0</v>
      </c>
      <c r="AY181" s="18">
        <v>0</v>
      </c>
      <c r="AZ181" s="18">
        <v>0</v>
      </c>
      <c r="BA181" s="18">
        <v>0</v>
      </c>
      <c r="BB181" s="18">
        <v>0</v>
      </c>
      <c r="BC181" s="18">
        <v>0</v>
      </c>
      <c r="BD181" s="18">
        <v>0</v>
      </c>
      <c r="BE181" s="18">
        <v>0</v>
      </c>
      <c r="BF181" s="18">
        <v>0</v>
      </c>
      <c r="BG181" s="18">
        <v>0</v>
      </c>
      <c r="BH181" s="18">
        <v>0</v>
      </c>
      <c r="BI181" s="18">
        <v>0</v>
      </c>
      <c r="BJ181" s="18">
        <v>0</v>
      </c>
      <c r="BK181" s="18">
        <v>0</v>
      </c>
      <c r="BL181" s="18">
        <v>0</v>
      </c>
      <c r="BM181" s="18">
        <v>0</v>
      </c>
      <c r="BN181" s="18">
        <v>0</v>
      </c>
      <c r="BO181" s="23" t="str">
        <f t="shared" ref="BO181:BO182" si="93">G181</f>
        <v>7F</v>
      </c>
      <c r="BP181" s="18">
        <v>0</v>
      </c>
      <c r="BQ181" s="18">
        <v>0</v>
      </c>
      <c r="BR181" s="18">
        <v>0</v>
      </c>
      <c r="BS181" s="18">
        <v>0</v>
      </c>
      <c r="BT181" s="18">
        <v>0</v>
      </c>
      <c r="BU181" s="18">
        <v>0</v>
      </c>
      <c r="BV181" s="18">
        <v>0</v>
      </c>
      <c r="BW181" s="18">
        <v>0</v>
      </c>
      <c r="BX181" s="18">
        <v>0</v>
      </c>
      <c r="BY181" s="18">
        <v>0</v>
      </c>
      <c r="BZ181" s="18">
        <v>0</v>
      </c>
      <c r="CA181" s="18">
        <v>0</v>
      </c>
      <c r="CB181" s="18">
        <v>0</v>
      </c>
      <c r="CC181" s="18">
        <v>0</v>
      </c>
      <c r="CD181" s="18">
        <v>0</v>
      </c>
      <c r="CE181" s="18">
        <v>0</v>
      </c>
      <c r="CF181" s="18">
        <v>0</v>
      </c>
      <c r="CG181" s="18">
        <v>0</v>
      </c>
      <c r="CH181" s="18">
        <v>0</v>
      </c>
      <c r="CI181" s="18">
        <v>0</v>
      </c>
      <c r="CJ181" s="18">
        <v>0</v>
      </c>
      <c r="CK181" s="18" t="str">
        <f t="shared" ca="1" si="66"/>
        <v>06</v>
      </c>
      <c r="CL181" s="18" t="str">
        <f t="shared" ca="1" si="67"/>
        <v>16</v>
      </c>
      <c r="CM181" s="18" t="str">
        <f t="shared" ca="1" si="68"/>
        <v>08</v>
      </c>
      <c r="CN181" s="18" t="str">
        <f t="shared" ca="1" si="69"/>
        <v>05</v>
      </c>
      <c r="CO181" s="18" t="str">
        <f t="shared" ca="1" si="70"/>
        <v>11</v>
      </c>
      <c r="CP181" s="18" t="str">
        <f t="shared" ca="1" si="71"/>
        <v>14</v>
      </c>
      <c r="CQ181" s="18" t="str">
        <f t="shared" ca="1" si="72"/>
        <v>2C</v>
      </c>
      <c r="CR181" s="18" t="str">
        <f t="shared" ca="1" si="73"/>
        <v>05</v>
      </c>
      <c r="CS181" s="18" t="s">
        <v>25</v>
      </c>
      <c r="CT181" s="18">
        <f t="shared" ca="1" si="64"/>
        <v>95</v>
      </c>
      <c r="CU181" s="16" t="str">
        <f t="shared" ca="1" si="74"/>
        <v>7B01015FA501000000000000000000000000000000000C00000000000000000000000000000000000000000000000000000000000000000000000000000000007F0000000000000000000000000000000000000000000616080511142C057D</v>
      </c>
      <c r="CV181" s="95">
        <v>180</v>
      </c>
      <c r="CW181" s="21"/>
      <c r="CX181" s="18" t="str">
        <f t="shared" si="75"/>
        <v>00</v>
      </c>
      <c r="CY181" s="18">
        <f t="shared" si="76"/>
        <v>0</v>
      </c>
      <c r="CZ181" s="20"/>
      <c r="DA181" s="21"/>
    </row>
    <row r="182" spans="1:105" ht="33">
      <c r="A182" s="27"/>
      <c r="B182" s="159"/>
      <c r="C182" s="166"/>
      <c r="D182" s="104"/>
      <c r="E182" s="16">
        <v>3</v>
      </c>
      <c r="F182" s="101" t="str">
        <f t="shared" si="65"/>
        <v>255</v>
      </c>
      <c r="G182" s="22" t="s">
        <v>22</v>
      </c>
      <c r="H182" s="18" t="s">
        <v>18</v>
      </c>
      <c r="I182" s="18">
        <v>1</v>
      </c>
      <c r="J182" s="18">
        <v>1</v>
      </c>
      <c r="K182" s="18" t="s">
        <v>448</v>
      </c>
      <c r="L182" s="18" t="s">
        <v>449</v>
      </c>
      <c r="M182" s="18">
        <v>1</v>
      </c>
      <c r="N182" s="18">
        <v>0</v>
      </c>
      <c r="O182" s="18">
        <v>0</v>
      </c>
      <c r="P182" s="18">
        <v>0</v>
      </c>
      <c r="Q182" s="18">
        <v>0</v>
      </c>
      <c r="R182" s="18">
        <v>0</v>
      </c>
      <c r="S182" s="19">
        <v>0</v>
      </c>
      <c r="T182" s="19">
        <v>0</v>
      </c>
      <c r="U182" s="19">
        <v>0</v>
      </c>
      <c r="V182" s="19">
        <v>0</v>
      </c>
      <c r="W182" s="19">
        <v>0</v>
      </c>
      <c r="X182" s="18">
        <v>0</v>
      </c>
      <c r="Y182" s="18" t="s">
        <v>368</v>
      </c>
      <c r="Z182" s="18">
        <v>0</v>
      </c>
      <c r="AA182" s="18">
        <v>0</v>
      </c>
      <c r="AB182" s="18">
        <v>0</v>
      </c>
      <c r="AC182" s="18">
        <v>0</v>
      </c>
      <c r="AD182" s="18">
        <v>0</v>
      </c>
      <c r="AE182" s="18">
        <v>0</v>
      </c>
      <c r="AF182" s="18">
        <v>0</v>
      </c>
      <c r="AG182" s="18">
        <v>0</v>
      </c>
      <c r="AH182" s="18">
        <v>0</v>
      </c>
      <c r="AI182" s="18">
        <v>0</v>
      </c>
      <c r="AJ182" s="18">
        <v>0</v>
      </c>
      <c r="AK182" s="18">
        <v>0</v>
      </c>
      <c r="AL182" s="18">
        <v>0</v>
      </c>
      <c r="AM182" s="18">
        <v>0</v>
      </c>
      <c r="AN182" s="18">
        <v>0</v>
      </c>
      <c r="AO182" s="18">
        <v>0</v>
      </c>
      <c r="AP182" s="18">
        <v>0</v>
      </c>
      <c r="AQ182" s="18">
        <v>0</v>
      </c>
      <c r="AR182" s="18">
        <v>0</v>
      </c>
      <c r="AS182" s="18">
        <v>0</v>
      </c>
      <c r="AT182" s="18">
        <v>0</v>
      </c>
      <c r="AU182" s="18">
        <v>0</v>
      </c>
      <c r="AV182" s="18">
        <v>0</v>
      </c>
      <c r="AW182" s="18">
        <v>0</v>
      </c>
      <c r="AX182" s="18">
        <v>0</v>
      </c>
      <c r="AY182" s="18">
        <v>0</v>
      </c>
      <c r="AZ182" s="18">
        <v>0</v>
      </c>
      <c r="BA182" s="18">
        <v>0</v>
      </c>
      <c r="BB182" s="18">
        <v>0</v>
      </c>
      <c r="BC182" s="18">
        <v>0</v>
      </c>
      <c r="BD182" s="18">
        <v>0</v>
      </c>
      <c r="BE182" s="18">
        <v>0</v>
      </c>
      <c r="BF182" s="18">
        <v>0</v>
      </c>
      <c r="BG182" s="18">
        <v>0</v>
      </c>
      <c r="BH182" s="18">
        <v>0</v>
      </c>
      <c r="BI182" s="18">
        <v>0</v>
      </c>
      <c r="BJ182" s="18">
        <v>0</v>
      </c>
      <c r="BK182" s="18">
        <v>0</v>
      </c>
      <c r="BL182" s="18">
        <v>0</v>
      </c>
      <c r="BM182" s="18">
        <v>0</v>
      </c>
      <c r="BN182" s="18">
        <v>0</v>
      </c>
      <c r="BO182" s="23" t="str">
        <f t="shared" si="93"/>
        <v>FF</v>
      </c>
      <c r="BP182" s="18">
        <v>0</v>
      </c>
      <c r="BQ182" s="18">
        <v>0</v>
      </c>
      <c r="BR182" s="18">
        <v>0</v>
      </c>
      <c r="BS182" s="18">
        <v>0</v>
      </c>
      <c r="BT182" s="18">
        <v>0</v>
      </c>
      <c r="BU182" s="18">
        <v>0</v>
      </c>
      <c r="BV182" s="18">
        <v>0</v>
      </c>
      <c r="BW182" s="18">
        <v>0</v>
      </c>
      <c r="BX182" s="18">
        <v>0</v>
      </c>
      <c r="BY182" s="18">
        <v>0</v>
      </c>
      <c r="BZ182" s="18">
        <v>0</v>
      </c>
      <c r="CA182" s="18">
        <v>0</v>
      </c>
      <c r="CB182" s="18">
        <v>0</v>
      </c>
      <c r="CC182" s="18">
        <v>0</v>
      </c>
      <c r="CD182" s="18">
        <v>0</v>
      </c>
      <c r="CE182" s="18">
        <v>0</v>
      </c>
      <c r="CF182" s="18">
        <v>0</v>
      </c>
      <c r="CG182" s="18">
        <v>0</v>
      </c>
      <c r="CH182" s="18">
        <v>0</v>
      </c>
      <c r="CI182" s="18">
        <v>0</v>
      </c>
      <c r="CJ182" s="18">
        <v>0</v>
      </c>
      <c r="CK182" s="18" t="str">
        <f t="shared" ca="1" si="66"/>
        <v>06</v>
      </c>
      <c r="CL182" s="18" t="str">
        <f t="shared" ca="1" si="67"/>
        <v>16</v>
      </c>
      <c r="CM182" s="18" t="str">
        <f t="shared" ca="1" si="68"/>
        <v>08</v>
      </c>
      <c r="CN182" s="18" t="str">
        <f t="shared" ca="1" si="69"/>
        <v>05</v>
      </c>
      <c r="CO182" s="18" t="str">
        <f t="shared" ca="1" si="70"/>
        <v>11</v>
      </c>
      <c r="CP182" s="18" t="str">
        <f t="shared" ca="1" si="71"/>
        <v>14</v>
      </c>
      <c r="CQ182" s="18" t="str">
        <f t="shared" ca="1" si="72"/>
        <v>2C</v>
      </c>
      <c r="CR182" s="18" t="str">
        <f t="shared" ca="1" si="73"/>
        <v>05</v>
      </c>
      <c r="CS182" s="18" t="s">
        <v>25</v>
      </c>
      <c r="CT182" s="18">
        <f t="shared" ca="1" si="64"/>
        <v>95</v>
      </c>
      <c r="CU182" s="16" t="str">
        <f t="shared" ca="1" si="74"/>
        <v>7B01015FA501000000000000000000000000000000000C0000000000000000000000000000000000000000000000000000000000000000000000000000000000FF0000000000000000000000000000000000000000000616080511142C057D</v>
      </c>
      <c r="CV182" s="95">
        <v>181</v>
      </c>
      <c r="CW182" s="21"/>
      <c r="CX182" s="18" t="str">
        <f t="shared" si="75"/>
        <v>00</v>
      </c>
      <c r="CY182" s="18">
        <f t="shared" si="76"/>
        <v>0</v>
      </c>
      <c r="CZ182" s="20"/>
      <c r="DA182" s="21"/>
    </row>
    <row r="183" spans="1:105" ht="33">
      <c r="A183" s="27"/>
      <c r="B183" s="157">
        <v>65</v>
      </c>
      <c r="C183" s="105" t="s">
        <v>369</v>
      </c>
      <c r="D183" s="104" t="s">
        <v>736</v>
      </c>
      <c r="E183" s="16">
        <v>1</v>
      </c>
      <c r="F183" s="101" t="str">
        <f t="shared" si="65"/>
        <v>000</v>
      </c>
      <c r="G183" s="22">
        <v>0</v>
      </c>
      <c r="H183" s="18" t="s">
        <v>18</v>
      </c>
      <c r="I183" s="18">
        <v>1</v>
      </c>
      <c r="J183" s="18">
        <v>1</v>
      </c>
      <c r="K183" s="18" t="s">
        <v>448</v>
      </c>
      <c r="L183" s="18" t="s">
        <v>449</v>
      </c>
      <c r="M183" s="18">
        <v>1</v>
      </c>
      <c r="N183" s="18">
        <v>0</v>
      </c>
      <c r="O183" s="18">
        <v>0</v>
      </c>
      <c r="P183" s="18">
        <v>0</v>
      </c>
      <c r="Q183" s="18">
        <v>0</v>
      </c>
      <c r="R183" s="18">
        <v>0</v>
      </c>
      <c r="S183" s="19">
        <v>0</v>
      </c>
      <c r="T183" s="19">
        <v>0</v>
      </c>
      <c r="U183" s="19">
        <v>0</v>
      </c>
      <c r="V183" s="19">
        <v>0</v>
      </c>
      <c r="W183" s="19">
        <v>0</v>
      </c>
      <c r="X183" s="18">
        <v>0</v>
      </c>
      <c r="Y183" s="18" t="s">
        <v>368</v>
      </c>
      <c r="Z183" s="18">
        <v>0</v>
      </c>
      <c r="AA183" s="18">
        <v>0</v>
      </c>
      <c r="AB183" s="18">
        <v>0</v>
      </c>
      <c r="AC183" s="18">
        <v>0</v>
      </c>
      <c r="AD183" s="18">
        <v>0</v>
      </c>
      <c r="AE183" s="18">
        <v>0</v>
      </c>
      <c r="AF183" s="18">
        <v>0</v>
      </c>
      <c r="AG183" s="18">
        <v>0</v>
      </c>
      <c r="AH183" s="18">
        <v>0</v>
      </c>
      <c r="AI183" s="18">
        <v>0</v>
      </c>
      <c r="AJ183" s="18">
        <v>0</v>
      </c>
      <c r="AK183" s="18">
        <v>0</v>
      </c>
      <c r="AL183" s="18">
        <v>0</v>
      </c>
      <c r="AM183" s="18">
        <v>0</v>
      </c>
      <c r="AN183" s="18">
        <v>0</v>
      </c>
      <c r="AO183" s="18">
        <v>0</v>
      </c>
      <c r="AP183" s="18">
        <v>0</v>
      </c>
      <c r="AQ183" s="18">
        <v>0</v>
      </c>
      <c r="AR183" s="18">
        <v>0</v>
      </c>
      <c r="AS183" s="18">
        <v>0</v>
      </c>
      <c r="AT183" s="18">
        <v>0</v>
      </c>
      <c r="AU183" s="18">
        <v>0</v>
      </c>
      <c r="AV183" s="18">
        <v>0</v>
      </c>
      <c r="AW183" s="18">
        <v>0</v>
      </c>
      <c r="AX183" s="18">
        <v>0</v>
      </c>
      <c r="AY183" s="18">
        <v>0</v>
      </c>
      <c r="AZ183" s="18">
        <v>0</v>
      </c>
      <c r="BA183" s="18">
        <v>0</v>
      </c>
      <c r="BB183" s="18">
        <v>0</v>
      </c>
      <c r="BC183" s="18">
        <v>0</v>
      </c>
      <c r="BD183" s="18">
        <v>0</v>
      </c>
      <c r="BE183" s="18">
        <v>0</v>
      </c>
      <c r="BF183" s="18">
        <v>0</v>
      </c>
      <c r="BG183" s="18">
        <v>0</v>
      </c>
      <c r="BH183" s="18">
        <v>0</v>
      </c>
      <c r="BI183" s="18">
        <v>0</v>
      </c>
      <c r="BJ183" s="18">
        <v>0</v>
      </c>
      <c r="BK183" s="18">
        <v>0</v>
      </c>
      <c r="BL183" s="18">
        <v>0</v>
      </c>
      <c r="BM183" s="18">
        <v>0</v>
      </c>
      <c r="BN183" s="18">
        <v>0</v>
      </c>
      <c r="BO183" s="18">
        <v>0</v>
      </c>
      <c r="BP183" s="23">
        <f>G183</f>
        <v>0</v>
      </c>
      <c r="BQ183" s="18">
        <v>0</v>
      </c>
      <c r="BR183" s="18">
        <v>0</v>
      </c>
      <c r="BS183" s="18">
        <v>0</v>
      </c>
      <c r="BT183" s="18">
        <v>0</v>
      </c>
      <c r="BU183" s="18">
        <v>0</v>
      </c>
      <c r="BV183" s="18">
        <v>0</v>
      </c>
      <c r="BW183" s="18">
        <v>0</v>
      </c>
      <c r="BX183" s="18">
        <v>0</v>
      </c>
      <c r="BY183" s="18">
        <v>0</v>
      </c>
      <c r="BZ183" s="18">
        <v>0</v>
      </c>
      <c r="CA183" s="18">
        <v>0</v>
      </c>
      <c r="CB183" s="18">
        <v>0</v>
      </c>
      <c r="CC183" s="18">
        <v>0</v>
      </c>
      <c r="CD183" s="18">
        <v>0</v>
      </c>
      <c r="CE183" s="18">
        <v>0</v>
      </c>
      <c r="CF183" s="18">
        <v>0</v>
      </c>
      <c r="CG183" s="18">
        <v>0</v>
      </c>
      <c r="CH183" s="18">
        <v>0</v>
      </c>
      <c r="CI183" s="18">
        <v>0</v>
      </c>
      <c r="CJ183" s="18">
        <v>0</v>
      </c>
      <c r="CK183" s="18" t="str">
        <f t="shared" ca="1" si="66"/>
        <v>06</v>
      </c>
      <c r="CL183" s="18" t="str">
        <f t="shared" ca="1" si="67"/>
        <v>16</v>
      </c>
      <c r="CM183" s="18" t="str">
        <f t="shared" ca="1" si="68"/>
        <v>08</v>
      </c>
      <c r="CN183" s="18" t="str">
        <f t="shared" ca="1" si="69"/>
        <v>05</v>
      </c>
      <c r="CO183" s="18" t="str">
        <f t="shared" ca="1" si="70"/>
        <v>11</v>
      </c>
      <c r="CP183" s="18" t="str">
        <f t="shared" ca="1" si="71"/>
        <v>14</v>
      </c>
      <c r="CQ183" s="18" t="str">
        <f t="shared" ca="1" si="72"/>
        <v>2C</v>
      </c>
      <c r="CR183" s="18" t="str">
        <f t="shared" ca="1" si="73"/>
        <v>00</v>
      </c>
      <c r="CS183" s="18" t="s">
        <v>25</v>
      </c>
      <c r="CT183" s="18">
        <f t="shared" ca="1" si="64"/>
        <v>95</v>
      </c>
      <c r="CU183" s="16" t="str">
        <f t="shared" ca="1" si="74"/>
        <v>7B01015FA501000000000000000000000000000000000C0000000000000000000000000000000000000000000000000000000000000000000000000000000000000000000000000000000000000000000000000000000616080511142C007D</v>
      </c>
      <c r="CV183" s="95">
        <v>182</v>
      </c>
      <c r="CW183" s="21"/>
      <c r="CX183" s="18" t="str">
        <f t="shared" si="75"/>
        <v>00</v>
      </c>
      <c r="CY183" s="18">
        <f t="shared" si="76"/>
        <v>0</v>
      </c>
      <c r="CZ183" s="20"/>
      <c r="DA183" s="21"/>
    </row>
    <row r="184" spans="1:105" ht="33">
      <c r="A184" s="27"/>
      <c r="B184" s="158"/>
      <c r="C184" s="165" t="s">
        <v>427</v>
      </c>
      <c r="D184" s="104"/>
      <c r="E184" s="16">
        <v>2</v>
      </c>
      <c r="F184" s="101" t="str">
        <f t="shared" si="65"/>
        <v>127</v>
      </c>
      <c r="G184" s="22" t="s">
        <v>246</v>
      </c>
      <c r="H184" s="18" t="s">
        <v>18</v>
      </c>
      <c r="I184" s="18">
        <v>1</v>
      </c>
      <c r="J184" s="18">
        <v>1</v>
      </c>
      <c r="K184" s="18" t="s">
        <v>448</v>
      </c>
      <c r="L184" s="18" t="s">
        <v>449</v>
      </c>
      <c r="M184" s="18">
        <v>1</v>
      </c>
      <c r="N184" s="18">
        <v>0</v>
      </c>
      <c r="O184" s="18">
        <v>0</v>
      </c>
      <c r="P184" s="18">
        <v>0</v>
      </c>
      <c r="Q184" s="18">
        <v>0</v>
      </c>
      <c r="R184" s="18">
        <v>0</v>
      </c>
      <c r="S184" s="19">
        <v>0</v>
      </c>
      <c r="T184" s="19">
        <v>0</v>
      </c>
      <c r="U184" s="19">
        <v>0</v>
      </c>
      <c r="V184" s="19">
        <v>0</v>
      </c>
      <c r="W184" s="19">
        <v>0</v>
      </c>
      <c r="X184" s="18">
        <v>0</v>
      </c>
      <c r="Y184" s="18" t="s">
        <v>368</v>
      </c>
      <c r="Z184" s="18">
        <v>0</v>
      </c>
      <c r="AA184" s="18">
        <v>0</v>
      </c>
      <c r="AB184" s="18">
        <v>0</v>
      </c>
      <c r="AC184" s="18">
        <v>0</v>
      </c>
      <c r="AD184" s="18">
        <v>0</v>
      </c>
      <c r="AE184" s="18">
        <v>0</v>
      </c>
      <c r="AF184" s="18">
        <v>0</v>
      </c>
      <c r="AG184" s="18">
        <v>0</v>
      </c>
      <c r="AH184" s="18">
        <v>0</v>
      </c>
      <c r="AI184" s="18">
        <v>0</v>
      </c>
      <c r="AJ184" s="18">
        <v>0</v>
      </c>
      <c r="AK184" s="18">
        <v>0</v>
      </c>
      <c r="AL184" s="18">
        <v>0</v>
      </c>
      <c r="AM184" s="18">
        <v>0</v>
      </c>
      <c r="AN184" s="18">
        <v>0</v>
      </c>
      <c r="AO184" s="18">
        <v>0</v>
      </c>
      <c r="AP184" s="18">
        <v>0</v>
      </c>
      <c r="AQ184" s="18">
        <v>0</v>
      </c>
      <c r="AR184" s="18">
        <v>0</v>
      </c>
      <c r="AS184" s="18">
        <v>0</v>
      </c>
      <c r="AT184" s="18">
        <v>0</v>
      </c>
      <c r="AU184" s="18">
        <v>0</v>
      </c>
      <c r="AV184" s="18">
        <v>0</v>
      </c>
      <c r="AW184" s="18">
        <v>0</v>
      </c>
      <c r="AX184" s="18">
        <v>0</v>
      </c>
      <c r="AY184" s="18">
        <v>0</v>
      </c>
      <c r="AZ184" s="18">
        <v>0</v>
      </c>
      <c r="BA184" s="18">
        <v>0</v>
      </c>
      <c r="BB184" s="18">
        <v>0</v>
      </c>
      <c r="BC184" s="18">
        <v>0</v>
      </c>
      <c r="BD184" s="18">
        <v>0</v>
      </c>
      <c r="BE184" s="18">
        <v>0</v>
      </c>
      <c r="BF184" s="18">
        <v>0</v>
      </c>
      <c r="BG184" s="18">
        <v>0</v>
      </c>
      <c r="BH184" s="18">
        <v>0</v>
      </c>
      <c r="BI184" s="18">
        <v>0</v>
      </c>
      <c r="BJ184" s="18">
        <v>0</v>
      </c>
      <c r="BK184" s="18">
        <v>0</v>
      </c>
      <c r="BL184" s="18">
        <v>0</v>
      </c>
      <c r="BM184" s="18">
        <v>0</v>
      </c>
      <c r="BN184" s="18">
        <v>0</v>
      </c>
      <c r="BO184" s="18">
        <v>0</v>
      </c>
      <c r="BP184" s="23" t="str">
        <f t="shared" ref="BP184:BP185" si="94">G184</f>
        <v>7F</v>
      </c>
      <c r="BQ184" s="18">
        <v>0</v>
      </c>
      <c r="BR184" s="18">
        <v>0</v>
      </c>
      <c r="BS184" s="18">
        <v>0</v>
      </c>
      <c r="BT184" s="18">
        <v>0</v>
      </c>
      <c r="BU184" s="18">
        <v>0</v>
      </c>
      <c r="BV184" s="18">
        <v>0</v>
      </c>
      <c r="BW184" s="18">
        <v>0</v>
      </c>
      <c r="BX184" s="18">
        <v>0</v>
      </c>
      <c r="BY184" s="18">
        <v>0</v>
      </c>
      <c r="BZ184" s="18">
        <v>0</v>
      </c>
      <c r="CA184" s="18">
        <v>0</v>
      </c>
      <c r="CB184" s="18">
        <v>0</v>
      </c>
      <c r="CC184" s="18">
        <v>0</v>
      </c>
      <c r="CD184" s="18">
        <v>0</v>
      </c>
      <c r="CE184" s="18">
        <v>0</v>
      </c>
      <c r="CF184" s="18">
        <v>0</v>
      </c>
      <c r="CG184" s="18">
        <v>0</v>
      </c>
      <c r="CH184" s="18">
        <v>0</v>
      </c>
      <c r="CI184" s="18">
        <v>0</v>
      </c>
      <c r="CJ184" s="18">
        <v>0</v>
      </c>
      <c r="CK184" s="18" t="str">
        <f t="shared" ca="1" si="66"/>
        <v>06</v>
      </c>
      <c r="CL184" s="18" t="str">
        <f t="shared" ca="1" si="67"/>
        <v>16</v>
      </c>
      <c r="CM184" s="18" t="str">
        <f t="shared" ca="1" si="68"/>
        <v>08</v>
      </c>
      <c r="CN184" s="18" t="str">
        <f t="shared" ca="1" si="69"/>
        <v>05</v>
      </c>
      <c r="CO184" s="18" t="str">
        <f t="shared" ca="1" si="70"/>
        <v>11</v>
      </c>
      <c r="CP184" s="18" t="str">
        <f t="shared" ca="1" si="71"/>
        <v>14</v>
      </c>
      <c r="CQ184" s="18" t="str">
        <f t="shared" ca="1" si="72"/>
        <v>2C</v>
      </c>
      <c r="CR184" s="18" t="str">
        <f t="shared" ca="1" si="73"/>
        <v>05</v>
      </c>
      <c r="CS184" s="18" t="s">
        <v>25</v>
      </c>
      <c r="CT184" s="18">
        <f t="shared" ca="1" si="64"/>
        <v>95</v>
      </c>
      <c r="CU184" s="16" t="str">
        <f t="shared" ca="1" si="74"/>
        <v>7B01015FA501000000000000000000000000000000000C0000000000000000000000000000000000000000000000000000000000000000000000000000000000007F00000000000000000000000000000000000000000616080511142C057D</v>
      </c>
      <c r="CV184" s="95">
        <v>183</v>
      </c>
      <c r="CW184" s="21"/>
      <c r="CX184" s="18" t="str">
        <f t="shared" si="75"/>
        <v>00</v>
      </c>
      <c r="CY184" s="18">
        <f t="shared" si="76"/>
        <v>0</v>
      </c>
      <c r="CZ184" s="20"/>
      <c r="DA184" s="21"/>
    </row>
    <row r="185" spans="1:105" ht="33">
      <c r="A185" s="27"/>
      <c r="B185" s="159"/>
      <c r="C185" s="166"/>
      <c r="D185" s="104"/>
      <c r="E185" s="16">
        <v>3</v>
      </c>
      <c r="F185" s="101" t="str">
        <f t="shared" si="65"/>
        <v>255</v>
      </c>
      <c r="G185" s="22" t="s">
        <v>22</v>
      </c>
      <c r="H185" s="18" t="s">
        <v>18</v>
      </c>
      <c r="I185" s="18">
        <v>1</v>
      </c>
      <c r="J185" s="18">
        <v>1</v>
      </c>
      <c r="K185" s="18" t="s">
        <v>448</v>
      </c>
      <c r="L185" s="18" t="s">
        <v>449</v>
      </c>
      <c r="M185" s="18">
        <v>1</v>
      </c>
      <c r="N185" s="18">
        <v>0</v>
      </c>
      <c r="O185" s="18">
        <v>0</v>
      </c>
      <c r="P185" s="18">
        <v>0</v>
      </c>
      <c r="Q185" s="18">
        <v>0</v>
      </c>
      <c r="R185" s="18">
        <v>0</v>
      </c>
      <c r="S185" s="19">
        <v>0</v>
      </c>
      <c r="T185" s="19">
        <v>0</v>
      </c>
      <c r="U185" s="19">
        <v>0</v>
      </c>
      <c r="V185" s="19">
        <v>0</v>
      </c>
      <c r="W185" s="19">
        <v>0</v>
      </c>
      <c r="X185" s="18">
        <v>0</v>
      </c>
      <c r="Y185" s="18" t="s">
        <v>368</v>
      </c>
      <c r="Z185" s="18">
        <v>0</v>
      </c>
      <c r="AA185" s="18">
        <v>0</v>
      </c>
      <c r="AB185" s="18">
        <v>0</v>
      </c>
      <c r="AC185" s="18">
        <v>0</v>
      </c>
      <c r="AD185" s="18">
        <v>0</v>
      </c>
      <c r="AE185" s="18">
        <v>0</v>
      </c>
      <c r="AF185" s="18">
        <v>0</v>
      </c>
      <c r="AG185" s="18">
        <v>0</v>
      </c>
      <c r="AH185" s="18">
        <v>0</v>
      </c>
      <c r="AI185" s="18">
        <v>0</v>
      </c>
      <c r="AJ185" s="18">
        <v>0</v>
      </c>
      <c r="AK185" s="18">
        <v>0</v>
      </c>
      <c r="AL185" s="18">
        <v>0</v>
      </c>
      <c r="AM185" s="18">
        <v>0</v>
      </c>
      <c r="AN185" s="18">
        <v>0</v>
      </c>
      <c r="AO185" s="18">
        <v>0</v>
      </c>
      <c r="AP185" s="18">
        <v>0</v>
      </c>
      <c r="AQ185" s="18">
        <v>0</v>
      </c>
      <c r="AR185" s="18">
        <v>0</v>
      </c>
      <c r="AS185" s="18">
        <v>0</v>
      </c>
      <c r="AT185" s="18">
        <v>0</v>
      </c>
      <c r="AU185" s="18">
        <v>0</v>
      </c>
      <c r="AV185" s="18">
        <v>0</v>
      </c>
      <c r="AW185" s="18">
        <v>0</v>
      </c>
      <c r="AX185" s="18">
        <v>0</v>
      </c>
      <c r="AY185" s="18">
        <v>0</v>
      </c>
      <c r="AZ185" s="18">
        <v>0</v>
      </c>
      <c r="BA185" s="18">
        <v>0</v>
      </c>
      <c r="BB185" s="18">
        <v>0</v>
      </c>
      <c r="BC185" s="18">
        <v>0</v>
      </c>
      <c r="BD185" s="18">
        <v>0</v>
      </c>
      <c r="BE185" s="18">
        <v>0</v>
      </c>
      <c r="BF185" s="18">
        <v>0</v>
      </c>
      <c r="BG185" s="18">
        <v>0</v>
      </c>
      <c r="BH185" s="18">
        <v>0</v>
      </c>
      <c r="BI185" s="18">
        <v>0</v>
      </c>
      <c r="BJ185" s="18">
        <v>0</v>
      </c>
      <c r="BK185" s="18">
        <v>0</v>
      </c>
      <c r="BL185" s="18">
        <v>0</v>
      </c>
      <c r="BM185" s="18">
        <v>0</v>
      </c>
      <c r="BN185" s="18">
        <v>0</v>
      </c>
      <c r="BO185" s="18">
        <v>0</v>
      </c>
      <c r="BP185" s="23" t="str">
        <f t="shared" si="94"/>
        <v>FF</v>
      </c>
      <c r="BQ185" s="18">
        <v>0</v>
      </c>
      <c r="BR185" s="18">
        <v>0</v>
      </c>
      <c r="BS185" s="18">
        <v>0</v>
      </c>
      <c r="BT185" s="18">
        <v>0</v>
      </c>
      <c r="BU185" s="18">
        <v>0</v>
      </c>
      <c r="BV185" s="18">
        <v>0</v>
      </c>
      <c r="BW185" s="18">
        <v>0</v>
      </c>
      <c r="BX185" s="18">
        <v>0</v>
      </c>
      <c r="BY185" s="18">
        <v>0</v>
      </c>
      <c r="BZ185" s="18">
        <v>0</v>
      </c>
      <c r="CA185" s="18">
        <v>0</v>
      </c>
      <c r="CB185" s="18">
        <v>0</v>
      </c>
      <c r="CC185" s="18">
        <v>0</v>
      </c>
      <c r="CD185" s="18">
        <v>0</v>
      </c>
      <c r="CE185" s="18">
        <v>0</v>
      </c>
      <c r="CF185" s="18">
        <v>0</v>
      </c>
      <c r="CG185" s="18">
        <v>0</v>
      </c>
      <c r="CH185" s="18">
        <v>0</v>
      </c>
      <c r="CI185" s="18">
        <v>0</v>
      </c>
      <c r="CJ185" s="18">
        <v>0</v>
      </c>
      <c r="CK185" s="18" t="str">
        <f t="shared" ca="1" si="66"/>
        <v>06</v>
      </c>
      <c r="CL185" s="18" t="str">
        <f t="shared" ca="1" si="67"/>
        <v>16</v>
      </c>
      <c r="CM185" s="18" t="str">
        <f t="shared" ca="1" si="68"/>
        <v>08</v>
      </c>
      <c r="CN185" s="18" t="str">
        <f t="shared" ca="1" si="69"/>
        <v>05</v>
      </c>
      <c r="CO185" s="18" t="str">
        <f t="shared" ca="1" si="70"/>
        <v>11</v>
      </c>
      <c r="CP185" s="18" t="str">
        <f t="shared" ca="1" si="71"/>
        <v>14</v>
      </c>
      <c r="CQ185" s="18" t="str">
        <f t="shared" ca="1" si="72"/>
        <v>2C</v>
      </c>
      <c r="CR185" s="18" t="str">
        <f t="shared" ca="1" si="73"/>
        <v>05</v>
      </c>
      <c r="CS185" s="18" t="s">
        <v>25</v>
      </c>
      <c r="CT185" s="18">
        <f t="shared" ca="1" si="64"/>
        <v>95</v>
      </c>
      <c r="CU185" s="16" t="str">
        <f t="shared" ca="1" si="74"/>
        <v>7B01015FA501000000000000000000000000000000000C000000000000000000000000000000000000000000000000000000000000000000000000000000000000FF00000000000000000000000000000000000000000616080511142C057D</v>
      </c>
      <c r="CV185" s="95">
        <v>184</v>
      </c>
      <c r="CW185" s="21"/>
      <c r="CX185" s="18" t="str">
        <f t="shared" si="75"/>
        <v>00</v>
      </c>
      <c r="CY185" s="18">
        <f t="shared" si="76"/>
        <v>0</v>
      </c>
      <c r="CZ185" s="20"/>
      <c r="DA185" s="21"/>
    </row>
    <row r="186" spans="1:105" ht="33">
      <c r="A186" s="27"/>
      <c r="B186" s="157">
        <v>66</v>
      </c>
      <c r="C186" s="105" t="s">
        <v>367</v>
      </c>
      <c r="D186" s="104" t="s">
        <v>734</v>
      </c>
      <c r="E186" s="16">
        <v>1</v>
      </c>
      <c r="F186" s="101" t="str">
        <f t="shared" si="65"/>
        <v>000</v>
      </c>
      <c r="G186" s="22">
        <v>0</v>
      </c>
      <c r="H186" s="18" t="s">
        <v>18</v>
      </c>
      <c r="I186" s="18">
        <v>1</v>
      </c>
      <c r="J186" s="18">
        <v>1</v>
      </c>
      <c r="K186" s="18" t="s">
        <v>448</v>
      </c>
      <c r="L186" s="18" t="s">
        <v>449</v>
      </c>
      <c r="M186" s="18">
        <v>1</v>
      </c>
      <c r="N186" s="18">
        <v>0</v>
      </c>
      <c r="O186" s="18">
        <v>0</v>
      </c>
      <c r="P186" s="18">
        <v>0</v>
      </c>
      <c r="Q186" s="18">
        <v>0</v>
      </c>
      <c r="R186" s="18">
        <v>0</v>
      </c>
      <c r="S186" s="19">
        <v>0</v>
      </c>
      <c r="T186" s="19">
        <v>0</v>
      </c>
      <c r="U186" s="19">
        <v>0</v>
      </c>
      <c r="V186" s="19">
        <v>0</v>
      </c>
      <c r="W186" s="19">
        <v>0</v>
      </c>
      <c r="X186" s="18">
        <v>0</v>
      </c>
      <c r="Y186" s="18" t="s">
        <v>368</v>
      </c>
      <c r="Z186" s="18">
        <v>0</v>
      </c>
      <c r="AA186" s="18">
        <v>0</v>
      </c>
      <c r="AB186" s="18">
        <v>0</v>
      </c>
      <c r="AC186" s="18">
        <v>0</v>
      </c>
      <c r="AD186" s="18">
        <v>0</v>
      </c>
      <c r="AE186" s="18">
        <v>0</v>
      </c>
      <c r="AF186" s="18">
        <v>0</v>
      </c>
      <c r="AG186" s="18">
        <v>0</v>
      </c>
      <c r="AH186" s="18">
        <v>0</v>
      </c>
      <c r="AI186" s="18">
        <v>0</v>
      </c>
      <c r="AJ186" s="18">
        <v>0</v>
      </c>
      <c r="AK186" s="18">
        <v>0</v>
      </c>
      <c r="AL186" s="18">
        <v>0</v>
      </c>
      <c r="AM186" s="18">
        <v>0</v>
      </c>
      <c r="AN186" s="18">
        <v>0</v>
      </c>
      <c r="AO186" s="18">
        <v>0</v>
      </c>
      <c r="AP186" s="18">
        <v>0</v>
      </c>
      <c r="AQ186" s="18">
        <v>0</v>
      </c>
      <c r="AR186" s="18">
        <v>0</v>
      </c>
      <c r="AS186" s="18">
        <v>0</v>
      </c>
      <c r="AT186" s="18">
        <v>0</v>
      </c>
      <c r="AU186" s="18">
        <v>0</v>
      </c>
      <c r="AV186" s="18">
        <v>0</v>
      </c>
      <c r="AW186" s="18">
        <v>0</v>
      </c>
      <c r="AX186" s="18">
        <v>0</v>
      </c>
      <c r="AY186" s="18">
        <v>0</v>
      </c>
      <c r="AZ186" s="18">
        <v>0</v>
      </c>
      <c r="BA186" s="18">
        <v>0</v>
      </c>
      <c r="BB186" s="18">
        <v>0</v>
      </c>
      <c r="BC186" s="18">
        <v>0</v>
      </c>
      <c r="BD186" s="18">
        <v>0</v>
      </c>
      <c r="BE186" s="18">
        <v>0</v>
      </c>
      <c r="BF186" s="18">
        <v>0</v>
      </c>
      <c r="BG186" s="18">
        <v>0</v>
      </c>
      <c r="BH186" s="18">
        <v>0</v>
      </c>
      <c r="BI186" s="18">
        <v>0</v>
      </c>
      <c r="BJ186" s="18">
        <v>0</v>
      </c>
      <c r="BK186" s="18">
        <v>0</v>
      </c>
      <c r="BL186" s="18">
        <v>0</v>
      </c>
      <c r="BM186" s="18">
        <v>0</v>
      </c>
      <c r="BN186" s="18">
        <v>0</v>
      </c>
      <c r="BO186" s="18">
        <v>0</v>
      </c>
      <c r="BP186" s="18">
        <v>0</v>
      </c>
      <c r="BQ186" s="23">
        <f>G186</f>
        <v>0</v>
      </c>
      <c r="BR186" s="18">
        <v>0</v>
      </c>
      <c r="BS186" s="18">
        <v>0</v>
      </c>
      <c r="BT186" s="18">
        <v>0</v>
      </c>
      <c r="BU186" s="18">
        <v>0</v>
      </c>
      <c r="BV186" s="18">
        <v>0</v>
      </c>
      <c r="BW186" s="18">
        <v>0</v>
      </c>
      <c r="BX186" s="18">
        <v>0</v>
      </c>
      <c r="BY186" s="18">
        <v>0</v>
      </c>
      <c r="BZ186" s="18">
        <v>0</v>
      </c>
      <c r="CA186" s="18">
        <v>0</v>
      </c>
      <c r="CB186" s="18">
        <v>0</v>
      </c>
      <c r="CC186" s="18">
        <v>0</v>
      </c>
      <c r="CD186" s="18">
        <v>0</v>
      </c>
      <c r="CE186" s="18">
        <v>0</v>
      </c>
      <c r="CF186" s="18">
        <v>0</v>
      </c>
      <c r="CG186" s="18">
        <v>0</v>
      </c>
      <c r="CH186" s="18">
        <v>0</v>
      </c>
      <c r="CI186" s="18">
        <v>0</v>
      </c>
      <c r="CJ186" s="18">
        <v>0</v>
      </c>
      <c r="CK186" s="18" t="str">
        <f t="shared" ca="1" si="66"/>
        <v>06</v>
      </c>
      <c r="CL186" s="18" t="str">
        <f t="shared" ca="1" si="67"/>
        <v>16</v>
      </c>
      <c r="CM186" s="18" t="str">
        <f t="shared" ca="1" si="68"/>
        <v>08</v>
      </c>
      <c r="CN186" s="18" t="str">
        <f t="shared" ca="1" si="69"/>
        <v>05</v>
      </c>
      <c r="CO186" s="18" t="str">
        <f t="shared" ca="1" si="70"/>
        <v>11</v>
      </c>
      <c r="CP186" s="18" t="str">
        <f t="shared" ca="1" si="71"/>
        <v>14</v>
      </c>
      <c r="CQ186" s="18" t="str">
        <f t="shared" ca="1" si="72"/>
        <v>2C</v>
      </c>
      <c r="CR186" s="18" t="str">
        <f t="shared" ca="1" si="73"/>
        <v>00</v>
      </c>
      <c r="CS186" s="18" t="s">
        <v>25</v>
      </c>
      <c r="CT186" s="18">
        <f t="shared" ca="1" si="64"/>
        <v>95</v>
      </c>
      <c r="CU186" s="16" t="str">
        <f t="shared" ca="1" si="74"/>
        <v>7B01015FA501000000000000000000000000000000000C0000000000000000000000000000000000000000000000000000000000000000000000000000000000000000000000000000000000000000000000000000000616080511142C007D</v>
      </c>
      <c r="CV186" s="95">
        <v>185</v>
      </c>
      <c r="CW186" s="21"/>
      <c r="CX186" s="18" t="str">
        <f t="shared" si="75"/>
        <v>00</v>
      </c>
      <c r="CY186" s="18">
        <f t="shared" si="76"/>
        <v>0</v>
      </c>
      <c r="CZ186" s="20"/>
      <c r="DA186" s="21"/>
    </row>
    <row r="187" spans="1:105" ht="33">
      <c r="A187" s="27"/>
      <c r="B187" s="158"/>
      <c r="C187" s="165" t="s">
        <v>428</v>
      </c>
      <c r="D187" s="104"/>
      <c r="E187" s="16">
        <v>2</v>
      </c>
      <c r="F187" s="101" t="str">
        <f t="shared" si="65"/>
        <v>127</v>
      </c>
      <c r="G187" s="22" t="s">
        <v>246</v>
      </c>
      <c r="H187" s="18" t="s">
        <v>18</v>
      </c>
      <c r="I187" s="18">
        <v>1</v>
      </c>
      <c r="J187" s="18">
        <v>1</v>
      </c>
      <c r="K187" s="18" t="s">
        <v>448</v>
      </c>
      <c r="L187" s="18" t="s">
        <v>449</v>
      </c>
      <c r="M187" s="18">
        <v>1</v>
      </c>
      <c r="N187" s="18">
        <v>0</v>
      </c>
      <c r="O187" s="18">
        <v>0</v>
      </c>
      <c r="P187" s="18">
        <v>0</v>
      </c>
      <c r="Q187" s="18">
        <v>0</v>
      </c>
      <c r="R187" s="18">
        <v>0</v>
      </c>
      <c r="S187" s="19">
        <v>0</v>
      </c>
      <c r="T187" s="19">
        <v>0</v>
      </c>
      <c r="U187" s="19">
        <v>0</v>
      </c>
      <c r="V187" s="19">
        <v>0</v>
      </c>
      <c r="W187" s="19">
        <v>0</v>
      </c>
      <c r="X187" s="18">
        <v>0</v>
      </c>
      <c r="Y187" s="18" t="s">
        <v>368</v>
      </c>
      <c r="Z187" s="18">
        <v>0</v>
      </c>
      <c r="AA187" s="18">
        <v>0</v>
      </c>
      <c r="AB187" s="18">
        <v>0</v>
      </c>
      <c r="AC187" s="18">
        <v>0</v>
      </c>
      <c r="AD187" s="18">
        <v>0</v>
      </c>
      <c r="AE187" s="18">
        <v>0</v>
      </c>
      <c r="AF187" s="18">
        <v>0</v>
      </c>
      <c r="AG187" s="18">
        <v>0</v>
      </c>
      <c r="AH187" s="18">
        <v>0</v>
      </c>
      <c r="AI187" s="18">
        <v>0</v>
      </c>
      <c r="AJ187" s="18">
        <v>0</v>
      </c>
      <c r="AK187" s="18">
        <v>0</v>
      </c>
      <c r="AL187" s="18">
        <v>0</v>
      </c>
      <c r="AM187" s="18">
        <v>0</v>
      </c>
      <c r="AN187" s="18">
        <v>0</v>
      </c>
      <c r="AO187" s="18">
        <v>0</v>
      </c>
      <c r="AP187" s="18">
        <v>0</v>
      </c>
      <c r="AQ187" s="18">
        <v>0</v>
      </c>
      <c r="AR187" s="18">
        <v>0</v>
      </c>
      <c r="AS187" s="18">
        <v>0</v>
      </c>
      <c r="AT187" s="18">
        <v>0</v>
      </c>
      <c r="AU187" s="18">
        <v>0</v>
      </c>
      <c r="AV187" s="18">
        <v>0</v>
      </c>
      <c r="AW187" s="18">
        <v>0</v>
      </c>
      <c r="AX187" s="18">
        <v>0</v>
      </c>
      <c r="AY187" s="18">
        <v>0</v>
      </c>
      <c r="AZ187" s="18">
        <v>0</v>
      </c>
      <c r="BA187" s="18">
        <v>0</v>
      </c>
      <c r="BB187" s="18">
        <v>0</v>
      </c>
      <c r="BC187" s="18">
        <v>0</v>
      </c>
      <c r="BD187" s="18">
        <v>0</v>
      </c>
      <c r="BE187" s="18">
        <v>0</v>
      </c>
      <c r="BF187" s="18">
        <v>0</v>
      </c>
      <c r="BG187" s="18">
        <v>0</v>
      </c>
      <c r="BH187" s="18">
        <v>0</v>
      </c>
      <c r="BI187" s="18">
        <v>0</v>
      </c>
      <c r="BJ187" s="18">
        <v>0</v>
      </c>
      <c r="BK187" s="18">
        <v>0</v>
      </c>
      <c r="BL187" s="18">
        <v>0</v>
      </c>
      <c r="BM187" s="18">
        <v>0</v>
      </c>
      <c r="BN187" s="18">
        <v>0</v>
      </c>
      <c r="BO187" s="18">
        <v>0</v>
      </c>
      <c r="BP187" s="18">
        <v>0</v>
      </c>
      <c r="BQ187" s="23" t="str">
        <f t="shared" ref="BQ187:BQ188" si="95">G187</f>
        <v>7F</v>
      </c>
      <c r="BR187" s="18">
        <v>0</v>
      </c>
      <c r="BS187" s="18">
        <v>0</v>
      </c>
      <c r="BT187" s="18">
        <v>0</v>
      </c>
      <c r="BU187" s="18">
        <v>0</v>
      </c>
      <c r="BV187" s="18">
        <v>0</v>
      </c>
      <c r="BW187" s="18">
        <v>0</v>
      </c>
      <c r="BX187" s="18">
        <v>0</v>
      </c>
      <c r="BY187" s="18">
        <v>0</v>
      </c>
      <c r="BZ187" s="18">
        <v>0</v>
      </c>
      <c r="CA187" s="18">
        <v>0</v>
      </c>
      <c r="CB187" s="18">
        <v>0</v>
      </c>
      <c r="CC187" s="18">
        <v>0</v>
      </c>
      <c r="CD187" s="18">
        <v>0</v>
      </c>
      <c r="CE187" s="18">
        <v>0</v>
      </c>
      <c r="CF187" s="18">
        <v>0</v>
      </c>
      <c r="CG187" s="18">
        <v>0</v>
      </c>
      <c r="CH187" s="18">
        <v>0</v>
      </c>
      <c r="CI187" s="18">
        <v>0</v>
      </c>
      <c r="CJ187" s="18">
        <v>0</v>
      </c>
      <c r="CK187" s="18" t="str">
        <f t="shared" ca="1" si="66"/>
        <v>06</v>
      </c>
      <c r="CL187" s="18" t="str">
        <f t="shared" ca="1" si="67"/>
        <v>16</v>
      </c>
      <c r="CM187" s="18" t="str">
        <f t="shared" ca="1" si="68"/>
        <v>08</v>
      </c>
      <c r="CN187" s="18" t="str">
        <f t="shared" ca="1" si="69"/>
        <v>05</v>
      </c>
      <c r="CO187" s="18" t="str">
        <f t="shared" ca="1" si="70"/>
        <v>11</v>
      </c>
      <c r="CP187" s="18" t="str">
        <f t="shared" ca="1" si="71"/>
        <v>14</v>
      </c>
      <c r="CQ187" s="18" t="str">
        <f t="shared" ca="1" si="72"/>
        <v>2C</v>
      </c>
      <c r="CR187" s="18" t="str">
        <f t="shared" ca="1" si="73"/>
        <v>05</v>
      </c>
      <c r="CS187" s="18" t="s">
        <v>25</v>
      </c>
      <c r="CT187" s="18">
        <f t="shared" ca="1" si="64"/>
        <v>95</v>
      </c>
      <c r="CU187" s="16" t="str">
        <f t="shared" ca="1" si="74"/>
        <v>7B01015FA501000000000000000000000000000000000C000000000000000000000000000000000000000000000000000000000000000000000000000000000000007F000000000000000000000000000000000000000616080511142C057D</v>
      </c>
      <c r="CV187" s="95">
        <v>186</v>
      </c>
      <c r="CW187" s="21"/>
      <c r="CX187" s="18" t="str">
        <f t="shared" si="75"/>
        <v>00</v>
      </c>
      <c r="CY187" s="18">
        <f t="shared" si="76"/>
        <v>0</v>
      </c>
      <c r="CZ187" s="20"/>
      <c r="DA187" s="21"/>
    </row>
    <row r="188" spans="1:105" ht="33">
      <c r="A188" s="27"/>
      <c r="B188" s="159"/>
      <c r="C188" s="166"/>
      <c r="D188" s="104"/>
      <c r="E188" s="16">
        <v>3</v>
      </c>
      <c r="F188" s="101" t="str">
        <f t="shared" si="65"/>
        <v>255</v>
      </c>
      <c r="G188" s="22" t="s">
        <v>22</v>
      </c>
      <c r="H188" s="18" t="s">
        <v>18</v>
      </c>
      <c r="I188" s="18">
        <v>1</v>
      </c>
      <c r="J188" s="18">
        <v>1</v>
      </c>
      <c r="K188" s="18" t="s">
        <v>448</v>
      </c>
      <c r="L188" s="18" t="s">
        <v>449</v>
      </c>
      <c r="M188" s="18">
        <v>1</v>
      </c>
      <c r="N188" s="18">
        <v>0</v>
      </c>
      <c r="O188" s="18">
        <v>0</v>
      </c>
      <c r="P188" s="18">
        <v>0</v>
      </c>
      <c r="Q188" s="18">
        <v>0</v>
      </c>
      <c r="R188" s="18">
        <v>0</v>
      </c>
      <c r="S188" s="19">
        <v>0</v>
      </c>
      <c r="T188" s="19">
        <v>0</v>
      </c>
      <c r="U188" s="19">
        <v>0</v>
      </c>
      <c r="V188" s="19">
        <v>0</v>
      </c>
      <c r="W188" s="19">
        <v>0</v>
      </c>
      <c r="X188" s="18">
        <v>0</v>
      </c>
      <c r="Y188" s="18" t="s">
        <v>368</v>
      </c>
      <c r="Z188" s="18">
        <v>0</v>
      </c>
      <c r="AA188" s="18">
        <v>0</v>
      </c>
      <c r="AB188" s="18">
        <v>0</v>
      </c>
      <c r="AC188" s="18">
        <v>0</v>
      </c>
      <c r="AD188" s="18">
        <v>0</v>
      </c>
      <c r="AE188" s="18">
        <v>0</v>
      </c>
      <c r="AF188" s="18">
        <v>0</v>
      </c>
      <c r="AG188" s="18">
        <v>0</v>
      </c>
      <c r="AH188" s="18">
        <v>0</v>
      </c>
      <c r="AI188" s="18">
        <v>0</v>
      </c>
      <c r="AJ188" s="18">
        <v>0</v>
      </c>
      <c r="AK188" s="18">
        <v>0</v>
      </c>
      <c r="AL188" s="18">
        <v>0</v>
      </c>
      <c r="AM188" s="18">
        <v>0</v>
      </c>
      <c r="AN188" s="18">
        <v>0</v>
      </c>
      <c r="AO188" s="18">
        <v>0</v>
      </c>
      <c r="AP188" s="18">
        <v>0</v>
      </c>
      <c r="AQ188" s="18">
        <v>0</v>
      </c>
      <c r="AR188" s="18">
        <v>0</v>
      </c>
      <c r="AS188" s="18">
        <v>0</v>
      </c>
      <c r="AT188" s="18">
        <v>0</v>
      </c>
      <c r="AU188" s="18">
        <v>0</v>
      </c>
      <c r="AV188" s="18">
        <v>0</v>
      </c>
      <c r="AW188" s="18">
        <v>0</v>
      </c>
      <c r="AX188" s="18">
        <v>0</v>
      </c>
      <c r="AY188" s="18">
        <v>0</v>
      </c>
      <c r="AZ188" s="18">
        <v>0</v>
      </c>
      <c r="BA188" s="18">
        <v>0</v>
      </c>
      <c r="BB188" s="18">
        <v>0</v>
      </c>
      <c r="BC188" s="18">
        <v>0</v>
      </c>
      <c r="BD188" s="18">
        <v>0</v>
      </c>
      <c r="BE188" s="18">
        <v>0</v>
      </c>
      <c r="BF188" s="18">
        <v>0</v>
      </c>
      <c r="BG188" s="18">
        <v>0</v>
      </c>
      <c r="BH188" s="18">
        <v>0</v>
      </c>
      <c r="BI188" s="18">
        <v>0</v>
      </c>
      <c r="BJ188" s="18">
        <v>0</v>
      </c>
      <c r="BK188" s="18">
        <v>0</v>
      </c>
      <c r="BL188" s="18">
        <v>0</v>
      </c>
      <c r="BM188" s="18">
        <v>0</v>
      </c>
      <c r="BN188" s="18">
        <v>0</v>
      </c>
      <c r="BO188" s="18">
        <v>0</v>
      </c>
      <c r="BP188" s="18">
        <v>0</v>
      </c>
      <c r="BQ188" s="23" t="str">
        <f t="shared" si="95"/>
        <v>FF</v>
      </c>
      <c r="BR188" s="18">
        <v>0</v>
      </c>
      <c r="BS188" s="18">
        <v>0</v>
      </c>
      <c r="BT188" s="18">
        <v>0</v>
      </c>
      <c r="BU188" s="18">
        <v>0</v>
      </c>
      <c r="BV188" s="18">
        <v>0</v>
      </c>
      <c r="BW188" s="18">
        <v>0</v>
      </c>
      <c r="BX188" s="18">
        <v>0</v>
      </c>
      <c r="BY188" s="18">
        <v>0</v>
      </c>
      <c r="BZ188" s="18">
        <v>0</v>
      </c>
      <c r="CA188" s="18">
        <v>0</v>
      </c>
      <c r="CB188" s="18">
        <v>0</v>
      </c>
      <c r="CC188" s="18">
        <v>0</v>
      </c>
      <c r="CD188" s="18">
        <v>0</v>
      </c>
      <c r="CE188" s="18">
        <v>0</v>
      </c>
      <c r="CF188" s="18">
        <v>0</v>
      </c>
      <c r="CG188" s="18">
        <v>0</v>
      </c>
      <c r="CH188" s="18">
        <v>0</v>
      </c>
      <c r="CI188" s="18">
        <v>0</v>
      </c>
      <c r="CJ188" s="18">
        <v>0</v>
      </c>
      <c r="CK188" s="18" t="str">
        <f t="shared" ca="1" si="66"/>
        <v>06</v>
      </c>
      <c r="CL188" s="18" t="str">
        <f t="shared" ca="1" si="67"/>
        <v>16</v>
      </c>
      <c r="CM188" s="18" t="str">
        <f t="shared" ca="1" si="68"/>
        <v>08</v>
      </c>
      <c r="CN188" s="18" t="str">
        <f t="shared" ca="1" si="69"/>
        <v>05</v>
      </c>
      <c r="CO188" s="18" t="str">
        <f t="shared" ca="1" si="70"/>
        <v>11</v>
      </c>
      <c r="CP188" s="18" t="str">
        <f t="shared" ca="1" si="71"/>
        <v>14</v>
      </c>
      <c r="CQ188" s="18" t="str">
        <f t="shared" ca="1" si="72"/>
        <v>2C</v>
      </c>
      <c r="CR188" s="18" t="str">
        <f t="shared" ca="1" si="73"/>
        <v>05</v>
      </c>
      <c r="CS188" s="18" t="s">
        <v>25</v>
      </c>
      <c r="CT188" s="18">
        <f t="shared" ca="1" si="64"/>
        <v>95</v>
      </c>
      <c r="CU188" s="16" t="str">
        <f t="shared" ca="1" si="74"/>
        <v>7B01015FA501000000000000000000000000000000000C00000000000000000000000000000000000000000000000000000000000000000000000000000000000000FF000000000000000000000000000000000000000616080511142C057D</v>
      </c>
      <c r="CV188" s="95">
        <v>187</v>
      </c>
      <c r="CW188" s="21"/>
      <c r="CX188" s="18" t="str">
        <f t="shared" si="75"/>
        <v>00</v>
      </c>
      <c r="CY188" s="18">
        <f t="shared" si="76"/>
        <v>0</v>
      </c>
      <c r="CZ188" s="20"/>
      <c r="DA188" s="21"/>
    </row>
    <row r="189" spans="1:105" ht="33">
      <c r="A189" s="27"/>
      <c r="B189" s="157">
        <v>67</v>
      </c>
      <c r="C189" s="105" t="s">
        <v>369</v>
      </c>
      <c r="D189" s="104" t="s">
        <v>736</v>
      </c>
      <c r="E189" s="16">
        <v>1</v>
      </c>
      <c r="F189" s="101" t="str">
        <f t="shared" si="65"/>
        <v>000</v>
      </c>
      <c r="G189" s="22">
        <v>0</v>
      </c>
      <c r="H189" s="18" t="s">
        <v>18</v>
      </c>
      <c r="I189" s="18">
        <v>1</v>
      </c>
      <c r="J189" s="18">
        <v>1</v>
      </c>
      <c r="K189" s="18" t="s">
        <v>448</v>
      </c>
      <c r="L189" s="18" t="s">
        <v>449</v>
      </c>
      <c r="M189" s="18">
        <v>1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8">
        <v>0</v>
      </c>
      <c r="Y189" s="18" t="s">
        <v>368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0</v>
      </c>
      <c r="AG189" s="18">
        <v>0</v>
      </c>
      <c r="AH189" s="18">
        <v>0</v>
      </c>
      <c r="AI189" s="18">
        <v>0</v>
      </c>
      <c r="AJ189" s="18">
        <v>0</v>
      </c>
      <c r="AK189" s="18">
        <v>0</v>
      </c>
      <c r="AL189" s="18">
        <v>0</v>
      </c>
      <c r="AM189" s="18">
        <v>0</v>
      </c>
      <c r="AN189" s="18">
        <v>0</v>
      </c>
      <c r="AO189" s="18">
        <v>0</v>
      </c>
      <c r="AP189" s="18">
        <v>0</v>
      </c>
      <c r="AQ189" s="18">
        <v>0</v>
      </c>
      <c r="AR189" s="18">
        <v>0</v>
      </c>
      <c r="AS189" s="18">
        <v>0</v>
      </c>
      <c r="AT189" s="18">
        <v>0</v>
      </c>
      <c r="AU189" s="18">
        <v>0</v>
      </c>
      <c r="AV189" s="18">
        <v>0</v>
      </c>
      <c r="AW189" s="18">
        <v>0</v>
      </c>
      <c r="AX189" s="18">
        <v>0</v>
      </c>
      <c r="AY189" s="18">
        <v>0</v>
      </c>
      <c r="AZ189" s="18">
        <v>0</v>
      </c>
      <c r="BA189" s="18">
        <v>0</v>
      </c>
      <c r="BB189" s="18">
        <v>0</v>
      </c>
      <c r="BC189" s="18">
        <v>0</v>
      </c>
      <c r="BD189" s="18">
        <v>0</v>
      </c>
      <c r="BE189" s="18">
        <v>0</v>
      </c>
      <c r="BF189" s="18">
        <v>0</v>
      </c>
      <c r="BG189" s="18">
        <v>0</v>
      </c>
      <c r="BH189" s="18">
        <v>0</v>
      </c>
      <c r="BI189" s="18">
        <v>0</v>
      </c>
      <c r="BJ189" s="18">
        <v>0</v>
      </c>
      <c r="BK189" s="18">
        <v>0</v>
      </c>
      <c r="BL189" s="18">
        <v>0</v>
      </c>
      <c r="BM189" s="18">
        <v>0</v>
      </c>
      <c r="BN189" s="18">
        <v>0</v>
      </c>
      <c r="BO189" s="18">
        <v>0</v>
      </c>
      <c r="BP189" s="18">
        <v>0</v>
      </c>
      <c r="BQ189" s="18">
        <v>0</v>
      </c>
      <c r="BR189" s="23">
        <f>G189</f>
        <v>0</v>
      </c>
      <c r="BS189" s="18">
        <v>0</v>
      </c>
      <c r="BT189" s="18">
        <v>0</v>
      </c>
      <c r="BU189" s="18">
        <v>0</v>
      </c>
      <c r="BV189" s="18">
        <v>0</v>
      </c>
      <c r="BW189" s="18">
        <v>0</v>
      </c>
      <c r="BX189" s="18">
        <v>0</v>
      </c>
      <c r="BY189" s="18">
        <v>0</v>
      </c>
      <c r="BZ189" s="18">
        <v>0</v>
      </c>
      <c r="CA189" s="18">
        <v>0</v>
      </c>
      <c r="CB189" s="18">
        <v>0</v>
      </c>
      <c r="CC189" s="18">
        <v>0</v>
      </c>
      <c r="CD189" s="18">
        <v>0</v>
      </c>
      <c r="CE189" s="18">
        <v>0</v>
      </c>
      <c r="CF189" s="18">
        <v>0</v>
      </c>
      <c r="CG189" s="18">
        <v>0</v>
      </c>
      <c r="CH189" s="18">
        <v>0</v>
      </c>
      <c r="CI189" s="18">
        <v>0</v>
      </c>
      <c r="CJ189" s="18">
        <v>0</v>
      </c>
      <c r="CK189" s="18" t="str">
        <f t="shared" ca="1" si="66"/>
        <v>06</v>
      </c>
      <c r="CL189" s="18" t="str">
        <f t="shared" ca="1" si="67"/>
        <v>16</v>
      </c>
      <c r="CM189" s="18" t="str">
        <f t="shared" ca="1" si="68"/>
        <v>08</v>
      </c>
      <c r="CN189" s="18" t="str">
        <f t="shared" ca="1" si="69"/>
        <v>05</v>
      </c>
      <c r="CO189" s="18" t="str">
        <f t="shared" ca="1" si="70"/>
        <v>11</v>
      </c>
      <c r="CP189" s="18" t="str">
        <f t="shared" ca="1" si="71"/>
        <v>14</v>
      </c>
      <c r="CQ189" s="18" t="str">
        <f t="shared" ca="1" si="72"/>
        <v>2C</v>
      </c>
      <c r="CR189" s="18" t="str">
        <f t="shared" ca="1" si="73"/>
        <v>00</v>
      </c>
      <c r="CS189" s="18" t="s">
        <v>25</v>
      </c>
      <c r="CT189" s="18">
        <f t="shared" ca="1" si="64"/>
        <v>95</v>
      </c>
      <c r="CU189" s="16" t="str">
        <f t="shared" ca="1" si="74"/>
        <v>7B01015FA501000000000000000000000000000000000C0000000000000000000000000000000000000000000000000000000000000000000000000000000000000000000000000000000000000000000000000000000616080511142C007D</v>
      </c>
      <c r="CV189" s="95">
        <v>188</v>
      </c>
      <c r="CW189" s="21"/>
      <c r="CX189" s="18" t="str">
        <f t="shared" si="75"/>
        <v>00</v>
      </c>
      <c r="CY189" s="18">
        <f t="shared" si="76"/>
        <v>0</v>
      </c>
      <c r="CZ189" s="20"/>
      <c r="DA189" s="21"/>
    </row>
    <row r="190" spans="1:105" ht="33">
      <c r="A190" s="27"/>
      <c r="B190" s="158"/>
      <c r="C190" s="165" t="s">
        <v>429</v>
      </c>
      <c r="D190" s="104"/>
      <c r="E190" s="16">
        <v>2</v>
      </c>
      <c r="F190" s="101" t="str">
        <f t="shared" si="65"/>
        <v>127</v>
      </c>
      <c r="G190" s="22" t="s">
        <v>246</v>
      </c>
      <c r="H190" s="18" t="s">
        <v>18</v>
      </c>
      <c r="I190" s="18">
        <v>1</v>
      </c>
      <c r="J190" s="18">
        <v>1</v>
      </c>
      <c r="K190" s="18" t="s">
        <v>448</v>
      </c>
      <c r="L190" s="18" t="s">
        <v>449</v>
      </c>
      <c r="M190" s="18">
        <v>1</v>
      </c>
      <c r="N190" s="18">
        <v>0</v>
      </c>
      <c r="O190" s="18">
        <v>0</v>
      </c>
      <c r="P190" s="18">
        <v>0</v>
      </c>
      <c r="Q190" s="18">
        <v>0</v>
      </c>
      <c r="R190" s="18">
        <v>0</v>
      </c>
      <c r="S190" s="19">
        <v>0</v>
      </c>
      <c r="T190" s="19">
        <v>0</v>
      </c>
      <c r="U190" s="19">
        <v>0</v>
      </c>
      <c r="V190" s="19">
        <v>0</v>
      </c>
      <c r="W190" s="19">
        <v>0</v>
      </c>
      <c r="X190" s="18">
        <v>0</v>
      </c>
      <c r="Y190" s="18" t="s">
        <v>368</v>
      </c>
      <c r="Z190" s="18">
        <v>0</v>
      </c>
      <c r="AA190" s="18">
        <v>0</v>
      </c>
      <c r="AB190" s="18">
        <v>0</v>
      </c>
      <c r="AC190" s="18">
        <v>0</v>
      </c>
      <c r="AD190" s="18">
        <v>0</v>
      </c>
      <c r="AE190" s="18">
        <v>0</v>
      </c>
      <c r="AF190" s="18">
        <v>0</v>
      </c>
      <c r="AG190" s="18">
        <v>0</v>
      </c>
      <c r="AH190" s="18">
        <v>0</v>
      </c>
      <c r="AI190" s="18">
        <v>0</v>
      </c>
      <c r="AJ190" s="18">
        <v>0</v>
      </c>
      <c r="AK190" s="18">
        <v>0</v>
      </c>
      <c r="AL190" s="18">
        <v>0</v>
      </c>
      <c r="AM190" s="18">
        <v>0</v>
      </c>
      <c r="AN190" s="18">
        <v>0</v>
      </c>
      <c r="AO190" s="18">
        <v>0</v>
      </c>
      <c r="AP190" s="18">
        <v>0</v>
      </c>
      <c r="AQ190" s="18">
        <v>0</v>
      </c>
      <c r="AR190" s="18">
        <v>0</v>
      </c>
      <c r="AS190" s="18">
        <v>0</v>
      </c>
      <c r="AT190" s="18">
        <v>0</v>
      </c>
      <c r="AU190" s="18">
        <v>0</v>
      </c>
      <c r="AV190" s="18">
        <v>0</v>
      </c>
      <c r="AW190" s="18">
        <v>0</v>
      </c>
      <c r="AX190" s="18">
        <v>0</v>
      </c>
      <c r="AY190" s="18">
        <v>0</v>
      </c>
      <c r="AZ190" s="18">
        <v>0</v>
      </c>
      <c r="BA190" s="18">
        <v>0</v>
      </c>
      <c r="BB190" s="18">
        <v>0</v>
      </c>
      <c r="BC190" s="18">
        <v>0</v>
      </c>
      <c r="BD190" s="18">
        <v>0</v>
      </c>
      <c r="BE190" s="18">
        <v>0</v>
      </c>
      <c r="BF190" s="18">
        <v>0</v>
      </c>
      <c r="BG190" s="18">
        <v>0</v>
      </c>
      <c r="BH190" s="18">
        <v>0</v>
      </c>
      <c r="BI190" s="18">
        <v>0</v>
      </c>
      <c r="BJ190" s="18">
        <v>0</v>
      </c>
      <c r="BK190" s="18">
        <v>0</v>
      </c>
      <c r="BL190" s="18">
        <v>0</v>
      </c>
      <c r="BM190" s="18">
        <v>0</v>
      </c>
      <c r="BN190" s="18">
        <v>0</v>
      </c>
      <c r="BO190" s="18">
        <v>0</v>
      </c>
      <c r="BP190" s="18">
        <v>0</v>
      </c>
      <c r="BQ190" s="18">
        <v>0</v>
      </c>
      <c r="BR190" s="23" t="str">
        <f t="shared" ref="BR190:BR191" si="96">G190</f>
        <v>7F</v>
      </c>
      <c r="BS190" s="18">
        <v>0</v>
      </c>
      <c r="BT190" s="18">
        <v>0</v>
      </c>
      <c r="BU190" s="18">
        <v>0</v>
      </c>
      <c r="BV190" s="18">
        <v>0</v>
      </c>
      <c r="BW190" s="18">
        <v>0</v>
      </c>
      <c r="BX190" s="18">
        <v>0</v>
      </c>
      <c r="BY190" s="18">
        <v>0</v>
      </c>
      <c r="BZ190" s="18">
        <v>0</v>
      </c>
      <c r="CA190" s="18">
        <v>0</v>
      </c>
      <c r="CB190" s="18">
        <v>0</v>
      </c>
      <c r="CC190" s="18">
        <v>0</v>
      </c>
      <c r="CD190" s="18">
        <v>0</v>
      </c>
      <c r="CE190" s="18">
        <v>0</v>
      </c>
      <c r="CF190" s="18">
        <v>0</v>
      </c>
      <c r="CG190" s="18">
        <v>0</v>
      </c>
      <c r="CH190" s="18">
        <v>0</v>
      </c>
      <c r="CI190" s="18">
        <v>0</v>
      </c>
      <c r="CJ190" s="18">
        <v>0</v>
      </c>
      <c r="CK190" s="18" t="str">
        <f t="shared" ca="1" si="66"/>
        <v>06</v>
      </c>
      <c r="CL190" s="18" t="str">
        <f t="shared" ca="1" si="67"/>
        <v>16</v>
      </c>
      <c r="CM190" s="18" t="str">
        <f t="shared" ca="1" si="68"/>
        <v>08</v>
      </c>
      <c r="CN190" s="18" t="str">
        <f t="shared" ca="1" si="69"/>
        <v>05</v>
      </c>
      <c r="CO190" s="18" t="str">
        <f t="shared" ca="1" si="70"/>
        <v>11</v>
      </c>
      <c r="CP190" s="18" t="str">
        <f t="shared" ca="1" si="71"/>
        <v>14</v>
      </c>
      <c r="CQ190" s="18" t="str">
        <f t="shared" ca="1" si="72"/>
        <v>2C</v>
      </c>
      <c r="CR190" s="18" t="str">
        <f t="shared" ca="1" si="73"/>
        <v>05</v>
      </c>
      <c r="CS190" s="18" t="s">
        <v>25</v>
      </c>
      <c r="CT190" s="18">
        <f t="shared" ca="1" si="64"/>
        <v>95</v>
      </c>
      <c r="CU190" s="16" t="str">
        <f t="shared" ca="1" si="74"/>
        <v>7B01015FA501000000000000000000000000000000000C00000000000000000000000000000000000000000000000000000000000000000000000000000000000000007F0000000000000000000000000000000000000616080511142C057D</v>
      </c>
      <c r="CV190" s="95">
        <v>189</v>
      </c>
      <c r="CW190" s="21"/>
      <c r="CX190" s="18" t="str">
        <f t="shared" si="75"/>
        <v>00</v>
      </c>
      <c r="CY190" s="18">
        <f t="shared" si="76"/>
        <v>0</v>
      </c>
      <c r="CZ190" s="20"/>
      <c r="DA190" s="21"/>
    </row>
    <row r="191" spans="1:105" ht="33">
      <c r="A191" s="27"/>
      <c r="B191" s="159"/>
      <c r="C191" s="166"/>
      <c r="D191" s="104"/>
      <c r="E191" s="16">
        <v>3</v>
      </c>
      <c r="F191" s="101" t="str">
        <f t="shared" si="65"/>
        <v>255</v>
      </c>
      <c r="G191" s="22" t="s">
        <v>22</v>
      </c>
      <c r="H191" s="18" t="s">
        <v>18</v>
      </c>
      <c r="I191" s="18">
        <v>1</v>
      </c>
      <c r="J191" s="18">
        <v>1</v>
      </c>
      <c r="K191" s="18" t="s">
        <v>448</v>
      </c>
      <c r="L191" s="18" t="s">
        <v>449</v>
      </c>
      <c r="M191" s="18">
        <v>1</v>
      </c>
      <c r="N191" s="18">
        <v>0</v>
      </c>
      <c r="O191" s="18">
        <v>0</v>
      </c>
      <c r="P191" s="18">
        <v>0</v>
      </c>
      <c r="Q191" s="18">
        <v>0</v>
      </c>
      <c r="R191" s="18">
        <v>0</v>
      </c>
      <c r="S191" s="19">
        <v>0</v>
      </c>
      <c r="T191" s="19">
        <v>0</v>
      </c>
      <c r="U191" s="19">
        <v>0</v>
      </c>
      <c r="V191" s="19">
        <v>0</v>
      </c>
      <c r="W191" s="19">
        <v>0</v>
      </c>
      <c r="X191" s="18">
        <v>0</v>
      </c>
      <c r="Y191" s="18" t="s">
        <v>368</v>
      </c>
      <c r="Z191" s="18">
        <v>0</v>
      </c>
      <c r="AA191" s="18">
        <v>0</v>
      </c>
      <c r="AB191" s="18">
        <v>0</v>
      </c>
      <c r="AC191" s="18">
        <v>0</v>
      </c>
      <c r="AD191" s="18">
        <v>0</v>
      </c>
      <c r="AE191" s="18">
        <v>0</v>
      </c>
      <c r="AF191" s="18">
        <v>0</v>
      </c>
      <c r="AG191" s="18">
        <v>0</v>
      </c>
      <c r="AH191" s="18">
        <v>0</v>
      </c>
      <c r="AI191" s="18">
        <v>0</v>
      </c>
      <c r="AJ191" s="18">
        <v>0</v>
      </c>
      <c r="AK191" s="18">
        <v>0</v>
      </c>
      <c r="AL191" s="18">
        <v>0</v>
      </c>
      <c r="AM191" s="18">
        <v>0</v>
      </c>
      <c r="AN191" s="18">
        <v>0</v>
      </c>
      <c r="AO191" s="18">
        <v>0</v>
      </c>
      <c r="AP191" s="18">
        <v>0</v>
      </c>
      <c r="AQ191" s="18">
        <v>0</v>
      </c>
      <c r="AR191" s="18">
        <v>0</v>
      </c>
      <c r="AS191" s="18">
        <v>0</v>
      </c>
      <c r="AT191" s="18">
        <v>0</v>
      </c>
      <c r="AU191" s="18">
        <v>0</v>
      </c>
      <c r="AV191" s="18">
        <v>0</v>
      </c>
      <c r="AW191" s="18">
        <v>0</v>
      </c>
      <c r="AX191" s="18">
        <v>0</v>
      </c>
      <c r="AY191" s="18">
        <v>0</v>
      </c>
      <c r="AZ191" s="18">
        <v>0</v>
      </c>
      <c r="BA191" s="18">
        <v>0</v>
      </c>
      <c r="BB191" s="18">
        <v>0</v>
      </c>
      <c r="BC191" s="18">
        <v>0</v>
      </c>
      <c r="BD191" s="18">
        <v>0</v>
      </c>
      <c r="BE191" s="18">
        <v>0</v>
      </c>
      <c r="BF191" s="18">
        <v>0</v>
      </c>
      <c r="BG191" s="18">
        <v>0</v>
      </c>
      <c r="BH191" s="18">
        <v>0</v>
      </c>
      <c r="BI191" s="18">
        <v>0</v>
      </c>
      <c r="BJ191" s="18">
        <v>0</v>
      </c>
      <c r="BK191" s="18">
        <v>0</v>
      </c>
      <c r="BL191" s="18">
        <v>0</v>
      </c>
      <c r="BM191" s="18">
        <v>0</v>
      </c>
      <c r="BN191" s="18">
        <v>0</v>
      </c>
      <c r="BO191" s="18">
        <v>0</v>
      </c>
      <c r="BP191" s="18">
        <v>0</v>
      </c>
      <c r="BQ191" s="18">
        <v>0</v>
      </c>
      <c r="BR191" s="23" t="str">
        <f t="shared" si="96"/>
        <v>FF</v>
      </c>
      <c r="BS191" s="18">
        <v>0</v>
      </c>
      <c r="BT191" s="18">
        <v>0</v>
      </c>
      <c r="BU191" s="18">
        <v>0</v>
      </c>
      <c r="BV191" s="18">
        <v>0</v>
      </c>
      <c r="BW191" s="18">
        <v>0</v>
      </c>
      <c r="BX191" s="18">
        <v>0</v>
      </c>
      <c r="BY191" s="18">
        <v>0</v>
      </c>
      <c r="BZ191" s="18">
        <v>0</v>
      </c>
      <c r="CA191" s="18">
        <v>0</v>
      </c>
      <c r="CB191" s="18">
        <v>0</v>
      </c>
      <c r="CC191" s="18">
        <v>0</v>
      </c>
      <c r="CD191" s="18">
        <v>0</v>
      </c>
      <c r="CE191" s="18">
        <v>0</v>
      </c>
      <c r="CF191" s="18">
        <v>0</v>
      </c>
      <c r="CG191" s="18">
        <v>0</v>
      </c>
      <c r="CH191" s="18">
        <v>0</v>
      </c>
      <c r="CI191" s="18">
        <v>0</v>
      </c>
      <c r="CJ191" s="18">
        <v>0</v>
      </c>
      <c r="CK191" s="18" t="str">
        <f t="shared" ca="1" si="66"/>
        <v>06</v>
      </c>
      <c r="CL191" s="18" t="str">
        <f t="shared" ca="1" si="67"/>
        <v>16</v>
      </c>
      <c r="CM191" s="18" t="str">
        <f t="shared" ca="1" si="68"/>
        <v>08</v>
      </c>
      <c r="CN191" s="18" t="str">
        <f t="shared" ca="1" si="69"/>
        <v>05</v>
      </c>
      <c r="CO191" s="18" t="str">
        <f t="shared" ca="1" si="70"/>
        <v>11</v>
      </c>
      <c r="CP191" s="18" t="str">
        <f t="shared" ca="1" si="71"/>
        <v>14</v>
      </c>
      <c r="CQ191" s="18" t="str">
        <f t="shared" ca="1" si="72"/>
        <v>2C</v>
      </c>
      <c r="CR191" s="18" t="str">
        <f t="shared" ca="1" si="73"/>
        <v>05</v>
      </c>
      <c r="CS191" s="18" t="s">
        <v>25</v>
      </c>
      <c r="CT191" s="18">
        <f t="shared" ca="1" si="64"/>
        <v>95</v>
      </c>
      <c r="CU191" s="16" t="str">
        <f t="shared" ca="1" si="74"/>
        <v>7B01015FA501000000000000000000000000000000000C0000000000000000000000000000000000000000000000000000000000000000000000000000000000000000FF0000000000000000000000000000000000000616080511142C057D</v>
      </c>
      <c r="CV191" s="95">
        <v>190</v>
      </c>
      <c r="CW191" s="21"/>
      <c r="CX191" s="18" t="str">
        <f t="shared" si="75"/>
        <v>00</v>
      </c>
      <c r="CY191" s="18">
        <f t="shared" si="76"/>
        <v>0</v>
      </c>
      <c r="CZ191" s="20"/>
      <c r="DA191" s="21"/>
    </row>
    <row r="192" spans="1:105" ht="33">
      <c r="A192" s="27"/>
      <c r="B192" s="157">
        <v>68</v>
      </c>
      <c r="C192" s="105" t="s">
        <v>367</v>
      </c>
      <c r="D192" s="104" t="s">
        <v>734</v>
      </c>
      <c r="E192" s="16">
        <v>1</v>
      </c>
      <c r="F192" s="101" t="str">
        <f t="shared" si="65"/>
        <v>000</v>
      </c>
      <c r="G192" s="22">
        <v>0</v>
      </c>
      <c r="H192" s="18" t="s">
        <v>18</v>
      </c>
      <c r="I192" s="18">
        <v>1</v>
      </c>
      <c r="J192" s="18">
        <v>1</v>
      </c>
      <c r="K192" s="18" t="s">
        <v>448</v>
      </c>
      <c r="L192" s="18" t="s">
        <v>449</v>
      </c>
      <c r="M192" s="18">
        <v>1</v>
      </c>
      <c r="N192" s="18">
        <v>0</v>
      </c>
      <c r="O192" s="18">
        <v>0</v>
      </c>
      <c r="P192" s="18">
        <v>0</v>
      </c>
      <c r="Q192" s="18">
        <v>0</v>
      </c>
      <c r="R192" s="18">
        <v>0</v>
      </c>
      <c r="S192" s="19">
        <v>0</v>
      </c>
      <c r="T192" s="19">
        <v>0</v>
      </c>
      <c r="U192" s="19">
        <v>0</v>
      </c>
      <c r="V192" s="19">
        <v>0</v>
      </c>
      <c r="W192" s="19">
        <v>0</v>
      </c>
      <c r="X192" s="18">
        <v>0</v>
      </c>
      <c r="Y192" s="18" t="s">
        <v>368</v>
      </c>
      <c r="Z192" s="18">
        <v>0</v>
      </c>
      <c r="AA192" s="18">
        <v>0</v>
      </c>
      <c r="AB192" s="18">
        <v>0</v>
      </c>
      <c r="AC192" s="18">
        <v>0</v>
      </c>
      <c r="AD192" s="18">
        <v>0</v>
      </c>
      <c r="AE192" s="18">
        <v>0</v>
      </c>
      <c r="AF192" s="18">
        <v>0</v>
      </c>
      <c r="AG192" s="18">
        <v>0</v>
      </c>
      <c r="AH192" s="18">
        <v>0</v>
      </c>
      <c r="AI192" s="18">
        <v>0</v>
      </c>
      <c r="AJ192" s="18">
        <v>0</v>
      </c>
      <c r="AK192" s="18">
        <v>0</v>
      </c>
      <c r="AL192" s="18">
        <v>0</v>
      </c>
      <c r="AM192" s="18">
        <v>0</v>
      </c>
      <c r="AN192" s="18">
        <v>0</v>
      </c>
      <c r="AO192" s="18">
        <v>0</v>
      </c>
      <c r="AP192" s="18">
        <v>0</v>
      </c>
      <c r="AQ192" s="18">
        <v>0</v>
      </c>
      <c r="AR192" s="18">
        <v>0</v>
      </c>
      <c r="AS192" s="18">
        <v>0</v>
      </c>
      <c r="AT192" s="18">
        <v>0</v>
      </c>
      <c r="AU192" s="18">
        <v>0</v>
      </c>
      <c r="AV192" s="18">
        <v>0</v>
      </c>
      <c r="AW192" s="18">
        <v>0</v>
      </c>
      <c r="AX192" s="18">
        <v>0</v>
      </c>
      <c r="AY192" s="18">
        <v>0</v>
      </c>
      <c r="AZ192" s="18">
        <v>0</v>
      </c>
      <c r="BA192" s="18">
        <v>0</v>
      </c>
      <c r="BB192" s="18">
        <v>0</v>
      </c>
      <c r="BC192" s="18">
        <v>0</v>
      </c>
      <c r="BD192" s="18">
        <v>0</v>
      </c>
      <c r="BE192" s="18">
        <v>0</v>
      </c>
      <c r="BF192" s="18">
        <v>0</v>
      </c>
      <c r="BG192" s="18">
        <v>0</v>
      </c>
      <c r="BH192" s="18">
        <v>0</v>
      </c>
      <c r="BI192" s="18">
        <v>0</v>
      </c>
      <c r="BJ192" s="18">
        <v>0</v>
      </c>
      <c r="BK192" s="18">
        <v>0</v>
      </c>
      <c r="BL192" s="18">
        <v>0</v>
      </c>
      <c r="BM192" s="18">
        <v>0</v>
      </c>
      <c r="BN192" s="18">
        <v>0</v>
      </c>
      <c r="BO192" s="18">
        <v>0</v>
      </c>
      <c r="BP192" s="18">
        <v>0</v>
      </c>
      <c r="BQ192" s="18">
        <v>0</v>
      </c>
      <c r="BR192" s="18">
        <v>0</v>
      </c>
      <c r="BS192" s="23">
        <f>G192</f>
        <v>0</v>
      </c>
      <c r="BT192" s="18">
        <v>0</v>
      </c>
      <c r="BU192" s="18">
        <v>0</v>
      </c>
      <c r="BV192" s="18">
        <v>0</v>
      </c>
      <c r="BW192" s="18">
        <v>0</v>
      </c>
      <c r="BX192" s="18">
        <v>0</v>
      </c>
      <c r="BY192" s="18">
        <v>0</v>
      </c>
      <c r="BZ192" s="18">
        <v>0</v>
      </c>
      <c r="CA192" s="18">
        <v>0</v>
      </c>
      <c r="CB192" s="18">
        <v>0</v>
      </c>
      <c r="CC192" s="18">
        <v>0</v>
      </c>
      <c r="CD192" s="18">
        <v>0</v>
      </c>
      <c r="CE192" s="18">
        <v>0</v>
      </c>
      <c r="CF192" s="18">
        <v>0</v>
      </c>
      <c r="CG192" s="18">
        <v>0</v>
      </c>
      <c r="CH192" s="18">
        <v>0</v>
      </c>
      <c r="CI192" s="18">
        <v>0</v>
      </c>
      <c r="CJ192" s="18">
        <v>0</v>
      </c>
      <c r="CK192" s="18" t="str">
        <f t="shared" ca="1" si="66"/>
        <v>06</v>
      </c>
      <c r="CL192" s="18" t="str">
        <f t="shared" ca="1" si="67"/>
        <v>16</v>
      </c>
      <c r="CM192" s="18" t="str">
        <f t="shared" ca="1" si="68"/>
        <v>08</v>
      </c>
      <c r="CN192" s="18" t="str">
        <f t="shared" ca="1" si="69"/>
        <v>05</v>
      </c>
      <c r="CO192" s="18" t="str">
        <f t="shared" ca="1" si="70"/>
        <v>11</v>
      </c>
      <c r="CP192" s="18" t="str">
        <f t="shared" ca="1" si="71"/>
        <v>14</v>
      </c>
      <c r="CQ192" s="18" t="str">
        <f t="shared" ca="1" si="72"/>
        <v>2C</v>
      </c>
      <c r="CR192" s="18" t="str">
        <f t="shared" ca="1" si="73"/>
        <v>00</v>
      </c>
      <c r="CS192" s="18" t="s">
        <v>25</v>
      </c>
      <c r="CT192" s="18">
        <f t="shared" ca="1" si="64"/>
        <v>95</v>
      </c>
      <c r="CU192" s="16" t="str">
        <f t="shared" ca="1" si="74"/>
        <v>7B01015FA501000000000000000000000000000000000C0000000000000000000000000000000000000000000000000000000000000000000000000000000000000000000000000000000000000000000000000000000616080511142C007D</v>
      </c>
      <c r="CV192" s="95">
        <v>191</v>
      </c>
      <c r="CW192" s="21"/>
      <c r="CX192" s="18" t="str">
        <f t="shared" si="75"/>
        <v>00</v>
      </c>
      <c r="CY192" s="18">
        <f t="shared" si="76"/>
        <v>0</v>
      </c>
      <c r="CZ192" s="20"/>
      <c r="DA192" s="21"/>
    </row>
    <row r="193" spans="1:105" ht="33">
      <c r="A193" s="27"/>
      <c r="B193" s="158"/>
      <c r="C193" s="165" t="s">
        <v>430</v>
      </c>
      <c r="D193" s="104"/>
      <c r="E193" s="16">
        <v>2</v>
      </c>
      <c r="F193" s="101" t="str">
        <f t="shared" si="65"/>
        <v>127</v>
      </c>
      <c r="G193" s="22" t="s">
        <v>246</v>
      </c>
      <c r="H193" s="18" t="s">
        <v>18</v>
      </c>
      <c r="I193" s="18">
        <v>1</v>
      </c>
      <c r="J193" s="18">
        <v>1</v>
      </c>
      <c r="K193" s="18" t="s">
        <v>448</v>
      </c>
      <c r="L193" s="18" t="s">
        <v>449</v>
      </c>
      <c r="M193" s="18">
        <v>1</v>
      </c>
      <c r="N193" s="18">
        <v>0</v>
      </c>
      <c r="O193" s="18">
        <v>0</v>
      </c>
      <c r="P193" s="18">
        <v>0</v>
      </c>
      <c r="Q193" s="18">
        <v>0</v>
      </c>
      <c r="R193" s="18">
        <v>0</v>
      </c>
      <c r="S193" s="19">
        <v>0</v>
      </c>
      <c r="T193" s="19">
        <v>0</v>
      </c>
      <c r="U193" s="19">
        <v>0</v>
      </c>
      <c r="V193" s="19">
        <v>0</v>
      </c>
      <c r="W193" s="19">
        <v>0</v>
      </c>
      <c r="X193" s="18">
        <v>0</v>
      </c>
      <c r="Y193" s="18" t="s">
        <v>368</v>
      </c>
      <c r="Z193" s="18">
        <v>0</v>
      </c>
      <c r="AA193" s="18">
        <v>0</v>
      </c>
      <c r="AB193" s="18">
        <v>0</v>
      </c>
      <c r="AC193" s="18">
        <v>0</v>
      </c>
      <c r="AD193" s="18">
        <v>0</v>
      </c>
      <c r="AE193" s="18">
        <v>0</v>
      </c>
      <c r="AF193" s="18">
        <v>0</v>
      </c>
      <c r="AG193" s="18">
        <v>0</v>
      </c>
      <c r="AH193" s="18">
        <v>0</v>
      </c>
      <c r="AI193" s="18">
        <v>0</v>
      </c>
      <c r="AJ193" s="18">
        <v>0</v>
      </c>
      <c r="AK193" s="18">
        <v>0</v>
      </c>
      <c r="AL193" s="18">
        <v>0</v>
      </c>
      <c r="AM193" s="18">
        <v>0</v>
      </c>
      <c r="AN193" s="18">
        <v>0</v>
      </c>
      <c r="AO193" s="18">
        <v>0</v>
      </c>
      <c r="AP193" s="18">
        <v>0</v>
      </c>
      <c r="AQ193" s="18">
        <v>0</v>
      </c>
      <c r="AR193" s="18">
        <v>0</v>
      </c>
      <c r="AS193" s="18">
        <v>0</v>
      </c>
      <c r="AT193" s="18">
        <v>0</v>
      </c>
      <c r="AU193" s="18">
        <v>0</v>
      </c>
      <c r="AV193" s="18">
        <v>0</v>
      </c>
      <c r="AW193" s="18">
        <v>0</v>
      </c>
      <c r="AX193" s="18">
        <v>0</v>
      </c>
      <c r="AY193" s="18">
        <v>0</v>
      </c>
      <c r="AZ193" s="18">
        <v>0</v>
      </c>
      <c r="BA193" s="18">
        <v>0</v>
      </c>
      <c r="BB193" s="18">
        <v>0</v>
      </c>
      <c r="BC193" s="18">
        <v>0</v>
      </c>
      <c r="BD193" s="18">
        <v>0</v>
      </c>
      <c r="BE193" s="18">
        <v>0</v>
      </c>
      <c r="BF193" s="18">
        <v>0</v>
      </c>
      <c r="BG193" s="18">
        <v>0</v>
      </c>
      <c r="BH193" s="18">
        <v>0</v>
      </c>
      <c r="BI193" s="18">
        <v>0</v>
      </c>
      <c r="BJ193" s="18">
        <v>0</v>
      </c>
      <c r="BK193" s="18">
        <v>0</v>
      </c>
      <c r="BL193" s="18">
        <v>0</v>
      </c>
      <c r="BM193" s="18">
        <v>0</v>
      </c>
      <c r="BN193" s="18">
        <v>0</v>
      </c>
      <c r="BO193" s="18">
        <v>0</v>
      </c>
      <c r="BP193" s="18">
        <v>0</v>
      </c>
      <c r="BQ193" s="18">
        <v>0</v>
      </c>
      <c r="BR193" s="18">
        <v>0</v>
      </c>
      <c r="BS193" s="23" t="str">
        <f t="shared" ref="BS193:BS194" si="97">G193</f>
        <v>7F</v>
      </c>
      <c r="BT193" s="18">
        <v>0</v>
      </c>
      <c r="BU193" s="18">
        <v>0</v>
      </c>
      <c r="BV193" s="18">
        <v>0</v>
      </c>
      <c r="BW193" s="18">
        <v>0</v>
      </c>
      <c r="BX193" s="18">
        <v>0</v>
      </c>
      <c r="BY193" s="18">
        <v>0</v>
      </c>
      <c r="BZ193" s="18">
        <v>0</v>
      </c>
      <c r="CA193" s="18">
        <v>0</v>
      </c>
      <c r="CB193" s="18">
        <v>0</v>
      </c>
      <c r="CC193" s="18">
        <v>0</v>
      </c>
      <c r="CD193" s="18">
        <v>0</v>
      </c>
      <c r="CE193" s="18">
        <v>0</v>
      </c>
      <c r="CF193" s="18">
        <v>0</v>
      </c>
      <c r="CG193" s="18">
        <v>0</v>
      </c>
      <c r="CH193" s="18">
        <v>0</v>
      </c>
      <c r="CI193" s="18">
        <v>0</v>
      </c>
      <c r="CJ193" s="18">
        <v>0</v>
      </c>
      <c r="CK193" s="18" t="str">
        <f t="shared" ca="1" si="66"/>
        <v>06</v>
      </c>
      <c r="CL193" s="18" t="str">
        <f t="shared" ca="1" si="67"/>
        <v>16</v>
      </c>
      <c r="CM193" s="18" t="str">
        <f t="shared" ca="1" si="68"/>
        <v>08</v>
      </c>
      <c r="CN193" s="18" t="str">
        <f t="shared" ca="1" si="69"/>
        <v>05</v>
      </c>
      <c r="CO193" s="18" t="str">
        <f t="shared" ca="1" si="70"/>
        <v>11</v>
      </c>
      <c r="CP193" s="18" t="str">
        <f t="shared" ca="1" si="71"/>
        <v>14</v>
      </c>
      <c r="CQ193" s="18" t="str">
        <f t="shared" ca="1" si="72"/>
        <v>2C</v>
      </c>
      <c r="CR193" s="18" t="str">
        <f t="shared" ca="1" si="73"/>
        <v>05</v>
      </c>
      <c r="CS193" s="18" t="s">
        <v>25</v>
      </c>
      <c r="CT193" s="18">
        <f t="shared" ca="1" si="64"/>
        <v>95</v>
      </c>
      <c r="CU193" s="16" t="str">
        <f t="shared" ca="1" si="74"/>
        <v>7B01015FA501000000000000000000000000000000000C0000000000000000000000000000000000000000000000000000000000000000000000000000000000000000007F00000000000000000000000000000000000616080511142C057D</v>
      </c>
      <c r="CV193" s="95">
        <v>192</v>
      </c>
      <c r="CW193" s="21"/>
      <c r="CX193" s="18" t="str">
        <f t="shared" si="75"/>
        <v>00</v>
      </c>
      <c r="CY193" s="18">
        <f t="shared" si="76"/>
        <v>0</v>
      </c>
      <c r="CZ193" s="20"/>
      <c r="DA193" s="21"/>
    </row>
    <row r="194" spans="1:105" ht="33">
      <c r="A194" s="27"/>
      <c r="B194" s="159"/>
      <c r="C194" s="166"/>
      <c r="D194" s="104"/>
      <c r="E194" s="16">
        <v>3</v>
      </c>
      <c r="F194" s="101" t="str">
        <f t="shared" si="65"/>
        <v>255</v>
      </c>
      <c r="G194" s="22" t="s">
        <v>22</v>
      </c>
      <c r="H194" s="18" t="s">
        <v>18</v>
      </c>
      <c r="I194" s="18">
        <v>1</v>
      </c>
      <c r="J194" s="18">
        <v>1</v>
      </c>
      <c r="K194" s="18" t="s">
        <v>448</v>
      </c>
      <c r="L194" s="18" t="s">
        <v>449</v>
      </c>
      <c r="M194" s="18">
        <v>1</v>
      </c>
      <c r="N194" s="18">
        <v>0</v>
      </c>
      <c r="O194" s="18">
        <v>0</v>
      </c>
      <c r="P194" s="18">
        <v>0</v>
      </c>
      <c r="Q194" s="18">
        <v>0</v>
      </c>
      <c r="R194" s="18">
        <v>0</v>
      </c>
      <c r="S194" s="19">
        <v>0</v>
      </c>
      <c r="T194" s="19">
        <v>0</v>
      </c>
      <c r="U194" s="19">
        <v>0</v>
      </c>
      <c r="V194" s="19">
        <v>0</v>
      </c>
      <c r="W194" s="19">
        <v>0</v>
      </c>
      <c r="X194" s="18">
        <v>0</v>
      </c>
      <c r="Y194" s="18" t="s">
        <v>368</v>
      </c>
      <c r="Z194" s="18">
        <v>0</v>
      </c>
      <c r="AA194" s="18">
        <v>0</v>
      </c>
      <c r="AB194" s="18">
        <v>0</v>
      </c>
      <c r="AC194" s="18">
        <v>0</v>
      </c>
      <c r="AD194" s="18">
        <v>0</v>
      </c>
      <c r="AE194" s="18">
        <v>0</v>
      </c>
      <c r="AF194" s="18">
        <v>0</v>
      </c>
      <c r="AG194" s="18">
        <v>0</v>
      </c>
      <c r="AH194" s="18">
        <v>0</v>
      </c>
      <c r="AI194" s="18">
        <v>0</v>
      </c>
      <c r="AJ194" s="18">
        <v>0</v>
      </c>
      <c r="AK194" s="18">
        <v>0</v>
      </c>
      <c r="AL194" s="18">
        <v>0</v>
      </c>
      <c r="AM194" s="18">
        <v>0</v>
      </c>
      <c r="AN194" s="18">
        <v>0</v>
      </c>
      <c r="AO194" s="18">
        <v>0</v>
      </c>
      <c r="AP194" s="18">
        <v>0</v>
      </c>
      <c r="AQ194" s="18">
        <v>0</v>
      </c>
      <c r="AR194" s="18">
        <v>0</v>
      </c>
      <c r="AS194" s="18">
        <v>0</v>
      </c>
      <c r="AT194" s="18">
        <v>0</v>
      </c>
      <c r="AU194" s="18">
        <v>0</v>
      </c>
      <c r="AV194" s="18">
        <v>0</v>
      </c>
      <c r="AW194" s="18">
        <v>0</v>
      </c>
      <c r="AX194" s="18">
        <v>0</v>
      </c>
      <c r="AY194" s="18">
        <v>0</v>
      </c>
      <c r="AZ194" s="18">
        <v>0</v>
      </c>
      <c r="BA194" s="18">
        <v>0</v>
      </c>
      <c r="BB194" s="18">
        <v>0</v>
      </c>
      <c r="BC194" s="18">
        <v>0</v>
      </c>
      <c r="BD194" s="18">
        <v>0</v>
      </c>
      <c r="BE194" s="18">
        <v>0</v>
      </c>
      <c r="BF194" s="18">
        <v>0</v>
      </c>
      <c r="BG194" s="18">
        <v>0</v>
      </c>
      <c r="BH194" s="18">
        <v>0</v>
      </c>
      <c r="BI194" s="18">
        <v>0</v>
      </c>
      <c r="BJ194" s="18">
        <v>0</v>
      </c>
      <c r="BK194" s="18">
        <v>0</v>
      </c>
      <c r="BL194" s="18">
        <v>0</v>
      </c>
      <c r="BM194" s="18">
        <v>0</v>
      </c>
      <c r="BN194" s="18">
        <v>0</v>
      </c>
      <c r="BO194" s="18">
        <v>0</v>
      </c>
      <c r="BP194" s="18">
        <v>0</v>
      </c>
      <c r="BQ194" s="18">
        <v>0</v>
      </c>
      <c r="BR194" s="18">
        <v>0</v>
      </c>
      <c r="BS194" s="23" t="str">
        <f t="shared" si="97"/>
        <v>FF</v>
      </c>
      <c r="BT194" s="18">
        <v>0</v>
      </c>
      <c r="BU194" s="18">
        <v>0</v>
      </c>
      <c r="BV194" s="18">
        <v>0</v>
      </c>
      <c r="BW194" s="18">
        <v>0</v>
      </c>
      <c r="BX194" s="18">
        <v>0</v>
      </c>
      <c r="BY194" s="18">
        <v>0</v>
      </c>
      <c r="BZ194" s="18">
        <v>0</v>
      </c>
      <c r="CA194" s="18">
        <v>0</v>
      </c>
      <c r="CB194" s="18">
        <v>0</v>
      </c>
      <c r="CC194" s="18">
        <v>0</v>
      </c>
      <c r="CD194" s="18">
        <v>0</v>
      </c>
      <c r="CE194" s="18">
        <v>0</v>
      </c>
      <c r="CF194" s="18">
        <v>0</v>
      </c>
      <c r="CG194" s="18">
        <v>0</v>
      </c>
      <c r="CH194" s="18">
        <v>0</v>
      </c>
      <c r="CI194" s="18">
        <v>0</v>
      </c>
      <c r="CJ194" s="18">
        <v>0</v>
      </c>
      <c r="CK194" s="18" t="str">
        <f t="shared" ca="1" si="66"/>
        <v>06</v>
      </c>
      <c r="CL194" s="18" t="str">
        <f t="shared" ca="1" si="67"/>
        <v>16</v>
      </c>
      <c r="CM194" s="18" t="str">
        <f t="shared" ca="1" si="68"/>
        <v>08</v>
      </c>
      <c r="CN194" s="18" t="str">
        <f t="shared" ca="1" si="69"/>
        <v>05</v>
      </c>
      <c r="CO194" s="18" t="str">
        <f t="shared" ca="1" si="70"/>
        <v>11</v>
      </c>
      <c r="CP194" s="18" t="str">
        <f t="shared" ca="1" si="71"/>
        <v>14</v>
      </c>
      <c r="CQ194" s="18" t="str">
        <f t="shared" ca="1" si="72"/>
        <v>2C</v>
      </c>
      <c r="CR194" s="18" t="str">
        <f t="shared" ca="1" si="73"/>
        <v>05</v>
      </c>
      <c r="CS194" s="18" t="s">
        <v>25</v>
      </c>
      <c r="CT194" s="18">
        <f t="shared" ref="CT194:CT257" ca="1" si="98">(LEN(CU194)/2)</f>
        <v>95</v>
      </c>
      <c r="CU194" s="16" t="str">
        <f t="shared" ca="1" si="74"/>
        <v>7B01015FA501000000000000000000000000000000000C000000000000000000000000000000000000000000000000000000000000000000000000000000000000000000FF00000000000000000000000000000000000616080511142C057D</v>
      </c>
      <c r="CV194" s="95">
        <v>193</v>
      </c>
      <c r="CW194" s="21"/>
      <c r="CX194" s="18" t="str">
        <f t="shared" si="75"/>
        <v>00</v>
      </c>
      <c r="CY194" s="18">
        <f t="shared" si="76"/>
        <v>0</v>
      </c>
      <c r="CZ194" s="20"/>
      <c r="DA194" s="21"/>
    </row>
    <row r="195" spans="1:105" ht="33">
      <c r="A195" s="27"/>
      <c r="B195" s="157">
        <v>69</v>
      </c>
      <c r="C195" s="105" t="s">
        <v>369</v>
      </c>
      <c r="D195" s="104" t="s">
        <v>736</v>
      </c>
      <c r="E195" s="16">
        <v>1</v>
      </c>
      <c r="F195" s="101" t="str">
        <f t="shared" ref="F195:F245" si="99">TEXT(HEX2DEC(G195),"000")</f>
        <v>000</v>
      </c>
      <c r="G195" s="22">
        <v>0</v>
      </c>
      <c r="H195" s="18" t="s">
        <v>18</v>
      </c>
      <c r="I195" s="18">
        <v>1</v>
      </c>
      <c r="J195" s="18">
        <v>1</v>
      </c>
      <c r="K195" s="18" t="s">
        <v>448</v>
      </c>
      <c r="L195" s="18" t="s">
        <v>449</v>
      </c>
      <c r="M195" s="18">
        <v>1</v>
      </c>
      <c r="N195" s="18">
        <v>0</v>
      </c>
      <c r="O195" s="18">
        <v>0</v>
      </c>
      <c r="P195" s="18">
        <v>0</v>
      </c>
      <c r="Q195" s="18">
        <v>0</v>
      </c>
      <c r="R195" s="18">
        <v>0</v>
      </c>
      <c r="S195" s="19">
        <v>0</v>
      </c>
      <c r="T195" s="19">
        <v>0</v>
      </c>
      <c r="U195" s="19">
        <v>0</v>
      </c>
      <c r="V195" s="19">
        <v>0</v>
      </c>
      <c r="W195" s="19">
        <v>0</v>
      </c>
      <c r="X195" s="18">
        <v>0</v>
      </c>
      <c r="Y195" s="18" t="s">
        <v>368</v>
      </c>
      <c r="Z195" s="18">
        <v>0</v>
      </c>
      <c r="AA195" s="18">
        <v>0</v>
      </c>
      <c r="AB195" s="18">
        <v>0</v>
      </c>
      <c r="AC195" s="18">
        <v>0</v>
      </c>
      <c r="AD195" s="18">
        <v>0</v>
      </c>
      <c r="AE195" s="18">
        <v>0</v>
      </c>
      <c r="AF195" s="18">
        <v>0</v>
      </c>
      <c r="AG195" s="18">
        <v>0</v>
      </c>
      <c r="AH195" s="18">
        <v>0</v>
      </c>
      <c r="AI195" s="18">
        <v>0</v>
      </c>
      <c r="AJ195" s="18">
        <v>0</v>
      </c>
      <c r="AK195" s="18">
        <v>0</v>
      </c>
      <c r="AL195" s="18">
        <v>0</v>
      </c>
      <c r="AM195" s="18">
        <v>0</v>
      </c>
      <c r="AN195" s="18">
        <v>0</v>
      </c>
      <c r="AO195" s="18">
        <v>0</v>
      </c>
      <c r="AP195" s="18">
        <v>0</v>
      </c>
      <c r="AQ195" s="18">
        <v>0</v>
      </c>
      <c r="AR195" s="18">
        <v>0</v>
      </c>
      <c r="AS195" s="18">
        <v>0</v>
      </c>
      <c r="AT195" s="18">
        <v>0</v>
      </c>
      <c r="AU195" s="18">
        <v>0</v>
      </c>
      <c r="AV195" s="18">
        <v>0</v>
      </c>
      <c r="AW195" s="18">
        <v>0</v>
      </c>
      <c r="AX195" s="18">
        <v>0</v>
      </c>
      <c r="AY195" s="18">
        <v>0</v>
      </c>
      <c r="AZ195" s="18">
        <v>0</v>
      </c>
      <c r="BA195" s="18">
        <v>0</v>
      </c>
      <c r="BB195" s="18">
        <v>0</v>
      </c>
      <c r="BC195" s="18">
        <v>0</v>
      </c>
      <c r="BD195" s="18">
        <v>0</v>
      </c>
      <c r="BE195" s="18">
        <v>0</v>
      </c>
      <c r="BF195" s="18">
        <v>0</v>
      </c>
      <c r="BG195" s="18">
        <v>0</v>
      </c>
      <c r="BH195" s="18">
        <v>0</v>
      </c>
      <c r="BI195" s="18">
        <v>0</v>
      </c>
      <c r="BJ195" s="18">
        <v>0</v>
      </c>
      <c r="BK195" s="18">
        <v>0</v>
      </c>
      <c r="BL195" s="18">
        <v>0</v>
      </c>
      <c r="BM195" s="18">
        <v>0</v>
      </c>
      <c r="BN195" s="18">
        <v>0</v>
      </c>
      <c r="BO195" s="18">
        <v>0</v>
      </c>
      <c r="BP195" s="18">
        <v>0</v>
      </c>
      <c r="BQ195" s="18">
        <v>0</v>
      </c>
      <c r="BR195" s="18">
        <v>0</v>
      </c>
      <c r="BS195" s="18">
        <v>0</v>
      </c>
      <c r="BT195" s="23">
        <f>G195</f>
        <v>0</v>
      </c>
      <c r="BU195" s="18">
        <v>0</v>
      </c>
      <c r="BV195" s="18">
        <v>0</v>
      </c>
      <c r="BW195" s="18">
        <v>0</v>
      </c>
      <c r="BX195" s="18">
        <v>0</v>
      </c>
      <c r="BY195" s="18">
        <v>0</v>
      </c>
      <c r="BZ195" s="18">
        <v>0</v>
      </c>
      <c r="CA195" s="18">
        <v>0</v>
      </c>
      <c r="CB195" s="18">
        <v>0</v>
      </c>
      <c r="CC195" s="18">
        <v>0</v>
      </c>
      <c r="CD195" s="18">
        <v>0</v>
      </c>
      <c r="CE195" s="18">
        <v>0</v>
      </c>
      <c r="CF195" s="18">
        <v>0</v>
      </c>
      <c r="CG195" s="18">
        <v>0</v>
      </c>
      <c r="CH195" s="18">
        <v>0</v>
      </c>
      <c r="CI195" s="18">
        <v>0</v>
      </c>
      <c r="CJ195" s="18">
        <v>0</v>
      </c>
      <c r="CK195" s="18" t="str">
        <f t="shared" ref="CK195:CK258" ca="1" si="100">_xlfn.BASE(WEEKDAY(NOW()),16,2)</f>
        <v>06</v>
      </c>
      <c r="CL195" s="18" t="str">
        <f t="shared" ref="CL195:CL258" ca="1" si="101">_xlfn.BASE(TEXT(NOW(),"YY"),16,2)</f>
        <v>16</v>
      </c>
      <c r="CM195" s="18" t="str">
        <f t="shared" ref="CM195:CM258" ca="1" si="102">_xlfn.BASE(MONTH(NOW()),16,2)</f>
        <v>08</v>
      </c>
      <c r="CN195" s="18" t="str">
        <f t="shared" ref="CN195:CN258" ca="1" si="103">_xlfn.BASE(DAY(NOW()),16,2)</f>
        <v>05</v>
      </c>
      <c r="CO195" s="18" t="str">
        <f t="shared" ref="CO195:CO257" ca="1" si="104">_xlfn.BASE(HOUR(NOW()),16,2)</f>
        <v>11</v>
      </c>
      <c r="CP195" s="18" t="str">
        <f t="shared" ref="CP195:CP258" ca="1" si="105">_xlfn.BASE(MINUTE(NOW()),16,2)</f>
        <v>14</v>
      </c>
      <c r="CQ195" s="18" t="str">
        <f t="shared" ref="CQ195:CQ258" ca="1" si="106">_xlfn.BASE(SECOND(NOW()),16,2)</f>
        <v>2C</v>
      </c>
      <c r="CR195" s="18" t="str">
        <f t="shared" ref="CR195:CR258" ca="1" si="107">TEXT(DEC2HEX(_xlfn.BITAND(SUM(
HEX2DEC(H195)+HEX2DEC(I195)+HEX2DEC(J195)+HEX2DEC(K195)+HEX2DEC(L195)+HEX2DEC(M195)+HEX2DEC(N195)+HEX2DEC(O195)+HEX2DEC(P195)+HEX2DEC(Q195)+HEX2DEC(R195)+HEX2DEC(S195)+HEX2DEC(T195)+HEX2DEC(U195)+HEX2DEC(V195)+
HEX2DEC(W195)+HEX2DEC(X195)+HEX2DEC(Y195)+HEX2DEC(Z195)+
HEX2DEC(AA195)+HEX2DEC(AB195)+HEX2DEC(AC195)+HEX2DEC(AD195)+HEX2DEC(AE195)+HEX2DEC(AF195)+HEX2DEC(AG195)+
HEX2DEC(AH195)+HEX2DEC(AI195)+HEX2DEC(AJ195)+HEX2DEC(AK195)+HEX2DEC(AL195)+HEX2DEC(AM195)+HEX2DEC(AN195)+HEX2DEC(AO195)+HEX2DEC(AP195)+HEX2DEC(AQ195)+HEX2DEC(AR195)+HEX2DEC(AS195)+HEX2DEC(AT195)+HEX2DEC(AU195)+HEX2DEC(AV195)+
HEX2DEC(AW195)+HEX2DEC(AX195)+HEX2DEC(AY195)+HEX2DEC(AZ195)+
HEX2DEC(BA195)+HEX2DEC(BB195)+HEX2DEC(BC195)+HEX2DEC(BD195)+HEX2DEC(BE195)+HEX2DEC(BF195)+HEX2DEC(BG195)+
HEX2DEC(BH195)+HEX2DEC(BI195)+HEX2DEC(BJ195)+HEX2DEC(BK195)+HEX2DEC(BL195)+HEX2DEC(BM195)+HEX2DEC(BN195)+HEX2DEC(BO195)+HEX2DEC(BP195)+HEX2DEC(BQ195)+HEX2DEC(BR195)+HEX2DEC(BS195)+HEX2DEC(BT195)+HEX2DEC(BU195)+HEX2DEC(BV195)+
HEX2DEC(BW195)+HEX2DEC(BX195)+HEX2DEC(BY195)+HEX2DEC(BZ195)+
HEX2DEC(CA195)+HEX2DEC(CB195)+HEX2DEC(CC195)+HEX2DEC(CD195)+HEX2DEC(CE195)+HEX2DEC(CF195)+HEX2DEC(CG195)+
HEX2DEC(CH195)+HEX2DEC(CI195)+HEX2DEC(CJ195)+HEX2DEC(CK195)+HEX2DEC(CL195)+HEX2DEC(CM195)+HEX2DEC(CN195)+HEX2DEC(CO195)+HEX2DEC(CP195)+HEX2DEC(CQ195)
),85)),"00")</f>
        <v>00</v>
      </c>
      <c r="CS195" s="18" t="s">
        <v>25</v>
      </c>
      <c r="CT195" s="18">
        <f t="shared" ca="1" si="98"/>
        <v>95</v>
      </c>
      <c r="CU195" s="16" t="str">
        <f t="shared" ref="CU195:CU258" ca="1" si="108">CONCATENATE(
TEXT(H195,"00"),
TEXT(I195,"00"),TEXT(J195,"00"),TEXT(K195,"00"),TEXT(L195,"00"),TEXT(M195,"00"),
TEXT(N195,"00"),TEXT(O195,"00"),TEXT(P195,"00"),TEXT(Q195,"00"),TEXT(R195,"00"),
TEXT(S195,"0000"),TEXT(T195,"0000"),TEXT(U195,"0000"),TEXT(V195,"0000"),TEXT(W195,"0000"),
TEXT(X195,"00"),TEXT(Y195,"00"),TEXT(Z195,"00"),
TEXT(AA195,"00"),TEXT(AB195,"00"),TEXT(AC195,"00"),TEXT(AD195,"00"),TEXT(AE195,"00"),
TEXT(AF195,"00"),TEXT(AG195,"00"),TEXT(AH195,"00"),TEXT(AI195,"00"),TEXT(AJ195,"00"),
TEXT(AK195,"00"),TEXT(AL195,"00"),TEXT(AM195,"00"),TEXT(AN195,"00"),TEXT(AO195,"00"),
TEXT(AP195,"00"),TEXT(AQ195,"00"),TEXT(AR195,"00"),TEXT(AS195,"00"),TEXT(AT195,"00"),
TEXT(AU195,"00"),TEXT(AV195,"00"),TEXT(AW195,"00"),TEXT(AX195,"00"),TEXT(AY195,"00"),
TEXT(AZ195,"00"),
TEXT(BA195,"00"),TEXT(BB195,"00"),TEXT(BC195,"00"),TEXT(BD195,"00"),TEXT(BE195,"00"),
TEXT(BF195,"00"),TEXT(BG195,"00"),TEXT(BH195,"00"),TEXT(BI195,"00"),TEXT(BJ195,"00"),
TEXT(BK195,"00"),TEXT(BL195,"00"),TEXT(BM195,"00"),TEXT(BN195,"00"),TEXT(BO195,"00"),
TEXT(BP195,"00"),TEXT(BQ195,"00"),TEXT(BR195,"00"),TEXT(BS195,"00"),TEXT(BT195,"00"),
TEXT(BU195,"00"),TEXT(BV195,"00"),TEXT(BW195,"00"),TEXT(BX195,"00"),TEXT(BY195,"00"),
TEXT(BZ195,"00"),
TEXT(CA195,"00"),TEXT(CB195,"00"),TEXT(CC195,"00"),TEXT(CD195,"00"),TEXT(CE195,"00"),
TEXT(CF195,"00"),TEXT(CG195,"00"),TEXT(CH195,"00"),TEXT(CI195,"00"),TEXT(CJ195,"00"),
TEXT(CK195,"00"),TEXT(CL195,"00"),TEXT(CM195,"00"),TEXT(CN195,"00"),TEXT(CO195,"00"),
TEXT(CP195,"00"),TEXT(CQ195,"00"),TEXT(CR195,"00"),TEXT(CS195,"00")
)</f>
        <v>7B01015FA501000000000000000000000000000000000C0000000000000000000000000000000000000000000000000000000000000000000000000000000000000000000000000000000000000000000000000000000616080511142C007D</v>
      </c>
      <c r="CV195" s="95">
        <v>194</v>
      </c>
      <c r="CW195" s="21"/>
      <c r="CX195" s="18" t="str">
        <f t="shared" ref="CX195:CX258" si="109">TEXT(DEC2HEX(_xlfn.BITAND(SUM(
HEX2DEC(MID(CW195, 1,2))+HEX2DEC(MID(CW195, 4,2))+
HEX2DEC(MID(CW195, 7,2))+HEX2DEC(MID(CW195,10,2))+
HEX2DEC(MID(CW195,13,2))+HEX2DEC(MID(CW195,16,2))+
HEX2DEC(MID(CW195,19,2))
),85)),"00")</f>
        <v>00</v>
      </c>
      <c r="CY195" s="18">
        <f t="shared" ref="CY195:CY258" si="110">(LEN(CW195)/3)</f>
        <v>0</v>
      </c>
      <c r="CZ195" s="20"/>
      <c r="DA195" s="21"/>
    </row>
    <row r="196" spans="1:105" ht="33">
      <c r="A196" s="27"/>
      <c r="B196" s="158"/>
      <c r="C196" s="165" t="s">
        <v>431</v>
      </c>
      <c r="D196" s="104"/>
      <c r="E196" s="16">
        <v>2</v>
      </c>
      <c r="F196" s="101" t="str">
        <f t="shared" si="99"/>
        <v>127</v>
      </c>
      <c r="G196" s="22" t="s">
        <v>246</v>
      </c>
      <c r="H196" s="18" t="s">
        <v>18</v>
      </c>
      <c r="I196" s="18">
        <v>1</v>
      </c>
      <c r="J196" s="18">
        <v>1</v>
      </c>
      <c r="K196" s="18" t="s">
        <v>448</v>
      </c>
      <c r="L196" s="18" t="s">
        <v>449</v>
      </c>
      <c r="M196" s="18">
        <v>1</v>
      </c>
      <c r="N196" s="18">
        <v>0</v>
      </c>
      <c r="O196" s="18">
        <v>0</v>
      </c>
      <c r="P196" s="18">
        <v>0</v>
      </c>
      <c r="Q196" s="18">
        <v>0</v>
      </c>
      <c r="R196" s="18">
        <v>0</v>
      </c>
      <c r="S196" s="19">
        <v>0</v>
      </c>
      <c r="T196" s="19">
        <v>0</v>
      </c>
      <c r="U196" s="19">
        <v>0</v>
      </c>
      <c r="V196" s="19">
        <v>0</v>
      </c>
      <c r="W196" s="19">
        <v>0</v>
      </c>
      <c r="X196" s="18">
        <v>0</v>
      </c>
      <c r="Y196" s="18" t="s">
        <v>368</v>
      </c>
      <c r="Z196" s="18">
        <v>0</v>
      </c>
      <c r="AA196" s="18">
        <v>0</v>
      </c>
      <c r="AB196" s="18">
        <v>0</v>
      </c>
      <c r="AC196" s="18">
        <v>0</v>
      </c>
      <c r="AD196" s="18">
        <v>0</v>
      </c>
      <c r="AE196" s="18">
        <v>0</v>
      </c>
      <c r="AF196" s="18">
        <v>0</v>
      </c>
      <c r="AG196" s="18">
        <v>0</v>
      </c>
      <c r="AH196" s="18">
        <v>0</v>
      </c>
      <c r="AI196" s="18">
        <v>0</v>
      </c>
      <c r="AJ196" s="18">
        <v>0</v>
      </c>
      <c r="AK196" s="18">
        <v>0</v>
      </c>
      <c r="AL196" s="18">
        <v>0</v>
      </c>
      <c r="AM196" s="18">
        <v>0</v>
      </c>
      <c r="AN196" s="18">
        <v>0</v>
      </c>
      <c r="AO196" s="18">
        <v>0</v>
      </c>
      <c r="AP196" s="18">
        <v>0</v>
      </c>
      <c r="AQ196" s="18">
        <v>0</v>
      </c>
      <c r="AR196" s="18">
        <v>0</v>
      </c>
      <c r="AS196" s="18">
        <v>0</v>
      </c>
      <c r="AT196" s="18">
        <v>0</v>
      </c>
      <c r="AU196" s="18">
        <v>0</v>
      </c>
      <c r="AV196" s="18">
        <v>0</v>
      </c>
      <c r="AW196" s="18">
        <v>0</v>
      </c>
      <c r="AX196" s="18">
        <v>0</v>
      </c>
      <c r="AY196" s="18">
        <v>0</v>
      </c>
      <c r="AZ196" s="18">
        <v>0</v>
      </c>
      <c r="BA196" s="18">
        <v>0</v>
      </c>
      <c r="BB196" s="18">
        <v>0</v>
      </c>
      <c r="BC196" s="18">
        <v>0</v>
      </c>
      <c r="BD196" s="18">
        <v>0</v>
      </c>
      <c r="BE196" s="18">
        <v>0</v>
      </c>
      <c r="BF196" s="18">
        <v>0</v>
      </c>
      <c r="BG196" s="18">
        <v>0</v>
      </c>
      <c r="BH196" s="18">
        <v>0</v>
      </c>
      <c r="BI196" s="18">
        <v>0</v>
      </c>
      <c r="BJ196" s="18">
        <v>0</v>
      </c>
      <c r="BK196" s="18">
        <v>0</v>
      </c>
      <c r="BL196" s="18">
        <v>0</v>
      </c>
      <c r="BM196" s="18">
        <v>0</v>
      </c>
      <c r="BN196" s="18">
        <v>0</v>
      </c>
      <c r="BO196" s="18">
        <v>0</v>
      </c>
      <c r="BP196" s="18">
        <v>0</v>
      </c>
      <c r="BQ196" s="18">
        <v>0</v>
      </c>
      <c r="BR196" s="18">
        <v>0</v>
      </c>
      <c r="BS196" s="18">
        <v>0</v>
      </c>
      <c r="BT196" s="23" t="str">
        <f t="shared" ref="BT196:BT197" si="111">G196</f>
        <v>7F</v>
      </c>
      <c r="BU196" s="18">
        <v>0</v>
      </c>
      <c r="BV196" s="18">
        <v>0</v>
      </c>
      <c r="BW196" s="18">
        <v>0</v>
      </c>
      <c r="BX196" s="18">
        <v>0</v>
      </c>
      <c r="BY196" s="18">
        <v>0</v>
      </c>
      <c r="BZ196" s="18">
        <v>0</v>
      </c>
      <c r="CA196" s="18">
        <v>0</v>
      </c>
      <c r="CB196" s="18">
        <v>0</v>
      </c>
      <c r="CC196" s="18">
        <v>0</v>
      </c>
      <c r="CD196" s="18">
        <v>0</v>
      </c>
      <c r="CE196" s="18">
        <v>0</v>
      </c>
      <c r="CF196" s="18">
        <v>0</v>
      </c>
      <c r="CG196" s="18">
        <v>0</v>
      </c>
      <c r="CH196" s="18">
        <v>0</v>
      </c>
      <c r="CI196" s="18">
        <v>0</v>
      </c>
      <c r="CJ196" s="18">
        <v>0</v>
      </c>
      <c r="CK196" s="18" t="str">
        <f t="shared" ca="1" si="100"/>
        <v>06</v>
      </c>
      <c r="CL196" s="18" t="str">
        <f t="shared" ca="1" si="101"/>
        <v>16</v>
      </c>
      <c r="CM196" s="18" t="str">
        <f t="shared" ca="1" si="102"/>
        <v>08</v>
      </c>
      <c r="CN196" s="18" t="str">
        <f t="shared" ca="1" si="103"/>
        <v>05</v>
      </c>
      <c r="CO196" s="18" t="str">
        <f t="shared" ca="1" si="104"/>
        <v>11</v>
      </c>
      <c r="CP196" s="18" t="str">
        <f t="shared" ca="1" si="105"/>
        <v>14</v>
      </c>
      <c r="CQ196" s="18" t="str">
        <f t="shared" ca="1" si="106"/>
        <v>2C</v>
      </c>
      <c r="CR196" s="18" t="str">
        <f t="shared" ca="1" si="107"/>
        <v>05</v>
      </c>
      <c r="CS196" s="18" t="s">
        <v>25</v>
      </c>
      <c r="CT196" s="18">
        <f t="shared" ca="1" si="98"/>
        <v>95</v>
      </c>
      <c r="CU196" s="16" t="str">
        <f t="shared" ca="1" si="108"/>
        <v>7B01015FA501000000000000000000000000000000000C000000000000000000000000000000000000000000000000000000000000000000000000000000000000000000007F000000000000000000000000000000000616080511142C057D</v>
      </c>
      <c r="CV196" s="95">
        <v>195</v>
      </c>
      <c r="CW196" s="21"/>
      <c r="CX196" s="18" t="str">
        <f t="shared" si="109"/>
        <v>00</v>
      </c>
      <c r="CY196" s="18">
        <f t="shared" si="110"/>
        <v>0</v>
      </c>
      <c r="CZ196" s="20"/>
      <c r="DA196" s="21"/>
    </row>
    <row r="197" spans="1:105" ht="33">
      <c r="A197" s="27"/>
      <c r="B197" s="159"/>
      <c r="C197" s="166"/>
      <c r="D197" s="104"/>
      <c r="E197" s="16">
        <v>3</v>
      </c>
      <c r="F197" s="101" t="str">
        <f t="shared" si="99"/>
        <v>255</v>
      </c>
      <c r="G197" s="22" t="s">
        <v>22</v>
      </c>
      <c r="H197" s="18" t="s">
        <v>18</v>
      </c>
      <c r="I197" s="18">
        <v>1</v>
      </c>
      <c r="J197" s="18">
        <v>1</v>
      </c>
      <c r="K197" s="18" t="s">
        <v>448</v>
      </c>
      <c r="L197" s="18" t="s">
        <v>449</v>
      </c>
      <c r="M197" s="18">
        <v>1</v>
      </c>
      <c r="N197" s="18">
        <v>0</v>
      </c>
      <c r="O197" s="18">
        <v>0</v>
      </c>
      <c r="P197" s="18">
        <v>0</v>
      </c>
      <c r="Q197" s="18">
        <v>0</v>
      </c>
      <c r="R197" s="18">
        <v>0</v>
      </c>
      <c r="S197" s="19">
        <v>0</v>
      </c>
      <c r="T197" s="19">
        <v>0</v>
      </c>
      <c r="U197" s="19">
        <v>0</v>
      </c>
      <c r="V197" s="19">
        <v>0</v>
      </c>
      <c r="W197" s="19">
        <v>0</v>
      </c>
      <c r="X197" s="18">
        <v>0</v>
      </c>
      <c r="Y197" s="18" t="s">
        <v>368</v>
      </c>
      <c r="Z197" s="18">
        <v>0</v>
      </c>
      <c r="AA197" s="18">
        <v>0</v>
      </c>
      <c r="AB197" s="18">
        <v>0</v>
      </c>
      <c r="AC197" s="18">
        <v>0</v>
      </c>
      <c r="AD197" s="18">
        <v>0</v>
      </c>
      <c r="AE197" s="18">
        <v>0</v>
      </c>
      <c r="AF197" s="18">
        <v>0</v>
      </c>
      <c r="AG197" s="18">
        <v>0</v>
      </c>
      <c r="AH197" s="18">
        <v>0</v>
      </c>
      <c r="AI197" s="18">
        <v>0</v>
      </c>
      <c r="AJ197" s="18">
        <v>0</v>
      </c>
      <c r="AK197" s="18">
        <v>0</v>
      </c>
      <c r="AL197" s="18">
        <v>0</v>
      </c>
      <c r="AM197" s="18">
        <v>0</v>
      </c>
      <c r="AN197" s="18">
        <v>0</v>
      </c>
      <c r="AO197" s="18">
        <v>0</v>
      </c>
      <c r="AP197" s="18">
        <v>0</v>
      </c>
      <c r="AQ197" s="18">
        <v>0</v>
      </c>
      <c r="AR197" s="18">
        <v>0</v>
      </c>
      <c r="AS197" s="18">
        <v>0</v>
      </c>
      <c r="AT197" s="18">
        <v>0</v>
      </c>
      <c r="AU197" s="18">
        <v>0</v>
      </c>
      <c r="AV197" s="18">
        <v>0</v>
      </c>
      <c r="AW197" s="18">
        <v>0</v>
      </c>
      <c r="AX197" s="18">
        <v>0</v>
      </c>
      <c r="AY197" s="18">
        <v>0</v>
      </c>
      <c r="AZ197" s="18">
        <v>0</v>
      </c>
      <c r="BA197" s="18">
        <v>0</v>
      </c>
      <c r="BB197" s="18">
        <v>0</v>
      </c>
      <c r="BC197" s="18">
        <v>0</v>
      </c>
      <c r="BD197" s="18">
        <v>0</v>
      </c>
      <c r="BE197" s="18">
        <v>0</v>
      </c>
      <c r="BF197" s="18">
        <v>0</v>
      </c>
      <c r="BG197" s="18">
        <v>0</v>
      </c>
      <c r="BH197" s="18">
        <v>0</v>
      </c>
      <c r="BI197" s="18">
        <v>0</v>
      </c>
      <c r="BJ197" s="18">
        <v>0</v>
      </c>
      <c r="BK197" s="18">
        <v>0</v>
      </c>
      <c r="BL197" s="18">
        <v>0</v>
      </c>
      <c r="BM197" s="18">
        <v>0</v>
      </c>
      <c r="BN197" s="18">
        <v>0</v>
      </c>
      <c r="BO197" s="18">
        <v>0</v>
      </c>
      <c r="BP197" s="18">
        <v>0</v>
      </c>
      <c r="BQ197" s="18">
        <v>0</v>
      </c>
      <c r="BR197" s="18">
        <v>0</v>
      </c>
      <c r="BS197" s="18">
        <v>0</v>
      </c>
      <c r="BT197" s="23" t="str">
        <f t="shared" si="111"/>
        <v>FF</v>
      </c>
      <c r="BU197" s="18">
        <v>0</v>
      </c>
      <c r="BV197" s="18">
        <v>0</v>
      </c>
      <c r="BW197" s="18">
        <v>0</v>
      </c>
      <c r="BX197" s="18">
        <v>0</v>
      </c>
      <c r="BY197" s="18">
        <v>0</v>
      </c>
      <c r="BZ197" s="18">
        <v>0</v>
      </c>
      <c r="CA197" s="18">
        <v>0</v>
      </c>
      <c r="CB197" s="18">
        <v>0</v>
      </c>
      <c r="CC197" s="18">
        <v>0</v>
      </c>
      <c r="CD197" s="18">
        <v>0</v>
      </c>
      <c r="CE197" s="18">
        <v>0</v>
      </c>
      <c r="CF197" s="18">
        <v>0</v>
      </c>
      <c r="CG197" s="18">
        <v>0</v>
      </c>
      <c r="CH197" s="18">
        <v>0</v>
      </c>
      <c r="CI197" s="18">
        <v>0</v>
      </c>
      <c r="CJ197" s="18">
        <v>0</v>
      </c>
      <c r="CK197" s="18" t="str">
        <f t="shared" ca="1" si="100"/>
        <v>06</v>
      </c>
      <c r="CL197" s="18" t="str">
        <f t="shared" ca="1" si="101"/>
        <v>16</v>
      </c>
      <c r="CM197" s="18" t="str">
        <f t="shared" ca="1" si="102"/>
        <v>08</v>
      </c>
      <c r="CN197" s="18" t="str">
        <f t="shared" ca="1" si="103"/>
        <v>05</v>
      </c>
      <c r="CO197" s="18" t="str">
        <f t="shared" ca="1" si="104"/>
        <v>11</v>
      </c>
      <c r="CP197" s="18" t="str">
        <f t="shared" ca="1" si="105"/>
        <v>14</v>
      </c>
      <c r="CQ197" s="18" t="str">
        <f t="shared" ca="1" si="106"/>
        <v>2C</v>
      </c>
      <c r="CR197" s="18" t="str">
        <f t="shared" ca="1" si="107"/>
        <v>05</v>
      </c>
      <c r="CS197" s="18" t="s">
        <v>25</v>
      </c>
      <c r="CT197" s="18">
        <f t="shared" ca="1" si="98"/>
        <v>95</v>
      </c>
      <c r="CU197" s="16" t="str">
        <f t="shared" ca="1" si="108"/>
        <v>7B01015FA501000000000000000000000000000000000C00000000000000000000000000000000000000000000000000000000000000000000000000000000000000000000FF000000000000000000000000000000000616080511142C057D</v>
      </c>
      <c r="CV197" s="95">
        <v>196</v>
      </c>
      <c r="CW197" s="21"/>
      <c r="CX197" s="18" t="str">
        <f t="shared" si="109"/>
        <v>00</v>
      </c>
      <c r="CY197" s="18">
        <f t="shared" si="110"/>
        <v>0</v>
      </c>
      <c r="CZ197" s="20"/>
      <c r="DA197" s="21"/>
    </row>
    <row r="198" spans="1:105" ht="33">
      <c r="A198" s="27"/>
      <c r="B198" s="157">
        <v>70</v>
      </c>
      <c r="C198" s="105" t="s">
        <v>367</v>
      </c>
      <c r="D198" s="104" t="s">
        <v>734</v>
      </c>
      <c r="E198" s="16">
        <v>1</v>
      </c>
      <c r="F198" s="101" t="str">
        <f t="shared" si="99"/>
        <v>000</v>
      </c>
      <c r="G198" s="22">
        <v>0</v>
      </c>
      <c r="H198" s="18" t="s">
        <v>18</v>
      </c>
      <c r="I198" s="18">
        <v>1</v>
      </c>
      <c r="J198" s="18">
        <v>1</v>
      </c>
      <c r="K198" s="18" t="s">
        <v>448</v>
      </c>
      <c r="L198" s="18" t="s">
        <v>449</v>
      </c>
      <c r="M198" s="18">
        <v>1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8">
        <v>0</v>
      </c>
      <c r="Y198" s="18" t="s">
        <v>368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0</v>
      </c>
      <c r="AF198" s="18">
        <v>0</v>
      </c>
      <c r="AG198" s="18">
        <v>0</v>
      </c>
      <c r="AH198" s="18">
        <v>0</v>
      </c>
      <c r="AI198" s="18">
        <v>0</v>
      </c>
      <c r="AJ198" s="18">
        <v>0</v>
      </c>
      <c r="AK198" s="18">
        <v>0</v>
      </c>
      <c r="AL198" s="18">
        <v>0</v>
      </c>
      <c r="AM198" s="18">
        <v>0</v>
      </c>
      <c r="AN198" s="18">
        <v>0</v>
      </c>
      <c r="AO198" s="18">
        <v>0</v>
      </c>
      <c r="AP198" s="18">
        <v>0</v>
      </c>
      <c r="AQ198" s="18">
        <v>0</v>
      </c>
      <c r="AR198" s="18">
        <v>0</v>
      </c>
      <c r="AS198" s="18">
        <v>0</v>
      </c>
      <c r="AT198" s="18">
        <v>0</v>
      </c>
      <c r="AU198" s="18">
        <v>0</v>
      </c>
      <c r="AV198" s="18">
        <v>0</v>
      </c>
      <c r="AW198" s="18">
        <v>0</v>
      </c>
      <c r="AX198" s="18">
        <v>0</v>
      </c>
      <c r="AY198" s="18">
        <v>0</v>
      </c>
      <c r="AZ198" s="18">
        <v>0</v>
      </c>
      <c r="BA198" s="18">
        <v>0</v>
      </c>
      <c r="BB198" s="18">
        <v>0</v>
      </c>
      <c r="BC198" s="18">
        <v>0</v>
      </c>
      <c r="BD198" s="18">
        <v>0</v>
      </c>
      <c r="BE198" s="18">
        <v>0</v>
      </c>
      <c r="BF198" s="18">
        <v>0</v>
      </c>
      <c r="BG198" s="18">
        <v>0</v>
      </c>
      <c r="BH198" s="18">
        <v>0</v>
      </c>
      <c r="BI198" s="18">
        <v>0</v>
      </c>
      <c r="BJ198" s="18">
        <v>0</v>
      </c>
      <c r="BK198" s="18">
        <v>0</v>
      </c>
      <c r="BL198" s="18">
        <v>0</v>
      </c>
      <c r="BM198" s="18">
        <v>0</v>
      </c>
      <c r="BN198" s="18">
        <v>0</v>
      </c>
      <c r="BO198" s="18">
        <v>0</v>
      </c>
      <c r="BP198" s="18">
        <v>0</v>
      </c>
      <c r="BQ198" s="18">
        <v>0</v>
      </c>
      <c r="BR198" s="18">
        <v>0</v>
      </c>
      <c r="BS198" s="18">
        <v>0</v>
      </c>
      <c r="BT198" s="18">
        <v>0</v>
      </c>
      <c r="BU198" s="23">
        <f>G198</f>
        <v>0</v>
      </c>
      <c r="BV198" s="18">
        <v>0</v>
      </c>
      <c r="BW198" s="18">
        <v>0</v>
      </c>
      <c r="BX198" s="18">
        <v>0</v>
      </c>
      <c r="BY198" s="18">
        <v>0</v>
      </c>
      <c r="BZ198" s="18">
        <v>0</v>
      </c>
      <c r="CA198" s="18">
        <v>0</v>
      </c>
      <c r="CB198" s="18">
        <v>0</v>
      </c>
      <c r="CC198" s="18">
        <v>0</v>
      </c>
      <c r="CD198" s="18">
        <v>0</v>
      </c>
      <c r="CE198" s="18">
        <v>0</v>
      </c>
      <c r="CF198" s="18">
        <v>0</v>
      </c>
      <c r="CG198" s="18">
        <v>0</v>
      </c>
      <c r="CH198" s="18">
        <v>0</v>
      </c>
      <c r="CI198" s="18">
        <v>0</v>
      </c>
      <c r="CJ198" s="18">
        <v>0</v>
      </c>
      <c r="CK198" s="18" t="str">
        <f t="shared" ca="1" si="100"/>
        <v>06</v>
      </c>
      <c r="CL198" s="18" t="str">
        <f t="shared" ca="1" si="101"/>
        <v>16</v>
      </c>
      <c r="CM198" s="18" t="str">
        <f t="shared" ca="1" si="102"/>
        <v>08</v>
      </c>
      <c r="CN198" s="18" t="str">
        <f t="shared" ca="1" si="103"/>
        <v>05</v>
      </c>
      <c r="CO198" s="18" t="str">
        <f t="shared" ca="1" si="104"/>
        <v>11</v>
      </c>
      <c r="CP198" s="18" t="str">
        <f t="shared" ca="1" si="105"/>
        <v>14</v>
      </c>
      <c r="CQ198" s="18" t="str">
        <f t="shared" ca="1" si="106"/>
        <v>2C</v>
      </c>
      <c r="CR198" s="18" t="str">
        <f t="shared" ca="1" si="107"/>
        <v>00</v>
      </c>
      <c r="CS198" s="18" t="s">
        <v>25</v>
      </c>
      <c r="CT198" s="18">
        <f t="shared" ca="1" si="98"/>
        <v>95</v>
      </c>
      <c r="CU198" s="16" t="str">
        <f t="shared" ca="1" si="108"/>
        <v>7B01015FA501000000000000000000000000000000000C0000000000000000000000000000000000000000000000000000000000000000000000000000000000000000000000000000000000000000000000000000000616080511142C007D</v>
      </c>
      <c r="CV198" s="95">
        <v>197</v>
      </c>
      <c r="CW198" s="21"/>
      <c r="CX198" s="18" t="str">
        <f t="shared" si="109"/>
        <v>00</v>
      </c>
      <c r="CY198" s="18">
        <f t="shared" si="110"/>
        <v>0</v>
      </c>
      <c r="CZ198" s="20"/>
      <c r="DA198" s="21"/>
    </row>
    <row r="199" spans="1:105" ht="33">
      <c r="A199" s="27"/>
      <c r="B199" s="158"/>
      <c r="C199" s="165" t="s">
        <v>432</v>
      </c>
      <c r="D199" s="104"/>
      <c r="E199" s="16">
        <v>2</v>
      </c>
      <c r="F199" s="101" t="str">
        <f t="shared" si="99"/>
        <v>127</v>
      </c>
      <c r="G199" s="22" t="s">
        <v>246</v>
      </c>
      <c r="H199" s="18" t="s">
        <v>18</v>
      </c>
      <c r="I199" s="18">
        <v>1</v>
      </c>
      <c r="J199" s="18">
        <v>1</v>
      </c>
      <c r="K199" s="18" t="s">
        <v>448</v>
      </c>
      <c r="L199" s="18" t="s">
        <v>449</v>
      </c>
      <c r="M199" s="18">
        <v>1</v>
      </c>
      <c r="N199" s="18">
        <v>0</v>
      </c>
      <c r="O199" s="18">
        <v>0</v>
      </c>
      <c r="P199" s="18">
        <v>0</v>
      </c>
      <c r="Q199" s="18">
        <v>0</v>
      </c>
      <c r="R199" s="18">
        <v>0</v>
      </c>
      <c r="S199" s="19">
        <v>0</v>
      </c>
      <c r="T199" s="19">
        <v>0</v>
      </c>
      <c r="U199" s="19">
        <v>0</v>
      </c>
      <c r="V199" s="19">
        <v>0</v>
      </c>
      <c r="W199" s="19">
        <v>0</v>
      </c>
      <c r="X199" s="18">
        <v>0</v>
      </c>
      <c r="Y199" s="18" t="s">
        <v>368</v>
      </c>
      <c r="Z199" s="18">
        <v>0</v>
      </c>
      <c r="AA199" s="18">
        <v>0</v>
      </c>
      <c r="AB199" s="18">
        <v>0</v>
      </c>
      <c r="AC199" s="18">
        <v>0</v>
      </c>
      <c r="AD199" s="18">
        <v>0</v>
      </c>
      <c r="AE199" s="18">
        <v>0</v>
      </c>
      <c r="AF199" s="18">
        <v>0</v>
      </c>
      <c r="AG199" s="18">
        <v>0</v>
      </c>
      <c r="AH199" s="18">
        <v>0</v>
      </c>
      <c r="AI199" s="18">
        <v>0</v>
      </c>
      <c r="AJ199" s="18">
        <v>0</v>
      </c>
      <c r="AK199" s="18">
        <v>0</v>
      </c>
      <c r="AL199" s="18">
        <v>0</v>
      </c>
      <c r="AM199" s="18">
        <v>0</v>
      </c>
      <c r="AN199" s="18">
        <v>0</v>
      </c>
      <c r="AO199" s="18">
        <v>0</v>
      </c>
      <c r="AP199" s="18">
        <v>0</v>
      </c>
      <c r="AQ199" s="18">
        <v>0</v>
      </c>
      <c r="AR199" s="18">
        <v>0</v>
      </c>
      <c r="AS199" s="18">
        <v>0</v>
      </c>
      <c r="AT199" s="18">
        <v>0</v>
      </c>
      <c r="AU199" s="18">
        <v>0</v>
      </c>
      <c r="AV199" s="18">
        <v>0</v>
      </c>
      <c r="AW199" s="18">
        <v>0</v>
      </c>
      <c r="AX199" s="18">
        <v>0</v>
      </c>
      <c r="AY199" s="18">
        <v>0</v>
      </c>
      <c r="AZ199" s="18">
        <v>0</v>
      </c>
      <c r="BA199" s="18">
        <v>0</v>
      </c>
      <c r="BB199" s="18">
        <v>0</v>
      </c>
      <c r="BC199" s="18">
        <v>0</v>
      </c>
      <c r="BD199" s="18">
        <v>0</v>
      </c>
      <c r="BE199" s="18">
        <v>0</v>
      </c>
      <c r="BF199" s="18">
        <v>0</v>
      </c>
      <c r="BG199" s="18">
        <v>0</v>
      </c>
      <c r="BH199" s="18">
        <v>0</v>
      </c>
      <c r="BI199" s="18">
        <v>0</v>
      </c>
      <c r="BJ199" s="18">
        <v>0</v>
      </c>
      <c r="BK199" s="18">
        <v>0</v>
      </c>
      <c r="BL199" s="18">
        <v>0</v>
      </c>
      <c r="BM199" s="18">
        <v>0</v>
      </c>
      <c r="BN199" s="18">
        <v>0</v>
      </c>
      <c r="BO199" s="18">
        <v>0</v>
      </c>
      <c r="BP199" s="18">
        <v>0</v>
      </c>
      <c r="BQ199" s="18">
        <v>0</v>
      </c>
      <c r="BR199" s="18">
        <v>0</v>
      </c>
      <c r="BS199" s="18">
        <v>0</v>
      </c>
      <c r="BT199" s="18">
        <v>0</v>
      </c>
      <c r="BU199" s="23" t="str">
        <f t="shared" ref="BU199:BU200" si="112">G199</f>
        <v>7F</v>
      </c>
      <c r="BV199" s="18">
        <v>0</v>
      </c>
      <c r="BW199" s="18">
        <v>0</v>
      </c>
      <c r="BX199" s="18">
        <v>0</v>
      </c>
      <c r="BY199" s="18">
        <v>0</v>
      </c>
      <c r="BZ199" s="18">
        <v>0</v>
      </c>
      <c r="CA199" s="18">
        <v>0</v>
      </c>
      <c r="CB199" s="18">
        <v>0</v>
      </c>
      <c r="CC199" s="18">
        <v>0</v>
      </c>
      <c r="CD199" s="18">
        <v>0</v>
      </c>
      <c r="CE199" s="18">
        <v>0</v>
      </c>
      <c r="CF199" s="18">
        <v>0</v>
      </c>
      <c r="CG199" s="18">
        <v>0</v>
      </c>
      <c r="CH199" s="18">
        <v>0</v>
      </c>
      <c r="CI199" s="18">
        <v>0</v>
      </c>
      <c r="CJ199" s="18">
        <v>0</v>
      </c>
      <c r="CK199" s="18" t="str">
        <f t="shared" ca="1" si="100"/>
        <v>06</v>
      </c>
      <c r="CL199" s="18" t="str">
        <f t="shared" ca="1" si="101"/>
        <v>16</v>
      </c>
      <c r="CM199" s="18" t="str">
        <f t="shared" ca="1" si="102"/>
        <v>08</v>
      </c>
      <c r="CN199" s="18" t="str">
        <f t="shared" ca="1" si="103"/>
        <v>05</v>
      </c>
      <c r="CO199" s="18" t="str">
        <f t="shared" ca="1" si="104"/>
        <v>11</v>
      </c>
      <c r="CP199" s="18" t="str">
        <f t="shared" ca="1" si="105"/>
        <v>14</v>
      </c>
      <c r="CQ199" s="18" t="str">
        <f t="shared" ca="1" si="106"/>
        <v>2C</v>
      </c>
      <c r="CR199" s="18" t="str">
        <f t="shared" ca="1" si="107"/>
        <v>05</v>
      </c>
      <c r="CS199" s="18" t="s">
        <v>25</v>
      </c>
      <c r="CT199" s="18">
        <f t="shared" ca="1" si="98"/>
        <v>95</v>
      </c>
      <c r="CU199" s="16" t="str">
        <f t="shared" ca="1" si="108"/>
        <v>7B01015FA501000000000000000000000000000000000C00000000000000000000000000000000000000000000000000000000000000000000000000000000000000000000007F0000000000000000000000000000000616080511142C057D</v>
      </c>
      <c r="CV199" s="95">
        <v>198</v>
      </c>
      <c r="CW199" s="21"/>
      <c r="CX199" s="18" t="str">
        <f t="shared" si="109"/>
        <v>00</v>
      </c>
      <c r="CY199" s="18">
        <f t="shared" si="110"/>
        <v>0</v>
      </c>
      <c r="CZ199" s="20"/>
      <c r="DA199" s="21"/>
    </row>
    <row r="200" spans="1:105" ht="33">
      <c r="A200" s="27"/>
      <c r="B200" s="159"/>
      <c r="C200" s="166"/>
      <c r="D200" s="104"/>
      <c r="E200" s="16">
        <v>3</v>
      </c>
      <c r="F200" s="101" t="str">
        <f t="shared" si="99"/>
        <v>255</v>
      </c>
      <c r="G200" s="22" t="s">
        <v>22</v>
      </c>
      <c r="H200" s="18" t="s">
        <v>18</v>
      </c>
      <c r="I200" s="18">
        <v>1</v>
      </c>
      <c r="J200" s="18">
        <v>1</v>
      </c>
      <c r="K200" s="18" t="s">
        <v>448</v>
      </c>
      <c r="L200" s="18" t="s">
        <v>449</v>
      </c>
      <c r="M200" s="18">
        <v>1</v>
      </c>
      <c r="N200" s="18">
        <v>0</v>
      </c>
      <c r="O200" s="18">
        <v>0</v>
      </c>
      <c r="P200" s="18">
        <v>0</v>
      </c>
      <c r="Q200" s="18">
        <v>0</v>
      </c>
      <c r="R200" s="18">
        <v>0</v>
      </c>
      <c r="S200" s="19">
        <v>0</v>
      </c>
      <c r="T200" s="19">
        <v>0</v>
      </c>
      <c r="U200" s="19">
        <v>0</v>
      </c>
      <c r="V200" s="19">
        <v>0</v>
      </c>
      <c r="W200" s="19">
        <v>0</v>
      </c>
      <c r="X200" s="18">
        <v>0</v>
      </c>
      <c r="Y200" s="18" t="s">
        <v>368</v>
      </c>
      <c r="Z200" s="18">
        <v>0</v>
      </c>
      <c r="AA200" s="18">
        <v>0</v>
      </c>
      <c r="AB200" s="18">
        <v>0</v>
      </c>
      <c r="AC200" s="18">
        <v>0</v>
      </c>
      <c r="AD200" s="18">
        <v>0</v>
      </c>
      <c r="AE200" s="18">
        <v>0</v>
      </c>
      <c r="AF200" s="18">
        <v>0</v>
      </c>
      <c r="AG200" s="18">
        <v>0</v>
      </c>
      <c r="AH200" s="18">
        <v>0</v>
      </c>
      <c r="AI200" s="18">
        <v>0</v>
      </c>
      <c r="AJ200" s="18">
        <v>0</v>
      </c>
      <c r="AK200" s="18">
        <v>0</v>
      </c>
      <c r="AL200" s="18">
        <v>0</v>
      </c>
      <c r="AM200" s="18">
        <v>0</v>
      </c>
      <c r="AN200" s="18">
        <v>0</v>
      </c>
      <c r="AO200" s="18">
        <v>0</v>
      </c>
      <c r="AP200" s="18">
        <v>0</v>
      </c>
      <c r="AQ200" s="18">
        <v>0</v>
      </c>
      <c r="AR200" s="18">
        <v>0</v>
      </c>
      <c r="AS200" s="18">
        <v>0</v>
      </c>
      <c r="AT200" s="18">
        <v>0</v>
      </c>
      <c r="AU200" s="18">
        <v>0</v>
      </c>
      <c r="AV200" s="18">
        <v>0</v>
      </c>
      <c r="AW200" s="18">
        <v>0</v>
      </c>
      <c r="AX200" s="18">
        <v>0</v>
      </c>
      <c r="AY200" s="18">
        <v>0</v>
      </c>
      <c r="AZ200" s="18">
        <v>0</v>
      </c>
      <c r="BA200" s="18">
        <v>0</v>
      </c>
      <c r="BB200" s="18">
        <v>0</v>
      </c>
      <c r="BC200" s="18">
        <v>0</v>
      </c>
      <c r="BD200" s="18">
        <v>0</v>
      </c>
      <c r="BE200" s="18">
        <v>0</v>
      </c>
      <c r="BF200" s="18">
        <v>0</v>
      </c>
      <c r="BG200" s="18">
        <v>0</v>
      </c>
      <c r="BH200" s="18">
        <v>0</v>
      </c>
      <c r="BI200" s="18">
        <v>0</v>
      </c>
      <c r="BJ200" s="18">
        <v>0</v>
      </c>
      <c r="BK200" s="18">
        <v>0</v>
      </c>
      <c r="BL200" s="18">
        <v>0</v>
      </c>
      <c r="BM200" s="18">
        <v>0</v>
      </c>
      <c r="BN200" s="18">
        <v>0</v>
      </c>
      <c r="BO200" s="18">
        <v>0</v>
      </c>
      <c r="BP200" s="18">
        <v>0</v>
      </c>
      <c r="BQ200" s="18">
        <v>0</v>
      </c>
      <c r="BR200" s="18">
        <v>0</v>
      </c>
      <c r="BS200" s="18">
        <v>0</v>
      </c>
      <c r="BT200" s="18">
        <v>0</v>
      </c>
      <c r="BU200" s="23" t="str">
        <f t="shared" si="112"/>
        <v>FF</v>
      </c>
      <c r="BV200" s="18">
        <v>0</v>
      </c>
      <c r="BW200" s="18">
        <v>0</v>
      </c>
      <c r="BX200" s="18">
        <v>0</v>
      </c>
      <c r="BY200" s="18">
        <v>0</v>
      </c>
      <c r="BZ200" s="18">
        <v>0</v>
      </c>
      <c r="CA200" s="18">
        <v>0</v>
      </c>
      <c r="CB200" s="18">
        <v>0</v>
      </c>
      <c r="CC200" s="18">
        <v>0</v>
      </c>
      <c r="CD200" s="18">
        <v>0</v>
      </c>
      <c r="CE200" s="18">
        <v>0</v>
      </c>
      <c r="CF200" s="18">
        <v>0</v>
      </c>
      <c r="CG200" s="18">
        <v>0</v>
      </c>
      <c r="CH200" s="18">
        <v>0</v>
      </c>
      <c r="CI200" s="18">
        <v>0</v>
      </c>
      <c r="CJ200" s="18">
        <v>0</v>
      </c>
      <c r="CK200" s="18" t="str">
        <f t="shared" ca="1" si="100"/>
        <v>06</v>
      </c>
      <c r="CL200" s="18" t="str">
        <f t="shared" ca="1" si="101"/>
        <v>16</v>
      </c>
      <c r="CM200" s="18" t="str">
        <f t="shared" ca="1" si="102"/>
        <v>08</v>
      </c>
      <c r="CN200" s="18" t="str">
        <f t="shared" ca="1" si="103"/>
        <v>05</v>
      </c>
      <c r="CO200" s="18" t="str">
        <f t="shared" ca="1" si="104"/>
        <v>11</v>
      </c>
      <c r="CP200" s="18" t="str">
        <f t="shared" ca="1" si="105"/>
        <v>14</v>
      </c>
      <c r="CQ200" s="18" t="str">
        <f t="shared" ca="1" si="106"/>
        <v>2C</v>
      </c>
      <c r="CR200" s="18" t="str">
        <f t="shared" ca="1" si="107"/>
        <v>05</v>
      </c>
      <c r="CS200" s="18" t="s">
        <v>25</v>
      </c>
      <c r="CT200" s="18">
        <f t="shared" ca="1" si="98"/>
        <v>95</v>
      </c>
      <c r="CU200" s="16" t="str">
        <f t="shared" ca="1" si="108"/>
        <v>7B01015FA501000000000000000000000000000000000C0000000000000000000000000000000000000000000000000000000000000000000000000000000000000000000000FF0000000000000000000000000000000616080511142C057D</v>
      </c>
      <c r="CV200" s="95">
        <v>199</v>
      </c>
      <c r="CW200" s="21"/>
      <c r="CX200" s="18" t="str">
        <f t="shared" si="109"/>
        <v>00</v>
      </c>
      <c r="CY200" s="18">
        <f t="shared" si="110"/>
        <v>0</v>
      </c>
      <c r="CZ200" s="20"/>
      <c r="DA200" s="21"/>
    </row>
    <row r="201" spans="1:105" ht="33">
      <c r="A201" s="27"/>
      <c r="B201" s="157">
        <v>71</v>
      </c>
      <c r="C201" s="105" t="s">
        <v>369</v>
      </c>
      <c r="D201" s="104" t="s">
        <v>736</v>
      </c>
      <c r="E201" s="16">
        <v>1</v>
      </c>
      <c r="F201" s="101" t="str">
        <f t="shared" si="99"/>
        <v>000</v>
      </c>
      <c r="G201" s="22">
        <v>0</v>
      </c>
      <c r="H201" s="18" t="s">
        <v>18</v>
      </c>
      <c r="I201" s="18">
        <v>1</v>
      </c>
      <c r="J201" s="18">
        <v>1</v>
      </c>
      <c r="K201" s="18" t="s">
        <v>448</v>
      </c>
      <c r="L201" s="18" t="s">
        <v>449</v>
      </c>
      <c r="M201" s="18">
        <v>1</v>
      </c>
      <c r="N201" s="18">
        <v>0</v>
      </c>
      <c r="O201" s="18">
        <v>0</v>
      </c>
      <c r="P201" s="18">
        <v>0</v>
      </c>
      <c r="Q201" s="18">
        <v>0</v>
      </c>
      <c r="R201" s="18">
        <v>0</v>
      </c>
      <c r="S201" s="19">
        <v>0</v>
      </c>
      <c r="T201" s="19">
        <v>0</v>
      </c>
      <c r="U201" s="19">
        <v>0</v>
      </c>
      <c r="V201" s="19">
        <v>0</v>
      </c>
      <c r="W201" s="19">
        <v>0</v>
      </c>
      <c r="X201" s="18">
        <v>0</v>
      </c>
      <c r="Y201" s="18" t="s">
        <v>368</v>
      </c>
      <c r="Z201" s="18">
        <v>0</v>
      </c>
      <c r="AA201" s="18">
        <v>0</v>
      </c>
      <c r="AB201" s="18">
        <v>0</v>
      </c>
      <c r="AC201" s="18">
        <v>0</v>
      </c>
      <c r="AD201" s="18">
        <v>0</v>
      </c>
      <c r="AE201" s="18">
        <v>0</v>
      </c>
      <c r="AF201" s="18">
        <v>0</v>
      </c>
      <c r="AG201" s="18">
        <v>0</v>
      </c>
      <c r="AH201" s="18">
        <v>0</v>
      </c>
      <c r="AI201" s="18">
        <v>0</v>
      </c>
      <c r="AJ201" s="18">
        <v>0</v>
      </c>
      <c r="AK201" s="18">
        <v>0</v>
      </c>
      <c r="AL201" s="18">
        <v>0</v>
      </c>
      <c r="AM201" s="18">
        <v>0</v>
      </c>
      <c r="AN201" s="18">
        <v>0</v>
      </c>
      <c r="AO201" s="18">
        <v>0</v>
      </c>
      <c r="AP201" s="18">
        <v>0</v>
      </c>
      <c r="AQ201" s="18">
        <v>0</v>
      </c>
      <c r="AR201" s="18">
        <v>0</v>
      </c>
      <c r="AS201" s="18">
        <v>0</v>
      </c>
      <c r="AT201" s="18">
        <v>0</v>
      </c>
      <c r="AU201" s="18">
        <v>0</v>
      </c>
      <c r="AV201" s="18">
        <v>0</v>
      </c>
      <c r="AW201" s="18">
        <v>0</v>
      </c>
      <c r="AX201" s="18">
        <v>0</v>
      </c>
      <c r="AY201" s="18">
        <v>0</v>
      </c>
      <c r="AZ201" s="18">
        <v>0</v>
      </c>
      <c r="BA201" s="18">
        <v>0</v>
      </c>
      <c r="BB201" s="18">
        <v>0</v>
      </c>
      <c r="BC201" s="18">
        <v>0</v>
      </c>
      <c r="BD201" s="18">
        <v>0</v>
      </c>
      <c r="BE201" s="18">
        <v>0</v>
      </c>
      <c r="BF201" s="18">
        <v>0</v>
      </c>
      <c r="BG201" s="18">
        <v>0</v>
      </c>
      <c r="BH201" s="18">
        <v>0</v>
      </c>
      <c r="BI201" s="18">
        <v>0</v>
      </c>
      <c r="BJ201" s="18">
        <v>0</v>
      </c>
      <c r="BK201" s="18">
        <v>0</v>
      </c>
      <c r="BL201" s="18">
        <v>0</v>
      </c>
      <c r="BM201" s="18">
        <v>0</v>
      </c>
      <c r="BN201" s="18">
        <v>0</v>
      </c>
      <c r="BO201" s="18">
        <v>0</v>
      </c>
      <c r="BP201" s="18">
        <v>0</v>
      </c>
      <c r="BQ201" s="18">
        <v>0</v>
      </c>
      <c r="BR201" s="18">
        <v>0</v>
      </c>
      <c r="BS201" s="18">
        <v>0</v>
      </c>
      <c r="BT201" s="18">
        <v>0</v>
      </c>
      <c r="BU201" s="18">
        <v>0</v>
      </c>
      <c r="BV201" s="23">
        <f>G201</f>
        <v>0</v>
      </c>
      <c r="BW201" s="18">
        <v>0</v>
      </c>
      <c r="BX201" s="18">
        <v>0</v>
      </c>
      <c r="BY201" s="18">
        <v>0</v>
      </c>
      <c r="BZ201" s="18">
        <v>0</v>
      </c>
      <c r="CA201" s="18">
        <v>0</v>
      </c>
      <c r="CB201" s="18">
        <v>0</v>
      </c>
      <c r="CC201" s="18">
        <v>0</v>
      </c>
      <c r="CD201" s="18">
        <v>0</v>
      </c>
      <c r="CE201" s="18">
        <v>0</v>
      </c>
      <c r="CF201" s="18">
        <v>0</v>
      </c>
      <c r="CG201" s="18">
        <v>0</v>
      </c>
      <c r="CH201" s="18">
        <v>0</v>
      </c>
      <c r="CI201" s="18">
        <v>0</v>
      </c>
      <c r="CJ201" s="18">
        <v>0</v>
      </c>
      <c r="CK201" s="18" t="str">
        <f t="shared" ca="1" si="100"/>
        <v>06</v>
      </c>
      <c r="CL201" s="18" t="str">
        <f t="shared" ca="1" si="101"/>
        <v>16</v>
      </c>
      <c r="CM201" s="18" t="str">
        <f t="shared" ca="1" si="102"/>
        <v>08</v>
      </c>
      <c r="CN201" s="18" t="str">
        <f t="shared" ca="1" si="103"/>
        <v>05</v>
      </c>
      <c r="CO201" s="18" t="str">
        <f t="shared" ca="1" si="104"/>
        <v>11</v>
      </c>
      <c r="CP201" s="18" t="str">
        <f t="shared" ca="1" si="105"/>
        <v>14</v>
      </c>
      <c r="CQ201" s="18" t="str">
        <f t="shared" ca="1" si="106"/>
        <v>2C</v>
      </c>
      <c r="CR201" s="18" t="str">
        <f t="shared" ca="1" si="107"/>
        <v>00</v>
      </c>
      <c r="CS201" s="18" t="s">
        <v>25</v>
      </c>
      <c r="CT201" s="18">
        <f t="shared" ca="1" si="98"/>
        <v>95</v>
      </c>
      <c r="CU201" s="16" t="str">
        <f t="shared" ca="1" si="108"/>
        <v>7B01015FA501000000000000000000000000000000000C0000000000000000000000000000000000000000000000000000000000000000000000000000000000000000000000000000000000000000000000000000000616080511142C007D</v>
      </c>
      <c r="CV201" s="95">
        <v>200</v>
      </c>
      <c r="CW201" s="21"/>
      <c r="CX201" s="18" t="str">
        <f t="shared" si="109"/>
        <v>00</v>
      </c>
      <c r="CY201" s="18">
        <f t="shared" si="110"/>
        <v>0</v>
      </c>
      <c r="CZ201" s="20"/>
      <c r="DA201" s="21"/>
    </row>
    <row r="202" spans="1:105" ht="33">
      <c r="A202" s="27"/>
      <c r="B202" s="158"/>
      <c r="C202" s="165" t="s">
        <v>433</v>
      </c>
      <c r="D202" s="104"/>
      <c r="E202" s="16">
        <v>2</v>
      </c>
      <c r="F202" s="101" t="str">
        <f t="shared" si="99"/>
        <v>127</v>
      </c>
      <c r="G202" s="22" t="s">
        <v>246</v>
      </c>
      <c r="H202" s="18" t="s">
        <v>18</v>
      </c>
      <c r="I202" s="18">
        <v>1</v>
      </c>
      <c r="J202" s="18">
        <v>1</v>
      </c>
      <c r="K202" s="18" t="s">
        <v>448</v>
      </c>
      <c r="L202" s="18" t="s">
        <v>449</v>
      </c>
      <c r="M202" s="18">
        <v>1</v>
      </c>
      <c r="N202" s="18">
        <v>0</v>
      </c>
      <c r="O202" s="18">
        <v>0</v>
      </c>
      <c r="P202" s="18">
        <v>0</v>
      </c>
      <c r="Q202" s="18">
        <v>0</v>
      </c>
      <c r="R202" s="18">
        <v>0</v>
      </c>
      <c r="S202" s="19">
        <v>0</v>
      </c>
      <c r="T202" s="19">
        <v>0</v>
      </c>
      <c r="U202" s="19">
        <v>0</v>
      </c>
      <c r="V202" s="19">
        <v>0</v>
      </c>
      <c r="W202" s="19">
        <v>0</v>
      </c>
      <c r="X202" s="18">
        <v>0</v>
      </c>
      <c r="Y202" s="18" t="s">
        <v>368</v>
      </c>
      <c r="Z202" s="18">
        <v>0</v>
      </c>
      <c r="AA202" s="18">
        <v>0</v>
      </c>
      <c r="AB202" s="18">
        <v>0</v>
      </c>
      <c r="AC202" s="18">
        <v>0</v>
      </c>
      <c r="AD202" s="18">
        <v>0</v>
      </c>
      <c r="AE202" s="18">
        <v>0</v>
      </c>
      <c r="AF202" s="18">
        <v>0</v>
      </c>
      <c r="AG202" s="18">
        <v>0</v>
      </c>
      <c r="AH202" s="18">
        <v>0</v>
      </c>
      <c r="AI202" s="18">
        <v>0</v>
      </c>
      <c r="AJ202" s="18">
        <v>0</v>
      </c>
      <c r="AK202" s="18">
        <v>0</v>
      </c>
      <c r="AL202" s="18">
        <v>0</v>
      </c>
      <c r="AM202" s="18">
        <v>0</v>
      </c>
      <c r="AN202" s="18">
        <v>0</v>
      </c>
      <c r="AO202" s="18">
        <v>0</v>
      </c>
      <c r="AP202" s="18">
        <v>0</v>
      </c>
      <c r="AQ202" s="18">
        <v>0</v>
      </c>
      <c r="AR202" s="18">
        <v>0</v>
      </c>
      <c r="AS202" s="18">
        <v>0</v>
      </c>
      <c r="AT202" s="18">
        <v>0</v>
      </c>
      <c r="AU202" s="18">
        <v>0</v>
      </c>
      <c r="AV202" s="18">
        <v>0</v>
      </c>
      <c r="AW202" s="18">
        <v>0</v>
      </c>
      <c r="AX202" s="18">
        <v>0</v>
      </c>
      <c r="AY202" s="18">
        <v>0</v>
      </c>
      <c r="AZ202" s="18">
        <v>0</v>
      </c>
      <c r="BA202" s="18">
        <v>0</v>
      </c>
      <c r="BB202" s="18">
        <v>0</v>
      </c>
      <c r="BC202" s="18">
        <v>0</v>
      </c>
      <c r="BD202" s="18">
        <v>0</v>
      </c>
      <c r="BE202" s="18">
        <v>0</v>
      </c>
      <c r="BF202" s="18">
        <v>0</v>
      </c>
      <c r="BG202" s="18">
        <v>0</v>
      </c>
      <c r="BH202" s="18">
        <v>0</v>
      </c>
      <c r="BI202" s="18">
        <v>0</v>
      </c>
      <c r="BJ202" s="18">
        <v>0</v>
      </c>
      <c r="BK202" s="18">
        <v>0</v>
      </c>
      <c r="BL202" s="18">
        <v>0</v>
      </c>
      <c r="BM202" s="18">
        <v>0</v>
      </c>
      <c r="BN202" s="18">
        <v>0</v>
      </c>
      <c r="BO202" s="18">
        <v>0</v>
      </c>
      <c r="BP202" s="18">
        <v>0</v>
      </c>
      <c r="BQ202" s="18">
        <v>0</v>
      </c>
      <c r="BR202" s="18">
        <v>0</v>
      </c>
      <c r="BS202" s="18">
        <v>0</v>
      </c>
      <c r="BT202" s="18">
        <v>0</v>
      </c>
      <c r="BU202" s="18">
        <v>0</v>
      </c>
      <c r="BV202" s="23" t="str">
        <f t="shared" ref="BV202:BV203" si="113">G202</f>
        <v>7F</v>
      </c>
      <c r="BW202" s="18">
        <v>0</v>
      </c>
      <c r="BX202" s="18">
        <v>0</v>
      </c>
      <c r="BY202" s="18">
        <v>0</v>
      </c>
      <c r="BZ202" s="18">
        <v>0</v>
      </c>
      <c r="CA202" s="18">
        <v>0</v>
      </c>
      <c r="CB202" s="18">
        <v>0</v>
      </c>
      <c r="CC202" s="18">
        <v>0</v>
      </c>
      <c r="CD202" s="18">
        <v>0</v>
      </c>
      <c r="CE202" s="18">
        <v>0</v>
      </c>
      <c r="CF202" s="18">
        <v>0</v>
      </c>
      <c r="CG202" s="18">
        <v>0</v>
      </c>
      <c r="CH202" s="18">
        <v>0</v>
      </c>
      <c r="CI202" s="18">
        <v>0</v>
      </c>
      <c r="CJ202" s="18">
        <v>0</v>
      </c>
      <c r="CK202" s="18" t="str">
        <f t="shared" ca="1" si="100"/>
        <v>06</v>
      </c>
      <c r="CL202" s="18" t="str">
        <f t="shared" ca="1" si="101"/>
        <v>16</v>
      </c>
      <c r="CM202" s="18" t="str">
        <f t="shared" ca="1" si="102"/>
        <v>08</v>
      </c>
      <c r="CN202" s="18" t="str">
        <f t="shared" ca="1" si="103"/>
        <v>05</v>
      </c>
      <c r="CO202" s="18" t="str">
        <f t="shared" ca="1" si="104"/>
        <v>11</v>
      </c>
      <c r="CP202" s="18" t="str">
        <f t="shared" ca="1" si="105"/>
        <v>14</v>
      </c>
      <c r="CQ202" s="18" t="str">
        <f t="shared" ca="1" si="106"/>
        <v>2C</v>
      </c>
      <c r="CR202" s="18" t="str">
        <f t="shared" ca="1" si="107"/>
        <v>05</v>
      </c>
      <c r="CS202" s="18" t="s">
        <v>25</v>
      </c>
      <c r="CT202" s="18">
        <f t="shared" ca="1" si="98"/>
        <v>95</v>
      </c>
      <c r="CU202" s="16" t="str">
        <f t="shared" ca="1" si="108"/>
        <v>7B01015FA501000000000000000000000000000000000C0000000000000000000000000000000000000000000000000000000000000000000000000000000000000000000000007F00000000000000000000000000000616080511142C057D</v>
      </c>
      <c r="CV202" s="95">
        <v>201</v>
      </c>
      <c r="CW202" s="21"/>
      <c r="CX202" s="18" t="str">
        <f t="shared" si="109"/>
        <v>00</v>
      </c>
      <c r="CY202" s="18">
        <f t="shared" si="110"/>
        <v>0</v>
      </c>
      <c r="CZ202" s="20"/>
      <c r="DA202" s="21"/>
    </row>
    <row r="203" spans="1:105" ht="33">
      <c r="A203" s="27"/>
      <c r="B203" s="159"/>
      <c r="C203" s="166"/>
      <c r="D203" s="104"/>
      <c r="E203" s="16">
        <v>3</v>
      </c>
      <c r="F203" s="101" t="str">
        <f t="shared" si="99"/>
        <v>255</v>
      </c>
      <c r="G203" s="22" t="s">
        <v>22</v>
      </c>
      <c r="H203" s="18" t="s">
        <v>18</v>
      </c>
      <c r="I203" s="18">
        <v>1</v>
      </c>
      <c r="J203" s="18">
        <v>1</v>
      </c>
      <c r="K203" s="18" t="s">
        <v>448</v>
      </c>
      <c r="L203" s="18" t="s">
        <v>449</v>
      </c>
      <c r="M203" s="18">
        <v>1</v>
      </c>
      <c r="N203" s="18">
        <v>0</v>
      </c>
      <c r="O203" s="18">
        <v>0</v>
      </c>
      <c r="P203" s="18">
        <v>0</v>
      </c>
      <c r="Q203" s="18">
        <v>0</v>
      </c>
      <c r="R203" s="18">
        <v>0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8">
        <v>0</v>
      </c>
      <c r="Y203" s="18" t="s">
        <v>368</v>
      </c>
      <c r="Z203" s="18">
        <v>0</v>
      </c>
      <c r="AA203" s="18">
        <v>0</v>
      </c>
      <c r="AB203" s="18">
        <v>0</v>
      </c>
      <c r="AC203" s="18">
        <v>0</v>
      </c>
      <c r="AD203" s="18">
        <v>0</v>
      </c>
      <c r="AE203" s="18">
        <v>0</v>
      </c>
      <c r="AF203" s="18">
        <v>0</v>
      </c>
      <c r="AG203" s="18">
        <v>0</v>
      </c>
      <c r="AH203" s="18">
        <v>0</v>
      </c>
      <c r="AI203" s="18">
        <v>0</v>
      </c>
      <c r="AJ203" s="18">
        <v>0</v>
      </c>
      <c r="AK203" s="18">
        <v>0</v>
      </c>
      <c r="AL203" s="18">
        <v>0</v>
      </c>
      <c r="AM203" s="18">
        <v>0</v>
      </c>
      <c r="AN203" s="18">
        <v>0</v>
      </c>
      <c r="AO203" s="18">
        <v>0</v>
      </c>
      <c r="AP203" s="18">
        <v>0</v>
      </c>
      <c r="AQ203" s="18">
        <v>0</v>
      </c>
      <c r="AR203" s="18">
        <v>0</v>
      </c>
      <c r="AS203" s="18">
        <v>0</v>
      </c>
      <c r="AT203" s="18">
        <v>0</v>
      </c>
      <c r="AU203" s="18">
        <v>0</v>
      </c>
      <c r="AV203" s="18">
        <v>0</v>
      </c>
      <c r="AW203" s="18">
        <v>0</v>
      </c>
      <c r="AX203" s="18">
        <v>0</v>
      </c>
      <c r="AY203" s="18">
        <v>0</v>
      </c>
      <c r="AZ203" s="18">
        <v>0</v>
      </c>
      <c r="BA203" s="18">
        <v>0</v>
      </c>
      <c r="BB203" s="18">
        <v>0</v>
      </c>
      <c r="BC203" s="18">
        <v>0</v>
      </c>
      <c r="BD203" s="18">
        <v>0</v>
      </c>
      <c r="BE203" s="18">
        <v>0</v>
      </c>
      <c r="BF203" s="18">
        <v>0</v>
      </c>
      <c r="BG203" s="18">
        <v>0</v>
      </c>
      <c r="BH203" s="18">
        <v>0</v>
      </c>
      <c r="BI203" s="18">
        <v>0</v>
      </c>
      <c r="BJ203" s="18">
        <v>0</v>
      </c>
      <c r="BK203" s="18">
        <v>0</v>
      </c>
      <c r="BL203" s="18">
        <v>0</v>
      </c>
      <c r="BM203" s="18">
        <v>0</v>
      </c>
      <c r="BN203" s="18">
        <v>0</v>
      </c>
      <c r="BO203" s="18">
        <v>0</v>
      </c>
      <c r="BP203" s="18">
        <v>0</v>
      </c>
      <c r="BQ203" s="18">
        <v>0</v>
      </c>
      <c r="BR203" s="18">
        <v>0</v>
      </c>
      <c r="BS203" s="18">
        <v>0</v>
      </c>
      <c r="BT203" s="18">
        <v>0</v>
      </c>
      <c r="BU203" s="18">
        <v>0</v>
      </c>
      <c r="BV203" s="23" t="str">
        <f t="shared" si="113"/>
        <v>FF</v>
      </c>
      <c r="BW203" s="18">
        <v>0</v>
      </c>
      <c r="BX203" s="18">
        <v>0</v>
      </c>
      <c r="BY203" s="18">
        <v>0</v>
      </c>
      <c r="BZ203" s="18">
        <v>0</v>
      </c>
      <c r="CA203" s="18">
        <v>0</v>
      </c>
      <c r="CB203" s="18">
        <v>0</v>
      </c>
      <c r="CC203" s="18">
        <v>0</v>
      </c>
      <c r="CD203" s="18">
        <v>0</v>
      </c>
      <c r="CE203" s="18">
        <v>0</v>
      </c>
      <c r="CF203" s="18">
        <v>0</v>
      </c>
      <c r="CG203" s="18">
        <v>0</v>
      </c>
      <c r="CH203" s="18">
        <v>0</v>
      </c>
      <c r="CI203" s="18">
        <v>0</v>
      </c>
      <c r="CJ203" s="18">
        <v>0</v>
      </c>
      <c r="CK203" s="18" t="str">
        <f t="shared" ca="1" si="100"/>
        <v>06</v>
      </c>
      <c r="CL203" s="18" t="str">
        <f t="shared" ca="1" si="101"/>
        <v>16</v>
      </c>
      <c r="CM203" s="18" t="str">
        <f t="shared" ca="1" si="102"/>
        <v>08</v>
      </c>
      <c r="CN203" s="18" t="str">
        <f t="shared" ca="1" si="103"/>
        <v>05</v>
      </c>
      <c r="CO203" s="18" t="str">
        <f t="shared" ca="1" si="104"/>
        <v>11</v>
      </c>
      <c r="CP203" s="18" t="str">
        <f t="shared" ca="1" si="105"/>
        <v>14</v>
      </c>
      <c r="CQ203" s="18" t="str">
        <f t="shared" ca="1" si="106"/>
        <v>2C</v>
      </c>
      <c r="CR203" s="18" t="str">
        <f t="shared" ca="1" si="107"/>
        <v>05</v>
      </c>
      <c r="CS203" s="18" t="s">
        <v>25</v>
      </c>
      <c r="CT203" s="18">
        <f t="shared" ca="1" si="98"/>
        <v>95</v>
      </c>
      <c r="CU203" s="16" t="str">
        <f t="shared" ca="1" si="108"/>
        <v>7B01015FA501000000000000000000000000000000000C000000000000000000000000000000000000000000000000000000000000000000000000000000000000000000000000FF00000000000000000000000000000616080511142C057D</v>
      </c>
      <c r="CV203" s="95">
        <v>202</v>
      </c>
      <c r="CW203" s="21"/>
      <c r="CX203" s="18" t="str">
        <f t="shared" si="109"/>
        <v>00</v>
      </c>
      <c r="CY203" s="18">
        <f t="shared" si="110"/>
        <v>0</v>
      </c>
      <c r="CZ203" s="20"/>
      <c r="DA203" s="21"/>
    </row>
    <row r="204" spans="1:105" ht="33">
      <c r="A204" s="27"/>
      <c r="B204" s="157">
        <v>72</v>
      </c>
      <c r="C204" s="105" t="s">
        <v>367</v>
      </c>
      <c r="D204" s="104" t="s">
        <v>734</v>
      </c>
      <c r="E204" s="16">
        <v>1</v>
      </c>
      <c r="F204" s="101" t="str">
        <f t="shared" si="99"/>
        <v>000</v>
      </c>
      <c r="G204" s="22">
        <v>0</v>
      </c>
      <c r="H204" s="18" t="s">
        <v>18</v>
      </c>
      <c r="I204" s="18">
        <v>1</v>
      </c>
      <c r="J204" s="18">
        <v>1</v>
      </c>
      <c r="K204" s="18" t="s">
        <v>448</v>
      </c>
      <c r="L204" s="18" t="s">
        <v>449</v>
      </c>
      <c r="M204" s="18">
        <v>1</v>
      </c>
      <c r="N204" s="18">
        <v>0</v>
      </c>
      <c r="O204" s="18">
        <v>0</v>
      </c>
      <c r="P204" s="18">
        <v>0</v>
      </c>
      <c r="Q204" s="18">
        <v>0</v>
      </c>
      <c r="R204" s="18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0</v>
      </c>
      <c r="X204" s="18">
        <v>0</v>
      </c>
      <c r="Y204" s="18" t="s">
        <v>368</v>
      </c>
      <c r="Z204" s="18">
        <v>0</v>
      </c>
      <c r="AA204" s="18">
        <v>0</v>
      </c>
      <c r="AB204" s="18">
        <v>0</v>
      </c>
      <c r="AC204" s="18">
        <v>0</v>
      </c>
      <c r="AD204" s="18">
        <v>0</v>
      </c>
      <c r="AE204" s="18">
        <v>0</v>
      </c>
      <c r="AF204" s="18">
        <v>0</v>
      </c>
      <c r="AG204" s="18">
        <v>0</v>
      </c>
      <c r="AH204" s="18">
        <v>0</v>
      </c>
      <c r="AI204" s="18">
        <v>0</v>
      </c>
      <c r="AJ204" s="18">
        <v>0</v>
      </c>
      <c r="AK204" s="18">
        <v>0</v>
      </c>
      <c r="AL204" s="18">
        <v>0</v>
      </c>
      <c r="AM204" s="18">
        <v>0</v>
      </c>
      <c r="AN204" s="18">
        <v>0</v>
      </c>
      <c r="AO204" s="18">
        <v>0</v>
      </c>
      <c r="AP204" s="18">
        <v>0</v>
      </c>
      <c r="AQ204" s="18">
        <v>0</v>
      </c>
      <c r="AR204" s="18">
        <v>0</v>
      </c>
      <c r="AS204" s="18">
        <v>0</v>
      </c>
      <c r="AT204" s="18">
        <v>0</v>
      </c>
      <c r="AU204" s="18">
        <v>0</v>
      </c>
      <c r="AV204" s="18">
        <v>0</v>
      </c>
      <c r="AW204" s="18">
        <v>0</v>
      </c>
      <c r="AX204" s="18">
        <v>0</v>
      </c>
      <c r="AY204" s="18">
        <v>0</v>
      </c>
      <c r="AZ204" s="18">
        <v>0</v>
      </c>
      <c r="BA204" s="18">
        <v>0</v>
      </c>
      <c r="BB204" s="18">
        <v>0</v>
      </c>
      <c r="BC204" s="18">
        <v>0</v>
      </c>
      <c r="BD204" s="18">
        <v>0</v>
      </c>
      <c r="BE204" s="18">
        <v>0</v>
      </c>
      <c r="BF204" s="18">
        <v>0</v>
      </c>
      <c r="BG204" s="18">
        <v>0</v>
      </c>
      <c r="BH204" s="18">
        <v>0</v>
      </c>
      <c r="BI204" s="18">
        <v>0</v>
      </c>
      <c r="BJ204" s="18">
        <v>0</v>
      </c>
      <c r="BK204" s="18">
        <v>0</v>
      </c>
      <c r="BL204" s="18">
        <v>0</v>
      </c>
      <c r="BM204" s="18">
        <v>0</v>
      </c>
      <c r="BN204" s="18">
        <v>0</v>
      </c>
      <c r="BO204" s="18">
        <v>0</v>
      </c>
      <c r="BP204" s="18">
        <v>0</v>
      </c>
      <c r="BQ204" s="18">
        <v>0</v>
      </c>
      <c r="BR204" s="18">
        <v>0</v>
      </c>
      <c r="BS204" s="18">
        <v>0</v>
      </c>
      <c r="BT204" s="18">
        <v>0</v>
      </c>
      <c r="BU204" s="18">
        <v>0</v>
      </c>
      <c r="BV204" s="18">
        <v>0</v>
      </c>
      <c r="BW204" s="23">
        <f>G204</f>
        <v>0</v>
      </c>
      <c r="BX204" s="18">
        <v>0</v>
      </c>
      <c r="BY204" s="18">
        <v>0</v>
      </c>
      <c r="BZ204" s="18">
        <v>0</v>
      </c>
      <c r="CA204" s="18">
        <v>0</v>
      </c>
      <c r="CB204" s="18">
        <v>0</v>
      </c>
      <c r="CC204" s="18">
        <v>0</v>
      </c>
      <c r="CD204" s="18">
        <v>0</v>
      </c>
      <c r="CE204" s="18">
        <v>0</v>
      </c>
      <c r="CF204" s="18">
        <v>0</v>
      </c>
      <c r="CG204" s="18">
        <v>0</v>
      </c>
      <c r="CH204" s="18">
        <v>0</v>
      </c>
      <c r="CI204" s="18">
        <v>0</v>
      </c>
      <c r="CJ204" s="18">
        <v>0</v>
      </c>
      <c r="CK204" s="18" t="str">
        <f t="shared" ca="1" si="100"/>
        <v>06</v>
      </c>
      <c r="CL204" s="18" t="str">
        <f t="shared" ca="1" si="101"/>
        <v>16</v>
      </c>
      <c r="CM204" s="18" t="str">
        <f t="shared" ca="1" si="102"/>
        <v>08</v>
      </c>
      <c r="CN204" s="18" t="str">
        <f t="shared" ca="1" si="103"/>
        <v>05</v>
      </c>
      <c r="CO204" s="18" t="str">
        <f t="shared" ca="1" si="104"/>
        <v>11</v>
      </c>
      <c r="CP204" s="18" t="str">
        <f t="shared" ca="1" si="105"/>
        <v>14</v>
      </c>
      <c r="CQ204" s="18" t="str">
        <f t="shared" ca="1" si="106"/>
        <v>2C</v>
      </c>
      <c r="CR204" s="18" t="str">
        <f t="shared" ca="1" si="107"/>
        <v>00</v>
      </c>
      <c r="CS204" s="18" t="s">
        <v>25</v>
      </c>
      <c r="CT204" s="18">
        <f t="shared" ca="1" si="98"/>
        <v>95</v>
      </c>
      <c r="CU204" s="16" t="str">
        <f t="shared" ca="1" si="108"/>
        <v>7B01015FA501000000000000000000000000000000000C0000000000000000000000000000000000000000000000000000000000000000000000000000000000000000000000000000000000000000000000000000000616080511142C007D</v>
      </c>
      <c r="CV204" s="95">
        <v>203</v>
      </c>
      <c r="CW204" s="21"/>
      <c r="CX204" s="18" t="str">
        <f t="shared" si="109"/>
        <v>00</v>
      </c>
      <c r="CY204" s="18">
        <f t="shared" si="110"/>
        <v>0</v>
      </c>
      <c r="CZ204" s="20"/>
      <c r="DA204" s="21"/>
    </row>
    <row r="205" spans="1:105" ht="33">
      <c r="A205" s="27"/>
      <c r="B205" s="158"/>
      <c r="C205" s="165" t="s">
        <v>434</v>
      </c>
      <c r="D205" s="104"/>
      <c r="E205" s="16">
        <v>2</v>
      </c>
      <c r="F205" s="101" t="str">
        <f t="shared" si="99"/>
        <v>127</v>
      </c>
      <c r="G205" s="22" t="s">
        <v>246</v>
      </c>
      <c r="H205" s="18" t="s">
        <v>18</v>
      </c>
      <c r="I205" s="18">
        <v>1</v>
      </c>
      <c r="J205" s="18">
        <v>1</v>
      </c>
      <c r="K205" s="18" t="s">
        <v>448</v>
      </c>
      <c r="L205" s="18" t="s">
        <v>449</v>
      </c>
      <c r="M205" s="18">
        <v>1</v>
      </c>
      <c r="N205" s="18">
        <v>0</v>
      </c>
      <c r="O205" s="18">
        <v>0</v>
      </c>
      <c r="P205" s="18">
        <v>0</v>
      </c>
      <c r="Q205" s="18">
        <v>0</v>
      </c>
      <c r="R205" s="18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0</v>
      </c>
      <c r="X205" s="18">
        <v>0</v>
      </c>
      <c r="Y205" s="18" t="s">
        <v>368</v>
      </c>
      <c r="Z205" s="18">
        <v>0</v>
      </c>
      <c r="AA205" s="18">
        <v>0</v>
      </c>
      <c r="AB205" s="18">
        <v>0</v>
      </c>
      <c r="AC205" s="18">
        <v>0</v>
      </c>
      <c r="AD205" s="18">
        <v>0</v>
      </c>
      <c r="AE205" s="18">
        <v>0</v>
      </c>
      <c r="AF205" s="18">
        <v>0</v>
      </c>
      <c r="AG205" s="18">
        <v>0</v>
      </c>
      <c r="AH205" s="18">
        <v>0</v>
      </c>
      <c r="AI205" s="18">
        <v>0</v>
      </c>
      <c r="AJ205" s="18">
        <v>0</v>
      </c>
      <c r="AK205" s="18">
        <v>0</v>
      </c>
      <c r="AL205" s="18">
        <v>0</v>
      </c>
      <c r="AM205" s="18">
        <v>0</v>
      </c>
      <c r="AN205" s="18">
        <v>0</v>
      </c>
      <c r="AO205" s="18">
        <v>0</v>
      </c>
      <c r="AP205" s="18">
        <v>0</v>
      </c>
      <c r="AQ205" s="18">
        <v>0</v>
      </c>
      <c r="AR205" s="18">
        <v>0</v>
      </c>
      <c r="AS205" s="18">
        <v>0</v>
      </c>
      <c r="AT205" s="18">
        <v>0</v>
      </c>
      <c r="AU205" s="18">
        <v>0</v>
      </c>
      <c r="AV205" s="18">
        <v>0</v>
      </c>
      <c r="AW205" s="18">
        <v>0</v>
      </c>
      <c r="AX205" s="18">
        <v>0</v>
      </c>
      <c r="AY205" s="18">
        <v>0</v>
      </c>
      <c r="AZ205" s="18">
        <v>0</v>
      </c>
      <c r="BA205" s="18">
        <v>0</v>
      </c>
      <c r="BB205" s="18">
        <v>0</v>
      </c>
      <c r="BC205" s="18">
        <v>0</v>
      </c>
      <c r="BD205" s="18">
        <v>0</v>
      </c>
      <c r="BE205" s="18">
        <v>0</v>
      </c>
      <c r="BF205" s="18">
        <v>0</v>
      </c>
      <c r="BG205" s="18">
        <v>0</v>
      </c>
      <c r="BH205" s="18">
        <v>0</v>
      </c>
      <c r="BI205" s="18">
        <v>0</v>
      </c>
      <c r="BJ205" s="18">
        <v>0</v>
      </c>
      <c r="BK205" s="18">
        <v>0</v>
      </c>
      <c r="BL205" s="18">
        <v>0</v>
      </c>
      <c r="BM205" s="18">
        <v>0</v>
      </c>
      <c r="BN205" s="18">
        <v>0</v>
      </c>
      <c r="BO205" s="18">
        <v>0</v>
      </c>
      <c r="BP205" s="18">
        <v>0</v>
      </c>
      <c r="BQ205" s="18">
        <v>0</v>
      </c>
      <c r="BR205" s="18">
        <v>0</v>
      </c>
      <c r="BS205" s="18">
        <v>0</v>
      </c>
      <c r="BT205" s="18">
        <v>0</v>
      </c>
      <c r="BU205" s="18">
        <v>0</v>
      </c>
      <c r="BV205" s="18">
        <v>0</v>
      </c>
      <c r="BW205" s="23" t="str">
        <f t="shared" ref="BW205:BW206" si="114">G205</f>
        <v>7F</v>
      </c>
      <c r="BX205" s="18">
        <v>0</v>
      </c>
      <c r="BY205" s="18">
        <v>0</v>
      </c>
      <c r="BZ205" s="18">
        <v>0</v>
      </c>
      <c r="CA205" s="18">
        <v>0</v>
      </c>
      <c r="CB205" s="18">
        <v>0</v>
      </c>
      <c r="CC205" s="18">
        <v>0</v>
      </c>
      <c r="CD205" s="18">
        <v>0</v>
      </c>
      <c r="CE205" s="18">
        <v>0</v>
      </c>
      <c r="CF205" s="18">
        <v>0</v>
      </c>
      <c r="CG205" s="18">
        <v>0</v>
      </c>
      <c r="CH205" s="18">
        <v>0</v>
      </c>
      <c r="CI205" s="18">
        <v>0</v>
      </c>
      <c r="CJ205" s="18">
        <v>0</v>
      </c>
      <c r="CK205" s="18" t="str">
        <f t="shared" ca="1" si="100"/>
        <v>06</v>
      </c>
      <c r="CL205" s="18" t="str">
        <f t="shared" ca="1" si="101"/>
        <v>16</v>
      </c>
      <c r="CM205" s="18" t="str">
        <f t="shared" ca="1" si="102"/>
        <v>08</v>
      </c>
      <c r="CN205" s="18" t="str">
        <f t="shared" ca="1" si="103"/>
        <v>05</v>
      </c>
      <c r="CO205" s="18" t="str">
        <f t="shared" ca="1" si="104"/>
        <v>11</v>
      </c>
      <c r="CP205" s="18" t="str">
        <f t="shared" ca="1" si="105"/>
        <v>14</v>
      </c>
      <c r="CQ205" s="18" t="str">
        <f t="shared" ca="1" si="106"/>
        <v>2C</v>
      </c>
      <c r="CR205" s="18" t="str">
        <f t="shared" ca="1" si="107"/>
        <v>05</v>
      </c>
      <c r="CS205" s="18" t="s">
        <v>25</v>
      </c>
      <c r="CT205" s="18">
        <f t="shared" ca="1" si="98"/>
        <v>95</v>
      </c>
      <c r="CU205" s="16" t="str">
        <f t="shared" ca="1" si="108"/>
        <v>7B01015FA501000000000000000000000000000000000C000000000000000000000000000000000000000000000000000000000000000000000000000000000000000000000000007F000000000000000000000000000616080511142C057D</v>
      </c>
      <c r="CV205" s="95">
        <v>204</v>
      </c>
      <c r="CW205" s="21"/>
      <c r="CX205" s="18" t="str">
        <f t="shared" si="109"/>
        <v>00</v>
      </c>
      <c r="CY205" s="18">
        <f t="shared" si="110"/>
        <v>0</v>
      </c>
      <c r="CZ205" s="20"/>
      <c r="DA205" s="21"/>
    </row>
    <row r="206" spans="1:105" ht="33">
      <c r="A206" s="27"/>
      <c r="B206" s="159"/>
      <c r="C206" s="166"/>
      <c r="D206" s="104"/>
      <c r="E206" s="16">
        <v>3</v>
      </c>
      <c r="F206" s="101" t="str">
        <f t="shared" si="99"/>
        <v>255</v>
      </c>
      <c r="G206" s="22" t="s">
        <v>22</v>
      </c>
      <c r="H206" s="18" t="s">
        <v>18</v>
      </c>
      <c r="I206" s="18">
        <v>1</v>
      </c>
      <c r="J206" s="18">
        <v>1</v>
      </c>
      <c r="K206" s="18" t="s">
        <v>448</v>
      </c>
      <c r="L206" s="18" t="s">
        <v>449</v>
      </c>
      <c r="M206" s="18">
        <v>1</v>
      </c>
      <c r="N206" s="18">
        <v>0</v>
      </c>
      <c r="O206" s="18">
        <v>0</v>
      </c>
      <c r="P206" s="18">
        <v>0</v>
      </c>
      <c r="Q206" s="18">
        <v>0</v>
      </c>
      <c r="R206" s="18">
        <v>0</v>
      </c>
      <c r="S206" s="19">
        <v>0</v>
      </c>
      <c r="T206" s="19">
        <v>0</v>
      </c>
      <c r="U206" s="19">
        <v>0</v>
      </c>
      <c r="V206" s="19">
        <v>0</v>
      </c>
      <c r="W206" s="19">
        <v>0</v>
      </c>
      <c r="X206" s="18">
        <v>0</v>
      </c>
      <c r="Y206" s="18" t="s">
        <v>368</v>
      </c>
      <c r="Z206" s="18">
        <v>0</v>
      </c>
      <c r="AA206" s="18">
        <v>0</v>
      </c>
      <c r="AB206" s="18">
        <v>0</v>
      </c>
      <c r="AC206" s="18">
        <v>0</v>
      </c>
      <c r="AD206" s="18">
        <v>0</v>
      </c>
      <c r="AE206" s="18">
        <v>0</v>
      </c>
      <c r="AF206" s="18">
        <v>0</v>
      </c>
      <c r="AG206" s="18">
        <v>0</v>
      </c>
      <c r="AH206" s="18">
        <v>0</v>
      </c>
      <c r="AI206" s="18">
        <v>0</v>
      </c>
      <c r="AJ206" s="18">
        <v>0</v>
      </c>
      <c r="AK206" s="18">
        <v>0</v>
      </c>
      <c r="AL206" s="18">
        <v>0</v>
      </c>
      <c r="AM206" s="18">
        <v>0</v>
      </c>
      <c r="AN206" s="18">
        <v>0</v>
      </c>
      <c r="AO206" s="18">
        <v>0</v>
      </c>
      <c r="AP206" s="18">
        <v>0</v>
      </c>
      <c r="AQ206" s="18">
        <v>0</v>
      </c>
      <c r="AR206" s="18">
        <v>0</v>
      </c>
      <c r="AS206" s="18">
        <v>0</v>
      </c>
      <c r="AT206" s="18">
        <v>0</v>
      </c>
      <c r="AU206" s="18">
        <v>0</v>
      </c>
      <c r="AV206" s="18">
        <v>0</v>
      </c>
      <c r="AW206" s="18">
        <v>0</v>
      </c>
      <c r="AX206" s="18">
        <v>0</v>
      </c>
      <c r="AY206" s="18">
        <v>0</v>
      </c>
      <c r="AZ206" s="18">
        <v>0</v>
      </c>
      <c r="BA206" s="18">
        <v>0</v>
      </c>
      <c r="BB206" s="18">
        <v>0</v>
      </c>
      <c r="BC206" s="18">
        <v>0</v>
      </c>
      <c r="BD206" s="18">
        <v>0</v>
      </c>
      <c r="BE206" s="18">
        <v>0</v>
      </c>
      <c r="BF206" s="18">
        <v>0</v>
      </c>
      <c r="BG206" s="18">
        <v>0</v>
      </c>
      <c r="BH206" s="18">
        <v>0</v>
      </c>
      <c r="BI206" s="18">
        <v>0</v>
      </c>
      <c r="BJ206" s="18">
        <v>0</v>
      </c>
      <c r="BK206" s="18">
        <v>0</v>
      </c>
      <c r="BL206" s="18">
        <v>0</v>
      </c>
      <c r="BM206" s="18">
        <v>0</v>
      </c>
      <c r="BN206" s="18">
        <v>0</v>
      </c>
      <c r="BO206" s="18">
        <v>0</v>
      </c>
      <c r="BP206" s="18">
        <v>0</v>
      </c>
      <c r="BQ206" s="18">
        <v>0</v>
      </c>
      <c r="BR206" s="18">
        <v>0</v>
      </c>
      <c r="BS206" s="18">
        <v>0</v>
      </c>
      <c r="BT206" s="18">
        <v>0</v>
      </c>
      <c r="BU206" s="18">
        <v>0</v>
      </c>
      <c r="BV206" s="18">
        <v>0</v>
      </c>
      <c r="BW206" s="23" t="str">
        <f t="shared" si="114"/>
        <v>FF</v>
      </c>
      <c r="BX206" s="18">
        <v>0</v>
      </c>
      <c r="BY206" s="18">
        <v>0</v>
      </c>
      <c r="BZ206" s="18">
        <v>0</v>
      </c>
      <c r="CA206" s="18">
        <v>0</v>
      </c>
      <c r="CB206" s="18">
        <v>0</v>
      </c>
      <c r="CC206" s="18">
        <v>0</v>
      </c>
      <c r="CD206" s="18">
        <v>0</v>
      </c>
      <c r="CE206" s="18">
        <v>0</v>
      </c>
      <c r="CF206" s="18">
        <v>0</v>
      </c>
      <c r="CG206" s="18">
        <v>0</v>
      </c>
      <c r="CH206" s="18">
        <v>0</v>
      </c>
      <c r="CI206" s="18">
        <v>0</v>
      </c>
      <c r="CJ206" s="18">
        <v>0</v>
      </c>
      <c r="CK206" s="18" t="str">
        <f t="shared" ca="1" si="100"/>
        <v>06</v>
      </c>
      <c r="CL206" s="18" t="str">
        <f t="shared" ca="1" si="101"/>
        <v>16</v>
      </c>
      <c r="CM206" s="18" t="str">
        <f t="shared" ca="1" si="102"/>
        <v>08</v>
      </c>
      <c r="CN206" s="18" t="str">
        <f t="shared" ca="1" si="103"/>
        <v>05</v>
      </c>
      <c r="CO206" s="18" t="str">
        <f t="shared" ca="1" si="104"/>
        <v>11</v>
      </c>
      <c r="CP206" s="18" t="str">
        <f t="shared" ca="1" si="105"/>
        <v>14</v>
      </c>
      <c r="CQ206" s="18" t="str">
        <f t="shared" ca="1" si="106"/>
        <v>2C</v>
      </c>
      <c r="CR206" s="18" t="str">
        <f t="shared" ca="1" si="107"/>
        <v>05</v>
      </c>
      <c r="CS206" s="18" t="s">
        <v>25</v>
      </c>
      <c r="CT206" s="18">
        <f t="shared" ca="1" si="98"/>
        <v>95</v>
      </c>
      <c r="CU206" s="16" t="str">
        <f t="shared" ca="1" si="108"/>
        <v>7B01015FA501000000000000000000000000000000000C00000000000000000000000000000000000000000000000000000000000000000000000000000000000000000000000000FF000000000000000000000000000616080511142C057D</v>
      </c>
      <c r="CV206" s="95">
        <v>205</v>
      </c>
      <c r="CW206" s="21"/>
      <c r="CX206" s="18" t="str">
        <f t="shared" si="109"/>
        <v>00</v>
      </c>
      <c r="CY206" s="18">
        <f t="shared" si="110"/>
        <v>0</v>
      </c>
      <c r="CZ206" s="20"/>
      <c r="DA206" s="21"/>
    </row>
    <row r="207" spans="1:105" ht="33">
      <c r="A207" s="27"/>
      <c r="B207" s="157">
        <v>73</v>
      </c>
      <c r="C207" s="105" t="s">
        <v>369</v>
      </c>
      <c r="D207" s="104" t="s">
        <v>736</v>
      </c>
      <c r="E207" s="16">
        <v>1</v>
      </c>
      <c r="F207" s="101" t="str">
        <f t="shared" si="99"/>
        <v>000</v>
      </c>
      <c r="G207" s="22">
        <v>0</v>
      </c>
      <c r="H207" s="18" t="s">
        <v>18</v>
      </c>
      <c r="I207" s="18">
        <v>1</v>
      </c>
      <c r="J207" s="18">
        <v>1</v>
      </c>
      <c r="K207" s="18" t="s">
        <v>448</v>
      </c>
      <c r="L207" s="18" t="s">
        <v>449</v>
      </c>
      <c r="M207" s="18">
        <v>1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8">
        <v>0</v>
      </c>
      <c r="Y207" s="18" t="s">
        <v>368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0</v>
      </c>
      <c r="AG207" s="18">
        <v>0</v>
      </c>
      <c r="AH207" s="18">
        <v>0</v>
      </c>
      <c r="AI207" s="18">
        <v>0</v>
      </c>
      <c r="AJ207" s="18">
        <v>0</v>
      </c>
      <c r="AK207" s="18">
        <v>0</v>
      </c>
      <c r="AL207" s="18">
        <v>0</v>
      </c>
      <c r="AM207" s="18">
        <v>0</v>
      </c>
      <c r="AN207" s="18">
        <v>0</v>
      </c>
      <c r="AO207" s="18">
        <v>0</v>
      </c>
      <c r="AP207" s="18">
        <v>0</v>
      </c>
      <c r="AQ207" s="18">
        <v>0</v>
      </c>
      <c r="AR207" s="18">
        <v>0</v>
      </c>
      <c r="AS207" s="18">
        <v>0</v>
      </c>
      <c r="AT207" s="18">
        <v>0</v>
      </c>
      <c r="AU207" s="18">
        <v>0</v>
      </c>
      <c r="AV207" s="18">
        <v>0</v>
      </c>
      <c r="AW207" s="18">
        <v>0</v>
      </c>
      <c r="AX207" s="18">
        <v>0</v>
      </c>
      <c r="AY207" s="18">
        <v>0</v>
      </c>
      <c r="AZ207" s="18">
        <v>0</v>
      </c>
      <c r="BA207" s="18">
        <v>0</v>
      </c>
      <c r="BB207" s="18">
        <v>0</v>
      </c>
      <c r="BC207" s="18">
        <v>0</v>
      </c>
      <c r="BD207" s="18">
        <v>0</v>
      </c>
      <c r="BE207" s="18">
        <v>0</v>
      </c>
      <c r="BF207" s="18">
        <v>0</v>
      </c>
      <c r="BG207" s="18">
        <v>0</v>
      </c>
      <c r="BH207" s="18">
        <v>0</v>
      </c>
      <c r="BI207" s="18">
        <v>0</v>
      </c>
      <c r="BJ207" s="18">
        <v>0</v>
      </c>
      <c r="BK207" s="18">
        <v>0</v>
      </c>
      <c r="BL207" s="18">
        <v>0</v>
      </c>
      <c r="BM207" s="18">
        <v>0</v>
      </c>
      <c r="BN207" s="18">
        <v>0</v>
      </c>
      <c r="BO207" s="18">
        <v>0</v>
      </c>
      <c r="BP207" s="18">
        <v>0</v>
      </c>
      <c r="BQ207" s="18">
        <v>0</v>
      </c>
      <c r="BR207" s="18">
        <v>0</v>
      </c>
      <c r="BS207" s="18">
        <v>0</v>
      </c>
      <c r="BT207" s="18">
        <v>0</v>
      </c>
      <c r="BU207" s="18">
        <v>0</v>
      </c>
      <c r="BV207" s="18">
        <v>0</v>
      </c>
      <c r="BW207" s="18">
        <v>0</v>
      </c>
      <c r="BX207" s="23">
        <f>G207</f>
        <v>0</v>
      </c>
      <c r="BY207" s="18">
        <v>0</v>
      </c>
      <c r="BZ207" s="18">
        <v>0</v>
      </c>
      <c r="CA207" s="18">
        <v>0</v>
      </c>
      <c r="CB207" s="18">
        <v>0</v>
      </c>
      <c r="CC207" s="18">
        <v>0</v>
      </c>
      <c r="CD207" s="18">
        <v>0</v>
      </c>
      <c r="CE207" s="18">
        <v>0</v>
      </c>
      <c r="CF207" s="18">
        <v>0</v>
      </c>
      <c r="CG207" s="18">
        <v>0</v>
      </c>
      <c r="CH207" s="18">
        <v>0</v>
      </c>
      <c r="CI207" s="18">
        <v>0</v>
      </c>
      <c r="CJ207" s="18">
        <v>0</v>
      </c>
      <c r="CK207" s="18" t="str">
        <f t="shared" ca="1" si="100"/>
        <v>06</v>
      </c>
      <c r="CL207" s="18" t="str">
        <f t="shared" ca="1" si="101"/>
        <v>16</v>
      </c>
      <c r="CM207" s="18" t="str">
        <f t="shared" ca="1" si="102"/>
        <v>08</v>
      </c>
      <c r="CN207" s="18" t="str">
        <f t="shared" ca="1" si="103"/>
        <v>05</v>
      </c>
      <c r="CO207" s="18" t="str">
        <f t="shared" ca="1" si="104"/>
        <v>11</v>
      </c>
      <c r="CP207" s="18" t="str">
        <f t="shared" ca="1" si="105"/>
        <v>14</v>
      </c>
      <c r="CQ207" s="18" t="str">
        <f t="shared" ca="1" si="106"/>
        <v>2C</v>
      </c>
      <c r="CR207" s="18" t="str">
        <f t="shared" ca="1" si="107"/>
        <v>00</v>
      </c>
      <c r="CS207" s="18" t="s">
        <v>25</v>
      </c>
      <c r="CT207" s="18">
        <f t="shared" ca="1" si="98"/>
        <v>95</v>
      </c>
      <c r="CU207" s="16" t="str">
        <f t="shared" ca="1" si="108"/>
        <v>7B01015FA501000000000000000000000000000000000C0000000000000000000000000000000000000000000000000000000000000000000000000000000000000000000000000000000000000000000000000000000616080511142C007D</v>
      </c>
      <c r="CV207" s="95">
        <v>206</v>
      </c>
      <c r="CW207" s="21"/>
      <c r="CX207" s="18" t="str">
        <f t="shared" si="109"/>
        <v>00</v>
      </c>
      <c r="CY207" s="18">
        <f t="shared" si="110"/>
        <v>0</v>
      </c>
      <c r="CZ207" s="20"/>
      <c r="DA207" s="21"/>
    </row>
    <row r="208" spans="1:105" ht="33">
      <c r="A208" s="27"/>
      <c r="B208" s="158"/>
      <c r="C208" s="165" t="s">
        <v>435</v>
      </c>
      <c r="D208" s="104"/>
      <c r="E208" s="16">
        <v>2</v>
      </c>
      <c r="F208" s="101" t="str">
        <f t="shared" si="99"/>
        <v>127</v>
      </c>
      <c r="G208" s="22" t="s">
        <v>246</v>
      </c>
      <c r="H208" s="18" t="s">
        <v>18</v>
      </c>
      <c r="I208" s="18">
        <v>1</v>
      </c>
      <c r="J208" s="18">
        <v>1</v>
      </c>
      <c r="K208" s="18" t="s">
        <v>448</v>
      </c>
      <c r="L208" s="18" t="s">
        <v>449</v>
      </c>
      <c r="M208" s="18">
        <v>1</v>
      </c>
      <c r="N208" s="18">
        <v>0</v>
      </c>
      <c r="O208" s="18">
        <v>0</v>
      </c>
      <c r="P208" s="18">
        <v>0</v>
      </c>
      <c r="Q208" s="18">
        <v>0</v>
      </c>
      <c r="R208" s="18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0</v>
      </c>
      <c r="X208" s="18">
        <v>0</v>
      </c>
      <c r="Y208" s="18" t="s">
        <v>368</v>
      </c>
      <c r="Z208" s="18">
        <v>0</v>
      </c>
      <c r="AA208" s="18">
        <v>0</v>
      </c>
      <c r="AB208" s="18">
        <v>0</v>
      </c>
      <c r="AC208" s="18">
        <v>0</v>
      </c>
      <c r="AD208" s="18">
        <v>0</v>
      </c>
      <c r="AE208" s="18">
        <v>0</v>
      </c>
      <c r="AF208" s="18">
        <v>0</v>
      </c>
      <c r="AG208" s="18">
        <v>0</v>
      </c>
      <c r="AH208" s="18">
        <v>0</v>
      </c>
      <c r="AI208" s="18">
        <v>0</v>
      </c>
      <c r="AJ208" s="18">
        <v>0</v>
      </c>
      <c r="AK208" s="18">
        <v>0</v>
      </c>
      <c r="AL208" s="18">
        <v>0</v>
      </c>
      <c r="AM208" s="18">
        <v>0</v>
      </c>
      <c r="AN208" s="18">
        <v>0</v>
      </c>
      <c r="AO208" s="18">
        <v>0</v>
      </c>
      <c r="AP208" s="18">
        <v>0</v>
      </c>
      <c r="AQ208" s="18">
        <v>0</v>
      </c>
      <c r="AR208" s="18">
        <v>0</v>
      </c>
      <c r="AS208" s="18">
        <v>0</v>
      </c>
      <c r="AT208" s="18">
        <v>0</v>
      </c>
      <c r="AU208" s="18">
        <v>0</v>
      </c>
      <c r="AV208" s="18">
        <v>0</v>
      </c>
      <c r="AW208" s="18">
        <v>0</v>
      </c>
      <c r="AX208" s="18">
        <v>0</v>
      </c>
      <c r="AY208" s="18">
        <v>0</v>
      </c>
      <c r="AZ208" s="18">
        <v>0</v>
      </c>
      <c r="BA208" s="18">
        <v>0</v>
      </c>
      <c r="BB208" s="18">
        <v>0</v>
      </c>
      <c r="BC208" s="18">
        <v>0</v>
      </c>
      <c r="BD208" s="18">
        <v>0</v>
      </c>
      <c r="BE208" s="18">
        <v>0</v>
      </c>
      <c r="BF208" s="18">
        <v>0</v>
      </c>
      <c r="BG208" s="18">
        <v>0</v>
      </c>
      <c r="BH208" s="18">
        <v>0</v>
      </c>
      <c r="BI208" s="18">
        <v>0</v>
      </c>
      <c r="BJ208" s="18">
        <v>0</v>
      </c>
      <c r="BK208" s="18">
        <v>0</v>
      </c>
      <c r="BL208" s="18">
        <v>0</v>
      </c>
      <c r="BM208" s="18">
        <v>0</v>
      </c>
      <c r="BN208" s="18">
        <v>0</v>
      </c>
      <c r="BO208" s="18">
        <v>0</v>
      </c>
      <c r="BP208" s="18">
        <v>0</v>
      </c>
      <c r="BQ208" s="18">
        <v>0</v>
      </c>
      <c r="BR208" s="18">
        <v>0</v>
      </c>
      <c r="BS208" s="18">
        <v>0</v>
      </c>
      <c r="BT208" s="18">
        <v>0</v>
      </c>
      <c r="BU208" s="18">
        <v>0</v>
      </c>
      <c r="BV208" s="18">
        <v>0</v>
      </c>
      <c r="BW208" s="18">
        <v>0</v>
      </c>
      <c r="BX208" s="23" t="str">
        <f t="shared" ref="BX208:BX209" si="115">G208</f>
        <v>7F</v>
      </c>
      <c r="BY208" s="18">
        <v>0</v>
      </c>
      <c r="BZ208" s="18">
        <v>0</v>
      </c>
      <c r="CA208" s="18">
        <v>0</v>
      </c>
      <c r="CB208" s="18">
        <v>0</v>
      </c>
      <c r="CC208" s="18">
        <v>0</v>
      </c>
      <c r="CD208" s="18">
        <v>0</v>
      </c>
      <c r="CE208" s="18">
        <v>0</v>
      </c>
      <c r="CF208" s="18">
        <v>0</v>
      </c>
      <c r="CG208" s="18">
        <v>0</v>
      </c>
      <c r="CH208" s="18">
        <v>0</v>
      </c>
      <c r="CI208" s="18">
        <v>0</v>
      </c>
      <c r="CJ208" s="18">
        <v>0</v>
      </c>
      <c r="CK208" s="18" t="str">
        <f t="shared" ca="1" si="100"/>
        <v>06</v>
      </c>
      <c r="CL208" s="18" t="str">
        <f t="shared" ca="1" si="101"/>
        <v>16</v>
      </c>
      <c r="CM208" s="18" t="str">
        <f t="shared" ca="1" si="102"/>
        <v>08</v>
      </c>
      <c r="CN208" s="18" t="str">
        <f t="shared" ca="1" si="103"/>
        <v>05</v>
      </c>
      <c r="CO208" s="18" t="str">
        <f t="shared" ca="1" si="104"/>
        <v>11</v>
      </c>
      <c r="CP208" s="18" t="str">
        <f t="shared" ca="1" si="105"/>
        <v>14</v>
      </c>
      <c r="CQ208" s="18" t="str">
        <f t="shared" ca="1" si="106"/>
        <v>2C</v>
      </c>
      <c r="CR208" s="18" t="str">
        <f t="shared" ca="1" si="107"/>
        <v>05</v>
      </c>
      <c r="CS208" s="18" t="s">
        <v>25</v>
      </c>
      <c r="CT208" s="18">
        <f t="shared" ca="1" si="98"/>
        <v>95</v>
      </c>
      <c r="CU208" s="16" t="str">
        <f t="shared" ca="1" si="108"/>
        <v>7B01015FA501000000000000000000000000000000000C00000000000000000000000000000000000000000000000000000000000000000000000000000000000000000000000000007F0000000000000000000000000616080511142C057D</v>
      </c>
      <c r="CV208" s="95">
        <v>207</v>
      </c>
      <c r="CW208" s="21"/>
      <c r="CX208" s="18" t="str">
        <f t="shared" si="109"/>
        <v>00</v>
      </c>
      <c r="CY208" s="18">
        <f t="shared" si="110"/>
        <v>0</v>
      </c>
      <c r="CZ208" s="20"/>
      <c r="DA208" s="21"/>
    </row>
    <row r="209" spans="1:105" ht="33">
      <c r="A209" s="27"/>
      <c r="B209" s="159"/>
      <c r="C209" s="166"/>
      <c r="D209" s="104"/>
      <c r="E209" s="16">
        <v>3</v>
      </c>
      <c r="F209" s="101" t="str">
        <f t="shared" si="99"/>
        <v>255</v>
      </c>
      <c r="G209" s="22" t="s">
        <v>22</v>
      </c>
      <c r="H209" s="18" t="s">
        <v>18</v>
      </c>
      <c r="I209" s="18">
        <v>1</v>
      </c>
      <c r="J209" s="18">
        <v>1</v>
      </c>
      <c r="K209" s="18" t="s">
        <v>448</v>
      </c>
      <c r="L209" s="18" t="s">
        <v>449</v>
      </c>
      <c r="M209" s="18">
        <v>1</v>
      </c>
      <c r="N209" s="18">
        <v>0</v>
      </c>
      <c r="O209" s="18">
        <v>0</v>
      </c>
      <c r="P209" s="18">
        <v>0</v>
      </c>
      <c r="Q209" s="18">
        <v>0</v>
      </c>
      <c r="R209" s="18">
        <v>0</v>
      </c>
      <c r="S209" s="19">
        <v>0</v>
      </c>
      <c r="T209" s="19">
        <v>0</v>
      </c>
      <c r="U209" s="19">
        <v>0</v>
      </c>
      <c r="V209" s="19">
        <v>0</v>
      </c>
      <c r="W209" s="19">
        <v>0</v>
      </c>
      <c r="X209" s="18">
        <v>0</v>
      </c>
      <c r="Y209" s="18" t="s">
        <v>368</v>
      </c>
      <c r="Z209" s="18">
        <v>0</v>
      </c>
      <c r="AA209" s="18">
        <v>0</v>
      </c>
      <c r="AB209" s="18">
        <v>0</v>
      </c>
      <c r="AC209" s="18">
        <v>0</v>
      </c>
      <c r="AD209" s="18">
        <v>0</v>
      </c>
      <c r="AE209" s="18">
        <v>0</v>
      </c>
      <c r="AF209" s="18">
        <v>0</v>
      </c>
      <c r="AG209" s="18">
        <v>0</v>
      </c>
      <c r="AH209" s="18">
        <v>0</v>
      </c>
      <c r="AI209" s="18">
        <v>0</v>
      </c>
      <c r="AJ209" s="18">
        <v>0</v>
      </c>
      <c r="AK209" s="18">
        <v>0</v>
      </c>
      <c r="AL209" s="18">
        <v>0</v>
      </c>
      <c r="AM209" s="18">
        <v>0</v>
      </c>
      <c r="AN209" s="18">
        <v>0</v>
      </c>
      <c r="AO209" s="18">
        <v>0</v>
      </c>
      <c r="AP209" s="18">
        <v>0</v>
      </c>
      <c r="AQ209" s="18">
        <v>0</v>
      </c>
      <c r="AR209" s="18">
        <v>0</v>
      </c>
      <c r="AS209" s="18">
        <v>0</v>
      </c>
      <c r="AT209" s="18">
        <v>0</v>
      </c>
      <c r="AU209" s="18">
        <v>0</v>
      </c>
      <c r="AV209" s="18">
        <v>0</v>
      </c>
      <c r="AW209" s="18">
        <v>0</v>
      </c>
      <c r="AX209" s="18">
        <v>0</v>
      </c>
      <c r="AY209" s="18">
        <v>0</v>
      </c>
      <c r="AZ209" s="18">
        <v>0</v>
      </c>
      <c r="BA209" s="18">
        <v>0</v>
      </c>
      <c r="BB209" s="18">
        <v>0</v>
      </c>
      <c r="BC209" s="18">
        <v>0</v>
      </c>
      <c r="BD209" s="18">
        <v>0</v>
      </c>
      <c r="BE209" s="18">
        <v>0</v>
      </c>
      <c r="BF209" s="18">
        <v>0</v>
      </c>
      <c r="BG209" s="18">
        <v>0</v>
      </c>
      <c r="BH209" s="18">
        <v>0</v>
      </c>
      <c r="BI209" s="18">
        <v>0</v>
      </c>
      <c r="BJ209" s="18">
        <v>0</v>
      </c>
      <c r="BK209" s="18">
        <v>0</v>
      </c>
      <c r="BL209" s="18">
        <v>0</v>
      </c>
      <c r="BM209" s="18">
        <v>0</v>
      </c>
      <c r="BN209" s="18">
        <v>0</v>
      </c>
      <c r="BO209" s="18">
        <v>0</v>
      </c>
      <c r="BP209" s="18">
        <v>0</v>
      </c>
      <c r="BQ209" s="18">
        <v>0</v>
      </c>
      <c r="BR209" s="18">
        <v>0</v>
      </c>
      <c r="BS209" s="18">
        <v>0</v>
      </c>
      <c r="BT209" s="18">
        <v>0</v>
      </c>
      <c r="BU209" s="18">
        <v>0</v>
      </c>
      <c r="BV209" s="18">
        <v>0</v>
      </c>
      <c r="BW209" s="18">
        <v>0</v>
      </c>
      <c r="BX209" s="23" t="str">
        <f t="shared" si="115"/>
        <v>FF</v>
      </c>
      <c r="BY209" s="18">
        <v>0</v>
      </c>
      <c r="BZ209" s="18">
        <v>0</v>
      </c>
      <c r="CA209" s="18">
        <v>0</v>
      </c>
      <c r="CB209" s="18">
        <v>0</v>
      </c>
      <c r="CC209" s="18">
        <v>0</v>
      </c>
      <c r="CD209" s="18">
        <v>0</v>
      </c>
      <c r="CE209" s="18">
        <v>0</v>
      </c>
      <c r="CF209" s="18">
        <v>0</v>
      </c>
      <c r="CG209" s="18">
        <v>0</v>
      </c>
      <c r="CH209" s="18">
        <v>0</v>
      </c>
      <c r="CI209" s="18">
        <v>0</v>
      </c>
      <c r="CJ209" s="18">
        <v>0</v>
      </c>
      <c r="CK209" s="18" t="str">
        <f t="shared" ca="1" si="100"/>
        <v>06</v>
      </c>
      <c r="CL209" s="18" t="str">
        <f t="shared" ca="1" si="101"/>
        <v>16</v>
      </c>
      <c r="CM209" s="18" t="str">
        <f t="shared" ca="1" si="102"/>
        <v>08</v>
      </c>
      <c r="CN209" s="18" t="str">
        <f t="shared" ca="1" si="103"/>
        <v>05</v>
      </c>
      <c r="CO209" s="18" t="str">
        <f t="shared" ca="1" si="104"/>
        <v>11</v>
      </c>
      <c r="CP209" s="18" t="str">
        <f t="shared" ca="1" si="105"/>
        <v>14</v>
      </c>
      <c r="CQ209" s="18" t="str">
        <f t="shared" ca="1" si="106"/>
        <v>2C</v>
      </c>
      <c r="CR209" s="18" t="str">
        <f t="shared" ca="1" si="107"/>
        <v>05</v>
      </c>
      <c r="CS209" s="18" t="s">
        <v>25</v>
      </c>
      <c r="CT209" s="18">
        <f t="shared" ca="1" si="98"/>
        <v>95</v>
      </c>
      <c r="CU209" s="16" t="str">
        <f t="shared" ca="1" si="108"/>
        <v>7B01015FA501000000000000000000000000000000000C0000000000000000000000000000000000000000000000000000000000000000000000000000000000000000000000000000FF0000000000000000000000000616080511142C057D</v>
      </c>
      <c r="CV209" s="95">
        <v>208</v>
      </c>
      <c r="CW209" s="21"/>
      <c r="CX209" s="18" t="str">
        <f t="shared" si="109"/>
        <v>00</v>
      </c>
      <c r="CY209" s="18">
        <f t="shared" si="110"/>
        <v>0</v>
      </c>
      <c r="CZ209" s="20"/>
      <c r="DA209" s="21"/>
    </row>
    <row r="210" spans="1:105" ht="33">
      <c r="A210" s="27"/>
      <c r="B210" s="157">
        <v>74</v>
      </c>
      <c r="C210" s="105" t="s">
        <v>367</v>
      </c>
      <c r="D210" s="104" t="s">
        <v>734</v>
      </c>
      <c r="E210" s="16">
        <v>1</v>
      </c>
      <c r="F210" s="101" t="str">
        <f t="shared" si="99"/>
        <v>000</v>
      </c>
      <c r="G210" s="22">
        <v>0</v>
      </c>
      <c r="H210" s="18" t="s">
        <v>18</v>
      </c>
      <c r="I210" s="18">
        <v>1</v>
      </c>
      <c r="J210" s="18">
        <v>1</v>
      </c>
      <c r="K210" s="18" t="s">
        <v>448</v>
      </c>
      <c r="L210" s="18" t="s">
        <v>449</v>
      </c>
      <c r="M210" s="18">
        <v>1</v>
      </c>
      <c r="N210" s="18">
        <v>0</v>
      </c>
      <c r="O210" s="18">
        <v>0</v>
      </c>
      <c r="P210" s="18">
        <v>0</v>
      </c>
      <c r="Q210" s="18">
        <v>0</v>
      </c>
      <c r="R210" s="18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0</v>
      </c>
      <c r="X210" s="18">
        <v>0</v>
      </c>
      <c r="Y210" s="18" t="s">
        <v>368</v>
      </c>
      <c r="Z210" s="18">
        <v>0</v>
      </c>
      <c r="AA210" s="18">
        <v>0</v>
      </c>
      <c r="AB210" s="18">
        <v>0</v>
      </c>
      <c r="AC210" s="18">
        <v>0</v>
      </c>
      <c r="AD210" s="18">
        <v>0</v>
      </c>
      <c r="AE210" s="18">
        <v>0</v>
      </c>
      <c r="AF210" s="18">
        <v>0</v>
      </c>
      <c r="AG210" s="18">
        <v>0</v>
      </c>
      <c r="AH210" s="18">
        <v>0</v>
      </c>
      <c r="AI210" s="18">
        <v>0</v>
      </c>
      <c r="AJ210" s="18">
        <v>0</v>
      </c>
      <c r="AK210" s="18">
        <v>0</v>
      </c>
      <c r="AL210" s="18">
        <v>0</v>
      </c>
      <c r="AM210" s="18">
        <v>0</v>
      </c>
      <c r="AN210" s="18">
        <v>0</v>
      </c>
      <c r="AO210" s="18">
        <v>0</v>
      </c>
      <c r="AP210" s="18">
        <v>0</v>
      </c>
      <c r="AQ210" s="18">
        <v>0</v>
      </c>
      <c r="AR210" s="18">
        <v>0</v>
      </c>
      <c r="AS210" s="18">
        <v>0</v>
      </c>
      <c r="AT210" s="18">
        <v>0</v>
      </c>
      <c r="AU210" s="18">
        <v>0</v>
      </c>
      <c r="AV210" s="18">
        <v>0</v>
      </c>
      <c r="AW210" s="18">
        <v>0</v>
      </c>
      <c r="AX210" s="18">
        <v>0</v>
      </c>
      <c r="AY210" s="18">
        <v>0</v>
      </c>
      <c r="AZ210" s="18">
        <v>0</v>
      </c>
      <c r="BA210" s="18">
        <v>0</v>
      </c>
      <c r="BB210" s="18">
        <v>0</v>
      </c>
      <c r="BC210" s="18">
        <v>0</v>
      </c>
      <c r="BD210" s="18">
        <v>0</v>
      </c>
      <c r="BE210" s="18">
        <v>0</v>
      </c>
      <c r="BF210" s="18">
        <v>0</v>
      </c>
      <c r="BG210" s="18">
        <v>0</v>
      </c>
      <c r="BH210" s="18">
        <v>0</v>
      </c>
      <c r="BI210" s="18">
        <v>0</v>
      </c>
      <c r="BJ210" s="18">
        <v>0</v>
      </c>
      <c r="BK210" s="18">
        <v>0</v>
      </c>
      <c r="BL210" s="18">
        <v>0</v>
      </c>
      <c r="BM210" s="18">
        <v>0</v>
      </c>
      <c r="BN210" s="18">
        <v>0</v>
      </c>
      <c r="BO210" s="18">
        <v>0</v>
      </c>
      <c r="BP210" s="18">
        <v>0</v>
      </c>
      <c r="BQ210" s="18">
        <v>0</v>
      </c>
      <c r="BR210" s="18">
        <v>0</v>
      </c>
      <c r="BS210" s="18">
        <v>0</v>
      </c>
      <c r="BT210" s="18">
        <v>0</v>
      </c>
      <c r="BU210" s="18">
        <v>0</v>
      </c>
      <c r="BV210" s="18">
        <v>0</v>
      </c>
      <c r="BW210" s="18">
        <v>0</v>
      </c>
      <c r="BX210" s="18">
        <v>0</v>
      </c>
      <c r="BY210" s="23">
        <f>G210</f>
        <v>0</v>
      </c>
      <c r="BZ210" s="18">
        <v>0</v>
      </c>
      <c r="CA210" s="18">
        <v>0</v>
      </c>
      <c r="CB210" s="18">
        <v>0</v>
      </c>
      <c r="CC210" s="18">
        <v>0</v>
      </c>
      <c r="CD210" s="18">
        <v>0</v>
      </c>
      <c r="CE210" s="18">
        <v>0</v>
      </c>
      <c r="CF210" s="18">
        <v>0</v>
      </c>
      <c r="CG210" s="18">
        <v>0</v>
      </c>
      <c r="CH210" s="18">
        <v>0</v>
      </c>
      <c r="CI210" s="18">
        <v>0</v>
      </c>
      <c r="CJ210" s="18">
        <v>0</v>
      </c>
      <c r="CK210" s="18" t="str">
        <f t="shared" ca="1" si="100"/>
        <v>06</v>
      </c>
      <c r="CL210" s="18" t="str">
        <f t="shared" ca="1" si="101"/>
        <v>16</v>
      </c>
      <c r="CM210" s="18" t="str">
        <f t="shared" ca="1" si="102"/>
        <v>08</v>
      </c>
      <c r="CN210" s="18" t="str">
        <f t="shared" ca="1" si="103"/>
        <v>05</v>
      </c>
      <c r="CO210" s="18" t="str">
        <f t="shared" ca="1" si="104"/>
        <v>11</v>
      </c>
      <c r="CP210" s="18" t="str">
        <f t="shared" ca="1" si="105"/>
        <v>14</v>
      </c>
      <c r="CQ210" s="18" t="str">
        <f t="shared" ca="1" si="106"/>
        <v>2C</v>
      </c>
      <c r="CR210" s="18" t="str">
        <f t="shared" ca="1" si="107"/>
        <v>00</v>
      </c>
      <c r="CS210" s="18" t="s">
        <v>25</v>
      </c>
      <c r="CT210" s="18">
        <f t="shared" ca="1" si="98"/>
        <v>95</v>
      </c>
      <c r="CU210" s="16" t="str">
        <f t="shared" ca="1" si="108"/>
        <v>7B01015FA501000000000000000000000000000000000C0000000000000000000000000000000000000000000000000000000000000000000000000000000000000000000000000000000000000000000000000000000616080511142C007D</v>
      </c>
      <c r="CV210" s="95">
        <v>209</v>
      </c>
      <c r="CW210" s="21"/>
      <c r="CX210" s="18" t="str">
        <f t="shared" si="109"/>
        <v>00</v>
      </c>
      <c r="CY210" s="18">
        <f t="shared" si="110"/>
        <v>0</v>
      </c>
      <c r="CZ210" s="20"/>
      <c r="DA210" s="21"/>
    </row>
    <row r="211" spans="1:105" ht="33">
      <c r="A211" s="27"/>
      <c r="B211" s="158"/>
      <c r="C211" s="165" t="s">
        <v>436</v>
      </c>
      <c r="D211" s="104"/>
      <c r="E211" s="16">
        <v>2</v>
      </c>
      <c r="F211" s="101" t="str">
        <f t="shared" si="99"/>
        <v>127</v>
      </c>
      <c r="G211" s="22" t="s">
        <v>246</v>
      </c>
      <c r="H211" s="18" t="s">
        <v>18</v>
      </c>
      <c r="I211" s="18">
        <v>1</v>
      </c>
      <c r="J211" s="18">
        <v>1</v>
      </c>
      <c r="K211" s="18" t="s">
        <v>448</v>
      </c>
      <c r="L211" s="18" t="s">
        <v>449</v>
      </c>
      <c r="M211" s="18">
        <v>1</v>
      </c>
      <c r="N211" s="18">
        <v>0</v>
      </c>
      <c r="O211" s="18">
        <v>0</v>
      </c>
      <c r="P211" s="18">
        <v>0</v>
      </c>
      <c r="Q211" s="18">
        <v>0</v>
      </c>
      <c r="R211" s="18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0</v>
      </c>
      <c r="X211" s="18">
        <v>0</v>
      </c>
      <c r="Y211" s="18" t="s">
        <v>368</v>
      </c>
      <c r="Z211" s="18">
        <v>0</v>
      </c>
      <c r="AA211" s="18">
        <v>0</v>
      </c>
      <c r="AB211" s="18">
        <v>0</v>
      </c>
      <c r="AC211" s="18">
        <v>0</v>
      </c>
      <c r="AD211" s="18">
        <v>0</v>
      </c>
      <c r="AE211" s="18">
        <v>0</v>
      </c>
      <c r="AF211" s="18">
        <v>0</v>
      </c>
      <c r="AG211" s="18">
        <v>0</v>
      </c>
      <c r="AH211" s="18">
        <v>0</v>
      </c>
      <c r="AI211" s="18">
        <v>0</v>
      </c>
      <c r="AJ211" s="18">
        <v>0</v>
      </c>
      <c r="AK211" s="18">
        <v>0</v>
      </c>
      <c r="AL211" s="18">
        <v>0</v>
      </c>
      <c r="AM211" s="18">
        <v>0</v>
      </c>
      <c r="AN211" s="18">
        <v>0</v>
      </c>
      <c r="AO211" s="18">
        <v>0</v>
      </c>
      <c r="AP211" s="18">
        <v>0</v>
      </c>
      <c r="AQ211" s="18">
        <v>0</v>
      </c>
      <c r="AR211" s="18">
        <v>0</v>
      </c>
      <c r="AS211" s="18">
        <v>0</v>
      </c>
      <c r="AT211" s="18">
        <v>0</v>
      </c>
      <c r="AU211" s="18">
        <v>0</v>
      </c>
      <c r="AV211" s="18">
        <v>0</v>
      </c>
      <c r="AW211" s="18">
        <v>0</v>
      </c>
      <c r="AX211" s="18">
        <v>0</v>
      </c>
      <c r="AY211" s="18">
        <v>0</v>
      </c>
      <c r="AZ211" s="18">
        <v>0</v>
      </c>
      <c r="BA211" s="18">
        <v>0</v>
      </c>
      <c r="BB211" s="18">
        <v>0</v>
      </c>
      <c r="BC211" s="18">
        <v>0</v>
      </c>
      <c r="BD211" s="18">
        <v>0</v>
      </c>
      <c r="BE211" s="18">
        <v>0</v>
      </c>
      <c r="BF211" s="18">
        <v>0</v>
      </c>
      <c r="BG211" s="18">
        <v>0</v>
      </c>
      <c r="BH211" s="18">
        <v>0</v>
      </c>
      <c r="BI211" s="18">
        <v>0</v>
      </c>
      <c r="BJ211" s="18">
        <v>0</v>
      </c>
      <c r="BK211" s="18">
        <v>0</v>
      </c>
      <c r="BL211" s="18">
        <v>0</v>
      </c>
      <c r="BM211" s="18">
        <v>0</v>
      </c>
      <c r="BN211" s="18">
        <v>0</v>
      </c>
      <c r="BO211" s="18">
        <v>0</v>
      </c>
      <c r="BP211" s="18">
        <v>0</v>
      </c>
      <c r="BQ211" s="18">
        <v>0</v>
      </c>
      <c r="BR211" s="18">
        <v>0</v>
      </c>
      <c r="BS211" s="18">
        <v>0</v>
      </c>
      <c r="BT211" s="18">
        <v>0</v>
      </c>
      <c r="BU211" s="18">
        <v>0</v>
      </c>
      <c r="BV211" s="18">
        <v>0</v>
      </c>
      <c r="BW211" s="18">
        <v>0</v>
      </c>
      <c r="BX211" s="18">
        <v>0</v>
      </c>
      <c r="BY211" s="23" t="str">
        <f t="shared" ref="BY211:BY212" si="116">G211</f>
        <v>7F</v>
      </c>
      <c r="BZ211" s="18">
        <v>0</v>
      </c>
      <c r="CA211" s="18">
        <v>0</v>
      </c>
      <c r="CB211" s="18">
        <v>0</v>
      </c>
      <c r="CC211" s="18">
        <v>0</v>
      </c>
      <c r="CD211" s="18">
        <v>0</v>
      </c>
      <c r="CE211" s="18">
        <v>0</v>
      </c>
      <c r="CF211" s="18">
        <v>0</v>
      </c>
      <c r="CG211" s="18">
        <v>0</v>
      </c>
      <c r="CH211" s="18">
        <v>0</v>
      </c>
      <c r="CI211" s="18">
        <v>0</v>
      </c>
      <c r="CJ211" s="18">
        <v>0</v>
      </c>
      <c r="CK211" s="18" t="str">
        <f t="shared" ca="1" si="100"/>
        <v>06</v>
      </c>
      <c r="CL211" s="18" t="str">
        <f t="shared" ca="1" si="101"/>
        <v>16</v>
      </c>
      <c r="CM211" s="18" t="str">
        <f t="shared" ca="1" si="102"/>
        <v>08</v>
      </c>
      <c r="CN211" s="18" t="str">
        <f t="shared" ca="1" si="103"/>
        <v>05</v>
      </c>
      <c r="CO211" s="18" t="str">
        <f t="shared" ca="1" si="104"/>
        <v>11</v>
      </c>
      <c r="CP211" s="18" t="str">
        <f t="shared" ca="1" si="105"/>
        <v>14</v>
      </c>
      <c r="CQ211" s="18" t="str">
        <f t="shared" ca="1" si="106"/>
        <v>2C</v>
      </c>
      <c r="CR211" s="18" t="str">
        <f t="shared" ca="1" si="107"/>
        <v>05</v>
      </c>
      <c r="CS211" s="18" t="s">
        <v>25</v>
      </c>
      <c r="CT211" s="18">
        <f t="shared" ca="1" si="98"/>
        <v>95</v>
      </c>
      <c r="CU211" s="16" t="str">
        <f t="shared" ca="1" si="108"/>
        <v>7B01015FA501000000000000000000000000000000000C0000000000000000000000000000000000000000000000000000000000000000000000000000000000000000000000000000007F00000000000000000000000616080511142C057D</v>
      </c>
      <c r="CV211" s="95">
        <v>210</v>
      </c>
      <c r="CW211" s="21"/>
      <c r="CX211" s="18" t="str">
        <f t="shared" si="109"/>
        <v>00</v>
      </c>
      <c r="CY211" s="18">
        <f t="shared" si="110"/>
        <v>0</v>
      </c>
      <c r="CZ211" s="20"/>
      <c r="DA211" s="21"/>
    </row>
    <row r="212" spans="1:105" ht="33">
      <c r="A212" s="27"/>
      <c r="B212" s="159"/>
      <c r="C212" s="166"/>
      <c r="D212" s="104"/>
      <c r="E212" s="16">
        <v>3</v>
      </c>
      <c r="F212" s="101" t="str">
        <f t="shared" si="99"/>
        <v>255</v>
      </c>
      <c r="G212" s="22" t="s">
        <v>22</v>
      </c>
      <c r="H212" s="18" t="s">
        <v>18</v>
      </c>
      <c r="I212" s="18">
        <v>1</v>
      </c>
      <c r="J212" s="18">
        <v>1</v>
      </c>
      <c r="K212" s="18" t="s">
        <v>448</v>
      </c>
      <c r="L212" s="18" t="s">
        <v>449</v>
      </c>
      <c r="M212" s="18">
        <v>1</v>
      </c>
      <c r="N212" s="18">
        <v>0</v>
      </c>
      <c r="O212" s="18">
        <v>0</v>
      </c>
      <c r="P212" s="18">
        <v>0</v>
      </c>
      <c r="Q212" s="18">
        <v>0</v>
      </c>
      <c r="R212" s="18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0</v>
      </c>
      <c r="X212" s="18">
        <v>0</v>
      </c>
      <c r="Y212" s="18" t="s">
        <v>368</v>
      </c>
      <c r="Z212" s="18">
        <v>0</v>
      </c>
      <c r="AA212" s="18">
        <v>0</v>
      </c>
      <c r="AB212" s="18">
        <v>0</v>
      </c>
      <c r="AC212" s="18">
        <v>0</v>
      </c>
      <c r="AD212" s="18">
        <v>0</v>
      </c>
      <c r="AE212" s="18">
        <v>0</v>
      </c>
      <c r="AF212" s="18">
        <v>0</v>
      </c>
      <c r="AG212" s="18">
        <v>0</v>
      </c>
      <c r="AH212" s="18">
        <v>0</v>
      </c>
      <c r="AI212" s="18">
        <v>0</v>
      </c>
      <c r="AJ212" s="18">
        <v>0</v>
      </c>
      <c r="AK212" s="18">
        <v>0</v>
      </c>
      <c r="AL212" s="18">
        <v>0</v>
      </c>
      <c r="AM212" s="18">
        <v>0</v>
      </c>
      <c r="AN212" s="18">
        <v>0</v>
      </c>
      <c r="AO212" s="18">
        <v>0</v>
      </c>
      <c r="AP212" s="18">
        <v>0</v>
      </c>
      <c r="AQ212" s="18">
        <v>0</v>
      </c>
      <c r="AR212" s="18">
        <v>0</v>
      </c>
      <c r="AS212" s="18">
        <v>0</v>
      </c>
      <c r="AT212" s="18">
        <v>0</v>
      </c>
      <c r="AU212" s="18">
        <v>0</v>
      </c>
      <c r="AV212" s="18">
        <v>0</v>
      </c>
      <c r="AW212" s="18">
        <v>0</v>
      </c>
      <c r="AX212" s="18">
        <v>0</v>
      </c>
      <c r="AY212" s="18">
        <v>0</v>
      </c>
      <c r="AZ212" s="18">
        <v>0</v>
      </c>
      <c r="BA212" s="18">
        <v>0</v>
      </c>
      <c r="BB212" s="18">
        <v>0</v>
      </c>
      <c r="BC212" s="18">
        <v>0</v>
      </c>
      <c r="BD212" s="18">
        <v>0</v>
      </c>
      <c r="BE212" s="18">
        <v>0</v>
      </c>
      <c r="BF212" s="18">
        <v>0</v>
      </c>
      <c r="BG212" s="18">
        <v>0</v>
      </c>
      <c r="BH212" s="18">
        <v>0</v>
      </c>
      <c r="BI212" s="18">
        <v>0</v>
      </c>
      <c r="BJ212" s="18">
        <v>0</v>
      </c>
      <c r="BK212" s="18">
        <v>0</v>
      </c>
      <c r="BL212" s="18">
        <v>0</v>
      </c>
      <c r="BM212" s="18">
        <v>0</v>
      </c>
      <c r="BN212" s="18">
        <v>0</v>
      </c>
      <c r="BO212" s="18">
        <v>0</v>
      </c>
      <c r="BP212" s="18">
        <v>0</v>
      </c>
      <c r="BQ212" s="18">
        <v>0</v>
      </c>
      <c r="BR212" s="18">
        <v>0</v>
      </c>
      <c r="BS212" s="18">
        <v>0</v>
      </c>
      <c r="BT212" s="18">
        <v>0</v>
      </c>
      <c r="BU212" s="18">
        <v>0</v>
      </c>
      <c r="BV212" s="18">
        <v>0</v>
      </c>
      <c r="BW212" s="18">
        <v>0</v>
      </c>
      <c r="BX212" s="18">
        <v>0</v>
      </c>
      <c r="BY212" s="23" t="str">
        <f t="shared" si="116"/>
        <v>FF</v>
      </c>
      <c r="BZ212" s="18">
        <v>0</v>
      </c>
      <c r="CA212" s="18">
        <v>0</v>
      </c>
      <c r="CB212" s="18">
        <v>0</v>
      </c>
      <c r="CC212" s="18">
        <v>0</v>
      </c>
      <c r="CD212" s="18">
        <v>0</v>
      </c>
      <c r="CE212" s="18">
        <v>0</v>
      </c>
      <c r="CF212" s="18">
        <v>0</v>
      </c>
      <c r="CG212" s="18">
        <v>0</v>
      </c>
      <c r="CH212" s="18">
        <v>0</v>
      </c>
      <c r="CI212" s="18">
        <v>0</v>
      </c>
      <c r="CJ212" s="18">
        <v>0</v>
      </c>
      <c r="CK212" s="18" t="str">
        <f t="shared" ca="1" si="100"/>
        <v>06</v>
      </c>
      <c r="CL212" s="18" t="str">
        <f t="shared" ca="1" si="101"/>
        <v>16</v>
      </c>
      <c r="CM212" s="18" t="str">
        <f t="shared" ca="1" si="102"/>
        <v>08</v>
      </c>
      <c r="CN212" s="18" t="str">
        <f t="shared" ca="1" si="103"/>
        <v>05</v>
      </c>
      <c r="CO212" s="18" t="str">
        <f t="shared" ca="1" si="104"/>
        <v>11</v>
      </c>
      <c r="CP212" s="18" t="str">
        <f t="shared" ca="1" si="105"/>
        <v>14</v>
      </c>
      <c r="CQ212" s="18" t="str">
        <f t="shared" ca="1" si="106"/>
        <v>2C</v>
      </c>
      <c r="CR212" s="18" t="str">
        <f t="shared" ca="1" si="107"/>
        <v>05</v>
      </c>
      <c r="CS212" s="18" t="s">
        <v>25</v>
      </c>
      <c r="CT212" s="18">
        <f t="shared" ca="1" si="98"/>
        <v>95</v>
      </c>
      <c r="CU212" s="16" t="str">
        <f t="shared" ca="1" si="108"/>
        <v>7B01015FA501000000000000000000000000000000000C000000000000000000000000000000000000000000000000000000000000000000000000000000000000000000000000000000FF00000000000000000000000616080511142C057D</v>
      </c>
      <c r="CV212" s="95">
        <v>211</v>
      </c>
      <c r="CW212" s="21"/>
      <c r="CX212" s="18" t="str">
        <f t="shared" si="109"/>
        <v>00</v>
      </c>
      <c r="CY212" s="18">
        <f t="shared" si="110"/>
        <v>0</v>
      </c>
      <c r="CZ212" s="20"/>
      <c r="DA212" s="21"/>
    </row>
    <row r="213" spans="1:105" ht="33">
      <c r="A213" s="27"/>
      <c r="B213" s="157">
        <v>75</v>
      </c>
      <c r="C213" s="105" t="s">
        <v>369</v>
      </c>
      <c r="D213" s="104" t="s">
        <v>736</v>
      </c>
      <c r="E213" s="16">
        <v>1</v>
      </c>
      <c r="F213" s="101" t="str">
        <f t="shared" si="99"/>
        <v>000</v>
      </c>
      <c r="G213" s="22">
        <v>0</v>
      </c>
      <c r="H213" s="18" t="s">
        <v>18</v>
      </c>
      <c r="I213" s="18">
        <v>1</v>
      </c>
      <c r="J213" s="18">
        <v>1</v>
      </c>
      <c r="K213" s="18" t="s">
        <v>448</v>
      </c>
      <c r="L213" s="18" t="s">
        <v>449</v>
      </c>
      <c r="M213" s="18">
        <v>1</v>
      </c>
      <c r="N213" s="18">
        <v>0</v>
      </c>
      <c r="O213" s="18">
        <v>0</v>
      </c>
      <c r="P213" s="18">
        <v>0</v>
      </c>
      <c r="Q213" s="18">
        <v>0</v>
      </c>
      <c r="R213" s="18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8">
        <v>0</v>
      </c>
      <c r="Y213" s="18" t="s">
        <v>368</v>
      </c>
      <c r="Z213" s="18">
        <v>0</v>
      </c>
      <c r="AA213" s="18">
        <v>0</v>
      </c>
      <c r="AB213" s="18">
        <v>0</v>
      </c>
      <c r="AC213" s="18">
        <v>0</v>
      </c>
      <c r="AD213" s="18">
        <v>0</v>
      </c>
      <c r="AE213" s="18">
        <v>0</v>
      </c>
      <c r="AF213" s="18">
        <v>0</v>
      </c>
      <c r="AG213" s="18">
        <v>0</v>
      </c>
      <c r="AH213" s="18">
        <v>0</v>
      </c>
      <c r="AI213" s="18">
        <v>0</v>
      </c>
      <c r="AJ213" s="18">
        <v>0</v>
      </c>
      <c r="AK213" s="18">
        <v>0</v>
      </c>
      <c r="AL213" s="18">
        <v>0</v>
      </c>
      <c r="AM213" s="18">
        <v>0</v>
      </c>
      <c r="AN213" s="18">
        <v>0</v>
      </c>
      <c r="AO213" s="18">
        <v>0</v>
      </c>
      <c r="AP213" s="18">
        <v>0</v>
      </c>
      <c r="AQ213" s="18">
        <v>0</v>
      </c>
      <c r="AR213" s="18">
        <v>0</v>
      </c>
      <c r="AS213" s="18">
        <v>0</v>
      </c>
      <c r="AT213" s="18">
        <v>0</v>
      </c>
      <c r="AU213" s="18">
        <v>0</v>
      </c>
      <c r="AV213" s="18">
        <v>0</v>
      </c>
      <c r="AW213" s="18">
        <v>0</v>
      </c>
      <c r="AX213" s="18">
        <v>0</v>
      </c>
      <c r="AY213" s="18">
        <v>0</v>
      </c>
      <c r="AZ213" s="18">
        <v>0</v>
      </c>
      <c r="BA213" s="18">
        <v>0</v>
      </c>
      <c r="BB213" s="18">
        <v>0</v>
      </c>
      <c r="BC213" s="18">
        <v>0</v>
      </c>
      <c r="BD213" s="18">
        <v>0</v>
      </c>
      <c r="BE213" s="18">
        <v>0</v>
      </c>
      <c r="BF213" s="18">
        <v>0</v>
      </c>
      <c r="BG213" s="18">
        <v>0</v>
      </c>
      <c r="BH213" s="18">
        <v>0</v>
      </c>
      <c r="BI213" s="18">
        <v>0</v>
      </c>
      <c r="BJ213" s="18">
        <v>0</v>
      </c>
      <c r="BK213" s="18">
        <v>0</v>
      </c>
      <c r="BL213" s="18">
        <v>0</v>
      </c>
      <c r="BM213" s="18">
        <v>0</v>
      </c>
      <c r="BN213" s="18">
        <v>0</v>
      </c>
      <c r="BO213" s="18">
        <v>0</v>
      </c>
      <c r="BP213" s="18">
        <v>0</v>
      </c>
      <c r="BQ213" s="18">
        <v>0</v>
      </c>
      <c r="BR213" s="18">
        <v>0</v>
      </c>
      <c r="BS213" s="18">
        <v>0</v>
      </c>
      <c r="BT213" s="18">
        <v>0</v>
      </c>
      <c r="BU213" s="18">
        <v>0</v>
      </c>
      <c r="BV213" s="18">
        <v>0</v>
      </c>
      <c r="BW213" s="18">
        <v>0</v>
      </c>
      <c r="BX213" s="18">
        <v>0</v>
      </c>
      <c r="BY213" s="18">
        <v>0</v>
      </c>
      <c r="BZ213" s="23">
        <f>G213</f>
        <v>0</v>
      </c>
      <c r="CA213" s="18">
        <v>0</v>
      </c>
      <c r="CB213" s="18">
        <v>0</v>
      </c>
      <c r="CC213" s="18">
        <v>0</v>
      </c>
      <c r="CD213" s="18">
        <v>0</v>
      </c>
      <c r="CE213" s="18">
        <v>0</v>
      </c>
      <c r="CF213" s="18">
        <v>0</v>
      </c>
      <c r="CG213" s="18">
        <v>0</v>
      </c>
      <c r="CH213" s="18">
        <v>0</v>
      </c>
      <c r="CI213" s="18">
        <v>0</v>
      </c>
      <c r="CJ213" s="18">
        <v>0</v>
      </c>
      <c r="CK213" s="18" t="str">
        <f t="shared" ca="1" si="100"/>
        <v>06</v>
      </c>
      <c r="CL213" s="18" t="str">
        <f t="shared" ca="1" si="101"/>
        <v>16</v>
      </c>
      <c r="CM213" s="18" t="str">
        <f t="shared" ca="1" si="102"/>
        <v>08</v>
      </c>
      <c r="CN213" s="18" t="str">
        <f t="shared" ca="1" si="103"/>
        <v>05</v>
      </c>
      <c r="CO213" s="18" t="str">
        <f t="shared" ca="1" si="104"/>
        <v>11</v>
      </c>
      <c r="CP213" s="18" t="str">
        <f t="shared" ca="1" si="105"/>
        <v>14</v>
      </c>
      <c r="CQ213" s="18" t="str">
        <f t="shared" ca="1" si="106"/>
        <v>2C</v>
      </c>
      <c r="CR213" s="18" t="str">
        <f t="shared" ca="1" si="107"/>
        <v>00</v>
      </c>
      <c r="CS213" s="18" t="s">
        <v>25</v>
      </c>
      <c r="CT213" s="18">
        <f t="shared" ca="1" si="98"/>
        <v>95</v>
      </c>
      <c r="CU213" s="16" t="str">
        <f t="shared" ca="1" si="108"/>
        <v>7B01015FA501000000000000000000000000000000000C0000000000000000000000000000000000000000000000000000000000000000000000000000000000000000000000000000000000000000000000000000000616080511142C007D</v>
      </c>
      <c r="CV213" s="95">
        <v>212</v>
      </c>
      <c r="CW213" s="21"/>
      <c r="CX213" s="18" t="str">
        <f t="shared" si="109"/>
        <v>00</v>
      </c>
      <c r="CY213" s="18">
        <f t="shared" si="110"/>
        <v>0</v>
      </c>
      <c r="CZ213" s="20"/>
      <c r="DA213" s="21"/>
    </row>
    <row r="214" spans="1:105" ht="33">
      <c r="A214" s="27"/>
      <c r="B214" s="158"/>
      <c r="C214" s="165" t="s">
        <v>437</v>
      </c>
      <c r="D214" s="104"/>
      <c r="E214" s="16">
        <v>2</v>
      </c>
      <c r="F214" s="101" t="str">
        <f t="shared" si="99"/>
        <v>127</v>
      </c>
      <c r="G214" s="22" t="s">
        <v>246</v>
      </c>
      <c r="H214" s="18" t="s">
        <v>18</v>
      </c>
      <c r="I214" s="18">
        <v>1</v>
      </c>
      <c r="J214" s="18">
        <v>1</v>
      </c>
      <c r="K214" s="18" t="s">
        <v>448</v>
      </c>
      <c r="L214" s="18" t="s">
        <v>449</v>
      </c>
      <c r="M214" s="18">
        <v>1</v>
      </c>
      <c r="N214" s="18">
        <v>0</v>
      </c>
      <c r="O214" s="18">
        <v>0</v>
      </c>
      <c r="P214" s="18">
        <v>0</v>
      </c>
      <c r="Q214" s="18">
        <v>0</v>
      </c>
      <c r="R214" s="18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8">
        <v>0</v>
      </c>
      <c r="Y214" s="18" t="s">
        <v>368</v>
      </c>
      <c r="Z214" s="18">
        <v>0</v>
      </c>
      <c r="AA214" s="18">
        <v>0</v>
      </c>
      <c r="AB214" s="18">
        <v>0</v>
      </c>
      <c r="AC214" s="18">
        <v>0</v>
      </c>
      <c r="AD214" s="18">
        <v>0</v>
      </c>
      <c r="AE214" s="18">
        <v>0</v>
      </c>
      <c r="AF214" s="18">
        <v>0</v>
      </c>
      <c r="AG214" s="18">
        <v>0</v>
      </c>
      <c r="AH214" s="18">
        <v>0</v>
      </c>
      <c r="AI214" s="18">
        <v>0</v>
      </c>
      <c r="AJ214" s="18">
        <v>0</v>
      </c>
      <c r="AK214" s="18">
        <v>0</v>
      </c>
      <c r="AL214" s="18">
        <v>0</v>
      </c>
      <c r="AM214" s="18">
        <v>0</v>
      </c>
      <c r="AN214" s="18">
        <v>0</v>
      </c>
      <c r="AO214" s="18">
        <v>0</v>
      </c>
      <c r="AP214" s="18">
        <v>0</v>
      </c>
      <c r="AQ214" s="18">
        <v>0</v>
      </c>
      <c r="AR214" s="18">
        <v>0</v>
      </c>
      <c r="AS214" s="18">
        <v>0</v>
      </c>
      <c r="AT214" s="18">
        <v>0</v>
      </c>
      <c r="AU214" s="18">
        <v>0</v>
      </c>
      <c r="AV214" s="18">
        <v>0</v>
      </c>
      <c r="AW214" s="18">
        <v>0</v>
      </c>
      <c r="AX214" s="18">
        <v>0</v>
      </c>
      <c r="AY214" s="18">
        <v>0</v>
      </c>
      <c r="AZ214" s="18">
        <v>0</v>
      </c>
      <c r="BA214" s="18">
        <v>0</v>
      </c>
      <c r="BB214" s="18">
        <v>0</v>
      </c>
      <c r="BC214" s="18">
        <v>0</v>
      </c>
      <c r="BD214" s="18">
        <v>0</v>
      </c>
      <c r="BE214" s="18">
        <v>0</v>
      </c>
      <c r="BF214" s="18">
        <v>0</v>
      </c>
      <c r="BG214" s="18">
        <v>0</v>
      </c>
      <c r="BH214" s="18">
        <v>0</v>
      </c>
      <c r="BI214" s="18">
        <v>0</v>
      </c>
      <c r="BJ214" s="18">
        <v>0</v>
      </c>
      <c r="BK214" s="18">
        <v>0</v>
      </c>
      <c r="BL214" s="18">
        <v>0</v>
      </c>
      <c r="BM214" s="18">
        <v>0</v>
      </c>
      <c r="BN214" s="18">
        <v>0</v>
      </c>
      <c r="BO214" s="18">
        <v>0</v>
      </c>
      <c r="BP214" s="18">
        <v>0</v>
      </c>
      <c r="BQ214" s="18">
        <v>0</v>
      </c>
      <c r="BR214" s="18">
        <v>0</v>
      </c>
      <c r="BS214" s="18">
        <v>0</v>
      </c>
      <c r="BT214" s="18">
        <v>0</v>
      </c>
      <c r="BU214" s="18">
        <v>0</v>
      </c>
      <c r="BV214" s="18">
        <v>0</v>
      </c>
      <c r="BW214" s="18">
        <v>0</v>
      </c>
      <c r="BX214" s="18">
        <v>0</v>
      </c>
      <c r="BY214" s="18">
        <v>0</v>
      </c>
      <c r="BZ214" s="23" t="str">
        <f t="shared" ref="BZ214:BZ215" si="117">G214</f>
        <v>7F</v>
      </c>
      <c r="CA214" s="18">
        <v>0</v>
      </c>
      <c r="CB214" s="18">
        <v>0</v>
      </c>
      <c r="CC214" s="18">
        <v>0</v>
      </c>
      <c r="CD214" s="18">
        <v>0</v>
      </c>
      <c r="CE214" s="18">
        <v>0</v>
      </c>
      <c r="CF214" s="18">
        <v>0</v>
      </c>
      <c r="CG214" s="18">
        <v>0</v>
      </c>
      <c r="CH214" s="18">
        <v>0</v>
      </c>
      <c r="CI214" s="18">
        <v>0</v>
      </c>
      <c r="CJ214" s="18">
        <v>0</v>
      </c>
      <c r="CK214" s="18" t="str">
        <f t="shared" ca="1" si="100"/>
        <v>06</v>
      </c>
      <c r="CL214" s="18" t="str">
        <f t="shared" ca="1" si="101"/>
        <v>16</v>
      </c>
      <c r="CM214" s="18" t="str">
        <f t="shared" ca="1" si="102"/>
        <v>08</v>
      </c>
      <c r="CN214" s="18" t="str">
        <f t="shared" ca="1" si="103"/>
        <v>05</v>
      </c>
      <c r="CO214" s="18" t="str">
        <f t="shared" ca="1" si="104"/>
        <v>11</v>
      </c>
      <c r="CP214" s="18" t="str">
        <f t="shared" ca="1" si="105"/>
        <v>14</v>
      </c>
      <c r="CQ214" s="18" t="str">
        <f t="shared" ca="1" si="106"/>
        <v>2C</v>
      </c>
      <c r="CR214" s="18" t="str">
        <f t="shared" ca="1" si="107"/>
        <v>05</v>
      </c>
      <c r="CS214" s="18" t="s">
        <v>25</v>
      </c>
      <c r="CT214" s="18">
        <f t="shared" ca="1" si="98"/>
        <v>95</v>
      </c>
      <c r="CU214" s="16" t="str">
        <f t="shared" ca="1" si="108"/>
        <v>7B01015FA501000000000000000000000000000000000C000000000000000000000000000000000000000000000000000000000000000000000000000000000000000000000000000000007F000000000000000000000616080511142C057D</v>
      </c>
      <c r="CV214" s="95">
        <v>213</v>
      </c>
      <c r="CW214" s="21"/>
      <c r="CX214" s="18" t="str">
        <f t="shared" si="109"/>
        <v>00</v>
      </c>
      <c r="CY214" s="18">
        <f t="shared" si="110"/>
        <v>0</v>
      </c>
      <c r="CZ214" s="20"/>
      <c r="DA214" s="21"/>
    </row>
    <row r="215" spans="1:105" ht="33">
      <c r="A215" s="27"/>
      <c r="B215" s="159"/>
      <c r="C215" s="166"/>
      <c r="D215" s="104"/>
      <c r="E215" s="16">
        <v>3</v>
      </c>
      <c r="F215" s="101" t="str">
        <f t="shared" si="99"/>
        <v>255</v>
      </c>
      <c r="G215" s="22" t="s">
        <v>22</v>
      </c>
      <c r="H215" s="18" t="s">
        <v>18</v>
      </c>
      <c r="I215" s="18">
        <v>1</v>
      </c>
      <c r="J215" s="18">
        <v>1</v>
      </c>
      <c r="K215" s="18" t="s">
        <v>448</v>
      </c>
      <c r="L215" s="18" t="s">
        <v>449</v>
      </c>
      <c r="M215" s="18">
        <v>1</v>
      </c>
      <c r="N215" s="18">
        <v>0</v>
      </c>
      <c r="O215" s="18">
        <v>0</v>
      </c>
      <c r="P215" s="18">
        <v>0</v>
      </c>
      <c r="Q215" s="18">
        <v>0</v>
      </c>
      <c r="R215" s="18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0</v>
      </c>
      <c r="X215" s="18">
        <v>0</v>
      </c>
      <c r="Y215" s="18" t="s">
        <v>368</v>
      </c>
      <c r="Z215" s="18">
        <v>0</v>
      </c>
      <c r="AA215" s="18">
        <v>0</v>
      </c>
      <c r="AB215" s="18">
        <v>0</v>
      </c>
      <c r="AC215" s="18">
        <v>0</v>
      </c>
      <c r="AD215" s="18">
        <v>0</v>
      </c>
      <c r="AE215" s="18">
        <v>0</v>
      </c>
      <c r="AF215" s="18">
        <v>0</v>
      </c>
      <c r="AG215" s="18">
        <v>0</v>
      </c>
      <c r="AH215" s="18">
        <v>0</v>
      </c>
      <c r="AI215" s="18">
        <v>0</v>
      </c>
      <c r="AJ215" s="18">
        <v>0</v>
      </c>
      <c r="AK215" s="18">
        <v>0</v>
      </c>
      <c r="AL215" s="18">
        <v>0</v>
      </c>
      <c r="AM215" s="18">
        <v>0</v>
      </c>
      <c r="AN215" s="18">
        <v>0</v>
      </c>
      <c r="AO215" s="18">
        <v>0</v>
      </c>
      <c r="AP215" s="18">
        <v>0</v>
      </c>
      <c r="AQ215" s="18">
        <v>0</v>
      </c>
      <c r="AR215" s="18">
        <v>0</v>
      </c>
      <c r="AS215" s="18">
        <v>0</v>
      </c>
      <c r="AT215" s="18">
        <v>0</v>
      </c>
      <c r="AU215" s="18">
        <v>0</v>
      </c>
      <c r="AV215" s="18">
        <v>0</v>
      </c>
      <c r="AW215" s="18">
        <v>0</v>
      </c>
      <c r="AX215" s="18">
        <v>0</v>
      </c>
      <c r="AY215" s="18">
        <v>0</v>
      </c>
      <c r="AZ215" s="18">
        <v>0</v>
      </c>
      <c r="BA215" s="18">
        <v>0</v>
      </c>
      <c r="BB215" s="18">
        <v>0</v>
      </c>
      <c r="BC215" s="18">
        <v>0</v>
      </c>
      <c r="BD215" s="18">
        <v>0</v>
      </c>
      <c r="BE215" s="18">
        <v>0</v>
      </c>
      <c r="BF215" s="18">
        <v>0</v>
      </c>
      <c r="BG215" s="18">
        <v>0</v>
      </c>
      <c r="BH215" s="18">
        <v>0</v>
      </c>
      <c r="BI215" s="18">
        <v>0</v>
      </c>
      <c r="BJ215" s="18">
        <v>0</v>
      </c>
      <c r="BK215" s="18">
        <v>0</v>
      </c>
      <c r="BL215" s="18">
        <v>0</v>
      </c>
      <c r="BM215" s="18">
        <v>0</v>
      </c>
      <c r="BN215" s="18">
        <v>0</v>
      </c>
      <c r="BO215" s="18">
        <v>0</v>
      </c>
      <c r="BP215" s="18">
        <v>0</v>
      </c>
      <c r="BQ215" s="18">
        <v>0</v>
      </c>
      <c r="BR215" s="18">
        <v>0</v>
      </c>
      <c r="BS215" s="18">
        <v>0</v>
      </c>
      <c r="BT215" s="18">
        <v>0</v>
      </c>
      <c r="BU215" s="18">
        <v>0</v>
      </c>
      <c r="BV215" s="18">
        <v>0</v>
      </c>
      <c r="BW215" s="18">
        <v>0</v>
      </c>
      <c r="BX215" s="18">
        <v>0</v>
      </c>
      <c r="BY215" s="18">
        <v>0</v>
      </c>
      <c r="BZ215" s="23" t="str">
        <f t="shared" si="117"/>
        <v>FF</v>
      </c>
      <c r="CA215" s="18">
        <v>0</v>
      </c>
      <c r="CB215" s="18">
        <v>0</v>
      </c>
      <c r="CC215" s="18">
        <v>0</v>
      </c>
      <c r="CD215" s="18">
        <v>0</v>
      </c>
      <c r="CE215" s="18">
        <v>0</v>
      </c>
      <c r="CF215" s="18">
        <v>0</v>
      </c>
      <c r="CG215" s="18">
        <v>0</v>
      </c>
      <c r="CH215" s="18">
        <v>0</v>
      </c>
      <c r="CI215" s="18">
        <v>0</v>
      </c>
      <c r="CJ215" s="18">
        <v>0</v>
      </c>
      <c r="CK215" s="18" t="str">
        <f t="shared" ca="1" si="100"/>
        <v>06</v>
      </c>
      <c r="CL215" s="18" t="str">
        <f t="shared" ca="1" si="101"/>
        <v>16</v>
      </c>
      <c r="CM215" s="18" t="str">
        <f t="shared" ca="1" si="102"/>
        <v>08</v>
      </c>
      <c r="CN215" s="18" t="str">
        <f t="shared" ca="1" si="103"/>
        <v>05</v>
      </c>
      <c r="CO215" s="18" t="str">
        <f t="shared" ca="1" si="104"/>
        <v>11</v>
      </c>
      <c r="CP215" s="18" t="str">
        <f t="shared" ca="1" si="105"/>
        <v>14</v>
      </c>
      <c r="CQ215" s="18" t="str">
        <f t="shared" ca="1" si="106"/>
        <v>2C</v>
      </c>
      <c r="CR215" s="18" t="str">
        <f t="shared" ca="1" si="107"/>
        <v>05</v>
      </c>
      <c r="CS215" s="18" t="s">
        <v>25</v>
      </c>
      <c r="CT215" s="18">
        <f t="shared" ca="1" si="98"/>
        <v>95</v>
      </c>
      <c r="CU215" s="16" t="str">
        <f t="shared" ca="1" si="108"/>
        <v>7B01015FA501000000000000000000000000000000000C00000000000000000000000000000000000000000000000000000000000000000000000000000000000000000000000000000000FF000000000000000000000616080511142C057D</v>
      </c>
      <c r="CV215" s="95">
        <v>214</v>
      </c>
      <c r="CW215" s="21"/>
      <c r="CX215" s="18" t="str">
        <f t="shared" si="109"/>
        <v>00</v>
      </c>
      <c r="CY215" s="18">
        <f t="shared" si="110"/>
        <v>0</v>
      </c>
      <c r="CZ215" s="20"/>
      <c r="DA215" s="21"/>
    </row>
    <row r="216" spans="1:105" ht="33">
      <c r="A216" s="27"/>
      <c r="B216" s="157">
        <v>76</v>
      </c>
      <c r="C216" s="105" t="s">
        <v>367</v>
      </c>
      <c r="D216" s="104" t="s">
        <v>734</v>
      </c>
      <c r="E216" s="16">
        <v>1</v>
      </c>
      <c r="F216" s="101" t="str">
        <f t="shared" si="99"/>
        <v>000</v>
      </c>
      <c r="G216" s="22">
        <v>0</v>
      </c>
      <c r="H216" s="18" t="s">
        <v>18</v>
      </c>
      <c r="I216" s="18">
        <v>1</v>
      </c>
      <c r="J216" s="18">
        <v>1</v>
      </c>
      <c r="K216" s="18" t="s">
        <v>448</v>
      </c>
      <c r="L216" s="18" t="s">
        <v>449</v>
      </c>
      <c r="M216" s="18">
        <v>1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8">
        <v>0</v>
      </c>
      <c r="Y216" s="18" t="s">
        <v>368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</v>
      </c>
      <c r="AG216" s="18">
        <v>0</v>
      </c>
      <c r="AH216" s="18">
        <v>0</v>
      </c>
      <c r="AI216" s="18">
        <v>0</v>
      </c>
      <c r="AJ216" s="18">
        <v>0</v>
      </c>
      <c r="AK216" s="18">
        <v>0</v>
      </c>
      <c r="AL216" s="18">
        <v>0</v>
      </c>
      <c r="AM216" s="18">
        <v>0</v>
      </c>
      <c r="AN216" s="18">
        <v>0</v>
      </c>
      <c r="AO216" s="18">
        <v>0</v>
      </c>
      <c r="AP216" s="18">
        <v>0</v>
      </c>
      <c r="AQ216" s="18">
        <v>0</v>
      </c>
      <c r="AR216" s="18">
        <v>0</v>
      </c>
      <c r="AS216" s="18">
        <v>0</v>
      </c>
      <c r="AT216" s="18">
        <v>0</v>
      </c>
      <c r="AU216" s="18">
        <v>0</v>
      </c>
      <c r="AV216" s="18">
        <v>0</v>
      </c>
      <c r="AW216" s="18">
        <v>0</v>
      </c>
      <c r="AX216" s="18">
        <v>0</v>
      </c>
      <c r="AY216" s="18">
        <v>0</v>
      </c>
      <c r="AZ216" s="18">
        <v>0</v>
      </c>
      <c r="BA216" s="18">
        <v>0</v>
      </c>
      <c r="BB216" s="18">
        <v>0</v>
      </c>
      <c r="BC216" s="18">
        <v>0</v>
      </c>
      <c r="BD216" s="18">
        <v>0</v>
      </c>
      <c r="BE216" s="18">
        <v>0</v>
      </c>
      <c r="BF216" s="18">
        <v>0</v>
      </c>
      <c r="BG216" s="18">
        <v>0</v>
      </c>
      <c r="BH216" s="18">
        <v>0</v>
      </c>
      <c r="BI216" s="18">
        <v>0</v>
      </c>
      <c r="BJ216" s="18">
        <v>0</v>
      </c>
      <c r="BK216" s="18">
        <v>0</v>
      </c>
      <c r="BL216" s="18">
        <v>0</v>
      </c>
      <c r="BM216" s="18">
        <v>0</v>
      </c>
      <c r="BN216" s="18">
        <v>0</v>
      </c>
      <c r="BO216" s="18">
        <v>0</v>
      </c>
      <c r="BP216" s="18">
        <v>0</v>
      </c>
      <c r="BQ216" s="18">
        <v>0</v>
      </c>
      <c r="BR216" s="18">
        <v>0</v>
      </c>
      <c r="BS216" s="18">
        <v>0</v>
      </c>
      <c r="BT216" s="18">
        <v>0</v>
      </c>
      <c r="BU216" s="18">
        <v>0</v>
      </c>
      <c r="BV216" s="18">
        <v>0</v>
      </c>
      <c r="BW216" s="18">
        <v>0</v>
      </c>
      <c r="BX216" s="18">
        <v>0</v>
      </c>
      <c r="BY216" s="18">
        <v>0</v>
      </c>
      <c r="BZ216" s="18">
        <v>0</v>
      </c>
      <c r="CA216" s="23">
        <f>G216</f>
        <v>0</v>
      </c>
      <c r="CB216" s="18">
        <v>0</v>
      </c>
      <c r="CC216" s="18">
        <v>0</v>
      </c>
      <c r="CD216" s="18">
        <v>0</v>
      </c>
      <c r="CE216" s="18">
        <v>0</v>
      </c>
      <c r="CF216" s="18">
        <v>0</v>
      </c>
      <c r="CG216" s="18">
        <v>0</v>
      </c>
      <c r="CH216" s="18">
        <v>0</v>
      </c>
      <c r="CI216" s="18">
        <v>0</v>
      </c>
      <c r="CJ216" s="18">
        <v>0</v>
      </c>
      <c r="CK216" s="18" t="str">
        <f t="shared" ca="1" si="100"/>
        <v>06</v>
      </c>
      <c r="CL216" s="18" t="str">
        <f t="shared" ca="1" si="101"/>
        <v>16</v>
      </c>
      <c r="CM216" s="18" t="str">
        <f t="shared" ca="1" si="102"/>
        <v>08</v>
      </c>
      <c r="CN216" s="18" t="str">
        <f t="shared" ca="1" si="103"/>
        <v>05</v>
      </c>
      <c r="CO216" s="18" t="str">
        <f t="shared" ca="1" si="104"/>
        <v>11</v>
      </c>
      <c r="CP216" s="18" t="str">
        <f t="shared" ca="1" si="105"/>
        <v>14</v>
      </c>
      <c r="CQ216" s="18" t="str">
        <f t="shared" ca="1" si="106"/>
        <v>2C</v>
      </c>
      <c r="CR216" s="18" t="str">
        <f t="shared" ca="1" si="107"/>
        <v>00</v>
      </c>
      <c r="CS216" s="18" t="s">
        <v>25</v>
      </c>
      <c r="CT216" s="18">
        <f t="shared" ca="1" si="98"/>
        <v>95</v>
      </c>
      <c r="CU216" s="16" t="str">
        <f t="shared" ca="1" si="108"/>
        <v>7B01015FA501000000000000000000000000000000000C0000000000000000000000000000000000000000000000000000000000000000000000000000000000000000000000000000000000000000000000000000000616080511142C007D</v>
      </c>
      <c r="CV216" s="95">
        <v>215</v>
      </c>
      <c r="CW216" s="21"/>
      <c r="CX216" s="18" t="str">
        <f t="shared" si="109"/>
        <v>00</v>
      </c>
      <c r="CY216" s="18">
        <f t="shared" si="110"/>
        <v>0</v>
      </c>
      <c r="CZ216" s="20"/>
      <c r="DA216" s="21"/>
    </row>
    <row r="217" spans="1:105" ht="33">
      <c r="A217" s="27"/>
      <c r="B217" s="158"/>
      <c r="C217" s="165" t="s">
        <v>438</v>
      </c>
      <c r="D217" s="104"/>
      <c r="E217" s="16">
        <v>2</v>
      </c>
      <c r="F217" s="101" t="str">
        <f t="shared" si="99"/>
        <v>127</v>
      </c>
      <c r="G217" s="22" t="s">
        <v>246</v>
      </c>
      <c r="H217" s="18" t="s">
        <v>18</v>
      </c>
      <c r="I217" s="18">
        <v>1</v>
      </c>
      <c r="J217" s="18">
        <v>1</v>
      </c>
      <c r="K217" s="18" t="s">
        <v>448</v>
      </c>
      <c r="L217" s="18" t="s">
        <v>449</v>
      </c>
      <c r="M217" s="18">
        <v>1</v>
      </c>
      <c r="N217" s="18">
        <v>0</v>
      </c>
      <c r="O217" s="18">
        <v>0</v>
      </c>
      <c r="P217" s="18">
        <v>0</v>
      </c>
      <c r="Q217" s="18">
        <v>0</v>
      </c>
      <c r="R217" s="18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0</v>
      </c>
      <c r="X217" s="18">
        <v>0</v>
      </c>
      <c r="Y217" s="18" t="s">
        <v>368</v>
      </c>
      <c r="Z217" s="18">
        <v>0</v>
      </c>
      <c r="AA217" s="18">
        <v>0</v>
      </c>
      <c r="AB217" s="18">
        <v>0</v>
      </c>
      <c r="AC217" s="18">
        <v>0</v>
      </c>
      <c r="AD217" s="18">
        <v>0</v>
      </c>
      <c r="AE217" s="18">
        <v>0</v>
      </c>
      <c r="AF217" s="18">
        <v>0</v>
      </c>
      <c r="AG217" s="18">
        <v>0</v>
      </c>
      <c r="AH217" s="18">
        <v>0</v>
      </c>
      <c r="AI217" s="18">
        <v>0</v>
      </c>
      <c r="AJ217" s="18">
        <v>0</v>
      </c>
      <c r="AK217" s="18">
        <v>0</v>
      </c>
      <c r="AL217" s="18">
        <v>0</v>
      </c>
      <c r="AM217" s="18">
        <v>0</v>
      </c>
      <c r="AN217" s="18">
        <v>0</v>
      </c>
      <c r="AO217" s="18">
        <v>0</v>
      </c>
      <c r="AP217" s="18">
        <v>0</v>
      </c>
      <c r="AQ217" s="18">
        <v>0</v>
      </c>
      <c r="AR217" s="18">
        <v>0</v>
      </c>
      <c r="AS217" s="18">
        <v>0</v>
      </c>
      <c r="AT217" s="18">
        <v>0</v>
      </c>
      <c r="AU217" s="18">
        <v>0</v>
      </c>
      <c r="AV217" s="18">
        <v>0</v>
      </c>
      <c r="AW217" s="18">
        <v>0</v>
      </c>
      <c r="AX217" s="18">
        <v>0</v>
      </c>
      <c r="AY217" s="18">
        <v>0</v>
      </c>
      <c r="AZ217" s="18">
        <v>0</v>
      </c>
      <c r="BA217" s="18">
        <v>0</v>
      </c>
      <c r="BB217" s="18">
        <v>0</v>
      </c>
      <c r="BC217" s="18">
        <v>0</v>
      </c>
      <c r="BD217" s="18">
        <v>0</v>
      </c>
      <c r="BE217" s="18">
        <v>0</v>
      </c>
      <c r="BF217" s="18">
        <v>0</v>
      </c>
      <c r="BG217" s="18">
        <v>0</v>
      </c>
      <c r="BH217" s="18">
        <v>0</v>
      </c>
      <c r="BI217" s="18">
        <v>0</v>
      </c>
      <c r="BJ217" s="18">
        <v>0</v>
      </c>
      <c r="BK217" s="18">
        <v>0</v>
      </c>
      <c r="BL217" s="18">
        <v>0</v>
      </c>
      <c r="BM217" s="18">
        <v>0</v>
      </c>
      <c r="BN217" s="18">
        <v>0</v>
      </c>
      <c r="BO217" s="18">
        <v>0</v>
      </c>
      <c r="BP217" s="18">
        <v>0</v>
      </c>
      <c r="BQ217" s="18">
        <v>0</v>
      </c>
      <c r="BR217" s="18">
        <v>0</v>
      </c>
      <c r="BS217" s="18">
        <v>0</v>
      </c>
      <c r="BT217" s="18">
        <v>0</v>
      </c>
      <c r="BU217" s="18">
        <v>0</v>
      </c>
      <c r="BV217" s="18">
        <v>0</v>
      </c>
      <c r="BW217" s="18">
        <v>0</v>
      </c>
      <c r="BX217" s="18">
        <v>0</v>
      </c>
      <c r="BY217" s="18">
        <v>0</v>
      </c>
      <c r="BZ217" s="18">
        <v>0</v>
      </c>
      <c r="CA217" s="23" t="str">
        <f t="shared" ref="CA217:CA218" si="118">G217</f>
        <v>7F</v>
      </c>
      <c r="CB217" s="18">
        <v>0</v>
      </c>
      <c r="CC217" s="18">
        <v>0</v>
      </c>
      <c r="CD217" s="18">
        <v>0</v>
      </c>
      <c r="CE217" s="18">
        <v>0</v>
      </c>
      <c r="CF217" s="18">
        <v>0</v>
      </c>
      <c r="CG217" s="18">
        <v>0</v>
      </c>
      <c r="CH217" s="18">
        <v>0</v>
      </c>
      <c r="CI217" s="18">
        <v>0</v>
      </c>
      <c r="CJ217" s="18">
        <v>0</v>
      </c>
      <c r="CK217" s="18" t="str">
        <f t="shared" ca="1" si="100"/>
        <v>06</v>
      </c>
      <c r="CL217" s="18" t="str">
        <f t="shared" ca="1" si="101"/>
        <v>16</v>
      </c>
      <c r="CM217" s="18" t="str">
        <f t="shared" ca="1" si="102"/>
        <v>08</v>
      </c>
      <c r="CN217" s="18" t="str">
        <f t="shared" ca="1" si="103"/>
        <v>05</v>
      </c>
      <c r="CO217" s="18" t="str">
        <f t="shared" ca="1" si="104"/>
        <v>11</v>
      </c>
      <c r="CP217" s="18" t="str">
        <f t="shared" ca="1" si="105"/>
        <v>14</v>
      </c>
      <c r="CQ217" s="18" t="str">
        <f t="shared" ca="1" si="106"/>
        <v>2C</v>
      </c>
      <c r="CR217" s="18" t="str">
        <f t="shared" ca="1" si="107"/>
        <v>05</v>
      </c>
      <c r="CS217" s="18" t="s">
        <v>25</v>
      </c>
      <c r="CT217" s="18">
        <f t="shared" ca="1" si="98"/>
        <v>95</v>
      </c>
      <c r="CU217" s="16" t="str">
        <f t="shared" ca="1" si="108"/>
        <v>7B01015FA501000000000000000000000000000000000C00000000000000000000000000000000000000000000000000000000000000000000000000000000000000000000000000000000007F0000000000000000000616080511142C057D</v>
      </c>
      <c r="CV217" s="95">
        <v>216</v>
      </c>
      <c r="CW217" s="21"/>
      <c r="CX217" s="18" t="str">
        <f t="shared" si="109"/>
        <v>00</v>
      </c>
      <c r="CY217" s="18">
        <f t="shared" si="110"/>
        <v>0</v>
      </c>
      <c r="CZ217" s="20"/>
      <c r="DA217" s="21"/>
    </row>
    <row r="218" spans="1:105" ht="33">
      <c r="A218" s="27"/>
      <c r="B218" s="159"/>
      <c r="C218" s="166"/>
      <c r="D218" s="104"/>
      <c r="E218" s="16">
        <v>3</v>
      </c>
      <c r="F218" s="101" t="str">
        <f t="shared" si="99"/>
        <v>255</v>
      </c>
      <c r="G218" s="22" t="s">
        <v>22</v>
      </c>
      <c r="H218" s="18" t="s">
        <v>18</v>
      </c>
      <c r="I218" s="18">
        <v>1</v>
      </c>
      <c r="J218" s="18">
        <v>1</v>
      </c>
      <c r="K218" s="18" t="s">
        <v>448</v>
      </c>
      <c r="L218" s="18" t="s">
        <v>449</v>
      </c>
      <c r="M218" s="18">
        <v>1</v>
      </c>
      <c r="N218" s="18">
        <v>0</v>
      </c>
      <c r="O218" s="18">
        <v>0</v>
      </c>
      <c r="P218" s="18">
        <v>0</v>
      </c>
      <c r="Q218" s="18">
        <v>0</v>
      </c>
      <c r="R218" s="18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8">
        <v>0</v>
      </c>
      <c r="Y218" s="18" t="s">
        <v>368</v>
      </c>
      <c r="Z218" s="18">
        <v>0</v>
      </c>
      <c r="AA218" s="18">
        <v>0</v>
      </c>
      <c r="AB218" s="18">
        <v>0</v>
      </c>
      <c r="AC218" s="18">
        <v>0</v>
      </c>
      <c r="AD218" s="18">
        <v>0</v>
      </c>
      <c r="AE218" s="18">
        <v>0</v>
      </c>
      <c r="AF218" s="18">
        <v>0</v>
      </c>
      <c r="AG218" s="18">
        <v>0</v>
      </c>
      <c r="AH218" s="18">
        <v>0</v>
      </c>
      <c r="AI218" s="18">
        <v>0</v>
      </c>
      <c r="AJ218" s="18">
        <v>0</v>
      </c>
      <c r="AK218" s="18">
        <v>0</v>
      </c>
      <c r="AL218" s="18">
        <v>0</v>
      </c>
      <c r="AM218" s="18">
        <v>0</v>
      </c>
      <c r="AN218" s="18">
        <v>0</v>
      </c>
      <c r="AO218" s="18">
        <v>0</v>
      </c>
      <c r="AP218" s="18">
        <v>0</v>
      </c>
      <c r="AQ218" s="18">
        <v>0</v>
      </c>
      <c r="AR218" s="18">
        <v>0</v>
      </c>
      <c r="AS218" s="18">
        <v>0</v>
      </c>
      <c r="AT218" s="18">
        <v>0</v>
      </c>
      <c r="AU218" s="18">
        <v>0</v>
      </c>
      <c r="AV218" s="18">
        <v>0</v>
      </c>
      <c r="AW218" s="18">
        <v>0</v>
      </c>
      <c r="AX218" s="18">
        <v>0</v>
      </c>
      <c r="AY218" s="18">
        <v>0</v>
      </c>
      <c r="AZ218" s="18">
        <v>0</v>
      </c>
      <c r="BA218" s="18">
        <v>0</v>
      </c>
      <c r="BB218" s="18">
        <v>0</v>
      </c>
      <c r="BC218" s="18">
        <v>0</v>
      </c>
      <c r="BD218" s="18">
        <v>0</v>
      </c>
      <c r="BE218" s="18">
        <v>0</v>
      </c>
      <c r="BF218" s="18">
        <v>0</v>
      </c>
      <c r="BG218" s="18">
        <v>0</v>
      </c>
      <c r="BH218" s="18">
        <v>0</v>
      </c>
      <c r="BI218" s="18">
        <v>0</v>
      </c>
      <c r="BJ218" s="18">
        <v>0</v>
      </c>
      <c r="BK218" s="18">
        <v>0</v>
      </c>
      <c r="BL218" s="18">
        <v>0</v>
      </c>
      <c r="BM218" s="18">
        <v>0</v>
      </c>
      <c r="BN218" s="18">
        <v>0</v>
      </c>
      <c r="BO218" s="18">
        <v>0</v>
      </c>
      <c r="BP218" s="18">
        <v>0</v>
      </c>
      <c r="BQ218" s="18">
        <v>0</v>
      </c>
      <c r="BR218" s="18">
        <v>0</v>
      </c>
      <c r="BS218" s="18">
        <v>0</v>
      </c>
      <c r="BT218" s="18">
        <v>0</v>
      </c>
      <c r="BU218" s="18">
        <v>0</v>
      </c>
      <c r="BV218" s="18">
        <v>0</v>
      </c>
      <c r="BW218" s="18">
        <v>0</v>
      </c>
      <c r="BX218" s="18">
        <v>0</v>
      </c>
      <c r="BY218" s="18">
        <v>0</v>
      </c>
      <c r="BZ218" s="18">
        <v>0</v>
      </c>
      <c r="CA218" s="23" t="str">
        <f t="shared" si="118"/>
        <v>FF</v>
      </c>
      <c r="CB218" s="18">
        <v>0</v>
      </c>
      <c r="CC218" s="18">
        <v>0</v>
      </c>
      <c r="CD218" s="18">
        <v>0</v>
      </c>
      <c r="CE218" s="18">
        <v>0</v>
      </c>
      <c r="CF218" s="18">
        <v>0</v>
      </c>
      <c r="CG218" s="18">
        <v>0</v>
      </c>
      <c r="CH218" s="18">
        <v>0</v>
      </c>
      <c r="CI218" s="18">
        <v>0</v>
      </c>
      <c r="CJ218" s="18">
        <v>0</v>
      </c>
      <c r="CK218" s="18" t="str">
        <f t="shared" ca="1" si="100"/>
        <v>06</v>
      </c>
      <c r="CL218" s="18" t="str">
        <f t="shared" ca="1" si="101"/>
        <v>16</v>
      </c>
      <c r="CM218" s="18" t="str">
        <f t="shared" ca="1" si="102"/>
        <v>08</v>
      </c>
      <c r="CN218" s="18" t="str">
        <f t="shared" ca="1" si="103"/>
        <v>05</v>
      </c>
      <c r="CO218" s="18" t="str">
        <f t="shared" ca="1" si="104"/>
        <v>11</v>
      </c>
      <c r="CP218" s="18" t="str">
        <f t="shared" ca="1" si="105"/>
        <v>14</v>
      </c>
      <c r="CQ218" s="18" t="str">
        <f t="shared" ca="1" si="106"/>
        <v>2C</v>
      </c>
      <c r="CR218" s="18" t="str">
        <f t="shared" ca="1" si="107"/>
        <v>05</v>
      </c>
      <c r="CS218" s="18" t="s">
        <v>25</v>
      </c>
      <c r="CT218" s="18">
        <f t="shared" ca="1" si="98"/>
        <v>95</v>
      </c>
      <c r="CU218" s="16" t="str">
        <f t="shared" ca="1" si="108"/>
        <v>7B01015FA501000000000000000000000000000000000C0000000000000000000000000000000000000000000000000000000000000000000000000000000000000000000000000000000000FF0000000000000000000616080511142C057D</v>
      </c>
      <c r="CV218" s="95">
        <v>217</v>
      </c>
      <c r="CW218" s="21"/>
      <c r="CX218" s="18" t="str">
        <f t="shared" si="109"/>
        <v>00</v>
      </c>
      <c r="CY218" s="18">
        <f t="shared" si="110"/>
        <v>0</v>
      </c>
      <c r="CZ218" s="20"/>
      <c r="DA218" s="21"/>
    </row>
    <row r="219" spans="1:105" ht="33">
      <c r="A219" s="27"/>
      <c r="B219" s="157">
        <v>77</v>
      </c>
      <c r="C219" s="105" t="s">
        <v>369</v>
      </c>
      <c r="D219" s="104" t="s">
        <v>736</v>
      </c>
      <c r="E219" s="16">
        <v>1</v>
      </c>
      <c r="F219" s="101" t="str">
        <f t="shared" si="99"/>
        <v>000</v>
      </c>
      <c r="G219" s="22">
        <v>0</v>
      </c>
      <c r="H219" s="18" t="s">
        <v>18</v>
      </c>
      <c r="I219" s="18">
        <v>1</v>
      </c>
      <c r="J219" s="18">
        <v>1</v>
      </c>
      <c r="K219" s="18" t="s">
        <v>448</v>
      </c>
      <c r="L219" s="18" t="s">
        <v>449</v>
      </c>
      <c r="M219" s="18">
        <v>1</v>
      </c>
      <c r="N219" s="18">
        <v>0</v>
      </c>
      <c r="O219" s="18">
        <v>0</v>
      </c>
      <c r="P219" s="18">
        <v>0</v>
      </c>
      <c r="Q219" s="18">
        <v>0</v>
      </c>
      <c r="R219" s="18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0</v>
      </c>
      <c r="X219" s="18">
        <v>0</v>
      </c>
      <c r="Y219" s="18" t="s">
        <v>368</v>
      </c>
      <c r="Z219" s="18">
        <v>0</v>
      </c>
      <c r="AA219" s="18">
        <v>0</v>
      </c>
      <c r="AB219" s="18">
        <v>0</v>
      </c>
      <c r="AC219" s="18">
        <v>0</v>
      </c>
      <c r="AD219" s="18">
        <v>0</v>
      </c>
      <c r="AE219" s="18">
        <v>0</v>
      </c>
      <c r="AF219" s="18">
        <v>0</v>
      </c>
      <c r="AG219" s="18">
        <v>0</v>
      </c>
      <c r="AH219" s="18">
        <v>0</v>
      </c>
      <c r="AI219" s="18">
        <v>0</v>
      </c>
      <c r="AJ219" s="18">
        <v>0</v>
      </c>
      <c r="AK219" s="18">
        <v>0</v>
      </c>
      <c r="AL219" s="18">
        <v>0</v>
      </c>
      <c r="AM219" s="18">
        <v>0</v>
      </c>
      <c r="AN219" s="18">
        <v>0</v>
      </c>
      <c r="AO219" s="18">
        <v>0</v>
      </c>
      <c r="AP219" s="18">
        <v>0</v>
      </c>
      <c r="AQ219" s="18">
        <v>0</v>
      </c>
      <c r="AR219" s="18">
        <v>0</v>
      </c>
      <c r="AS219" s="18">
        <v>0</v>
      </c>
      <c r="AT219" s="18">
        <v>0</v>
      </c>
      <c r="AU219" s="18">
        <v>0</v>
      </c>
      <c r="AV219" s="18">
        <v>0</v>
      </c>
      <c r="AW219" s="18">
        <v>0</v>
      </c>
      <c r="AX219" s="18">
        <v>0</v>
      </c>
      <c r="AY219" s="18">
        <v>0</v>
      </c>
      <c r="AZ219" s="18">
        <v>0</v>
      </c>
      <c r="BA219" s="18">
        <v>0</v>
      </c>
      <c r="BB219" s="18">
        <v>0</v>
      </c>
      <c r="BC219" s="18">
        <v>0</v>
      </c>
      <c r="BD219" s="18">
        <v>0</v>
      </c>
      <c r="BE219" s="18">
        <v>0</v>
      </c>
      <c r="BF219" s="18">
        <v>0</v>
      </c>
      <c r="BG219" s="18">
        <v>0</v>
      </c>
      <c r="BH219" s="18">
        <v>0</v>
      </c>
      <c r="BI219" s="18">
        <v>0</v>
      </c>
      <c r="BJ219" s="18">
        <v>0</v>
      </c>
      <c r="BK219" s="18">
        <v>0</v>
      </c>
      <c r="BL219" s="18">
        <v>0</v>
      </c>
      <c r="BM219" s="18">
        <v>0</v>
      </c>
      <c r="BN219" s="18">
        <v>0</v>
      </c>
      <c r="BO219" s="18">
        <v>0</v>
      </c>
      <c r="BP219" s="18">
        <v>0</v>
      </c>
      <c r="BQ219" s="18">
        <v>0</v>
      </c>
      <c r="BR219" s="18">
        <v>0</v>
      </c>
      <c r="BS219" s="18">
        <v>0</v>
      </c>
      <c r="BT219" s="18">
        <v>0</v>
      </c>
      <c r="BU219" s="18">
        <v>0</v>
      </c>
      <c r="BV219" s="18">
        <v>0</v>
      </c>
      <c r="BW219" s="18">
        <v>0</v>
      </c>
      <c r="BX219" s="18">
        <v>0</v>
      </c>
      <c r="BY219" s="18">
        <v>0</v>
      </c>
      <c r="BZ219" s="18">
        <v>0</v>
      </c>
      <c r="CA219" s="18">
        <v>0</v>
      </c>
      <c r="CB219" s="23">
        <f>G219</f>
        <v>0</v>
      </c>
      <c r="CC219" s="18">
        <v>0</v>
      </c>
      <c r="CD219" s="18">
        <v>0</v>
      </c>
      <c r="CE219" s="18">
        <v>0</v>
      </c>
      <c r="CF219" s="18">
        <v>0</v>
      </c>
      <c r="CG219" s="18">
        <v>0</v>
      </c>
      <c r="CH219" s="18">
        <v>0</v>
      </c>
      <c r="CI219" s="18">
        <v>0</v>
      </c>
      <c r="CJ219" s="18">
        <v>0</v>
      </c>
      <c r="CK219" s="18" t="str">
        <f t="shared" ca="1" si="100"/>
        <v>06</v>
      </c>
      <c r="CL219" s="18" t="str">
        <f t="shared" ca="1" si="101"/>
        <v>16</v>
      </c>
      <c r="CM219" s="18" t="str">
        <f t="shared" ca="1" si="102"/>
        <v>08</v>
      </c>
      <c r="CN219" s="18" t="str">
        <f t="shared" ca="1" si="103"/>
        <v>05</v>
      </c>
      <c r="CO219" s="18" t="str">
        <f t="shared" ca="1" si="104"/>
        <v>11</v>
      </c>
      <c r="CP219" s="18" t="str">
        <f t="shared" ca="1" si="105"/>
        <v>14</v>
      </c>
      <c r="CQ219" s="18" t="str">
        <f t="shared" ca="1" si="106"/>
        <v>2C</v>
      </c>
      <c r="CR219" s="18" t="str">
        <f t="shared" ca="1" si="107"/>
        <v>00</v>
      </c>
      <c r="CS219" s="18" t="s">
        <v>25</v>
      </c>
      <c r="CT219" s="18">
        <f t="shared" ca="1" si="98"/>
        <v>95</v>
      </c>
      <c r="CU219" s="16" t="str">
        <f t="shared" ca="1" si="108"/>
        <v>7B01015FA501000000000000000000000000000000000C0000000000000000000000000000000000000000000000000000000000000000000000000000000000000000000000000000000000000000000000000000000616080511142C007D</v>
      </c>
      <c r="CV219" s="95">
        <v>218</v>
      </c>
      <c r="CW219" s="21"/>
      <c r="CX219" s="18" t="str">
        <f t="shared" si="109"/>
        <v>00</v>
      </c>
      <c r="CY219" s="18">
        <f t="shared" si="110"/>
        <v>0</v>
      </c>
      <c r="CZ219" s="20"/>
      <c r="DA219" s="21"/>
    </row>
    <row r="220" spans="1:105" ht="33">
      <c r="A220" s="27"/>
      <c r="B220" s="158"/>
      <c r="C220" s="165" t="s">
        <v>439</v>
      </c>
      <c r="D220" s="104"/>
      <c r="E220" s="16">
        <v>2</v>
      </c>
      <c r="F220" s="101" t="str">
        <f t="shared" si="99"/>
        <v>127</v>
      </c>
      <c r="G220" s="22" t="s">
        <v>246</v>
      </c>
      <c r="H220" s="18" t="s">
        <v>18</v>
      </c>
      <c r="I220" s="18">
        <v>1</v>
      </c>
      <c r="J220" s="18">
        <v>1</v>
      </c>
      <c r="K220" s="18" t="s">
        <v>448</v>
      </c>
      <c r="L220" s="18" t="s">
        <v>449</v>
      </c>
      <c r="M220" s="18">
        <v>1</v>
      </c>
      <c r="N220" s="18">
        <v>0</v>
      </c>
      <c r="O220" s="18">
        <v>0</v>
      </c>
      <c r="P220" s="18">
        <v>0</v>
      </c>
      <c r="Q220" s="18">
        <v>0</v>
      </c>
      <c r="R220" s="18">
        <v>0</v>
      </c>
      <c r="S220" s="19">
        <v>0</v>
      </c>
      <c r="T220" s="19">
        <v>0</v>
      </c>
      <c r="U220" s="19">
        <v>0</v>
      </c>
      <c r="V220" s="19">
        <v>0</v>
      </c>
      <c r="W220" s="19">
        <v>0</v>
      </c>
      <c r="X220" s="18">
        <v>0</v>
      </c>
      <c r="Y220" s="18" t="s">
        <v>368</v>
      </c>
      <c r="Z220" s="18">
        <v>0</v>
      </c>
      <c r="AA220" s="18">
        <v>0</v>
      </c>
      <c r="AB220" s="18">
        <v>0</v>
      </c>
      <c r="AC220" s="18">
        <v>0</v>
      </c>
      <c r="AD220" s="18">
        <v>0</v>
      </c>
      <c r="AE220" s="18">
        <v>0</v>
      </c>
      <c r="AF220" s="18">
        <v>0</v>
      </c>
      <c r="AG220" s="18">
        <v>0</v>
      </c>
      <c r="AH220" s="18">
        <v>0</v>
      </c>
      <c r="AI220" s="18">
        <v>0</v>
      </c>
      <c r="AJ220" s="18">
        <v>0</v>
      </c>
      <c r="AK220" s="18">
        <v>0</v>
      </c>
      <c r="AL220" s="18">
        <v>0</v>
      </c>
      <c r="AM220" s="18">
        <v>0</v>
      </c>
      <c r="AN220" s="18">
        <v>0</v>
      </c>
      <c r="AO220" s="18">
        <v>0</v>
      </c>
      <c r="AP220" s="18">
        <v>0</v>
      </c>
      <c r="AQ220" s="18">
        <v>0</v>
      </c>
      <c r="AR220" s="18">
        <v>0</v>
      </c>
      <c r="AS220" s="18">
        <v>0</v>
      </c>
      <c r="AT220" s="18">
        <v>0</v>
      </c>
      <c r="AU220" s="18">
        <v>0</v>
      </c>
      <c r="AV220" s="18">
        <v>0</v>
      </c>
      <c r="AW220" s="18">
        <v>0</v>
      </c>
      <c r="AX220" s="18">
        <v>0</v>
      </c>
      <c r="AY220" s="18">
        <v>0</v>
      </c>
      <c r="AZ220" s="18">
        <v>0</v>
      </c>
      <c r="BA220" s="18">
        <v>0</v>
      </c>
      <c r="BB220" s="18">
        <v>0</v>
      </c>
      <c r="BC220" s="18">
        <v>0</v>
      </c>
      <c r="BD220" s="18">
        <v>0</v>
      </c>
      <c r="BE220" s="18">
        <v>0</v>
      </c>
      <c r="BF220" s="18">
        <v>0</v>
      </c>
      <c r="BG220" s="18">
        <v>0</v>
      </c>
      <c r="BH220" s="18">
        <v>0</v>
      </c>
      <c r="BI220" s="18">
        <v>0</v>
      </c>
      <c r="BJ220" s="18">
        <v>0</v>
      </c>
      <c r="BK220" s="18">
        <v>0</v>
      </c>
      <c r="BL220" s="18">
        <v>0</v>
      </c>
      <c r="BM220" s="18">
        <v>0</v>
      </c>
      <c r="BN220" s="18">
        <v>0</v>
      </c>
      <c r="BO220" s="18">
        <v>0</v>
      </c>
      <c r="BP220" s="18">
        <v>0</v>
      </c>
      <c r="BQ220" s="18">
        <v>0</v>
      </c>
      <c r="BR220" s="18">
        <v>0</v>
      </c>
      <c r="BS220" s="18">
        <v>0</v>
      </c>
      <c r="BT220" s="18">
        <v>0</v>
      </c>
      <c r="BU220" s="18">
        <v>0</v>
      </c>
      <c r="BV220" s="18">
        <v>0</v>
      </c>
      <c r="BW220" s="18">
        <v>0</v>
      </c>
      <c r="BX220" s="18">
        <v>0</v>
      </c>
      <c r="BY220" s="18">
        <v>0</v>
      </c>
      <c r="BZ220" s="18">
        <v>0</v>
      </c>
      <c r="CA220" s="18">
        <v>0</v>
      </c>
      <c r="CB220" s="23" t="str">
        <f t="shared" ref="CB220:CB221" si="119">G220</f>
        <v>7F</v>
      </c>
      <c r="CC220" s="18">
        <v>0</v>
      </c>
      <c r="CD220" s="18">
        <v>0</v>
      </c>
      <c r="CE220" s="18">
        <v>0</v>
      </c>
      <c r="CF220" s="18">
        <v>0</v>
      </c>
      <c r="CG220" s="18">
        <v>0</v>
      </c>
      <c r="CH220" s="18">
        <v>0</v>
      </c>
      <c r="CI220" s="18">
        <v>0</v>
      </c>
      <c r="CJ220" s="18">
        <v>0</v>
      </c>
      <c r="CK220" s="18" t="str">
        <f t="shared" ca="1" si="100"/>
        <v>06</v>
      </c>
      <c r="CL220" s="18" t="str">
        <f t="shared" ca="1" si="101"/>
        <v>16</v>
      </c>
      <c r="CM220" s="18" t="str">
        <f t="shared" ca="1" si="102"/>
        <v>08</v>
      </c>
      <c r="CN220" s="18" t="str">
        <f t="shared" ca="1" si="103"/>
        <v>05</v>
      </c>
      <c r="CO220" s="18" t="str">
        <f t="shared" ca="1" si="104"/>
        <v>11</v>
      </c>
      <c r="CP220" s="18" t="str">
        <f t="shared" ca="1" si="105"/>
        <v>14</v>
      </c>
      <c r="CQ220" s="18" t="str">
        <f t="shared" ca="1" si="106"/>
        <v>2C</v>
      </c>
      <c r="CR220" s="18" t="str">
        <f t="shared" ca="1" si="107"/>
        <v>05</v>
      </c>
      <c r="CS220" s="18" t="s">
        <v>25</v>
      </c>
      <c r="CT220" s="18">
        <f t="shared" ca="1" si="98"/>
        <v>95</v>
      </c>
      <c r="CU220" s="16" t="str">
        <f t="shared" ca="1" si="108"/>
        <v>7B01015FA501000000000000000000000000000000000C0000000000000000000000000000000000000000000000000000000000000000000000000000000000000000000000000000000000007F00000000000000000616080511142C057D</v>
      </c>
      <c r="CV220" s="95">
        <v>219</v>
      </c>
      <c r="CW220" s="21"/>
      <c r="CX220" s="18" t="str">
        <f t="shared" si="109"/>
        <v>00</v>
      </c>
      <c r="CY220" s="18">
        <f t="shared" si="110"/>
        <v>0</v>
      </c>
      <c r="CZ220" s="20"/>
      <c r="DA220" s="21"/>
    </row>
    <row r="221" spans="1:105" ht="33">
      <c r="A221" s="27"/>
      <c r="B221" s="159"/>
      <c r="C221" s="166"/>
      <c r="D221" s="104"/>
      <c r="E221" s="16">
        <v>3</v>
      </c>
      <c r="F221" s="101" t="str">
        <f t="shared" si="99"/>
        <v>255</v>
      </c>
      <c r="G221" s="22" t="s">
        <v>22</v>
      </c>
      <c r="H221" s="18" t="s">
        <v>18</v>
      </c>
      <c r="I221" s="18">
        <v>1</v>
      </c>
      <c r="J221" s="18">
        <v>1</v>
      </c>
      <c r="K221" s="18" t="s">
        <v>448</v>
      </c>
      <c r="L221" s="18" t="s">
        <v>449</v>
      </c>
      <c r="M221" s="18">
        <v>1</v>
      </c>
      <c r="N221" s="18">
        <v>0</v>
      </c>
      <c r="O221" s="18">
        <v>0</v>
      </c>
      <c r="P221" s="18">
        <v>0</v>
      </c>
      <c r="Q221" s="18">
        <v>0</v>
      </c>
      <c r="R221" s="18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8">
        <v>0</v>
      </c>
      <c r="Y221" s="18" t="s">
        <v>368</v>
      </c>
      <c r="Z221" s="18">
        <v>0</v>
      </c>
      <c r="AA221" s="18">
        <v>0</v>
      </c>
      <c r="AB221" s="18">
        <v>0</v>
      </c>
      <c r="AC221" s="18">
        <v>0</v>
      </c>
      <c r="AD221" s="18">
        <v>0</v>
      </c>
      <c r="AE221" s="18">
        <v>0</v>
      </c>
      <c r="AF221" s="18">
        <v>0</v>
      </c>
      <c r="AG221" s="18">
        <v>0</v>
      </c>
      <c r="AH221" s="18">
        <v>0</v>
      </c>
      <c r="AI221" s="18">
        <v>0</v>
      </c>
      <c r="AJ221" s="18">
        <v>0</v>
      </c>
      <c r="AK221" s="18">
        <v>0</v>
      </c>
      <c r="AL221" s="18">
        <v>0</v>
      </c>
      <c r="AM221" s="18">
        <v>0</v>
      </c>
      <c r="AN221" s="18">
        <v>0</v>
      </c>
      <c r="AO221" s="18">
        <v>0</v>
      </c>
      <c r="AP221" s="18">
        <v>0</v>
      </c>
      <c r="AQ221" s="18">
        <v>0</v>
      </c>
      <c r="AR221" s="18">
        <v>0</v>
      </c>
      <c r="AS221" s="18">
        <v>0</v>
      </c>
      <c r="AT221" s="18">
        <v>0</v>
      </c>
      <c r="AU221" s="18">
        <v>0</v>
      </c>
      <c r="AV221" s="18">
        <v>0</v>
      </c>
      <c r="AW221" s="18">
        <v>0</v>
      </c>
      <c r="AX221" s="18">
        <v>0</v>
      </c>
      <c r="AY221" s="18">
        <v>0</v>
      </c>
      <c r="AZ221" s="18">
        <v>0</v>
      </c>
      <c r="BA221" s="18">
        <v>0</v>
      </c>
      <c r="BB221" s="18">
        <v>0</v>
      </c>
      <c r="BC221" s="18">
        <v>0</v>
      </c>
      <c r="BD221" s="18">
        <v>0</v>
      </c>
      <c r="BE221" s="18">
        <v>0</v>
      </c>
      <c r="BF221" s="18">
        <v>0</v>
      </c>
      <c r="BG221" s="18">
        <v>0</v>
      </c>
      <c r="BH221" s="18">
        <v>0</v>
      </c>
      <c r="BI221" s="18">
        <v>0</v>
      </c>
      <c r="BJ221" s="18">
        <v>0</v>
      </c>
      <c r="BK221" s="18">
        <v>0</v>
      </c>
      <c r="BL221" s="18">
        <v>0</v>
      </c>
      <c r="BM221" s="18">
        <v>0</v>
      </c>
      <c r="BN221" s="18">
        <v>0</v>
      </c>
      <c r="BO221" s="18">
        <v>0</v>
      </c>
      <c r="BP221" s="18">
        <v>0</v>
      </c>
      <c r="BQ221" s="18">
        <v>0</v>
      </c>
      <c r="BR221" s="18">
        <v>0</v>
      </c>
      <c r="BS221" s="18">
        <v>0</v>
      </c>
      <c r="BT221" s="18">
        <v>0</v>
      </c>
      <c r="BU221" s="18">
        <v>0</v>
      </c>
      <c r="BV221" s="18">
        <v>0</v>
      </c>
      <c r="BW221" s="18">
        <v>0</v>
      </c>
      <c r="BX221" s="18">
        <v>0</v>
      </c>
      <c r="BY221" s="18">
        <v>0</v>
      </c>
      <c r="BZ221" s="18">
        <v>0</v>
      </c>
      <c r="CA221" s="18">
        <v>0</v>
      </c>
      <c r="CB221" s="23" t="str">
        <f t="shared" si="119"/>
        <v>FF</v>
      </c>
      <c r="CC221" s="18">
        <v>0</v>
      </c>
      <c r="CD221" s="18">
        <v>0</v>
      </c>
      <c r="CE221" s="18">
        <v>0</v>
      </c>
      <c r="CF221" s="18">
        <v>0</v>
      </c>
      <c r="CG221" s="18">
        <v>0</v>
      </c>
      <c r="CH221" s="18">
        <v>0</v>
      </c>
      <c r="CI221" s="18">
        <v>0</v>
      </c>
      <c r="CJ221" s="18">
        <v>0</v>
      </c>
      <c r="CK221" s="18" t="str">
        <f t="shared" ca="1" si="100"/>
        <v>06</v>
      </c>
      <c r="CL221" s="18" t="str">
        <f t="shared" ca="1" si="101"/>
        <v>16</v>
      </c>
      <c r="CM221" s="18" t="str">
        <f t="shared" ca="1" si="102"/>
        <v>08</v>
      </c>
      <c r="CN221" s="18" t="str">
        <f t="shared" ca="1" si="103"/>
        <v>05</v>
      </c>
      <c r="CO221" s="18" t="str">
        <f t="shared" ca="1" si="104"/>
        <v>11</v>
      </c>
      <c r="CP221" s="18" t="str">
        <f t="shared" ca="1" si="105"/>
        <v>14</v>
      </c>
      <c r="CQ221" s="18" t="str">
        <f t="shared" ca="1" si="106"/>
        <v>2C</v>
      </c>
      <c r="CR221" s="18" t="str">
        <f t="shared" ca="1" si="107"/>
        <v>05</v>
      </c>
      <c r="CS221" s="18" t="s">
        <v>25</v>
      </c>
      <c r="CT221" s="18">
        <f t="shared" ca="1" si="98"/>
        <v>95</v>
      </c>
      <c r="CU221" s="16" t="str">
        <f t="shared" ca="1" si="108"/>
        <v>7B01015FA501000000000000000000000000000000000C000000000000000000000000000000000000000000000000000000000000000000000000000000000000000000000000000000000000FF00000000000000000616080511142C057D</v>
      </c>
      <c r="CV221" s="95">
        <v>220</v>
      </c>
      <c r="CW221" s="21"/>
      <c r="CX221" s="18" t="str">
        <f t="shared" si="109"/>
        <v>00</v>
      </c>
      <c r="CY221" s="18">
        <f t="shared" si="110"/>
        <v>0</v>
      </c>
      <c r="CZ221" s="20"/>
      <c r="DA221" s="21"/>
    </row>
    <row r="222" spans="1:105" ht="33">
      <c r="A222" s="27"/>
      <c r="B222" s="157">
        <v>78</v>
      </c>
      <c r="C222" s="105" t="s">
        <v>367</v>
      </c>
      <c r="D222" s="104" t="s">
        <v>734</v>
      </c>
      <c r="E222" s="16">
        <v>1</v>
      </c>
      <c r="F222" s="101" t="str">
        <f t="shared" si="99"/>
        <v>000</v>
      </c>
      <c r="G222" s="22">
        <v>0</v>
      </c>
      <c r="H222" s="18" t="s">
        <v>18</v>
      </c>
      <c r="I222" s="18">
        <v>1</v>
      </c>
      <c r="J222" s="18">
        <v>1</v>
      </c>
      <c r="K222" s="18" t="s">
        <v>448</v>
      </c>
      <c r="L222" s="18" t="s">
        <v>449</v>
      </c>
      <c r="M222" s="18">
        <v>1</v>
      </c>
      <c r="N222" s="18">
        <v>0</v>
      </c>
      <c r="O222" s="18">
        <v>0</v>
      </c>
      <c r="P222" s="18">
        <v>0</v>
      </c>
      <c r="Q222" s="18">
        <v>0</v>
      </c>
      <c r="R222" s="18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0</v>
      </c>
      <c r="X222" s="18">
        <v>0</v>
      </c>
      <c r="Y222" s="18" t="s">
        <v>368</v>
      </c>
      <c r="Z222" s="18">
        <v>0</v>
      </c>
      <c r="AA222" s="18">
        <v>0</v>
      </c>
      <c r="AB222" s="18">
        <v>0</v>
      </c>
      <c r="AC222" s="18">
        <v>0</v>
      </c>
      <c r="AD222" s="18">
        <v>0</v>
      </c>
      <c r="AE222" s="18">
        <v>0</v>
      </c>
      <c r="AF222" s="18">
        <v>0</v>
      </c>
      <c r="AG222" s="18">
        <v>0</v>
      </c>
      <c r="AH222" s="18">
        <v>0</v>
      </c>
      <c r="AI222" s="18">
        <v>0</v>
      </c>
      <c r="AJ222" s="18">
        <v>0</v>
      </c>
      <c r="AK222" s="18">
        <v>0</v>
      </c>
      <c r="AL222" s="18">
        <v>0</v>
      </c>
      <c r="AM222" s="18">
        <v>0</v>
      </c>
      <c r="AN222" s="18">
        <v>0</v>
      </c>
      <c r="AO222" s="18">
        <v>0</v>
      </c>
      <c r="AP222" s="18">
        <v>0</v>
      </c>
      <c r="AQ222" s="18">
        <v>0</v>
      </c>
      <c r="AR222" s="18">
        <v>0</v>
      </c>
      <c r="AS222" s="18">
        <v>0</v>
      </c>
      <c r="AT222" s="18">
        <v>0</v>
      </c>
      <c r="AU222" s="18">
        <v>0</v>
      </c>
      <c r="AV222" s="18">
        <v>0</v>
      </c>
      <c r="AW222" s="18">
        <v>0</v>
      </c>
      <c r="AX222" s="18">
        <v>0</v>
      </c>
      <c r="AY222" s="18">
        <v>0</v>
      </c>
      <c r="AZ222" s="18">
        <v>0</v>
      </c>
      <c r="BA222" s="18">
        <v>0</v>
      </c>
      <c r="BB222" s="18">
        <v>0</v>
      </c>
      <c r="BC222" s="18">
        <v>0</v>
      </c>
      <c r="BD222" s="18">
        <v>0</v>
      </c>
      <c r="BE222" s="18">
        <v>0</v>
      </c>
      <c r="BF222" s="18">
        <v>0</v>
      </c>
      <c r="BG222" s="18">
        <v>0</v>
      </c>
      <c r="BH222" s="18">
        <v>0</v>
      </c>
      <c r="BI222" s="18">
        <v>0</v>
      </c>
      <c r="BJ222" s="18">
        <v>0</v>
      </c>
      <c r="BK222" s="18">
        <v>0</v>
      </c>
      <c r="BL222" s="18">
        <v>0</v>
      </c>
      <c r="BM222" s="18">
        <v>0</v>
      </c>
      <c r="BN222" s="18">
        <v>0</v>
      </c>
      <c r="BO222" s="18">
        <v>0</v>
      </c>
      <c r="BP222" s="18">
        <v>0</v>
      </c>
      <c r="BQ222" s="18">
        <v>0</v>
      </c>
      <c r="BR222" s="18">
        <v>0</v>
      </c>
      <c r="BS222" s="18">
        <v>0</v>
      </c>
      <c r="BT222" s="18">
        <v>0</v>
      </c>
      <c r="BU222" s="18">
        <v>0</v>
      </c>
      <c r="BV222" s="18">
        <v>0</v>
      </c>
      <c r="BW222" s="18">
        <v>0</v>
      </c>
      <c r="BX222" s="18">
        <v>0</v>
      </c>
      <c r="BY222" s="18">
        <v>0</v>
      </c>
      <c r="BZ222" s="18">
        <v>0</v>
      </c>
      <c r="CA222" s="18">
        <v>0</v>
      </c>
      <c r="CB222" s="18">
        <v>0</v>
      </c>
      <c r="CC222" s="23">
        <f>G222</f>
        <v>0</v>
      </c>
      <c r="CD222" s="18">
        <v>0</v>
      </c>
      <c r="CE222" s="18">
        <v>0</v>
      </c>
      <c r="CF222" s="18">
        <v>0</v>
      </c>
      <c r="CG222" s="18">
        <v>0</v>
      </c>
      <c r="CH222" s="18">
        <v>0</v>
      </c>
      <c r="CI222" s="18">
        <v>0</v>
      </c>
      <c r="CJ222" s="18">
        <v>0</v>
      </c>
      <c r="CK222" s="18" t="str">
        <f t="shared" ca="1" si="100"/>
        <v>06</v>
      </c>
      <c r="CL222" s="18" t="str">
        <f t="shared" ca="1" si="101"/>
        <v>16</v>
      </c>
      <c r="CM222" s="18" t="str">
        <f t="shared" ca="1" si="102"/>
        <v>08</v>
      </c>
      <c r="CN222" s="18" t="str">
        <f t="shared" ca="1" si="103"/>
        <v>05</v>
      </c>
      <c r="CO222" s="18" t="str">
        <f t="shared" ca="1" si="104"/>
        <v>11</v>
      </c>
      <c r="CP222" s="18" t="str">
        <f t="shared" ca="1" si="105"/>
        <v>14</v>
      </c>
      <c r="CQ222" s="18" t="str">
        <f t="shared" ca="1" si="106"/>
        <v>2C</v>
      </c>
      <c r="CR222" s="18" t="str">
        <f t="shared" ca="1" si="107"/>
        <v>00</v>
      </c>
      <c r="CS222" s="18" t="s">
        <v>25</v>
      </c>
      <c r="CT222" s="18">
        <f t="shared" ca="1" si="98"/>
        <v>95</v>
      </c>
      <c r="CU222" s="16" t="str">
        <f t="shared" ca="1" si="108"/>
        <v>7B01015FA501000000000000000000000000000000000C0000000000000000000000000000000000000000000000000000000000000000000000000000000000000000000000000000000000000000000000000000000616080511142C007D</v>
      </c>
      <c r="CV222" s="95">
        <v>221</v>
      </c>
      <c r="CW222" s="21"/>
      <c r="CX222" s="18" t="str">
        <f t="shared" si="109"/>
        <v>00</v>
      </c>
      <c r="CY222" s="18">
        <f t="shared" si="110"/>
        <v>0</v>
      </c>
      <c r="CZ222" s="20"/>
      <c r="DA222" s="21"/>
    </row>
    <row r="223" spans="1:105" ht="33">
      <c r="A223" s="27"/>
      <c r="B223" s="158"/>
      <c r="C223" s="165" t="s">
        <v>440</v>
      </c>
      <c r="D223" s="104"/>
      <c r="E223" s="16">
        <v>2</v>
      </c>
      <c r="F223" s="101" t="str">
        <f t="shared" si="99"/>
        <v>127</v>
      </c>
      <c r="G223" s="22" t="s">
        <v>246</v>
      </c>
      <c r="H223" s="18" t="s">
        <v>18</v>
      </c>
      <c r="I223" s="18">
        <v>1</v>
      </c>
      <c r="J223" s="18">
        <v>1</v>
      </c>
      <c r="K223" s="18" t="s">
        <v>448</v>
      </c>
      <c r="L223" s="18" t="s">
        <v>449</v>
      </c>
      <c r="M223" s="18">
        <v>1</v>
      </c>
      <c r="N223" s="18">
        <v>0</v>
      </c>
      <c r="O223" s="18">
        <v>0</v>
      </c>
      <c r="P223" s="18">
        <v>0</v>
      </c>
      <c r="Q223" s="18">
        <v>0</v>
      </c>
      <c r="R223" s="18">
        <v>0</v>
      </c>
      <c r="S223" s="19">
        <v>0</v>
      </c>
      <c r="T223" s="19">
        <v>0</v>
      </c>
      <c r="U223" s="19">
        <v>0</v>
      </c>
      <c r="V223" s="19">
        <v>0</v>
      </c>
      <c r="W223" s="19">
        <v>0</v>
      </c>
      <c r="X223" s="18">
        <v>0</v>
      </c>
      <c r="Y223" s="18" t="s">
        <v>368</v>
      </c>
      <c r="Z223" s="18">
        <v>0</v>
      </c>
      <c r="AA223" s="18">
        <v>0</v>
      </c>
      <c r="AB223" s="18">
        <v>0</v>
      </c>
      <c r="AC223" s="18">
        <v>0</v>
      </c>
      <c r="AD223" s="18">
        <v>0</v>
      </c>
      <c r="AE223" s="18">
        <v>0</v>
      </c>
      <c r="AF223" s="18">
        <v>0</v>
      </c>
      <c r="AG223" s="18">
        <v>0</v>
      </c>
      <c r="AH223" s="18">
        <v>0</v>
      </c>
      <c r="AI223" s="18">
        <v>0</v>
      </c>
      <c r="AJ223" s="18">
        <v>0</v>
      </c>
      <c r="AK223" s="18">
        <v>0</v>
      </c>
      <c r="AL223" s="18">
        <v>0</v>
      </c>
      <c r="AM223" s="18">
        <v>0</v>
      </c>
      <c r="AN223" s="18">
        <v>0</v>
      </c>
      <c r="AO223" s="18">
        <v>0</v>
      </c>
      <c r="AP223" s="18">
        <v>0</v>
      </c>
      <c r="AQ223" s="18">
        <v>0</v>
      </c>
      <c r="AR223" s="18">
        <v>0</v>
      </c>
      <c r="AS223" s="18">
        <v>0</v>
      </c>
      <c r="AT223" s="18">
        <v>0</v>
      </c>
      <c r="AU223" s="18">
        <v>0</v>
      </c>
      <c r="AV223" s="18">
        <v>0</v>
      </c>
      <c r="AW223" s="18">
        <v>0</v>
      </c>
      <c r="AX223" s="18">
        <v>0</v>
      </c>
      <c r="AY223" s="18">
        <v>0</v>
      </c>
      <c r="AZ223" s="18">
        <v>0</v>
      </c>
      <c r="BA223" s="18">
        <v>0</v>
      </c>
      <c r="BB223" s="18">
        <v>0</v>
      </c>
      <c r="BC223" s="18">
        <v>0</v>
      </c>
      <c r="BD223" s="18">
        <v>0</v>
      </c>
      <c r="BE223" s="18">
        <v>0</v>
      </c>
      <c r="BF223" s="18">
        <v>0</v>
      </c>
      <c r="BG223" s="18">
        <v>0</v>
      </c>
      <c r="BH223" s="18">
        <v>0</v>
      </c>
      <c r="BI223" s="18">
        <v>0</v>
      </c>
      <c r="BJ223" s="18">
        <v>0</v>
      </c>
      <c r="BK223" s="18">
        <v>0</v>
      </c>
      <c r="BL223" s="18">
        <v>0</v>
      </c>
      <c r="BM223" s="18">
        <v>0</v>
      </c>
      <c r="BN223" s="18">
        <v>0</v>
      </c>
      <c r="BO223" s="18">
        <v>0</v>
      </c>
      <c r="BP223" s="18">
        <v>0</v>
      </c>
      <c r="BQ223" s="18">
        <v>0</v>
      </c>
      <c r="BR223" s="18">
        <v>0</v>
      </c>
      <c r="BS223" s="18">
        <v>0</v>
      </c>
      <c r="BT223" s="18">
        <v>0</v>
      </c>
      <c r="BU223" s="18">
        <v>0</v>
      </c>
      <c r="BV223" s="18">
        <v>0</v>
      </c>
      <c r="BW223" s="18">
        <v>0</v>
      </c>
      <c r="BX223" s="18">
        <v>0</v>
      </c>
      <c r="BY223" s="18">
        <v>0</v>
      </c>
      <c r="BZ223" s="18">
        <v>0</v>
      </c>
      <c r="CA223" s="18">
        <v>0</v>
      </c>
      <c r="CB223" s="18">
        <v>0</v>
      </c>
      <c r="CC223" s="23" t="str">
        <f t="shared" ref="CC223:CC224" si="120">G223</f>
        <v>7F</v>
      </c>
      <c r="CD223" s="18">
        <v>0</v>
      </c>
      <c r="CE223" s="18">
        <v>0</v>
      </c>
      <c r="CF223" s="18">
        <v>0</v>
      </c>
      <c r="CG223" s="18">
        <v>0</v>
      </c>
      <c r="CH223" s="18">
        <v>0</v>
      </c>
      <c r="CI223" s="18">
        <v>0</v>
      </c>
      <c r="CJ223" s="18">
        <v>0</v>
      </c>
      <c r="CK223" s="18" t="str">
        <f t="shared" ca="1" si="100"/>
        <v>06</v>
      </c>
      <c r="CL223" s="18" t="str">
        <f t="shared" ca="1" si="101"/>
        <v>16</v>
      </c>
      <c r="CM223" s="18" t="str">
        <f t="shared" ca="1" si="102"/>
        <v>08</v>
      </c>
      <c r="CN223" s="18" t="str">
        <f t="shared" ca="1" si="103"/>
        <v>05</v>
      </c>
      <c r="CO223" s="18" t="str">
        <f t="shared" ca="1" si="104"/>
        <v>11</v>
      </c>
      <c r="CP223" s="18" t="str">
        <f t="shared" ca="1" si="105"/>
        <v>14</v>
      </c>
      <c r="CQ223" s="18" t="str">
        <f t="shared" ca="1" si="106"/>
        <v>2C</v>
      </c>
      <c r="CR223" s="18" t="str">
        <f t="shared" ca="1" si="107"/>
        <v>05</v>
      </c>
      <c r="CS223" s="18" t="s">
        <v>25</v>
      </c>
      <c r="CT223" s="18">
        <f t="shared" ca="1" si="98"/>
        <v>95</v>
      </c>
      <c r="CU223" s="16" t="str">
        <f t="shared" ca="1" si="108"/>
        <v>7B01015FA501000000000000000000000000000000000C000000000000000000000000000000000000000000000000000000000000000000000000000000000000000000000000000000000000007F000000000000000616080511142C057D</v>
      </c>
      <c r="CV223" s="95">
        <v>222</v>
      </c>
      <c r="CW223" s="21"/>
      <c r="CX223" s="18" t="str">
        <f t="shared" si="109"/>
        <v>00</v>
      </c>
      <c r="CY223" s="18">
        <f t="shared" si="110"/>
        <v>0</v>
      </c>
      <c r="CZ223" s="20"/>
      <c r="DA223" s="21"/>
    </row>
    <row r="224" spans="1:105" ht="33">
      <c r="A224" s="27"/>
      <c r="B224" s="159"/>
      <c r="C224" s="166"/>
      <c r="D224" s="104"/>
      <c r="E224" s="16">
        <v>3</v>
      </c>
      <c r="F224" s="101" t="str">
        <f t="shared" si="99"/>
        <v>255</v>
      </c>
      <c r="G224" s="22" t="s">
        <v>22</v>
      </c>
      <c r="H224" s="18" t="s">
        <v>18</v>
      </c>
      <c r="I224" s="18">
        <v>1</v>
      </c>
      <c r="J224" s="18">
        <v>1</v>
      </c>
      <c r="K224" s="18" t="s">
        <v>448</v>
      </c>
      <c r="L224" s="18" t="s">
        <v>449</v>
      </c>
      <c r="M224" s="18">
        <v>1</v>
      </c>
      <c r="N224" s="18">
        <v>0</v>
      </c>
      <c r="O224" s="18">
        <v>0</v>
      </c>
      <c r="P224" s="18">
        <v>0</v>
      </c>
      <c r="Q224" s="18">
        <v>0</v>
      </c>
      <c r="R224" s="18">
        <v>0</v>
      </c>
      <c r="S224" s="19">
        <v>0</v>
      </c>
      <c r="T224" s="19">
        <v>0</v>
      </c>
      <c r="U224" s="19">
        <v>0</v>
      </c>
      <c r="V224" s="19">
        <v>0</v>
      </c>
      <c r="W224" s="19">
        <v>0</v>
      </c>
      <c r="X224" s="18">
        <v>0</v>
      </c>
      <c r="Y224" s="18" t="s">
        <v>368</v>
      </c>
      <c r="Z224" s="18">
        <v>0</v>
      </c>
      <c r="AA224" s="18">
        <v>0</v>
      </c>
      <c r="AB224" s="18">
        <v>0</v>
      </c>
      <c r="AC224" s="18">
        <v>0</v>
      </c>
      <c r="AD224" s="18">
        <v>0</v>
      </c>
      <c r="AE224" s="18">
        <v>0</v>
      </c>
      <c r="AF224" s="18">
        <v>0</v>
      </c>
      <c r="AG224" s="18">
        <v>0</v>
      </c>
      <c r="AH224" s="18">
        <v>0</v>
      </c>
      <c r="AI224" s="18">
        <v>0</v>
      </c>
      <c r="AJ224" s="18">
        <v>0</v>
      </c>
      <c r="AK224" s="18">
        <v>0</v>
      </c>
      <c r="AL224" s="18">
        <v>0</v>
      </c>
      <c r="AM224" s="18">
        <v>0</v>
      </c>
      <c r="AN224" s="18">
        <v>0</v>
      </c>
      <c r="AO224" s="18">
        <v>0</v>
      </c>
      <c r="AP224" s="18">
        <v>0</v>
      </c>
      <c r="AQ224" s="18">
        <v>0</v>
      </c>
      <c r="AR224" s="18">
        <v>0</v>
      </c>
      <c r="AS224" s="18">
        <v>0</v>
      </c>
      <c r="AT224" s="18">
        <v>0</v>
      </c>
      <c r="AU224" s="18">
        <v>0</v>
      </c>
      <c r="AV224" s="18">
        <v>0</v>
      </c>
      <c r="AW224" s="18">
        <v>0</v>
      </c>
      <c r="AX224" s="18">
        <v>0</v>
      </c>
      <c r="AY224" s="18">
        <v>0</v>
      </c>
      <c r="AZ224" s="18">
        <v>0</v>
      </c>
      <c r="BA224" s="18">
        <v>0</v>
      </c>
      <c r="BB224" s="18">
        <v>0</v>
      </c>
      <c r="BC224" s="18">
        <v>0</v>
      </c>
      <c r="BD224" s="18">
        <v>0</v>
      </c>
      <c r="BE224" s="18">
        <v>0</v>
      </c>
      <c r="BF224" s="18">
        <v>0</v>
      </c>
      <c r="BG224" s="18">
        <v>0</v>
      </c>
      <c r="BH224" s="18">
        <v>0</v>
      </c>
      <c r="BI224" s="18">
        <v>0</v>
      </c>
      <c r="BJ224" s="18">
        <v>0</v>
      </c>
      <c r="BK224" s="18">
        <v>0</v>
      </c>
      <c r="BL224" s="18">
        <v>0</v>
      </c>
      <c r="BM224" s="18">
        <v>0</v>
      </c>
      <c r="BN224" s="18">
        <v>0</v>
      </c>
      <c r="BO224" s="18">
        <v>0</v>
      </c>
      <c r="BP224" s="18">
        <v>0</v>
      </c>
      <c r="BQ224" s="18">
        <v>0</v>
      </c>
      <c r="BR224" s="18">
        <v>0</v>
      </c>
      <c r="BS224" s="18">
        <v>0</v>
      </c>
      <c r="BT224" s="18">
        <v>0</v>
      </c>
      <c r="BU224" s="18">
        <v>0</v>
      </c>
      <c r="BV224" s="18">
        <v>0</v>
      </c>
      <c r="BW224" s="18">
        <v>0</v>
      </c>
      <c r="BX224" s="18">
        <v>0</v>
      </c>
      <c r="BY224" s="18">
        <v>0</v>
      </c>
      <c r="BZ224" s="18">
        <v>0</v>
      </c>
      <c r="CA224" s="18">
        <v>0</v>
      </c>
      <c r="CB224" s="18">
        <v>0</v>
      </c>
      <c r="CC224" s="23" t="str">
        <f t="shared" si="120"/>
        <v>FF</v>
      </c>
      <c r="CD224" s="18">
        <v>0</v>
      </c>
      <c r="CE224" s="18">
        <v>0</v>
      </c>
      <c r="CF224" s="18">
        <v>0</v>
      </c>
      <c r="CG224" s="18">
        <v>0</v>
      </c>
      <c r="CH224" s="18">
        <v>0</v>
      </c>
      <c r="CI224" s="18">
        <v>0</v>
      </c>
      <c r="CJ224" s="18">
        <v>0</v>
      </c>
      <c r="CK224" s="18" t="str">
        <f t="shared" ca="1" si="100"/>
        <v>06</v>
      </c>
      <c r="CL224" s="18" t="str">
        <f t="shared" ca="1" si="101"/>
        <v>16</v>
      </c>
      <c r="CM224" s="18" t="str">
        <f t="shared" ca="1" si="102"/>
        <v>08</v>
      </c>
      <c r="CN224" s="18" t="str">
        <f t="shared" ca="1" si="103"/>
        <v>05</v>
      </c>
      <c r="CO224" s="18" t="str">
        <f t="shared" ca="1" si="104"/>
        <v>11</v>
      </c>
      <c r="CP224" s="18" t="str">
        <f t="shared" ca="1" si="105"/>
        <v>14</v>
      </c>
      <c r="CQ224" s="18" t="str">
        <f t="shared" ca="1" si="106"/>
        <v>2C</v>
      </c>
      <c r="CR224" s="18" t="str">
        <f t="shared" ca="1" si="107"/>
        <v>05</v>
      </c>
      <c r="CS224" s="18" t="s">
        <v>25</v>
      </c>
      <c r="CT224" s="18">
        <f t="shared" ca="1" si="98"/>
        <v>95</v>
      </c>
      <c r="CU224" s="16" t="str">
        <f t="shared" ca="1" si="108"/>
        <v>7B01015FA501000000000000000000000000000000000C00000000000000000000000000000000000000000000000000000000000000000000000000000000000000000000000000000000000000FF000000000000000616080511142C057D</v>
      </c>
      <c r="CV224" s="95">
        <v>223</v>
      </c>
      <c r="CW224" s="21"/>
      <c r="CX224" s="18" t="str">
        <f t="shared" si="109"/>
        <v>00</v>
      </c>
      <c r="CY224" s="18">
        <f t="shared" si="110"/>
        <v>0</v>
      </c>
      <c r="CZ224" s="20"/>
      <c r="DA224" s="21"/>
    </row>
    <row r="225" spans="1:105" ht="33">
      <c r="A225" s="27"/>
      <c r="B225" s="157">
        <v>79</v>
      </c>
      <c r="C225" s="105" t="s">
        <v>369</v>
      </c>
      <c r="D225" s="104" t="s">
        <v>736</v>
      </c>
      <c r="E225" s="16">
        <v>1</v>
      </c>
      <c r="F225" s="101" t="str">
        <f t="shared" si="99"/>
        <v>000</v>
      </c>
      <c r="G225" s="22">
        <v>0</v>
      </c>
      <c r="H225" s="18" t="s">
        <v>18</v>
      </c>
      <c r="I225" s="18">
        <v>1</v>
      </c>
      <c r="J225" s="18">
        <v>1</v>
      </c>
      <c r="K225" s="18" t="s">
        <v>448</v>
      </c>
      <c r="L225" s="18" t="s">
        <v>449</v>
      </c>
      <c r="M225" s="18">
        <v>1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8">
        <v>0</v>
      </c>
      <c r="Y225" s="18" t="s">
        <v>368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</v>
      </c>
      <c r="AF225" s="18">
        <v>0</v>
      </c>
      <c r="AG225" s="18">
        <v>0</v>
      </c>
      <c r="AH225" s="18">
        <v>0</v>
      </c>
      <c r="AI225" s="18">
        <v>0</v>
      </c>
      <c r="AJ225" s="18">
        <v>0</v>
      </c>
      <c r="AK225" s="18">
        <v>0</v>
      </c>
      <c r="AL225" s="18">
        <v>0</v>
      </c>
      <c r="AM225" s="18">
        <v>0</v>
      </c>
      <c r="AN225" s="18">
        <v>0</v>
      </c>
      <c r="AO225" s="18">
        <v>0</v>
      </c>
      <c r="AP225" s="18">
        <v>0</v>
      </c>
      <c r="AQ225" s="18">
        <v>0</v>
      </c>
      <c r="AR225" s="18">
        <v>0</v>
      </c>
      <c r="AS225" s="18">
        <v>0</v>
      </c>
      <c r="AT225" s="18">
        <v>0</v>
      </c>
      <c r="AU225" s="18">
        <v>0</v>
      </c>
      <c r="AV225" s="18">
        <v>0</v>
      </c>
      <c r="AW225" s="18">
        <v>0</v>
      </c>
      <c r="AX225" s="18">
        <v>0</v>
      </c>
      <c r="AY225" s="18">
        <v>0</v>
      </c>
      <c r="AZ225" s="18">
        <v>0</v>
      </c>
      <c r="BA225" s="18">
        <v>0</v>
      </c>
      <c r="BB225" s="18">
        <v>0</v>
      </c>
      <c r="BC225" s="18">
        <v>0</v>
      </c>
      <c r="BD225" s="18">
        <v>0</v>
      </c>
      <c r="BE225" s="18">
        <v>0</v>
      </c>
      <c r="BF225" s="18">
        <v>0</v>
      </c>
      <c r="BG225" s="18">
        <v>0</v>
      </c>
      <c r="BH225" s="18">
        <v>0</v>
      </c>
      <c r="BI225" s="18">
        <v>0</v>
      </c>
      <c r="BJ225" s="18">
        <v>0</v>
      </c>
      <c r="BK225" s="18">
        <v>0</v>
      </c>
      <c r="BL225" s="18">
        <v>0</v>
      </c>
      <c r="BM225" s="18">
        <v>0</v>
      </c>
      <c r="BN225" s="18">
        <v>0</v>
      </c>
      <c r="BO225" s="18">
        <v>0</v>
      </c>
      <c r="BP225" s="18">
        <v>0</v>
      </c>
      <c r="BQ225" s="18">
        <v>0</v>
      </c>
      <c r="BR225" s="18">
        <v>0</v>
      </c>
      <c r="BS225" s="18">
        <v>0</v>
      </c>
      <c r="BT225" s="18">
        <v>0</v>
      </c>
      <c r="BU225" s="18">
        <v>0</v>
      </c>
      <c r="BV225" s="18">
        <v>0</v>
      </c>
      <c r="BW225" s="18">
        <v>0</v>
      </c>
      <c r="BX225" s="18">
        <v>0</v>
      </c>
      <c r="BY225" s="18">
        <v>0</v>
      </c>
      <c r="BZ225" s="18">
        <v>0</v>
      </c>
      <c r="CA225" s="18">
        <v>0</v>
      </c>
      <c r="CB225" s="18">
        <v>0</v>
      </c>
      <c r="CC225" s="18">
        <v>0</v>
      </c>
      <c r="CD225" s="23">
        <f>G225</f>
        <v>0</v>
      </c>
      <c r="CE225" s="18">
        <v>0</v>
      </c>
      <c r="CF225" s="18">
        <v>0</v>
      </c>
      <c r="CG225" s="18">
        <v>0</v>
      </c>
      <c r="CH225" s="18">
        <v>0</v>
      </c>
      <c r="CI225" s="18">
        <v>0</v>
      </c>
      <c r="CJ225" s="18">
        <v>0</v>
      </c>
      <c r="CK225" s="18" t="str">
        <f t="shared" ca="1" si="100"/>
        <v>06</v>
      </c>
      <c r="CL225" s="18" t="str">
        <f t="shared" ca="1" si="101"/>
        <v>16</v>
      </c>
      <c r="CM225" s="18" t="str">
        <f t="shared" ca="1" si="102"/>
        <v>08</v>
      </c>
      <c r="CN225" s="18" t="str">
        <f t="shared" ca="1" si="103"/>
        <v>05</v>
      </c>
      <c r="CO225" s="18" t="str">
        <f t="shared" ca="1" si="104"/>
        <v>11</v>
      </c>
      <c r="CP225" s="18" t="str">
        <f t="shared" ca="1" si="105"/>
        <v>14</v>
      </c>
      <c r="CQ225" s="18" t="str">
        <f t="shared" ca="1" si="106"/>
        <v>2C</v>
      </c>
      <c r="CR225" s="18" t="str">
        <f t="shared" ca="1" si="107"/>
        <v>00</v>
      </c>
      <c r="CS225" s="18" t="s">
        <v>25</v>
      </c>
      <c r="CT225" s="18">
        <f t="shared" ca="1" si="98"/>
        <v>95</v>
      </c>
      <c r="CU225" s="16" t="str">
        <f t="shared" ca="1" si="108"/>
        <v>7B01015FA501000000000000000000000000000000000C0000000000000000000000000000000000000000000000000000000000000000000000000000000000000000000000000000000000000000000000000000000616080511142C007D</v>
      </c>
      <c r="CV225" s="95">
        <v>224</v>
      </c>
      <c r="CW225" s="21"/>
      <c r="CX225" s="18" t="str">
        <f t="shared" si="109"/>
        <v>00</v>
      </c>
      <c r="CY225" s="18">
        <f t="shared" si="110"/>
        <v>0</v>
      </c>
      <c r="CZ225" s="20"/>
      <c r="DA225" s="21"/>
    </row>
    <row r="226" spans="1:105" ht="33">
      <c r="A226" s="27"/>
      <c r="B226" s="158"/>
      <c r="C226" s="165" t="s">
        <v>441</v>
      </c>
      <c r="D226" s="104"/>
      <c r="E226" s="16">
        <v>2</v>
      </c>
      <c r="F226" s="101" t="str">
        <f t="shared" si="99"/>
        <v>127</v>
      </c>
      <c r="G226" s="22" t="s">
        <v>246</v>
      </c>
      <c r="H226" s="18" t="s">
        <v>18</v>
      </c>
      <c r="I226" s="18">
        <v>1</v>
      </c>
      <c r="J226" s="18">
        <v>1</v>
      </c>
      <c r="K226" s="18" t="s">
        <v>448</v>
      </c>
      <c r="L226" s="18" t="s">
        <v>449</v>
      </c>
      <c r="M226" s="18">
        <v>1</v>
      </c>
      <c r="N226" s="18">
        <v>0</v>
      </c>
      <c r="O226" s="18">
        <v>0</v>
      </c>
      <c r="P226" s="18">
        <v>0</v>
      </c>
      <c r="Q226" s="18">
        <v>0</v>
      </c>
      <c r="R226" s="18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0</v>
      </c>
      <c r="X226" s="18">
        <v>0</v>
      </c>
      <c r="Y226" s="18" t="s">
        <v>368</v>
      </c>
      <c r="Z226" s="18">
        <v>0</v>
      </c>
      <c r="AA226" s="18">
        <v>0</v>
      </c>
      <c r="AB226" s="18">
        <v>0</v>
      </c>
      <c r="AC226" s="18">
        <v>0</v>
      </c>
      <c r="AD226" s="18">
        <v>0</v>
      </c>
      <c r="AE226" s="18">
        <v>0</v>
      </c>
      <c r="AF226" s="18">
        <v>0</v>
      </c>
      <c r="AG226" s="18">
        <v>0</v>
      </c>
      <c r="AH226" s="18">
        <v>0</v>
      </c>
      <c r="AI226" s="18">
        <v>0</v>
      </c>
      <c r="AJ226" s="18">
        <v>0</v>
      </c>
      <c r="AK226" s="18">
        <v>0</v>
      </c>
      <c r="AL226" s="18">
        <v>0</v>
      </c>
      <c r="AM226" s="18">
        <v>0</v>
      </c>
      <c r="AN226" s="18">
        <v>0</v>
      </c>
      <c r="AO226" s="18">
        <v>0</v>
      </c>
      <c r="AP226" s="18">
        <v>0</v>
      </c>
      <c r="AQ226" s="18">
        <v>0</v>
      </c>
      <c r="AR226" s="18">
        <v>0</v>
      </c>
      <c r="AS226" s="18">
        <v>0</v>
      </c>
      <c r="AT226" s="18">
        <v>0</v>
      </c>
      <c r="AU226" s="18">
        <v>0</v>
      </c>
      <c r="AV226" s="18">
        <v>0</v>
      </c>
      <c r="AW226" s="18">
        <v>0</v>
      </c>
      <c r="AX226" s="18">
        <v>0</v>
      </c>
      <c r="AY226" s="18">
        <v>0</v>
      </c>
      <c r="AZ226" s="18">
        <v>0</v>
      </c>
      <c r="BA226" s="18">
        <v>0</v>
      </c>
      <c r="BB226" s="18">
        <v>0</v>
      </c>
      <c r="BC226" s="18">
        <v>0</v>
      </c>
      <c r="BD226" s="18">
        <v>0</v>
      </c>
      <c r="BE226" s="18">
        <v>0</v>
      </c>
      <c r="BF226" s="18">
        <v>0</v>
      </c>
      <c r="BG226" s="18">
        <v>0</v>
      </c>
      <c r="BH226" s="18">
        <v>0</v>
      </c>
      <c r="BI226" s="18">
        <v>0</v>
      </c>
      <c r="BJ226" s="18">
        <v>0</v>
      </c>
      <c r="BK226" s="18">
        <v>0</v>
      </c>
      <c r="BL226" s="18">
        <v>0</v>
      </c>
      <c r="BM226" s="18">
        <v>0</v>
      </c>
      <c r="BN226" s="18">
        <v>0</v>
      </c>
      <c r="BO226" s="18">
        <v>0</v>
      </c>
      <c r="BP226" s="18">
        <v>0</v>
      </c>
      <c r="BQ226" s="18">
        <v>0</v>
      </c>
      <c r="BR226" s="18">
        <v>0</v>
      </c>
      <c r="BS226" s="18">
        <v>0</v>
      </c>
      <c r="BT226" s="18">
        <v>0</v>
      </c>
      <c r="BU226" s="18">
        <v>0</v>
      </c>
      <c r="BV226" s="18">
        <v>0</v>
      </c>
      <c r="BW226" s="18">
        <v>0</v>
      </c>
      <c r="BX226" s="18">
        <v>0</v>
      </c>
      <c r="BY226" s="18">
        <v>0</v>
      </c>
      <c r="BZ226" s="18">
        <v>0</v>
      </c>
      <c r="CA226" s="18">
        <v>0</v>
      </c>
      <c r="CB226" s="18">
        <v>0</v>
      </c>
      <c r="CC226" s="18">
        <v>0</v>
      </c>
      <c r="CD226" s="23" t="str">
        <f t="shared" ref="CD226:CD227" si="121">G226</f>
        <v>7F</v>
      </c>
      <c r="CE226" s="18">
        <v>0</v>
      </c>
      <c r="CF226" s="18">
        <v>0</v>
      </c>
      <c r="CG226" s="18">
        <v>0</v>
      </c>
      <c r="CH226" s="18">
        <v>0</v>
      </c>
      <c r="CI226" s="18">
        <v>0</v>
      </c>
      <c r="CJ226" s="18">
        <v>0</v>
      </c>
      <c r="CK226" s="18" t="str">
        <f t="shared" ca="1" si="100"/>
        <v>06</v>
      </c>
      <c r="CL226" s="18" t="str">
        <f t="shared" ca="1" si="101"/>
        <v>16</v>
      </c>
      <c r="CM226" s="18" t="str">
        <f t="shared" ca="1" si="102"/>
        <v>08</v>
      </c>
      <c r="CN226" s="18" t="str">
        <f t="shared" ca="1" si="103"/>
        <v>05</v>
      </c>
      <c r="CO226" s="18" t="str">
        <f t="shared" ca="1" si="104"/>
        <v>11</v>
      </c>
      <c r="CP226" s="18" t="str">
        <f t="shared" ca="1" si="105"/>
        <v>14</v>
      </c>
      <c r="CQ226" s="18" t="str">
        <f t="shared" ca="1" si="106"/>
        <v>2C</v>
      </c>
      <c r="CR226" s="18" t="str">
        <f t="shared" ca="1" si="107"/>
        <v>05</v>
      </c>
      <c r="CS226" s="18" t="s">
        <v>25</v>
      </c>
      <c r="CT226" s="18">
        <f t="shared" ca="1" si="98"/>
        <v>95</v>
      </c>
      <c r="CU226" s="16" t="str">
        <f t="shared" ca="1" si="108"/>
        <v>7B01015FA501000000000000000000000000000000000C00000000000000000000000000000000000000000000000000000000000000000000000000000000000000000000000000000000000000007F0000000000000616080511142C057D</v>
      </c>
      <c r="CV226" s="95">
        <v>225</v>
      </c>
      <c r="CW226" s="21"/>
      <c r="CX226" s="18" t="str">
        <f t="shared" si="109"/>
        <v>00</v>
      </c>
      <c r="CY226" s="18">
        <f t="shared" si="110"/>
        <v>0</v>
      </c>
      <c r="CZ226" s="20"/>
      <c r="DA226" s="21"/>
    </row>
    <row r="227" spans="1:105" ht="33">
      <c r="A227" s="27"/>
      <c r="B227" s="159"/>
      <c r="C227" s="166"/>
      <c r="D227" s="104"/>
      <c r="E227" s="16">
        <v>3</v>
      </c>
      <c r="F227" s="101" t="str">
        <f t="shared" si="99"/>
        <v>255</v>
      </c>
      <c r="G227" s="22" t="s">
        <v>22</v>
      </c>
      <c r="H227" s="18" t="s">
        <v>18</v>
      </c>
      <c r="I227" s="18">
        <v>1</v>
      </c>
      <c r="J227" s="18">
        <v>1</v>
      </c>
      <c r="K227" s="18" t="s">
        <v>448</v>
      </c>
      <c r="L227" s="18" t="s">
        <v>449</v>
      </c>
      <c r="M227" s="18">
        <v>1</v>
      </c>
      <c r="N227" s="18">
        <v>0</v>
      </c>
      <c r="O227" s="18">
        <v>0</v>
      </c>
      <c r="P227" s="18">
        <v>0</v>
      </c>
      <c r="Q227" s="18">
        <v>0</v>
      </c>
      <c r="R227" s="18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0</v>
      </c>
      <c r="X227" s="18">
        <v>0</v>
      </c>
      <c r="Y227" s="18" t="s">
        <v>368</v>
      </c>
      <c r="Z227" s="18">
        <v>0</v>
      </c>
      <c r="AA227" s="18">
        <v>0</v>
      </c>
      <c r="AB227" s="18">
        <v>0</v>
      </c>
      <c r="AC227" s="18">
        <v>0</v>
      </c>
      <c r="AD227" s="18">
        <v>0</v>
      </c>
      <c r="AE227" s="18">
        <v>0</v>
      </c>
      <c r="AF227" s="18">
        <v>0</v>
      </c>
      <c r="AG227" s="18">
        <v>0</v>
      </c>
      <c r="AH227" s="18">
        <v>0</v>
      </c>
      <c r="AI227" s="18">
        <v>0</v>
      </c>
      <c r="AJ227" s="18">
        <v>0</v>
      </c>
      <c r="AK227" s="18">
        <v>0</v>
      </c>
      <c r="AL227" s="18">
        <v>0</v>
      </c>
      <c r="AM227" s="18">
        <v>0</v>
      </c>
      <c r="AN227" s="18">
        <v>0</v>
      </c>
      <c r="AO227" s="18">
        <v>0</v>
      </c>
      <c r="AP227" s="18">
        <v>0</v>
      </c>
      <c r="AQ227" s="18">
        <v>0</v>
      </c>
      <c r="AR227" s="18">
        <v>0</v>
      </c>
      <c r="AS227" s="18">
        <v>0</v>
      </c>
      <c r="AT227" s="18">
        <v>0</v>
      </c>
      <c r="AU227" s="18">
        <v>0</v>
      </c>
      <c r="AV227" s="18">
        <v>0</v>
      </c>
      <c r="AW227" s="18">
        <v>0</v>
      </c>
      <c r="AX227" s="18">
        <v>0</v>
      </c>
      <c r="AY227" s="18">
        <v>0</v>
      </c>
      <c r="AZ227" s="18">
        <v>0</v>
      </c>
      <c r="BA227" s="18">
        <v>0</v>
      </c>
      <c r="BB227" s="18">
        <v>0</v>
      </c>
      <c r="BC227" s="18">
        <v>0</v>
      </c>
      <c r="BD227" s="18">
        <v>0</v>
      </c>
      <c r="BE227" s="18">
        <v>0</v>
      </c>
      <c r="BF227" s="18">
        <v>0</v>
      </c>
      <c r="BG227" s="18">
        <v>0</v>
      </c>
      <c r="BH227" s="18">
        <v>0</v>
      </c>
      <c r="BI227" s="18">
        <v>0</v>
      </c>
      <c r="BJ227" s="18">
        <v>0</v>
      </c>
      <c r="BK227" s="18">
        <v>0</v>
      </c>
      <c r="BL227" s="18">
        <v>0</v>
      </c>
      <c r="BM227" s="18">
        <v>0</v>
      </c>
      <c r="BN227" s="18">
        <v>0</v>
      </c>
      <c r="BO227" s="18">
        <v>0</v>
      </c>
      <c r="BP227" s="18">
        <v>0</v>
      </c>
      <c r="BQ227" s="18">
        <v>0</v>
      </c>
      <c r="BR227" s="18">
        <v>0</v>
      </c>
      <c r="BS227" s="18">
        <v>0</v>
      </c>
      <c r="BT227" s="18">
        <v>0</v>
      </c>
      <c r="BU227" s="18">
        <v>0</v>
      </c>
      <c r="BV227" s="18">
        <v>0</v>
      </c>
      <c r="BW227" s="18">
        <v>0</v>
      </c>
      <c r="BX227" s="18">
        <v>0</v>
      </c>
      <c r="BY227" s="18">
        <v>0</v>
      </c>
      <c r="BZ227" s="18">
        <v>0</v>
      </c>
      <c r="CA227" s="18">
        <v>0</v>
      </c>
      <c r="CB227" s="18">
        <v>0</v>
      </c>
      <c r="CC227" s="18">
        <v>0</v>
      </c>
      <c r="CD227" s="23" t="str">
        <f t="shared" si="121"/>
        <v>FF</v>
      </c>
      <c r="CE227" s="18">
        <v>0</v>
      </c>
      <c r="CF227" s="18">
        <v>0</v>
      </c>
      <c r="CG227" s="18">
        <v>0</v>
      </c>
      <c r="CH227" s="18">
        <v>0</v>
      </c>
      <c r="CI227" s="18">
        <v>0</v>
      </c>
      <c r="CJ227" s="18">
        <v>0</v>
      </c>
      <c r="CK227" s="18" t="str">
        <f t="shared" ca="1" si="100"/>
        <v>06</v>
      </c>
      <c r="CL227" s="18" t="str">
        <f t="shared" ca="1" si="101"/>
        <v>16</v>
      </c>
      <c r="CM227" s="18" t="str">
        <f t="shared" ca="1" si="102"/>
        <v>08</v>
      </c>
      <c r="CN227" s="18" t="str">
        <f t="shared" ca="1" si="103"/>
        <v>05</v>
      </c>
      <c r="CO227" s="18" t="str">
        <f t="shared" ca="1" si="104"/>
        <v>11</v>
      </c>
      <c r="CP227" s="18" t="str">
        <f t="shared" ca="1" si="105"/>
        <v>14</v>
      </c>
      <c r="CQ227" s="18" t="str">
        <f t="shared" ca="1" si="106"/>
        <v>2C</v>
      </c>
      <c r="CR227" s="18" t="str">
        <f t="shared" ca="1" si="107"/>
        <v>05</v>
      </c>
      <c r="CS227" s="18" t="s">
        <v>25</v>
      </c>
      <c r="CT227" s="18">
        <f t="shared" ca="1" si="98"/>
        <v>95</v>
      </c>
      <c r="CU227" s="16" t="str">
        <f t="shared" ca="1" si="108"/>
        <v>7B01015FA501000000000000000000000000000000000C0000000000000000000000000000000000000000000000000000000000000000000000000000000000000000000000000000000000000000FF0000000000000616080511142C057D</v>
      </c>
      <c r="CV227" s="95">
        <v>226</v>
      </c>
      <c r="CW227" s="21"/>
      <c r="CX227" s="18" t="str">
        <f t="shared" si="109"/>
        <v>00</v>
      </c>
      <c r="CY227" s="18">
        <f t="shared" si="110"/>
        <v>0</v>
      </c>
      <c r="CZ227" s="20"/>
      <c r="DA227" s="21"/>
    </row>
    <row r="228" spans="1:105" ht="33">
      <c r="A228" s="27"/>
      <c r="B228" s="157">
        <v>80</v>
      </c>
      <c r="C228" s="105" t="s">
        <v>367</v>
      </c>
      <c r="D228" s="104" t="s">
        <v>734</v>
      </c>
      <c r="E228" s="16">
        <v>1</v>
      </c>
      <c r="F228" s="101" t="str">
        <f t="shared" si="99"/>
        <v>000</v>
      </c>
      <c r="G228" s="22">
        <v>0</v>
      </c>
      <c r="H228" s="18" t="s">
        <v>18</v>
      </c>
      <c r="I228" s="18">
        <v>1</v>
      </c>
      <c r="J228" s="18">
        <v>1</v>
      </c>
      <c r="K228" s="18" t="s">
        <v>448</v>
      </c>
      <c r="L228" s="18" t="s">
        <v>449</v>
      </c>
      <c r="M228" s="18">
        <v>1</v>
      </c>
      <c r="N228" s="18">
        <v>0</v>
      </c>
      <c r="O228" s="18">
        <v>0</v>
      </c>
      <c r="P228" s="18">
        <v>0</v>
      </c>
      <c r="Q228" s="18">
        <v>0</v>
      </c>
      <c r="R228" s="18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0</v>
      </c>
      <c r="X228" s="18">
        <v>0</v>
      </c>
      <c r="Y228" s="18" t="s">
        <v>368</v>
      </c>
      <c r="Z228" s="18">
        <v>0</v>
      </c>
      <c r="AA228" s="18">
        <v>0</v>
      </c>
      <c r="AB228" s="18">
        <v>0</v>
      </c>
      <c r="AC228" s="18">
        <v>0</v>
      </c>
      <c r="AD228" s="18">
        <v>0</v>
      </c>
      <c r="AE228" s="18">
        <v>0</v>
      </c>
      <c r="AF228" s="18">
        <v>0</v>
      </c>
      <c r="AG228" s="18">
        <v>0</v>
      </c>
      <c r="AH228" s="18">
        <v>0</v>
      </c>
      <c r="AI228" s="18">
        <v>0</v>
      </c>
      <c r="AJ228" s="18">
        <v>0</v>
      </c>
      <c r="AK228" s="18">
        <v>0</v>
      </c>
      <c r="AL228" s="18">
        <v>0</v>
      </c>
      <c r="AM228" s="18">
        <v>0</v>
      </c>
      <c r="AN228" s="18">
        <v>0</v>
      </c>
      <c r="AO228" s="18">
        <v>0</v>
      </c>
      <c r="AP228" s="18">
        <v>0</v>
      </c>
      <c r="AQ228" s="18">
        <v>0</v>
      </c>
      <c r="AR228" s="18">
        <v>0</v>
      </c>
      <c r="AS228" s="18">
        <v>0</v>
      </c>
      <c r="AT228" s="18">
        <v>0</v>
      </c>
      <c r="AU228" s="18">
        <v>0</v>
      </c>
      <c r="AV228" s="18">
        <v>0</v>
      </c>
      <c r="AW228" s="18">
        <v>0</v>
      </c>
      <c r="AX228" s="18">
        <v>0</v>
      </c>
      <c r="AY228" s="18">
        <v>0</v>
      </c>
      <c r="AZ228" s="18">
        <v>0</v>
      </c>
      <c r="BA228" s="18">
        <v>0</v>
      </c>
      <c r="BB228" s="18">
        <v>0</v>
      </c>
      <c r="BC228" s="18">
        <v>0</v>
      </c>
      <c r="BD228" s="18">
        <v>0</v>
      </c>
      <c r="BE228" s="18">
        <v>0</v>
      </c>
      <c r="BF228" s="18">
        <v>0</v>
      </c>
      <c r="BG228" s="18">
        <v>0</v>
      </c>
      <c r="BH228" s="18">
        <v>0</v>
      </c>
      <c r="BI228" s="18">
        <v>0</v>
      </c>
      <c r="BJ228" s="18">
        <v>0</v>
      </c>
      <c r="BK228" s="18">
        <v>0</v>
      </c>
      <c r="BL228" s="18">
        <v>0</v>
      </c>
      <c r="BM228" s="18">
        <v>0</v>
      </c>
      <c r="BN228" s="18">
        <v>0</v>
      </c>
      <c r="BO228" s="18">
        <v>0</v>
      </c>
      <c r="BP228" s="18">
        <v>0</v>
      </c>
      <c r="BQ228" s="18">
        <v>0</v>
      </c>
      <c r="BR228" s="18">
        <v>0</v>
      </c>
      <c r="BS228" s="18">
        <v>0</v>
      </c>
      <c r="BT228" s="18">
        <v>0</v>
      </c>
      <c r="BU228" s="18">
        <v>0</v>
      </c>
      <c r="BV228" s="18">
        <v>0</v>
      </c>
      <c r="BW228" s="18">
        <v>0</v>
      </c>
      <c r="BX228" s="18">
        <v>0</v>
      </c>
      <c r="BY228" s="18">
        <v>0</v>
      </c>
      <c r="BZ228" s="18">
        <v>0</v>
      </c>
      <c r="CA228" s="18">
        <v>0</v>
      </c>
      <c r="CB228" s="18">
        <v>0</v>
      </c>
      <c r="CC228" s="18">
        <v>0</v>
      </c>
      <c r="CD228" s="18">
        <v>0</v>
      </c>
      <c r="CE228" s="23">
        <f>G228</f>
        <v>0</v>
      </c>
      <c r="CF228" s="18">
        <v>0</v>
      </c>
      <c r="CG228" s="18">
        <v>0</v>
      </c>
      <c r="CH228" s="18">
        <v>0</v>
      </c>
      <c r="CI228" s="18">
        <v>0</v>
      </c>
      <c r="CJ228" s="18">
        <v>0</v>
      </c>
      <c r="CK228" s="18" t="str">
        <f t="shared" ca="1" si="100"/>
        <v>06</v>
      </c>
      <c r="CL228" s="18" t="str">
        <f t="shared" ca="1" si="101"/>
        <v>16</v>
      </c>
      <c r="CM228" s="18" t="str">
        <f t="shared" ca="1" si="102"/>
        <v>08</v>
      </c>
      <c r="CN228" s="18" t="str">
        <f t="shared" ca="1" si="103"/>
        <v>05</v>
      </c>
      <c r="CO228" s="18" t="str">
        <f t="shared" ca="1" si="104"/>
        <v>11</v>
      </c>
      <c r="CP228" s="18" t="str">
        <f t="shared" ca="1" si="105"/>
        <v>14</v>
      </c>
      <c r="CQ228" s="18" t="str">
        <f t="shared" ca="1" si="106"/>
        <v>2C</v>
      </c>
      <c r="CR228" s="18" t="str">
        <f t="shared" ca="1" si="107"/>
        <v>00</v>
      </c>
      <c r="CS228" s="18" t="s">
        <v>25</v>
      </c>
      <c r="CT228" s="18">
        <f t="shared" ca="1" si="98"/>
        <v>95</v>
      </c>
      <c r="CU228" s="16" t="str">
        <f t="shared" ca="1" si="108"/>
        <v>7B01015FA501000000000000000000000000000000000C0000000000000000000000000000000000000000000000000000000000000000000000000000000000000000000000000000000000000000000000000000000616080511142C007D</v>
      </c>
      <c r="CV228" s="95">
        <v>227</v>
      </c>
      <c r="CW228" s="21"/>
      <c r="CX228" s="18" t="str">
        <f t="shared" si="109"/>
        <v>00</v>
      </c>
      <c r="CY228" s="18">
        <f t="shared" si="110"/>
        <v>0</v>
      </c>
      <c r="CZ228" s="20"/>
      <c r="DA228" s="21"/>
    </row>
    <row r="229" spans="1:105" ht="33">
      <c r="A229" s="27"/>
      <c r="B229" s="158"/>
      <c r="C229" s="165" t="s">
        <v>442</v>
      </c>
      <c r="D229" s="104"/>
      <c r="E229" s="16">
        <v>2</v>
      </c>
      <c r="F229" s="101" t="str">
        <f t="shared" si="99"/>
        <v>127</v>
      </c>
      <c r="G229" s="22" t="s">
        <v>246</v>
      </c>
      <c r="H229" s="18" t="s">
        <v>18</v>
      </c>
      <c r="I229" s="18">
        <v>1</v>
      </c>
      <c r="J229" s="18">
        <v>1</v>
      </c>
      <c r="K229" s="18" t="s">
        <v>448</v>
      </c>
      <c r="L229" s="18" t="s">
        <v>449</v>
      </c>
      <c r="M229" s="18">
        <v>1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0</v>
      </c>
      <c r="X229" s="18">
        <v>0</v>
      </c>
      <c r="Y229" s="18" t="s">
        <v>368</v>
      </c>
      <c r="Z229" s="18">
        <v>0</v>
      </c>
      <c r="AA229" s="18">
        <v>0</v>
      </c>
      <c r="AB229" s="18">
        <v>0</v>
      </c>
      <c r="AC229" s="18">
        <v>0</v>
      </c>
      <c r="AD229" s="18">
        <v>0</v>
      </c>
      <c r="AE229" s="18">
        <v>0</v>
      </c>
      <c r="AF229" s="18">
        <v>0</v>
      </c>
      <c r="AG229" s="18">
        <v>0</v>
      </c>
      <c r="AH229" s="18">
        <v>0</v>
      </c>
      <c r="AI229" s="18">
        <v>0</v>
      </c>
      <c r="AJ229" s="18">
        <v>0</v>
      </c>
      <c r="AK229" s="18">
        <v>0</v>
      </c>
      <c r="AL229" s="18">
        <v>0</v>
      </c>
      <c r="AM229" s="18">
        <v>0</v>
      </c>
      <c r="AN229" s="18">
        <v>0</v>
      </c>
      <c r="AO229" s="18">
        <v>0</v>
      </c>
      <c r="AP229" s="18">
        <v>0</v>
      </c>
      <c r="AQ229" s="18">
        <v>0</v>
      </c>
      <c r="AR229" s="18">
        <v>0</v>
      </c>
      <c r="AS229" s="18">
        <v>0</v>
      </c>
      <c r="AT229" s="18">
        <v>0</v>
      </c>
      <c r="AU229" s="18">
        <v>0</v>
      </c>
      <c r="AV229" s="18">
        <v>0</v>
      </c>
      <c r="AW229" s="18">
        <v>0</v>
      </c>
      <c r="AX229" s="18">
        <v>0</v>
      </c>
      <c r="AY229" s="18">
        <v>0</v>
      </c>
      <c r="AZ229" s="18">
        <v>0</v>
      </c>
      <c r="BA229" s="18">
        <v>0</v>
      </c>
      <c r="BB229" s="18">
        <v>0</v>
      </c>
      <c r="BC229" s="18">
        <v>0</v>
      </c>
      <c r="BD229" s="18">
        <v>0</v>
      </c>
      <c r="BE229" s="18">
        <v>0</v>
      </c>
      <c r="BF229" s="18">
        <v>0</v>
      </c>
      <c r="BG229" s="18">
        <v>0</v>
      </c>
      <c r="BH229" s="18">
        <v>0</v>
      </c>
      <c r="BI229" s="18">
        <v>0</v>
      </c>
      <c r="BJ229" s="18">
        <v>0</v>
      </c>
      <c r="BK229" s="18">
        <v>0</v>
      </c>
      <c r="BL229" s="18">
        <v>0</v>
      </c>
      <c r="BM229" s="18">
        <v>0</v>
      </c>
      <c r="BN229" s="18">
        <v>0</v>
      </c>
      <c r="BO229" s="18">
        <v>0</v>
      </c>
      <c r="BP229" s="18">
        <v>0</v>
      </c>
      <c r="BQ229" s="18">
        <v>0</v>
      </c>
      <c r="BR229" s="18">
        <v>0</v>
      </c>
      <c r="BS229" s="18">
        <v>0</v>
      </c>
      <c r="BT229" s="18">
        <v>0</v>
      </c>
      <c r="BU229" s="18">
        <v>0</v>
      </c>
      <c r="BV229" s="18">
        <v>0</v>
      </c>
      <c r="BW229" s="18">
        <v>0</v>
      </c>
      <c r="BX229" s="18">
        <v>0</v>
      </c>
      <c r="BY229" s="18">
        <v>0</v>
      </c>
      <c r="BZ229" s="18">
        <v>0</v>
      </c>
      <c r="CA229" s="18">
        <v>0</v>
      </c>
      <c r="CB229" s="18">
        <v>0</v>
      </c>
      <c r="CC229" s="18">
        <v>0</v>
      </c>
      <c r="CD229" s="18">
        <v>0</v>
      </c>
      <c r="CE229" s="23" t="str">
        <f t="shared" ref="CE229:CE230" si="122">G229</f>
        <v>7F</v>
      </c>
      <c r="CF229" s="18">
        <v>0</v>
      </c>
      <c r="CG229" s="18">
        <v>0</v>
      </c>
      <c r="CH229" s="18">
        <v>0</v>
      </c>
      <c r="CI229" s="18">
        <v>0</v>
      </c>
      <c r="CJ229" s="18">
        <v>0</v>
      </c>
      <c r="CK229" s="18" t="str">
        <f t="shared" ca="1" si="100"/>
        <v>06</v>
      </c>
      <c r="CL229" s="18" t="str">
        <f t="shared" ca="1" si="101"/>
        <v>16</v>
      </c>
      <c r="CM229" s="18" t="str">
        <f t="shared" ca="1" si="102"/>
        <v>08</v>
      </c>
      <c r="CN229" s="18" t="str">
        <f t="shared" ca="1" si="103"/>
        <v>05</v>
      </c>
      <c r="CO229" s="18" t="str">
        <f t="shared" ca="1" si="104"/>
        <v>11</v>
      </c>
      <c r="CP229" s="18" t="str">
        <f t="shared" ca="1" si="105"/>
        <v>14</v>
      </c>
      <c r="CQ229" s="18" t="str">
        <f t="shared" ca="1" si="106"/>
        <v>2C</v>
      </c>
      <c r="CR229" s="18" t="str">
        <f t="shared" ca="1" si="107"/>
        <v>05</v>
      </c>
      <c r="CS229" s="18" t="s">
        <v>25</v>
      </c>
      <c r="CT229" s="18">
        <f t="shared" ca="1" si="98"/>
        <v>95</v>
      </c>
      <c r="CU229" s="16" t="str">
        <f t="shared" ca="1" si="108"/>
        <v>7B01015FA501000000000000000000000000000000000C0000000000000000000000000000000000000000000000000000000000000000000000000000000000000000000000000000000000000000007F00000000000616080511142C057D</v>
      </c>
      <c r="CV229" s="95">
        <v>228</v>
      </c>
      <c r="CW229" s="21"/>
      <c r="CX229" s="18" t="str">
        <f t="shared" si="109"/>
        <v>00</v>
      </c>
      <c r="CY229" s="18">
        <f t="shared" si="110"/>
        <v>0</v>
      </c>
      <c r="CZ229" s="20"/>
      <c r="DA229" s="21"/>
    </row>
    <row r="230" spans="1:105" ht="33">
      <c r="A230" s="27"/>
      <c r="B230" s="159"/>
      <c r="C230" s="166"/>
      <c r="D230" s="104"/>
      <c r="E230" s="16">
        <v>3</v>
      </c>
      <c r="F230" s="101" t="str">
        <f t="shared" si="99"/>
        <v>255</v>
      </c>
      <c r="G230" s="22" t="s">
        <v>22</v>
      </c>
      <c r="H230" s="18" t="s">
        <v>18</v>
      </c>
      <c r="I230" s="18">
        <v>1</v>
      </c>
      <c r="J230" s="18">
        <v>1</v>
      </c>
      <c r="K230" s="18" t="s">
        <v>448</v>
      </c>
      <c r="L230" s="18" t="s">
        <v>449</v>
      </c>
      <c r="M230" s="18">
        <v>1</v>
      </c>
      <c r="N230" s="18">
        <v>0</v>
      </c>
      <c r="O230" s="18">
        <v>0</v>
      </c>
      <c r="P230" s="18">
        <v>0</v>
      </c>
      <c r="Q230" s="18">
        <v>0</v>
      </c>
      <c r="R230" s="18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0</v>
      </c>
      <c r="X230" s="18">
        <v>0</v>
      </c>
      <c r="Y230" s="18" t="s">
        <v>368</v>
      </c>
      <c r="Z230" s="18">
        <v>0</v>
      </c>
      <c r="AA230" s="18">
        <v>0</v>
      </c>
      <c r="AB230" s="18">
        <v>0</v>
      </c>
      <c r="AC230" s="18">
        <v>0</v>
      </c>
      <c r="AD230" s="18">
        <v>0</v>
      </c>
      <c r="AE230" s="18">
        <v>0</v>
      </c>
      <c r="AF230" s="18">
        <v>0</v>
      </c>
      <c r="AG230" s="18">
        <v>0</v>
      </c>
      <c r="AH230" s="18">
        <v>0</v>
      </c>
      <c r="AI230" s="18">
        <v>0</v>
      </c>
      <c r="AJ230" s="18">
        <v>0</v>
      </c>
      <c r="AK230" s="18">
        <v>0</v>
      </c>
      <c r="AL230" s="18">
        <v>0</v>
      </c>
      <c r="AM230" s="18">
        <v>0</v>
      </c>
      <c r="AN230" s="18">
        <v>0</v>
      </c>
      <c r="AO230" s="18">
        <v>0</v>
      </c>
      <c r="AP230" s="18">
        <v>0</v>
      </c>
      <c r="AQ230" s="18">
        <v>0</v>
      </c>
      <c r="AR230" s="18">
        <v>0</v>
      </c>
      <c r="AS230" s="18">
        <v>0</v>
      </c>
      <c r="AT230" s="18">
        <v>0</v>
      </c>
      <c r="AU230" s="18">
        <v>0</v>
      </c>
      <c r="AV230" s="18">
        <v>0</v>
      </c>
      <c r="AW230" s="18">
        <v>0</v>
      </c>
      <c r="AX230" s="18">
        <v>0</v>
      </c>
      <c r="AY230" s="18">
        <v>0</v>
      </c>
      <c r="AZ230" s="18">
        <v>0</v>
      </c>
      <c r="BA230" s="18">
        <v>0</v>
      </c>
      <c r="BB230" s="18">
        <v>0</v>
      </c>
      <c r="BC230" s="18">
        <v>0</v>
      </c>
      <c r="BD230" s="18">
        <v>0</v>
      </c>
      <c r="BE230" s="18">
        <v>0</v>
      </c>
      <c r="BF230" s="18">
        <v>0</v>
      </c>
      <c r="BG230" s="18">
        <v>0</v>
      </c>
      <c r="BH230" s="18">
        <v>0</v>
      </c>
      <c r="BI230" s="18">
        <v>0</v>
      </c>
      <c r="BJ230" s="18">
        <v>0</v>
      </c>
      <c r="BK230" s="18">
        <v>0</v>
      </c>
      <c r="BL230" s="18">
        <v>0</v>
      </c>
      <c r="BM230" s="18">
        <v>0</v>
      </c>
      <c r="BN230" s="18">
        <v>0</v>
      </c>
      <c r="BO230" s="18">
        <v>0</v>
      </c>
      <c r="BP230" s="18">
        <v>0</v>
      </c>
      <c r="BQ230" s="18">
        <v>0</v>
      </c>
      <c r="BR230" s="18">
        <v>0</v>
      </c>
      <c r="BS230" s="18">
        <v>0</v>
      </c>
      <c r="BT230" s="18">
        <v>0</v>
      </c>
      <c r="BU230" s="18">
        <v>0</v>
      </c>
      <c r="BV230" s="18">
        <v>0</v>
      </c>
      <c r="BW230" s="18">
        <v>0</v>
      </c>
      <c r="BX230" s="18">
        <v>0</v>
      </c>
      <c r="BY230" s="18">
        <v>0</v>
      </c>
      <c r="BZ230" s="18">
        <v>0</v>
      </c>
      <c r="CA230" s="18">
        <v>0</v>
      </c>
      <c r="CB230" s="18">
        <v>0</v>
      </c>
      <c r="CC230" s="18">
        <v>0</v>
      </c>
      <c r="CD230" s="18">
        <v>0</v>
      </c>
      <c r="CE230" s="23" t="str">
        <f t="shared" si="122"/>
        <v>FF</v>
      </c>
      <c r="CF230" s="18">
        <v>0</v>
      </c>
      <c r="CG230" s="18">
        <v>0</v>
      </c>
      <c r="CH230" s="18">
        <v>0</v>
      </c>
      <c r="CI230" s="18">
        <v>0</v>
      </c>
      <c r="CJ230" s="18">
        <v>0</v>
      </c>
      <c r="CK230" s="18" t="str">
        <f t="shared" ca="1" si="100"/>
        <v>06</v>
      </c>
      <c r="CL230" s="18" t="str">
        <f t="shared" ca="1" si="101"/>
        <v>16</v>
      </c>
      <c r="CM230" s="18" t="str">
        <f t="shared" ca="1" si="102"/>
        <v>08</v>
      </c>
      <c r="CN230" s="18" t="str">
        <f t="shared" ca="1" si="103"/>
        <v>05</v>
      </c>
      <c r="CO230" s="18" t="str">
        <f t="shared" ca="1" si="104"/>
        <v>11</v>
      </c>
      <c r="CP230" s="18" t="str">
        <f t="shared" ca="1" si="105"/>
        <v>14</v>
      </c>
      <c r="CQ230" s="18" t="str">
        <f t="shared" ca="1" si="106"/>
        <v>2C</v>
      </c>
      <c r="CR230" s="18" t="str">
        <f t="shared" ca="1" si="107"/>
        <v>05</v>
      </c>
      <c r="CS230" s="18" t="s">
        <v>25</v>
      </c>
      <c r="CT230" s="18">
        <f t="shared" ca="1" si="98"/>
        <v>95</v>
      </c>
      <c r="CU230" s="16" t="str">
        <f t="shared" ca="1" si="108"/>
        <v>7B01015FA501000000000000000000000000000000000C000000000000000000000000000000000000000000000000000000000000000000000000000000000000000000000000000000000000000000FF00000000000616080511142C057D</v>
      </c>
      <c r="CV230" s="95">
        <v>229</v>
      </c>
      <c r="CW230" s="21"/>
      <c r="CX230" s="18" t="str">
        <f t="shared" si="109"/>
        <v>00</v>
      </c>
      <c r="CY230" s="18">
        <f t="shared" si="110"/>
        <v>0</v>
      </c>
      <c r="CZ230" s="20"/>
      <c r="DA230" s="21"/>
    </row>
    <row r="231" spans="1:105" ht="33">
      <c r="A231" s="27"/>
      <c r="B231" s="157">
        <v>81</v>
      </c>
      <c r="C231" s="105" t="s">
        <v>369</v>
      </c>
      <c r="D231" s="104" t="s">
        <v>736</v>
      </c>
      <c r="E231" s="16">
        <v>1</v>
      </c>
      <c r="F231" s="101" t="str">
        <f t="shared" si="99"/>
        <v>000</v>
      </c>
      <c r="G231" s="22">
        <v>0</v>
      </c>
      <c r="H231" s="18" t="s">
        <v>18</v>
      </c>
      <c r="I231" s="18">
        <v>1</v>
      </c>
      <c r="J231" s="18">
        <v>1</v>
      </c>
      <c r="K231" s="18" t="s">
        <v>448</v>
      </c>
      <c r="L231" s="18" t="s">
        <v>449</v>
      </c>
      <c r="M231" s="18">
        <v>1</v>
      </c>
      <c r="N231" s="18">
        <v>0</v>
      </c>
      <c r="O231" s="18">
        <v>0</v>
      </c>
      <c r="P231" s="18">
        <v>0</v>
      </c>
      <c r="Q231" s="18">
        <v>0</v>
      </c>
      <c r="R231" s="18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0</v>
      </c>
      <c r="X231" s="18">
        <v>0</v>
      </c>
      <c r="Y231" s="18" t="s">
        <v>368</v>
      </c>
      <c r="Z231" s="18">
        <v>0</v>
      </c>
      <c r="AA231" s="18">
        <v>0</v>
      </c>
      <c r="AB231" s="18">
        <v>0</v>
      </c>
      <c r="AC231" s="18">
        <v>0</v>
      </c>
      <c r="AD231" s="18">
        <v>0</v>
      </c>
      <c r="AE231" s="18">
        <v>0</v>
      </c>
      <c r="AF231" s="18">
        <v>0</v>
      </c>
      <c r="AG231" s="18">
        <v>0</v>
      </c>
      <c r="AH231" s="18">
        <v>0</v>
      </c>
      <c r="AI231" s="18">
        <v>0</v>
      </c>
      <c r="AJ231" s="18">
        <v>0</v>
      </c>
      <c r="AK231" s="18">
        <v>0</v>
      </c>
      <c r="AL231" s="18">
        <v>0</v>
      </c>
      <c r="AM231" s="18">
        <v>0</v>
      </c>
      <c r="AN231" s="18">
        <v>0</v>
      </c>
      <c r="AO231" s="18">
        <v>0</v>
      </c>
      <c r="AP231" s="18">
        <v>0</v>
      </c>
      <c r="AQ231" s="18">
        <v>0</v>
      </c>
      <c r="AR231" s="18">
        <v>0</v>
      </c>
      <c r="AS231" s="18">
        <v>0</v>
      </c>
      <c r="AT231" s="18">
        <v>0</v>
      </c>
      <c r="AU231" s="18">
        <v>0</v>
      </c>
      <c r="AV231" s="18">
        <v>0</v>
      </c>
      <c r="AW231" s="18">
        <v>0</v>
      </c>
      <c r="AX231" s="18">
        <v>0</v>
      </c>
      <c r="AY231" s="18">
        <v>0</v>
      </c>
      <c r="AZ231" s="18">
        <v>0</v>
      </c>
      <c r="BA231" s="18">
        <v>0</v>
      </c>
      <c r="BB231" s="18">
        <v>0</v>
      </c>
      <c r="BC231" s="18">
        <v>0</v>
      </c>
      <c r="BD231" s="18">
        <v>0</v>
      </c>
      <c r="BE231" s="18">
        <v>0</v>
      </c>
      <c r="BF231" s="18">
        <v>0</v>
      </c>
      <c r="BG231" s="18">
        <v>0</v>
      </c>
      <c r="BH231" s="18">
        <v>0</v>
      </c>
      <c r="BI231" s="18">
        <v>0</v>
      </c>
      <c r="BJ231" s="18">
        <v>0</v>
      </c>
      <c r="BK231" s="18">
        <v>0</v>
      </c>
      <c r="BL231" s="18">
        <v>0</v>
      </c>
      <c r="BM231" s="18">
        <v>0</v>
      </c>
      <c r="BN231" s="18">
        <v>0</v>
      </c>
      <c r="BO231" s="18">
        <v>0</v>
      </c>
      <c r="BP231" s="18">
        <v>0</v>
      </c>
      <c r="BQ231" s="18">
        <v>0</v>
      </c>
      <c r="BR231" s="18">
        <v>0</v>
      </c>
      <c r="BS231" s="18">
        <v>0</v>
      </c>
      <c r="BT231" s="18">
        <v>0</v>
      </c>
      <c r="BU231" s="18">
        <v>0</v>
      </c>
      <c r="BV231" s="18">
        <v>0</v>
      </c>
      <c r="BW231" s="18">
        <v>0</v>
      </c>
      <c r="BX231" s="18">
        <v>0</v>
      </c>
      <c r="BY231" s="18">
        <v>0</v>
      </c>
      <c r="BZ231" s="18">
        <v>0</v>
      </c>
      <c r="CA231" s="18">
        <v>0</v>
      </c>
      <c r="CB231" s="18">
        <v>0</v>
      </c>
      <c r="CC231" s="18">
        <v>0</v>
      </c>
      <c r="CD231" s="18">
        <v>0</v>
      </c>
      <c r="CE231" s="18">
        <v>0</v>
      </c>
      <c r="CF231" s="23">
        <f>G231</f>
        <v>0</v>
      </c>
      <c r="CG231" s="18">
        <v>0</v>
      </c>
      <c r="CH231" s="18">
        <v>0</v>
      </c>
      <c r="CI231" s="18">
        <v>0</v>
      </c>
      <c r="CJ231" s="18">
        <v>0</v>
      </c>
      <c r="CK231" s="18" t="str">
        <f t="shared" ca="1" si="100"/>
        <v>06</v>
      </c>
      <c r="CL231" s="18" t="str">
        <f t="shared" ca="1" si="101"/>
        <v>16</v>
      </c>
      <c r="CM231" s="18" t="str">
        <f t="shared" ca="1" si="102"/>
        <v>08</v>
      </c>
      <c r="CN231" s="18" t="str">
        <f t="shared" ca="1" si="103"/>
        <v>05</v>
      </c>
      <c r="CO231" s="18" t="str">
        <f t="shared" ca="1" si="104"/>
        <v>11</v>
      </c>
      <c r="CP231" s="18" t="str">
        <f t="shared" ca="1" si="105"/>
        <v>14</v>
      </c>
      <c r="CQ231" s="18" t="str">
        <f t="shared" ca="1" si="106"/>
        <v>2C</v>
      </c>
      <c r="CR231" s="18" t="str">
        <f t="shared" ca="1" si="107"/>
        <v>00</v>
      </c>
      <c r="CS231" s="18" t="s">
        <v>25</v>
      </c>
      <c r="CT231" s="18">
        <f t="shared" ca="1" si="98"/>
        <v>95</v>
      </c>
      <c r="CU231" s="16" t="str">
        <f t="shared" ca="1" si="108"/>
        <v>7B01015FA501000000000000000000000000000000000C0000000000000000000000000000000000000000000000000000000000000000000000000000000000000000000000000000000000000000000000000000000616080511142C007D</v>
      </c>
      <c r="CV231" s="95">
        <v>230</v>
      </c>
      <c r="CW231" s="21"/>
      <c r="CX231" s="18" t="str">
        <f t="shared" si="109"/>
        <v>00</v>
      </c>
      <c r="CY231" s="18">
        <f t="shared" si="110"/>
        <v>0</v>
      </c>
      <c r="CZ231" s="20"/>
      <c r="DA231" s="21"/>
    </row>
    <row r="232" spans="1:105" ht="33">
      <c r="A232" s="27"/>
      <c r="B232" s="158"/>
      <c r="C232" s="165" t="s">
        <v>443</v>
      </c>
      <c r="D232" s="104"/>
      <c r="E232" s="16">
        <v>2</v>
      </c>
      <c r="F232" s="101" t="str">
        <f t="shared" si="99"/>
        <v>127</v>
      </c>
      <c r="G232" s="22" t="s">
        <v>246</v>
      </c>
      <c r="H232" s="18" t="s">
        <v>18</v>
      </c>
      <c r="I232" s="18">
        <v>1</v>
      </c>
      <c r="J232" s="18">
        <v>1</v>
      </c>
      <c r="K232" s="18" t="s">
        <v>448</v>
      </c>
      <c r="L232" s="18" t="s">
        <v>449</v>
      </c>
      <c r="M232" s="18">
        <v>1</v>
      </c>
      <c r="N232" s="18">
        <v>0</v>
      </c>
      <c r="O232" s="18">
        <v>0</v>
      </c>
      <c r="P232" s="18">
        <v>0</v>
      </c>
      <c r="Q232" s="18">
        <v>0</v>
      </c>
      <c r="R232" s="18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0</v>
      </c>
      <c r="X232" s="18">
        <v>0</v>
      </c>
      <c r="Y232" s="18" t="s">
        <v>368</v>
      </c>
      <c r="Z232" s="18">
        <v>0</v>
      </c>
      <c r="AA232" s="18">
        <v>0</v>
      </c>
      <c r="AB232" s="18">
        <v>0</v>
      </c>
      <c r="AC232" s="18">
        <v>0</v>
      </c>
      <c r="AD232" s="18">
        <v>0</v>
      </c>
      <c r="AE232" s="18">
        <v>0</v>
      </c>
      <c r="AF232" s="18">
        <v>0</v>
      </c>
      <c r="AG232" s="18">
        <v>0</v>
      </c>
      <c r="AH232" s="18">
        <v>0</v>
      </c>
      <c r="AI232" s="18">
        <v>0</v>
      </c>
      <c r="AJ232" s="18">
        <v>0</v>
      </c>
      <c r="AK232" s="18">
        <v>0</v>
      </c>
      <c r="AL232" s="18">
        <v>0</v>
      </c>
      <c r="AM232" s="18">
        <v>0</v>
      </c>
      <c r="AN232" s="18">
        <v>0</v>
      </c>
      <c r="AO232" s="18">
        <v>0</v>
      </c>
      <c r="AP232" s="18">
        <v>0</v>
      </c>
      <c r="AQ232" s="18">
        <v>0</v>
      </c>
      <c r="AR232" s="18">
        <v>0</v>
      </c>
      <c r="AS232" s="18">
        <v>0</v>
      </c>
      <c r="AT232" s="18">
        <v>0</v>
      </c>
      <c r="AU232" s="18">
        <v>0</v>
      </c>
      <c r="AV232" s="18">
        <v>0</v>
      </c>
      <c r="AW232" s="18">
        <v>0</v>
      </c>
      <c r="AX232" s="18">
        <v>0</v>
      </c>
      <c r="AY232" s="18">
        <v>0</v>
      </c>
      <c r="AZ232" s="18">
        <v>0</v>
      </c>
      <c r="BA232" s="18">
        <v>0</v>
      </c>
      <c r="BB232" s="18">
        <v>0</v>
      </c>
      <c r="BC232" s="18">
        <v>0</v>
      </c>
      <c r="BD232" s="18">
        <v>0</v>
      </c>
      <c r="BE232" s="18">
        <v>0</v>
      </c>
      <c r="BF232" s="18">
        <v>0</v>
      </c>
      <c r="BG232" s="18">
        <v>0</v>
      </c>
      <c r="BH232" s="18">
        <v>0</v>
      </c>
      <c r="BI232" s="18">
        <v>0</v>
      </c>
      <c r="BJ232" s="18">
        <v>0</v>
      </c>
      <c r="BK232" s="18">
        <v>0</v>
      </c>
      <c r="BL232" s="18">
        <v>0</v>
      </c>
      <c r="BM232" s="18">
        <v>0</v>
      </c>
      <c r="BN232" s="18">
        <v>0</v>
      </c>
      <c r="BO232" s="18">
        <v>0</v>
      </c>
      <c r="BP232" s="18">
        <v>0</v>
      </c>
      <c r="BQ232" s="18">
        <v>0</v>
      </c>
      <c r="BR232" s="18">
        <v>0</v>
      </c>
      <c r="BS232" s="18">
        <v>0</v>
      </c>
      <c r="BT232" s="18">
        <v>0</v>
      </c>
      <c r="BU232" s="18">
        <v>0</v>
      </c>
      <c r="BV232" s="18">
        <v>0</v>
      </c>
      <c r="BW232" s="18">
        <v>0</v>
      </c>
      <c r="BX232" s="18">
        <v>0</v>
      </c>
      <c r="BY232" s="18">
        <v>0</v>
      </c>
      <c r="BZ232" s="18">
        <v>0</v>
      </c>
      <c r="CA232" s="18">
        <v>0</v>
      </c>
      <c r="CB232" s="18">
        <v>0</v>
      </c>
      <c r="CC232" s="18">
        <v>0</v>
      </c>
      <c r="CD232" s="18">
        <v>0</v>
      </c>
      <c r="CE232" s="18">
        <v>0</v>
      </c>
      <c r="CF232" s="23" t="str">
        <f t="shared" ref="CF232:CF233" si="123">G232</f>
        <v>7F</v>
      </c>
      <c r="CG232" s="18">
        <v>0</v>
      </c>
      <c r="CH232" s="18">
        <v>0</v>
      </c>
      <c r="CI232" s="18">
        <v>0</v>
      </c>
      <c r="CJ232" s="18">
        <v>0</v>
      </c>
      <c r="CK232" s="18" t="str">
        <f t="shared" ca="1" si="100"/>
        <v>06</v>
      </c>
      <c r="CL232" s="18" t="str">
        <f t="shared" ca="1" si="101"/>
        <v>16</v>
      </c>
      <c r="CM232" s="18" t="str">
        <f t="shared" ca="1" si="102"/>
        <v>08</v>
      </c>
      <c r="CN232" s="18" t="str">
        <f t="shared" ca="1" si="103"/>
        <v>05</v>
      </c>
      <c r="CO232" s="18" t="str">
        <f t="shared" ca="1" si="104"/>
        <v>11</v>
      </c>
      <c r="CP232" s="18" t="str">
        <f t="shared" ca="1" si="105"/>
        <v>14</v>
      </c>
      <c r="CQ232" s="18" t="str">
        <f t="shared" ca="1" si="106"/>
        <v>2C</v>
      </c>
      <c r="CR232" s="18" t="str">
        <f t="shared" ca="1" si="107"/>
        <v>05</v>
      </c>
      <c r="CS232" s="18" t="s">
        <v>25</v>
      </c>
      <c r="CT232" s="18">
        <f t="shared" ca="1" si="98"/>
        <v>95</v>
      </c>
      <c r="CU232" s="16" t="str">
        <f t="shared" ca="1" si="108"/>
        <v>7B01015FA501000000000000000000000000000000000C000000000000000000000000000000000000000000000000000000000000000000000000000000000000000000000000000000000000000000007F000000000616080511142C057D</v>
      </c>
      <c r="CV232" s="95">
        <v>231</v>
      </c>
      <c r="CW232" s="21"/>
      <c r="CX232" s="18" t="str">
        <f t="shared" si="109"/>
        <v>00</v>
      </c>
      <c r="CY232" s="18">
        <f t="shared" si="110"/>
        <v>0</v>
      </c>
      <c r="CZ232" s="20"/>
      <c r="DA232" s="21"/>
    </row>
    <row r="233" spans="1:105" ht="33">
      <c r="A233" s="27"/>
      <c r="B233" s="159"/>
      <c r="C233" s="166"/>
      <c r="D233" s="104"/>
      <c r="E233" s="16">
        <v>3</v>
      </c>
      <c r="F233" s="101" t="str">
        <f t="shared" si="99"/>
        <v>255</v>
      </c>
      <c r="G233" s="22" t="s">
        <v>22</v>
      </c>
      <c r="H233" s="18" t="s">
        <v>18</v>
      </c>
      <c r="I233" s="18">
        <v>1</v>
      </c>
      <c r="J233" s="18">
        <v>1</v>
      </c>
      <c r="K233" s="18" t="s">
        <v>448</v>
      </c>
      <c r="L233" s="18" t="s">
        <v>449</v>
      </c>
      <c r="M233" s="18">
        <v>1</v>
      </c>
      <c r="N233" s="18">
        <v>0</v>
      </c>
      <c r="O233" s="18">
        <v>0</v>
      </c>
      <c r="P233" s="18">
        <v>0</v>
      </c>
      <c r="Q233" s="18">
        <v>0</v>
      </c>
      <c r="R233" s="18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0</v>
      </c>
      <c r="X233" s="18">
        <v>0</v>
      </c>
      <c r="Y233" s="18" t="s">
        <v>368</v>
      </c>
      <c r="Z233" s="18">
        <v>0</v>
      </c>
      <c r="AA233" s="18">
        <v>0</v>
      </c>
      <c r="AB233" s="18">
        <v>0</v>
      </c>
      <c r="AC233" s="18">
        <v>0</v>
      </c>
      <c r="AD233" s="18">
        <v>0</v>
      </c>
      <c r="AE233" s="18">
        <v>0</v>
      </c>
      <c r="AF233" s="18">
        <v>0</v>
      </c>
      <c r="AG233" s="18">
        <v>0</v>
      </c>
      <c r="AH233" s="18">
        <v>0</v>
      </c>
      <c r="AI233" s="18">
        <v>0</v>
      </c>
      <c r="AJ233" s="18">
        <v>0</v>
      </c>
      <c r="AK233" s="18">
        <v>0</v>
      </c>
      <c r="AL233" s="18">
        <v>0</v>
      </c>
      <c r="AM233" s="18">
        <v>0</v>
      </c>
      <c r="AN233" s="18">
        <v>0</v>
      </c>
      <c r="AO233" s="18">
        <v>0</v>
      </c>
      <c r="AP233" s="18">
        <v>0</v>
      </c>
      <c r="AQ233" s="18">
        <v>0</v>
      </c>
      <c r="AR233" s="18">
        <v>0</v>
      </c>
      <c r="AS233" s="18">
        <v>0</v>
      </c>
      <c r="AT233" s="18">
        <v>0</v>
      </c>
      <c r="AU233" s="18">
        <v>0</v>
      </c>
      <c r="AV233" s="18">
        <v>0</v>
      </c>
      <c r="AW233" s="18">
        <v>0</v>
      </c>
      <c r="AX233" s="18">
        <v>0</v>
      </c>
      <c r="AY233" s="18">
        <v>0</v>
      </c>
      <c r="AZ233" s="18">
        <v>0</v>
      </c>
      <c r="BA233" s="18">
        <v>0</v>
      </c>
      <c r="BB233" s="18">
        <v>0</v>
      </c>
      <c r="BC233" s="18">
        <v>0</v>
      </c>
      <c r="BD233" s="18">
        <v>0</v>
      </c>
      <c r="BE233" s="18">
        <v>0</v>
      </c>
      <c r="BF233" s="18">
        <v>0</v>
      </c>
      <c r="BG233" s="18">
        <v>0</v>
      </c>
      <c r="BH233" s="18">
        <v>0</v>
      </c>
      <c r="BI233" s="18">
        <v>0</v>
      </c>
      <c r="BJ233" s="18">
        <v>0</v>
      </c>
      <c r="BK233" s="18">
        <v>0</v>
      </c>
      <c r="BL233" s="18">
        <v>0</v>
      </c>
      <c r="BM233" s="18">
        <v>0</v>
      </c>
      <c r="BN233" s="18">
        <v>0</v>
      </c>
      <c r="BO233" s="18">
        <v>0</v>
      </c>
      <c r="BP233" s="18">
        <v>0</v>
      </c>
      <c r="BQ233" s="18">
        <v>0</v>
      </c>
      <c r="BR233" s="18">
        <v>0</v>
      </c>
      <c r="BS233" s="18">
        <v>0</v>
      </c>
      <c r="BT233" s="18">
        <v>0</v>
      </c>
      <c r="BU233" s="18">
        <v>0</v>
      </c>
      <c r="BV233" s="18">
        <v>0</v>
      </c>
      <c r="BW233" s="18">
        <v>0</v>
      </c>
      <c r="BX233" s="18">
        <v>0</v>
      </c>
      <c r="BY233" s="18">
        <v>0</v>
      </c>
      <c r="BZ233" s="18">
        <v>0</v>
      </c>
      <c r="CA233" s="18">
        <v>0</v>
      </c>
      <c r="CB233" s="18">
        <v>0</v>
      </c>
      <c r="CC233" s="18">
        <v>0</v>
      </c>
      <c r="CD233" s="18">
        <v>0</v>
      </c>
      <c r="CE233" s="18">
        <v>0</v>
      </c>
      <c r="CF233" s="23" t="str">
        <f t="shared" si="123"/>
        <v>FF</v>
      </c>
      <c r="CG233" s="18">
        <v>0</v>
      </c>
      <c r="CH233" s="18">
        <v>0</v>
      </c>
      <c r="CI233" s="18">
        <v>0</v>
      </c>
      <c r="CJ233" s="18">
        <v>0</v>
      </c>
      <c r="CK233" s="18" t="str">
        <f t="shared" ca="1" si="100"/>
        <v>06</v>
      </c>
      <c r="CL233" s="18" t="str">
        <f t="shared" ca="1" si="101"/>
        <v>16</v>
      </c>
      <c r="CM233" s="18" t="str">
        <f t="shared" ca="1" si="102"/>
        <v>08</v>
      </c>
      <c r="CN233" s="18" t="str">
        <f t="shared" ca="1" si="103"/>
        <v>05</v>
      </c>
      <c r="CO233" s="18" t="str">
        <f t="shared" ca="1" si="104"/>
        <v>11</v>
      </c>
      <c r="CP233" s="18" t="str">
        <f t="shared" ca="1" si="105"/>
        <v>14</v>
      </c>
      <c r="CQ233" s="18" t="str">
        <f t="shared" ca="1" si="106"/>
        <v>2C</v>
      </c>
      <c r="CR233" s="18" t="str">
        <f t="shared" ca="1" si="107"/>
        <v>05</v>
      </c>
      <c r="CS233" s="18" t="s">
        <v>25</v>
      </c>
      <c r="CT233" s="18">
        <f t="shared" ca="1" si="98"/>
        <v>95</v>
      </c>
      <c r="CU233" s="16" t="str">
        <f t="shared" ca="1" si="108"/>
        <v>7B01015FA501000000000000000000000000000000000C00000000000000000000000000000000000000000000000000000000000000000000000000000000000000000000000000000000000000000000FF000000000616080511142C057D</v>
      </c>
      <c r="CV233" s="95">
        <v>232</v>
      </c>
      <c r="CW233" s="21"/>
      <c r="CX233" s="18" t="str">
        <f t="shared" si="109"/>
        <v>00</v>
      </c>
      <c r="CY233" s="18">
        <f t="shared" si="110"/>
        <v>0</v>
      </c>
      <c r="CZ233" s="20"/>
      <c r="DA233" s="21"/>
    </row>
    <row r="234" spans="1:105" ht="33">
      <c r="A234" s="27"/>
      <c r="B234" s="157">
        <v>82</v>
      </c>
      <c r="C234" s="105" t="s">
        <v>367</v>
      </c>
      <c r="D234" s="104" t="s">
        <v>734</v>
      </c>
      <c r="E234" s="16">
        <v>1</v>
      </c>
      <c r="F234" s="101" t="str">
        <f t="shared" si="99"/>
        <v>000</v>
      </c>
      <c r="G234" s="22">
        <v>0</v>
      </c>
      <c r="H234" s="18" t="s">
        <v>18</v>
      </c>
      <c r="I234" s="18">
        <v>1</v>
      </c>
      <c r="J234" s="18">
        <v>1</v>
      </c>
      <c r="K234" s="18" t="s">
        <v>448</v>
      </c>
      <c r="L234" s="18" t="s">
        <v>449</v>
      </c>
      <c r="M234" s="18">
        <v>1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8">
        <v>0</v>
      </c>
      <c r="Y234" s="18" t="s">
        <v>368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8">
        <v>0</v>
      </c>
      <c r="AF234" s="18">
        <v>0</v>
      </c>
      <c r="AG234" s="18">
        <v>0</v>
      </c>
      <c r="AH234" s="18">
        <v>0</v>
      </c>
      <c r="AI234" s="18">
        <v>0</v>
      </c>
      <c r="AJ234" s="18">
        <v>0</v>
      </c>
      <c r="AK234" s="18">
        <v>0</v>
      </c>
      <c r="AL234" s="18">
        <v>0</v>
      </c>
      <c r="AM234" s="18">
        <v>0</v>
      </c>
      <c r="AN234" s="18">
        <v>0</v>
      </c>
      <c r="AO234" s="18">
        <v>0</v>
      </c>
      <c r="AP234" s="18">
        <v>0</v>
      </c>
      <c r="AQ234" s="18">
        <v>0</v>
      </c>
      <c r="AR234" s="18">
        <v>0</v>
      </c>
      <c r="AS234" s="18">
        <v>0</v>
      </c>
      <c r="AT234" s="18">
        <v>0</v>
      </c>
      <c r="AU234" s="18">
        <v>0</v>
      </c>
      <c r="AV234" s="18">
        <v>0</v>
      </c>
      <c r="AW234" s="18">
        <v>0</v>
      </c>
      <c r="AX234" s="18">
        <v>0</v>
      </c>
      <c r="AY234" s="18">
        <v>0</v>
      </c>
      <c r="AZ234" s="18">
        <v>0</v>
      </c>
      <c r="BA234" s="18">
        <v>0</v>
      </c>
      <c r="BB234" s="18">
        <v>0</v>
      </c>
      <c r="BC234" s="18">
        <v>0</v>
      </c>
      <c r="BD234" s="18">
        <v>0</v>
      </c>
      <c r="BE234" s="18">
        <v>0</v>
      </c>
      <c r="BF234" s="18">
        <v>0</v>
      </c>
      <c r="BG234" s="18">
        <v>0</v>
      </c>
      <c r="BH234" s="18">
        <v>0</v>
      </c>
      <c r="BI234" s="18">
        <v>0</v>
      </c>
      <c r="BJ234" s="18">
        <v>0</v>
      </c>
      <c r="BK234" s="18">
        <v>0</v>
      </c>
      <c r="BL234" s="18">
        <v>0</v>
      </c>
      <c r="BM234" s="18">
        <v>0</v>
      </c>
      <c r="BN234" s="18">
        <v>0</v>
      </c>
      <c r="BO234" s="18">
        <v>0</v>
      </c>
      <c r="BP234" s="18">
        <v>0</v>
      </c>
      <c r="BQ234" s="18">
        <v>0</v>
      </c>
      <c r="BR234" s="18">
        <v>0</v>
      </c>
      <c r="BS234" s="18">
        <v>0</v>
      </c>
      <c r="BT234" s="18">
        <v>0</v>
      </c>
      <c r="BU234" s="18">
        <v>0</v>
      </c>
      <c r="BV234" s="18">
        <v>0</v>
      </c>
      <c r="BW234" s="18">
        <v>0</v>
      </c>
      <c r="BX234" s="18">
        <v>0</v>
      </c>
      <c r="BY234" s="18">
        <v>0</v>
      </c>
      <c r="BZ234" s="18">
        <v>0</v>
      </c>
      <c r="CA234" s="18">
        <v>0</v>
      </c>
      <c r="CB234" s="18">
        <v>0</v>
      </c>
      <c r="CC234" s="18">
        <v>0</v>
      </c>
      <c r="CD234" s="18">
        <v>0</v>
      </c>
      <c r="CE234" s="18">
        <v>0</v>
      </c>
      <c r="CF234" s="18">
        <v>0</v>
      </c>
      <c r="CG234" s="23">
        <f>G234</f>
        <v>0</v>
      </c>
      <c r="CH234" s="18">
        <v>0</v>
      </c>
      <c r="CI234" s="18">
        <v>0</v>
      </c>
      <c r="CJ234" s="18">
        <v>0</v>
      </c>
      <c r="CK234" s="18" t="str">
        <f t="shared" ca="1" si="100"/>
        <v>06</v>
      </c>
      <c r="CL234" s="18" t="str">
        <f t="shared" ca="1" si="101"/>
        <v>16</v>
      </c>
      <c r="CM234" s="18" t="str">
        <f t="shared" ca="1" si="102"/>
        <v>08</v>
      </c>
      <c r="CN234" s="18" t="str">
        <f t="shared" ca="1" si="103"/>
        <v>05</v>
      </c>
      <c r="CO234" s="18" t="str">
        <f t="shared" ca="1" si="104"/>
        <v>11</v>
      </c>
      <c r="CP234" s="18" t="str">
        <f t="shared" ca="1" si="105"/>
        <v>14</v>
      </c>
      <c r="CQ234" s="18" t="str">
        <f t="shared" ca="1" si="106"/>
        <v>2C</v>
      </c>
      <c r="CR234" s="18" t="str">
        <f t="shared" ca="1" si="107"/>
        <v>00</v>
      </c>
      <c r="CS234" s="18" t="s">
        <v>25</v>
      </c>
      <c r="CT234" s="18">
        <f t="shared" ca="1" si="98"/>
        <v>95</v>
      </c>
      <c r="CU234" s="16" t="str">
        <f t="shared" ca="1" si="108"/>
        <v>7B01015FA501000000000000000000000000000000000C0000000000000000000000000000000000000000000000000000000000000000000000000000000000000000000000000000000000000000000000000000000616080511142C007D</v>
      </c>
      <c r="CV234" s="95">
        <v>233</v>
      </c>
      <c r="CW234" s="21"/>
      <c r="CX234" s="18" t="str">
        <f t="shared" si="109"/>
        <v>00</v>
      </c>
      <c r="CY234" s="18">
        <f t="shared" si="110"/>
        <v>0</v>
      </c>
      <c r="CZ234" s="20"/>
      <c r="DA234" s="21"/>
    </row>
    <row r="235" spans="1:105" ht="33">
      <c r="A235" s="27"/>
      <c r="B235" s="158"/>
      <c r="C235" s="165" t="s">
        <v>444</v>
      </c>
      <c r="D235" s="104"/>
      <c r="E235" s="16">
        <v>2</v>
      </c>
      <c r="F235" s="101" t="str">
        <f t="shared" si="99"/>
        <v>127</v>
      </c>
      <c r="G235" s="22" t="s">
        <v>246</v>
      </c>
      <c r="H235" s="18" t="s">
        <v>18</v>
      </c>
      <c r="I235" s="18">
        <v>1</v>
      </c>
      <c r="J235" s="18">
        <v>1</v>
      </c>
      <c r="K235" s="18" t="s">
        <v>448</v>
      </c>
      <c r="L235" s="18" t="s">
        <v>449</v>
      </c>
      <c r="M235" s="18">
        <v>1</v>
      </c>
      <c r="N235" s="18">
        <v>0</v>
      </c>
      <c r="O235" s="18">
        <v>0</v>
      </c>
      <c r="P235" s="18">
        <v>0</v>
      </c>
      <c r="Q235" s="18">
        <v>0</v>
      </c>
      <c r="R235" s="18">
        <v>0</v>
      </c>
      <c r="S235" s="19">
        <v>0</v>
      </c>
      <c r="T235" s="19">
        <v>0</v>
      </c>
      <c r="U235" s="19">
        <v>0</v>
      </c>
      <c r="V235" s="19">
        <v>0</v>
      </c>
      <c r="W235" s="19">
        <v>0</v>
      </c>
      <c r="X235" s="18">
        <v>0</v>
      </c>
      <c r="Y235" s="18" t="s">
        <v>368</v>
      </c>
      <c r="Z235" s="18">
        <v>0</v>
      </c>
      <c r="AA235" s="18">
        <v>0</v>
      </c>
      <c r="AB235" s="18">
        <v>0</v>
      </c>
      <c r="AC235" s="18">
        <v>0</v>
      </c>
      <c r="AD235" s="18">
        <v>0</v>
      </c>
      <c r="AE235" s="18">
        <v>0</v>
      </c>
      <c r="AF235" s="18">
        <v>0</v>
      </c>
      <c r="AG235" s="18">
        <v>0</v>
      </c>
      <c r="AH235" s="18">
        <v>0</v>
      </c>
      <c r="AI235" s="18">
        <v>0</v>
      </c>
      <c r="AJ235" s="18">
        <v>0</v>
      </c>
      <c r="AK235" s="18">
        <v>0</v>
      </c>
      <c r="AL235" s="18">
        <v>0</v>
      </c>
      <c r="AM235" s="18">
        <v>0</v>
      </c>
      <c r="AN235" s="18">
        <v>0</v>
      </c>
      <c r="AO235" s="18">
        <v>0</v>
      </c>
      <c r="AP235" s="18">
        <v>0</v>
      </c>
      <c r="AQ235" s="18">
        <v>0</v>
      </c>
      <c r="AR235" s="18">
        <v>0</v>
      </c>
      <c r="AS235" s="18">
        <v>0</v>
      </c>
      <c r="AT235" s="18">
        <v>0</v>
      </c>
      <c r="AU235" s="18">
        <v>0</v>
      </c>
      <c r="AV235" s="18">
        <v>0</v>
      </c>
      <c r="AW235" s="18">
        <v>0</v>
      </c>
      <c r="AX235" s="18">
        <v>0</v>
      </c>
      <c r="AY235" s="18">
        <v>0</v>
      </c>
      <c r="AZ235" s="18">
        <v>0</v>
      </c>
      <c r="BA235" s="18">
        <v>0</v>
      </c>
      <c r="BB235" s="18">
        <v>0</v>
      </c>
      <c r="BC235" s="18">
        <v>0</v>
      </c>
      <c r="BD235" s="18">
        <v>0</v>
      </c>
      <c r="BE235" s="18">
        <v>0</v>
      </c>
      <c r="BF235" s="18">
        <v>0</v>
      </c>
      <c r="BG235" s="18">
        <v>0</v>
      </c>
      <c r="BH235" s="18">
        <v>0</v>
      </c>
      <c r="BI235" s="18">
        <v>0</v>
      </c>
      <c r="BJ235" s="18">
        <v>0</v>
      </c>
      <c r="BK235" s="18">
        <v>0</v>
      </c>
      <c r="BL235" s="18">
        <v>0</v>
      </c>
      <c r="BM235" s="18">
        <v>0</v>
      </c>
      <c r="BN235" s="18">
        <v>0</v>
      </c>
      <c r="BO235" s="18">
        <v>0</v>
      </c>
      <c r="BP235" s="18">
        <v>0</v>
      </c>
      <c r="BQ235" s="18">
        <v>0</v>
      </c>
      <c r="BR235" s="18">
        <v>0</v>
      </c>
      <c r="BS235" s="18">
        <v>0</v>
      </c>
      <c r="BT235" s="18">
        <v>0</v>
      </c>
      <c r="BU235" s="18">
        <v>0</v>
      </c>
      <c r="BV235" s="18">
        <v>0</v>
      </c>
      <c r="BW235" s="18">
        <v>0</v>
      </c>
      <c r="BX235" s="18">
        <v>0</v>
      </c>
      <c r="BY235" s="18">
        <v>0</v>
      </c>
      <c r="BZ235" s="18">
        <v>0</v>
      </c>
      <c r="CA235" s="18">
        <v>0</v>
      </c>
      <c r="CB235" s="18">
        <v>0</v>
      </c>
      <c r="CC235" s="18">
        <v>0</v>
      </c>
      <c r="CD235" s="18">
        <v>0</v>
      </c>
      <c r="CE235" s="18">
        <v>0</v>
      </c>
      <c r="CF235" s="18">
        <v>0</v>
      </c>
      <c r="CG235" s="23" t="str">
        <f t="shared" ref="CG235:CG236" si="124">G235</f>
        <v>7F</v>
      </c>
      <c r="CH235" s="18">
        <v>0</v>
      </c>
      <c r="CI235" s="18">
        <v>0</v>
      </c>
      <c r="CJ235" s="18">
        <v>0</v>
      </c>
      <c r="CK235" s="18" t="str">
        <f t="shared" ca="1" si="100"/>
        <v>06</v>
      </c>
      <c r="CL235" s="18" t="str">
        <f t="shared" ca="1" si="101"/>
        <v>16</v>
      </c>
      <c r="CM235" s="18" t="str">
        <f t="shared" ca="1" si="102"/>
        <v>08</v>
      </c>
      <c r="CN235" s="18" t="str">
        <f t="shared" ca="1" si="103"/>
        <v>05</v>
      </c>
      <c r="CO235" s="18" t="str">
        <f t="shared" ca="1" si="104"/>
        <v>11</v>
      </c>
      <c r="CP235" s="18" t="str">
        <f t="shared" ca="1" si="105"/>
        <v>14</v>
      </c>
      <c r="CQ235" s="18" t="str">
        <f t="shared" ca="1" si="106"/>
        <v>2C</v>
      </c>
      <c r="CR235" s="18" t="str">
        <f t="shared" ca="1" si="107"/>
        <v>05</v>
      </c>
      <c r="CS235" s="18" t="s">
        <v>25</v>
      </c>
      <c r="CT235" s="18">
        <f t="shared" ca="1" si="98"/>
        <v>95</v>
      </c>
      <c r="CU235" s="16" t="str">
        <f t="shared" ca="1" si="108"/>
        <v>7B01015FA501000000000000000000000000000000000C00000000000000000000000000000000000000000000000000000000000000000000000000000000000000000000000000000000000000000000007F0000000616080511142C057D</v>
      </c>
      <c r="CV235" s="95">
        <v>234</v>
      </c>
      <c r="CW235" s="21"/>
      <c r="CX235" s="18" t="str">
        <f t="shared" si="109"/>
        <v>00</v>
      </c>
      <c r="CY235" s="18">
        <f t="shared" si="110"/>
        <v>0</v>
      </c>
      <c r="CZ235" s="20"/>
      <c r="DA235" s="21"/>
    </row>
    <row r="236" spans="1:105" ht="33">
      <c r="A236" s="27"/>
      <c r="B236" s="159"/>
      <c r="C236" s="166"/>
      <c r="D236" s="104"/>
      <c r="E236" s="16">
        <v>3</v>
      </c>
      <c r="F236" s="101" t="str">
        <f t="shared" si="99"/>
        <v>255</v>
      </c>
      <c r="G236" s="22" t="s">
        <v>22</v>
      </c>
      <c r="H236" s="18" t="s">
        <v>18</v>
      </c>
      <c r="I236" s="18">
        <v>1</v>
      </c>
      <c r="J236" s="18">
        <v>1</v>
      </c>
      <c r="K236" s="18" t="s">
        <v>448</v>
      </c>
      <c r="L236" s="18" t="s">
        <v>449</v>
      </c>
      <c r="M236" s="18">
        <v>1</v>
      </c>
      <c r="N236" s="18">
        <v>0</v>
      </c>
      <c r="O236" s="18">
        <v>0</v>
      </c>
      <c r="P236" s="18">
        <v>0</v>
      </c>
      <c r="Q236" s="18">
        <v>0</v>
      </c>
      <c r="R236" s="18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8">
        <v>0</v>
      </c>
      <c r="Y236" s="18" t="s">
        <v>368</v>
      </c>
      <c r="Z236" s="18">
        <v>0</v>
      </c>
      <c r="AA236" s="18">
        <v>0</v>
      </c>
      <c r="AB236" s="18">
        <v>0</v>
      </c>
      <c r="AC236" s="18">
        <v>0</v>
      </c>
      <c r="AD236" s="18">
        <v>0</v>
      </c>
      <c r="AE236" s="18">
        <v>0</v>
      </c>
      <c r="AF236" s="18">
        <v>0</v>
      </c>
      <c r="AG236" s="18">
        <v>0</v>
      </c>
      <c r="AH236" s="18">
        <v>0</v>
      </c>
      <c r="AI236" s="18">
        <v>0</v>
      </c>
      <c r="AJ236" s="18">
        <v>0</v>
      </c>
      <c r="AK236" s="18">
        <v>0</v>
      </c>
      <c r="AL236" s="18">
        <v>0</v>
      </c>
      <c r="AM236" s="18">
        <v>0</v>
      </c>
      <c r="AN236" s="18">
        <v>0</v>
      </c>
      <c r="AO236" s="18">
        <v>0</v>
      </c>
      <c r="AP236" s="18">
        <v>0</v>
      </c>
      <c r="AQ236" s="18">
        <v>0</v>
      </c>
      <c r="AR236" s="18">
        <v>0</v>
      </c>
      <c r="AS236" s="18">
        <v>0</v>
      </c>
      <c r="AT236" s="18">
        <v>0</v>
      </c>
      <c r="AU236" s="18">
        <v>0</v>
      </c>
      <c r="AV236" s="18">
        <v>0</v>
      </c>
      <c r="AW236" s="18">
        <v>0</v>
      </c>
      <c r="AX236" s="18">
        <v>0</v>
      </c>
      <c r="AY236" s="18">
        <v>0</v>
      </c>
      <c r="AZ236" s="18">
        <v>0</v>
      </c>
      <c r="BA236" s="18">
        <v>0</v>
      </c>
      <c r="BB236" s="18">
        <v>0</v>
      </c>
      <c r="BC236" s="18">
        <v>0</v>
      </c>
      <c r="BD236" s="18">
        <v>0</v>
      </c>
      <c r="BE236" s="18">
        <v>0</v>
      </c>
      <c r="BF236" s="18">
        <v>0</v>
      </c>
      <c r="BG236" s="18">
        <v>0</v>
      </c>
      <c r="BH236" s="18">
        <v>0</v>
      </c>
      <c r="BI236" s="18">
        <v>0</v>
      </c>
      <c r="BJ236" s="18">
        <v>0</v>
      </c>
      <c r="BK236" s="18">
        <v>0</v>
      </c>
      <c r="BL236" s="18">
        <v>0</v>
      </c>
      <c r="BM236" s="18">
        <v>0</v>
      </c>
      <c r="BN236" s="18">
        <v>0</v>
      </c>
      <c r="BO236" s="18">
        <v>0</v>
      </c>
      <c r="BP236" s="18">
        <v>0</v>
      </c>
      <c r="BQ236" s="18">
        <v>0</v>
      </c>
      <c r="BR236" s="18">
        <v>0</v>
      </c>
      <c r="BS236" s="18">
        <v>0</v>
      </c>
      <c r="BT236" s="18">
        <v>0</v>
      </c>
      <c r="BU236" s="18">
        <v>0</v>
      </c>
      <c r="BV236" s="18">
        <v>0</v>
      </c>
      <c r="BW236" s="18">
        <v>0</v>
      </c>
      <c r="BX236" s="18">
        <v>0</v>
      </c>
      <c r="BY236" s="18">
        <v>0</v>
      </c>
      <c r="BZ236" s="18">
        <v>0</v>
      </c>
      <c r="CA236" s="18">
        <v>0</v>
      </c>
      <c r="CB236" s="18">
        <v>0</v>
      </c>
      <c r="CC236" s="18">
        <v>0</v>
      </c>
      <c r="CD236" s="18">
        <v>0</v>
      </c>
      <c r="CE236" s="18">
        <v>0</v>
      </c>
      <c r="CF236" s="18">
        <v>0</v>
      </c>
      <c r="CG236" s="23" t="str">
        <f t="shared" si="124"/>
        <v>FF</v>
      </c>
      <c r="CH236" s="18">
        <v>0</v>
      </c>
      <c r="CI236" s="18">
        <v>0</v>
      </c>
      <c r="CJ236" s="18">
        <v>0</v>
      </c>
      <c r="CK236" s="18" t="str">
        <f t="shared" ca="1" si="100"/>
        <v>06</v>
      </c>
      <c r="CL236" s="18" t="str">
        <f t="shared" ca="1" si="101"/>
        <v>16</v>
      </c>
      <c r="CM236" s="18" t="str">
        <f t="shared" ca="1" si="102"/>
        <v>08</v>
      </c>
      <c r="CN236" s="18" t="str">
        <f t="shared" ca="1" si="103"/>
        <v>05</v>
      </c>
      <c r="CO236" s="18" t="str">
        <f t="shared" ca="1" si="104"/>
        <v>11</v>
      </c>
      <c r="CP236" s="18" t="str">
        <f t="shared" ca="1" si="105"/>
        <v>14</v>
      </c>
      <c r="CQ236" s="18" t="str">
        <f t="shared" ca="1" si="106"/>
        <v>2C</v>
      </c>
      <c r="CR236" s="18" t="str">
        <f t="shared" ca="1" si="107"/>
        <v>05</v>
      </c>
      <c r="CS236" s="18" t="s">
        <v>25</v>
      </c>
      <c r="CT236" s="18">
        <f t="shared" ca="1" si="98"/>
        <v>95</v>
      </c>
      <c r="CU236" s="16" t="str">
        <f t="shared" ca="1" si="108"/>
        <v>7B01015FA501000000000000000000000000000000000C0000000000000000000000000000000000000000000000000000000000000000000000000000000000000000000000000000000000000000000000FF0000000616080511142C057D</v>
      </c>
      <c r="CV236" s="95">
        <v>235</v>
      </c>
      <c r="CW236" s="21"/>
      <c r="CX236" s="18" t="str">
        <f t="shared" si="109"/>
        <v>00</v>
      </c>
      <c r="CY236" s="18">
        <f t="shared" si="110"/>
        <v>0</v>
      </c>
      <c r="CZ236" s="20"/>
      <c r="DA236" s="21"/>
    </row>
    <row r="237" spans="1:105" ht="33">
      <c r="A237" s="27"/>
      <c r="B237" s="157">
        <v>83</v>
      </c>
      <c r="C237" s="105" t="s">
        <v>369</v>
      </c>
      <c r="D237" s="104" t="s">
        <v>736</v>
      </c>
      <c r="E237" s="16">
        <v>1</v>
      </c>
      <c r="F237" s="101" t="str">
        <f t="shared" si="99"/>
        <v>000</v>
      </c>
      <c r="G237" s="22">
        <v>0</v>
      </c>
      <c r="H237" s="18" t="s">
        <v>18</v>
      </c>
      <c r="I237" s="18">
        <v>1</v>
      </c>
      <c r="J237" s="18">
        <v>1</v>
      </c>
      <c r="K237" s="18" t="s">
        <v>448</v>
      </c>
      <c r="L237" s="18" t="s">
        <v>449</v>
      </c>
      <c r="M237" s="18">
        <v>1</v>
      </c>
      <c r="N237" s="18">
        <v>0</v>
      </c>
      <c r="O237" s="18">
        <v>0</v>
      </c>
      <c r="P237" s="18">
        <v>0</v>
      </c>
      <c r="Q237" s="18">
        <v>0</v>
      </c>
      <c r="R237" s="18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0</v>
      </c>
      <c r="X237" s="18">
        <v>0</v>
      </c>
      <c r="Y237" s="18" t="s">
        <v>368</v>
      </c>
      <c r="Z237" s="18">
        <v>0</v>
      </c>
      <c r="AA237" s="18">
        <v>0</v>
      </c>
      <c r="AB237" s="18">
        <v>0</v>
      </c>
      <c r="AC237" s="18">
        <v>0</v>
      </c>
      <c r="AD237" s="18">
        <v>0</v>
      </c>
      <c r="AE237" s="18">
        <v>0</v>
      </c>
      <c r="AF237" s="18">
        <v>0</v>
      </c>
      <c r="AG237" s="18">
        <v>0</v>
      </c>
      <c r="AH237" s="18">
        <v>0</v>
      </c>
      <c r="AI237" s="18">
        <v>0</v>
      </c>
      <c r="AJ237" s="18">
        <v>0</v>
      </c>
      <c r="AK237" s="18">
        <v>0</v>
      </c>
      <c r="AL237" s="18">
        <v>0</v>
      </c>
      <c r="AM237" s="18">
        <v>0</v>
      </c>
      <c r="AN237" s="18">
        <v>0</v>
      </c>
      <c r="AO237" s="18">
        <v>0</v>
      </c>
      <c r="AP237" s="18">
        <v>0</v>
      </c>
      <c r="AQ237" s="18">
        <v>0</v>
      </c>
      <c r="AR237" s="18">
        <v>0</v>
      </c>
      <c r="AS237" s="18">
        <v>0</v>
      </c>
      <c r="AT237" s="18">
        <v>0</v>
      </c>
      <c r="AU237" s="18">
        <v>0</v>
      </c>
      <c r="AV237" s="18">
        <v>0</v>
      </c>
      <c r="AW237" s="18">
        <v>0</v>
      </c>
      <c r="AX237" s="18">
        <v>0</v>
      </c>
      <c r="AY237" s="18">
        <v>0</v>
      </c>
      <c r="AZ237" s="18">
        <v>0</v>
      </c>
      <c r="BA237" s="18">
        <v>0</v>
      </c>
      <c r="BB237" s="18">
        <v>0</v>
      </c>
      <c r="BC237" s="18">
        <v>0</v>
      </c>
      <c r="BD237" s="18">
        <v>0</v>
      </c>
      <c r="BE237" s="18">
        <v>0</v>
      </c>
      <c r="BF237" s="18">
        <v>0</v>
      </c>
      <c r="BG237" s="18">
        <v>0</v>
      </c>
      <c r="BH237" s="18">
        <v>0</v>
      </c>
      <c r="BI237" s="18">
        <v>0</v>
      </c>
      <c r="BJ237" s="18">
        <v>0</v>
      </c>
      <c r="BK237" s="18">
        <v>0</v>
      </c>
      <c r="BL237" s="18">
        <v>0</v>
      </c>
      <c r="BM237" s="18">
        <v>0</v>
      </c>
      <c r="BN237" s="18">
        <v>0</v>
      </c>
      <c r="BO237" s="18">
        <v>0</v>
      </c>
      <c r="BP237" s="18">
        <v>0</v>
      </c>
      <c r="BQ237" s="18">
        <v>0</v>
      </c>
      <c r="BR237" s="18">
        <v>0</v>
      </c>
      <c r="BS237" s="18">
        <v>0</v>
      </c>
      <c r="BT237" s="18">
        <v>0</v>
      </c>
      <c r="BU237" s="18">
        <v>0</v>
      </c>
      <c r="BV237" s="18">
        <v>0</v>
      </c>
      <c r="BW237" s="18">
        <v>0</v>
      </c>
      <c r="BX237" s="18">
        <v>0</v>
      </c>
      <c r="BY237" s="18">
        <v>0</v>
      </c>
      <c r="BZ237" s="18">
        <v>0</v>
      </c>
      <c r="CA237" s="18">
        <v>0</v>
      </c>
      <c r="CB237" s="18">
        <v>0</v>
      </c>
      <c r="CC237" s="18">
        <v>0</v>
      </c>
      <c r="CD237" s="18">
        <v>0</v>
      </c>
      <c r="CE237" s="18">
        <v>0</v>
      </c>
      <c r="CF237" s="18">
        <v>0</v>
      </c>
      <c r="CG237" s="18">
        <v>0</v>
      </c>
      <c r="CH237" s="23">
        <f>G237</f>
        <v>0</v>
      </c>
      <c r="CI237" s="18">
        <v>0</v>
      </c>
      <c r="CJ237" s="18">
        <v>0</v>
      </c>
      <c r="CK237" s="18" t="str">
        <f t="shared" ca="1" si="100"/>
        <v>06</v>
      </c>
      <c r="CL237" s="18" t="str">
        <f t="shared" ca="1" si="101"/>
        <v>16</v>
      </c>
      <c r="CM237" s="18" t="str">
        <f t="shared" ca="1" si="102"/>
        <v>08</v>
      </c>
      <c r="CN237" s="18" t="str">
        <f t="shared" ca="1" si="103"/>
        <v>05</v>
      </c>
      <c r="CO237" s="18" t="str">
        <f t="shared" ca="1" si="104"/>
        <v>11</v>
      </c>
      <c r="CP237" s="18" t="str">
        <f t="shared" ca="1" si="105"/>
        <v>14</v>
      </c>
      <c r="CQ237" s="18" t="str">
        <f t="shared" ca="1" si="106"/>
        <v>2C</v>
      </c>
      <c r="CR237" s="18" t="str">
        <f t="shared" ca="1" si="107"/>
        <v>00</v>
      </c>
      <c r="CS237" s="18" t="s">
        <v>25</v>
      </c>
      <c r="CT237" s="18">
        <f t="shared" ca="1" si="98"/>
        <v>95</v>
      </c>
      <c r="CU237" s="16" t="str">
        <f t="shared" ca="1" si="108"/>
        <v>7B01015FA501000000000000000000000000000000000C0000000000000000000000000000000000000000000000000000000000000000000000000000000000000000000000000000000000000000000000000000000616080511142C007D</v>
      </c>
      <c r="CV237" s="95">
        <v>236</v>
      </c>
      <c r="CW237" s="21"/>
      <c r="CX237" s="18" t="str">
        <f t="shared" si="109"/>
        <v>00</v>
      </c>
      <c r="CY237" s="18">
        <f t="shared" si="110"/>
        <v>0</v>
      </c>
      <c r="CZ237" s="20"/>
      <c r="DA237" s="21"/>
    </row>
    <row r="238" spans="1:105" ht="33">
      <c r="A238" s="27"/>
      <c r="B238" s="158"/>
      <c r="C238" s="165" t="s">
        <v>445</v>
      </c>
      <c r="D238" s="104"/>
      <c r="E238" s="16">
        <v>2</v>
      </c>
      <c r="F238" s="101" t="str">
        <f t="shared" si="99"/>
        <v>127</v>
      </c>
      <c r="G238" s="22" t="s">
        <v>246</v>
      </c>
      <c r="H238" s="18" t="s">
        <v>18</v>
      </c>
      <c r="I238" s="18">
        <v>1</v>
      </c>
      <c r="J238" s="18">
        <v>1</v>
      </c>
      <c r="K238" s="18" t="s">
        <v>448</v>
      </c>
      <c r="L238" s="18" t="s">
        <v>449</v>
      </c>
      <c r="M238" s="18">
        <v>1</v>
      </c>
      <c r="N238" s="18">
        <v>0</v>
      </c>
      <c r="O238" s="18">
        <v>0</v>
      </c>
      <c r="P238" s="18">
        <v>0</v>
      </c>
      <c r="Q238" s="18">
        <v>0</v>
      </c>
      <c r="R238" s="18">
        <v>0</v>
      </c>
      <c r="S238" s="19">
        <v>0</v>
      </c>
      <c r="T238" s="19">
        <v>0</v>
      </c>
      <c r="U238" s="19">
        <v>0</v>
      </c>
      <c r="V238" s="19">
        <v>0</v>
      </c>
      <c r="W238" s="19">
        <v>0</v>
      </c>
      <c r="X238" s="18">
        <v>0</v>
      </c>
      <c r="Y238" s="18" t="s">
        <v>368</v>
      </c>
      <c r="Z238" s="18">
        <v>0</v>
      </c>
      <c r="AA238" s="18">
        <v>0</v>
      </c>
      <c r="AB238" s="18">
        <v>0</v>
      </c>
      <c r="AC238" s="18">
        <v>0</v>
      </c>
      <c r="AD238" s="18">
        <v>0</v>
      </c>
      <c r="AE238" s="18">
        <v>0</v>
      </c>
      <c r="AF238" s="18">
        <v>0</v>
      </c>
      <c r="AG238" s="18">
        <v>0</v>
      </c>
      <c r="AH238" s="18">
        <v>0</v>
      </c>
      <c r="AI238" s="18">
        <v>0</v>
      </c>
      <c r="AJ238" s="18">
        <v>0</v>
      </c>
      <c r="AK238" s="18">
        <v>0</v>
      </c>
      <c r="AL238" s="18">
        <v>0</v>
      </c>
      <c r="AM238" s="18">
        <v>0</v>
      </c>
      <c r="AN238" s="18">
        <v>0</v>
      </c>
      <c r="AO238" s="18">
        <v>0</v>
      </c>
      <c r="AP238" s="18">
        <v>0</v>
      </c>
      <c r="AQ238" s="18">
        <v>0</v>
      </c>
      <c r="AR238" s="18">
        <v>0</v>
      </c>
      <c r="AS238" s="18">
        <v>0</v>
      </c>
      <c r="AT238" s="18">
        <v>0</v>
      </c>
      <c r="AU238" s="18">
        <v>0</v>
      </c>
      <c r="AV238" s="18">
        <v>0</v>
      </c>
      <c r="AW238" s="18">
        <v>0</v>
      </c>
      <c r="AX238" s="18">
        <v>0</v>
      </c>
      <c r="AY238" s="18">
        <v>0</v>
      </c>
      <c r="AZ238" s="18">
        <v>0</v>
      </c>
      <c r="BA238" s="18">
        <v>0</v>
      </c>
      <c r="BB238" s="18">
        <v>0</v>
      </c>
      <c r="BC238" s="18">
        <v>0</v>
      </c>
      <c r="BD238" s="18">
        <v>0</v>
      </c>
      <c r="BE238" s="18">
        <v>0</v>
      </c>
      <c r="BF238" s="18">
        <v>0</v>
      </c>
      <c r="BG238" s="18">
        <v>0</v>
      </c>
      <c r="BH238" s="18">
        <v>0</v>
      </c>
      <c r="BI238" s="18">
        <v>0</v>
      </c>
      <c r="BJ238" s="18">
        <v>0</v>
      </c>
      <c r="BK238" s="18">
        <v>0</v>
      </c>
      <c r="BL238" s="18">
        <v>0</v>
      </c>
      <c r="BM238" s="18">
        <v>0</v>
      </c>
      <c r="BN238" s="18">
        <v>0</v>
      </c>
      <c r="BO238" s="18">
        <v>0</v>
      </c>
      <c r="BP238" s="18">
        <v>0</v>
      </c>
      <c r="BQ238" s="18">
        <v>0</v>
      </c>
      <c r="BR238" s="18">
        <v>0</v>
      </c>
      <c r="BS238" s="18">
        <v>0</v>
      </c>
      <c r="BT238" s="18">
        <v>0</v>
      </c>
      <c r="BU238" s="18">
        <v>0</v>
      </c>
      <c r="BV238" s="18">
        <v>0</v>
      </c>
      <c r="BW238" s="18">
        <v>0</v>
      </c>
      <c r="BX238" s="18">
        <v>0</v>
      </c>
      <c r="BY238" s="18">
        <v>0</v>
      </c>
      <c r="BZ238" s="18">
        <v>0</v>
      </c>
      <c r="CA238" s="18">
        <v>0</v>
      </c>
      <c r="CB238" s="18">
        <v>0</v>
      </c>
      <c r="CC238" s="18">
        <v>0</v>
      </c>
      <c r="CD238" s="18">
        <v>0</v>
      </c>
      <c r="CE238" s="18">
        <v>0</v>
      </c>
      <c r="CF238" s="18">
        <v>0</v>
      </c>
      <c r="CG238" s="18">
        <v>0</v>
      </c>
      <c r="CH238" s="23" t="str">
        <f t="shared" ref="CH238:CH239" si="125">G238</f>
        <v>7F</v>
      </c>
      <c r="CI238" s="18">
        <v>0</v>
      </c>
      <c r="CJ238" s="18">
        <v>0</v>
      </c>
      <c r="CK238" s="18" t="str">
        <f t="shared" ca="1" si="100"/>
        <v>06</v>
      </c>
      <c r="CL238" s="18" t="str">
        <f t="shared" ca="1" si="101"/>
        <v>16</v>
      </c>
      <c r="CM238" s="18" t="str">
        <f t="shared" ca="1" si="102"/>
        <v>08</v>
      </c>
      <c r="CN238" s="18" t="str">
        <f t="shared" ca="1" si="103"/>
        <v>05</v>
      </c>
      <c r="CO238" s="18" t="str">
        <f t="shared" ca="1" si="104"/>
        <v>11</v>
      </c>
      <c r="CP238" s="18" t="str">
        <f t="shared" ca="1" si="105"/>
        <v>14</v>
      </c>
      <c r="CQ238" s="18" t="str">
        <f t="shared" ca="1" si="106"/>
        <v>2C</v>
      </c>
      <c r="CR238" s="18" t="str">
        <f t="shared" ca="1" si="107"/>
        <v>05</v>
      </c>
      <c r="CS238" s="18" t="s">
        <v>25</v>
      </c>
      <c r="CT238" s="18">
        <f t="shared" ca="1" si="98"/>
        <v>95</v>
      </c>
      <c r="CU238" s="16" t="str">
        <f t="shared" ca="1" si="108"/>
        <v>7B01015FA501000000000000000000000000000000000C0000000000000000000000000000000000000000000000000000000000000000000000000000000000000000000000000000000000000000000000007F00000616080511142C057D</v>
      </c>
      <c r="CV238" s="95">
        <v>237</v>
      </c>
      <c r="CW238" s="21"/>
      <c r="CX238" s="18" t="str">
        <f t="shared" si="109"/>
        <v>00</v>
      </c>
      <c r="CY238" s="18">
        <f t="shared" si="110"/>
        <v>0</v>
      </c>
      <c r="CZ238" s="20"/>
      <c r="DA238" s="21"/>
    </row>
    <row r="239" spans="1:105" ht="33">
      <c r="A239" s="27"/>
      <c r="B239" s="159"/>
      <c r="C239" s="166"/>
      <c r="D239" s="104"/>
      <c r="E239" s="16">
        <v>3</v>
      </c>
      <c r="F239" s="101" t="str">
        <f t="shared" si="99"/>
        <v>255</v>
      </c>
      <c r="G239" s="22" t="s">
        <v>22</v>
      </c>
      <c r="H239" s="18" t="s">
        <v>18</v>
      </c>
      <c r="I239" s="18">
        <v>1</v>
      </c>
      <c r="J239" s="18">
        <v>1</v>
      </c>
      <c r="K239" s="18" t="s">
        <v>448</v>
      </c>
      <c r="L239" s="18" t="s">
        <v>449</v>
      </c>
      <c r="M239" s="18">
        <v>1</v>
      </c>
      <c r="N239" s="18">
        <v>0</v>
      </c>
      <c r="O239" s="18">
        <v>0</v>
      </c>
      <c r="P239" s="18">
        <v>0</v>
      </c>
      <c r="Q239" s="18">
        <v>0</v>
      </c>
      <c r="R239" s="18">
        <v>0</v>
      </c>
      <c r="S239" s="19">
        <v>0</v>
      </c>
      <c r="T239" s="19">
        <v>0</v>
      </c>
      <c r="U239" s="19">
        <v>0</v>
      </c>
      <c r="V239" s="19">
        <v>0</v>
      </c>
      <c r="W239" s="19">
        <v>0</v>
      </c>
      <c r="X239" s="18">
        <v>0</v>
      </c>
      <c r="Y239" s="18" t="s">
        <v>368</v>
      </c>
      <c r="Z239" s="18">
        <v>0</v>
      </c>
      <c r="AA239" s="18">
        <v>0</v>
      </c>
      <c r="AB239" s="18">
        <v>0</v>
      </c>
      <c r="AC239" s="18">
        <v>0</v>
      </c>
      <c r="AD239" s="18">
        <v>0</v>
      </c>
      <c r="AE239" s="18">
        <v>0</v>
      </c>
      <c r="AF239" s="18">
        <v>0</v>
      </c>
      <c r="AG239" s="18">
        <v>0</v>
      </c>
      <c r="AH239" s="18">
        <v>0</v>
      </c>
      <c r="AI239" s="18">
        <v>0</v>
      </c>
      <c r="AJ239" s="18">
        <v>0</v>
      </c>
      <c r="AK239" s="18">
        <v>0</v>
      </c>
      <c r="AL239" s="18">
        <v>0</v>
      </c>
      <c r="AM239" s="18">
        <v>0</v>
      </c>
      <c r="AN239" s="18">
        <v>0</v>
      </c>
      <c r="AO239" s="18">
        <v>0</v>
      </c>
      <c r="AP239" s="18">
        <v>0</v>
      </c>
      <c r="AQ239" s="18">
        <v>0</v>
      </c>
      <c r="AR239" s="18">
        <v>0</v>
      </c>
      <c r="AS239" s="18">
        <v>0</v>
      </c>
      <c r="AT239" s="18">
        <v>0</v>
      </c>
      <c r="AU239" s="18">
        <v>0</v>
      </c>
      <c r="AV239" s="18">
        <v>0</v>
      </c>
      <c r="AW239" s="18">
        <v>0</v>
      </c>
      <c r="AX239" s="18">
        <v>0</v>
      </c>
      <c r="AY239" s="18">
        <v>0</v>
      </c>
      <c r="AZ239" s="18">
        <v>0</v>
      </c>
      <c r="BA239" s="18">
        <v>0</v>
      </c>
      <c r="BB239" s="18">
        <v>0</v>
      </c>
      <c r="BC239" s="18">
        <v>0</v>
      </c>
      <c r="BD239" s="18">
        <v>0</v>
      </c>
      <c r="BE239" s="18">
        <v>0</v>
      </c>
      <c r="BF239" s="18">
        <v>0</v>
      </c>
      <c r="BG239" s="18">
        <v>0</v>
      </c>
      <c r="BH239" s="18">
        <v>0</v>
      </c>
      <c r="BI239" s="18">
        <v>0</v>
      </c>
      <c r="BJ239" s="18">
        <v>0</v>
      </c>
      <c r="BK239" s="18">
        <v>0</v>
      </c>
      <c r="BL239" s="18">
        <v>0</v>
      </c>
      <c r="BM239" s="18">
        <v>0</v>
      </c>
      <c r="BN239" s="18">
        <v>0</v>
      </c>
      <c r="BO239" s="18">
        <v>0</v>
      </c>
      <c r="BP239" s="18">
        <v>0</v>
      </c>
      <c r="BQ239" s="18">
        <v>0</v>
      </c>
      <c r="BR239" s="18">
        <v>0</v>
      </c>
      <c r="BS239" s="18">
        <v>0</v>
      </c>
      <c r="BT239" s="18">
        <v>0</v>
      </c>
      <c r="BU239" s="18">
        <v>0</v>
      </c>
      <c r="BV239" s="18">
        <v>0</v>
      </c>
      <c r="BW239" s="18">
        <v>0</v>
      </c>
      <c r="BX239" s="18">
        <v>0</v>
      </c>
      <c r="BY239" s="18">
        <v>0</v>
      </c>
      <c r="BZ239" s="18">
        <v>0</v>
      </c>
      <c r="CA239" s="18">
        <v>0</v>
      </c>
      <c r="CB239" s="18">
        <v>0</v>
      </c>
      <c r="CC239" s="18">
        <v>0</v>
      </c>
      <c r="CD239" s="18">
        <v>0</v>
      </c>
      <c r="CE239" s="18">
        <v>0</v>
      </c>
      <c r="CF239" s="18">
        <v>0</v>
      </c>
      <c r="CG239" s="18">
        <v>0</v>
      </c>
      <c r="CH239" s="23" t="str">
        <f t="shared" si="125"/>
        <v>FF</v>
      </c>
      <c r="CI239" s="18">
        <v>0</v>
      </c>
      <c r="CJ239" s="18">
        <v>0</v>
      </c>
      <c r="CK239" s="18" t="str">
        <f t="shared" ca="1" si="100"/>
        <v>06</v>
      </c>
      <c r="CL239" s="18" t="str">
        <f t="shared" ca="1" si="101"/>
        <v>16</v>
      </c>
      <c r="CM239" s="18" t="str">
        <f t="shared" ca="1" si="102"/>
        <v>08</v>
      </c>
      <c r="CN239" s="18" t="str">
        <f t="shared" ca="1" si="103"/>
        <v>05</v>
      </c>
      <c r="CO239" s="18" t="str">
        <f t="shared" ca="1" si="104"/>
        <v>11</v>
      </c>
      <c r="CP239" s="18" t="str">
        <f t="shared" ca="1" si="105"/>
        <v>14</v>
      </c>
      <c r="CQ239" s="18" t="str">
        <f t="shared" ca="1" si="106"/>
        <v>2C</v>
      </c>
      <c r="CR239" s="18" t="str">
        <f t="shared" ca="1" si="107"/>
        <v>05</v>
      </c>
      <c r="CS239" s="18" t="s">
        <v>25</v>
      </c>
      <c r="CT239" s="18">
        <f t="shared" ca="1" si="98"/>
        <v>95</v>
      </c>
      <c r="CU239" s="16" t="str">
        <f t="shared" ca="1" si="108"/>
        <v>7B01015FA501000000000000000000000000000000000C000000000000000000000000000000000000000000000000000000000000000000000000000000000000000000000000000000000000000000000000FF00000616080511142C057D</v>
      </c>
      <c r="CV239" s="95">
        <v>238</v>
      </c>
      <c r="CW239" s="21"/>
      <c r="CX239" s="18" t="str">
        <f t="shared" si="109"/>
        <v>00</v>
      </c>
      <c r="CY239" s="18">
        <f t="shared" si="110"/>
        <v>0</v>
      </c>
      <c r="CZ239" s="20"/>
      <c r="DA239" s="21"/>
    </row>
    <row r="240" spans="1:105" ht="33">
      <c r="A240" s="27"/>
      <c r="B240" s="157">
        <v>84</v>
      </c>
      <c r="C240" s="105" t="s">
        <v>367</v>
      </c>
      <c r="D240" s="104" t="s">
        <v>734</v>
      </c>
      <c r="E240" s="16">
        <v>1</v>
      </c>
      <c r="F240" s="101" t="str">
        <f t="shared" si="99"/>
        <v>000</v>
      </c>
      <c r="G240" s="22">
        <v>0</v>
      </c>
      <c r="H240" s="18" t="s">
        <v>18</v>
      </c>
      <c r="I240" s="18">
        <v>1</v>
      </c>
      <c r="J240" s="18">
        <v>1</v>
      </c>
      <c r="K240" s="18" t="s">
        <v>448</v>
      </c>
      <c r="L240" s="18" t="s">
        <v>449</v>
      </c>
      <c r="M240" s="18">
        <v>1</v>
      </c>
      <c r="N240" s="18">
        <v>0</v>
      </c>
      <c r="O240" s="18">
        <v>0</v>
      </c>
      <c r="P240" s="18">
        <v>0</v>
      </c>
      <c r="Q240" s="18">
        <v>0</v>
      </c>
      <c r="R240" s="18">
        <v>0</v>
      </c>
      <c r="S240" s="19">
        <v>0</v>
      </c>
      <c r="T240" s="19">
        <v>0</v>
      </c>
      <c r="U240" s="19">
        <v>0</v>
      </c>
      <c r="V240" s="19">
        <v>0</v>
      </c>
      <c r="W240" s="19">
        <v>0</v>
      </c>
      <c r="X240" s="18">
        <v>0</v>
      </c>
      <c r="Y240" s="18" t="s">
        <v>368</v>
      </c>
      <c r="Z240" s="18">
        <v>0</v>
      </c>
      <c r="AA240" s="18">
        <v>0</v>
      </c>
      <c r="AB240" s="18">
        <v>0</v>
      </c>
      <c r="AC240" s="18">
        <v>0</v>
      </c>
      <c r="AD240" s="18">
        <v>0</v>
      </c>
      <c r="AE240" s="18">
        <v>0</v>
      </c>
      <c r="AF240" s="18">
        <v>0</v>
      </c>
      <c r="AG240" s="18">
        <v>0</v>
      </c>
      <c r="AH240" s="18">
        <v>0</v>
      </c>
      <c r="AI240" s="18">
        <v>0</v>
      </c>
      <c r="AJ240" s="18">
        <v>0</v>
      </c>
      <c r="AK240" s="18">
        <v>0</v>
      </c>
      <c r="AL240" s="18">
        <v>0</v>
      </c>
      <c r="AM240" s="18">
        <v>0</v>
      </c>
      <c r="AN240" s="18">
        <v>0</v>
      </c>
      <c r="AO240" s="18">
        <v>0</v>
      </c>
      <c r="AP240" s="18">
        <v>0</v>
      </c>
      <c r="AQ240" s="18">
        <v>0</v>
      </c>
      <c r="AR240" s="18">
        <v>0</v>
      </c>
      <c r="AS240" s="18">
        <v>0</v>
      </c>
      <c r="AT240" s="18">
        <v>0</v>
      </c>
      <c r="AU240" s="18">
        <v>0</v>
      </c>
      <c r="AV240" s="18">
        <v>0</v>
      </c>
      <c r="AW240" s="18">
        <v>0</v>
      </c>
      <c r="AX240" s="18">
        <v>0</v>
      </c>
      <c r="AY240" s="18">
        <v>0</v>
      </c>
      <c r="AZ240" s="18">
        <v>0</v>
      </c>
      <c r="BA240" s="18">
        <v>0</v>
      </c>
      <c r="BB240" s="18">
        <v>0</v>
      </c>
      <c r="BC240" s="18">
        <v>0</v>
      </c>
      <c r="BD240" s="18">
        <v>0</v>
      </c>
      <c r="BE240" s="18">
        <v>0</v>
      </c>
      <c r="BF240" s="18">
        <v>0</v>
      </c>
      <c r="BG240" s="18">
        <v>0</v>
      </c>
      <c r="BH240" s="18">
        <v>0</v>
      </c>
      <c r="BI240" s="18">
        <v>0</v>
      </c>
      <c r="BJ240" s="18">
        <v>0</v>
      </c>
      <c r="BK240" s="18">
        <v>0</v>
      </c>
      <c r="BL240" s="18">
        <v>0</v>
      </c>
      <c r="BM240" s="18">
        <v>0</v>
      </c>
      <c r="BN240" s="18">
        <v>0</v>
      </c>
      <c r="BO240" s="18">
        <v>0</v>
      </c>
      <c r="BP240" s="18">
        <v>0</v>
      </c>
      <c r="BQ240" s="18">
        <v>0</v>
      </c>
      <c r="BR240" s="18">
        <v>0</v>
      </c>
      <c r="BS240" s="18">
        <v>0</v>
      </c>
      <c r="BT240" s="18">
        <v>0</v>
      </c>
      <c r="BU240" s="18">
        <v>0</v>
      </c>
      <c r="BV240" s="18">
        <v>0</v>
      </c>
      <c r="BW240" s="18">
        <v>0</v>
      </c>
      <c r="BX240" s="18">
        <v>0</v>
      </c>
      <c r="BY240" s="18">
        <v>0</v>
      </c>
      <c r="BZ240" s="18">
        <v>0</v>
      </c>
      <c r="CA240" s="18">
        <v>0</v>
      </c>
      <c r="CB240" s="18">
        <v>0</v>
      </c>
      <c r="CC240" s="18">
        <v>0</v>
      </c>
      <c r="CD240" s="18">
        <v>0</v>
      </c>
      <c r="CE240" s="18">
        <v>0</v>
      </c>
      <c r="CF240" s="18">
        <v>0</v>
      </c>
      <c r="CG240" s="18">
        <v>0</v>
      </c>
      <c r="CH240" s="18">
        <v>0</v>
      </c>
      <c r="CI240" s="23">
        <f>G240</f>
        <v>0</v>
      </c>
      <c r="CJ240" s="18">
        <v>0</v>
      </c>
      <c r="CK240" s="18" t="str">
        <f t="shared" ca="1" si="100"/>
        <v>06</v>
      </c>
      <c r="CL240" s="18" t="str">
        <f t="shared" ca="1" si="101"/>
        <v>16</v>
      </c>
      <c r="CM240" s="18" t="str">
        <f t="shared" ca="1" si="102"/>
        <v>08</v>
      </c>
      <c r="CN240" s="18" t="str">
        <f t="shared" ca="1" si="103"/>
        <v>05</v>
      </c>
      <c r="CO240" s="18" t="str">
        <f t="shared" ca="1" si="104"/>
        <v>11</v>
      </c>
      <c r="CP240" s="18" t="str">
        <f t="shared" ca="1" si="105"/>
        <v>14</v>
      </c>
      <c r="CQ240" s="18" t="str">
        <f t="shared" ca="1" si="106"/>
        <v>2C</v>
      </c>
      <c r="CR240" s="18" t="str">
        <f t="shared" ca="1" si="107"/>
        <v>00</v>
      </c>
      <c r="CS240" s="18" t="s">
        <v>25</v>
      </c>
      <c r="CT240" s="18">
        <f t="shared" ca="1" si="98"/>
        <v>95</v>
      </c>
      <c r="CU240" s="16" t="str">
        <f t="shared" ca="1" si="108"/>
        <v>7B01015FA501000000000000000000000000000000000C0000000000000000000000000000000000000000000000000000000000000000000000000000000000000000000000000000000000000000000000000000000616080511142C007D</v>
      </c>
      <c r="CV240" s="95">
        <v>239</v>
      </c>
      <c r="CW240" s="21"/>
      <c r="CX240" s="18" t="str">
        <f t="shared" si="109"/>
        <v>00</v>
      </c>
      <c r="CY240" s="18">
        <f t="shared" si="110"/>
        <v>0</v>
      </c>
      <c r="CZ240" s="20"/>
      <c r="DA240" s="21"/>
    </row>
    <row r="241" spans="1:105" ht="33">
      <c r="A241" s="27"/>
      <c r="B241" s="158"/>
      <c r="C241" s="165" t="s">
        <v>446</v>
      </c>
      <c r="D241" s="104"/>
      <c r="E241" s="16">
        <v>2</v>
      </c>
      <c r="F241" s="101" t="str">
        <f t="shared" si="99"/>
        <v>127</v>
      </c>
      <c r="G241" s="22" t="s">
        <v>246</v>
      </c>
      <c r="H241" s="18" t="s">
        <v>18</v>
      </c>
      <c r="I241" s="18">
        <v>1</v>
      </c>
      <c r="J241" s="18">
        <v>1</v>
      </c>
      <c r="K241" s="18" t="s">
        <v>448</v>
      </c>
      <c r="L241" s="18" t="s">
        <v>449</v>
      </c>
      <c r="M241" s="18">
        <v>1</v>
      </c>
      <c r="N241" s="18">
        <v>0</v>
      </c>
      <c r="O241" s="18">
        <v>0</v>
      </c>
      <c r="P241" s="18">
        <v>0</v>
      </c>
      <c r="Q241" s="18">
        <v>0</v>
      </c>
      <c r="R241" s="18">
        <v>0</v>
      </c>
      <c r="S241" s="19">
        <v>0</v>
      </c>
      <c r="T241" s="19">
        <v>0</v>
      </c>
      <c r="U241" s="19">
        <v>0</v>
      </c>
      <c r="V241" s="19">
        <v>0</v>
      </c>
      <c r="W241" s="19">
        <v>0</v>
      </c>
      <c r="X241" s="18">
        <v>0</v>
      </c>
      <c r="Y241" s="18" t="s">
        <v>368</v>
      </c>
      <c r="Z241" s="18">
        <v>0</v>
      </c>
      <c r="AA241" s="18">
        <v>0</v>
      </c>
      <c r="AB241" s="18">
        <v>0</v>
      </c>
      <c r="AC241" s="18">
        <v>0</v>
      </c>
      <c r="AD241" s="18">
        <v>0</v>
      </c>
      <c r="AE241" s="18">
        <v>0</v>
      </c>
      <c r="AF241" s="18">
        <v>0</v>
      </c>
      <c r="AG241" s="18">
        <v>0</v>
      </c>
      <c r="AH241" s="18">
        <v>0</v>
      </c>
      <c r="AI241" s="18">
        <v>0</v>
      </c>
      <c r="AJ241" s="18">
        <v>0</v>
      </c>
      <c r="AK241" s="18">
        <v>0</v>
      </c>
      <c r="AL241" s="18">
        <v>0</v>
      </c>
      <c r="AM241" s="18">
        <v>0</v>
      </c>
      <c r="AN241" s="18">
        <v>0</v>
      </c>
      <c r="AO241" s="18">
        <v>0</v>
      </c>
      <c r="AP241" s="18">
        <v>0</v>
      </c>
      <c r="AQ241" s="18">
        <v>0</v>
      </c>
      <c r="AR241" s="18">
        <v>0</v>
      </c>
      <c r="AS241" s="18">
        <v>0</v>
      </c>
      <c r="AT241" s="18">
        <v>0</v>
      </c>
      <c r="AU241" s="18">
        <v>0</v>
      </c>
      <c r="AV241" s="18">
        <v>0</v>
      </c>
      <c r="AW241" s="18">
        <v>0</v>
      </c>
      <c r="AX241" s="18">
        <v>0</v>
      </c>
      <c r="AY241" s="18">
        <v>0</v>
      </c>
      <c r="AZ241" s="18">
        <v>0</v>
      </c>
      <c r="BA241" s="18">
        <v>0</v>
      </c>
      <c r="BB241" s="18">
        <v>0</v>
      </c>
      <c r="BC241" s="18">
        <v>0</v>
      </c>
      <c r="BD241" s="18">
        <v>0</v>
      </c>
      <c r="BE241" s="18">
        <v>0</v>
      </c>
      <c r="BF241" s="18">
        <v>0</v>
      </c>
      <c r="BG241" s="18">
        <v>0</v>
      </c>
      <c r="BH241" s="18">
        <v>0</v>
      </c>
      <c r="BI241" s="18">
        <v>0</v>
      </c>
      <c r="BJ241" s="18">
        <v>0</v>
      </c>
      <c r="BK241" s="18">
        <v>0</v>
      </c>
      <c r="BL241" s="18">
        <v>0</v>
      </c>
      <c r="BM241" s="18">
        <v>0</v>
      </c>
      <c r="BN241" s="18">
        <v>0</v>
      </c>
      <c r="BO241" s="18">
        <v>0</v>
      </c>
      <c r="BP241" s="18">
        <v>0</v>
      </c>
      <c r="BQ241" s="18">
        <v>0</v>
      </c>
      <c r="BR241" s="18">
        <v>0</v>
      </c>
      <c r="BS241" s="18">
        <v>0</v>
      </c>
      <c r="BT241" s="18">
        <v>0</v>
      </c>
      <c r="BU241" s="18">
        <v>0</v>
      </c>
      <c r="BV241" s="18">
        <v>0</v>
      </c>
      <c r="BW241" s="18">
        <v>0</v>
      </c>
      <c r="BX241" s="18">
        <v>0</v>
      </c>
      <c r="BY241" s="18">
        <v>0</v>
      </c>
      <c r="BZ241" s="18">
        <v>0</v>
      </c>
      <c r="CA241" s="18">
        <v>0</v>
      </c>
      <c r="CB241" s="18">
        <v>0</v>
      </c>
      <c r="CC241" s="18">
        <v>0</v>
      </c>
      <c r="CD241" s="18">
        <v>0</v>
      </c>
      <c r="CE241" s="18">
        <v>0</v>
      </c>
      <c r="CF241" s="18">
        <v>0</v>
      </c>
      <c r="CG241" s="18">
        <v>0</v>
      </c>
      <c r="CH241" s="18">
        <v>0</v>
      </c>
      <c r="CI241" s="23" t="str">
        <f>G241</f>
        <v>7F</v>
      </c>
      <c r="CJ241" s="18">
        <v>0</v>
      </c>
      <c r="CK241" s="18" t="str">
        <f t="shared" ca="1" si="100"/>
        <v>06</v>
      </c>
      <c r="CL241" s="18" t="str">
        <f t="shared" ca="1" si="101"/>
        <v>16</v>
      </c>
      <c r="CM241" s="18" t="str">
        <f t="shared" ca="1" si="102"/>
        <v>08</v>
      </c>
      <c r="CN241" s="18" t="str">
        <f t="shared" ca="1" si="103"/>
        <v>05</v>
      </c>
      <c r="CO241" s="18" t="str">
        <f t="shared" ca="1" si="104"/>
        <v>11</v>
      </c>
      <c r="CP241" s="18" t="str">
        <f t="shared" ca="1" si="105"/>
        <v>14</v>
      </c>
      <c r="CQ241" s="18" t="str">
        <f t="shared" ca="1" si="106"/>
        <v>2C</v>
      </c>
      <c r="CR241" s="18" t="str">
        <f t="shared" ca="1" si="107"/>
        <v>05</v>
      </c>
      <c r="CS241" s="18" t="s">
        <v>25</v>
      </c>
      <c r="CT241" s="18">
        <f t="shared" ca="1" si="98"/>
        <v>95</v>
      </c>
      <c r="CU241" s="16" t="str">
        <f t="shared" ca="1" si="108"/>
        <v>7B01015FA501000000000000000000000000000000000C000000000000000000000000000000000000000000000000000000000000000000000000000000000000000000000000000000000000000000000000007F000616080511142C057D</v>
      </c>
      <c r="CV241" s="95">
        <v>240</v>
      </c>
      <c r="CW241" s="21"/>
      <c r="CX241" s="18" t="str">
        <f t="shared" si="109"/>
        <v>00</v>
      </c>
      <c r="CY241" s="18">
        <f t="shared" si="110"/>
        <v>0</v>
      </c>
      <c r="CZ241" s="20"/>
      <c r="DA241" s="21"/>
    </row>
    <row r="242" spans="1:105" ht="33">
      <c r="A242" s="27"/>
      <c r="B242" s="159"/>
      <c r="C242" s="166"/>
      <c r="D242" s="104"/>
      <c r="E242" s="16">
        <v>3</v>
      </c>
      <c r="F242" s="101" t="str">
        <f t="shared" si="99"/>
        <v>255</v>
      </c>
      <c r="G242" s="22" t="s">
        <v>22</v>
      </c>
      <c r="H242" s="18" t="s">
        <v>18</v>
      </c>
      <c r="I242" s="18">
        <v>1</v>
      </c>
      <c r="J242" s="18">
        <v>1</v>
      </c>
      <c r="K242" s="18" t="s">
        <v>448</v>
      </c>
      <c r="L242" s="18" t="s">
        <v>449</v>
      </c>
      <c r="M242" s="18">
        <v>1</v>
      </c>
      <c r="N242" s="18">
        <v>0</v>
      </c>
      <c r="O242" s="18">
        <v>0</v>
      </c>
      <c r="P242" s="18">
        <v>0</v>
      </c>
      <c r="Q242" s="18">
        <v>0</v>
      </c>
      <c r="R242" s="18">
        <v>0</v>
      </c>
      <c r="S242" s="19">
        <v>0</v>
      </c>
      <c r="T242" s="19">
        <v>0</v>
      </c>
      <c r="U242" s="19">
        <v>0</v>
      </c>
      <c r="V242" s="19">
        <v>0</v>
      </c>
      <c r="W242" s="19">
        <v>0</v>
      </c>
      <c r="X242" s="18">
        <v>0</v>
      </c>
      <c r="Y242" s="18" t="s">
        <v>368</v>
      </c>
      <c r="Z242" s="18">
        <v>0</v>
      </c>
      <c r="AA242" s="18">
        <v>0</v>
      </c>
      <c r="AB242" s="18">
        <v>0</v>
      </c>
      <c r="AC242" s="18">
        <v>0</v>
      </c>
      <c r="AD242" s="18">
        <v>0</v>
      </c>
      <c r="AE242" s="18">
        <v>0</v>
      </c>
      <c r="AF242" s="18">
        <v>0</v>
      </c>
      <c r="AG242" s="18">
        <v>0</v>
      </c>
      <c r="AH242" s="18">
        <v>0</v>
      </c>
      <c r="AI242" s="18">
        <v>0</v>
      </c>
      <c r="AJ242" s="18">
        <v>0</v>
      </c>
      <c r="AK242" s="18">
        <v>0</v>
      </c>
      <c r="AL242" s="18">
        <v>0</v>
      </c>
      <c r="AM242" s="18">
        <v>0</v>
      </c>
      <c r="AN242" s="18">
        <v>0</v>
      </c>
      <c r="AO242" s="18">
        <v>0</v>
      </c>
      <c r="AP242" s="18">
        <v>0</v>
      </c>
      <c r="AQ242" s="18">
        <v>0</v>
      </c>
      <c r="AR242" s="18">
        <v>0</v>
      </c>
      <c r="AS242" s="18">
        <v>0</v>
      </c>
      <c r="AT242" s="18">
        <v>0</v>
      </c>
      <c r="AU242" s="18">
        <v>0</v>
      </c>
      <c r="AV242" s="18">
        <v>0</v>
      </c>
      <c r="AW242" s="18">
        <v>0</v>
      </c>
      <c r="AX242" s="18">
        <v>0</v>
      </c>
      <c r="AY242" s="18">
        <v>0</v>
      </c>
      <c r="AZ242" s="18">
        <v>0</v>
      </c>
      <c r="BA242" s="18">
        <v>0</v>
      </c>
      <c r="BB242" s="18">
        <v>0</v>
      </c>
      <c r="BC242" s="18">
        <v>0</v>
      </c>
      <c r="BD242" s="18">
        <v>0</v>
      </c>
      <c r="BE242" s="18">
        <v>0</v>
      </c>
      <c r="BF242" s="18">
        <v>0</v>
      </c>
      <c r="BG242" s="18">
        <v>0</v>
      </c>
      <c r="BH242" s="18">
        <v>0</v>
      </c>
      <c r="BI242" s="18">
        <v>0</v>
      </c>
      <c r="BJ242" s="18">
        <v>0</v>
      </c>
      <c r="BK242" s="18">
        <v>0</v>
      </c>
      <c r="BL242" s="18">
        <v>0</v>
      </c>
      <c r="BM242" s="18">
        <v>0</v>
      </c>
      <c r="BN242" s="18">
        <v>0</v>
      </c>
      <c r="BO242" s="18">
        <v>0</v>
      </c>
      <c r="BP242" s="18">
        <v>0</v>
      </c>
      <c r="BQ242" s="18">
        <v>0</v>
      </c>
      <c r="BR242" s="18">
        <v>0</v>
      </c>
      <c r="BS242" s="18">
        <v>0</v>
      </c>
      <c r="BT242" s="18">
        <v>0</v>
      </c>
      <c r="BU242" s="18">
        <v>0</v>
      </c>
      <c r="BV242" s="18">
        <v>0</v>
      </c>
      <c r="BW242" s="18">
        <v>0</v>
      </c>
      <c r="BX242" s="18">
        <v>0</v>
      </c>
      <c r="BY242" s="18">
        <v>0</v>
      </c>
      <c r="BZ242" s="18">
        <v>0</v>
      </c>
      <c r="CA242" s="18">
        <v>0</v>
      </c>
      <c r="CB242" s="18">
        <v>0</v>
      </c>
      <c r="CC242" s="18">
        <v>0</v>
      </c>
      <c r="CD242" s="18">
        <v>0</v>
      </c>
      <c r="CE242" s="18">
        <v>0</v>
      </c>
      <c r="CF242" s="18">
        <v>0</v>
      </c>
      <c r="CG242" s="18">
        <v>0</v>
      </c>
      <c r="CH242" s="18">
        <v>0</v>
      </c>
      <c r="CI242" s="23" t="str">
        <f>G242</f>
        <v>FF</v>
      </c>
      <c r="CJ242" s="18">
        <v>0</v>
      </c>
      <c r="CK242" s="18" t="str">
        <f t="shared" ca="1" si="100"/>
        <v>06</v>
      </c>
      <c r="CL242" s="18" t="str">
        <f t="shared" ca="1" si="101"/>
        <v>16</v>
      </c>
      <c r="CM242" s="18" t="str">
        <f t="shared" ca="1" si="102"/>
        <v>08</v>
      </c>
      <c r="CN242" s="18" t="str">
        <f t="shared" ca="1" si="103"/>
        <v>05</v>
      </c>
      <c r="CO242" s="18" t="str">
        <f t="shared" ca="1" si="104"/>
        <v>11</v>
      </c>
      <c r="CP242" s="18" t="str">
        <f t="shared" ca="1" si="105"/>
        <v>14</v>
      </c>
      <c r="CQ242" s="18" t="str">
        <f t="shared" ca="1" si="106"/>
        <v>2C</v>
      </c>
      <c r="CR242" s="18" t="str">
        <f t="shared" ca="1" si="107"/>
        <v>05</v>
      </c>
      <c r="CS242" s="18" t="s">
        <v>25</v>
      </c>
      <c r="CT242" s="18">
        <f t="shared" ca="1" si="98"/>
        <v>95</v>
      </c>
      <c r="CU242" s="16" t="str">
        <f t="shared" ca="1" si="108"/>
        <v>7B01015FA501000000000000000000000000000000000C00000000000000000000000000000000000000000000000000000000000000000000000000000000000000000000000000000000000000000000000000FF000616080511142C057D</v>
      </c>
      <c r="CV242" s="95">
        <v>241</v>
      </c>
      <c r="CW242" s="21"/>
      <c r="CX242" s="18" t="str">
        <f t="shared" si="109"/>
        <v>00</v>
      </c>
      <c r="CY242" s="18">
        <f t="shared" si="110"/>
        <v>0</v>
      </c>
      <c r="CZ242" s="20"/>
      <c r="DA242" s="21"/>
    </row>
    <row r="243" spans="1:105" ht="33">
      <c r="A243" s="27"/>
      <c r="B243" s="157">
        <v>85</v>
      </c>
      <c r="C243" s="105" t="s">
        <v>369</v>
      </c>
      <c r="D243" s="104" t="s">
        <v>736</v>
      </c>
      <c r="E243" s="16">
        <v>1</v>
      </c>
      <c r="F243" s="101" t="str">
        <f t="shared" si="99"/>
        <v>000</v>
      </c>
      <c r="G243" s="22">
        <v>0</v>
      </c>
      <c r="H243" s="18" t="s">
        <v>18</v>
      </c>
      <c r="I243" s="18">
        <v>1</v>
      </c>
      <c r="J243" s="18">
        <v>1</v>
      </c>
      <c r="K243" s="18" t="s">
        <v>448</v>
      </c>
      <c r="L243" s="18" t="s">
        <v>449</v>
      </c>
      <c r="M243" s="18">
        <v>1</v>
      </c>
      <c r="N243" s="18">
        <v>0</v>
      </c>
      <c r="O243" s="18">
        <v>0</v>
      </c>
      <c r="P243" s="18">
        <v>0</v>
      </c>
      <c r="Q243" s="18">
        <v>0</v>
      </c>
      <c r="R243" s="18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8">
        <v>0</v>
      </c>
      <c r="Y243" s="18" t="s">
        <v>368</v>
      </c>
      <c r="Z243" s="18">
        <v>0</v>
      </c>
      <c r="AA243" s="18">
        <v>0</v>
      </c>
      <c r="AB243" s="18">
        <v>0</v>
      </c>
      <c r="AC243" s="18">
        <v>0</v>
      </c>
      <c r="AD243" s="18">
        <v>0</v>
      </c>
      <c r="AE243" s="18">
        <v>0</v>
      </c>
      <c r="AF243" s="18">
        <v>0</v>
      </c>
      <c r="AG243" s="18">
        <v>0</v>
      </c>
      <c r="AH243" s="18">
        <v>0</v>
      </c>
      <c r="AI243" s="18">
        <v>0</v>
      </c>
      <c r="AJ243" s="18">
        <v>0</v>
      </c>
      <c r="AK243" s="18">
        <v>0</v>
      </c>
      <c r="AL243" s="18">
        <v>0</v>
      </c>
      <c r="AM243" s="18">
        <v>0</v>
      </c>
      <c r="AN243" s="18">
        <v>0</v>
      </c>
      <c r="AO243" s="18">
        <v>0</v>
      </c>
      <c r="AP243" s="18">
        <v>0</v>
      </c>
      <c r="AQ243" s="18">
        <v>0</v>
      </c>
      <c r="AR243" s="18">
        <v>0</v>
      </c>
      <c r="AS243" s="18">
        <v>0</v>
      </c>
      <c r="AT243" s="18">
        <v>0</v>
      </c>
      <c r="AU243" s="18">
        <v>0</v>
      </c>
      <c r="AV243" s="18">
        <v>0</v>
      </c>
      <c r="AW243" s="18">
        <v>0</v>
      </c>
      <c r="AX243" s="18">
        <v>0</v>
      </c>
      <c r="AY243" s="18">
        <v>0</v>
      </c>
      <c r="AZ243" s="18">
        <v>0</v>
      </c>
      <c r="BA243" s="18">
        <v>0</v>
      </c>
      <c r="BB243" s="18">
        <v>0</v>
      </c>
      <c r="BC243" s="18">
        <v>0</v>
      </c>
      <c r="BD243" s="18">
        <v>0</v>
      </c>
      <c r="BE243" s="18">
        <v>0</v>
      </c>
      <c r="BF243" s="18">
        <v>0</v>
      </c>
      <c r="BG243" s="18">
        <v>0</v>
      </c>
      <c r="BH243" s="18">
        <v>0</v>
      </c>
      <c r="BI243" s="18">
        <v>0</v>
      </c>
      <c r="BJ243" s="18">
        <v>0</v>
      </c>
      <c r="BK243" s="18">
        <v>0</v>
      </c>
      <c r="BL243" s="18">
        <v>0</v>
      </c>
      <c r="BM243" s="18">
        <v>0</v>
      </c>
      <c r="BN243" s="18">
        <v>0</v>
      </c>
      <c r="BO243" s="18">
        <v>0</v>
      </c>
      <c r="BP243" s="18">
        <v>0</v>
      </c>
      <c r="BQ243" s="18">
        <v>0</v>
      </c>
      <c r="BR243" s="18">
        <v>0</v>
      </c>
      <c r="BS243" s="18">
        <v>0</v>
      </c>
      <c r="BT243" s="18">
        <v>0</v>
      </c>
      <c r="BU243" s="18">
        <v>0</v>
      </c>
      <c r="BV243" s="18">
        <v>0</v>
      </c>
      <c r="BW243" s="18">
        <v>0</v>
      </c>
      <c r="BX243" s="18">
        <v>0</v>
      </c>
      <c r="BY243" s="18">
        <v>0</v>
      </c>
      <c r="BZ243" s="18">
        <v>0</v>
      </c>
      <c r="CA243" s="18">
        <v>0</v>
      </c>
      <c r="CB243" s="18">
        <v>0</v>
      </c>
      <c r="CC243" s="18">
        <v>0</v>
      </c>
      <c r="CD243" s="18">
        <v>0</v>
      </c>
      <c r="CE243" s="18">
        <v>0</v>
      </c>
      <c r="CF243" s="18">
        <v>0</v>
      </c>
      <c r="CG243" s="18">
        <v>0</v>
      </c>
      <c r="CH243" s="18">
        <v>0</v>
      </c>
      <c r="CI243" s="18">
        <v>0</v>
      </c>
      <c r="CJ243" s="23">
        <f>G243</f>
        <v>0</v>
      </c>
      <c r="CK243" s="18" t="str">
        <f t="shared" ca="1" si="100"/>
        <v>06</v>
      </c>
      <c r="CL243" s="18" t="str">
        <f t="shared" ca="1" si="101"/>
        <v>16</v>
      </c>
      <c r="CM243" s="18" t="str">
        <f t="shared" ca="1" si="102"/>
        <v>08</v>
      </c>
      <c r="CN243" s="18" t="str">
        <f t="shared" ca="1" si="103"/>
        <v>05</v>
      </c>
      <c r="CO243" s="18" t="str">
        <f t="shared" ca="1" si="104"/>
        <v>11</v>
      </c>
      <c r="CP243" s="18" t="str">
        <f t="shared" ca="1" si="105"/>
        <v>14</v>
      </c>
      <c r="CQ243" s="18" t="str">
        <f t="shared" ca="1" si="106"/>
        <v>2C</v>
      </c>
      <c r="CR243" s="18" t="str">
        <f t="shared" ca="1" si="107"/>
        <v>00</v>
      </c>
      <c r="CS243" s="18" t="s">
        <v>25</v>
      </c>
      <c r="CT243" s="18">
        <f t="shared" ca="1" si="98"/>
        <v>95</v>
      </c>
      <c r="CU243" s="16" t="str">
        <f t="shared" ca="1" si="108"/>
        <v>7B01015FA501000000000000000000000000000000000C0000000000000000000000000000000000000000000000000000000000000000000000000000000000000000000000000000000000000000000000000000000616080511142C007D</v>
      </c>
      <c r="CV243" s="95">
        <v>242</v>
      </c>
      <c r="CW243" s="21"/>
      <c r="CX243" s="18" t="str">
        <f t="shared" si="109"/>
        <v>00</v>
      </c>
      <c r="CY243" s="18">
        <f t="shared" si="110"/>
        <v>0</v>
      </c>
      <c r="CZ243" s="20"/>
      <c r="DA243" s="21"/>
    </row>
    <row r="244" spans="1:105" ht="33">
      <c r="A244" s="27"/>
      <c r="B244" s="158"/>
      <c r="C244" s="165" t="s">
        <v>447</v>
      </c>
      <c r="D244" s="104"/>
      <c r="E244" s="16">
        <v>2</v>
      </c>
      <c r="F244" s="101" t="str">
        <f t="shared" si="99"/>
        <v>127</v>
      </c>
      <c r="G244" s="22" t="s">
        <v>246</v>
      </c>
      <c r="H244" s="18" t="s">
        <v>18</v>
      </c>
      <c r="I244" s="18">
        <v>1</v>
      </c>
      <c r="J244" s="18">
        <v>1</v>
      </c>
      <c r="K244" s="18" t="s">
        <v>448</v>
      </c>
      <c r="L244" s="18" t="s">
        <v>449</v>
      </c>
      <c r="M244" s="18">
        <v>1</v>
      </c>
      <c r="N244" s="18">
        <v>0</v>
      </c>
      <c r="O244" s="18">
        <v>0</v>
      </c>
      <c r="P244" s="18">
        <v>0</v>
      </c>
      <c r="Q244" s="18">
        <v>0</v>
      </c>
      <c r="R244" s="18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8">
        <v>0</v>
      </c>
      <c r="Y244" s="18" t="s">
        <v>368</v>
      </c>
      <c r="Z244" s="18">
        <v>0</v>
      </c>
      <c r="AA244" s="18">
        <v>0</v>
      </c>
      <c r="AB244" s="18">
        <v>0</v>
      </c>
      <c r="AC244" s="18">
        <v>0</v>
      </c>
      <c r="AD244" s="18">
        <v>0</v>
      </c>
      <c r="AE244" s="18">
        <v>0</v>
      </c>
      <c r="AF244" s="18">
        <v>0</v>
      </c>
      <c r="AG244" s="18">
        <v>0</v>
      </c>
      <c r="AH244" s="18">
        <v>0</v>
      </c>
      <c r="AI244" s="18">
        <v>0</v>
      </c>
      <c r="AJ244" s="18">
        <v>0</v>
      </c>
      <c r="AK244" s="18">
        <v>0</v>
      </c>
      <c r="AL244" s="18">
        <v>0</v>
      </c>
      <c r="AM244" s="18">
        <v>0</v>
      </c>
      <c r="AN244" s="18">
        <v>0</v>
      </c>
      <c r="AO244" s="18">
        <v>0</v>
      </c>
      <c r="AP244" s="18">
        <v>0</v>
      </c>
      <c r="AQ244" s="18">
        <v>0</v>
      </c>
      <c r="AR244" s="18">
        <v>0</v>
      </c>
      <c r="AS244" s="18">
        <v>0</v>
      </c>
      <c r="AT244" s="18">
        <v>0</v>
      </c>
      <c r="AU244" s="18">
        <v>0</v>
      </c>
      <c r="AV244" s="18">
        <v>0</v>
      </c>
      <c r="AW244" s="18">
        <v>0</v>
      </c>
      <c r="AX244" s="18">
        <v>0</v>
      </c>
      <c r="AY244" s="18">
        <v>0</v>
      </c>
      <c r="AZ244" s="18">
        <v>0</v>
      </c>
      <c r="BA244" s="18">
        <v>0</v>
      </c>
      <c r="BB244" s="18">
        <v>0</v>
      </c>
      <c r="BC244" s="18">
        <v>0</v>
      </c>
      <c r="BD244" s="18">
        <v>0</v>
      </c>
      <c r="BE244" s="18">
        <v>0</v>
      </c>
      <c r="BF244" s="18">
        <v>0</v>
      </c>
      <c r="BG244" s="18">
        <v>0</v>
      </c>
      <c r="BH244" s="18">
        <v>0</v>
      </c>
      <c r="BI244" s="18">
        <v>0</v>
      </c>
      <c r="BJ244" s="18">
        <v>0</v>
      </c>
      <c r="BK244" s="18">
        <v>0</v>
      </c>
      <c r="BL244" s="18">
        <v>0</v>
      </c>
      <c r="BM244" s="18">
        <v>0</v>
      </c>
      <c r="BN244" s="18">
        <v>0</v>
      </c>
      <c r="BO244" s="18">
        <v>0</v>
      </c>
      <c r="BP244" s="18">
        <v>0</v>
      </c>
      <c r="BQ244" s="18">
        <v>0</v>
      </c>
      <c r="BR244" s="18">
        <v>0</v>
      </c>
      <c r="BS244" s="18">
        <v>0</v>
      </c>
      <c r="BT244" s="18">
        <v>0</v>
      </c>
      <c r="BU244" s="18">
        <v>0</v>
      </c>
      <c r="BV244" s="18">
        <v>0</v>
      </c>
      <c r="BW244" s="18">
        <v>0</v>
      </c>
      <c r="BX244" s="18">
        <v>0</v>
      </c>
      <c r="BY244" s="18">
        <v>0</v>
      </c>
      <c r="BZ244" s="18">
        <v>0</v>
      </c>
      <c r="CA244" s="18">
        <v>0</v>
      </c>
      <c r="CB244" s="18">
        <v>0</v>
      </c>
      <c r="CC244" s="18">
        <v>0</v>
      </c>
      <c r="CD244" s="18">
        <v>0</v>
      </c>
      <c r="CE244" s="18">
        <v>0</v>
      </c>
      <c r="CF244" s="18">
        <v>0</v>
      </c>
      <c r="CG244" s="18">
        <v>0</v>
      </c>
      <c r="CH244" s="18">
        <v>0</v>
      </c>
      <c r="CI244" s="18">
        <v>0</v>
      </c>
      <c r="CJ244" s="23" t="str">
        <f t="shared" ref="CJ244:CJ245" si="126">G244</f>
        <v>7F</v>
      </c>
      <c r="CK244" s="18" t="str">
        <f t="shared" ca="1" si="100"/>
        <v>06</v>
      </c>
      <c r="CL244" s="18" t="str">
        <f t="shared" ca="1" si="101"/>
        <v>16</v>
      </c>
      <c r="CM244" s="18" t="str">
        <f t="shared" ca="1" si="102"/>
        <v>08</v>
      </c>
      <c r="CN244" s="18" t="str">
        <f t="shared" ca="1" si="103"/>
        <v>05</v>
      </c>
      <c r="CO244" s="18" t="str">
        <f t="shared" ca="1" si="104"/>
        <v>11</v>
      </c>
      <c r="CP244" s="18" t="str">
        <f t="shared" ca="1" si="105"/>
        <v>14</v>
      </c>
      <c r="CQ244" s="18" t="str">
        <f t="shared" ca="1" si="106"/>
        <v>2C</v>
      </c>
      <c r="CR244" s="18" t="str">
        <f t="shared" ca="1" si="107"/>
        <v>05</v>
      </c>
      <c r="CS244" s="18" t="s">
        <v>25</v>
      </c>
      <c r="CT244" s="18">
        <f t="shared" ca="1" si="98"/>
        <v>95</v>
      </c>
      <c r="CU244" s="16" t="str">
        <f t="shared" ca="1" si="108"/>
        <v>7B01015FA501000000000000000000000000000000000C00000000000000000000000000000000000000000000000000000000000000000000000000000000000000000000000000000000000000000000000000007F0616080511142C057D</v>
      </c>
      <c r="CV244" s="95">
        <v>243</v>
      </c>
      <c r="CW244" s="21"/>
      <c r="CX244" s="18" t="str">
        <f t="shared" si="109"/>
        <v>00</v>
      </c>
      <c r="CY244" s="18">
        <f t="shared" si="110"/>
        <v>0</v>
      </c>
      <c r="CZ244" s="20"/>
      <c r="DA244" s="21"/>
    </row>
    <row r="245" spans="1:105" ht="33">
      <c r="A245" s="27"/>
      <c r="B245" s="159"/>
      <c r="C245" s="166"/>
      <c r="D245" s="104"/>
      <c r="E245" s="16">
        <v>3</v>
      </c>
      <c r="F245" s="101" t="str">
        <f t="shared" si="99"/>
        <v>255</v>
      </c>
      <c r="G245" s="22" t="s">
        <v>22</v>
      </c>
      <c r="H245" s="18" t="s">
        <v>18</v>
      </c>
      <c r="I245" s="18">
        <v>1</v>
      </c>
      <c r="J245" s="18">
        <v>1</v>
      </c>
      <c r="K245" s="18" t="s">
        <v>448</v>
      </c>
      <c r="L245" s="18" t="s">
        <v>449</v>
      </c>
      <c r="M245" s="18">
        <v>1</v>
      </c>
      <c r="N245" s="18">
        <v>0</v>
      </c>
      <c r="O245" s="18">
        <v>0</v>
      </c>
      <c r="P245" s="18">
        <v>0</v>
      </c>
      <c r="Q245" s="18">
        <v>0</v>
      </c>
      <c r="R245" s="18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8">
        <v>0</v>
      </c>
      <c r="Y245" s="18" t="s">
        <v>368</v>
      </c>
      <c r="Z245" s="18">
        <v>0</v>
      </c>
      <c r="AA245" s="18">
        <v>0</v>
      </c>
      <c r="AB245" s="18">
        <v>0</v>
      </c>
      <c r="AC245" s="18">
        <v>0</v>
      </c>
      <c r="AD245" s="18">
        <v>0</v>
      </c>
      <c r="AE245" s="18">
        <v>0</v>
      </c>
      <c r="AF245" s="18">
        <v>0</v>
      </c>
      <c r="AG245" s="18">
        <v>0</v>
      </c>
      <c r="AH245" s="18">
        <v>0</v>
      </c>
      <c r="AI245" s="18">
        <v>0</v>
      </c>
      <c r="AJ245" s="18">
        <v>0</v>
      </c>
      <c r="AK245" s="18">
        <v>0</v>
      </c>
      <c r="AL245" s="18">
        <v>0</v>
      </c>
      <c r="AM245" s="18">
        <v>0</v>
      </c>
      <c r="AN245" s="18">
        <v>0</v>
      </c>
      <c r="AO245" s="18">
        <v>0</v>
      </c>
      <c r="AP245" s="18">
        <v>0</v>
      </c>
      <c r="AQ245" s="18">
        <v>0</v>
      </c>
      <c r="AR245" s="18">
        <v>0</v>
      </c>
      <c r="AS245" s="18">
        <v>0</v>
      </c>
      <c r="AT245" s="18">
        <v>0</v>
      </c>
      <c r="AU245" s="18">
        <v>0</v>
      </c>
      <c r="AV245" s="18">
        <v>0</v>
      </c>
      <c r="AW245" s="18">
        <v>0</v>
      </c>
      <c r="AX245" s="18">
        <v>0</v>
      </c>
      <c r="AY245" s="18">
        <v>0</v>
      </c>
      <c r="AZ245" s="18">
        <v>0</v>
      </c>
      <c r="BA245" s="18">
        <v>0</v>
      </c>
      <c r="BB245" s="18">
        <v>0</v>
      </c>
      <c r="BC245" s="18">
        <v>0</v>
      </c>
      <c r="BD245" s="18">
        <v>0</v>
      </c>
      <c r="BE245" s="18">
        <v>0</v>
      </c>
      <c r="BF245" s="18">
        <v>0</v>
      </c>
      <c r="BG245" s="18">
        <v>0</v>
      </c>
      <c r="BH245" s="18">
        <v>0</v>
      </c>
      <c r="BI245" s="18">
        <v>0</v>
      </c>
      <c r="BJ245" s="18">
        <v>0</v>
      </c>
      <c r="BK245" s="18">
        <v>0</v>
      </c>
      <c r="BL245" s="18">
        <v>0</v>
      </c>
      <c r="BM245" s="18">
        <v>0</v>
      </c>
      <c r="BN245" s="18">
        <v>0</v>
      </c>
      <c r="BO245" s="18">
        <v>0</v>
      </c>
      <c r="BP245" s="18">
        <v>0</v>
      </c>
      <c r="BQ245" s="18">
        <v>0</v>
      </c>
      <c r="BR245" s="18">
        <v>0</v>
      </c>
      <c r="BS245" s="18">
        <v>0</v>
      </c>
      <c r="BT245" s="18">
        <v>0</v>
      </c>
      <c r="BU245" s="18">
        <v>0</v>
      </c>
      <c r="BV245" s="18">
        <v>0</v>
      </c>
      <c r="BW245" s="18">
        <v>0</v>
      </c>
      <c r="BX245" s="18">
        <v>0</v>
      </c>
      <c r="BY245" s="18">
        <v>0</v>
      </c>
      <c r="BZ245" s="18">
        <v>0</v>
      </c>
      <c r="CA245" s="18">
        <v>0</v>
      </c>
      <c r="CB245" s="18">
        <v>0</v>
      </c>
      <c r="CC245" s="18">
        <v>0</v>
      </c>
      <c r="CD245" s="18">
        <v>0</v>
      </c>
      <c r="CE245" s="18">
        <v>0</v>
      </c>
      <c r="CF245" s="18">
        <v>0</v>
      </c>
      <c r="CG245" s="18">
        <v>0</v>
      </c>
      <c r="CH245" s="18">
        <v>0</v>
      </c>
      <c r="CI245" s="18">
        <v>0</v>
      </c>
      <c r="CJ245" s="23" t="str">
        <f t="shared" si="126"/>
        <v>FF</v>
      </c>
      <c r="CK245" s="18" t="str">
        <f t="shared" ca="1" si="100"/>
        <v>06</v>
      </c>
      <c r="CL245" s="18" t="str">
        <f t="shared" ca="1" si="101"/>
        <v>16</v>
      </c>
      <c r="CM245" s="18" t="str">
        <f t="shared" ca="1" si="102"/>
        <v>08</v>
      </c>
      <c r="CN245" s="18" t="str">
        <f t="shared" ca="1" si="103"/>
        <v>05</v>
      </c>
      <c r="CO245" s="18" t="str">
        <f t="shared" ca="1" si="104"/>
        <v>11</v>
      </c>
      <c r="CP245" s="18" t="str">
        <f t="shared" ca="1" si="105"/>
        <v>14</v>
      </c>
      <c r="CQ245" s="18" t="str">
        <f t="shared" ca="1" si="106"/>
        <v>2C</v>
      </c>
      <c r="CR245" s="18" t="str">
        <f t="shared" ca="1" si="107"/>
        <v>05</v>
      </c>
      <c r="CS245" s="18" t="s">
        <v>25</v>
      </c>
      <c r="CT245" s="18">
        <f t="shared" ca="1" si="98"/>
        <v>95</v>
      </c>
      <c r="CU245" s="16" t="str">
        <f t="shared" ca="1" si="108"/>
        <v>7B01015FA501000000000000000000000000000000000C0000000000000000000000000000000000000000000000000000000000000000000000000000000000000000000000000000000000000000000000000000FF0616080511142C057D</v>
      </c>
      <c r="CV245" s="95">
        <v>244</v>
      </c>
      <c r="CW245" s="21"/>
      <c r="CX245" s="18" t="str">
        <f t="shared" si="109"/>
        <v>00</v>
      </c>
      <c r="CY245" s="18">
        <f t="shared" si="110"/>
        <v>0</v>
      </c>
      <c r="CZ245" s="20"/>
      <c r="DA245" s="21"/>
    </row>
    <row r="246" spans="1:105" ht="33">
      <c r="A246" s="27"/>
      <c r="B246" s="157">
        <v>86</v>
      </c>
      <c r="C246" s="105" t="s">
        <v>336</v>
      </c>
      <c r="D246" s="104" t="s">
        <v>640</v>
      </c>
      <c r="E246" s="16">
        <v>1</v>
      </c>
      <c r="F246" s="101" t="str">
        <f t="shared" ref="F246:F272" si="127">TEXT(HEX2DEC(G246),"000")</f>
        <v>001</v>
      </c>
      <c r="G246" s="22">
        <v>1</v>
      </c>
      <c r="H246" s="18" t="s">
        <v>18</v>
      </c>
      <c r="I246" s="18">
        <v>1</v>
      </c>
      <c r="J246" s="18">
        <v>1</v>
      </c>
      <c r="K246" s="18" t="s">
        <v>448</v>
      </c>
      <c r="L246" s="18" t="s">
        <v>449</v>
      </c>
      <c r="M246" s="18">
        <v>1</v>
      </c>
      <c r="N246" s="18">
        <v>0</v>
      </c>
      <c r="O246" s="18">
        <v>0</v>
      </c>
      <c r="P246" s="18">
        <v>0</v>
      </c>
      <c r="Q246" s="18">
        <v>0</v>
      </c>
      <c r="R246" s="18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8">
        <v>0</v>
      </c>
      <c r="Y246" s="18" t="s">
        <v>368</v>
      </c>
      <c r="Z246" s="18">
        <v>0</v>
      </c>
      <c r="AA246" s="18">
        <v>0</v>
      </c>
      <c r="AB246" s="18">
        <v>0</v>
      </c>
      <c r="AC246" s="18">
        <v>0</v>
      </c>
      <c r="AD246" s="18">
        <v>0</v>
      </c>
      <c r="AE246" s="18">
        <v>0</v>
      </c>
      <c r="AF246" s="18">
        <v>0</v>
      </c>
      <c r="AG246" s="18">
        <v>0</v>
      </c>
      <c r="AH246" s="18">
        <v>0</v>
      </c>
      <c r="AI246" s="18">
        <v>0</v>
      </c>
      <c r="AJ246" s="18">
        <v>0</v>
      </c>
      <c r="AK246" s="18">
        <v>0</v>
      </c>
      <c r="AL246" s="18">
        <v>0</v>
      </c>
      <c r="AM246" s="18">
        <v>0</v>
      </c>
      <c r="AN246" s="18">
        <v>0</v>
      </c>
      <c r="AO246" s="18">
        <v>0</v>
      </c>
      <c r="AP246" s="18">
        <v>0</v>
      </c>
      <c r="AQ246" s="18">
        <v>0</v>
      </c>
      <c r="AR246" s="18">
        <v>0</v>
      </c>
      <c r="AS246" s="18">
        <v>0</v>
      </c>
      <c r="AT246" s="18">
        <v>0</v>
      </c>
      <c r="AU246" s="18">
        <v>0</v>
      </c>
      <c r="AV246" s="18">
        <v>0</v>
      </c>
      <c r="AW246" s="18">
        <v>0</v>
      </c>
      <c r="AX246" s="18">
        <v>0</v>
      </c>
      <c r="AY246" s="18">
        <v>0</v>
      </c>
      <c r="AZ246" s="18">
        <v>0</v>
      </c>
      <c r="BA246" s="18">
        <v>0</v>
      </c>
      <c r="BB246" s="18">
        <v>0</v>
      </c>
      <c r="BC246" s="18">
        <v>0</v>
      </c>
      <c r="BD246" s="18">
        <v>0</v>
      </c>
      <c r="BE246" s="18">
        <v>0</v>
      </c>
      <c r="BF246" s="18">
        <v>0</v>
      </c>
      <c r="BG246" s="18">
        <v>0</v>
      </c>
      <c r="BH246" s="18">
        <v>0</v>
      </c>
      <c r="BI246" s="18">
        <v>0</v>
      </c>
      <c r="BJ246" s="18">
        <v>0</v>
      </c>
      <c r="BK246" s="18">
        <v>0</v>
      </c>
      <c r="BL246" s="18">
        <v>0</v>
      </c>
      <c r="BM246" s="18">
        <v>0</v>
      </c>
      <c r="BN246" s="18">
        <v>0</v>
      </c>
      <c r="BO246" s="18">
        <v>0</v>
      </c>
      <c r="BP246" s="18">
        <v>0</v>
      </c>
      <c r="BQ246" s="18">
        <v>0</v>
      </c>
      <c r="BR246" s="18">
        <v>0</v>
      </c>
      <c r="BS246" s="18">
        <v>0</v>
      </c>
      <c r="BT246" s="18">
        <v>0</v>
      </c>
      <c r="BU246" s="18">
        <v>0</v>
      </c>
      <c r="BV246" s="18">
        <v>0</v>
      </c>
      <c r="BW246" s="18">
        <v>0</v>
      </c>
      <c r="BX246" s="18">
        <v>0</v>
      </c>
      <c r="BY246" s="18">
        <v>0</v>
      </c>
      <c r="BZ246" s="18">
        <v>0</v>
      </c>
      <c r="CA246" s="18">
        <v>0</v>
      </c>
      <c r="CB246" s="18">
        <v>0</v>
      </c>
      <c r="CC246" s="18">
        <v>0</v>
      </c>
      <c r="CD246" s="18">
        <v>0</v>
      </c>
      <c r="CE246" s="18">
        <v>0</v>
      </c>
      <c r="CF246" s="18">
        <v>0</v>
      </c>
      <c r="CG246" s="18">
        <v>0</v>
      </c>
      <c r="CH246" s="18">
        <v>0</v>
      </c>
      <c r="CI246" s="18">
        <v>0</v>
      </c>
      <c r="CJ246" s="18">
        <v>0</v>
      </c>
      <c r="CK246" s="23">
        <f>G246</f>
        <v>1</v>
      </c>
      <c r="CL246" s="18" t="str">
        <f t="shared" ca="1" si="101"/>
        <v>16</v>
      </c>
      <c r="CM246" s="18" t="str">
        <f t="shared" ca="1" si="102"/>
        <v>08</v>
      </c>
      <c r="CN246" s="18" t="str">
        <f t="shared" ca="1" si="103"/>
        <v>05</v>
      </c>
      <c r="CO246" s="18" t="str">
        <f t="shared" ca="1" si="104"/>
        <v>11</v>
      </c>
      <c r="CP246" s="18" t="str">
        <f t="shared" ca="1" si="105"/>
        <v>14</v>
      </c>
      <c r="CQ246" s="18" t="str">
        <f t="shared" ca="1" si="106"/>
        <v>2C</v>
      </c>
      <c r="CR246" s="18" t="str">
        <f t="shared" ca="1" si="107"/>
        <v>01</v>
      </c>
      <c r="CS246" s="18" t="s">
        <v>25</v>
      </c>
      <c r="CT246" s="18">
        <f t="shared" ca="1" si="98"/>
        <v>95</v>
      </c>
      <c r="CU246" s="16" t="str">
        <f t="shared" ca="1" si="108"/>
        <v>7B01015FA501000000000000000000000000000000000C0000000000000000000000000000000000000000000000000000000000000000000000000000000000000000000000000000000000000000000000000000000116080511142C017D</v>
      </c>
      <c r="CV246" s="95">
        <v>245</v>
      </c>
      <c r="CW246" s="21"/>
      <c r="CX246" s="18" t="str">
        <f t="shared" si="109"/>
        <v>00</v>
      </c>
      <c r="CY246" s="18">
        <f t="shared" si="110"/>
        <v>0</v>
      </c>
      <c r="CZ246" s="20"/>
      <c r="DA246" s="21"/>
    </row>
    <row r="247" spans="1:105" ht="33">
      <c r="A247" s="27"/>
      <c r="B247" s="158"/>
      <c r="C247" s="167" t="s">
        <v>376</v>
      </c>
      <c r="D247" s="104"/>
      <c r="E247" s="16">
        <v>2</v>
      </c>
      <c r="F247" s="101" t="str">
        <f t="shared" si="127"/>
        <v>007</v>
      </c>
      <c r="G247" s="22">
        <v>7</v>
      </c>
      <c r="H247" s="18" t="s">
        <v>18</v>
      </c>
      <c r="I247" s="18">
        <v>1</v>
      </c>
      <c r="J247" s="18">
        <v>1</v>
      </c>
      <c r="K247" s="18" t="s">
        <v>448</v>
      </c>
      <c r="L247" s="18" t="s">
        <v>449</v>
      </c>
      <c r="M247" s="18">
        <v>1</v>
      </c>
      <c r="N247" s="18">
        <v>0</v>
      </c>
      <c r="O247" s="18">
        <v>0</v>
      </c>
      <c r="P247" s="18">
        <v>0</v>
      </c>
      <c r="Q247" s="18">
        <v>0</v>
      </c>
      <c r="R247" s="18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8">
        <v>0</v>
      </c>
      <c r="Y247" s="18" t="s">
        <v>368</v>
      </c>
      <c r="Z247" s="18">
        <v>0</v>
      </c>
      <c r="AA247" s="18">
        <v>0</v>
      </c>
      <c r="AB247" s="18">
        <v>0</v>
      </c>
      <c r="AC247" s="18">
        <v>0</v>
      </c>
      <c r="AD247" s="18">
        <v>0</v>
      </c>
      <c r="AE247" s="18">
        <v>0</v>
      </c>
      <c r="AF247" s="18">
        <v>0</v>
      </c>
      <c r="AG247" s="18">
        <v>0</v>
      </c>
      <c r="AH247" s="18">
        <v>0</v>
      </c>
      <c r="AI247" s="18">
        <v>0</v>
      </c>
      <c r="AJ247" s="18">
        <v>0</v>
      </c>
      <c r="AK247" s="18">
        <v>0</v>
      </c>
      <c r="AL247" s="18">
        <v>0</v>
      </c>
      <c r="AM247" s="18">
        <v>0</v>
      </c>
      <c r="AN247" s="18">
        <v>0</v>
      </c>
      <c r="AO247" s="18">
        <v>0</v>
      </c>
      <c r="AP247" s="18">
        <v>0</v>
      </c>
      <c r="AQ247" s="18">
        <v>0</v>
      </c>
      <c r="AR247" s="18">
        <v>0</v>
      </c>
      <c r="AS247" s="18">
        <v>0</v>
      </c>
      <c r="AT247" s="18">
        <v>0</v>
      </c>
      <c r="AU247" s="18">
        <v>0</v>
      </c>
      <c r="AV247" s="18">
        <v>0</v>
      </c>
      <c r="AW247" s="18">
        <v>0</v>
      </c>
      <c r="AX247" s="18">
        <v>0</v>
      </c>
      <c r="AY247" s="18">
        <v>0</v>
      </c>
      <c r="AZ247" s="18">
        <v>0</v>
      </c>
      <c r="BA247" s="18">
        <v>0</v>
      </c>
      <c r="BB247" s="18">
        <v>0</v>
      </c>
      <c r="BC247" s="18">
        <v>0</v>
      </c>
      <c r="BD247" s="18">
        <v>0</v>
      </c>
      <c r="BE247" s="18">
        <v>0</v>
      </c>
      <c r="BF247" s="18">
        <v>0</v>
      </c>
      <c r="BG247" s="18">
        <v>0</v>
      </c>
      <c r="BH247" s="18">
        <v>0</v>
      </c>
      <c r="BI247" s="18">
        <v>0</v>
      </c>
      <c r="BJ247" s="18">
        <v>0</v>
      </c>
      <c r="BK247" s="18">
        <v>0</v>
      </c>
      <c r="BL247" s="18">
        <v>0</v>
      </c>
      <c r="BM247" s="18">
        <v>0</v>
      </c>
      <c r="BN247" s="18">
        <v>0</v>
      </c>
      <c r="BO247" s="18">
        <v>0</v>
      </c>
      <c r="BP247" s="18">
        <v>0</v>
      </c>
      <c r="BQ247" s="18">
        <v>0</v>
      </c>
      <c r="BR247" s="18">
        <v>0</v>
      </c>
      <c r="BS247" s="18">
        <v>0</v>
      </c>
      <c r="BT247" s="18">
        <v>0</v>
      </c>
      <c r="BU247" s="18">
        <v>0</v>
      </c>
      <c r="BV247" s="18">
        <v>0</v>
      </c>
      <c r="BW247" s="18">
        <v>0</v>
      </c>
      <c r="BX247" s="18">
        <v>0</v>
      </c>
      <c r="BY247" s="18">
        <v>0</v>
      </c>
      <c r="BZ247" s="18">
        <v>0</v>
      </c>
      <c r="CA247" s="18">
        <v>0</v>
      </c>
      <c r="CB247" s="18">
        <v>0</v>
      </c>
      <c r="CC247" s="18">
        <v>0</v>
      </c>
      <c r="CD247" s="18">
        <v>0</v>
      </c>
      <c r="CE247" s="18">
        <v>0</v>
      </c>
      <c r="CF247" s="18">
        <v>0</v>
      </c>
      <c r="CG247" s="18">
        <v>0</v>
      </c>
      <c r="CH247" s="18">
        <v>0</v>
      </c>
      <c r="CI247" s="18">
        <v>0</v>
      </c>
      <c r="CJ247" s="18">
        <v>0</v>
      </c>
      <c r="CK247" s="23">
        <f t="shared" ref="CK247:CK248" si="128">G247</f>
        <v>7</v>
      </c>
      <c r="CL247" s="18" t="str">
        <f t="shared" ca="1" si="101"/>
        <v>16</v>
      </c>
      <c r="CM247" s="18" t="str">
        <f t="shared" ca="1" si="102"/>
        <v>08</v>
      </c>
      <c r="CN247" s="18" t="str">
        <f t="shared" ca="1" si="103"/>
        <v>05</v>
      </c>
      <c r="CO247" s="18" t="str">
        <f t="shared" ca="1" si="104"/>
        <v>11</v>
      </c>
      <c r="CP247" s="18" t="str">
        <f t="shared" ca="1" si="105"/>
        <v>14</v>
      </c>
      <c r="CQ247" s="18" t="str">
        <f t="shared" ca="1" si="106"/>
        <v>2C</v>
      </c>
      <c r="CR247" s="18" t="str">
        <f t="shared" ca="1" si="107"/>
        <v>01</v>
      </c>
      <c r="CS247" s="18" t="s">
        <v>25</v>
      </c>
      <c r="CT247" s="18">
        <f t="shared" ca="1" si="98"/>
        <v>95</v>
      </c>
      <c r="CU247" s="16" t="str">
        <f t="shared" ca="1" si="108"/>
        <v>7B01015FA501000000000000000000000000000000000C0000000000000000000000000000000000000000000000000000000000000000000000000000000000000000000000000000000000000000000000000000000716080511142C017D</v>
      </c>
      <c r="CV247" s="95">
        <v>246</v>
      </c>
      <c r="CW247" s="21"/>
      <c r="CX247" s="18" t="str">
        <f t="shared" si="109"/>
        <v>00</v>
      </c>
      <c r="CY247" s="18">
        <f t="shared" si="110"/>
        <v>0</v>
      </c>
      <c r="CZ247" s="20"/>
      <c r="DA247" s="21"/>
    </row>
    <row r="248" spans="1:105" ht="33">
      <c r="A248" s="27"/>
      <c r="B248" s="159"/>
      <c r="C248" s="168"/>
      <c r="D248" s="104"/>
      <c r="E248" s="16">
        <v>3</v>
      </c>
      <c r="F248" s="101" t="str">
        <f t="shared" si="127"/>
        <v>255</v>
      </c>
      <c r="G248" s="22" t="s">
        <v>22</v>
      </c>
      <c r="H248" s="18" t="s">
        <v>18</v>
      </c>
      <c r="I248" s="18">
        <v>1</v>
      </c>
      <c r="J248" s="18">
        <v>1</v>
      </c>
      <c r="K248" s="18" t="s">
        <v>448</v>
      </c>
      <c r="L248" s="18" t="s">
        <v>449</v>
      </c>
      <c r="M248" s="18">
        <v>1</v>
      </c>
      <c r="N248" s="18">
        <v>0</v>
      </c>
      <c r="O248" s="18">
        <v>0</v>
      </c>
      <c r="P248" s="18">
        <v>0</v>
      </c>
      <c r="Q248" s="18">
        <v>0</v>
      </c>
      <c r="R248" s="18">
        <v>0</v>
      </c>
      <c r="S248" s="19">
        <v>0</v>
      </c>
      <c r="T248" s="19">
        <v>0</v>
      </c>
      <c r="U248" s="19">
        <v>0</v>
      </c>
      <c r="V248" s="19">
        <v>0</v>
      </c>
      <c r="W248" s="19">
        <v>0</v>
      </c>
      <c r="X248" s="18">
        <v>0</v>
      </c>
      <c r="Y248" s="18" t="s">
        <v>368</v>
      </c>
      <c r="Z248" s="18">
        <v>0</v>
      </c>
      <c r="AA248" s="18">
        <v>0</v>
      </c>
      <c r="AB248" s="18">
        <v>0</v>
      </c>
      <c r="AC248" s="18">
        <v>0</v>
      </c>
      <c r="AD248" s="18">
        <v>0</v>
      </c>
      <c r="AE248" s="18">
        <v>0</v>
      </c>
      <c r="AF248" s="18">
        <v>0</v>
      </c>
      <c r="AG248" s="18">
        <v>0</v>
      </c>
      <c r="AH248" s="18">
        <v>0</v>
      </c>
      <c r="AI248" s="18">
        <v>0</v>
      </c>
      <c r="AJ248" s="18">
        <v>0</v>
      </c>
      <c r="AK248" s="18">
        <v>0</v>
      </c>
      <c r="AL248" s="18">
        <v>0</v>
      </c>
      <c r="AM248" s="18">
        <v>0</v>
      </c>
      <c r="AN248" s="18">
        <v>0</v>
      </c>
      <c r="AO248" s="18">
        <v>0</v>
      </c>
      <c r="AP248" s="18">
        <v>0</v>
      </c>
      <c r="AQ248" s="18">
        <v>0</v>
      </c>
      <c r="AR248" s="18">
        <v>0</v>
      </c>
      <c r="AS248" s="18">
        <v>0</v>
      </c>
      <c r="AT248" s="18">
        <v>0</v>
      </c>
      <c r="AU248" s="18">
        <v>0</v>
      </c>
      <c r="AV248" s="18">
        <v>0</v>
      </c>
      <c r="AW248" s="18">
        <v>0</v>
      </c>
      <c r="AX248" s="18">
        <v>0</v>
      </c>
      <c r="AY248" s="18">
        <v>0</v>
      </c>
      <c r="AZ248" s="18">
        <v>0</v>
      </c>
      <c r="BA248" s="18">
        <v>0</v>
      </c>
      <c r="BB248" s="18">
        <v>0</v>
      </c>
      <c r="BC248" s="18">
        <v>0</v>
      </c>
      <c r="BD248" s="18">
        <v>0</v>
      </c>
      <c r="BE248" s="18">
        <v>0</v>
      </c>
      <c r="BF248" s="18">
        <v>0</v>
      </c>
      <c r="BG248" s="18">
        <v>0</v>
      </c>
      <c r="BH248" s="18">
        <v>0</v>
      </c>
      <c r="BI248" s="18">
        <v>0</v>
      </c>
      <c r="BJ248" s="18">
        <v>0</v>
      </c>
      <c r="BK248" s="18">
        <v>0</v>
      </c>
      <c r="BL248" s="18">
        <v>0</v>
      </c>
      <c r="BM248" s="18">
        <v>0</v>
      </c>
      <c r="BN248" s="18">
        <v>0</v>
      </c>
      <c r="BO248" s="18">
        <v>0</v>
      </c>
      <c r="BP248" s="18">
        <v>0</v>
      </c>
      <c r="BQ248" s="18">
        <v>0</v>
      </c>
      <c r="BR248" s="18">
        <v>0</v>
      </c>
      <c r="BS248" s="18">
        <v>0</v>
      </c>
      <c r="BT248" s="18">
        <v>0</v>
      </c>
      <c r="BU248" s="18">
        <v>0</v>
      </c>
      <c r="BV248" s="18">
        <v>0</v>
      </c>
      <c r="BW248" s="18">
        <v>0</v>
      </c>
      <c r="BX248" s="18">
        <v>0</v>
      </c>
      <c r="BY248" s="18">
        <v>0</v>
      </c>
      <c r="BZ248" s="18">
        <v>0</v>
      </c>
      <c r="CA248" s="18">
        <v>0</v>
      </c>
      <c r="CB248" s="18">
        <v>0</v>
      </c>
      <c r="CC248" s="18">
        <v>0</v>
      </c>
      <c r="CD248" s="18">
        <v>0</v>
      </c>
      <c r="CE248" s="18">
        <v>0</v>
      </c>
      <c r="CF248" s="18">
        <v>0</v>
      </c>
      <c r="CG248" s="18">
        <v>0</v>
      </c>
      <c r="CH248" s="18">
        <v>0</v>
      </c>
      <c r="CI248" s="18">
        <v>0</v>
      </c>
      <c r="CJ248" s="18">
        <v>0</v>
      </c>
      <c r="CK248" s="23" t="str">
        <f t="shared" si="128"/>
        <v>FF</v>
      </c>
      <c r="CL248" s="18" t="str">
        <f t="shared" ca="1" si="101"/>
        <v>16</v>
      </c>
      <c r="CM248" s="18" t="str">
        <f t="shared" ca="1" si="102"/>
        <v>08</v>
      </c>
      <c r="CN248" s="18" t="str">
        <f t="shared" ca="1" si="103"/>
        <v>05</v>
      </c>
      <c r="CO248" s="18" t="str">
        <f t="shared" ca="1" si="104"/>
        <v>11</v>
      </c>
      <c r="CP248" s="18" t="str">
        <f t="shared" ca="1" si="105"/>
        <v>14</v>
      </c>
      <c r="CQ248" s="18" t="str">
        <f t="shared" ca="1" si="106"/>
        <v>2C</v>
      </c>
      <c r="CR248" s="18" t="str">
        <f t="shared" ca="1" si="107"/>
        <v>01</v>
      </c>
      <c r="CS248" s="18" t="s">
        <v>25</v>
      </c>
      <c r="CT248" s="18">
        <f t="shared" ca="1" si="98"/>
        <v>95</v>
      </c>
      <c r="CU248" s="16" t="str">
        <f t="shared" ca="1" si="108"/>
        <v>7B01015FA501000000000000000000000000000000000C000000000000000000000000000000000000000000000000000000000000000000000000000000000000000000000000000000000000000000000000000000FF16080511142C017D</v>
      </c>
      <c r="CV248" s="95">
        <v>247</v>
      </c>
      <c r="CW248" s="21"/>
      <c r="CX248" s="18" t="str">
        <f t="shared" si="109"/>
        <v>00</v>
      </c>
      <c r="CY248" s="18">
        <f t="shared" si="110"/>
        <v>0</v>
      </c>
      <c r="CZ248" s="20"/>
      <c r="DA248" s="21"/>
    </row>
    <row r="249" spans="1:105" ht="33">
      <c r="A249" s="27"/>
      <c r="B249" s="157">
        <v>87</v>
      </c>
      <c r="C249" s="105" t="s">
        <v>370</v>
      </c>
      <c r="D249" s="104" t="s">
        <v>137</v>
      </c>
      <c r="E249" s="16">
        <v>1</v>
      </c>
      <c r="F249" s="101" t="str">
        <f t="shared" si="127"/>
        <v>000</v>
      </c>
      <c r="G249" s="22">
        <v>0</v>
      </c>
      <c r="H249" s="18" t="s">
        <v>18</v>
      </c>
      <c r="I249" s="18">
        <v>1</v>
      </c>
      <c r="J249" s="18">
        <v>1</v>
      </c>
      <c r="K249" s="18" t="s">
        <v>448</v>
      </c>
      <c r="L249" s="18" t="s">
        <v>449</v>
      </c>
      <c r="M249" s="18">
        <v>1</v>
      </c>
      <c r="N249" s="18">
        <v>0</v>
      </c>
      <c r="O249" s="18">
        <v>0</v>
      </c>
      <c r="P249" s="18">
        <v>0</v>
      </c>
      <c r="Q249" s="18">
        <v>0</v>
      </c>
      <c r="R249" s="18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8">
        <v>0</v>
      </c>
      <c r="Y249" s="18" t="s">
        <v>368</v>
      </c>
      <c r="Z249" s="18">
        <v>0</v>
      </c>
      <c r="AA249" s="18">
        <v>0</v>
      </c>
      <c r="AB249" s="18">
        <v>0</v>
      </c>
      <c r="AC249" s="18">
        <v>0</v>
      </c>
      <c r="AD249" s="18">
        <v>0</v>
      </c>
      <c r="AE249" s="18">
        <v>0</v>
      </c>
      <c r="AF249" s="18">
        <v>0</v>
      </c>
      <c r="AG249" s="18">
        <v>0</v>
      </c>
      <c r="AH249" s="18">
        <v>0</v>
      </c>
      <c r="AI249" s="18">
        <v>0</v>
      </c>
      <c r="AJ249" s="18">
        <v>0</v>
      </c>
      <c r="AK249" s="18">
        <v>0</v>
      </c>
      <c r="AL249" s="18">
        <v>0</v>
      </c>
      <c r="AM249" s="18">
        <v>0</v>
      </c>
      <c r="AN249" s="18">
        <v>0</v>
      </c>
      <c r="AO249" s="18">
        <v>0</v>
      </c>
      <c r="AP249" s="18">
        <v>0</v>
      </c>
      <c r="AQ249" s="18">
        <v>0</v>
      </c>
      <c r="AR249" s="18">
        <v>0</v>
      </c>
      <c r="AS249" s="18">
        <v>0</v>
      </c>
      <c r="AT249" s="18">
        <v>0</v>
      </c>
      <c r="AU249" s="18">
        <v>0</v>
      </c>
      <c r="AV249" s="18">
        <v>0</v>
      </c>
      <c r="AW249" s="18">
        <v>0</v>
      </c>
      <c r="AX249" s="18">
        <v>0</v>
      </c>
      <c r="AY249" s="18">
        <v>0</v>
      </c>
      <c r="AZ249" s="18">
        <v>0</v>
      </c>
      <c r="BA249" s="18">
        <v>0</v>
      </c>
      <c r="BB249" s="18">
        <v>0</v>
      </c>
      <c r="BC249" s="18">
        <v>0</v>
      </c>
      <c r="BD249" s="18">
        <v>0</v>
      </c>
      <c r="BE249" s="18">
        <v>0</v>
      </c>
      <c r="BF249" s="18">
        <v>0</v>
      </c>
      <c r="BG249" s="18">
        <v>0</v>
      </c>
      <c r="BH249" s="18">
        <v>0</v>
      </c>
      <c r="BI249" s="18">
        <v>0</v>
      </c>
      <c r="BJ249" s="18">
        <v>0</v>
      </c>
      <c r="BK249" s="18">
        <v>0</v>
      </c>
      <c r="BL249" s="18">
        <v>0</v>
      </c>
      <c r="BM249" s="18">
        <v>0</v>
      </c>
      <c r="BN249" s="18">
        <v>0</v>
      </c>
      <c r="BO249" s="18">
        <v>0</v>
      </c>
      <c r="BP249" s="18">
        <v>0</v>
      </c>
      <c r="BQ249" s="18">
        <v>0</v>
      </c>
      <c r="BR249" s="18">
        <v>0</v>
      </c>
      <c r="BS249" s="18">
        <v>0</v>
      </c>
      <c r="BT249" s="18">
        <v>0</v>
      </c>
      <c r="BU249" s="18">
        <v>0</v>
      </c>
      <c r="BV249" s="18">
        <v>0</v>
      </c>
      <c r="BW249" s="18">
        <v>0</v>
      </c>
      <c r="BX249" s="18">
        <v>0</v>
      </c>
      <c r="BY249" s="18">
        <v>0</v>
      </c>
      <c r="BZ249" s="18">
        <v>0</v>
      </c>
      <c r="CA249" s="18">
        <v>0</v>
      </c>
      <c r="CB249" s="18">
        <v>0</v>
      </c>
      <c r="CC249" s="18">
        <v>0</v>
      </c>
      <c r="CD249" s="18">
        <v>0</v>
      </c>
      <c r="CE249" s="18">
        <v>0</v>
      </c>
      <c r="CF249" s="18">
        <v>0</v>
      </c>
      <c r="CG249" s="18">
        <v>0</v>
      </c>
      <c r="CH249" s="18">
        <v>0</v>
      </c>
      <c r="CI249" s="18">
        <v>0</v>
      </c>
      <c r="CJ249" s="18">
        <v>0</v>
      </c>
      <c r="CK249" s="18" t="str">
        <f t="shared" ca="1" si="100"/>
        <v>06</v>
      </c>
      <c r="CL249" s="23">
        <f>G249</f>
        <v>0</v>
      </c>
      <c r="CM249" s="18" t="str">
        <f t="shared" ca="1" si="102"/>
        <v>08</v>
      </c>
      <c r="CN249" s="18" t="str">
        <f t="shared" ca="1" si="103"/>
        <v>05</v>
      </c>
      <c r="CO249" s="18" t="str">
        <f t="shared" ca="1" si="104"/>
        <v>11</v>
      </c>
      <c r="CP249" s="18" t="str">
        <f t="shared" ca="1" si="105"/>
        <v>14</v>
      </c>
      <c r="CQ249" s="18" t="str">
        <f t="shared" ca="1" si="106"/>
        <v>2C</v>
      </c>
      <c r="CR249" s="18" t="str">
        <f t="shared" ca="1" si="107"/>
        <v>50</v>
      </c>
      <c r="CS249" s="18" t="s">
        <v>25</v>
      </c>
      <c r="CT249" s="18">
        <f t="shared" ca="1" si="98"/>
        <v>95</v>
      </c>
      <c r="CU249" s="16" t="str">
        <f t="shared" ca="1" si="108"/>
        <v>7B01015FA501000000000000000000000000000000000C0000000000000000000000000000000000000000000000000000000000000000000000000000000000000000000000000000000000000000000000000000000600080511142C507D</v>
      </c>
      <c r="CV249" s="95">
        <v>248</v>
      </c>
      <c r="CW249" s="21"/>
      <c r="CX249" s="18" t="str">
        <f t="shared" si="109"/>
        <v>00</v>
      </c>
      <c r="CY249" s="18">
        <f t="shared" si="110"/>
        <v>0</v>
      </c>
      <c r="CZ249" s="20"/>
      <c r="DA249" s="21"/>
    </row>
    <row r="250" spans="1:105" ht="33">
      <c r="A250" s="27"/>
      <c r="B250" s="158"/>
      <c r="C250" s="167" t="s">
        <v>377</v>
      </c>
      <c r="D250" s="104"/>
      <c r="E250" s="16">
        <v>2</v>
      </c>
      <c r="F250" s="101" t="str">
        <f t="shared" si="127"/>
        <v>127</v>
      </c>
      <c r="G250" s="22" t="s">
        <v>246</v>
      </c>
      <c r="H250" s="18" t="s">
        <v>18</v>
      </c>
      <c r="I250" s="18">
        <v>1</v>
      </c>
      <c r="J250" s="18">
        <v>1</v>
      </c>
      <c r="K250" s="18" t="s">
        <v>448</v>
      </c>
      <c r="L250" s="18" t="s">
        <v>449</v>
      </c>
      <c r="M250" s="18">
        <v>1</v>
      </c>
      <c r="N250" s="18">
        <v>0</v>
      </c>
      <c r="O250" s="18">
        <v>0</v>
      </c>
      <c r="P250" s="18">
        <v>0</v>
      </c>
      <c r="Q250" s="18">
        <v>0</v>
      </c>
      <c r="R250" s="18">
        <v>0</v>
      </c>
      <c r="S250" s="19">
        <v>0</v>
      </c>
      <c r="T250" s="19">
        <v>0</v>
      </c>
      <c r="U250" s="19">
        <v>0</v>
      </c>
      <c r="V250" s="19">
        <v>0</v>
      </c>
      <c r="W250" s="19">
        <v>0</v>
      </c>
      <c r="X250" s="18">
        <v>0</v>
      </c>
      <c r="Y250" s="18" t="s">
        <v>368</v>
      </c>
      <c r="Z250" s="18">
        <v>0</v>
      </c>
      <c r="AA250" s="18">
        <v>0</v>
      </c>
      <c r="AB250" s="18">
        <v>0</v>
      </c>
      <c r="AC250" s="18">
        <v>0</v>
      </c>
      <c r="AD250" s="18">
        <v>0</v>
      </c>
      <c r="AE250" s="18">
        <v>0</v>
      </c>
      <c r="AF250" s="18">
        <v>0</v>
      </c>
      <c r="AG250" s="18">
        <v>0</v>
      </c>
      <c r="AH250" s="18">
        <v>0</v>
      </c>
      <c r="AI250" s="18">
        <v>0</v>
      </c>
      <c r="AJ250" s="18">
        <v>0</v>
      </c>
      <c r="AK250" s="18">
        <v>0</v>
      </c>
      <c r="AL250" s="18">
        <v>0</v>
      </c>
      <c r="AM250" s="18">
        <v>0</v>
      </c>
      <c r="AN250" s="18">
        <v>0</v>
      </c>
      <c r="AO250" s="18">
        <v>0</v>
      </c>
      <c r="AP250" s="18">
        <v>0</v>
      </c>
      <c r="AQ250" s="18">
        <v>0</v>
      </c>
      <c r="AR250" s="18">
        <v>0</v>
      </c>
      <c r="AS250" s="18">
        <v>0</v>
      </c>
      <c r="AT250" s="18">
        <v>0</v>
      </c>
      <c r="AU250" s="18">
        <v>0</v>
      </c>
      <c r="AV250" s="18">
        <v>0</v>
      </c>
      <c r="AW250" s="18">
        <v>0</v>
      </c>
      <c r="AX250" s="18">
        <v>0</v>
      </c>
      <c r="AY250" s="18">
        <v>0</v>
      </c>
      <c r="AZ250" s="18">
        <v>0</v>
      </c>
      <c r="BA250" s="18">
        <v>0</v>
      </c>
      <c r="BB250" s="18">
        <v>0</v>
      </c>
      <c r="BC250" s="18">
        <v>0</v>
      </c>
      <c r="BD250" s="18">
        <v>0</v>
      </c>
      <c r="BE250" s="18">
        <v>0</v>
      </c>
      <c r="BF250" s="18">
        <v>0</v>
      </c>
      <c r="BG250" s="18">
        <v>0</v>
      </c>
      <c r="BH250" s="18">
        <v>0</v>
      </c>
      <c r="BI250" s="18">
        <v>0</v>
      </c>
      <c r="BJ250" s="18">
        <v>0</v>
      </c>
      <c r="BK250" s="18">
        <v>0</v>
      </c>
      <c r="BL250" s="18">
        <v>0</v>
      </c>
      <c r="BM250" s="18">
        <v>0</v>
      </c>
      <c r="BN250" s="18">
        <v>0</v>
      </c>
      <c r="BO250" s="18">
        <v>0</v>
      </c>
      <c r="BP250" s="18">
        <v>0</v>
      </c>
      <c r="BQ250" s="18">
        <v>0</v>
      </c>
      <c r="BR250" s="18">
        <v>0</v>
      </c>
      <c r="BS250" s="18">
        <v>0</v>
      </c>
      <c r="BT250" s="18">
        <v>0</v>
      </c>
      <c r="BU250" s="18">
        <v>0</v>
      </c>
      <c r="BV250" s="18">
        <v>0</v>
      </c>
      <c r="BW250" s="18">
        <v>0</v>
      </c>
      <c r="BX250" s="18">
        <v>0</v>
      </c>
      <c r="BY250" s="18">
        <v>0</v>
      </c>
      <c r="BZ250" s="18">
        <v>0</v>
      </c>
      <c r="CA250" s="18">
        <v>0</v>
      </c>
      <c r="CB250" s="18">
        <v>0</v>
      </c>
      <c r="CC250" s="18">
        <v>0</v>
      </c>
      <c r="CD250" s="18">
        <v>0</v>
      </c>
      <c r="CE250" s="18">
        <v>0</v>
      </c>
      <c r="CF250" s="18">
        <v>0</v>
      </c>
      <c r="CG250" s="18">
        <v>0</v>
      </c>
      <c r="CH250" s="18">
        <v>0</v>
      </c>
      <c r="CI250" s="18">
        <v>0</v>
      </c>
      <c r="CJ250" s="18">
        <v>0</v>
      </c>
      <c r="CK250" s="18" t="str">
        <f t="shared" ca="1" si="100"/>
        <v>06</v>
      </c>
      <c r="CL250" s="23" t="str">
        <f t="shared" ref="CL250:CL251" si="129">G250</f>
        <v>7F</v>
      </c>
      <c r="CM250" s="18" t="str">
        <f t="shared" ca="1" si="102"/>
        <v>08</v>
      </c>
      <c r="CN250" s="18" t="str">
        <f t="shared" ca="1" si="103"/>
        <v>05</v>
      </c>
      <c r="CO250" s="18" t="str">
        <f t="shared" ca="1" si="104"/>
        <v>11</v>
      </c>
      <c r="CP250" s="18" t="str">
        <f t="shared" ca="1" si="105"/>
        <v>14</v>
      </c>
      <c r="CQ250" s="18" t="str">
        <f t="shared" ca="1" si="106"/>
        <v>2C</v>
      </c>
      <c r="CR250" s="18" t="str">
        <f t="shared" ca="1" si="107"/>
        <v>51</v>
      </c>
      <c r="CS250" s="18" t="s">
        <v>25</v>
      </c>
      <c r="CT250" s="18">
        <f t="shared" ca="1" si="98"/>
        <v>95</v>
      </c>
      <c r="CU250" s="16" t="str">
        <f t="shared" ca="1" si="108"/>
        <v>7B01015FA501000000000000000000000000000000000C000000000000000000000000000000000000000000000000000000000000000000000000000000000000000000000000000000000000000000000000000000067F080511142C517D</v>
      </c>
      <c r="CV250" s="95">
        <v>249</v>
      </c>
      <c r="CW250" s="21"/>
      <c r="CX250" s="18" t="str">
        <f t="shared" si="109"/>
        <v>00</v>
      </c>
      <c r="CY250" s="18">
        <f t="shared" si="110"/>
        <v>0</v>
      </c>
      <c r="CZ250" s="20"/>
      <c r="DA250" s="21"/>
    </row>
    <row r="251" spans="1:105" ht="33">
      <c r="A251" s="27"/>
      <c r="B251" s="159"/>
      <c r="C251" s="168"/>
      <c r="D251" s="104"/>
      <c r="E251" s="16">
        <v>3</v>
      </c>
      <c r="F251" s="101" t="str">
        <f t="shared" si="127"/>
        <v>255</v>
      </c>
      <c r="G251" s="22" t="s">
        <v>22</v>
      </c>
      <c r="H251" s="18" t="s">
        <v>18</v>
      </c>
      <c r="I251" s="18">
        <v>1</v>
      </c>
      <c r="J251" s="18">
        <v>1</v>
      </c>
      <c r="K251" s="18" t="s">
        <v>448</v>
      </c>
      <c r="L251" s="18" t="s">
        <v>449</v>
      </c>
      <c r="M251" s="18">
        <v>1</v>
      </c>
      <c r="N251" s="18">
        <v>0</v>
      </c>
      <c r="O251" s="18">
        <v>0</v>
      </c>
      <c r="P251" s="18">
        <v>0</v>
      </c>
      <c r="Q251" s="18">
        <v>0</v>
      </c>
      <c r="R251" s="18">
        <v>0</v>
      </c>
      <c r="S251" s="19">
        <v>0</v>
      </c>
      <c r="T251" s="19">
        <v>0</v>
      </c>
      <c r="U251" s="19">
        <v>0</v>
      </c>
      <c r="V251" s="19">
        <v>0</v>
      </c>
      <c r="W251" s="19">
        <v>0</v>
      </c>
      <c r="X251" s="18">
        <v>0</v>
      </c>
      <c r="Y251" s="18" t="s">
        <v>368</v>
      </c>
      <c r="Z251" s="18">
        <v>0</v>
      </c>
      <c r="AA251" s="18">
        <v>0</v>
      </c>
      <c r="AB251" s="18">
        <v>0</v>
      </c>
      <c r="AC251" s="18">
        <v>0</v>
      </c>
      <c r="AD251" s="18">
        <v>0</v>
      </c>
      <c r="AE251" s="18">
        <v>0</v>
      </c>
      <c r="AF251" s="18">
        <v>0</v>
      </c>
      <c r="AG251" s="18">
        <v>0</v>
      </c>
      <c r="AH251" s="18">
        <v>0</v>
      </c>
      <c r="AI251" s="18">
        <v>0</v>
      </c>
      <c r="AJ251" s="18">
        <v>0</v>
      </c>
      <c r="AK251" s="18">
        <v>0</v>
      </c>
      <c r="AL251" s="18">
        <v>0</v>
      </c>
      <c r="AM251" s="18">
        <v>0</v>
      </c>
      <c r="AN251" s="18">
        <v>0</v>
      </c>
      <c r="AO251" s="18">
        <v>0</v>
      </c>
      <c r="AP251" s="18">
        <v>0</v>
      </c>
      <c r="AQ251" s="18">
        <v>0</v>
      </c>
      <c r="AR251" s="18">
        <v>0</v>
      </c>
      <c r="AS251" s="18">
        <v>0</v>
      </c>
      <c r="AT251" s="18">
        <v>0</v>
      </c>
      <c r="AU251" s="18">
        <v>0</v>
      </c>
      <c r="AV251" s="18">
        <v>0</v>
      </c>
      <c r="AW251" s="18">
        <v>0</v>
      </c>
      <c r="AX251" s="18">
        <v>0</v>
      </c>
      <c r="AY251" s="18">
        <v>0</v>
      </c>
      <c r="AZ251" s="18">
        <v>0</v>
      </c>
      <c r="BA251" s="18">
        <v>0</v>
      </c>
      <c r="BB251" s="18">
        <v>0</v>
      </c>
      <c r="BC251" s="18">
        <v>0</v>
      </c>
      <c r="BD251" s="18">
        <v>0</v>
      </c>
      <c r="BE251" s="18">
        <v>0</v>
      </c>
      <c r="BF251" s="18">
        <v>0</v>
      </c>
      <c r="BG251" s="18">
        <v>0</v>
      </c>
      <c r="BH251" s="18">
        <v>0</v>
      </c>
      <c r="BI251" s="18">
        <v>0</v>
      </c>
      <c r="BJ251" s="18">
        <v>0</v>
      </c>
      <c r="BK251" s="18">
        <v>0</v>
      </c>
      <c r="BL251" s="18">
        <v>0</v>
      </c>
      <c r="BM251" s="18">
        <v>0</v>
      </c>
      <c r="BN251" s="18">
        <v>0</v>
      </c>
      <c r="BO251" s="18">
        <v>0</v>
      </c>
      <c r="BP251" s="18">
        <v>0</v>
      </c>
      <c r="BQ251" s="18">
        <v>0</v>
      </c>
      <c r="BR251" s="18">
        <v>0</v>
      </c>
      <c r="BS251" s="18">
        <v>0</v>
      </c>
      <c r="BT251" s="18">
        <v>0</v>
      </c>
      <c r="BU251" s="18">
        <v>0</v>
      </c>
      <c r="BV251" s="18">
        <v>0</v>
      </c>
      <c r="BW251" s="18">
        <v>0</v>
      </c>
      <c r="BX251" s="18">
        <v>0</v>
      </c>
      <c r="BY251" s="18">
        <v>0</v>
      </c>
      <c r="BZ251" s="18">
        <v>0</v>
      </c>
      <c r="CA251" s="18">
        <v>0</v>
      </c>
      <c r="CB251" s="18">
        <v>0</v>
      </c>
      <c r="CC251" s="18">
        <v>0</v>
      </c>
      <c r="CD251" s="18">
        <v>0</v>
      </c>
      <c r="CE251" s="18">
        <v>0</v>
      </c>
      <c r="CF251" s="18">
        <v>0</v>
      </c>
      <c r="CG251" s="18">
        <v>0</v>
      </c>
      <c r="CH251" s="18">
        <v>0</v>
      </c>
      <c r="CI251" s="18">
        <v>0</v>
      </c>
      <c r="CJ251" s="18">
        <v>0</v>
      </c>
      <c r="CK251" s="18" t="str">
        <f t="shared" ca="1" si="100"/>
        <v>06</v>
      </c>
      <c r="CL251" s="23" t="str">
        <f t="shared" si="129"/>
        <v>FF</v>
      </c>
      <c r="CM251" s="18" t="str">
        <f t="shared" ca="1" si="102"/>
        <v>08</v>
      </c>
      <c r="CN251" s="18" t="str">
        <f t="shared" ca="1" si="103"/>
        <v>05</v>
      </c>
      <c r="CO251" s="18" t="str">
        <f t="shared" ca="1" si="104"/>
        <v>11</v>
      </c>
      <c r="CP251" s="18" t="str">
        <f t="shared" ca="1" si="105"/>
        <v>14</v>
      </c>
      <c r="CQ251" s="18" t="str">
        <f t="shared" ca="1" si="106"/>
        <v>2C</v>
      </c>
      <c r="CR251" s="18" t="str">
        <f t="shared" ca="1" si="107"/>
        <v>51</v>
      </c>
      <c r="CS251" s="18" t="s">
        <v>25</v>
      </c>
      <c r="CT251" s="18">
        <f t="shared" ca="1" si="98"/>
        <v>95</v>
      </c>
      <c r="CU251" s="16" t="str">
        <f t="shared" ca="1" si="108"/>
        <v>7B01015FA501000000000000000000000000000000000C00000000000000000000000000000000000000000000000000000000000000000000000000000000000000000000000000000000000000000000000000000006FF080511142C517D</v>
      </c>
      <c r="CV251" s="95">
        <v>250</v>
      </c>
      <c r="CW251" s="21"/>
      <c r="CX251" s="18" t="str">
        <f t="shared" si="109"/>
        <v>00</v>
      </c>
      <c r="CY251" s="18">
        <f t="shared" si="110"/>
        <v>0</v>
      </c>
      <c r="CZ251" s="20"/>
      <c r="DA251" s="21"/>
    </row>
    <row r="252" spans="1:105" ht="33">
      <c r="A252" s="27"/>
      <c r="B252" s="157">
        <v>88</v>
      </c>
      <c r="C252" s="105" t="s">
        <v>371</v>
      </c>
      <c r="D252" s="104" t="s">
        <v>138</v>
      </c>
      <c r="E252" s="16">
        <v>1</v>
      </c>
      <c r="F252" s="101" t="str">
        <f t="shared" si="127"/>
        <v>000</v>
      </c>
      <c r="G252" s="22">
        <v>0</v>
      </c>
      <c r="H252" s="18" t="s">
        <v>18</v>
      </c>
      <c r="I252" s="18">
        <v>1</v>
      </c>
      <c r="J252" s="18">
        <v>1</v>
      </c>
      <c r="K252" s="18" t="s">
        <v>448</v>
      </c>
      <c r="L252" s="18" t="s">
        <v>449</v>
      </c>
      <c r="M252" s="18">
        <v>1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8">
        <v>0</v>
      </c>
      <c r="Y252" s="18" t="s">
        <v>368</v>
      </c>
      <c r="Z252" s="18">
        <v>0</v>
      </c>
      <c r="AA252" s="18">
        <v>0</v>
      </c>
      <c r="AB252" s="18">
        <v>0</v>
      </c>
      <c r="AC252" s="18">
        <v>0</v>
      </c>
      <c r="AD252" s="18">
        <v>0</v>
      </c>
      <c r="AE252" s="18">
        <v>0</v>
      </c>
      <c r="AF252" s="18">
        <v>0</v>
      </c>
      <c r="AG252" s="18">
        <v>0</v>
      </c>
      <c r="AH252" s="18">
        <v>0</v>
      </c>
      <c r="AI252" s="18">
        <v>0</v>
      </c>
      <c r="AJ252" s="18">
        <v>0</v>
      </c>
      <c r="AK252" s="18">
        <v>0</v>
      </c>
      <c r="AL252" s="18">
        <v>0</v>
      </c>
      <c r="AM252" s="18">
        <v>0</v>
      </c>
      <c r="AN252" s="18">
        <v>0</v>
      </c>
      <c r="AO252" s="18">
        <v>0</v>
      </c>
      <c r="AP252" s="18">
        <v>0</v>
      </c>
      <c r="AQ252" s="18">
        <v>0</v>
      </c>
      <c r="AR252" s="18">
        <v>0</v>
      </c>
      <c r="AS252" s="18">
        <v>0</v>
      </c>
      <c r="AT252" s="18">
        <v>0</v>
      </c>
      <c r="AU252" s="18">
        <v>0</v>
      </c>
      <c r="AV252" s="18">
        <v>0</v>
      </c>
      <c r="AW252" s="18">
        <v>0</v>
      </c>
      <c r="AX252" s="18">
        <v>0</v>
      </c>
      <c r="AY252" s="18">
        <v>0</v>
      </c>
      <c r="AZ252" s="18">
        <v>0</v>
      </c>
      <c r="BA252" s="18">
        <v>0</v>
      </c>
      <c r="BB252" s="18">
        <v>0</v>
      </c>
      <c r="BC252" s="18">
        <v>0</v>
      </c>
      <c r="BD252" s="18">
        <v>0</v>
      </c>
      <c r="BE252" s="18">
        <v>0</v>
      </c>
      <c r="BF252" s="18">
        <v>0</v>
      </c>
      <c r="BG252" s="18">
        <v>0</v>
      </c>
      <c r="BH252" s="18">
        <v>0</v>
      </c>
      <c r="BI252" s="18">
        <v>0</v>
      </c>
      <c r="BJ252" s="18">
        <v>0</v>
      </c>
      <c r="BK252" s="18">
        <v>0</v>
      </c>
      <c r="BL252" s="18">
        <v>0</v>
      </c>
      <c r="BM252" s="18">
        <v>0</v>
      </c>
      <c r="BN252" s="18">
        <v>0</v>
      </c>
      <c r="BO252" s="18">
        <v>0</v>
      </c>
      <c r="BP252" s="18">
        <v>0</v>
      </c>
      <c r="BQ252" s="18">
        <v>0</v>
      </c>
      <c r="BR252" s="18">
        <v>0</v>
      </c>
      <c r="BS252" s="18">
        <v>0</v>
      </c>
      <c r="BT252" s="18">
        <v>0</v>
      </c>
      <c r="BU252" s="18">
        <v>0</v>
      </c>
      <c r="BV252" s="18">
        <v>0</v>
      </c>
      <c r="BW252" s="18">
        <v>0</v>
      </c>
      <c r="BX252" s="18">
        <v>0</v>
      </c>
      <c r="BY252" s="18">
        <v>0</v>
      </c>
      <c r="BZ252" s="18">
        <v>0</v>
      </c>
      <c r="CA252" s="18">
        <v>0</v>
      </c>
      <c r="CB252" s="18">
        <v>0</v>
      </c>
      <c r="CC252" s="18">
        <v>0</v>
      </c>
      <c r="CD252" s="18">
        <v>0</v>
      </c>
      <c r="CE252" s="18">
        <v>0</v>
      </c>
      <c r="CF252" s="18">
        <v>0</v>
      </c>
      <c r="CG252" s="18">
        <v>0</v>
      </c>
      <c r="CH252" s="18">
        <v>0</v>
      </c>
      <c r="CI252" s="18">
        <v>0</v>
      </c>
      <c r="CJ252" s="18">
        <v>0</v>
      </c>
      <c r="CK252" s="18" t="str">
        <f t="shared" ca="1" si="100"/>
        <v>06</v>
      </c>
      <c r="CL252" s="18" t="str">
        <f t="shared" ca="1" si="101"/>
        <v>16</v>
      </c>
      <c r="CM252" s="23">
        <f>G252</f>
        <v>0</v>
      </c>
      <c r="CN252" s="18" t="str">
        <f t="shared" ca="1" si="103"/>
        <v>05</v>
      </c>
      <c r="CO252" s="18" t="str">
        <f t="shared" ca="1" si="104"/>
        <v>11</v>
      </c>
      <c r="CP252" s="18" t="str">
        <f t="shared" ca="1" si="105"/>
        <v>14</v>
      </c>
      <c r="CQ252" s="18" t="str">
        <f t="shared" ca="1" si="106"/>
        <v>2C</v>
      </c>
      <c r="CR252" s="18" t="str">
        <f t="shared" ca="1" si="107"/>
        <v>00</v>
      </c>
      <c r="CS252" s="18" t="s">
        <v>25</v>
      </c>
      <c r="CT252" s="18">
        <f t="shared" ca="1" si="98"/>
        <v>95</v>
      </c>
      <c r="CU252" s="16" t="str">
        <f t="shared" ca="1" si="108"/>
        <v>7B01015FA501000000000000000000000000000000000C0000000000000000000000000000000000000000000000000000000000000000000000000000000000000000000000000000000000000000000000000000000616000511142C007D</v>
      </c>
      <c r="CV252" s="95">
        <v>251</v>
      </c>
      <c r="CW252" s="21"/>
      <c r="CX252" s="18" t="str">
        <f t="shared" si="109"/>
        <v>00</v>
      </c>
      <c r="CY252" s="18">
        <f t="shared" si="110"/>
        <v>0</v>
      </c>
      <c r="CZ252" s="20"/>
      <c r="DA252" s="21"/>
    </row>
    <row r="253" spans="1:105" ht="33">
      <c r="A253" s="27"/>
      <c r="B253" s="158"/>
      <c r="C253" s="167" t="s">
        <v>378</v>
      </c>
      <c r="D253" s="104"/>
      <c r="E253" s="16">
        <v>2</v>
      </c>
      <c r="F253" s="101" t="str">
        <f t="shared" si="127"/>
        <v>127</v>
      </c>
      <c r="G253" s="22" t="s">
        <v>246</v>
      </c>
      <c r="H253" s="18" t="s">
        <v>18</v>
      </c>
      <c r="I253" s="18">
        <v>1</v>
      </c>
      <c r="J253" s="18">
        <v>1</v>
      </c>
      <c r="K253" s="18" t="s">
        <v>448</v>
      </c>
      <c r="L253" s="18" t="s">
        <v>449</v>
      </c>
      <c r="M253" s="18">
        <v>1</v>
      </c>
      <c r="N253" s="18">
        <v>0</v>
      </c>
      <c r="O253" s="18">
        <v>0</v>
      </c>
      <c r="P253" s="18">
        <v>0</v>
      </c>
      <c r="Q253" s="18">
        <v>0</v>
      </c>
      <c r="R253" s="18">
        <v>0</v>
      </c>
      <c r="S253" s="19">
        <v>0</v>
      </c>
      <c r="T253" s="19">
        <v>0</v>
      </c>
      <c r="U253" s="19">
        <v>0</v>
      </c>
      <c r="V253" s="19">
        <v>0</v>
      </c>
      <c r="W253" s="19">
        <v>0</v>
      </c>
      <c r="X253" s="18">
        <v>0</v>
      </c>
      <c r="Y253" s="18" t="s">
        <v>368</v>
      </c>
      <c r="Z253" s="18">
        <v>0</v>
      </c>
      <c r="AA253" s="18">
        <v>0</v>
      </c>
      <c r="AB253" s="18">
        <v>0</v>
      </c>
      <c r="AC253" s="18">
        <v>0</v>
      </c>
      <c r="AD253" s="18">
        <v>0</v>
      </c>
      <c r="AE253" s="18">
        <v>0</v>
      </c>
      <c r="AF253" s="18">
        <v>0</v>
      </c>
      <c r="AG253" s="18">
        <v>0</v>
      </c>
      <c r="AH253" s="18">
        <v>0</v>
      </c>
      <c r="AI253" s="18">
        <v>0</v>
      </c>
      <c r="AJ253" s="18">
        <v>0</v>
      </c>
      <c r="AK253" s="18">
        <v>0</v>
      </c>
      <c r="AL253" s="18">
        <v>0</v>
      </c>
      <c r="AM253" s="18">
        <v>0</v>
      </c>
      <c r="AN253" s="18">
        <v>0</v>
      </c>
      <c r="AO253" s="18">
        <v>0</v>
      </c>
      <c r="AP253" s="18">
        <v>0</v>
      </c>
      <c r="AQ253" s="18">
        <v>0</v>
      </c>
      <c r="AR253" s="18">
        <v>0</v>
      </c>
      <c r="AS253" s="18">
        <v>0</v>
      </c>
      <c r="AT253" s="18">
        <v>0</v>
      </c>
      <c r="AU253" s="18">
        <v>0</v>
      </c>
      <c r="AV253" s="18">
        <v>0</v>
      </c>
      <c r="AW253" s="18">
        <v>0</v>
      </c>
      <c r="AX253" s="18">
        <v>0</v>
      </c>
      <c r="AY253" s="18">
        <v>0</v>
      </c>
      <c r="AZ253" s="18">
        <v>0</v>
      </c>
      <c r="BA253" s="18">
        <v>0</v>
      </c>
      <c r="BB253" s="18">
        <v>0</v>
      </c>
      <c r="BC253" s="18">
        <v>0</v>
      </c>
      <c r="BD253" s="18">
        <v>0</v>
      </c>
      <c r="BE253" s="18">
        <v>0</v>
      </c>
      <c r="BF253" s="18">
        <v>0</v>
      </c>
      <c r="BG253" s="18">
        <v>0</v>
      </c>
      <c r="BH253" s="18">
        <v>0</v>
      </c>
      <c r="BI253" s="18">
        <v>0</v>
      </c>
      <c r="BJ253" s="18">
        <v>0</v>
      </c>
      <c r="BK253" s="18">
        <v>0</v>
      </c>
      <c r="BL253" s="18">
        <v>0</v>
      </c>
      <c r="BM253" s="18">
        <v>0</v>
      </c>
      <c r="BN253" s="18">
        <v>0</v>
      </c>
      <c r="BO253" s="18">
        <v>0</v>
      </c>
      <c r="BP253" s="18">
        <v>0</v>
      </c>
      <c r="BQ253" s="18">
        <v>0</v>
      </c>
      <c r="BR253" s="18">
        <v>0</v>
      </c>
      <c r="BS253" s="18">
        <v>0</v>
      </c>
      <c r="BT253" s="18">
        <v>0</v>
      </c>
      <c r="BU253" s="18">
        <v>0</v>
      </c>
      <c r="BV253" s="18">
        <v>0</v>
      </c>
      <c r="BW253" s="18">
        <v>0</v>
      </c>
      <c r="BX253" s="18">
        <v>0</v>
      </c>
      <c r="BY253" s="18">
        <v>0</v>
      </c>
      <c r="BZ253" s="18">
        <v>0</v>
      </c>
      <c r="CA253" s="18">
        <v>0</v>
      </c>
      <c r="CB253" s="18">
        <v>0</v>
      </c>
      <c r="CC253" s="18">
        <v>0</v>
      </c>
      <c r="CD253" s="18">
        <v>0</v>
      </c>
      <c r="CE253" s="18">
        <v>0</v>
      </c>
      <c r="CF253" s="18">
        <v>0</v>
      </c>
      <c r="CG253" s="18">
        <v>0</v>
      </c>
      <c r="CH253" s="18">
        <v>0</v>
      </c>
      <c r="CI253" s="18">
        <v>0</v>
      </c>
      <c r="CJ253" s="18">
        <v>0</v>
      </c>
      <c r="CK253" s="18" t="str">
        <f t="shared" ca="1" si="100"/>
        <v>06</v>
      </c>
      <c r="CL253" s="18" t="str">
        <f t="shared" ca="1" si="101"/>
        <v>16</v>
      </c>
      <c r="CM253" s="23" t="str">
        <f t="shared" ref="CM253:CM254" si="130">G253</f>
        <v>7F</v>
      </c>
      <c r="CN253" s="18" t="str">
        <f t="shared" ca="1" si="103"/>
        <v>05</v>
      </c>
      <c r="CO253" s="18" t="str">
        <f t="shared" ca="1" si="104"/>
        <v>11</v>
      </c>
      <c r="CP253" s="18" t="str">
        <f t="shared" ca="1" si="105"/>
        <v>14</v>
      </c>
      <c r="CQ253" s="18" t="str">
        <f t="shared" ca="1" si="106"/>
        <v>2C</v>
      </c>
      <c r="CR253" s="18" t="str">
        <f t="shared" ca="1" si="107"/>
        <v>55</v>
      </c>
      <c r="CS253" s="18" t="s">
        <v>25</v>
      </c>
      <c r="CT253" s="18">
        <f t="shared" ca="1" si="98"/>
        <v>95</v>
      </c>
      <c r="CU253" s="16" t="str">
        <f t="shared" ca="1" si="108"/>
        <v>7B01015FA501000000000000000000000000000000000C00000000000000000000000000000000000000000000000000000000000000000000000000000000000000000000000000000000000000000000000000000006167F0511142C557D</v>
      </c>
      <c r="CV253" s="95">
        <v>252</v>
      </c>
      <c r="CW253" s="21"/>
      <c r="CX253" s="18" t="str">
        <f t="shared" si="109"/>
        <v>00</v>
      </c>
      <c r="CY253" s="18">
        <f t="shared" si="110"/>
        <v>0</v>
      </c>
      <c r="CZ253" s="20"/>
      <c r="DA253" s="21"/>
    </row>
    <row r="254" spans="1:105" ht="33">
      <c r="A254" s="27"/>
      <c r="B254" s="159"/>
      <c r="C254" s="168"/>
      <c r="D254" s="104"/>
      <c r="E254" s="16">
        <v>3</v>
      </c>
      <c r="F254" s="101" t="str">
        <f t="shared" si="127"/>
        <v>255</v>
      </c>
      <c r="G254" s="22" t="s">
        <v>22</v>
      </c>
      <c r="H254" s="18" t="s">
        <v>18</v>
      </c>
      <c r="I254" s="18">
        <v>1</v>
      </c>
      <c r="J254" s="18">
        <v>1</v>
      </c>
      <c r="K254" s="18" t="s">
        <v>448</v>
      </c>
      <c r="L254" s="18" t="s">
        <v>449</v>
      </c>
      <c r="M254" s="18">
        <v>1</v>
      </c>
      <c r="N254" s="18">
        <v>0</v>
      </c>
      <c r="O254" s="18">
        <v>0</v>
      </c>
      <c r="P254" s="18">
        <v>0</v>
      </c>
      <c r="Q254" s="18">
        <v>0</v>
      </c>
      <c r="R254" s="18">
        <v>0</v>
      </c>
      <c r="S254" s="19">
        <v>0</v>
      </c>
      <c r="T254" s="19">
        <v>0</v>
      </c>
      <c r="U254" s="19">
        <v>0</v>
      </c>
      <c r="V254" s="19">
        <v>0</v>
      </c>
      <c r="W254" s="19">
        <v>0</v>
      </c>
      <c r="X254" s="18">
        <v>0</v>
      </c>
      <c r="Y254" s="18" t="s">
        <v>368</v>
      </c>
      <c r="Z254" s="18">
        <v>0</v>
      </c>
      <c r="AA254" s="18">
        <v>0</v>
      </c>
      <c r="AB254" s="18">
        <v>0</v>
      </c>
      <c r="AC254" s="18">
        <v>0</v>
      </c>
      <c r="AD254" s="18">
        <v>0</v>
      </c>
      <c r="AE254" s="18">
        <v>0</v>
      </c>
      <c r="AF254" s="18">
        <v>0</v>
      </c>
      <c r="AG254" s="18">
        <v>0</v>
      </c>
      <c r="AH254" s="18">
        <v>0</v>
      </c>
      <c r="AI254" s="18">
        <v>0</v>
      </c>
      <c r="AJ254" s="18">
        <v>0</v>
      </c>
      <c r="AK254" s="18">
        <v>0</v>
      </c>
      <c r="AL254" s="18">
        <v>0</v>
      </c>
      <c r="AM254" s="18">
        <v>0</v>
      </c>
      <c r="AN254" s="18">
        <v>0</v>
      </c>
      <c r="AO254" s="18">
        <v>0</v>
      </c>
      <c r="AP254" s="18">
        <v>0</v>
      </c>
      <c r="AQ254" s="18">
        <v>0</v>
      </c>
      <c r="AR254" s="18">
        <v>0</v>
      </c>
      <c r="AS254" s="18">
        <v>0</v>
      </c>
      <c r="AT254" s="18">
        <v>0</v>
      </c>
      <c r="AU254" s="18">
        <v>0</v>
      </c>
      <c r="AV254" s="18">
        <v>0</v>
      </c>
      <c r="AW254" s="18">
        <v>0</v>
      </c>
      <c r="AX254" s="18">
        <v>0</v>
      </c>
      <c r="AY254" s="18">
        <v>0</v>
      </c>
      <c r="AZ254" s="18">
        <v>0</v>
      </c>
      <c r="BA254" s="18">
        <v>0</v>
      </c>
      <c r="BB254" s="18">
        <v>0</v>
      </c>
      <c r="BC254" s="18">
        <v>0</v>
      </c>
      <c r="BD254" s="18">
        <v>0</v>
      </c>
      <c r="BE254" s="18">
        <v>0</v>
      </c>
      <c r="BF254" s="18">
        <v>0</v>
      </c>
      <c r="BG254" s="18">
        <v>0</v>
      </c>
      <c r="BH254" s="18">
        <v>0</v>
      </c>
      <c r="BI254" s="18">
        <v>0</v>
      </c>
      <c r="BJ254" s="18">
        <v>0</v>
      </c>
      <c r="BK254" s="18">
        <v>0</v>
      </c>
      <c r="BL254" s="18">
        <v>0</v>
      </c>
      <c r="BM254" s="18">
        <v>0</v>
      </c>
      <c r="BN254" s="18">
        <v>0</v>
      </c>
      <c r="BO254" s="18">
        <v>0</v>
      </c>
      <c r="BP254" s="18">
        <v>0</v>
      </c>
      <c r="BQ254" s="18">
        <v>0</v>
      </c>
      <c r="BR254" s="18">
        <v>0</v>
      </c>
      <c r="BS254" s="18">
        <v>0</v>
      </c>
      <c r="BT254" s="18">
        <v>0</v>
      </c>
      <c r="BU254" s="18">
        <v>0</v>
      </c>
      <c r="BV254" s="18">
        <v>0</v>
      </c>
      <c r="BW254" s="18">
        <v>0</v>
      </c>
      <c r="BX254" s="18">
        <v>0</v>
      </c>
      <c r="BY254" s="18">
        <v>0</v>
      </c>
      <c r="BZ254" s="18">
        <v>0</v>
      </c>
      <c r="CA254" s="18">
        <v>0</v>
      </c>
      <c r="CB254" s="18">
        <v>0</v>
      </c>
      <c r="CC254" s="18">
        <v>0</v>
      </c>
      <c r="CD254" s="18">
        <v>0</v>
      </c>
      <c r="CE254" s="18">
        <v>0</v>
      </c>
      <c r="CF254" s="18">
        <v>0</v>
      </c>
      <c r="CG254" s="18">
        <v>0</v>
      </c>
      <c r="CH254" s="18">
        <v>0</v>
      </c>
      <c r="CI254" s="18">
        <v>0</v>
      </c>
      <c r="CJ254" s="18">
        <v>0</v>
      </c>
      <c r="CK254" s="18" t="str">
        <f t="shared" ca="1" si="100"/>
        <v>06</v>
      </c>
      <c r="CL254" s="18" t="str">
        <f t="shared" ca="1" si="101"/>
        <v>16</v>
      </c>
      <c r="CM254" s="23" t="str">
        <f t="shared" si="130"/>
        <v>FF</v>
      </c>
      <c r="CN254" s="18" t="str">
        <f t="shared" ca="1" si="103"/>
        <v>05</v>
      </c>
      <c r="CO254" s="18" t="str">
        <f t="shared" ca="1" si="104"/>
        <v>11</v>
      </c>
      <c r="CP254" s="18" t="str">
        <f t="shared" ca="1" si="105"/>
        <v>14</v>
      </c>
      <c r="CQ254" s="18" t="str">
        <f t="shared" ca="1" si="106"/>
        <v>2C</v>
      </c>
      <c r="CR254" s="18" t="str">
        <f t="shared" ca="1" si="107"/>
        <v>55</v>
      </c>
      <c r="CS254" s="18" t="s">
        <v>25</v>
      </c>
      <c r="CT254" s="18">
        <f t="shared" ca="1" si="98"/>
        <v>95</v>
      </c>
      <c r="CU254" s="16" t="str">
        <f t="shared" ca="1" si="108"/>
        <v>7B01015FA501000000000000000000000000000000000C0000000000000000000000000000000000000000000000000000000000000000000000000000000000000000000000000000000000000000000000000000000616FF0511142C557D</v>
      </c>
      <c r="CV254" s="95">
        <v>253</v>
      </c>
      <c r="CW254" s="21"/>
      <c r="CX254" s="18" t="str">
        <f t="shared" si="109"/>
        <v>00</v>
      </c>
      <c r="CY254" s="18">
        <f t="shared" si="110"/>
        <v>0</v>
      </c>
      <c r="CZ254" s="20"/>
      <c r="DA254" s="21"/>
    </row>
    <row r="255" spans="1:105" ht="33">
      <c r="A255" s="27"/>
      <c r="B255" s="157">
        <v>89</v>
      </c>
      <c r="C255" s="105" t="s">
        <v>372</v>
      </c>
      <c r="D255" s="104" t="s">
        <v>139</v>
      </c>
      <c r="E255" s="16">
        <v>1</v>
      </c>
      <c r="F255" s="101" t="str">
        <f t="shared" si="127"/>
        <v>000</v>
      </c>
      <c r="G255" s="22">
        <v>0</v>
      </c>
      <c r="H255" s="18" t="s">
        <v>18</v>
      </c>
      <c r="I255" s="18">
        <v>1</v>
      </c>
      <c r="J255" s="18">
        <v>1</v>
      </c>
      <c r="K255" s="18" t="s">
        <v>448</v>
      </c>
      <c r="L255" s="18" t="s">
        <v>449</v>
      </c>
      <c r="M255" s="18">
        <v>1</v>
      </c>
      <c r="N255" s="18">
        <v>0</v>
      </c>
      <c r="O255" s="18">
        <v>0</v>
      </c>
      <c r="P255" s="18">
        <v>0</v>
      </c>
      <c r="Q255" s="18">
        <v>0</v>
      </c>
      <c r="R255" s="18">
        <v>0</v>
      </c>
      <c r="S255" s="19">
        <v>0</v>
      </c>
      <c r="T255" s="19">
        <v>0</v>
      </c>
      <c r="U255" s="19">
        <v>0</v>
      </c>
      <c r="V255" s="19">
        <v>0</v>
      </c>
      <c r="W255" s="19">
        <v>0</v>
      </c>
      <c r="X255" s="18">
        <v>0</v>
      </c>
      <c r="Y255" s="18" t="s">
        <v>368</v>
      </c>
      <c r="Z255" s="18">
        <v>0</v>
      </c>
      <c r="AA255" s="18">
        <v>0</v>
      </c>
      <c r="AB255" s="18">
        <v>0</v>
      </c>
      <c r="AC255" s="18">
        <v>0</v>
      </c>
      <c r="AD255" s="18">
        <v>0</v>
      </c>
      <c r="AE255" s="18">
        <v>0</v>
      </c>
      <c r="AF255" s="18">
        <v>0</v>
      </c>
      <c r="AG255" s="18">
        <v>0</v>
      </c>
      <c r="AH255" s="18">
        <v>0</v>
      </c>
      <c r="AI255" s="18">
        <v>0</v>
      </c>
      <c r="AJ255" s="18">
        <v>0</v>
      </c>
      <c r="AK255" s="18">
        <v>0</v>
      </c>
      <c r="AL255" s="18">
        <v>0</v>
      </c>
      <c r="AM255" s="18">
        <v>0</v>
      </c>
      <c r="AN255" s="18">
        <v>0</v>
      </c>
      <c r="AO255" s="18">
        <v>0</v>
      </c>
      <c r="AP255" s="18">
        <v>0</v>
      </c>
      <c r="AQ255" s="18">
        <v>0</v>
      </c>
      <c r="AR255" s="18">
        <v>0</v>
      </c>
      <c r="AS255" s="18">
        <v>0</v>
      </c>
      <c r="AT255" s="18">
        <v>0</v>
      </c>
      <c r="AU255" s="18">
        <v>0</v>
      </c>
      <c r="AV255" s="18">
        <v>0</v>
      </c>
      <c r="AW255" s="18">
        <v>0</v>
      </c>
      <c r="AX255" s="18">
        <v>0</v>
      </c>
      <c r="AY255" s="18">
        <v>0</v>
      </c>
      <c r="AZ255" s="18">
        <v>0</v>
      </c>
      <c r="BA255" s="18">
        <v>0</v>
      </c>
      <c r="BB255" s="18">
        <v>0</v>
      </c>
      <c r="BC255" s="18">
        <v>0</v>
      </c>
      <c r="BD255" s="18">
        <v>0</v>
      </c>
      <c r="BE255" s="18">
        <v>0</v>
      </c>
      <c r="BF255" s="18">
        <v>0</v>
      </c>
      <c r="BG255" s="18">
        <v>0</v>
      </c>
      <c r="BH255" s="18">
        <v>0</v>
      </c>
      <c r="BI255" s="18">
        <v>0</v>
      </c>
      <c r="BJ255" s="18">
        <v>0</v>
      </c>
      <c r="BK255" s="18">
        <v>0</v>
      </c>
      <c r="BL255" s="18">
        <v>0</v>
      </c>
      <c r="BM255" s="18">
        <v>0</v>
      </c>
      <c r="BN255" s="18">
        <v>0</v>
      </c>
      <c r="BO255" s="18">
        <v>0</v>
      </c>
      <c r="BP255" s="18">
        <v>0</v>
      </c>
      <c r="BQ255" s="18">
        <v>0</v>
      </c>
      <c r="BR255" s="18">
        <v>0</v>
      </c>
      <c r="BS255" s="18">
        <v>0</v>
      </c>
      <c r="BT255" s="18">
        <v>0</v>
      </c>
      <c r="BU255" s="18">
        <v>0</v>
      </c>
      <c r="BV255" s="18">
        <v>0</v>
      </c>
      <c r="BW255" s="18">
        <v>0</v>
      </c>
      <c r="BX255" s="18">
        <v>0</v>
      </c>
      <c r="BY255" s="18">
        <v>0</v>
      </c>
      <c r="BZ255" s="18">
        <v>0</v>
      </c>
      <c r="CA255" s="18">
        <v>0</v>
      </c>
      <c r="CB255" s="18">
        <v>0</v>
      </c>
      <c r="CC255" s="18">
        <v>0</v>
      </c>
      <c r="CD255" s="18">
        <v>0</v>
      </c>
      <c r="CE255" s="18">
        <v>0</v>
      </c>
      <c r="CF255" s="18">
        <v>0</v>
      </c>
      <c r="CG255" s="18">
        <v>0</v>
      </c>
      <c r="CH255" s="18">
        <v>0</v>
      </c>
      <c r="CI255" s="18">
        <v>0</v>
      </c>
      <c r="CJ255" s="18">
        <v>0</v>
      </c>
      <c r="CK255" s="18" t="str">
        <f t="shared" ca="1" si="100"/>
        <v>06</v>
      </c>
      <c r="CL255" s="18" t="str">
        <f t="shared" ca="1" si="101"/>
        <v>16</v>
      </c>
      <c r="CM255" s="18" t="str">
        <f t="shared" ca="1" si="102"/>
        <v>08</v>
      </c>
      <c r="CN255" s="23">
        <f>G255</f>
        <v>0</v>
      </c>
      <c r="CO255" s="18" t="str">
        <f t="shared" ca="1" si="104"/>
        <v>11</v>
      </c>
      <c r="CP255" s="18" t="str">
        <f t="shared" ca="1" si="105"/>
        <v>14</v>
      </c>
      <c r="CQ255" s="18" t="str">
        <f t="shared" ca="1" si="106"/>
        <v>2C</v>
      </c>
      <c r="CR255" s="18" t="str">
        <f t="shared" ca="1" si="107"/>
        <v>01</v>
      </c>
      <c r="CS255" s="18" t="s">
        <v>25</v>
      </c>
      <c r="CT255" s="18">
        <f t="shared" ca="1" si="98"/>
        <v>95</v>
      </c>
      <c r="CU255" s="16" t="str">
        <f t="shared" ca="1" si="108"/>
        <v>7B01015FA501000000000000000000000000000000000C0000000000000000000000000000000000000000000000000000000000000000000000000000000000000000000000000000000000000000000000000000000616080011142C017D</v>
      </c>
      <c r="CV255" s="95">
        <v>254</v>
      </c>
      <c r="CW255" s="21"/>
      <c r="CX255" s="18" t="str">
        <f t="shared" si="109"/>
        <v>00</v>
      </c>
      <c r="CY255" s="18">
        <f t="shared" si="110"/>
        <v>0</v>
      </c>
      <c r="CZ255" s="20"/>
      <c r="DA255" s="21"/>
    </row>
    <row r="256" spans="1:105" ht="33">
      <c r="A256" s="27"/>
      <c r="B256" s="158"/>
      <c r="C256" s="167" t="s">
        <v>379</v>
      </c>
      <c r="D256" s="104"/>
      <c r="E256" s="16">
        <v>2</v>
      </c>
      <c r="F256" s="101" t="str">
        <f t="shared" si="127"/>
        <v>127</v>
      </c>
      <c r="G256" s="22" t="s">
        <v>246</v>
      </c>
      <c r="H256" s="18" t="s">
        <v>18</v>
      </c>
      <c r="I256" s="18">
        <v>1</v>
      </c>
      <c r="J256" s="18">
        <v>1</v>
      </c>
      <c r="K256" s="18" t="s">
        <v>448</v>
      </c>
      <c r="L256" s="18" t="s">
        <v>449</v>
      </c>
      <c r="M256" s="18">
        <v>1</v>
      </c>
      <c r="N256" s="18">
        <v>0</v>
      </c>
      <c r="O256" s="18">
        <v>0</v>
      </c>
      <c r="P256" s="18">
        <v>0</v>
      </c>
      <c r="Q256" s="18">
        <v>0</v>
      </c>
      <c r="R256" s="18">
        <v>0</v>
      </c>
      <c r="S256" s="19">
        <v>0</v>
      </c>
      <c r="T256" s="19">
        <v>0</v>
      </c>
      <c r="U256" s="19">
        <v>0</v>
      </c>
      <c r="V256" s="19">
        <v>0</v>
      </c>
      <c r="W256" s="19">
        <v>0</v>
      </c>
      <c r="X256" s="18">
        <v>0</v>
      </c>
      <c r="Y256" s="18" t="s">
        <v>368</v>
      </c>
      <c r="Z256" s="18">
        <v>0</v>
      </c>
      <c r="AA256" s="18">
        <v>0</v>
      </c>
      <c r="AB256" s="18">
        <v>0</v>
      </c>
      <c r="AC256" s="18">
        <v>0</v>
      </c>
      <c r="AD256" s="18">
        <v>0</v>
      </c>
      <c r="AE256" s="18">
        <v>0</v>
      </c>
      <c r="AF256" s="18">
        <v>0</v>
      </c>
      <c r="AG256" s="18">
        <v>0</v>
      </c>
      <c r="AH256" s="18">
        <v>0</v>
      </c>
      <c r="AI256" s="18">
        <v>0</v>
      </c>
      <c r="AJ256" s="18">
        <v>0</v>
      </c>
      <c r="AK256" s="18">
        <v>0</v>
      </c>
      <c r="AL256" s="18">
        <v>0</v>
      </c>
      <c r="AM256" s="18">
        <v>0</v>
      </c>
      <c r="AN256" s="18">
        <v>0</v>
      </c>
      <c r="AO256" s="18">
        <v>0</v>
      </c>
      <c r="AP256" s="18">
        <v>0</v>
      </c>
      <c r="AQ256" s="18">
        <v>0</v>
      </c>
      <c r="AR256" s="18">
        <v>0</v>
      </c>
      <c r="AS256" s="18">
        <v>0</v>
      </c>
      <c r="AT256" s="18">
        <v>0</v>
      </c>
      <c r="AU256" s="18">
        <v>0</v>
      </c>
      <c r="AV256" s="18">
        <v>0</v>
      </c>
      <c r="AW256" s="18">
        <v>0</v>
      </c>
      <c r="AX256" s="18">
        <v>0</v>
      </c>
      <c r="AY256" s="18">
        <v>0</v>
      </c>
      <c r="AZ256" s="18">
        <v>0</v>
      </c>
      <c r="BA256" s="18">
        <v>0</v>
      </c>
      <c r="BB256" s="18">
        <v>0</v>
      </c>
      <c r="BC256" s="18">
        <v>0</v>
      </c>
      <c r="BD256" s="18">
        <v>0</v>
      </c>
      <c r="BE256" s="18">
        <v>0</v>
      </c>
      <c r="BF256" s="18">
        <v>0</v>
      </c>
      <c r="BG256" s="18">
        <v>0</v>
      </c>
      <c r="BH256" s="18">
        <v>0</v>
      </c>
      <c r="BI256" s="18">
        <v>0</v>
      </c>
      <c r="BJ256" s="18">
        <v>0</v>
      </c>
      <c r="BK256" s="18">
        <v>0</v>
      </c>
      <c r="BL256" s="18">
        <v>0</v>
      </c>
      <c r="BM256" s="18">
        <v>0</v>
      </c>
      <c r="BN256" s="18">
        <v>0</v>
      </c>
      <c r="BO256" s="18">
        <v>0</v>
      </c>
      <c r="BP256" s="18">
        <v>0</v>
      </c>
      <c r="BQ256" s="18">
        <v>0</v>
      </c>
      <c r="BR256" s="18">
        <v>0</v>
      </c>
      <c r="BS256" s="18">
        <v>0</v>
      </c>
      <c r="BT256" s="18">
        <v>0</v>
      </c>
      <c r="BU256" s="18">
        <v>0</v>
      </c>
      <c r="BV256" s="18">
        <v>0</v>
      </c>
      <c r="BW256" s="18">
        <v>0</v>
      </c>
      <c r="BX256" s="18">
        <v>0</v>
      </c>
      <c r="BY256" s="18">
        <v>0</v>
      </c>
      <c r="BZ256" s="18">
        <v>0</v>
      </c>
      <c r="CA256" s="18">
        <v>0</v>
      </c>
      <c r="CB256" s="18">
        <v>0</v>
      </c>
      <c r="CC256" s="18">
        <v>0</v>
      </c>
      <c r="CD256" s="18">
        <v>0</v>
      </c>
      <c r="CE256" s="18">
        <v>0</v>
      </c>
      <c r="CF256" s="18">
        <v>0</v>
      </c>
      <c r="CG256" s="18">
        <v>0</v>
      </c>
      <c r="CH256" s="18">
        <v>0</v>
      </c>
      <c r="CI256" s="18">
        <v>0</v>
      </c>
      <c r="CJ256" s="18">
        <v>0</v>
      </c>
      <c r="CK256" s="18" t="str">
        <f t="shared" ca="1" si="100"/>
        <v>06</v>
      </c>
      <c r="CL256" s="18" t="str">
        <f t="shared" ca="1" si="101"/>
        <v>16</v>
      </c>
      <c r="CM256" s="18" t="str">
        <f t="shared" ca="1" si="102"/>
        <v>08</v>
      </c>
      <c r="CN256" s="23" t="str">
        <f t="shared" ref="CN256:CN257" si="131">G256</f>
        <v>7F</v>
      </c>
      <c r="CO256" s="18" t="str">
        <f t="shared" ca="1" si="104"/>
        <v>11</v>
      </c>
      <c r="CP256" s="18" t="str">
        <f t="shared" ca="1" si="105"/>
        <v>14</v>
      </c>
      <c r="CQ256" s="18" t="str">
        <f t="shared" ca="1" si="106"/>
        <v>2C</v>
      </c>
      <c r="CR256" s="18" t="str">
        <f t="shared" ca="1" si="107"/>
        <v>00</v>
      </c>
      <c r="CS256" s="18" t="s">
        <v>25</v>
      </c>
      <c r="CT256" s="18">
        <f t="shared" ca="1" si="98"/>
        <v>95</v>
      </c>
      <c r="CU256" s="16" t="str">
        <f t="shared" ca="1" si="108"/>
        <v>7B01015FA501000000000000000000000000000000000C0000000000000000000000000000000000000000000000000000000000000000000000000000000000000000000000000000000000000000000000000000000616087F11142C007D</v>
      </c>
      <c r="CV256" s="95">
        <v>255</v>
      </c>
      <c r="CW256" s="21"/>
      <c r="CX256" s="18" t="str">
        <f t="shared" si="109"/>
        <v>00</v>
      </c>
      <c r="CY256" s="18">
        <f t="shared" si="110"/>
        <v>0</v>
      </c>
      <c r="CZ256" s="20"/>
      <c r="DA256" s="21"/>
    </row>
    <row r="257" spans="1:105" ht="33">
      <c r="A257" s="27"/>
      <c r="B257" s="159"/>
      <c r="C257" s="168"/>
      <c r="D257" s="104"/>
      <c r="E257" s="16">
        <v>3</v>
      </c>
      <c r="F257" s="101" t="str">
        <f t="shared" si="127"/>
        <v>255</v>
      </c>
      <c r="G257" s="22" t="s">
        <v>22</v>
      </c>
      <c r="H257" s="18" t="s">
        <v>18</v>
      </c>
      <c r="I257" s="18">
        <v>1</v>
      </c>
      <c r="J257" s="18">
        <v>1</v>
      </c>
      <c r="K257" s="18" t="s">
        <v>448</v>
      </c>
      <c r="L257" s="18" t="s">
        <v>449</v>
      </c>
      <c r="M257" s="18">
        <v>1</v>
      </c>
      <c r="N257" s="18">
        <v>0</v>
      </c>
      <c r="O257" s="18">
        <v>0</v>
      </c>
      <c r="P257" s="18">
        <v>0</v>
      </c>
      <c r="Q257" s="18">
        <v>0</v>
      </c>
      <c r="R257" s="18">
        <v>0</v>
      </c>
      <c r="S257" s="19">
        <v>0</v>
      </c>
      <c r="T257" s="19">
        <v>0</v>
      </c>
      <c r="U257" s="19">
        <v>0</v>
      </c>
      <c r="V257" s="19">
        <v>0</v>
      </c>
      <c r="W257" s="19">
        <v>0</v>
      </c>
      <c r="X257" s="18">
        <v>0</v>
      </c>
      <c r="Y257" s="18" t="s">
        <v>368</v>
      </c>
      <c r="Z257" s="18">
        <v>0</v>
      </c>
      <c r="AA257" s="18">
        <v>0</v>
      </c>
      <c r="AB257" s="18">
        <v>0</v>
      </c>
      <c r="AC257" s="18">
        <v>0</v>
      </c>
      <c r="AD257" s="18">
        <v>0</v>
      </c>
      <c r="AE257" s="18">
        <v>0</v>
      </c>
      <c r="AF257" s="18">
        <v>0</v>
      </c>
      <c r="AG257" s="18">
        <v>0</v>
      </c>
      <c r="AH257" s="18">
        <v>0</v>
      </c>
      <c r="AI257" s="18">
        <v>0</v>
      </c>
      <c r="AJ257" s="18">
        <v>0</v>
      </c>
      <c r="AK257" s="18">
        <v>0</v>
      </c>
      <c r="AL257" s="18">
        <v>0</v>
      </c>
      <c r="AM257" s="18">
        <v>0</v>
      </c>
      <c r="AN257" s="18">
        <v>0</v>
      </c>
      <c r="AO257" s="18">
        <v>0</v>
      </c>
      <c r="AP257" s="18">
        <v>0</v>
      </c>
      <c r="AQ257" s="18">
        <v>0</v>
      </c>
      <c r="AR257" s="18">
        <v>0</v>
      </c>
      <c r="AS257" s="18">
        <v>0</v>
      </c>
      <c r="AT257" s="18">
        <v>0</v>
      </c>
      <c r="AU257" s="18">
        <v>0</v>
      </c>
      <c r="AV257" s="18">
        <v>0</v>
      </c>
      <c r="AW257" s="18">
        <v>0</v>
      </c>
      <c r="AX257" s="18">
        <v>0</v>
      </c>
      <c r="AY257" s="18">
        <v>0</v>
      </c>
      <c r="AZ257" s="18">
        <v>0</v>
      </c>
      <c r="BA257" s="18">
        <v>0</v>
      </c>
      <c r="BB257" s="18">
        <v>0</v>
      </c>
      <c r="BC257" s="18">
        <v>0</v>
      </c>
      <c r="BD257" s="18">
        <v>0</v>
      </c>
      <c r="BE257" s="18">
        <v>0</v>
      </c>
      <c r="BF257" s="18">
        <v>0</v>
      </c>
      <c r="BG257" s="18">
        <v>0</v>
      </c>
      <c r="BH257" s="18">
        <v>0</v>
      </c>
      <c r="BI257" s="18">
        <v>0</v>
      </c>
      <c r="BJ257" s="18">
        <v>0</v>
      </c>
      <c r="BK257" s="18">
        <v>0</v>
      </c>
      <c r="BL257" s="18">
        <v>0</v>
      </c>
      <c r="BM257" s="18">
        <v>0</v>
      </c>
      <c r="BN257" s="18">
        <v>0</v>
      </c>
      <c r="BO257" s="18">
        <v>0</v>
      </c>
      <c r="BP257" s="18">
        <v>0</v>
      </c>
      <c r="BQ257" s="18">
        <v>0</v>
      </c>
      <c r="BR257" s="18">
        <v>0</v>
      </c>
      <c r="BS257" s="18">
        <v>0</v>
      </c>
      <c r="BT257" s="18">
        <v>0</v>
      </c>
      <c r="BU257" s="18">
        <v>0</v>
      </c>
      <c r="BV257" s="18">
        <v>0</v>
      </c>
      <c r="BW257" s="18">
        <v>0</v>
      </c>
      <c r="BX257" s="18">
        <v>0</v>
      </c>
      <c r="BY257" s="18">
        <v>0</v>
      </c>
      <c r="BZ257" s="18">
        <v>0</v>
      </c>
      <c r="CA257" s="18">
        <v>0</v>
      </c>
      <c r="CB257" s="18">
        <v>0</v>
      </c>
      <c r="CC257" s="18">
        <v>0</v>
      </c>
      <c r="CD257" s="18">
        <v>0</v>
      </c>
      <c r="CE257" s="18">
        <v>0</v>
      </c>
      <c r="CF257" s="18">
        <v>0</v>
      </c>
      <c r="CG257" s="18">
        <v>0</v>
      </c>
      <c r="CH257" s="18">
        <v>0</v>
      </c>
      <c r="CI257" s="18">
        <v>0</v>
      </c>
      <c r="CJ257" s="18">
        <v>0</v>
      </c>
      <c r="CK257" s="18" t="str">
        <f t="shared" ca="1" si="100"/>
        <v>06</v>
      </c>
      <c r="CL257" s="18" t="str">
        <f t="shared" ca="1" si="101"/>
        <v>16</v>
      </c>
      <c r="CM257" s="18" t="str">
        <f t="shared" ca="1" si="102"/>
        <v>08</v>
      </c>
      <c r="CN257" s="23" t="str">
        <f t="shared" si="131"/>
        <v>FF</v>
      </c>
      <c r="CO257" s="18" t="str">
        <f t="shared" ca="1" si="104"/>
        <v>11</v>
      </c>
      <c r="CP257" s="18" t="str">
        <f t="shared" ca="1" si="105"/>
        <v>14</v>
      </c>
      <c r="CQ257" s="18" t="str">
        <f t="shared" ca="1" si="106"/>
        <v>2C</v>
      </c>
      <c r="CR257" s="18" t="str">
        <f t="shared" ca="1" si="107"/>
        <v>00</v>
      </c>
      <c r="CS257" s="18" t="s">
        <v>25</v>
      </c>
      <c r="CT257" s="18">
        <f t="shared" ca="1" si="98"/>
        <v>95</v>
      </c>
      <c r="CU257" s="16" t="str">
        <f t="shared" ca="1" si="108"/>
        <v>7B01015FA501000000000000000000000000000000000C000000000000000000000000000000000000000000000000000000000000000000000000000000000000000000000000000000000000000000000000000000061608FF11142C007D</v>
      </c>
      <c r="CV257" s="95">
        <v>256</v>
      </c>
      <c r="CW257" s="21"/>
      <c r="CX257" s="18" t="str">
        <f t="shared" si="109"/>
        <v>00</v>
      </c>
      <c r="CY257" s="18">
        <f t="shared" si="110"/>
        <v>0</v>
      </c>
      <c r="CZ257" s="20"/>
      <c r="DA257" s="21"/>
    </row>
    <row r="258" spans="1:105" ht="33">
      <c r="A258" s="27"/>
      <c r="B258" s="157">
        <v>90</v>
      </c>
      <c r="C258" s="105" t="s">
        <v>367</v>
      </c>
      <c r="D258" s="104" t="s">
        <v>743</v>
      </c>
      <c r="E258" s="16">
        <v>1</v>
      </c>
      <c r="F258" s="101" t="str">
        <f t="shared" si="127"/>
        <v>000</v>
      </c>
      <c r="G258" s="22">
        <v>0</v>
      </c>
      <c r="H258" s="18" t="s">
        <v>18</v>
      </c>
      <c r="I258" s="18">
        <v>1</v>
      </c>
      <c r="J258" s="18">
        <v>1</v>
      </c>
      <c r="K258" s="18" t="s">
        <v>448</v>
      </c>
      <c r="L258" s="18" t="s">
        <v>449</v>
      </c>
      <c r="M258" s="18">
        <v>1</v>
      </c>
      <c r="N258" s="18">
        <v>0</v>
      </c>
      <c r="O258" s="18">
        <v>0</v>
      </c>
      <c r="P258" s="18">
        <v>0</v>
      </c>
      <c r="Q258" s="18">
        <v>0</v>
      </c>
      <c r="R258" s="18">
        <v>0</v>
      </c>
      <c r="S258" s="19">
        <v>0</v>
      </c>
      <c r="T258" s="19">
        <v>0</v>
      </c>
      <c r="U258" s="19">
        <v>0</v>
      </c>
      <c r="V258" s="19">
        <v>0</v>
      </c>
      <c r="W258" s="19">
        <v>0</v>
      </c>
      <c r="X258" s="18">
        <v>0</v>
      </c>
      <c r="Y258" s="18" t="s">
        <v>368</v>
      </c>
      <c r="Z258" s="18">
        <v>0</v>
      </c>
      <c r="AA258" s="18">
        <v>0</v>
      </c>
      <c r="AB258" s="18">
        <v>0</v>
      </c>
      <c r="AC258" s="18">
        <v>0</v>
      </c>
      <c r="AD258" s="18">
        <v>0</v>
      </c>
      <c r="AE258" s="18">
        <v>0</v>
      </c>
      <c r="AF258" s="18">
        <v>0</v>
      </c>
      <c r="AG258" s="18">
        <v>0</v>
      </c>
      <c r="AH258" s="18">
        <v>0</v>
      </c>
      <c r="AI258" s="18">
        <v>0</v>
      </c>
      <c r="AJ258" s="18">
        <v>0</v>
      </c>
      <c r="AK258" s="18">
        <v>0</v>
      </c>
      <c r="AL258" s="18">
        <v>0</v>
      </c>
      <c r="AM258" s="18">
        <v>0</v>
      </c>
      <c r="AN258" s="18">
        <v>0</v>
      </c>
      <c r="AO258" s="18">
        <v>0</v>
      </c>
      <c r="AP258" s="18">
        <v>0</v>
      </c>
      <c r="AQ258" s="18">
        <v>0</v>
      </c>
      <c r="AR258" s="18">
        <v>0</v>
      </c>
      <c r="AS258" s="18">
        <v>0</v>
      </c>
      <c r="AT258" s="18">
        <v>0</v>
      </c>
      <c r="AU258" s="18">
        <v>0</v>
      </c>
      <c r="AV258" s="18">
        <v>0</v>
      </c>
      <c r="AW258" s="18">
        <v>0</v>
      </c>
      <c r="AX258" s="18">
        <v>0</v>
      </c>
      <c r="AY258" s="18">
        <v>0</v>
      </c>
      <c r="AZ258" s="18">
        <v>0</v>
      </c>
      <c r="BA258" s="18">
        <v>0</v>
      </c>
      <c r="BB258" s="18">
        <v>0</v>
      </c>
      <c r="BC258" s="18">
        <v>0</v>
      </c>
      <c r="BD258" s="18">
        <v>0</v>
      </c>
      <c r="BE258" s="18">
        <v>0</v>
      </c>
      <c r="BF258" s="18">
        <v>0</v>
      </c>
      <c r="BG258" s="18">
        <v>0</v>
      </c>
      <c r="BH258" s="18">
        <v>0</v>
      </c>
      <c r="BI258" s="18">
        <v>0</v>
      </c>
      <c r="BJ258" s="18">
        <v>0</v>
      </c>
      <c r="BK258" s="18">
        <v>0</v>
      </c>
      <c r="BL258" s="18">
        <v>0</v>
      </c>
      <c r="BM258" s="18">
        <v>0</v>
      </c>
      <c r="BN258" s="18">
        <v>0</v>
      </c>
      <c r="BO258" s="18">
        <v>0</v>
      </c>
      <c r="BP258" s="18">
        <v>0</v>
      </c>
      <c r="BQ258" s="18">
        <v>0</v>
      </c>
      <c r="BR258" s="18">
        <v>0</v>
      </c>
      <c r="BS258" s="18">
        <v>0</v>
      </c>
      <c r="BT258" s="18">
        <v>0</v>
      </c>
      <c r="BU258" s="18">
        <v>0</v>
      </c>
      <c r="BV258" s="18">
        <v>0</v>
      </c>
      <c r="BW258" s="18">
        <v>0</v>
      </c>
      <c r="BX258" s="18">
        <v>0</v>
      </c>
      <c r="BY258" s="18">
        <v>0</v>
      </c>
      <c r="BZ258" s="18">
        <v>0</v>
      </c>
      <c r="CA258" s="18">
        <v>0</v>
      </c>
      <c r="CB258" s="18">
        <v>0</v>
      </c>
      <c r="CC258" s="18">
        <v>0</v>
      </c>
      <c r="CD258" s="18">
        <v>0</v>
      </c>
      <c r="CE258" s="18">
        <v>0</v>
      </c>
      <c r="CF258" s="18">
        <v>0</v>
      </c>
      <c r="CG258" s="18">
        <v>0</v>
      </c>
      <c r="CH258" s="18">
        <v>0</v>
      </c>
      <c r="CI258" s="18">
        <v>0</v>
      </c>
      <c r="CJ258" s="18">
        <v>0</v>
      </c>
      <c r="CK258" s="18" t="str">
        <f t="shared" ca="1" si="100"/>
        <v>06</v>
      </c>
      <c r="CL258" s="18" t="str">
        <f t="shared" ca="1" si="101"/>
        <v>16</v>
      </c>
      <c r="CM258" s="18" t="str">
        <f t="shared" ca="1" si="102"/>
        <v>08</v>
      </c>
      <c r="CN258" s="18" t="str">
        <f t="shared" ca="1" si="103"/>
        <v>05</v>
      </c>
      <c r="CO258" s="23">
        <f>G258</f>
        <v>0</v>
      </c>
      <c r="CP258" s="18" t="str">
        <f t="shared" ca="1" si="105"/>
        <v>14</v>
      </c>
      <c r="CQ258" s="18" t="str">
        <f t="shared" ca="1" si="106"/>
        <v>2C</v>
      </c>
      <c r="CR258" s="18" t="str">
        <f t="shared" ca="1" si="107"/>
        <v>55</v>
      </c>
      <c r="CS258" s="18" t="s">
        <v>25</v>
      </c>
      <c r="CT258" s="18">
        <f t="shared" ref="CT258:CT272" ca="1" si="132">(LEN(CU258)/2)</f>
        <v>95</v>
      </c>
      <c r="CU258" s="16" t="str">
        <f t="shared" ca="1" si="108"/>
        <v>7B01015FA501000000000000000000000000000000000C0000000000000000000000000000000000000000000000000000000000000000000000000000000000000000000000000000000000000000000000000000000616080500142C557D</v>
      </c>
      <c r="CV258" s="95">
        <v>257</v>
      </c>
      <c r="CW258" s="21"/>
      <c r="CX258" s="18" t="str">
        <f t="shared" si="109"/>
        <v>00</v>
      </c>
      <c r="CY258" s="18">
        <f t="shared" si="110"/>
        <v>0</v>
      </c>
      <c r="CZ258" s="20"/>
      <c r="DA258" s="21"/>
    </row>
    <row r="259" spans="1:105" ht="33">
      <c r="A259" s="27"/>
      <c r="B259" s="158"/>
      <c r="C259" s="167" t="s">
        <v>380</v>
      </c>
      <c r="D259" s="104"/>
      <c r="E259" s="16">
        <v>2</v>
      </c>
      <c r="F259" s="101" t="str">
        <f t="shared" si="127"/>
        <v>127</v>
      </c>
      <c r="G259" s="22" t="s">
        <v>246</v>
      </c>
      <c r="H259" s="18" t="s">
        <v>18</v>
      </c>
      <c r="I259" s="18">
        <v>1</v>
      </c>
      <c r="J259" s="18">
        <v>1</v>
      </c>
      <c r="K259" s="18" t="s">
        <v>448</v>
      </c>
      <c r="L259" s="18" t="s">
        <v>449</v>
      </c>
      <c r="M259" s="18">
        <v>1</v>
      </c>
      <c r="N259" s="18">
        <v>0</v>
      </c>
      <c r="O259" s="18">
        <v>0</v>
      </c>
      <c r="P259" s="18">
        <v>0</v>
      </c>
      <c r="Q259" s="18">
        <v>0</v>
      </c>
      <c r="R259" s="18">
        <v>0</v>
      </c>
      <c r="S259" s="19">
        <v>0</v>
      </c>
      <c r="T259" s="19">
        <v>0</v>
      </c>
      <c r="U259" s="19">
        <v>0</v>
      </c>
      <c r="V259" s="19">
        <v>0</v>
      </c>
      <c r="W259" s="19">
        <v>0</v>
      </c>
      <c r="X259" s="18">
        <v>0</v>
      </c>
      <c r="Y259" s="18" t="s">
        <v>368</v>
      </c>
      <c r="Z259" s="18">
        <v>0</v>
      </c>
      <c r="AA259" s="18">
        <v>0</v>
      </c>
      <c r="AB259" s="18">
        <v>0</v>
      </c>
      <c r="AC259" s="18">
        <v>0</v>
      </c>
      <c r="AD259" s="18">
        <v>0</v>
      </c>
      <c r="AE259" s="18">
        <v>0</v>
      </c>
      <c r="AF259" s="18">
        <v>0</v>
      </c>
      <c r="AG259" s="18">
        <v>0</v>
      </c>
      <c r="AH259" s="18">
        <v>0</v>
      </c>
      <c r="AI259" s="18">
        <v>0</v>
      </c>
      <c r="AJ259" s="18">
        <v>0</v>
      </c>
      <c r="AK259" s="18">
        <v>0</v>
      </c>
      <c r="AL259" s="18">
        <v>0</v>
      </c>
      <c r="AM259" s="18">
        <v>0</v>
      </c>
      <c r="AN259" s="18">
        <v>0</v>
      </c>
      <c r="AO259" s="18">
        <v>0</v>
      </c>
      <c r="AP259" s="18">
        <v>0</v>
      </c>
      <c r="AQ259" s="18">
        <v>0</v>
      </c>
      <c r="AR259" s="18">
        <v>0</v>
      </c>
      <c r="AS259" s="18">
        <v>0</v>
      </c>
      <c r="AT259" s="18">
        <v>0</v>
      </c>
      <c r="AU259" s="18">
        <v>0</v>
      </c>
      <c r="AV259" s="18">
        <v>0</v>
      </c>
      <c r="AW259" s="18">
        <v>0</v>
      </c>
      <c r="AX259" s="18">
        <v>0</v>
      </c>
      <c r="AY259" s="18">
        <v>0</v>
      </c>
      <c r="AZ259" s="18">
        <v>0</v>
      </c>
      <c r="BA259" s="18">
        <v>0</v>
      </c>
      <c r="BB259" s="18">
        <v>0</v>
      </c>
      <c r="BC259" s="18">
        <v>0</v>
      </c>
      <c r="BD259" s="18">
        <v>0</v>
      </c>
      <c r="BE259" s="18">
        <v>0</v>
      </c>
      <c r="BF259" s="18">
        <v>0</v>
      </c>
      <c r="BG259" s="18">
        <v>0</v>
      </c>
      <c r="BH259" s="18">
        <v>0</v>
      </c>
      <c r="BI259" s="18">
        <v>0</v>
      </c>
      <c r="BJ259" s="18">
        <v>0</v>
      </c>
      <c r="BK259" s="18">
        <v>0</v>
      </c>
      <c r="BL259" s="18">
        <v>0</v>
      </c>
      <c r="BM259" s="18">
        <v>0</v>
      </c>
      <c r="BN259" s="18">
        <v>0</v>
      </c>
      <c r="BO259" s="18">
        <v>0</v>
      </c>
      <c r="BP259" s="18">
        <v>0</v>
      </c>
      <c r="BQ259" s="18">
        <v>0</v>
      </c>
      <c r="BR259" s="18">
        <v>0</v>
      </c>
      <c r="BS259" s="18">
        <v>0</v>
      </c>
      <c r="BT259" s="18">
        <v>0</v>
      </c>
      <c r="BU259" s="18">
        <v>0</v>
      </c>
      <c r="BV259" s="18">
        <v>0</v>
      </c>
      <c r="BW259" s="18">
        <v>0</v>
      </c>
      <c r="BX259" s="18">
        <v>0</v>
      </c>
      <c r="BY259" s="18">
        <v>0</v>
      </c>
      <c r="BZ259" s="18">
        <v>0</v>
      </c>
      <c r="CA259" s="18">
        <v>0</v>
      </c>
      <c r="CB259" s="18">
        <v>0</v>
      </c>
      <c r="CC259" s="18">
        <v>0</v>
      </c>
      <c r="CD259" s="18">
        <v>0</v>
      </c>
      <c r="CE259" s="18">
        <v>0</v>
      </c>
      <c r="CF259" s="18">
        <v>0</v>
      </c>
      <c r="CG259" s="18">
        <v>0</v>
      </c>
      <c r="CH259" s="18">
        <v>0</v>
      </c>
      <c r="CI259" s="18">
        <v>0</v>
      </c>
      <c r="CJ259" s="18">
        <v>0</v>
      </c>
      <c r="CK259" s="18" t="str">
        <f t="shared" ref="CK259:CK272" ca="1" si="133">_xlfn.BASE(WEEKDAY(NOW()),16,2)</f>
        <v>06</v>
      </c>
      <c r="CL259" s="18" t="str">
        <f t="shared" ref="CL259:CL272" ca="1" si="134">_xlfn.BASE(TEXT(NOW(),"YY"),16,2)</f>
        <v>16</v>
      </c>
      <c r="CM259" s="18" t="str">
        <f t="shared" ref="CM259:CM272" ca="1" si="135">_xlfn.BASE(MONTH(NOW()),16,2)</f>
        <v>08</v>
      </c>
      <c r="CN259" s="18" t="str">
        <f t="shared" ref="CN259:CN272" ca="1" si="136">_xlfn.BASE(DAY(NOW()),16,2)</f>
        <v>05</v>
      </c>
      <c r="CO259" s="23" t="str">
        <f t="shared" ref="CO259:CO260" si="137">G259</f>
        <v>7F</v>
      </c>
      <c r="CP259" s="18" t="str">
        <f t="shared" ref="CP259:CP272" ca="1" si="138">_xlfn.BASE(MINUTE(NOW()),16,2)</f>
        <v>14</v>
      </c>
      <c r="CQ259" s="18" t="str">
        <f t="shared" ref="CQ259:CQ272" ca="1" si="139">_xlfn.BASE(SECOND(NOW()),16,2)</f>
        <v>2C</v>
      </c>
      <c r="CR259" s="18" t="str">
        <f t="shared" ref="CR259:CR272" ca="1" si="140">TEXT(DEC2HEX(_xlfn.BITAND(SUM(
HEX2DEC(H259)+HEX2DEC(I259)+HEX2DEC(J259)+HEX2DEC(K259)+HEX2DEC(L259)+HEX2DEC(M259)+HEX2DEC(N259)+HEX2DEC(O259)+HEX2DEC(P259)+HEX2DEC(Q259)+HEX2DEC(R259)+HEX2DEC(S259)+HEX2DEC(T259)+HEX2DEC(U259)+HEX2DEC(V259)+
HEX2DEC(W259)+HEX2DEC(X259)+HEX2DEC(Y259)+HEX2DEC(Z259)+
HEX2DEC(AA259)+HEX2DEC(AB259)+HEX2DEC(AC259)+HEX2DEC(AD259)+HEX2DEC(AE259)+HEX2DEC(AF259)+HEX2DEC(AG259)+
HEX2DEC(AH259)+HEX2DEC(AI259)+HEX2DEC(AJ259)+HEX2DEC(AK259)+HEX2DEC(AL259)+HEX2DEC(AM259)+HEX2DEC(AN259)+HEX2DEC(AO259)+HEX2DEC(AP259)+HEX2DEC(AQ259)+HEX2DEC(AR259)+HEX2DEC(AS259)+HEX2DEC(AT259)+HEX2DEC(AU259)+HEX2DEC(AV259)+
HEX2DEC(AW259)+HEX2DEC(AX259)+HEX2DEC(AY259)+HEX2DEC(AZ259)+
HEX2DEC(BA259)+HEX2DEC(BB259)+HEX2DEC(BC259)+HEX2DEC(BD259)+HEX2DEC(BE259)+HEX2DEC(BF259)+HEX2DEC(BG259)+
HEX2DEC(BH259)+HEX2DEC(BI259)+HEX2DEC(BJ259)+HEX2DEC(BK259)+HEX2DEC(BL259)+HEX2DEC(BM259)+HEX2DEC(BN259)+HEX2DEC(BO259)+HEX2DEC(BP259)+HEX2DEC(BQ259)+HEX2DEC(BR259)+HEX2DEC(BS259)+HEX2DEC(BT259)+HEX2DEC(BU259)+HEX2DEC(BV259)+
HEX2DEC(BW259)+HEX2DEC(BX259)+HEX2DEC(BY259)+HEX2DEC(BZ259)+
HEX2DEC(CA259)+HEX2DEC(CB259)+HEX2DEC(CC259)+HEX2DEC(CD259)+HEX2DEC(CE259)+HEX2DEC(CF259)+HEX2DEC(CG259)+
HEX2DEC(CH259)+HEX2DEC(CI259)+HEX2DEC(CJ259)+HEX2DEC(CK259)+HEX2DEC(CL259)+HEX2DEC(CM259)+HEX2DEC(CN259)+HEX2DEC(CO259)+HEX2DEC(CP259)+HEX2DEC(CQ259)
),85)),"00")</f>
        <v>54</v>
      </c>
      <c r="CS259" s="18" t="s">
        <v>25</v>
      </c>
      <c r="CT259" s="18">
        <f t="shared" ca="1" si="132"/>
        <v>95</v>
      </c>
      <c r="CU259" s="16" t="str">
        <f t="shared" ref="CU259:CU272" ca="1" si="141">CONCATENATE(
TEXT(H259,"00"),
TEXT(I259,"00"),TEXT(J259,"00"),TEXT(K259,"00"),TEXT(L259,"00"),TEXT(M259,"00"),
TEXT(N259,"00"),TEXT(O259,"00"),TEXT(P259,"00"),TEXT(Q259,"00"),TEXT(R259,"00"),
TEXT(S259,"0000"),TEXT(T259,"0000"),TEXT(U259,"0000"),TEXT(V259,"0000"),TEXT(W259,"0000"),
TEXT(X259,"00"),TEXT(Y259,"00"),TEXT(Z259,"00"),
TEXT(AA259,"00"),TEXT(AB259,"00"),TEXT(AC259,"00"),TEXT(AD259,"00"),TEXT(AE259,"00"),
TEXT(AF259,"00"),TEXT(AG259,"00"),TEXT(AH259,"00"),TEXT(AI259,"00"),TEXT(AJ259,"00"),
TEXT(AK259,"00"),TEXT(AL259,"00"),TEXT(AM259,"00"),TEXT(AN259,"00"),TEXT(AO259,"00"),
TEXT(AP259,"00"),TEXT(AQ259,"00"),TEXT(AR259,"00"),TEXT(AS259,"00"),TEXT(AT259,"00"),
TEXT(AU259,"00"),TEXT(AV259,"00"),TEXT(AW259,"00"),TEXT(AX259,"00"),TEXT(AY259,"00"),
TEXT(AZ259,"00"),
TEXT(BA259,"00"),TEXT(BB259,"00"),TEXT(BC259,"00"),TEXT(BD259,"00"),TEXT(BE259,"00"),
TEXT(BF259,"00"),TEXT(BG259,"00"),TEXT(BH259,"00"),TEXT(BI259,"00"),TEXT(BJ259,"00"),
TEXT(BK259,"00"),TEXT(BL259,"00"),TEXT(BM259,"00"),TEXT(BN259,"00"),TEXT(BO259,"00"),
TEXT(BP259,"00"),TEXT(BQ259,"00"),TEXT(BR259,"00"),TEXT(BS259,"00"),TEXT(BT259,"00"),
TEXT(BU259,"00"),TEXT(BV259,"00"),TEXT(BW259,"00"),TEXT(BX259,"00"),TEXT(BY259,"00"),
TEXT(BZ259,"00"),
TEXT(CA259,"00"),TEXT(CB259,"00"),TEXT(CC259,"00"),TEXT(CD259,"00"),TEXT(CE259,"00"),
TEXT(CF259,"00"),TEXT(CG259,"00"),TEXT(CH259,"00"),TEXT(CI259,"00"),TEXT(CJ259,"00"),
TEXT(CK259,"00"),TEXT(CL259,"00"),TEXT(CM259,"00"),TEXT(CN259,"00"),TEXT(CO259,"00"),
TEXT(CP259,"00"),TEXT(CQ259,"00"),TEXT(CR259,"00"),TEXT(CS259,"00")
)</f>
        <v>7B01015FA501000000000000000000000000000000000C000000000000000000000000000000000000000000000000000000000000000000000000000000000000000000000000000000000000000000000000000000061608057F142C547D</v>
      </c>
      <c r="CV259" s="95">
        <v>258</v>
      </c>
      <c r="CW259" s="21"/>
      <c r="CX259" s="18" t="str">
        <f t="shared" ref="CX259:CX272" si="142">TEXT(DEC2HEX(_xlfn.BITAND(SUM(
HEX2DEC(MID(CW259, 1,2))+HEX2DEC(MID(CW259, 4,2))+
HEX2DEC(MID(CW259, 7,2))+HEX2DEC(MID(CW259,10,2))+
HEX2DEC(MID(CW259,13,2))+HEX2DEC(MID(CW259,16,2))+
HEX2DEC(MID(CW259,19,2))
),85)),"00")</f>
        <v>00</v>
      </c>
      <c r="CY259" s="18">
        <f t="shared" ref="CY259:CY272" si="143">(LEN(CW259)/3)</f>
        <v>0</v>
      </c>
      <c r="CZ259" s="20"/>
      <c r="DA259" s="21"/>
    </row>
    <row r="260" spans="1:105" ht="33">
      <c r="A260" s="27"/>
      <c r="B260" s="159"/>
      <c r="C260" s="168"/>
      <c r="D260" s="104"/>
      <c r="E260" s="16">
        <v>3</v>
      </c>
      <c r="F260" s="101" t="str">
        <f t="shared" si="127"/>
        <v>255</v>
      </c>
      <c r="G260" s="22" t="s">
        <v>22</v>
      </c>
      <c r="H260" s="18" t="s">
        <v>18</v>
      </c>
      <c r="I260" s="18">
        <v>1</v>
      </c>
      <c r="J260" s="18">
        <v>1</v>
      </c>
      <c r="K260" s="18" t="s">
        <v>448</v>
      </c>
      <c r="L260" s="18" t="s">
        <v>449</v>
      </c>
      <c r="M260" s="18">
        <v>1</v>
      </c>
      <c r="N260" s="18">
        <v>0</v>
      </c>
      <c r="O260" s="18">
        <v>0</v>
      </c>
      <c r="P260" s="18">
        <v>0</v>
      </c>
      <c r="Q260" s="18">
        <v>0</v>
      </c>
      <c r="R260" s="18">
        <v>0</v>
      </c>
      <c r="S260" s="19">
        <v>0</v>
      </c>
      <c r="T260" s="19">
        <v>0</v>
      </c>
      <c r="U260" s="19">
        <v>0</v>
      </c>
      <c r="V260" s="19">
        <v>0</v>
      </c>
      <c r="W260" s="19">
        <v>0</v>
      </c>
      <c r="X260" s="18">
        <v>0</v>
      </c>
      <c r="Y260" s="18" t="s">
        <v>368</v>
      </c>
      <c r="Z260" s="18">
        <v>0</v>
      </c>
      <c r="AA260" s="18">
        <v>0</v>
      </c>
      <c r="AB260" s="18">
        <v>0</v>
      </c>
      <c r="AC260" s="18">
        <v>0</v>
      </c>
      <c r="AD260" s="18">
        <v>0</v>
      </c>
      <c r="AE260" s="18">
        <v>0</v>
      </c>
      <c r="AF260" s="18">
        <v>0</v>
      </c>
      <c r="AG260" s="18">
        <v>0</v>
      </c>
      <c r="AH260" s="18">
        <v>0</v>
      </c>
      <c r="AI260" s="18">
        <v>0</v>
      </c>
      <c r="AJ260" s="18">
        <v>0</v>
      </c>
      <c r="AK260" s="18">
        <v>0</v>
      </c>
      <c r="AL260" s="18">
        <v>0</v>
      </c>
      <c r="AM260" s="18">
        <v>0</v>
      </c>
      <c r="AN260" s="18">
        <v>0</v>
      </c>
      <c r="AO260" s="18">
        <v>0</v>
      </c>
      <c r="AP260" s="18">
        <v>0</v>
      </c>
      <c r="AQ260" s="18">
        <v>0</v>
      </c>
      <c r="AR260" s="18">
        <v>0</v>
      </c>
      <c r="AS260" s="18">
        <v>0</v>
      </c>
      <c r="AT260" s="18">
        <v>0</v>
      </c>
      <c r="AU260" s="18">
        <v>0</v>
      </c>
      <c r="AV260" s="18">
        <v>0</v>
      </c>
      <c r="AW260" s="18">
        <v>0</v>
      </c>
      <c r="AX260" s="18">
        <v>0</v>
      </c>
      <c r="AY260" s="18">
        <v>0</v>
      </c>
      <c r="AZ260" s="18">
        <v>0</v>
      </c>
      <c r="BA260" s="18">
        <v>0</v>
      </c>
      <c r="BB260" s="18">
        <v>0</v>
      </c>
      <c r="BC260" s="18">
        <v>0</v>
      </c>
      <c r="BD260" s="18">
        <v>0</v>
      </c>
      <c r="BE260" s="18">
        <v>0</v>
      </c>
      <c r="BF260" s="18">
        <v>0</v>
      </c>
      <c r="BG260" s="18">
        <v>0</v>
      </c>
      <c r="BH260" s="18">
        <v>0</v>
      </c>
      <c r="BI260" s="18">
        <v>0</v>
      </c>
      <c r="BJ260" s="18">
        <v>0</v>
      </c>
      <c r="BK260" s="18">
        <v>0</v>
      </c>
      <c r="BL260" s="18">
        <v>0</v>
      </c>
      <c r="BM260" s="18">
        <v>0</v>
      </c>
      <c r="BN260" s="18">
        <v>0</v>
      </c>
      <c r="BO260" s="18">
        <v>0</v>
      </c>
      <c r="BP260" s="18">
        <v>0</v>
      </c>
      <c r="BQ260" s="18">
        <v>0</v>
      </c>
      <c r="BR260" s="18">
        <v>0</v>
      </c>
      <c r="BS260" s="18">
        <v>0</v>
      </c>
      <c r="BT260" s="18">
        <v>0</v>
      </c>
      <c r="BU260" s="18">
        <v>0</v>
      </c>
      <c r="BV260" s="18">
        <v>0</v>
      </c>
      <c r="BW260" s="18">
        <v>0</v>
      </c>
      <c r="BX260" s="18">
        <v>0</v>
      </c>
      <c r="BY260" s="18">
        <v>0</v>
      </c>
      <c r="BZ260" s="18">
        <v>0</v>
      </c>
      <c r="CA260" s="18">
        <v>0</v>
      </c>
      <c r="CB260" s="18">
        <v>0</v>
      </c>
      <c r="CC260" s="18">
        <v>0</v>
      </c>
      <c r="CD260" s="18">
        <v>0</v>
      </c>
      <c r="CE260" s="18">
        <v>0</v>
      </c>
      <c r="CF260" s="18">
        <v>0</v>
      </c>
      <c r="CG260" s="18">
        <v>0</v>
      </c>
      <c r="CH260" s="18">
        <v>0</v>
      </c>
      <c r="CI260" s="18">
        <v>0</v>
      </c>
      <c r="CJ260" s="18">
        <v>0</v>
      </c>
      <c r="CK260" s="18" t="str">
        <f t="shared" ca="1" si="133"/>
        <v>06</v>
      </c>
      <c r="CL260" s="18" t="str">
        <f t="shared" ca="1" si="134"/>
        <v>16</v>
      </c>
      <c r="CM260" s="18" t="str">
        <f t="shared" ca="1" si="135"/>
        <v>08</v>
      </c>
      <c r="CN260" s="18" t="str">
        <f t="shared" ca="1" si="136"/>
        <v>05</v>
      </c>
      <c r="CO260" s="23" t="str">
        <f t="shared" si="137"/>
        <v>FF</v>
      </c>
      <c r="CP260" s="18" t="str">
        <f t="shared" ca="1" si="138"/>
        <v>14</v>
      </c>
      <c r="CQ260" s="18" t="str">
        <f t="shared" ca="1" si="139"/>
        <v>2C</v>
      </c>
      <c r="CR260" s="18" t="str">
        <f t="shared" ca="1" si="140"/>
        <v>54</v>
      </c>
      <c r="CS260" s="18" t="s">
        <v>25</v>
      </c>
      <c r="CT260" s="18">
        <f t="shared" ca="1" si="132"/>
        <v>95</v>
      </c>
      <c r="CU260" s="16" t="str">
        <f t="shared" ca="1" si="141"/>
        <v>7B01015FA501000000000000000000000000000000000C00000000000000000000000000000000000000000000000000000000000000000000000000000000000000000000000000000000000000000000000000000006160805FF142C547D</v>
      </c>
      <c r="CV260" s="95">
        <v>259</v>
      </c>
      <c r="CW260" s="21"/>
      <c r="CX260" s="18" t="str">
        <f t="shared" si="142"/>
        <v>00</v>
      </c>
      <c r="CY260" s="18">
        <f t="shared" si="143"/>
        <v>0</v>
      </c>
      <c r="CZ260" s="20"/>
      <c r="DA260" s="21"/>
    </row>
    <row r="261" spans="1:105" ht="33">
      <c r="A261" s="27"/>
      <c r="B261" s="157">
        <v>91</v>
      </c>
      <c r="C261" s="105" t="s">
        <v>369</v>
      </c>
      <c r="D261" s="104" t="s">
        <v>742</v>
      </c>
      <c r="E261" s="16">
        <v>1</v>
      </c>
      <c r="F261" s="101" t="str">
        <f t="shared" si="127"/>
        <v>000</v>
      </c>
      <c r="G261" s="22">
        <v>0</v>
      </c>
      <c r="H261" s="18" t="s">
        <v>18</v>
      </c>
      <c r="I261" s="18">
        <v>1</v>
      </c>
      <c r="J261" s="18">
        <v>1</v>
      </c>
      <c r="K261" s="18" t="s">
        <v>448</v>
      </c>
      <c r="L261" s="18" t="s">
        <v>449</v>
      </c>
      <c r="M261" s="18">
        <v>1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8">
        <v>0</v>
      </c>
      <c r="Y261" s="18" t="s">
        <v>368</v>
      </c>
      <c r="Z261" s="18">
        <v>0</v>
      </c>
      <c r="AA261" s="18">
        <v>0</v>
      </c>
      <c r="AB261" s="18">
        <v>0</v>
      </c>
      <c r="AC261" s="18">
        <v>0</v>
      </c>
      <c r="AD261" s="18">
        <v>0</v>
      </c>
      <c r="AE261" s="18">
        <v>0</v>
      </c>
      <c r="AF261" s="18">
        <v>0</v>
      </c>
      <c r="AG261" s="18">
        <v>0</v>
      </c>
      <c r="AH261" s="18">
        <v>0</v>
      </c>
      <c r="AI261" s="18">
        <v>0</v>
      </c>
      <c r="AJ261" s="18">
        <v>0</v>
      </c>
      <c r="AK261" s="18">
        <v>0</v>
      </c>
      <c r="AL261" s="18">
        <v>0</v>
      </c>
      <c r="AM261" s="18">
        <v>0</v>
      </c>
      <c r="AN261" s="18">
        <v>0</v>
      </c>
      <c r="AO261" s="18">
        <v>0</v>
      </c>
      <c r="AP261" s="18">
        <v>0</v>
      </c>
      <c r="AQ261" s="18">
        <v>0</v>
      </c>
      <c r="AR261" s="18">
        <v>0</v>
      </c>
      <c r="AS261" s="18">
        <v>0</v>
      </c>
      <c r="AT261" s="18">
        <v>0</v>
      </c>
      <c r="AU261" s="18">
        <v>0</v>
      </c>
      <c r="AV261" s="18">
        <v>0</v>
      </c>
      <c r="AW261" s="18">
        <v>0</v>
      </c>
      <c r="AX261" s="18">
        <v>0</v>
      </c>
      <c r="AY261" s="18">
        <v>0</v>
      </c>
      <c r="AZ261" s="18">
        <v>0</v>
      </c>
      <c r="BA261" s="18">
        <v>0</v>
      </c>
      <c r="BB261" s="18">
        <v>0</v>
      </c>
      <c r="BC261" s="18">
        <v>0</v>
      </c>
      <c r="BD261" s="18">
        <v>0</v>
      </c>
      <c r="BE261" s="18">
        <v>0</v>
      </c>
      <c r="BF261" s="18">
        <v>0</v>
      </c>
      <c r="BG261" s="18">
        <v>0</v>
      </c>
      <c r="BH261" s="18">
        <v>0</v>
      </c>
      <c r="BI261" s="18">
        <v>0</v>
      </c>
      <c r="BJ261" s="18">
        <v>0</v>
      </c>
      <c r="BK261" s="18">
        <v>0</v>
      </c>
      <c r="BL261" s="18">
        <v>0</v>
      </c>
      <c r="BM261" s="18">
        <v>0</v>
      </c>
      <c r="BN261" s="18">
        <v>0</v>
      </c>
      <c r="BO261" s="18">
        <v>0</v>
      </c>
      <c r="BP261" s="18">
        <v>0</v>
      </c>
      <c r="BQ261" s="18">
        <v>0</v>
      </c>
      <c r="BR261" s="18">
        <v>0</v>
      </c>
      <c r="BS261" s="18">
        <v>0</v>
      </c>
      <c r="BT261" s="18">
        <v>0</v>
      </c>
      <c r="BU261" s="18">
        <v>0</v>
      </c>
      <c r="BV261" s="18">
        <v>0</v>
      </c>
      <c r="BW261" s="18">
        <v>0</v>
      </c>
      <c r="BX261" s="18">
        <v>0</v>
      </c>
      <c r="BY261" s="18">
        <v>0</v>
      </c>
      <c r="BZ261" s="18">
        <v>0</v>
      </c>
      <c r="CA261" s="18">
        <v>0</v>
      </c>
      <c r="CB261" s="18">
        <v>0</v>
      </c>
      <c r="CC261" s="18">
        <v>0</v>
      </c>
      <c r="CD261" s="18">
        <v>0</v>
      </c>
      <c r="CE261" s="18">
        <v>0</v>
      </c>
      <c r="CF261" s="18">
        <v>0</v>
      </c>
      <c r="CG261" s="18">
        <v>0</v>
      </c>
      <c r="CH261" s="18">
        <v>0</v>
      </c>
      <c r="CI261" s="18">
        <v>0</v>
      </c>
      <c r="CJ261" s="18">
        <v>0</v>
      </c>
      <c r="CK261" s="18" t="str">
        <f t="shared" ca="1" si="133"/>
        <v>06</v>
      </c>
      <c r="CL261" s="18" t="str">
        <f t="shared" ca="1" si="134"/>
        <v>16</v>
      </c>
      <c r="CM261" s="18" t="str">
        <f t="shared" ca="1" si="135"/>
        <v>08</v>
      </c>
      <c r="CN261" s="18" t="str">
        <f t="shared" ca="1" si="136"/>
        <v>05</v>
      </c>
      <c r="CO261" s="18" t="str">
        <f t="shared" ref="CO261:CO272" ca="1" si="144">_xlfn.BASE(HOUR(NOW()),16,2)</f>
        <v>11</v>
      </c>
      <c r="CP261" s="23">
        <f>G261</f>
        <v>0</v>
      </c>
      <c r="CQ261" s="18" t="str">
        <f t="shared" ca="1" si="139"/>
        <v>2C</v>
      </c>
      <c r="CR261" s="18" t="str">
        <f t="shared" ca="1" si="140"/>
        <v>54</v>
      </c>
      <c r="CS261" s="18" t="s">
        <v>25</v>
      </c>
      <c r="CT261" s="18">
        <f t="shared" ca="1" si="132"/>
        <v>95</v>
      </c>
      <c r="CU261" s="16" t="str">
        <f t="shared" ca="1" si="141"/>
        <v>7B01015FA501000000000000000000000000000000000C0000000000000000000000000000000000000000000000000000000000000000000000000000000000000000000000000000000000000000000000000000000616080511002C547D</v>
      </c>
      <c r="CV261" s="95">
        <v>260</v>
      </c>
      <c r="CW261" s="21"/>
      <c r="CX261" s="18" t="str">
        <f t="shared" si="142"/>
        <v>00</v>
      </c>
      <c r="CY261" s="18">
        <f t="shared" si="143"/>
        <v>0</v>
      </c>
      <c r="CZ261" s="20"/>
      <c r="DA261" s="21"/>
    </row>
    <row r="262" spans="1:105" ht="33">
      <c r="A262" s="27"/>
      <c r="B262" s="158"/>
      <c r="C262" s="167" t="s">
        <v>381</v>
      </c>
      <c r="D262" s="104"/>
      <c r="E262" s="16">
        <v>2</v>
      </c>
      <c r="F262" s="101" t="str">
        <f t="shared" si="127"/>
        <v>127</v>
      </c>
      <c r="G262" s="22" t="s">
        <v>246</v>
      </c>
      <c r="H262" s="18" t="s">
        <v>18</v>
      </c>
      <c r="I262" s="18">
        <v>1</v>
      </c>
      <c r="J262" s="18">
        <v>1</v>
      </c>
      <c r="K262" s="18" t="s">
        <v>448</v>
      </c>
      <c r="L262" s="18" t="s">
        <v>449</v>
      </c>
      <c r="M262" s="18">
        <v>1</v>
      </c>
      <c r="N262" s="18">
        <v>0</v>
      </c>
      <c r="O262" s="18">
        <v>0</v>
      </c>
      <c r="P262" s="18">
        <v>0</v>
      </c>
      <c r="Q262" s="18">
        <v>0</v>
      </c>
      <c r="R262" s="18">
        <v>0</v>
      </c>
      <c r="S262" s="19">
        <v>0</v>
      </c>
      <c r="T262" s="19">
        <v>0</v>
      </c>
      <c r="U262" s="19">
        <v>0</v>
      </c>
      <c r="V262" s="19">
        <v>0</v>
      </c>
      <c r="W262" s="19">
        <v>0</v>
      </c>
      <c r="X262" s="18">
        <v>0</v>
      </c>
      <c r="Y262" s="18" t="s">
        <v>368</v>
      </c>
      <c r="Z262" s="18">
        <v>0</v>
      </c>
      <c r="AA262" s="18">
        <v>0</v>
      </c>
      <c r="AB262" s="18">
        <v>0</v>
      </c>
      <c r="AC262" s="18">
        <v>0</v>
      </c>
      <c r="AD262" s="18">
        <v>0</v>
      </c>
      <c r="AE262" s="18">
        <v>0</v>
      </c>
      <c r="AF262" s="18">
        <v>0</v>
      </c>
      <c r="AG262" s="18">
        <v>0</v>
      </c>
      <c r="AH262" s="18">
        <v>0</v>
      </c>
      <c r="AI262" s="18">
        <v>0</v>
      </c>
      <c r="AJ262" s="18">
        <v>0</v>
      </c>
      <c r="AK262" s="18">
        <v>0</v>
      </c>
      <c r="AL262" s="18">
        <v>0</v>
      </c>
      <c r="AM262" s="18">
        <v>0</v>
      </c>
      <c r="AN262" s="18">
        <v>0</v>
      </c>
      <c r="AO262" s="18">
        <v>0</v>
      </c>
      <c r="AP262" s="18">
        <v>0</v>
      </c>
      <c r="AQ262" s="18">
        <v>0</v>
      </c>
      <c r="AR262" s="18">
        <v>0</v>
      </c>
      <c r="AS262" s="18">
        <v>0</v>
      </c>
      <c r="AT262" s="18">
        <v>0</v>
      </c>
      <c r="AU262" s="18">
        <v>0</v>
      </c>
      <c r="AV262" s="18">
        <v>0</v>
      </c>
      <c r="AW262" s="18">
        <v>0</v>
      </c>
      <c r="AX262" s="18">
        <v>0</v>
      </c>
      <c r="AY262" s="18">
        <v>0</v>
      </c>
      <c r="AZ262" s="18">
        <v>0</v>
      </c>
      <c r="BA262" s="18">
        <v>0</v>
      </c>
      <c r="BB262" s="18">
        <v>0</v>
      </c>
      <c r="BC262" s="18">
        <v>0</v>
      </c>
      <c r="BD262" s="18">
        <v>0</v>
      </c>
      <c r="BE262" s="18">
        <v>0</v>
      </c>
      <c r="BF262" s="18">
        <v>0</v>
      </c>
      <c r="BG262" s="18">
        <v>0</v>
      </c>
      <c r="BH262" s="18">
        <v>0</v>
      </c>
      <c r="BI262" s="18">
        <v>0</v>
      </c>
      <c r="BJ262" s="18">
        <v>0</v>
      </c>
      <c r="BK262" s="18">
        <v>0</v>
      </c>
      <c r="BL262" s="18">
        <v>0</v>
      </c>
      <c r="BM262" s="18">
        <v>0</v>
      </c>
      <c r="BN262" s="18">
        <v>0</v>
      </c>
      <c r="BO262" s="18">
        <v>0</v>
      </c>
      <c r="BP262" s="18">
        <v>0</v>
      </c>
      <c r="BQ262" s="18">
        <v>0</v>
      </c>
      <c r="BR262" s="18">
        <v>0</v>
      </c>
      <c r="BS262" s="18">
        <v>0</v>
      </c>
      <c r="BT262" s="18">
        <v>0</v>
      </c>
      <c r="BU262" s="18">
        <v>0</v>
      </c>
      <c r="BV262" s="18">
        <v>0</v>
      </c>
      <c r="BW262" s="18">
        <v>0</v>
      </c>
      <c r="BX262" s="18">
        <v>0</v>
      </c>
      <c r="BY262" s="18">
        <v>0</v>
      </c>
      <c r="BZ262" s="18">
        <v>0</v>
      </c>
      <c r="CA262" s="18">
        <v>0</v>
      </c>
      <c r="CB262" s="18">
        <v>0</v>
      </c>
      <c r="CC262" s="18">
        <v>0</v>
      </c>
      <c r="CD262" s="18">
        <v>0</v>
      </c>
      <c r="CE262" s="18">
        <v>0</v>
      </c>
      <c r="CF262" s="18">
        <v>0</v>
      </c>
      <c r="CG262" s="18">
        <v>0</v>
      </c>
      <c r="CH262" s="18">
        <v>0</v>
      </c>
      <c r="CI262" s="18">
        <v>0</v>
      </c>
      <c r="CJ262" s="18">
        <v>0</v>
      </c>
      <c r="CK262" s="18" t="str">
        <f t="shared" ca="1" si="133"/>
        <v>06</v>
      </c>
      <c r="CL262" s="18" t="str">
        <f t="shared" ca="1" si="134"/>
        <v>16</v>
      </c>
      <c r="CM262" s="18" t="str">
        <f t="shared" ca="1" si="135"/>
        <v>08</v>
      </c>
      <c r="CN262" s="18" t="str">
        <f t="shared" ca="1" si="136"/>
        <v>05</v>
      </c>
      <c r="CO262" s="18" t="str">
        <f t="shared" ca="1" si="144"/>
        <v>11</v>
      </c>
      <c r="CP262" s="23" t="str">
        <f t="shared" ref="CP262:CP263" si="145">G262</f>
        <v>7F</v>
      </c>
      <c r="CQ262" s="18" t="str">
        <f t="shared" ca="1" si="139"/>
        <v>2C</v>
      </c>
      <c r="CR262" s="18" t="str">
        <f t="shared" ca="1" si="140"/>
        <v>51</v>
      </c>
      <c r="CS262" s="18" t="s">
        <v>25</v>
      </c>
      <c r="CT262" s="18">
        <f t="shared" ca="1" si="132"/>
        <v>95</v>
      </c>
      <c r="CU262" s="16" t="str">
        <f t="shared" ca="1" si="141"/>
        <v>7B01015FA501000000000000000000000000000000000C00000000000000000000000000000000000000000000000000000000000000000000000000000000000000000000000000000000000000000000000000000006160805117F2C517D</v>
      </c>
      <c r="CV262" s="95">
        <v>261</v>
      </c>
      <c r="CW262" s="21"/>
      <c r="CX262" s="18" t="str">
        <f t="shared" si="142"/>
        <v>00</v>
      </c>
      <c r="CY262" s="18">
        <f t="shared" si="143"/>
        <v>0</v>
      </c>
      <c r="CZ262" s="20"/>
      <c r="DA262" s="21"/>
    </row>
    <row r="263" spans="1:105" ht="33">
      <c r="A263" s="27"/>
      <c r="B263" s="159"/>
      <c r="C263" s="168"/>
      <c r="D263" s="104"/>
      <c r="E263" s="16">
        <v>3</v>
      </c>
      <c r="F263" s="101" t="str">
        <f t="shared" si="127"/>
        <v>255</v>
      </c>
      <c r="G263" s="22" t="s">
        <v>22</v>
      </c>
      <c r="H263" s="18" t="s">
        <v>18</v>
      </c>
      <c r="I263" s="18">
        <v>1</v>
      </c>
      <c r="J263" s="18">
        <v>1</v>
      </c>
      <c r="K263" s="18" t="s">
        <v>448</v>
      </c>
      <c r="L263" s="18" t="s">
        <v>449</v>
      </c>
      <c r="M263" s="18">
        <v>1</v>
      </c>
      <c r="N263" s="18">
        <v>0</v>
      </c>
      <c r="O263" s="18">
        <v>0</v>
      </c>
      <c r="P263" s="18">
        <v>0</v>
      </c>
      <c r="Q263" s="18">
        <v>0</v>
      </c>
      <c r="R263" s="18">
        <v>0</v>
      </c>
      <c r="S263" s="19">
        <v>0</v>
      </c>
      <c r="T263" s="19">
        <v>0</v>
      </c>
      <c r="U263" s="19">
        <v>0</v>
      </c>
      <c r="V263" s="19">
        <v>0</v>
      </c>
      <c r="W263" s="19">
        <v>0</v>
      </c>
      <c r="X263" s="18">
        <v>0</v>
      </c>
      <c r="Y263" s="18" t="s">
        <v>368</v>
      </c>
      <c r="Z263" s="18">
        <v>0</v>
      </c>
      <c r="AA263" s="18">
        <v>0</v>
      </c>
      <c r="AB263" s="18">
        <v>0</v>
      </c>
      <c r="AC263" s="18">
        <v>0</v>
      </c>
      <c r="AD263" s="18">
        <v>0</v>
      </c>
      <c r="AE263" s="18">
        <v>0</v>
      </c>
      <c r="AF263" s="18">
        <v>0</v>
      </c>
      <c r="AG263" s="18">
        <v>0</v>
      </c>
      <c r="AH263" s="18">
        <v>0</v>
      </c>
      <c r="AI263" s="18">
        <v>0</v>
      </c>
      <c r="AJ263" s="18">
        <v>0</v>
      </c>
      <c r="AK263" s="18">
        <v>0</v>
      </c>
      <c r="AL263" s="18">
        <v>0</v>
      </c>
      <c r="AM263" s="18">
        <v>0</v>
      </c>
      <c r="AN263" s="18">
        <v>0</v>
      </c>
      <c r="AO263" s="18">
        <v>0</v>
      </c>
      <c r="AP263" s="18">
        <v>0</v>
      </c>
      <c r="AQ263" s="18">
        <v>0</v>
      </c>
      <c r="AR263" s="18">
        <v>0</v>
      </c>
      <c r="AS263" s="18">
        <v>0</v>
      </c>
      <c r="AT263" s="18">
        <v>0</v>
      </c>
      <c r="AU263" s="18">
        <v>0</v>
      </c>
      <c r="AV263" s="18">
        <v>0</v>
      </c>
      <c r="AW263" s="18">
        <v>0</v>
      </c>
      <c r="AX263" s="18">
        <v>0</v>
      </c>
      <c r="AY263" s="18">
        <v>0</v>
      </c>
      <c r="AZ263" s="18">
        <v>0</v>
      </c>
      <c r="BA263" s="18">
        <v>0</v>
      </c>
      <c r="BB263" s="18">
        <v>0</v>
      </c>
      <c r="BC263" s="18">
        <v>0</v>
      </c>
      <c r="BD263" s="18">
        <v>0</v>
      </c>
      <c r="BE263" s="18">
        <v>0</v>
      </c>
      <c r="BF263" s="18">
        <v>0</v>
      </c>
      <c r="BG263" s="18">
        <v>0</v>
      </c>
      <c r="BH263" s="18">
        <v>0</v>
      </c>
      <c r="BI263" s="18">
        <v>0</v>
      </c>
      <c r="BJ263" s="18">
        <v>0</v>
      </c>
      <c r="BK263" s="18">
        <v>0</v>
      </c>
      <c r="BL263" s="18">
        <v>0</v>
      </c>
      <c r="BM263" s="18">
        <v>0</v>
      </c>
      <c r="BN263" s="18">
        <v>0</v>
      </c>
      <c r="BO263" s="18">
        <v>0</v>
      </c>
      <c r="BP263" s="18">
        <v>0</v>
      </c>
      <c r="BQ263" s="18">
        <v>0</v>
      </c>
      <c r="BR263" s="18">
        <v>0</v>
      </c>
      <c r="BS263" s="18">
        <v>0</v>
      </c>
      <c r="BT263" s="18">
        <v>0</v>
      </c>
      <c r="BU263" s="18">
        <v>0</v>
      </c>
      <c r="BV263" s="18">
        <v>0</v>
      </c>
      <c r="BW263" s="18">
        <v>0</v>
      </c>
      <c r="BX263" s="18">
        <v>0</v>
      </c>
      <c r="BY263" s="18">
        <v>0</v>
      </c>
      <c r="BZ263" s="18">
        <v>0</v>
      </c>
      <c r="CA263" s="18">
        <v>0</v>
      </c>
      <c r="CB263" s="18">
        <v>0</v>
      </c>
      <c r="CC263" s="18">
        <v>0</v>
      </c>
      <c r="CD263" s="18">
        <v>0</v>
      </c>
      <c r="CE263" s="18">
        <v>0</v>
      </c>
      <c r="CF263" s="18">
        <v>0</v>
      </c>
      <c r="CG263" s="18">
        <v>0</v>
      </c>
      <c r="CH263" s="18">
        <v>0</v>
      </c>
      <c r="CI263" s="18">
        <v>0</v>
      </c>
      <c r="CJ263" s="18">
        <v>0</v>
      </c>
      <c r="CK263" s="18" t="str">
        <f t="shared" ca="1" si="133"/>
        <v>06</v>
      </c>
      <c r="CL263" s="18" t="str">
        <f t="shared" ca="1" si="134"/>
        <v>16</v>
      </c>
      <c r="CM263" s="18" t="str">
        <f t="shared" ca="1" si="135"/>
        <v>08</v>
      </c>
      <c r="CN263" s="18" t="str">
        <f t="shared" ca="1" si="136"/>
        <v>05</v>
      </c>
      <c r="CO263" s="18" t="str">
        <f t="shared" ca="1" si="144"/>
        <v>11</v>
      </c>
      <c r="CP263" s="23" t="str">
        <f t="shared" si="145"/>
        <v>FF</v>
      </c>
      <c r="CQ263" s="18" t="str">
        <f t="shared" ca="1" si="139"/>
        <v>2C</v>
      </c>
      <c r="CR263" s="18" t="str">
        <f t="shared" ca="1" si="140"/>
        <v>51</v>
      </c>
      <c r="CS263" s="18" t="s">
        <v>25</v>
      </c>
      <c r="CT263" s="18">
        <f t="shared" ca="1" si="132"/>
        <v>95</v>
      </c>
      <c r="CU263" s="16" t="str">
        <f t="shared" ca="1" si="141"/>
        <v>7B01015FA501000000000000000000000000000000000C0000000000000000000000000000000000000000000000000000000000000000000000000000000000000000000000000000000000000000000000000000000616080511FF2C517D</v>
      </c>
      <c r="CV263" s="95">
        <v>262</v>
      </c>
      <c r="CW263" s="21"/>
      <c r="CX263" s="18" t="str">
        <f t="shared" si="142"/>
        <v>00</v>
      </c>
      <c r="CY263" s="18">
        <f t="shared" si="143"/>
        <v>0</v>
      </c>
      <c r="CZ263" s="20"/>
      <c r="DA263" s="21"/>
    </row>
    <row r="264" spans="1:105" ht="33">
      <c r="A264" s="27"/>
      <c r="B264" s="157">
        <v>92</v>
      </c>
      <c r="C264" s="105" t="s">
        <v>373</v>
      </c>
      <c r="D264" s="104" t="s">
        <v>742</v>
      </c>
      <c r="E264" s="16">
        <v>1</v>
      </c>
      <c r="F264" s="101" t="str">
        <f t="shared" si="127"/>
        <v>000</v>
      </c>
      <c r="G264" s="22">
        <v>0</v>
      </c>
      <c r="H264" s="18" t="s">
        <v>18</v>
      </c>
      <c r="I264" s="18">
        <v>1</v>
      </c>
      <c r="J264" s="18">
        <v>1</v>
      </c>
      <c r="K264" s="18" t="s">
        <v>448</v>
      </c>
      <c r="L264" s="18" t="s">
        <v>449</v>
      </c>
      <c r="M264" s="18">
        <v>1</v>
      </c>
      <c r="N264" s="18">
        <v>0</v>
      </c>
      <c r="O264" s="18">
        <v>0</v>
      </c>
      <c r="P264" s="18">
        <v>0</v>
      </c>
      <c r="Q264" s="18">
        <v>0</v>
      </c>
      <c r="R264" s="18">
        <v>0</v>
      </c>
      <c r="S264" s="19">
        <v>0</v>
      </c>
      <c r="T264" s="19">
        <v>0</v>
      </c>
      <c r="U264" s="19">
        <v>0</v>
      </c>
      <c r="V264" s="19">
        <v>0</v>
      </c>
      <c r="W264" s="19">
        <v>0</v>
      </c>
      <c r="X264" s="18">
        <v>0</v>
      </c>
      <c r="Y264" s="18" t="s">
        <v>368</v>
      </c>
      <c r="Z264" s="18">
        <v>0</v>
      </c>
      <c r="AA264" s="18">
        <v>0</v>
      </c>
      <c r="AB264" s="18">
        <v>0</v>
      </c>
      <c r="AC264" s="18">
        <v>0</v>
      </c>
      <c r="AD264" s="18">
        <v>0</v>
      </c>
      <c r="AE264" s="18">
        <v>0</v>
      </c>
      <c r="AF264" s="18">
        <v>0</v>
      </c>
      <c r="AG264" s="18">
        <v>0</v>
      </c>
      <c r="AH264" s="18">
        <v>0</v>
      </c>
      <c r="AI264" s="18">
        <v>0</v>
      </c>
      <c r="AJ264" s="18">
        <v>0</v>
      </c>
      <c r="AK264" s="18">
        <v>0</v>
      </c>
      <c r="AL264" s="18">
        <v>0</v>
      </c>
      <c r="AM264" s="18">
        <v>0</v>
      </c>
      <c r="AN264" s="18">
        <v>0</v>
      </c>
      <c r="AO264" s="18">
        <v>0</v>
      </c>
      <c r="AP264" s="18">
        <v>0</v>
      </c>
      <c r="AQ264" s="18">
        <v>0</v>
      </c>
      <c r="AR264" s="18">
        <v>0</v>
      </c>
      <c r="AS264" s="18">
        <v>0</v>
      </c>
      <c r="AT264" s="18">
        <v>0</v>
      </c>
      <c r="AU264" s="18">
        <v>0</v>
      </c>
      <c r="AV264" s="18">
        <v>0</v>
      </c>
      <c r="AW264" s="18">
        <v>0</v>
      </c>
      <c r="AX264" s="18">
        <v>0</v>
      </c>
      <c r="AY264" s="18">
        <v>0</v>
      </c>
      <c r="AZ264" s="18">
        <v>0</v>
      </c>
      <c r="BA264" s="18">
        <v>0</v>
      </c>
      <c r="BB264" s="18">
        <v>0</v>
      </c>
      <c r="BC264" s="18">
        <v>0</v>
      </c>
      <c r="BD264" s="18">
        <v>0</v>
      </c>
      <c r="BE264" s="18">
        <v>0</v>
      </c>
      <c r="BF264" s="18">
        <v>0</v>
      </c>
      <c r="BG264" s="18">
        <v>0</v>
      </c>
      <c r="BH264" s="18">
        <v>0</v>
      </c>
      <c r="BI264" s="18">
        <v>0</v>
      </c>
      <c r="BJ264" s="18">
        <v>0</v>
      </c>
      <c r="BK264" s="18">
        <v>0</v>
      </c>
      <c r="BL264" s="18">
        <v>0</v>
      </c>
      <c r="BM264" s="18">
        <v>0</v>
      </c>
      <c r="BN264" s="18">
        <v>0</v>
      </c>
      <c r="BO264" s="18">
        <v>0</v>
      </c>
      <c r="BP264" s="18">
        <v>0</v>
      </c>
      <c r="BQ264" s="18">
        <v>0</v>
      </c>
      <c r="BR264" s="18">
        <v>0</v>
      </c>
      <c r="BS264" s="18">
        <v>0</v>
      </c>
      <c r="BT264" s="18">
        <v>0</v>
      </c>
      <c r="BU264" s="18">
        <v>0</v>
      </c>
      <c r="BV264" s="18">
        <v>0</v>
      </c>
      <c r="BW264" s="18">
        <v>0</v>
      </c>
      <c r="BX264" s="18">
        <v>0</v>
      </c>
      <c r="BY264" s="18">
        <v>0</v>
      </c>
      <c r="BZ264" s="18">
        <v>0</v>
      </c>
      <c r="CA264" s="18">
        <v>0</v>
      </c>
      <c r="CB264" s="18">
        <v>0</v>
      </c>
      <c r="CC264" s="18">
        <v>0</v>
      </c>
      <c r="CD264" s="18">
        <v>0</v>
      </c>
      <c r="CE264" s="18">
        <v>0</v>
      </c>
      <c r="CF264" s="18">
        <v>0</v>
      </c>
      <c r="CG264" s="18">
        <v>0</v>
      </c>
      <c r="CH264" s="18">
        <v>0</v>
      </c>
      <c r="CI264" s="18">
        <v>0</v>
      </c>
      <c r="CJ264" s="18">
        <v>0</v>
      </c>
      <c r="CK264" s="18" t="str">
        <f t="shared" ca="1" si="133"/>
        <v>06</v>
      </c>
      <c r="CL264" s="18" t="str">
        <f t="shared" ca="1" si="134"/>
        <v>16</v>
      </c>
      <c r="CM264" s="18" t="str">
        <f t="shared" ca="1" si="135"/>
        <v>08</v>
      </c>
      <c r="CN264" s="18" t="str">
        <f t="shared" ca="1" si="136"/>
        <v>05</v>
      </c>
      <c r="CO264" s="18" t="str">
        <f t="shared" ca="1" si="144"/>
        <v>11</v>
      </c>
      <c r="CP264" s="18" t="str">
        <f t="shared" ca="1" si="138"/>
        <v>14</v>
      </c>
      <c r="CQ264" s="23">
        <f>G264</f>
        <v>0</v>
      </c>
      <c r="CR264" s="18" t="str">
        <f t="shared" ca="1" si="140"/>
        <v>54</v>
      </c>
      <c r="CS264" s="18" t="s">
        <v>25</v>
      </c>
      <c r="CT264" s="18">
        <f t="shared" ca="1" si="132"/>
        <v>95</v>
      </c>
      <c r="CU264" s="16" t="str">
        <f t="shared" ca="1" si="141"/>
        <v>7B01015FA501000000000000000000000000000000000C00000000000000000000000000000000000000000000000000000000000000000000000000000000000000000000000000000000000000000000000000000006160805111400547D</v>
      </c>
      <c r="CV264" s="95">
        <v>263</v>
      </c>
      <c r="CW264" s="21"/>
      <c r="CX264" s="18" t="str">
        <f t="shared" si="142"/>
        <v>00</v>
      </c>
      <c r="CY264" s="18">
        <f t="shared" si="143"/>
        <v>0</v>
      </c>
      <c r="CZ264" s="20"/>
      <c r="DA264" s="21"/>
    </row>
    <row r="265" spans="1:105" ht="33">
      <c r="A265" s="27"/>
      <c r="B265" s="158"/>
      <c r="C265" s="167" t="s">
        <v>382</v>
      </c>
      <c r="D265" s="104"/>
      <c r="E265" s="16">
        <v>2</v>
      </c>
      <c r="F265" s="101" t="str">
        <f t="shared" si="127"/>
        <v>127</v>
      </c>
      <c r="G265" s="22" t="s">
        <v>246</v>
      </c>
      <c r="H265" s="18" t="s">
        <v>18</v>
      </c>
      <c r="I265" s="18">
        <v>1</v>
      </c>
      <c r="J265" s="18">
        <v>1</v>
      </c>
      <c r="K265" s="18" t="s">
        <v>448</v>
      </c>
      <c r="L265" s="18" t="s">
        <v>449</v>
      </c>
      <c r="M265" s="18">
        <v>1</v>
      </c>
      <c r="N265" s="18">
        <v>0</v>
      </c>
      <c r="O265" s="18">
        <v>0</v>
      </c>
      <c r="P265" s="18">
        <v>0</v>
      </c>
      <c r="Q265" s="18">
        <v>0</v>
      </c>
      <c r="R265" s="18">
        <v>0</v>
      </c>
      <c r="S265" s="19">
        <v>0</v>
      </c>
      <c r="T265" s="19">
        <v>0</v>
      </c>
      <c r="U265" s="19">
        <v>0</v>
      </c>
      <c r="V265" s="19">
        <v>0</v>
      </c>
      <c r="W265" s="19">
        <v>0</v>
      </c>
      <c r="X265" s="18">
        <v>0</v>
      </c>
      <c r="Y265" s="18" t="s">
        <v>368</v>
      </c>
      <c r="Z265" s="18">
        <v>0</v>
      </c>
      <c r="AA265" s="18">
        <v>0</v>
      </c>
      <c r="AB265" s="18">
        <v>0</v>
      </c>
      <c r="AC265" s="18">
        <v>0</v>
      </c>
      <c r="AD265" s="18">
        <v>0</v>
      </c>
      <c r="AE265" s="18">
        <v>0</v>
      </c>
      <c r="AF265" s="18">
        <v>0</v>
      </c>
      <c r="AG265" s="18">
        <v>0</v>
      </c>
      <c r="AH265" s="18">
        <v>0</v>
      </c>
      <c r="AI265" s="18">
        <v>0</v>
      </c>
      <c r="AJ265" s="18">
        <v>0</v>
      </c>
      <c r="AK265" s="18">
        <v>0</v>
      </c>
      <c r="AL265" s="18">
        <v>0</v>
      </c>
      <c r="AM265" s="18">
        <v>0</v>
      </c>
      <c r="AN265" s="18">
        <v>0</v>
      </c>
      <c r="AO265" s="18">
        <v>0</v>
      </c>
      <c r="AP265" s="18">
        <v>0</v>
      </c>
      <c r="AQ265" s="18">
        <v>0</v>
      </c>
      <c r="AR265" s="18">
        <v>0</v>
      </c>
      <c r="AS265" s="18">
        <v>0</v>
      </c>
      <c r="AT265" s="18">
        <v>0</v>
      </c>
      <c r="AU265" s="18">
        <v>0</v>
      </c>
      <c r="AV265" s="18">
        <v>0</v>
      </c>
      <c r="AW265" s="18">
        <v>0</v>
      </c>
      <c r="AX265" s="18">
        <v>0</v>
      </c>
      <c r="AY265" s="18">
        <v>0</v>
      </c>
      <c r="AZ265" s="18">
        <v>0</v>
      </c>
      <c r="BA265" s="18">
        <v>0</v>
      </c>
      <c r="BB265" s="18">
        <v>0</v>
      </c>
      <c r="BC265" s="18">
        <v>0</v>
      </c>
      <c r="BD265" s="18">
        <v>0</v>
      </c>
      <c r="BE265" s="18">
        <v>0</v>
      </c>
      <c r="BF265" s="18">
        <v>0</v>
      </c>
      <c r="BG265" s="18">
        <v>0</v>
      </c>
      <c r="BH265" s="18">
        <v>0</v>
      </c>
      <c r="BI265" s="18">
        <v>0</v>
      </c>
      <c r="BJ265" s="18">
        <v>0</v>
      </c>
      <c r="BK265" s="18">
        <v>0</v>
      </c>
      <c r="BL265" s="18">
        <v>0</v>
      </c>
      <c r="BM265" s="18">
        <v>0</v>
      </c>
      <c r="BN265" s="18">
        <v>0</v>
      </c>
      <c r="BO265" s="18">
        <v>0</v>
      </c>
      <c r="BP265" s="18">
        <v>0</v>
      </c>
      <c r="BQ265" s="18">
        <v>0</v>
      </c>
      <c r="BR265" s="18">
        <v>0</v>
      </c>
      <c r="BS265" s="18">
        <v>0</v>
      </c>
      <c r="BT265" s="18">
        <v>0</v>
      </c>
      <c r="BU265" s="18">
        <v>0</v>
      </c>
      <c r="BV265" s="18">
        <v>0</v>
      </c>
      <c r="BW265" s="18">
        <v>0</v>
      </c>
      <c r="BX265" s="18">
        <v>0</v>
      </c>
      <c r="BY265" s="18">
        <v>0</v>
      </c>
      <c r="BZ265" s="18">
        <v>0</v>
      </c>
      <c r="CA265" s="18">
        <v>0</v>
      </c>
      <c r="CB265" s="18">
        <v>0</v>
      </c>
      <c r="CC265" s="18">
        <v>0</v>
      </c>
      <c r="CD265" s="18">
        <v>0</v>
      </c>
      <c r="CE265" s="18">
        <v>0</v>
      </c>
      <c r="CF265" s="18">
        <v>0</v>
      </c>
      <c r="CG265" s="18">
        <v>0</v>
      </c>
      <c r="CH265" s="18">
        <v>0</v>
      </c>
      <c r="CI265" s="18">
        <v>0</v>
      </c>
      <c r="CJ265" s="18">
        <v>0</v>
      </c>
      <c r="CK265" s="18" t="str">
        <f t="shared" ca="1" si="133"/>
        <v>06</v>
      </c>
      <c r="CL265" s="18" t="str">
        <f t="shared" ca="1" si="134"/>
        <v>16</v>
      </c>
      <c r="CM265" s="18" t="str">
        <f t="shared" ca="1" si="135"/>
        <v>08</v>
      </c>
      <c r="CN265" s="18" t="str">
        <f t="shared" ca="1" si="136"/>
        <v>05</v>
      </c>
      <c r="CO265" s="18" t="str">
        <f t="shared" ca="1" si="144"/>
        <v>11</v>
      </c>
      <c r="CP265" s="18" t="str">
        <f t="shared" ca="1" si="138"/>
        <v>14</v>
      </c>
      <c r="CQ265" s="23" t="str">
        <f t="shared" ref="CQ265:CQ266" si="146">G265</f>
        <v>7F</v>
      </c>
      <c r="CR265" s="18" t="str">
        <f t="shared" ca="1" si="140"/>
        <v>51</v>
      </c>
      <c r="CS265" s="18" t="s">
        <v>25</v>
      </c>
      <c r="CT265" s="18">
        <f t="shared" ca="1" si="132"/>
        <v>95</v>
      </c>
      <c r="CU265" s="16" t="str">
        <f t="shared" ca="1" si="141"/>
        <v>7B01015FA501000000000000000000000000000000000C0000000000000000000000000000000000000000000000000000000000000000000000000000000000000000000000000000000000000000000000000000000616080511147F517D</v>
      </c>
      <c r="CV265" s="95">
        <v>264</v>
      </c>
      <c r="CW265" s="21"/>
      <c r="CX265" s="18" t="str">
        <f t="shared" si="142"/>
        <v>00</v>
      </c>
      <c r="CY265" s="18">
        <f t="shared" si="143"/>
        <v>0</v>
      </c>
      <c r="CZ265" s="20"/>
      <c r="DA265" s="21"/>
    </row>
    <row r="266" spans="1:105" ht="33">
      <c r="A266" s="27"/>
      <c r="B266" s="159"/>
      <c r="C266" s="168"/>
      <c r="D266" s="104"/>
      <c r="E266" s="16">
        <v>3</v>
      </c>
      <c r="F266" s="101" t="str">
        <f t="shared" si="127"/>
        <v>255</v>
      </c>
      <c r="G266" s="22" t="s">
        <v>22</v>
      </c>
      <c r="H266" s="18" t="s">
        <v>18</v>
      </c>
      <c r="I266" s="18">
        <v>1</v>
      </c>
      <c r="J266" s="18">
        <v>1</v>
      </c>
      <c r="K266" s="18" t="s">
        <v>448</v>
      </c>
      <c r="L266" s="18" t="s">
        <v>449</v>
      </c>
      <c r="M266" s="18">
        <v>1</v>
      </c>
      <c r="N266" s="18">
        <v>0</v>
      </c>
      <c r="O266" s="18">
        <v>0</v>
      </c>
      <c r="P266" s="18">
        <v>0</v>
      </c>
      <c r="Q266" s="18">
        <v>0</v>
      </c>
      <c r="R266" s="18">
        <v>0</v>
      </c>
      <c r="S266" s="19">
        <v>0</v>
      </c>
      <c r="T266" s="19">
        <v>0</v>
      </c>
      <c r="U266" s="19">
        <v>0</v>
      </c>
      <c r="V266" s="19">
        <v>0</v>
      </c>
      <c r="W266" s="19">
        <v>0</v>
      </c>
      <c r="X266" s="18">
        <v>0</v>
      </c>
      <c r="Y266" s="18" t="s">
        <v>368</v>
      </c>
      <c r="Z266" s="18">
        <v>0</v>
      </c>
      <c r="AA266" s="18">
        <v>0</v>
      </c>
      <c r="AB266" s="18">
        <v>0</v>
      </c>
      <c r="AC266" s="18">
        <v>0</v>
      </c>
      <c r="AD266" s="18">
        <v>0</v>
      </c>
      <c r="AE266" s="18">
        <v>0</v>
      </c>
      <c r="AF266" s="18">
        <v>0</v>
      </c>
      <c r="AG266" s="18">
        <v>0</v>
      </c>
      <c r="AH266" s="18">
        <v>0</v>
      </c>
      <c r="AI266" s="18">
        <v>0</v>
      </c>
      <c r="AJ266" s="18">
        <v>0</v>
      </c>
      <c r="AK266" s="18">
        <v>0</v>
      </c>
      <c r="AL266" s="18">
        <v>0</v>
      </c>
      <c r="AM266" s="18">
        <v>0</v>
      </c>
      <c r="AN266" s="18">
        <v>0</v>
      </c>
      <c r="AO266" s="18">
        <v>0</v>
      </c>
      <c r="AP266" s="18">
        <v>0</v>
      </c>
      <c r="AQ266" s="18">
        <v>0</v>
      </c>
      <c r="AR266" s="18">
        <v>0</v>
      </c>
      <c r="AS266" s="18">
        <v>0</v>
      </c>
      <c r="AT266" s="18">
        <v>0</v>
      </c>
      <c r="AU266" s="18">
        <v>0</v>
      </c>
      <c r="AV266" s="18">
        <v>0</v>
      </c>
      <c r="AW266" s="18">
        <v>0</v>
      </c>
      <c r="AX266" s="18">
        <v>0</v>
      </c>
      <c r="AY266" s="18">
        <v>0</v>
      </c>
      <c r="AZ266" s="18">
        <v>0</v>
      </c>
      <c r="BA266" s="18">
        <v>0</v>
      </c>
      <c r="BB266" s="18">
        <v>0</v>
      </c>
      <c r="BC266" s="18">
        <v>0</v>
      </c>
      <c r="BD266" s="18">
        <v>0</v>
      </c>
      <c r="BE266" s="18">
        <v>0</v>
      </c>
      <c r="BF266" s="18">
        <v>0</v>
      </c>
      <c r="BG266" s="18">
        <v>0</v>
      </c>
      <c r="BH266" s="18">
        <v>0</v>
      </c>
      <c r="BI266" s="18">
        <v>0</v>
      </c>
      <c r="BJ266" s="18">
        <v>0</v>
      </c>
      <c r="BK266" s="18">
        <v>0</v>
      </c>
      <c r="BL266" s="18">
        <v>0</v>
      </c>
      <c r="BM266" s="18">
        <v>0</v>
      </c>
      <c r="BN266" s="18">
        <v>0</v>
      </c>
      <c r="BO266" s="18">
        <v>0</v>
      </c>
      <c r="BP266" s="18">
        <v>0</v>
      </c>
      <c r="BQ266" s="18">
        <v>0</v>
      </c>
      <c r="BR266" s="18">
        <v>0</v>
      </c>
      <c r="BS266" s="18">
        <v>0</v>
      </c>
      <c r="BT266" s="18">
        <v>0</v>
      </c>
      <c r="BU266" s="18">
        <v>0</v>
      </c>
      <c r="BV266" s="18">
        <v>0</v>
      </c>
      <c r="BW266" s="18">
        <v>0</v>
      </c>
      <c r="BX266" s="18">
        <v>0</v>
      </c>
      <c r="BY266" s="18">
        <v>0</v>
      </c>
      <c r="BZ266" s="18">
        <v>0</v>
      </c>
      <c r="CA266" s="18">
        <v>0</v>
      </c>
      <c r="CB266" s="18">
        <v>0</v>
      </c>
      <c r="CC266" s="18">
        <v>0</v>
      </c>
      <c r="CD266" s="18">
        <v>0</v>
      </c>
      <c r="CE266" s="18">
        <v>0</v>
      </c>
      <c r="CF266" s="18">
        <v>0</v>
      </c>
      <c r="CG266" s="18">
        <v>0</v>
      </c>
      <c r="CH266" s="18">
        <v>0</v>
      </c>
      <c r="CI266" s="18">
        <v>0</v>
      </c>
      <c r="CJ266" s="18">
        <v>0</v>
      </c>
      <c r="CK266" s="18" t="str">
        <f t="shared" ca="1" si="133"/>
        <v>06</v>
      </c>
      <c r="CL266" s="18" t="str">
        <f t="shared" ca="1" si="134"/>
        <v>16</v>
      </c>
      <c r="CM266" s="18" t="str">
        <f t="shared" ca="1" si="135"/>
        <v>08</v>
      </c>
      <c r="CN266" s="18" t="str">
        <f t="shared" ca="1" si="136"/>
        <v>05</v>
      </c>
      <c r="CO266" s="18" t="str">
        <f t="shared" ca="1" si="144"/>
        <v>11</v>
      </c>
      <c r="CP266" s="18" t="str">
        <f t="shared" ca="1" si="138"/>
        <v>14</v>
      </c>
      <c r="CQ266" s="23" t="str">
        <f t="shared" si="146"/>
        <v>FF</v>
      </c>
      <c r="CR266" s="18" t="str">
        <f t="shared" ca="1" si="140"/>
        <v>51</v>
      </c>
      <c r="CS266" s="18" t="s">
        <v>25</v>
      </c>
      <c r="CT266" s="18">
        <f t="shared" ca="1" si="132"/>
        <v>95</v>
      </c>
      <c r="CU266" s="16" t="str">
        <f t="shared" ca="1" si="141"/>
        <v>7B01015FA501000000000000000000000000000000000C000000000000000000000000000000000000000000000000000000000000000000000000000000000000000000000000000000000000000000000000000000061608051114FF517D</v>
      </c>
      <c r="CV266" s="95">
        <v>265</v>
      </c>
      <c r="CW266" s="21"/>
      <c r="CX266" s="18" t="str">
        <f t="shared" si="142"/>
        <v>00</v>
      </c>
      <c r="CY266" s="18">
        <f t="shared" si="143"/>
        <v>0</v>
      </c>
      <c r="CZ266" s="20"/>
      <c r="DA266" s="21"/>
    </row>
    <row r="267" spans="1:105" ht="33">
      <c r="A267" s="27"/>
      <c r="B267" s="157">
        <v>93</v>
      </c>
      <c r="C267" s="105" t="s">
        <v>258</v>
      </c>
      <c r="D267" s="104" t="s">
        <v>720</v>
      </c>
      <c r="E267" s="16">
        <v>1</v>
      </c>
      <c r="F267" s="101" t="str">
        <f t="shared" si="127"/>
        <v>000</v>
      </c>
      <c r="G267" s="22">
        <v>0</v>
      </c>
      <c r="H267" s="18" t="s">
        <v>18</v>
      </c>
      <c r="I267" s="18">
        <v>1</v>
      </c>
      <c r="J267" s="18">
        <v>1</v>
      </c>
      <c r="K267" s="18" t="s">
        <v>448</v>
      </c>
      <c r="L267" s="18" t="s">
        <v>449</v>
      </c>
      <c r="M267" s="18">
        <v>1</v>
      </c>
      <c r="N267" s="18">
        <v>0</v>
      </c>
      <c r="O267" s="18">
        <v>0</v>
      </c>
      <c r="P267" s="18">
        <v>0</v>
      </c>
      <c r="Q267" s="18">
        <v>0</v>
      </c>
      <c r="R267" s="18">
        <v>0</v>
      </c>
      <c r="S267" s="19">
        <v>0</v>
      </c>
      <c r="T267" s="19">
        <v>0</v>
      </c>
      <c r="U267" s="19">
        <v>0</v>
      </c>
      <c r="V267" s="19">
        <v>0</v>
      </c>
      <c r="W267" s="19">
        <v>0</v>
      </c>
      <c r="X267" s="18">
        <v>0</v>
      </c>
      <c r="Y267" s="18" t="s">
        <v>368</v>
      </c>
      <c r="Z267" s="18">
        <v>0</v>
      </c>
      <c r="AA267" s="18">
        <v>0</v>
      </c>
      <c r="AB267" s="18">
        <v>0</v>
      </c>
      <c r="AC267" s="18">
        <v>0</v>
      </c>
      <c r="AD267" s="18">
        <v>0</v>
      </c>
      <c r="AE267" s="18">
        <v>0</v>
      </c>
      <c r="AF267" s="18">
        <v>0</v>
      </c>
      <c r="AG267" s="18">
        <v>0</v>
      </c>
      <c r="AH267" s="18">
        <v>0</v>
      </c>
      <c r="AI267" s="18">
        <v>0</v>
      </c>
      <c r="AJ267" s="18">
        <v>0</v>
      </c>
      <c r="AK267" s="18">
        <v>0</v>
      </c>
      <c r="AL267" s="18">
        <v>0</v>
      </c>
      <c r="AM267" s="18">
        <v>0</v>
      </c>
      <c r="AN267" s="18">
        <v>0</v>
      </c>
      <c r="AO267" s="18">
        <v>0</v>
      </c>
      <c r="AP267" s="18">
        <v>0</v>
      </c>
      <c r="AQ267" s="18">
        <v>0</v>
      </c>
      <c r="AR267" s="18">
        <v>0</v>
      </c>
      <c r="AS267" s="18">
        <v>0</v>
      </c>
      <c r="AT267" s="18">
        <v>0</v>
      </c>
      <c r="AU267" s="18">
        <v>0</v>
      </c>
      <c r="AV267" s="18">
        <v>0</v>
      </c>
      <c r="AW267" s="18">
        <v>0</v>
      </c>
      <c r="AX267" s="18">
        <v>0</v>
      </c>
      <c r="AY267" s="18">
        <v>0</v>
      </c>
      <c r="AZ267" s="18">
        <v>0</v>
      </c>
      <c r="BA267" s="18">
        <v>0</v>
      </c>
      <c r="BB267" s="18">
        <v>0</v>
      </c>
      <c r="BC267" s="18">
        <v>0</v>
      </c>
      <c r="BD267" s="18">
        <v>0</v>
      </c>
      <c r="BE267" s="18">
        <v>0</v>
      </c>
      <c r="BF267" s="18">
        <v>0</v>
      </c>
      <c r="BG267" s="18">
        <v>0</v>
      </c>
      <c r="BH267" s="18">
        <v>0</v>
      </c>
      <c r="BI267" s="18">
        <v>0</v>
      </c>
      <c r="BJ267" s="18">
        <v>0</v>
      </c>
      <c r="BK267" s="18">
        <v>0</v>
      </c>
      <c r="BL267" s="18">
        <v>0</v>
      </c>
      <c r="BM267" s="18">
        <v>0</v>
      </c>
      <c r="BN267" s="18">
        <v>0</v>
      </c>
      <c r="BO267" s="18">
        <v>0</v>
      </c>
      <c r="BP267" s="18">
        <v>0</v>
      </c>
      <c r="BQ267" s="18">
        <v>0</v>
      </c>
      <c r="BR267" s="18">
        <v>0</v>
      </c>
      <c r="BS267" s="18">
        <v>0</v>
      </c>
      <c r="BT267" s="18">
        <v>0</v>
      </c>
      <c r="BU267" s="18">
        <v>0</v>
      </c>
      <c r="BV267" s="18">
        <v>0</v>
      </c>
      <c r="BW267" s="18">
        <v>0</v>
      </c>
      <c r="BX267" s="18">
        <v>0</v>
      </c>
      <c r="BY267" s="18">
        <v>0</v>
      </c>
      <c r="BZ267" s="18">
        <v>0</v>
      </c>
      <c r="CA267" s="18">
        <v>0</v>
      </c>
      <c r="CB267" s="18">
        <v>0</v>
      </c>
      <c r="CC267" s="18">
        <v>0</v>
      </c>
      <c r="CD267" s="18">
        <v>0</v>
      </c>
      <c r="CE267" s="18">
        <v>0</v>
      </c>
      <c r="CF267" s="18">
        <v>0</v>
      </c>
      <c r="CG267" s="18">
        <v>0</v>
      </c>
      <c r="CH267" s="18">
        <v>0</v>
      </c>
      <c r="CI267" s="18">
        <v>0</v>
      </c>
      <c r="CJ267" s="18">
        <v>0</v>
      </c>
      <c r="CK267" s="18" t="str">
        <f t="shared" ca="1" si="133"/>
        <v>06</v>
      </c>
      <c r="CL267" s="18" t="str">
        <f t="shared" ca="1" si="134"/>
        <v>16</v>
      </c>
      <c r="CM267" s="18" t="str">
        <f t="shared" ca="1" si="135"/>
        <v>08</v>
      </c>
      <c r="CN267" s="18" t="str">
        <f t="shared" ca="1" si="136"/>
        <v>05</v>
      </c>
      <c r="CO267" s="18" t="str">
        <f t="shared" ca="1" si="144"/>
        <v>11</v>
      </c>
      <c r="CP267" s="18" t="str">
        <f t="shared" ca="1" si="138"/>
        <v>14</v>
      </c>
      <c r="CQ267" s="18" t="str">
        <f t="shared" ca="1" si="139"/>
        <v>2C</v>
      </c>
      <c r="CR267" s="23">
        <f>G267</f>
        <v>0</v>
      </c>
      <c r="CS267" s="18" t="s">
        <v>25</v>
      </c>
      <c r="CT267" s="18">
        <f t="shared" ca="1" si="132"/>
        <v>95</v>
      </c>
      <c r="CU267" s="16" t="str">
        <f t="shared" ca="1" si="141"/>
        <v>7B01015FA501000000000000000000000000000000000C0000000000000000000000000000000000000000000000000000000000000000000000000000000000000000000000000000000000000000000000000000000616080511142C007D</v>
      </c>
      <c r="CV267" s="95">
        <v>266</v>
      </c>
      <c r="CW267" s="21"/>
      <c r="CX267" s="18" t="str">
        <f t="shared" si="142"/>
        <v>00</v>
      </c>
      <c r="CY267" s="18">
        <f t="shared" si="143"/>
        <v>0</v>
      </c>
      <c r="CZ267" s="20"/>
      <c r="DA267" s="21"/>
    </row>
    <row r="268" spans="1:105" ht="33">
      <c r="A268" s="27"/>
      <c r="B268" s="158"/>
      <c r="C268" s="163" t="s">
        <v>721</v>
      </c>
      <c r="D268" s="104"/>
      <c r="E268" s="16">
        <v>2</v>
      </c>
      <c r="F268" s="101" t="str">
        <f t="shared" si="127"/>
        <v>127</v>
      </c>
      <c r="G268" s="22" t="s">
        <v>246</v>
      </c>
      <c r="H268" s="18" t="s">
        <v>18</v>
      </c>
      <c r="I268" s="18">
        <v>1</v>
      </c>
      <c r="J268" s="18">
        <v>1</v>
      </c>
      <c r="K268" s="18" t="s">
        <v>448</v>
      </c>
      <c r="L268" s="18" t="s">
        <v>449</v>
      </c>
      <c r="M268" s="18">
        <v>1</v>
      </c>
      <c r="N268" s="18">
        <v>0</v>
      </c>
      <c r="O268" s="18">
        <v>0</v>
      </c>
      <c r="P268" s="18">
        <v>0</v>
      </c>
      <c r="Q268" s="18">
        <v>0</v>
      </c>
      <c r="R268" s="18">
        <v>0</v>
      </c>
      <c r="S268" s="19">
        <v>0</v>
      </c>
      <c r="T268" s="19">
        <v>0</v>
      </c>
      <c r="U268" s="19">
        <v>0</v>
      </c>
      <c r="V268" s="19">
        <v>0</v>
      </c>
      <c r="W268" s="19">
        <v>0</v>
      </c>
      <c r="X268" s="18">
        <v>0</v>
      </c>
      <c r="Y268" s="18" t="s">
        <v>368</v>
      </c>
      <c r="Z268" s="18">
        <v>0</v>
      </c>
      <c r="AA268" s="18">
        <v>0</v>
      </c>
      <c r="AB268" s="18">
        <v>0</v>
      </c>
      <c r="AC268" s="18">
        <v>0</v>
      </c>
      <c r="AD268" s="18">
        <v>0</v>
      </c>
      <c r="AE268" s="18">
        <v>0</v>
      </c>
      <c r="AF268" s="18">
        <v>0</v>
      </c>
      <c r="AG268" s="18">
        <v>0</v>
      </c>
      <c r="AH268" s="18">
        <v>0</v>
      </c>
      <c r="AI268" s="18">
        <v>0</v>
      </c>
      <c r="AJ268" s="18">
        <v>0</v>
      </c>
      <c r="AK268" s="18">
        <v>0</v>
      </c>
      <c r="AL268" s="18">
        <v>0</v>
      </c>
      <c r="AM268" s="18">
        <v>0</v>
      </c>
      <c r="AN268" s="18">
        <v>0</v>
      </c>
      <c r="AO268" s="18">
        <v>0</v>
      </c>
      <c r="AP268" s="18">
        <v>0</v>
      </c>
      <c r="AQ268" s="18">
        <v>0</v>
      </c>
      <c r="AR268" s="18">
        <v>0</v>
      </c>
      <c r="AS268" s="18">
        <v>0</v>
      </c>
      <c r="AT268" s="18">
        <v>0</v>
      </c>
      <c r="AU268" s="18">
        <v>0</v>
      </c>
      <c r="AV268" s="18">
        <v>0</v>
      </c>
      <c r="AW268" s="18">
        <v>0</v>
      </c>
      <c r="AX268" s="18">
        <v>0</v>
      </c>
      <c r="AY268" s="18">
        <v>0</v>
      </c>
      <c r="AZ268" s="18">
        <v>0</v>
      </c>
      <c r="BA268" s="18">
        <v>0</v>
      </c>
      <c r="BB268" s="18">
        <v>0</v>
      </c>
      <c r="BC268" s="18">
        <v>0</v>
      </c>
      <c r="BD268" s="18">
        <v>0</v>
      </c>
      <c r="BE268" s="18">
        <v>0</v>
      </c>
      <c r="BF268" s="18">
        <v>0</v>
      </c>
      <c r="BG268" s="18">
        <v>0</v>
      </c>
      <c r="BH268" s="18">
        <v>0</v>
      </c>
      <c r="BI268" s="18">
        <v>0</v>
      </c>
      <c r="BJ268" s="18">
        <v>0</v>
      </c>
      <c r="BK268" s="18">
        <v>0</v>
      </c>
      <c r="BL268" s="18">
        <v>0</v>
      </c>
      <c r="BM268" s="18">
        <v>0</v>
      </c>
      <c r="BN268" s="18">
        <v>0</v>
      </c>
      <c r="BO268" s="18">
        <v>0</v>
      </c>
      <c r="BP268" s="18">
        <v>0</v>
      </c>
      <c r="BQ268" s="18">
        <v>0</v>
      </c>
      <c r="BR268" s="18">
        <v>0</v>
      </c>
      <c r="BS268" s="18">
        <v>0</v>
      </c>
      <c r="BT268" s="18">
        <v>0</v>
      </c>
      <c r="BU268" s="18">
        <v>0</v>
      </c>
      <c r="BV268" s="18">
        <v>0</v>
      </c>
      <c r="BW268" s="18">
        <v>0</v>
      </c>
      <c r="BX268" s="18">
        <v>0</v>
      </c>
      <c r="BY268" s="18">
        <v>0</v>
      </c>
      <c r="BZ268" s="18">
        <v>0</v>
      </c>
      <c r="CA268" s="18">
        <v>0</v>
      </c>
      <c r="CB268" s="18">
        <v>0</v>
      </c>
      <c r="CC268" s="18">
        <v>0</v>
      </c>
      <c r="CD268" s="18">
        <v>0</v>
      </c>
      <c r="CE268" s="18">
        <v>0</v>
      </c>
      <c r="CF268" s="18">
        <v>0</v>
      </c>
      <c r="CG268" s="18">
        <v>0</v>
      </c>
      <c r="CH268" s="18">
        <v>0</v>
      </c>
      <c r="CI268" s="18">
        <v>0</v>
      </c>
      <c r="CJ268" s="18">
        <v>0</v>
      </c>
      <c r="CK268" s="18" t="str">
        <f t="shared" ca="1" si="133"/>
        <v>06</v>
      </c>
      <c r="CL268" s="18" t="str">
        <f t="shared" ca="1" si="134"/>
        <v>16</v>
      </c>
      <c r="CM268" s="18" t="str">
        <f t="shared" ca="1" si="135"/>
        <v>08</v>
      </c>
      <c r="CN268" s="18" t="str">
        <f t="shared" ca="1" si="136"/>
        <v>05</v>
      </c>
      <c r="CO268" s="18" t="str">
        <f t="shared" ca="1" si="144"/>
        <v>11</v>
      </c>
      <c r="CP268" s="18" t="str">
        <f t="shared" ca="1" si="138"/>
        <v>14</v>
      </c>
      <c r="CQ268" s="18" t="str">
        <f t="shared" ca="1" si="139"/>
        <v>2C</v>
      </c>
      <c r="CR268" s="23" t="str">
        <f t="shared" ref="CR268:CR269" si="147">G268</f>
        <v>7F</v>
      </c>
      <c r="CS268" s="18" t="s">
        <v>25</v>
      </c>
      <c r="CT268" s="18">
        <f t="shared" ca="1" si="132"/>
        <v>95</v>
      </c>
      <c r="CU268" s="16" t="str">
        <f t="shared" ca="1" si="141"/>
        <v>7B01015FA501000000000000000000000000000000000C0000000000000000000000000000000000000000000000000000000000000000000000000000000000000000000000000000000000000000000000000000000616080511142C7F7D</v>
      </c>
      <c r="CV268" s="95">
        <v>267</v>
      </c>
      <c r="CW268" s="21"/>
      <c r="CX268" s="18" t="str">
        <f t="shared" si="142"/>
        <v>00</v>
      </c>
      <c r="CY268" s="18">
        <f t="shared" si="143"/>
        <v>0</v>
      </c>
      <c r="CZ268" s="20"/>
      <c r="DA268" s="21"/>
    </row>
    <row r="269" spans="1:105" ht="33">
      <c r="A269" s="27"/>
      <c r="B269" s="159"/>
      <c r="C269" s="164"/>
      <c r="D269" s="104"/>
      <c r="E269" s="16">
        <v>3</v>
      </c>
      <c r="F269" s="101" t="str">
        <f t="shared" si="127"/>
        <v>255</v>
      </c>
      <c r="G269" s="22" t="s">
        <v>22</v>
      </c>
      <c r="H269" s="18" t="s">
        <v>18</v>
      </c>
      <c r="I269" s="18">
        <v>1</v>
      </c>
      <c r="J269" s="18">
        <v>1</v>
      </c>
      <c r="K269" s="18" t="s">
        <v>448</v>
      </c>
      <c r="L269" s="18" t="s">
        <v>449</v>
      </c>
      <c r="M269" s="18">
        <v>1</v>
      </c>
      <c r="N269" s="18">
        <v>0</v>
      </c>
      <c r="O269" s="18">
        <v>0</v>
      </c>
      <c r="P269" s="18">
        <v>0</v>
      </c>
      <c r="Q269" s="18">
        <v>0</v>
      </c>
      <c r="R269" s="18">
        <v>0</v>
      </c>
      <c r="S269" s="19">
        <v>0</v>
      </c>
      <c r="T269" s="19">
        <v>0</v>
      </c>
      <c r="U269" s="19">
        <v>0</v>
      </c>
      <c r="V269" s="19">
        <v>0</v>
      </c>
      <c r="W269" s="19">
        <v>0</v>
      </c>
      <c r="X269" s="18">
        <v>0</v>
      </c>
      <c r="Y269" s="18" t="s">
        <v>368</v>
      </c>
      <c r="Z269" s="18">
        <v>0</v>
      </c>
      <c r="AA269" s="18">
        <v>0</v>
      </c>
      <c r="AB269" s="18">
        <v>0</v>
      </c>
      <c r="AC269" s="18">
        <v>0</v>
      </c>
      <c r="AD269" s="18">
        <v>0</v>
      </c>
      <c r="AE269" s="18">
        <v>0</v>
      </c>
      <c r="AF269" s="18">
        <v>0</v>
      </c>
      <c r="AG269" s="18">
        <v>0</v>
      </c>
      <c r="AH269" s="18">
        <v>0</v>
      </c>
      <c r="AI269" s="18">
        <v>0</v>
      </c>
      <c r="AJ269" s="18">
        <v>0</v>
      </c>
      <c r="AK269" s="18">
        <v>0</v>
      </c>
      <c r="AL269" s="18">
        <v>0</v>
      </c>
      <c r="AM269" s="18">
        <v>0</v>
      </c>
      <c r="AN269" s="18">
        <v>0</v>
      </c>
      <c r="AO269" s="18">
        <v>0</v>
      </c>
      <c r="AP269" s="18">
        <v>0</v>
      </c>
      <c r="AQ269" s="18">
        <v>0</v>
      </c>
      <c r="AR269" s="18">
        <v>0</v>
      </c>
      <c r="AS269" s="18">
        <v>0</v>
      </c>
      <c r="AT269" s="18">
        <v>0</v>
      </c>
      <c r="AU269" s="18">
        <v>0</v>
      </c>
      <c r="AV269" s="18">
        <v>0</v>
      </c>
      <c r="AW269" s="18">
        <v>0</v>
      </c>
      <c r="AX269" s="18">
        <v>0</v>
      </c>
      <c r="AY269" s="18">
        <v>0</v>
      </c>
      <c r="AZ269" s="18">
        <v>0</v>
      </c>
      <c r="BA269" s="18">
        <v>0</v>
      </c>
      <c r="BB269" s="18">
        <v>0</v>
      </c>
      <c r="BC269" s="18">
        <v>0</v>
      </c>
      <c r="BD269" s="18">
        <v>0</v>
      </c>
      <c r="BE269" s="18">
        <v>0</v>
      </c>
      <c r="BF269" s="18">
        <v>0</v>
      </c>
      <c r="BG269" s="18">
        <v>0</v>
      </c>
      <c r="BH269" s="18">
        <v>0</v>
      </c>
      <c r="BI269" s="18">
        <v>0</v>
      </c>
      <c r="BJ269" s="18">
        <v>0</v>
      </c>
      <c r="BK269" s="18">
        <v>0</v>
      </c>
      <c r="BL269" s="18">
        <v>0</v>
      </c>
      <c r="BM269" s="18">
        <v>0</v>
      </c>
      <c r="BN269" s="18">
        <v>0</v>
      </c>
      <c r="BO269" s="18">
        <v>0</v>
      </c>
      <c r="BP269" s="18">
        <v>0</v>
      </c>
      <c r="BQ269" s="18">
        <v>0</v>
      </c>
      <c r="BR269" s="18">
        <v>0</v>
      </c>
      <c r="BS269" s="18">
        <v>0</v>
      </c>
      <c r="BT269" s="18">
        <v>0</v>
      </c>
      <c r="BU269" s="18">
        <v>0</v>
      </c>
      <c r="BV269" s="18">
        <v>0</v>
      </c>
      <c r="BW269" s="18">
        <v>0</v>
      </c>
      <c r="BX269" s="18">
        <v>0</v>
      </c>
      <c r="BY269" s="18">
        <v>0</v>
      </c>
      <c r="BZ269" s="18">
        <v>0</v>
      </c>
      <c r="CA269" s="18">
        <v>0</v>
      </c>
      <c r="CB269" s="18">
        <v>0</v>
      </c>
      <c r="CC269" s="18">
        <v>0</v>
      </c>
      <c r="CD269" s="18">
        <v>0</v>
      </c>
      <c r="CE269" s="18">
        <v>0</v>
      </c>
      <c r="CF269" s="18">
        <v>0</v>
      </c>
      <c r="CG269" s="18">
        <v>0</v>
      </c>
      <c r="CH269" s="18">
        <v>0</v>
      </c>
      <c r="CI269" s="18">
        <v>0</v>
      </c>
      <c r="CJ269" s="18">
        <v>0</v>
      </c>
      <c r="CK269" s="18" t="str">
        <f t="shared" ca="1" si="133"/>
        <v>06</v>
      </c>
      <c r="CL269" s="18" t="str">
        <f t="shared" ca="1" si="134"/>
        <v>16</v>
      </c>
      <c r="CM269" s="18" t="str">
        <f t="shared" ca="1" si="135"/>
        <v>08</v>
      </c>
      <c r="CN269" s="18" t="str">
        <f t="shared" ca="1" si="136"/>
        <v>05</v>
      </c>
      <c r="CO269" s="18" t="str">
        <f t="shared" ca="1" si="144"/>
        <v>11</v>
      </c>
      <c r="CP269" s="18" t="str">
        <f t="shared" ca="1" si="138"/>
        <v>14</v>
      </c>
      <c r="CQ269" s="18" t="str">
        <f t="shared" ca="1" si="139"/>
        <v>2C</v>
      </c>
      <c r="CR269" s="23" t="str">
        <f t="shared" si="147"/>
        <v>FF</v>
      </c>
      <c r="CS269" s="18" t="s">
        <v>25</v>
      </c>
      <c r="CT269" s="18">
        <f t="shared" ca="1" si="132"/>
        <v>95</v>
      </c>
      <c r="CU269" s="16" t="str">
        <f t="shared" ca="1" si="141"/>
        <v>7B01015FA501000000000000000000000000000000000C0000000000000000000000000000000000000000000000000000000000000000000000000000000000000000000000000000000000000000000000000000000616080511142CFF7D</v>
      </c>
      <c r="CV269" s="95">
        <v>268</v>
      </c>
      <c r="CW269" s="21"/>
      <c r="CX269" s="18" t="str">
        <f t="shared" si="142"/>
        <v>00</v>
      </c>
      <c r="CY269" s="18">
        <f t="shared" si="143"/>
        <v>0</v>
      </c>
      <c r="CZ269" s="20"/>
      <c r="DA269" s="21"/>
    </row>
    <row r="270" spans="1:105" ht="33">
      <c r="A270" s="27"/>
      <c r="B270" s="157">
        <v>94</v>
      </c>
      <c r="C270" s="105" t="s">
        <v>12</v>
      </c>
      <c r="D270" s="104" t="s">
        <v>2</v>
      </c>
      <c r="E270" s="16">
        <v>1</v>
      </c>
      <c r="F270" s="101" t="str">
        <f t="shared" si="127"/>
        <v>000</v>
      </c>
      <c r="G270" s="22">
        <v>0</v>
      </c>
      <c r="H270" s="18" t="s">
        <v>18</v>
      </c>
      <c r="I270" s="18">
        <v>1</v>
      </c>
      <c r="J270" s="18">
        <v>1</v>
      </c>
      <c r="K270" s="18" t="s">
        <v>448</v>
      </c>
      <c r="L270" s="18" t="s">
        <v>449</v>
      </c>
      <c r="M270" s="18">
        <v>1</v>
      </c>
      <c r="N270" s="18">
        <v>0</v>
      </c>
      <c r="O270" s="18">
        <v>0</v>
      </c>
      <c r="P270" s="18">
        <v>0</v>
      </c>
      <c r="Q270" s="18">
        <v>0</v>
      </c>
      <c r="R270" s="18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8">
        <v>0</v>
      </c>
      <c r="Y270" s="18" t="s">
        <v>368</v>
      </c>
      <c r="Z270" s="18">
        <v>0</v>
      </c>
      <c r="AA270" s="18">
        <v>0</v>
      </c>
      <c r="AB270" s="18">
        <v>0</v>
      </c>
      <c r="AC270" s="18">
        <v>0</v>
      </c>
      <c r="AD270" s="18">
        <v>0</v>
      </c>
      <c r="AE270" s="18">
        <v>0</v>
      </c>
      <c r="AF270" s="18">
        <v>0</v>
      </c>
      <c r="AG270" s="18">
        <v>0</v>
      </c>
      <c r="AH270" s="18">
        <v>0</v>
      </c>
      <c r="AI270" s="18">
        <v>0</v>
      </c>
      <c r="AJ270" s="18">
        <v>0</v>
      </c>
      <c r="AK270" s="18">
        <v>0</v>
      </c>
      <c r="AL270" s="18">
        <v>0</v>
      </c>
      <c r="AM270" s="18">
        <v>0</v>
      </c>
      <c r="AN270" s="18">
        <v>0</v>
      </c>
      <c r="AO270" s="18">
        <v>0</v>
      </c>
      <c r="AP270" s="18">
        <v>0</v>
      </c>
      <c r="AQ270" s="18">
        <v>0</v>
      </c>
      <c r="AR270" s="18">
        <v>0</v>
      </c>
      <c r="AS270" s="18">
        <v>0</v>
      </c>
      <c r="AT270" s="18">
        <v>0</v>
      </c>
      <c r="AU270" s="18">
        <v>0</v>
      </c>
      <c r="AV270" s="18">
        <v>0</v>
      </c>
      <c r="AW270" s="18">
        <v>0</v>
      </c>
      <c r="AX270" s="18">
        <v>0</v>
      </c>
      <c r="AY270" s="18">
        <v>0</v>
      </c>
      <c r="AZ270" s="18">
        <v>0</v>
      </c>
      <c r="BA270" s="18">
        <v>0</v>
      </c>
      <c r="BB270" s="18">
        <v>0</v>
      </c>
      <c r="BC270" s="18">
        <v>0</v>
      </c>
      <c r="BD270" s="18">
        <v>0</v>
      </c>
      <c r="BE270" s="18">
        <v>0</v>
      </c>
      <c r="BF270" s="18">
        <v>0</v>
      </c>
      <c r="BG270" s="18">
        <v>0</v>
      </c>
      <c r="BH270" s="18">
        <v>0</v>
      </c>
      <c r="BI270" s="18">
        <v>0</v>
      </c>
      <c r="BJ270" s="18">
        <v>0</v>
      </c>
      <c r="BK270" s="18">
        <v>0</v>
      </c>
      <c r="BL270" s="18">
        <v>0</v>
      </c>
      <c r="BM270" s="18">
        <v>0</v>
      </c>
      <c r="BN270" s="18">
        <v>0</v>
      </c>
      <c r="BO270" s="18">
        <v>0</v>
      </c>
      <c r="BP270" s="18">
        <v>0</v>
      </c>
      <c r="BQ270" s="18">
        <v>0</v>
      </c>
      <c r="BR270" s="18">
        <v>0</v>
      </c>
      <c r="BS270" s="18">
        <v>0</v>
      </c>
      <c r="BT270" s="18">
        <v>0</v>
      </c>
      <c r="BU270" s="18">
        <v>0</v>
      </c>
      <c r="BV270" s="18">
        <v>0</v>
      </c>
      <c r="BW270" s="18">
        <v>0</v>
      </c>
      <c r="BX270" s="18">
        <v>0</v>
      </c>
      <c r="BY270" s="18">
        <v>0</v>
      </c>
      <c r="BZ270" s="18">
        <v>0</v>
      </c>
      <c r="CA270" s="18">
        <v>0</v>
      </c>
      <c r="CB270" s="18">
        <v>0</v>
      </c>
      <c r="CC270" s="18">
        <v>0</v>
      </c>
      <c r="CD270" s="18">
        <v>0</v>
      </c>
      <c r="CE270" s="18">
        <v>0</v>
      </c>
      <c r="CF270" s="18">
        <v>0</v>
      </c>
      <c r="CG270" s="18">
        <v>0</v>
      </c>
      <c r="CH270" s="18">
        <v>0</v>
      </c>
      <c r="CI270" s="18">
        <v>0</v>
      </c>
      <c r="CJ270" s="18">
        <v>0</v>
      </c>
      <c r="CK270" s="18" t="str">
        <f t="shared" ca="1" si="133"/>
        <v>06</v>
      </c>
      <c r="CL270" s="18" t="str">
        <f t="shared" ca="1" si="134"/>
        <v>16</v>
      </c>
      <c r="CM270" s="18" t="str">
        <f t="shared" ca="1" si="135"/>
        <v>08</v>
      </c>
      <c r="CN270" s="18" t="str">
        <f t="shared" ca="1" si="136"/>
        <v>05</v>
      </c>
      <c r="CO270" s="18" t="str">
        <f t="shared" ca="1" si="144"/>
        <v>11</v>
      </c>
      <c r="CP270" s="18" t="str">
        <f t="shared" ca="1" si="138"/>
        <v>14</v>
      </c>
      <c r="CQ270" s="18" t="str">
        <f t="shared" ca="1" si="139"/>
        <v>2C</v>
      </c>
      <c r="CR270" s="18" t="str">
        <f t="shared" ca="1" si="140"/>
        <v>00</v>
      </c>
      <c r="CS270" s="23">
        <f>G270</f>
        <v>0</v>
      </c>
      <c r="CT270" s="18">
        <f t="shared" ca="1" si="132"/>
        <v>95</v>
      </c>
      <c r="CU270" s="16" t="str">
        <f t="shared" ca="1" si="141"/>
        <v>7B01015FA501000000000000000000000000000000000C0000000000000000000000000000000000000000000000000000000000000000000000000000000000000000000000000000000000000000000000000000000616080511142C0000</v>
      </c>
      <c r="CV270" s="95">
        <v>269</v>
      </c>
      <c r="CW270" s="21"/>
      <c r="CX270" s="18" t="str">
        <f t="shared" si="142"/>
        <v>00</v>
      </c>
      <c r="CY270" s="18">
        <f t="shared" si="143"/>
        <v>0</v>
      </c>
      <c r="CZ270" s="20"/>
      <c r="DA270" s="21"/>
    </row>
    <row r="271" spans="1:105" ht="33">
      <c r="A271" s="27"/>
      <c r="B271" s="158"/>
      <c r="C271" s="167" t="s">
        <v>383</v>
      </c>
      <c r="D271" s="104"/>
      <c r="E271" s="16">
        <v>2</v>
      </c>
      <c r="F271" s="101" t="str">
        <f t="shared" si="127"/>
        <v>127</v>
      </c>
      <c r="G271" s="22" t="s">
        <v>246</v>
      </c>
      <c r="H271" s="18" t="s">
        <v>18</v>
      </c>
      <c r="I271" s="18">
        <v>1</v>
      </c>
      <c r="J271" s="18">
        <v>1</v>
      </c>
      <c r="K271" s="18" t="s">
        <v>448</v>
      </c>
      <c r="L271" s="18" t="s">
        <v>449</v>
      </c>
      <c r="M271" s="18">
        <v>1</v>
      </c>
      <c r="N271" s="18">
        <v>0</v>
      </c>
      <c r="O271" s="18">
        <v>0</v>
      </c>
      <c r="P271" s="18">
        <v>0</v>
      </c>
      <c r="Q271" s="18">
        <v>0</v>
      </c>
      <c r="R271" s="18">
        <v>0</v>
      </c>
      <c r="S271" s="19">
        <v>0</v>
      </c>
      <c r="T271" s="19">
        <v>0</v>
      </c>
      <c r="U271" s="19">
        <v>0</v>
      </c>
      <c r="V271" s="19">
        <v>0</v>
      </c>
      <c r="W271" s="19">
        <v>0</v>
      </c>
      <c r="X271" s="18">
        <v>0</v>
      </c>
      <c r="Y271" s="18" t="s">
        <v>368</v>
      </c>
      <c r="Z271" s="18">
        <v>0</v>
      </c>
      <c r="AA271" s="18">
        <v>0</v>
      </c>
      <c r="AB271" s="18">
        <v>0</v>
      </c>
      <c r="AC271" s="18">
        <v>0</v>
      </c>
      <c r="AD271" s="18">
        <v>0</v>
      </c>
      <c r="AE271" s="18">
        <v>0</v>
      </c>
      <c r="AF271" s="18">
        <v>0</v>
      </c>
      <c r="AG271" s="18">
        <v>0</v>
      </c>
      <c r="AH271" s="18">
        <v>0</v>
      </c>
      <c r="AI271" s="18">
        <v>0</v>
      </c>
      <c r="AJ271" s="18">
        <v>0</v>
      </c>
      <c r="AK271" s="18">
        <v>0</v>
      </c>
      <c r="AL271" s="18">
        <v>0</v>
      </c>
      <c r="AM271" s="18">
        <v>0</v>
      </c>
      <c r="AN271" s="18">
        <v>0</v>
      </c>
      <c r="AO271" s="18">
        <v>0</v>
      </c>
      <c r="AP271" s="18">
        <v>0</v>
      </c>
      <c r="AQ271" s="18">
        <v>0</v>
      </c>
      <c r="AR271" s="18">
        <v>0</v>
      </c>
      <c r="AS271" s="18">
        <v>0</v>
      </c>
      <c r="AT271" s="18">
        <v>0</v>
      </c>
      <c r="AU271" s="18">
        <v>0</v>
      </c>
      <c r="AV271" s="18">
        <v>0</v>
      </c>
      <c r="AW271" s="18">
        <v>0</v>
      </c>
      <c r="AX271" s="18">
        <v>0</v>
      </c>
      <c r="AY271" s="18">
        <v>0</v>
      </c>
      <c r="AZ271" s="18">
        <v>0</v>
      </c>
      <c r="BA271" s="18">
        <v>0</v>
      </c>
      <c r="BB271" s="18">
        <v>0</v>
      </c>
      <c r="BC271" s="18">
        <v>0</v>
      </c>
      <c r="BD271" s="18">
        <v>0</v>
      </c>
      <c r="BE271" s="18">
        <v>0</v>
      </c>
      <c r="BF271" s="18">
        <v>0</v>
      </c>
      <c r="BG271" s="18">
        <v>0</v>
      </c>
      <c r="BH271" s="18">
        <v>0</v>
      </c>
      <c r="BI271" s="18">
        <v>0</v>
      </c>
      <c r="BJ271" s="18">
        <v>0</v>
      </c>
      <c r="BK271" s="18">
        <v>0</v>
      </c>
      <c r="BL271" s="18">
        <v>0</v>
      </c>
      <c r="BM271" s="18">
        <v>0</v>
      </c>
      <c r="BN271" s="18">
        <v>0</v>
      </c>
      <c r="BO271" s="18">
        <v>0</v>
      </c>
      <c r="BP271" s="18">
        <v>0</v>
      </c>
      <c r="BQ271" s="18">
        <v>0</v>
      </c>
      <c r="BR271" s="18">
        <v>0</v>
      </c>
      <c r="BS271" s="18">
        <v>0</v>
      </c>
      <c r="BT271" s="18">
        <v>0</v>
      </c>
      <c r="BU271" s="18">
        <v>0</v>
      </c>
      <c r="BV271" s="18">
        <v>0</v>
      </c>
      <c r="BW271" s="18">
        <v>0</v>
      </c>
      <c r="BX271" s="18">
        <v>0</v>
      </c>
      <c r="BY271" s="18">
        <v>0</v>
      </c>
      <c r="BZ271" s="18">
        <v>0</v>
      </c>
      <c r="CA271" s="18">
        <v>0</v>
      </c>
      <c r="CB271" s="18">
        <v>0</v>
      </c>
      <c r="CC271" s="18">
        <v>0</v>
      </c>
      <c r="CD271" s="18">
        <v>0</v>
      </c>
      <c r="CE271" s="18">
        <v>0</v>
      </c>
      <c r="CF271" s="18">
        <v>0</v>
      </c>
      <c r="CG271" s="18">
        <v>0</v>
      </c>
      <c r="CH271" s="18">
        <v>0</v>
      </c>
      <c r="CI271" s="18">
        <v>0</v>
      </c>
      <c r="CJ271" s="18">
        <v>0</v>
      </c>
      <c r="CK271" s="18" t="str">
        <f t="shared" ca="1" si="133"/>
        <v>06</v>
      </c>
      <c r="CL271" s="18" t="str">
        <f t="shared" ca="1" si="134"/>
        <v>16</v>
      </c>
      <c r="CM271" s="18" t="str">
        <f t="shared" ca="1" si="135"/>
        <v>08</v>
      </c>
      <c r="CN271" s="18" t="str">
        <f t="shared" ca="1" si="136"/>
        <v>05</v>
      </c>
      <c r="CO271" s="18" t="str">
        <f t="shared" ca="1" si="144"/>
        <v>11</v>
      </c>
      <c r="CP271" s="18" t="str">
        <f t="shared" ca="1" si="138"/>
        <v>14</v>
      </c>
      <c r="CQ271" s="18" t="str">
        <f t="shared" ca="1" si="139"/>
        <v>2C</v>
      </c>
      <c r="CR271" s="18" t="str">
        <f t="shared" ca="1" si="140"/>
        <v>00</v>
      </c>
      <c r="CS271" s="23" t="str">
        <f t="shared" ref="CS271:CS272" si="148">G271</f>
        <v>7F</v>
      </c>
      <c r="CT271" s="18">
        <f t="shared" ca="1" si="132"/>
        <v>95</v>
      </c>
      <c r="CU271" s="16" t="str">
        <f t="shared" ca="1" si="141"/>
        <v>7B01015FA501000000000000000000000000000000000C0000000000000000000000000000000000000000000000000000000000000000000000000000000000000000000000000000000000000000000000000000000616080511142C007F</v>
      </c>
      <c r="CV271" s="95">
        <v>270</v>
      </c>
      <c r="CW271" s="21"/>
      <c r="CX271" s="18" t="str">
        <f t="shared" si="142"/>
        <v>00</v>
      </c>
      <c r="CY271" s="18">
        <f t="shared" si="143"/>
        <v>0</v>
      </c>
      <c r="CZ271" s="20"/>
      <c r="DA271" s="21"/>
    </row>
    <row r="272" spans="1:105" ht="33">
      <c r="A272" s="27"/>
      <c r="B272" s="159"/>
      <c r="C272" s="168"/>
      <c r="D272" s="104"/>
      <c r="E272" s="16">
        <v>3</v>
      </c>
      <c r="F272" s="101" t="str">
        <f t="shared" si="127"/>
        <v>255</v>
      </c>
      <c r="G272" s="22" t="s">
        <v>22</v>
      </c>
      <c r="H272" s="18" t="s">
        <v>18</v>
      </c>
      <c r="I272" s="18">
        <v>1</v>
      </c>
      <c r="J272" s="18">
        <v>1</v>
      </c>
      <c r="K272" s="18" t="s">
        <v>448</v>
      </c>
      <c r="L272" s="18" t="s">
        <v>449</v>
      </c>
      <c r="M272" s="18">
        <v>1</v>
      </c>
      <c r="N272" s="18">
        <v>0</v>
      </c>
      <c r="O272" s="18">
        <v>0</v>
      </c>
      <c r="P272" s="18">
        <v>0</v>
      </c>
      <c r="Q272" s="18">
        <v>0</v>
      </c>
      <c r="R272" s="18">
        <v>0</v>
      </c>
      <c r="S272" s="19">
        <v>0</v>
      </c>
      <c r="T272" s="19">
        <v>0</v>
      </c>
      <c r="U272" s="19">
        <v>0</v>
      </c>
      <c r="V272" s="19">
        <v>0</v>
      </c>
      <c r="W272" s="19">
        <v>0</v>
      </c>
      <c r="X272" s="18">
        <v>0</v>
      </c>
      <c r="Y272" s="18" t="s">
        <v>368</v>
      </c>
      <c r="Z272" s="18">
        <v>0</v>
      </c>
      <c r="AA272" s="18">
        <v>0</v>
      </c>
      <c r="AB272" s="18">
        <v>0</v>
      </c>
      <c r="AC272" s="18">
        <v>0</v>
      </c>
      <c r="AD272" s="18">
        <v>0</v>
      </c>
      <c r="AE272" s="18">
        <v>0</v>
      </c>
      <c r="AF272" s="18">
        <v>0</v>
      </c>
      <c r="AG272" s="18">
        <v>0</v>
      </c>
      <c r="AH272" s="18">
        <v>0</v>
      </c>
      <c r="AI272" s="18">
        <v>0</v>
      </c>
      <c r="AJ272" s="18">
        <v>0</v>
      </c>
      <c r="AK272" s="18">
        <v>0</v>
      </c>
      <c r="AL272" s="18">
        <v>0</v>
      </c>
      <c r="AM272" s="18">
        <v>0</v>
      </c>
      <c r="AN272" s="18">
        <v>0</v>
      </c>
      <c r="AO272" s="18">
        <v>0</v>
      </c>
      <c r="AP272" s="18">
        <v>0</v>
      </c>
      <c r="AQ272" s="18">
        <v>0</v>
      </c>
      <c r="AR272" s="18">
        <v>0</v>
      </c>
      <c r="AS272" s="18">
        <v>0</v>
      </c>
      <c r="AT272" s="18">
        <v>0</v>
      </c>
      <c r="AU272" s="18">
        <v>0</v>
      </c>
      <c r="AV272" s="18">
        <v>0</v>
      </c>
      <c r="AW272" s="18">
        <v>0</v>
      </c>
      <c r="AX272" s="18">
        <v>0</v>
      </c>
      <c r="AY272" s="18">
        <v>0</v>
      </c>
      <c r="AZ272" s="18">
        <v>0</v>
      </c>
      <c r="BA272" s="18">
        <v>0</v>
      </c>
      <c r="BB272" s="18">
        <v>0</v>
      </c>
      <c r="BC272" s="18">
        <v>0</v>
      </c>
      <c r="BD272" s="18">
        <v>0</v>
      </c>
      <c r="BE272" s="18">
        <v>0</v>
      </c>
      <c r="BF272" s="18">
        <v>0</v>
      </c>
      <c r="BG272" s="18">
        <v>0</v>
      </c>
      <c r="BH272" s="18">
        <v>0</v>
      </c>
      <c r="BI272" s="18">
        <v>0</v>
      </c>
      <c r="BJ272" s="18">
        <v>0</v>
      </c>
      <c r="BK272" s="18">
        <v>0</v>
      </c>
      <c r="BL272" s="18">
        <v>0</v>
      </c>
      <c r="BM272" s="18">
        <v>0</v>
      </c>
      <c r="BN272" s="18">
        <v>0</v>
      </c>
      <c r="BO272" s="18">
        <v>0</v>
      </c>
      <c r="BP272" s="18">
        <v>0</v>
      </c>
      <c r="BQ272" s="18">
        <v>0</v>
      </c>
      <c r="BR272" s="18">
        <v>0</v>
      </c>
      <c r="BS272" s="18">
        <v>0</v>
      </c>
      <c r="BT272" s="18">
        <v>0</v>
      </c>
      <c r="BU272" s="18">
        <v>0</v>
      </c>
      <c r="BV272" s="18">
        <v>0</v>
      </c>
      <c r="BW272" s="18">
        <v>0</v>
      </c>
      <c r="BX272" s="18">
        <v>0</v>
      </c>
      <c r="BY272" s="18">
        <v>0</v>
      </c>
      <c r="BZ272" s="18">
        <v>0</v>
      </c>
      <c r="CA272" s="18">
        <v>0</v>
      </c>
      <c r="CB272" s="18">
        <v>0</v>
      </c>
      <c r="CC272" s="18">
        <v>0</v>
      </c>
      <c r="CD272" s="18">
        <v>0</v>
      </c>
      <c r="CE272" s="18">
        <v>0</v>
      </c>
      <c r="CF272" s="18">
        <v>0</v>
      </c>
      <c r="CG272" s="18">
        <v>0</v>
      </c>
      <c r="CH272" s="18">
        <v>0</v>
      </c>
      <c r="CI272" s="18">
        <v>0</v>
      </c>
      <c r="CJ272" s="18">
        <v>0</v>
      </c>
      <c r="CK272" s="18" t="str">
        <f t="shared" ca="1" si="133"/>
        <v>06</v>
      </c>
      <c r="CL272" s="18" t="str">
        <f t="shared" ca="1" si="134"/>
        <v>16</v>
      </c>
      <c r="CM272" s="18" t="str">
        <f t="shared" ca="1" si="135"/>
        <v>08</v>
      </c>
      <c r="CN272" s="18" t="str">
        <f t="shared" ca="1" si="136"/>
        <v>05</v>
      </c>
      <c r="CO272" s="18" t="str">
        <f t="shared" ca="1" si="144"/>
        <v>11</v>
      </c>
      <c r="CP272" s="18" t="str">
        <f t="shared" ca="1" si="138"/>
        <v>14</v>
      </c>
      <c r="CQ272" s="18" t="str">
        <f t="shared" ca="1" si="139"/>
        <v>2C</v>
      </c>
      <c r="CR272" s="18" t="str">
        <f t="shared" ca="1" si="140"/>
        <v>00</v>
      </c>
      <c r="CS272" s="23" t="str">
        <f t="shared" si="148"/>
        <v>FF</v>
      </c>
      <c r="CT272" s="18">
        <f t="shared" ca="1" si="132"/>
        <v>95</v>
      </c>
      <c r="CU272" s="16" t="str">
        <f t="shared" ca="1" si="141"/>
        <v>7B01015FA501000000000000000000000000000000000C0000000000000000000000000000000000000000000000000000000000000000000000000000000000000000000000000000000000000000000000000000000616080511142C00FF</v>
      </c>
      <c r="CV272" s="95">
        <v>271</v>
      </c>
      <c r="CW272" s="21"/>
      <c r="CX272" s="18" t="str">
        <f t="shared" si="142"/>
        <v>00</v>
      </c>
      <c r="CY272" s="18">
        <f t="shared" si="143"/>
        <v>0</v>
      </c>
      <c r="CZ272" s="20"/>
      <c r="DA272" s="21"/>
    </row>
    <row r="273" spans="1:105">
      <c r="A273" s="71"/>
      <c r="B273" s="91"/>
      <c r="C273" s="106"/>
      <c r="D273" s="107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76"/>
      <c r="AY273" s="76"/>
      <c r="AZ273" s="76"/>
      <c r="BA273" s="76"/>
      <c r="BB273" s="76"/>
      <c r="BC273" s="76"/>
      <c r="BD273" s="76"/>
      <c r="BE273" s="76"/>
      <c r="BF273" s="76"/>
      <c r="BG273" s="76"/>
      <c r="BH273" s="76"/>
      <c r="BI273" s="76"/>
      <c r="BJ273" s="76"/>
      <c r="BK273" s="76"/>
      <c r="BL273" s="76"/>
      <c r="BM273" s="76"/>
      <c r="BN273" s="76"/>
      <c r="BO273" s="76"/>
      <c r="BP273" s="76"/>
      <c r="BQ273" s="76"/>
      <c r="BR273" s="76"/>
      <c r="BS273" s="76"/>
      <c r="BT273" s="76"/>
      <c r="BU273" s="76"/>
      <c r="BV273" s="76"/>
      <c r="BW273" s="76"/>
      <c r="BX273" s="76"/>
      <c r="BY273" s="76"/>
      <c r="BZ273" s="76"/>
      <c r="CA273" s="76"/>
      <c r="CB273" s="76"/>
      <c r="CC273" s="76"/>
      <c r="CD273" s="76"/>
      <c r="CE273" s="76"/>
      <c r="CF273" s="76"/>
      <c r="CG273" s="76"/>
      <c r="CH273" s="76"/>
      <c r="CI273" s="76"/>
      <c r="CJ273" s="76"/>
      <c r="CK273" s="76"/>
      <c r="CL273" s="76"/>
      <c r="CM273" s="76"/>
      <c r="CN273" s="76"/>
      <c r="CO273" s="76"/>
      <c r="CP273" s="76"/>
      <c r="CQ273" s="76"/>
      <c r="CR273" s="76"/>
      <c r="CS273" s="76"/>
      <c r="CT273" s="76"/>
      <c r="CU273" s="76"/>
      <c r="CV273" s="92"/>
      <c r="CW273" s="75"/>
      <c r="CX273" s="76"/>
      <c r="CY273" s="76"/>
      <c r="CZ273" s="76"/>
      <c r="DA273" s="75"/>
    </row>
  </sheetData>
  <sheetProtection algorithmName="SHA-512" hashValue="lS0pn2Q6H5/laUJaYWQoyRo1FZlHkqmbFSAH13D/1KKzWEKU9uHQGYkVNw8FlIf6kvVhrC4Oh/gJuNA+7y3ULQ==" saltValue="L1wKfok/XG4BFjJOgQfntA==" spinCount="100000" sheet="1" objects="1" scenarios="1"/>
  <mergeCells count="180">
    <mergeCell ref="B264:B266"/>
    <mergeCell ref="C265:C266"/>
    <mergeCell ref="B267:B269"/>
    <mergeCell ref="C268:C269"/>
    <mergeCell ref="B270:B272"/>
    <mergeCell ref="C271:C272"/>
    <mergeCell ref="B255:B257"/>
    <mergeCell ref="C256:C257"/>
    <mergeCell ref="B258:B260"/>
    <mergeCell ref="C259:C260"/>
    <mergeCell ref="B261:B263"/>
    <mergeCell ref="C262:C263"/>
    <mergeCell ref="B246:B248"/>
    <mergeCell ref="C247:C248"/>
    <mergeCell ref="B249:B251"/>
    <mergeCell ref="C250:C251"/>
    <mergeCell ref="B252:B254"/>
    <mergeCell ref="C253:C254"/>
    <mergeCell ref="B237:B239"/>
    <mergeCell ref="C238:C239"/>
    <mergeCell ref="B240:B242"/>
    <mergeCell ref="C241:C242"/>
    <mergeCell ref="B243:B245"/>
    <mergeCell ref="C244:C245"/>
    <mergeCell ref="B228:B230"/>
    <mergeCell ref="C229:C230"/>
    <mergeCell ref="B231:B233"/>
    <mergeCell ref="C232:C233"/>
    <mergeCell ref="B234:B236"/>
    <mergeCell ref="C235:C236"/>
    <mergeCell ref="B219:B221"/>
    <mergeCell ref="C220:C221"/>
    <mergeCell ref="B222:B224"/>
    <mergeCell ref="C223:C224"/>
    <mergeCell ref="B225:B227"/>
    <mergeCell ref="C226:C227"/>
    <mergeCell ref="B210:B212"/>
    <mergeCell ref="C211:C212"/>
    <mergeCell ref="B213:B215"/>
    <mergeCell ref="C214:C215"/>
    <mergeCell ref="B216:B218"/>
    <mergeCell ref="C217:C218"/>
    <mergeCell ref="B201:B203"/>
    <mergeCell ref="C202:C203"/>
    <mergeCell ref="B204:B206"/>
    <mergeCell ref="C205:C206"/>
    <mergeCell ref="B207:B209"/>
    <mergeCell ref="C208:C209"/>
    <mergeCell ref="B192:B194"/>
    <mergeCell ref="C193:C194"/>
    <mergeCell ref="B195:B197"/>
    <mergeCell ref="C196:C197"/>
    <mergeCell ref="B198:B200"/>
    <mergeCell ref="C199:C200"/>
    <mergeCell ref="B183:B185"/>
    <mergeCell ref="C184:C185"/>
    <mergeCell ref="B186:B188"/>
    <mergeCell ref="C187:C188"/>
    <mergeCell ref="B189:B191"/>
    <mergeCell ref="C190:C191"/>
    <mergeCell ref="B174:B176"/>
    <mergeCell ref="C175:C176"/>
    <mergeCell ref="B177:B179"/>
    <mergeCell ref="C178:C179"/>
    <mergeCell ref="B180:B182"/>
    <mergeCell ref="C181:C182"/>
    <mergeCell ref="B165:B167"/>
    <mergeCell ref="C166:C167"/>
    <mergeCell ref="B168:B170"/>
    <mergeCell ref="C169:C170"/>
    <mergeCell ref="B171:B173"/>
    <mergeCell ref="C172:C173"/>
    <mergeCell ref="B156:B158"/>
    <mergeCell ref="C157:C158"/>
    <mergeCell ref="B159:B161"/>
    <mergeCell ref="C160:C161"/>
    <mergeCell ref="B162:B164"/>
    <mergeCell ref="C163:C164"/>
    <mergeCell ref="B147:B149"/>
    <mergeCell ref="C148:C149"/>
    <mergeCell ref="B150:B152"/>
    <mergeCell ref="C151:C152"/>
    <mergeCell ref="B153:B155"/>
    <mergeCell ref="C154:C155"/>
    <mergeCell ref="B138:B140"/>
    <mergeCell ref="C139:C140"/>
    <mergeCell ref="B141:B143"/>
    <mergeCell ref="C142:C143"/>
    <mergeCell ref="B144:B146"/>
    <mergeCell ref="C145:C146"/>
    <mergeCell ref="B129:B131"/>
    <mergeCell ref="C130:C131"/>
    <mergeCell ref="B132:B134"/>
    <mergeCell ref="C133:C134"/>
    <mergeCell ref="B135:B137"/>
    <mergeCell ref="C136:C137"/>
    <mergeCell ref="B120:B122"/>
    <mergeCell ref="C121:C122"/>
    <mergeCell ref="B123:B125"/>
    <mergeCell ref="C124:C125"/>
    <mergeCell ref="B126:B128"/>
    <mergeCell ref="C127:C128"/>
    <mergeCell ref="B111:B113"/>
    <mergeCell ref="C112:C113"/>
    <mergeCell ref="B114:B116"/>
    <mergeCell ref="C115:C116"/>
    <mergeCell ref="B117:B119"/>
    <mergeCell ref="C118:C119"/>
    <mergeCell ref="B102:B104"/>
    <mergeCell ref="C103:C104"/>
    <mergeCell ref="B105:B107"/>
    <mergeCell ref="C106:C107"/>
    <mergeCell ref="B108:B110"/>
    <mergeCell ref="C109:C110"/>
    <mergeCell ref="B93:B95"/>
    <mergeCell ref="C94:C95"/>
    <mergeCell ref="B96:B98"/>
    <mergeCell ref="C97:C98"/>
    <mergeCell ref="B99:B101"/>
    <mergeCell ref="C100:C101"/>
    <mergeCell ref="B84:B86"/>
    <mergeCell ref="C85:C86"/>
    <mergeCell ref="B87:B89"/>
    <mergeCell ref="C88:C89"/>
    <mergeCell ref="B90:B92"/>
    <mergeCell ref="C91:C92"/>
    <mergeCell ref="B75:B77"/>
    <mergeCell ref="C76:C77"/>
    <mergeCell ref="B78:B80"/>
    <mergeCell ref="C79:C80"/>
    <mergeCell ref="B81:B83"/>
    <mergeCell ref="C82:C83"/>
    <mergeCell ref="B66:B68"/>
    <mergeCell ref="C67:C68"/>
    <mergeCell ref="B69:B71"/>
    <mergeCell ref="C70:C71"/>
    <mergeCell ref="B72:B74"/>
    <mergeCell ref="C73:C74"/>
    <mergeCell ref="B57:B59"/>
    <mergeCell ref="C58:C59"/>
    <mergeCell ref="B60:B62"/>
    <mergeCell ref="C61:C62"/>
    <mergeCell ref="B63:B65"/>
    <mergeCell ref="C64:C65"/>
    <mergeCell ref="B48:B50"/>
    <mergeCell ref="C49:C50"/>
    <mergeCell ref="B51:B53"/>
    <mergeCell ref="C52:C53"/>
    <mergeCell ref="B54:B56"/>
    <mergeCell ref="C55:C56"/>
    <mergeCell ref="B39:B41"/>
    <mergeCell ref="C40:C41"/>
    <mergeCell ref="B42:B44"/>
    <mergeCell ref="C43:C44"/>
    <mergeCell ref="B45:B47"/>
    <mergeCell ref="C46:C47"/>
    <mergeCell ref="B30:B32"/>
    <mergeCell ref="C31:C32"/>
    <mergeCell ref="B33:B35"/>
    <mergeCell ref="C34:C35"/>
    <mergeCell ref="B36:B38"/>
    <mergeCell ref="C37:C38"/>
    <mergeCell ref="B21:B23"/>
    <mergeCell ref="C22:C23"/>
    <mergeCell ref="B24:B26"/>
    <mergeCell ref="C25:C26"/>
    <mergeCell ref="B27:B29"/>
    <mergeCell ref="C28:C29"/>
    <mergeCell ref="B12:B14"/>
    <mergeCell ref="C13:C14"/>
    <mergeCell ref="B15:B17"/>
    <mergeCell ref="C16:C17"/>
    <mergeCell ref="B18:B20"/>
    <mergeCell ref="C19:C20"/>
    <mergeCell ref="B3:B5"/>
    <mergeCell ref="C4:C5"/>
    <mergeCell ref="B6:B8"/>
    <mergeCell ref="C7:C8"/>
    <mergeCell ref="B9:B11"/>
    <mergeCell ref="C10:C11"/>
  </mergeCells>
  <phoneticPr fontId="1" type="noConversion"/>
  <conditionalFormatting sqref="CV2:CV272">
    <cfRule type="duplicateValues" dxfId="12" priority="1"/>
  </conditionalFormatting>
  <dataValidations count="2">
    <dataValidation type="list" allowBlank="1" showInputMessage="1" showErrorMessage="1" sqref="CZ2:CZ272" xr:uid="{EF643F72-9B52-41D6-92F3-4D487501F98C}">
      <formula1>Res</formula1>
    </dataValidation>
    <dataValidation type="whole" allowBlank="1" showInputMessage="1" showErrorMessage="1" sqref="CV2:CV272" xr:uid="{9F504EEB-CBA3-4D50-A41D-001E8D5601F6}">
      <formula1>1</formula1>
      <formula2>300</formula2>
    </dataValidation>
  </dataValidations>
  <pageMargins left="0.17" right="0.17" top="0.41" bottom="0.41" header="0.3" footer="0.3"/>
  <pageSetup paperSize="9" scale="25" fitToHeight="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02989-2541-41E7-957E-E04F73E713D5}">
  <sheetPr codeName="Sheet21">
    <pageSetUpPr fitToPage="1"/>
  </sheetPr>
  <dimension ref="A1:X30"/>
  <sheetViews>
    <sheetView zoomScale="85" zoomScaleNormal="85" workbookViewId="0">
      <pane xSplit="7" ySplit="1" topLeftCell="H2" activePane="bottomRight" state="frozen"/>
      <selection activeCell="B1" sqref="B1"/>
      <selection pane="topRight" activeCell="G1" sqref="G1"/>
      <selection pane="bottomLeft" activeCell="B4" sqref="B4"/>
      <selection pane="bottomRight" activeCell="S1" sqref="S1"/>
    </sheetView>
  </sheetViews>
  <sheetFormatPr defaultRowHeight="16.5"/>
  <cols>
    <col min="1" max="1" width="31.125" style="74" customWidth="1"/>
    <col min="2" max="2" width="6" style="93" customWidth="1"/>
    <col min="3" max="3" width="22" style="82" customWidth="1"/>
    <col min="4" max="4" width="12.125" style="108" bestFit="1" customWidth="1"/>
    <col min="5" max="5" width="5.625" style="77" customWidth="1"/>
    <col min="6" max="6" width="8.875" style="77" customWidth="1"/>
    <col min="7" max="7" width="9.5" style="77" customWidth="1"/>
    <col min="8" max="14" width="5.375" style="77" customWidth="1"/>
    <col min="15" max="15" width="8.125" style="77" customWidth="1"/>
    <col min="16" max="17" width="5.375" style="77" customWidth="1"/>
    <col min="18" max="18" width="23" style="77" bestFit="1" customWidth="1"/>
    <col min="19" max="19" width="5.375" style="94" customWidth="1"/>
    <col min="20" max="20" width="28.875" style="78" customWidth="1"/>
    <col min="21" max="22" width="5.375" style="77" customWidth="1"/>
    <col min="23" max="23" width="7.5" style="77" customWidth="1"/>
    <col min="24" max="24" width="82.875" style="77" bestFit="1" customWidth="1"/>
    <col min="25" max="16384" width="9" style="74"/>
  </cols>
  <sheetData>
    <row r="1" spans="1:24" s="99" customFormat="1" ht="27">
      <c r="A1" s="96" t="s">
        <v>232</v>
      </c>
      <c r="B1" s="96" t="s">
        <v>15</v>
      </c>
      <c r="C1" s="97" t="s">
        <v>52</v>
      </c>
      <c r="D1" s="97" t="s">
        <v>54</v>
      </c>
      <c r="E1" s="83" t="s">
        <v>15</v>
      </c>
      <c r="F1" s="83" t="s">
        <v>259</v>
      </c>
      <c r="G1" s="83" t="s">
        <v>260</v>
      </c>
      <c r="H1" s="83" t="s">
        <v>6</v>
      </c>
      <c r="I1" s="83" t="s">
        <v>26</v>
      </c>
      <c r="J1" s="83" t="s">
        <v>233</v>
      </c>
      <c r="K1" s="83" t="s">
        <v>27</v>
      </c>
      <c r="L1" s="83" t="s">
        <v>29</v>
      </c>
      <c r="M1" s="83" t="s">
        <v>10</v>
      </c>
      <c r="N1" s="83" t="s">
        <v>261</v>
      </c>
      <c r="O1" s="83" t="s">
        <v>20</v>
      </c>
      <c r="P1" s="83" t="s">
        <v>12</v>
      </c>
      <c r="Q1" s="83" t="s">
        <v>713</v>
      </c>
      <c r="R1" s="83" t="s">
        <v>21</v>
      </c>
      <c r="S1" s="98" t="s">
        <v>787</v>
      </c>
      <c r="T1" s="83" t="s">
        <v>17</v>
      </c>
      <c r="U1" s="83" t="s">
        <v>155</v>
      </c>
      <c r="V1" s="83" t="s">
        <v>243</v>
      </c>
      <c r="W1" s="83" t="s">
        <v>34</v>
      </c>
      <c r="X1" s="83" t="s">
        <v>32</v>
      </c>
    </row>
    <row r="2" spans="1:24" ht="20.25">
      <c r="A2" s="41" t="s">
        <v>450</v>
      </c>
      <c r="B2" s="85">
        <f>COUNTA(S2:S300)</f>
        <v>28</v>
      </c>
      <c r="C2" s="100" t="s">
        <v>53</v>
      </c>
      <c r="D2" s="100"/>
      <c r="E2" s="42">
        <v>0</v>
      </c>
      <c r="F2" s="101" t="str">
        <f>TEXT(HEX2DEC(G2),"000")</f>
        <v>123</v>
      </c>
      <c r="G2" s="17" t="s">
        <v>18</v>
      </c>
      <c r="H2" s="18" t="s">
        <v>18</v>
      </c>
      <c r="I2" s="18">
        <v>1</v>
      </c>
      <c r="J2" s="18">
        <v>1</v>
      </c>
      <c r="K2" s="18">
        <v>9</v>
      </c>
      <c r="L2" s="18" t="s">
        <v>453</v>
      </c>
      <c r="M2" s="18">
        <v>1</v>
      </c>
      <c r="N2" s="18">
        <v>0</v>
      </c>
      <c r="O2" s="18" t="str">
        <f>TEXT(DEC2HEX(_xlfn.BITAND(SUM(
HEX2DEC(H2)+HEX2DEC(I2)+HEX2DEC(J2)+HEX2DEC(K2)+HEX2DEC(L2)+HEX2DEC(M2)+HEX2DEC(N2)
),85)),"00")</f>
        <v>05</v>
      </c>
      <c r="P2" s="18" t="s">
        <v>25</v>
      </c>
      <c r="Q2" s="18">
        <f t="shared" ref="Q2:Q29" si="0">(LEN(R2)/2)</f>
        <v>9</v>
      </c>
      <c r="R2" s="16" t="str">
        <f>CONCATENATE(
TEXT(H2,"00"),TEXT(I2,"00"),TEXT(J2,"00"),TEXT(K2,"00"),TEXT(L2,"00"),
TEXT(M2,"00"),TEXT(N2,"00"),
TEXT(O2,"00"),TEXT(P2,"00")
)</f>
        <v>7B010109A60100057D</v>
      </c>
      <c r="S2" s="95">
        <v>1</v>
      </c>
      <c r="T2" s="21" t="s">
        <v>794</v>
      </c>
      <c r="U2" s="18" t="e">
        <f>TEXT(DEC2HEX(_xlfn.BITAND(SUM(
HEX2DEC(MID(T2, 1,2))+HEX2DEC(MID(T2, 4,2))+
HEX2DEC(MID(T2, 7,2))+HEX2DEC(MID(T2,10,2))+
HEX2DEC(MID(T2,13,2))+HEX2DEC(MID(T2,16,2))+
HEX2DEC(MID(T2,19,2))
),85)),"00")</f>
        <v>#NUM!</v>
      </c>
      <c r="V2" s="18">
        <f>(LEN(T2)/3)</f>
        <v>1.3333333333333333</v>
      </c>
      <c r="W2" s="20" t="s">
        <v>36</v>
      </c>
      <c r="X2" s="21" t="s">
        <v>750</v>
      </c>
    </row>
    <row r="3" spans="1:24" ht="20.25">
      <c r="A3" s="40" t="s">
        <v>5</v>
      </c>
      <c r="B3" s="157">
        <v>0</v>
      </c>
      <c r="C3" s="102" t="s">
        <v>6</v>
      </c>
      <c r="D3" s="103" t="s">
        <v>0</v>
      </c>
      <c r="E3" s="16">
        <v>1</v>
      </c>
      <c r="F3" s="101" t="str">
        <f t="shared" ref="F3:F23" si="1">TEXT(HEX2DEC(G3),"000")</f>
        <v>000</v>
      </c>
      <c r="G3" s="22">
        <v>0</v>
      </c>
      <c r="H3" s="23">
        <f>G3</f>
        <v>0</v>
      </c>
      <c r="I3" s="18">
        <v>1</v>
      </c>
      <c r="J3" s="18">
        <v>1</v>
      </c>
      <c r="K3" s="18">
        <v>9</v>
      </c>
      <c r="L3" s="18" t="s">
        <v>453</v>
      </c>
      <c r="M3" s="18">
        <v>1</v>
      </c>
      <c r="N3" s="18">
        <v>0</v>
      </c>
      <c r="O3" s="18" t="str">
        <f t="shared" ref="O3:O29" si="2">TEXT(DEC2HEX(_xlfn.BITAND(SUM(
HEX2DEC(H3)+HEX2DEC(I3)+HEX2DEC(J3)+HEX2DEC(K3)+HEX2DEC(L3)+HEX2DEC(M3)+HEX2DEC(N3)
),85)),"00")</f>
        <v>10</v>
      </c>
      <c r="P3" s="18" t="s">
        <v>25</v>
      </c>
      <c r="Q3" s="18">
        <f t="shared" si="0"/>
        <v>9</v>
      </c>
      <c r="R3" s="16" t="str">
        <f t="shared" ref="R3:R29" si="3">CONCATENATE(
TEXT(H3,"00"),TEXT(I3,"00"),TEXT(J3,"00"),TEXT(K3,"00"),TEXT(L3,"00"),
TEXT(M3,"00"),TEXT(N3,"00"),
TEXT(O3,"00"),TEXT(P3,"00")
)</f>
        <v>00010109A60100107D</v>
      </c>
      <c r="S3" s="95">
        <v>2</v>
      </c>
      <c r="T3" s="21" t="s">
        <v>793</v>
      </c>
      <c r="U3" s="18" t="e">
        <f t="shared" ref="U3:U29" si="4">TEXT(DEC2HEX(_xlfn.BITAND(SUM(
HEX2DEC(MID(T3, 1,2))+HEX2DEC(MID(T3, 4,2))+
HEX2DEC(MID(T3, 7,2))+HEX2DEC(MID(T3,10,2))+
HEX2DEC(MID(T3,13,2))+HEX2DEC(MID(T3,16,2))+
HEX2DEC(MID(T3,19,2))
),85)),"00")</f>
        <v>#NUM!</v>
      </c>
      <c r="V3" s="18">
        <f t="shared" ref="V3:V29" si="5">(LEN(T3)/3)</f>
        <v>1.3333333333333333</v>
      </c>
      <c r="W3" s="20"/>
      <c r="X3" s="21"/>
    </row>
    <row r="4" spans="1:24" ht="20.25">
      <c r="A4" s="27"/>
      <c r="B4" s="158"/>
      <c r="C4" s="165" t="s">
        <v>341</v>
      </c>
      <c r="D4" s="104"/>
      <c r="E4" s="16">
        <v>2</v>
      </c>
      <c r="F4" s="101" t="str">
        <f t="shared" si="1"/>
        <v>127</v>
      </c>
      <c r="G4" s="22" t="s">
        <v>246</v>
      </c>
      <c r="H4" s="23" t="str">
        <f t="shared" ref="H4:H5" si="6">G4</f>
        <v>7F</v>
      </c>
      <c r="I4" s="18">
        <v>1</v>
      </c>
      <c r="J4" s="18">
        <v>1</v>
      </c>
      <c r="K4" s="18">
        <v>9</v>
      </c>
      <c r="L4" s="18" t="s">
        <v>453</v>
      </c>
      <c r="M4" s="18">
        <v>1</v>
      </c>
      <c r="N4" s="18">
        <v>0</v>
      </c>
      <c r="O4" s="18" t="str">
        <f t="shared" si="2"/>
        <v>11</v>
      </c>
      <c r="P4" s="18" t="s">
        <v>25</v>
      </c>
      <c r="Q4" s="18">
        <f t="shared" si="0"/>
        <v>9</v>
      </c>
      <c r="R4" s="16" t="str">
        <f t="shared" si="3"/>
        <v>7F010109A60100117D</v>
      </c>
      <c r="S4" s="95">
        <v>3</v>
      </c>
      <c r="T4" s="21" t="s">
        <v>793</v>
      </c>
      <c r="U4" s="18" t="e">
        <f t="shared" si="4"/>
        <v>#NUM!</v>
      </c>
      <c r="V4" s="18">
        <f t="shared" si="5"/>
        <v>1.3333333333333333</v>
      </c>
      <c r="W4" s="20"/>
      <c r="X4" s="21"/>
    </row>
    <row r="5" spans="1:24" ht="20.25">
      <c r="A5" s="45"/>
      <c r="B5" s="159"/>
      <c r="C5" s="166"/>
      <c r="D5" s="104"/>
      <c r="E5" s="16">
        <v>3</v>
      </c>
      <c r="F5" s="101" t="str">
        <f t="shared" si="1"/>
        <v>255</v>
      </c>
      <c r="G5" s="22" t="s">
        <v>22</v>
      </c>
      <c r="H5" s="23" t="str">
        <f t="shared" si="6"/>
        <v>FF</v>
      </c>
      <c r="I5" s="18">
        <v>1</v>
      </c>
      <c r="J5" s="18">
        <v>1</v>
      </c>
      <c r="K5" s="18">
        <v>9</v>
      </c>
      <c r="L5" s="18" t="s">
        <v>453</v>
      </c>
      <c r="M5" s="18">
        <v>1</v>
      </c>
      <c r="N5" s="18">
        <v>0</v>
      </c>
      <c r="O5" s="18" t="str">
        <f t="shared" si="2"/>
        <v>11</v>
      </c>
      <c r="P5" s="18" t="s">
        <v>25</v>
      </c>
      <c r="Q5" s="18">
        <f t="shared" si="0"/>
        <v>9</v>
      </c>
      <c r="R5" s="16" t="str">
        <f>CONCATENATE(
TEXT(H5,"00"),TEXT(I5,"00"),TEXT(J5,"00"),TEXT(K5,"00"),TEXT(L5,"00"),
TEXT(M5,"00"),TEXT(N5,"00"),
TEXT(O5,"00"),TEXT(P5,"00")
)</f>
        <v>FF010109A60100117D</v>
      </c>
      <c r="S5" s="95">
        <v>4</v>
      </c>
      <c r="T5" s="21"/>
      <c r="U5" s="18" t="str">
        <f t="shared" si="4"/>
        <v>00</v>
      </c>
      <c r="V5" s="18">
        <f t="shared" si="5"/>
        <v>0</v>
      </c>
      <c r="W5" s="20"/>
      <c r="X5" s="21"/>
    </row>
    <row r="6" spans="1:24" ht="20.25" customHeight="1">
      <c r="A6" s="45"/>
      <c r="B6" s="157">
        <v>1</v>
      </c>
      <c r="C6" s="105" t="s">
        <v>3</v>
      </c>
      <c r="D6" s="104" t="s">
        <v>715</v>
      </c>
      <c r="E6" s="16">
        <v>1</v>
      </c>
      <c r="F6" s="101" t="str">
        <f t="shared" si="1"/>
        <v>000</v>
      </c>
      <c r="G6" s="22">
        <v>0</v>
      </c>
      <c r="H6" s="18" t="s">
        <v>18</v>
      </c>
      <c r="I6" s="23">
        <f>G6</f>
        <v>0</v>
      </c>
      <c r="J6" s="18">
        <v>1</v>
      </c>
      <c r="K6" s="18">
        <v>9</v>
      </c>
      <c r="L6" s="18" t="s">
        <v>453</v>
      </c>
      <c r="M6" s="18">
        <v>1</v>
      </c>
      <c r="N6" s="18">
        <v>0</v>
      </c>
      <c r="O6" s="18" t="str">
        <f t="shared" si="2"/>
        <v>04</v>
      </c>
      <c r="P6" s="18" t="s">
        <v>25</v>
      </c>
      <c r="Q6" s="18">
        <f t="shared" si="0"/>
        <v>9</v>
      </c>
      <c r="R6" s="16" t="str">
        <f t="shared" si="3"/>
        <v>7B000109A60100047D</v>
      </c>
      <c r="S6" s="95">
        <v>5</v>
      </c>
      <c r="T6" s="21"/>
      <c r="U6" s="18" t="str">
        <f t="shared" si="4"/>
        <v>00</v>
      </c>
      <c r="V6" s="18">
        <f t="shared" si="5"/>
        <v>0</v>
      </c>
      <c r="W6" s="20"/>
      <c r="X6" s="21"/>
    </row>
    <row r="7" spans="1:24" ht="20.25" customHeight="1">
      <c r="A7" s="89"/>
      <c r="B7" s="158"/>
      <c r="C7" s="165" t="s">
        <v>342</v>
      </c>
      <c r="D7" s="104"/>
      <c r="E7" s="16">
        <v>2</v>
      </c>
      <c r="F7" s="101" t="str">
        <f t="shared" si="1"/>
        <v>127</v>
      </c>
      <c r="G7" s="22" t="s">
        <v>246</v>
      </c>
      <c r="H7" s="18" t="s">
        <v>18</v>
      </c>
      <c r="I7" s="23" t="str">
        <f t="shared" ref="I7:I8" si="7">G7</f>
        <v>7F</v>
      </c>
      <c r="J7" s="18">
        <v>1</v>
      </c>
      <c r="K7" s="18">
        <v>9</v>
      </c>
      <c r="L7" s="18" t="s">
        <v>453</v>
      </c>
      <c r="M7" s="18">
        <v>1</v>
      </c>
      <c r="N7" s="18">
        <v>0</v>
      </c>
      <c r="O7" s="18" t="str">
        <f t="shared" si="2"/>
        <v>01</v>
      </c>
      <c r="P7" s="18" t="s">
        <v>25</v>
      </c>
      <c r="Q7" s="18">
        <f t="shared" si="0"/>
        <v>9</v>
      </c>
      <c r="R7" s="16" t="str">
        <f>CONCATENATE(
TEXT(H7,"00"),TEXT(I7,"00"),TEXT(J7,"00"),TEXT(K7,"00"),TEXT(L7,"00"),
TEXT(M7,"00"),TEXT(N7,"00"),
TEXT(O7,"00"),TEXT(P7,"00")
)</f>
        <v>7B7F0109A60100017D</v>
      </c>
      <c r="S7" s="95">
        <v>6</v>
      </c>
      <c r="T7" s="21"/>
      <c r="U7" s="18" t="str">
        <f t="shared" si="4"/>
        <v>00</v>
      </c>
      <c r="V7" s="18">
        <f t="shared" si="5"/>
        <v>0</v>
      </c>
      <c r="W7" s="20"/>
      <c r="X7" s="21"/>
    </row>
    <row r="8" spans="1:24" ht="20.25" customHeight="1">
      <c r="A8" s="27"/>
      <c r="B8" s="159"/>
      <c r="C8" s="166"/>
      <c r="D8" s="104"/>
      <c r="E8" s="16">
        <v>3</v>
      </c>
      <c r="F8" s="101" t="str">
        <f t="shared" si="1"/>
        <v>255</v>
      </c>
      <c r="G8" s="22" t="s">
        <v>22</v>
      </c>
      <c r="H8" s="18" t="s">
        <v>18</v>
      </c>
      <c r="I8" s="23" t="str">
        <f t="shared" si="7"/>
        <v>FF</v>
      </c>
      <c r="J8" s="18">
        <v>1</v>
      </c>
      <c r="K8" s="18">
        <v>9</v>
      </c>
      <c r="L8" s="18" t="s">
        <v>453</v>
      </c>
      <c r="M8" s="18">
        <v>1</v>
      </c>
      <c r="N8" s="18">
        <v>0</v>
      </c>
      <c r="O8" s="18" t="str">
        <f t="shared" si="2"/>
        <v>01</v>
      </c>
      <c r="P8" s="18" t="s">
        <v>25</v>
      </c>
      <c r="Q8" s="18">
        <f t="shared" si="0"/>
        <v>9</v>
      </c>
      <c r="R8" s="16" t="str">
        <f t="shared" si="3"/>
        <v>7BFF0109A60100017D</v>
      </c>
      <c r="S8" s="95">
        <v>7</v>
      </c>
      <c r="T8" s="21"/>
      <c r="U8" s="18" t="str">
        <f t="shared" si="4"/>
        <v>00</v>
      </c>
      <c r="V8" s="18">
        <f t="shared" si="5"/>
        <v>0</v>
      </c>
      <c r="W8" s="20"/>
      <c r="X8" s="21"/>
    </row>
    <row r="9" spans="1:24" ht="20.25" customHeight="1">
      <c r="A9" s="27"/>
      <c r="B9" s="157">
        <v>2</v>
      </c>
      <c r="C9" s="105" t="s">
        <v>247</v>
      </c>
      <c r="D9" s="104" t="s">
        <v>716</v>
      </c>
      <c r="E9" s="16">
        <v>1</v>
      </c>
      <c r="F9" s="101" t="str">
        <f t="shared" si="1"/>
        <v>000</v>
      </c>
      <c r="G9" s="22">
        <v>0</v>
      </c>
      <c r="H9" s="18" t="s">
        <v>18</v>
      </c>
      <c r="I9" s="18">
        <v>1</v>
      </c>
      <c r="J9" s="23">
        <f>G9</f>
        <v>0</v>
      </c>
      <c r="K9" s="18">
        <v>9</v>
      </c>
      <c r="L9" s="18" t="s">
        <v>453</v>
      </c>
      <c r="M9" s="18">
        <v>1</v>
      </c>
      <c r="N9" s="18">
        <v>0</v>
      </c>
      <c r="O9" s="18" t="str">
        <f t="shared" si="2"/>
        <v>04</v>
      </c>
      <c r="P9" s="18" t="s">
        <v>25</v>
      </c>
      <c r="Q9" s="18">
        <f t="shared" si="0"/>
        <v>9</v>
      </c>
      <c r="R9" s="16" t="str">
        <f t="shared" si="3"/>
        <v>7B010009A60100047D</v>
      </c>
      <c r="S9" s="95">
        <v>8</v>
      </c>
      <c r="T9" s="21"/>
      <c r="U9" s="18" t="str">
        <f t="shared" si="4"/>
        <v>00</v>
      </c>
      <c r="V9" s="18">
        <f t="shared" si="5"/>
        <v>0</v>
      </c>
      <c r="W9" s="20"/>
      <c r="X9" s="21"/>
    </row>
    <row r="10" spans="1:24" ht="20.25" customHeight="1">
      <c r="A10" s="27"/>
      <c r="B10" s="158"/>
      <c r="C10" s="165" t="s">
        <v>343</v>
      </c>
      <c r="D10" s="104"/>
      <c r="E10" s="16">
        <v>2</v>
      </c>
      <c r="F10" s="101" t="str">
        <f t="shared" si="1"/>
        <v>127</v>
      </c>
      <c r="G10" s="22" t="s">
        <v>246</v>
      </c>
      <c r="H10" s="18" t="s">
        <v>18</v>
      </c>
      <c r="I10" s="18">
        <v>1</v>
      </c>
      <c r="J10" s="23" t="str">
        <f t="shared" ref="J10:J11" si="8">G10</f>
        <v>7F</v>
      </c>
      <c r="K10" s="18">
        <v>9</v>
      </c>
      <c r="L10" s="18" t="s">
        <v>453</v>
      </c>
      <c r="M10" s="18">
        <v>1</v>
      </c>
      <c r="N10" s="18">
        <v>0</v>
      </c>
      <c r="O10" s="18" t="str">
        <f t="shared" si="2"/>
        <v>01</v>
      </c>
      <c r="P10" s="18" t="s">
        <v>25</v>
      </c>
      <c r="Q10" s="18">
        <f t="shared" si="0"/>
        <v>9</v>
      </c>
      <c r="R10" s="16" t="str">
        <f t="shared" si="3"/>
        <v>7B017F09A60100017D</v>
      </c>
      <c r="S10" s="95">
        <v>9</v>
      </c>
      <c r="T10" s="21"/>
      <c r="U10" s="18" t="str">
        <f t="shared" si="4"/>
        <v>00</v>
      </c>
      <c r="V10" s="18">
        <f t="shared" si="5"/>
        <v>0</v>
      </c>
      <c r="W10" s="20"/>
      <c r="X10" s="21"/>
    </row>
    <row r="11" spans="1:24" ht="20.25" customHeight="1">
      <c r="A11" s="89"/>
      <c r="B11" s="159"/>
      <c r="C11" s="166"/>
      <c r="D11" s="104"/>
      <c r="E11" s="16">
        <v>3</v>
      </c>
      <c r="F11" s="101" t="str">
        <f t="shared" si="1"/>
        <v>255</v>
      </c>
      <c r="G11" s="22" t="s">
        <v>22</v>
      </c>
      <c r="H11" s="18" t="s">
        <v>18</v>
      </c>
      <c r="I11" s="18">
        <v>1</v>
      </c>
      <c r="J11" s="23" t="str">
        <f t="shared" si="8"/>
        <v>FF</v>
      </c>
      <c r="K11" s="18">
        <v>9</v>
      </c>
      <c r="L11" s="18" t="s">
        <v>453</v>
      </c>
      <c r="M11" s="18">
        <v>1</v>
      </c>
      <c r="N11" s="18">
        <v>0</v>
      </c>
      <c r="O11" s="18" t="str">
        <f t="shared" si="2"/>
        <v>01</v>
      </c>
      <c r="P11" s="18" t="s">
        <v>25</v>
      </c>
      <c r="Q11" s="18">
        <f t="shared" si="0"/>
        <v>9</v>
      </c>
      <c r="R11" s="16" t="str">
        <f t="shared" si="3"/>
        <v>7B01FF09A60100017D</v>
      </c>
      <c r="S11" s="95">
        <v>10</v>
      </c>
      <c r="T11" s="21"/>
      <c r="U11" s="18" t="str">
        <f t="shared" si="4"/>
        <v>00</v>
      </c>
      <c r="V11" s="18">
        <f t="shared" si="5"/>
        <v>0</v>
      </c>
      <c r="W11" s="20"/>
      <c r="X11" s="21"/>
    </row>
    <row r="12" spans="1:24" ht="20.25" customHeight="1">
      <c r="A12" s="89"/>
      <c r="B12" s="157">
        <v>3</v>
      </c>
      <c r="C12" s="105" t="s">
        <v>248</v>
      </c>
      <c r="D12" s="104" t="s">
        <v>451</v>
      </c>
      <c r="E12" s="16">
        <v>1</v>
      </c>
      <c r="F12" s="101" t="str">
        <f t="shared" si="1"/>
        <v>000</v>
      </c>
      <c r="G12" s="22">
        <v>0</v>
      </c>
      <c r="H12" s="18" t="s">
        <v>18</v>
      </c>
      <c r="I12" s="18">
        <v>1</v>
      </c>
      <c r="J12" s="18">
        <v>1</v>
      </c>
      <c r="K12" s="23">
        <f>G12</f>
        <v>0</v>
      </c>
      <c r="L12" s="18" t="s">
        <v>453</v>
      </c>
      <c r="M12" s="18">
        <v>1</v>
      </c>
      <c r="N12" s="18">
        <v>0</v>
      </c>
      <c r="O12" s="18" t="str">
        <f t="shared" si="2"/>
        <v>04</v>
      </c>
      <c r="P12" s="18" t="s">
        <v>25</v>
      </c>
      <c r="Q12" s="18">
        <f t="shared" si="0"/>
        <v>9</v>
      </c>
      <c r="R12" s="16" t="str">
        <f t="shared" si="3"/>
        <v>7B010100A60100047D</v>
      </c>
      <c r="S12" s="95">
        <v>11</v>
      </c>
      <c r="T12" s="21"/>
      <c r="U12" s="18" t="str">
        <f t="shared" si="4"/>
        <v>00</v>
      </c>
      <c r="V12" s="18">
        <f t="shared" si="5"/>
        <v>0</v>
      </c>
      <c r="W12" s="20"/>
      <c r="X12" s="21"/>
    </row>
    <row r="13" spans="1:24" ht="20.25" customHeight="1">
      <c r="A13" s="89"/>
      <c r="B13" s="158"/>
      <c r="C13" s="165" t="s">
        <v>345</v>
      </c>
      <c r="D13" s="104"/>
      <c r="E13" s="16">
        <v>2</v>
      </c>
      <c r="F13" s="101" t="str">
        <f t="shared" si="1"/>
        <v>009</v>
      </c>
      <c r="G13" s="22">
        <v>9</v>
      </c>
      <c r="H13" s="18" t="s">
        <v>18</v>
      </c>
      <c r="I13" s="18">
        <v>1</v>
      </c>
      <c r="J13" s="18">
        <v>1</v>
      </c>
      <c r="K13" s="23">
        <f t="shared" ref="K13:K14" si="9">G13</f>
        <v>9</v>
      </c>
      <c r="L13" s="18" t="s">
        <v>453</v>
      </c>
      <c r="M13" s="18">
        <v>1</v>
      </c>
      <c r="N13" s="18">
        <v>0</v>
      </c>
      <c r="O13" s="18" t="str">
        <f t="shared" si="2"/>
        <v>05</v>
      </c>
      <c r="P13" s="18" t="s">
        <v>25</v>
      </c>
      <c r="Q13" s="18">
        <f t="shared" si="0"/>
        <v>9</v>
      </c>
      <c r="R13" s="16" t="str">
        <f t="shared" si="3"/>
        <v>7B010109A60100057D</v>
      </c>
      <c r="S13" s="95">
        <v>12</v>
      </c>
      <c r="T13" s="21"/>
      <c r="U13" s="18" t="str">
        <f t="shared" si="4"/>
        <v>00</v>
      </c>
      <c r="V13" s="18">
        <f t="shared" si="5"/>
        <v>0</v>
      </c>
      <c r="W13" s="20"/>
      <c r="X13" s="21"/>
    </row>
    <row r="14" spans="1:24" ht="20.25" customHeight="1">
      <c r="A14" s="27"/>
      <c r="B14" s="159"/>
      <c r="C14" s="166"/>
      <c r="D14" s="104"/>
      <c r="E14" s="16">
        <v>3</v>
      </c>
      <c r="F14" s="101" t="str">
        <f t="shared" si="1"/>
        <v>255</v>
      </c>
      <c r="G14" s="22" t="s">
        <v>22</v>
      </c>
      <c r="H14" s="18" t="s">
        <v>18</v>
      </c>
      <c r="I14" s="18">
        <v>1</v>
      </c>
      <c r="J14" s="18">
        <v>1</v>
      </c>
      <c r="K14" s="23" t="str">
        <f t="shared" si="9"/>
        <v>FF</v>
      </c>
      <c r="L14" s="18" t="s">
        <v>453</v>
      </c>
      <c r="M14" s="18">
        <v>1</v>
      </c>
      <c r="N14" s="18">
        <v>0</v>
      </c>
      <c r="O14" s="18" t="str">
        <f t="shared" si="2"/>
        <v>01</v>
      </c>
      <c r="P14" s="18" t="s">
        <v>25</v>
      </c>
      <c r="Q14" s="18">
        <f t="shared" si="0"/>
        <v>9</v>
      </c>
      <c r="R14" s="16" t="str">
        <f t="shared" si="3"/>
        <v>7B0101FFA60100017D</v>
      </c>
      <c r="S14" s="95">
        <v>13</v>
      </c>
      <c r="T14" s="21"/>
      <c r="U14" s="18" t="str">
        <f t="shared" si="4"/>
        <v>00</v>
      </c>
      <c r="V14" s="18">
        <f t="shared" si="5"/>
        <v>0</v>
      </c>
      <c r="W14" s="20"/>
      <c r="X14" s="21"/>
    </row>
    <row r="15" spans="1:24" ht="20.25" customHeight="1">
      <c r="A15" s="89"/>
      <c r="B15" s="157">
        <v>4</v>
      </c>
      <c r="C15" s="105" t="s">
        <v>8</v>
      </c>
      <c r="D15" s="104" t="s">
        <v>452</v>
      </c>
      <c r="E15" s="16">
        <v>1</v>
      </c>
      <c r="F15" s="101" t="str">
        <f t="shared" si="1"/>
        <v>000</v>
      </c>
      <c r="G15" s="22">
        <v>0</v>
      </c>
      <c r="H15" s="18" t="s">
        <v>18</v>
      </c>
      <c r="I15" s="18">
        <v>1</v>
      </c>
      <c r="J15" s="18">
        <v>1</v>
      </c>
      <c r="K15" s="18">
        <v>9</v>
      </c>
      <c r="L15" s="23">
        <f>G15</f>
        <v>0</v>
      </c>
      <c r="M15" s="18">
        <v>1</v>
      </c>
      <c r="N15" s="18">
        <v>0</v>
      </c>
      <c r="O15" s="18" t="str">
        <f t="shared" si="2"/>
        <v>05</v>
      </c>
      <c r="P15" s="18" t="s">
        <v>25</v>
      </c>
      <c r="Q15" s="18">
        <f t="shared" si="0"/>
        <v>9</v>
      </c>
      <c r="R15" s="16" t="str">
        <f t="shared" si="3"/>
        <v>7B010109000100057D</v>
      </c>
      <c r="S15" s="95">
        <v>14</v>
      </c>
      <c r="T15" s="21"/>
      <c r="U15" s="18" t="str">
        <f t="shared" si="4"/>
        <v>00</v>
      </c>
      <c r="V15" s="18">
        <f t="shared" si="5"/>
        <v>0</v>
      </c>
      <c r="W15" s="20"/>
      <c r="X15" s="21"/>
    </row>
    <row r="16" spans="1:24" ht="20.25" customHeight="1">
      <c r="A16" s="89"/>
      <c r="B16" s="158"/>
      <c r="C16" s="165" t="s">
        <v>347</v>
      </c>
      <c r="D16" s="104"/>
      <c r="E16" s="16">
        <v>2</v>
      </c>
      <c r="F16" s="101" t="str">
        <f t="shared" si="1"/>
        <v>127</v>
      </c>
      <c r="G16" s="22" t="s">
        <v>246</v>
      </c>
      <c r="H16" s="18" t="s">
        <v>18</v>
      </c>
      <c r="I16" s="18">
        <v>1</v>
      </c>
      <c r="J16" s="18">
        <v>1</v>
      </c>
      <c r="K16" s="18">
        <v>9</v>
      </c>
      <c r="L16" s="23" t="str">
        <f t="shared" ref="L16:L17" si="10">G16</f>
        <v>7F</v>
      </c>
      <c r="M16" s="18">
        <v>1</v>
      </c>
      <c r="N16" s="18">
        <v>0</v>
      </c>
      <c r="O16" s="18" t="str">
        <f t="shared" si="2"/>
        <v>04</v>
      </c>
      <c r="P16" s="18" t="s">
        <v>25</v>
      </c>
      <c r="Q16" s="18">
        <f t="shared" si="0"/>
        <v>9</v>
      </c>
      <c r="R16" s="16" t="str">
        <f t="shared" si="3"/>
        <v>7B0101097F0100047D</v>
      </c>
      <c r="S16" s="95">
        <v>15</v>
      </c>
      <c r="T16" s="21"/>
      <c r="U16" s="18" t="str">
        <f t="shared" si="4"/>
        <v>00</v>
      </c>
      <c r="V16" s="18">
        <f t="shared" si="5"/>
        <v>0</v>
      </c>
      <c r="W16" s="20"/>
      <c r="X16" s="21"/>
    </row>
    <row r="17" spans="1:24" ht="20.25" customHeight="1">
      <c r="A17" s="89"/>
      <c r="B17" s="159"/>
      <c r="C17" s="166"/>
      <c r="D17" s="104"/>
      <c r="E17" s="16">
        <v>3</v>
      </c>
      <c r="F17" s="101" t="str">
        <f t="shared" si="1"/>
        <v>255</v>
      </c>
      <c r="G17" s="22" t="s">
        <v>22</v>
      </c>
      <c r="H17" s="18" t="s">
        <v>18</v>
      </c>
      <c r="I17" s="18">
        <v>1</v>
      </c>
      <c r="J17" s="18">
        <v>1</v>
      </c>
      <c r="K17" s="18">
        <v>9</v>
      </c>
      <c r="L17" s="23" t="str">
        <f t="shared" si="10"/>
        <v>FF</v>
      </c>
      <c r="M17" s="18">
        <v>1</v>
      </c>
      <c r="N17" s="18">
        <v>0</v>
      </c>
      <c r="O17" s="18" t="str">
        <f t="shared" si="2"/>
        <v>04</v>
      </c>
      <c r="P17" s="18" t="s">
        <v>25</v>
      </c>
      <c r="Q17" s="18">
        <f t="shared" si="0"/>
        <v>9</v>
      </c>
      <c r="R17" s="16" t="str">
        <f t="shared" si="3"/>
        <v>7B010109FF0100047D</v>
      </c>
      <c r="S17" s="95">
        <v>16</v>
      </c>
      <c r="T17" s="21"/>
      <c r="U17" s="18" t="str">
        <f t="shared" si="4"/>
        <v>00</v>
      </c>
      <c r="V17" s="18">
        <f t="shared" si="5"/>
        <v>0</v>
      </c>
      <c r="W17" s="20"/>
      <c r="X17" s="21"/>
    </row>
    <row r="18" spans="1:24" ht="20.25" customHeight="1">
      <c r="A18" s="27"/>
      <c r="B18" s="157">
        <v>5</v>
      </c>
      <c r="C18" s="105" t="s">
        <v>10</v>
      </c>
      <c r="D18" s="104" t="s">
        <v>13</v>
      </c>
      <c r="E18" s="16">
        <v>1</v>
      </c>
      <c r="F18" s="101" t="str">
        <f t="shared" si="1"/>
        <v>000</v>
      </c>
      <c r="G18" s="22">
        <v>0</v>
      </c>
      <c r="H18" s="18" t="s">
        <v>18</v>
      </c>
      <c r="I18" s="18">
        <v>1</v>
      </c>
      <c r="J18" s="18">
        <v>1</v>
      </c>
      <c r="K18" s="18">
        <v>9</v>
      </c>
      <c r="L18" s="18" t="s">
        <v>453</v>
      </c>
      <c r="M18" s="23">
        <f>G18</f>
        <v>0</v>
      </c>
      <c r="N18" s="18">
        <v>0</v>
      </c>
      <c r="O18" s="18" t="str">
        <f t="shared" si="2"/>
        <v>04</v>
      </c>
      <c r="P18" s="18" t="s">
        <v>25</v>
      </c>
      <c r="Q18" s="18">
        <f t="shared" si="0"/>
        <v>9</v>
      </c>
      <c r="R18" s="16" t="str">
        <f t="shared" si="3"/>
        <v>7B010109A60000047D</v>
      </c>
      <c r="S18" s="95">
        <v>17</v>
      </c>
      <c r="T18" s="21"/>
      <c r="U18" s="18" t="str">
        <f t="shared" si="4"/>
        <v>00</v>
      </c>
      <c r="V18" s="18">
        <f t="shared" si="5"/>
        <v>0</v>
      </c>
      <c r="W18" s="20"/>
      <c r="X18" s="21"/>
    </row>
    <row r="19" spans="1:24" ht="20.25" customHeight="1">
      <c r="A19" s="27"/>
      <c r="B19" s="158"/>
      <c r="C19" s="165" t="s">
        <v>348</v>
      </c>
      <c r="D19" s="104"/>
      <c r="E19" s="16">
        <v>2</v>
      </c>
      <c r="F19" s="101" t="str">
        <f t="shared" si="1"/>
        <v>127</v>
      </c>
      <c r="G19" s="22" t="s">
        <v>246</v>
      </c>
      <c r="H19" s="18" t="s">
        <v>18</v>
      </c>
      <c r="I19" s="18">
        <v>1</v>
      </c>
      <c r="J19" s="18">
        <v>1</v>
      </c>
      <c r="K19" s="18">
        <v>9</v>
      </c>
      <c r="L19" s="18" t="s">
        <v>453</v>
      </c>
      <c r="M19" s="23" t="str">
        <f t="shared" ref="M19:M20" si="11">G19</f>
        <v>7F</v>
      </c>
      <c r="N19" s="18">
        <v>0</v>
      </c>
      <c r="O19" s="18" t="str">
        <f t="shared" si="2"/>
        <v>01</v>
      </c>
      <c r="P19" s="18" t="s">
        <v>25</v>
      </c>
      <c r="Q19" s="18">
        <f t="shared" si="0"/>
        <v>9</v>
      </c>
      <c r="R19" s="16" t="str">
        <f t="shared" si="3"/>
        <v>7B010109A67F00017D</v>
      </c>
      <c r="S19" s="95">
        <v>18</v>
      </c>
      <c r="T19" s="21"/>
      <c r="U19" s="18" t="str">
        <f t="shared" si="4"/>
        <v>00</v>
      </c>
      <c r="V19" s="18">
        <f t="shared" si="5"/>
        <v>0</v>
      </c>
      <c r="W19" s="20"/>
      <c r="X19" s="21"/>
    </row>
    <row r="20" spans="1:24" ht="20.25" customHeight="1">
      <c r="A20" s="27"/>
      <c r="B20" s="159"/>
      <c r="C20" s="166"/>
      <c r="D20" s="104"/>
      <c r="E20" s="16">
        <v>3</v>
      </c>
      <c r="F20" s="101" t="str">
        <f t="shared" si="1"/>
        <v>255</v>
      </c>
      <c r="G20" s="22" t="s">
        <v>22</v>
      </c>
      <c r="H20" s="18" t="s">
        <v>18</v>
      </c>
      <c r="I20" s="18">
        <v>1</v>
      </c>
      <c r="J20" s="18">
        <v>1</v>
      </c>
      <c r="K20" s="18">
        <v>9</v>
      </c>
      <c r="L20" s="18" t="s">
        <v>453</v>
      </c>
      <c r="M20" s="23" t="str">
        <f t="shared" si="11"/>
        <v>FF</v>
      </c>
      <c r="N20" s="18">
        <v>0</v>
      </c>
      <c r="O20" s="18" t="str">
        <f t="shared" si="2"/>
        <v>01</v>
      </c>
      <c r="P20" s="18" t="s">
        <v>25</v>
      </c>
      <c r="Q20" s="18">
        <f t="shared" si="0"/>
        <v>9</v>
      </c>
      <c r="R20" s="16" t="str">
        <f t="shared" si="3"/>
        <v>7B010109A6FF00017D</v>
      </c>
      <c r="S20" s="95">
        <v>19</v>
      </c>
      <c r="T20" s="21"/>
      <c r="U20" s="18" t="str">
        <f t="shared" si="4"/>
        <v>00</v>
      </c>
      <c r="V20" s="18">
        <f t="shared" si="5"/>
        <v>0</v>
      </c>
      <c r="W20" s="20"/>
      <c r="X20" s="21"/>
    </row>
    <row r="21" spans="1:24" ht="20.25" customHeight="1">
      <c r="A21" s="27"/>
      <c r="B21" s="157">
        <v>6</v>
      </c>
      <c r="C21" s="105" t="s">
        <v>199</v>
      </c>
      <c r="D21" s="104" t="s">
        <v>741</v>
      </c>
      <c r="E21" s="16">
        <v>1</v>
      </c>
      <c r="F21" s="101" t="str">
        <f t="shared" si="1"/>
        <v>000</v>
      </c>
      <c r="G21" s="22">
        <v>0</v>
      </c>
      <c r="H21" s="18" t="s">
        <v>18</v>
      </c>
      <c r="I21" s="18">
        <v>1</v>
      </c>
      <c r="J21" s="18">
        <v>1</v>
      </c>
      <c r="K21" s="18">
        <v>9</v>
      </c>
      <c r="L21" s="18" t="s">
        <v>453</v>
      </c>
      <c r="M21" s="18">
        <v>1</v>
      </c>
      <c r="N21" s="23">
        <f>G21</f>
        <v>0</v>
      </c>
      <c r="O21" s="18" t="str">
        <f t="shared" si="2"/>
        <v>05</v>
      </c>
      <c r="P21" s="18" t="s">
        <v>25</v>
      </c>
      <c r="Q21" s="18">
        <f t="shared" si="0"/>
        <v>9</v>
      </c>
      <c r="R21" s="16" t="str">
        <f t="shared" si="3"/>
        <v>7B010109A60100057D</v>
      </c>
      <c r="S21" s="95">
        <v>20</v>
      </c>
      <c r="T21" s="21"/>
      <c r="U21" s="18" t="str">
        <f t="shared" si="4"/>
        <v>00</v>
      </c>
      <c r="V21" s="18">
        <f t="shared" si="5"/>
        <v>0</v>
      </c>
      <c r="W21" s="20"/>
      <c r="X21" s="21"/>
    </row>
    <row r="22" spans="1:24" ht="20.25" customHeight="1">
      <c r="A22" s="27"/>
      <c r="B22" s="158"/>
      <c r="C22" s="167" t="s">
        <v>349</v>
      </c>
      <c r="D22" s="104"/>
      <c r="E22" s="16">
        <v>2</v>
      </c>
      <c r="F22" s="101" t="str">
        <f t="shared" si="1"/>
        <v>039</v>
      </c>
      <c r="G22" s="22">
        <v>27</v>
      </c>
      <c r="H22" s="18" t="s">
        <v>18</v>
      </c>
      <c r="I22" s="18">
        <v>1</v>
      </c>
      <c r="J22" s="18">
        <v>1</v>
      </c>
      <c r="K22" s="18">
        <v>9</v>
      </c>
      <c r="L22" s="18" t="s">
        <v>453</v>
      </c>
      <c r="M22" s="18">
        <v>1</v>
      </c>
      <c r="N22" s="23">
        <f t="shared" ref="N22:N23" si="12">G22</f>
        <v>27</v>
      </c>
      <c r="O22" s="18" t="str">
        <f t="shared" si="2"/>
        <v>54</v>
      </c>
      <c r="P22" s="18" t="s">
        <v>25</v>
      </c>
      <c r="Q22" s="18">
        <f t="shared" si="0"/>
        <v>9</v>
      </c>
      <c r="R22" s="16" t="str">
        <f t="shared" si="3"/>
        <v>7B010109A60127547D</v>
      </c>
      <c r="S22" s="95">
        <v>21</v>
      </c>
      <c r="T22" s="21"/>
      <c r="U22" s="18" t="str">
        <f t="shared" si="4"/>
        <v>00</v>
      </c>
      <c r="V22" s="18">
        <f t="shared" si="5"/>
        <v>0</v>
      </c>
      <c r="W22" s="20"/>
      <c r="X22" s="21"/>
    </row>
    <row r="23" spans="1:24" ht="20.25" customHeight="1">
      <c r="A23" s="27"/>
      <c r="B23" s="159"/>
      <c r="C23" s="168"/>
      <c r="D23" s="104"/>
      <c r="E23" s="16">
        <v>3</v>
      </c>
      <c r="F23" s="101" t="str">
        <f t="shared" si="1"/>
        <v>255</v>
      </c>
      <c r="G23" s="22" t="s">
        <v>22</v>
      </c>
      <c r="H23" s="18" t="s">
        <v>18</v>
      </c>
      <c r="I23" s="18">
        <v>1</v>
      </c>
      <c r="J23" s="18">
        <v>1</v>
      </c>
      <c r="K23" s="18">
        <v>9</v>
      </c>
      <c r="L23" s="18" t="s">
        <v>453</v>
      </c>
      <c r="M23" s="18">
        <v>1</v>
      </c>
      <c r="N23" s="23" t="str">
        <f t="shared" si="12"/>
        <v>FF</v>
      </c>
      <c r="O23" s="18" t="str">
        <f t="shared" si="2"/>
        <v>04</v>
      </c>
      <c r="P23" s="18" t="s">
        <v>25</v>
      </c>
      <c r="Q23" s="18">
        <f t="shared" si="0"/>
        <v>9</v>
      </c>
      <c r="R23" s="16" t="str">
        <f t="shared" si="3"/>
        <v>7B010109A601FF047D</v>
      </c>
      <c r="S23" s="95">
        <v>22</v>
      </c>
      <c r="T23" s="21"/>
      <c r="U23" s="18" t="str">
        <f t="shared" si="4"/>
        <v>00</v>
      </c>
      <c r="V23" s="18">
        <f t="shared" si="5"/>
        <v>0</v>
      </c>
      <c r="W23" s="20"/>
      <c r="X23" s="21"/>
    </row>
    <row r="24" spans="1:24" ht="20.25" customHeight="1">
      <c r="A24" s="27"/>
      <c r="B24" s="157">
        <v>7</v>
      </c>
      <c r="C24" s="105" t="s">
        <v>258</v>
      </c>
      <c r="D24" s="104" t="s">
        <v>720</v>
      </c>
      <c r="E24" s="16">
        <v>1</v>
      </c>
      <c r="F24" s="101" t="str">
        <f t="shared" ref="F24:F29" si="13">TEXT(HEX2DEC(G24),"000")</f>
        <v>000</v>
      </c>
      <c r="G24" s="22">
        <v>0</v>
      </c>
      <c r="H24" s="18" t="s">
        <v>18</v>
      </c>
      <c r="I24" s="18">
        <v>1</v>
      </c>
      <c r="J24" s="18">
        <v>1</v>
      </c>
      <c r="K24" s="18">
        <v>9</v>
      </c>
      <c r="L24" s="18" t="s">
        <v>453</v>
      </c>
      <c r="M24" s="18">
        <v>1</v>
      </c>
      <c r="N24" s="18">
        <v>0</v>
      </c>
      <c r="O24" s="23">
        <f>G24</f>
        <v>0</v>
      </c>
      <c r="P24" s="18" t="s">
        <v>25</v>
      </c>
      <c r="Q24" s="18">
        <f t="shared" si="0"/>
        <v>9</v>
      </c>
      <c r="R24" s="16" t="str">
        <f t="shared" si="3"/>
        <v>7B010109A60100007D</v>
      </c>
      <c r="S24" s="95">
        <v>23</v>
      </c>
      <c r="T24" s="21"/>
      <c r="U24" s="18" t="str">
        <f t="shared" si="4"/>
        <v>00</v>
      </c>
      <c r="V24" s="18">
        <f t="shared" si="5"/>
        <v>0</v>
      </c>
      <c r="W24" s="20"/>
      <c r="X24" s="21"/>
    </row>
    <row r="25" spans="1:24" ht="20.25" customHeight="1">
      <c r="A25" s="27"/>
      <c r="B25" s="158"/>
      <c r="C25" s="163" t="s">
        <v>721</v>
      </c>
      <c r="D25" s="104"/>
      <c r="E25" s="16">
        <v>2</v>
      </c>
      <c r="F25" s="101" t="str">
        <f t="shared" si="13"/>
        <v>127</v>
      </c>
      <c r="G25" s="22" t="s">
        <v>246</v>
      </c>
      <c r="H25" s="18" t="s">
        <v>18</v>
      </c>
      <c r="I25" s="18">
        <v>1</v>
      </c>
      <c r="J25" s="18">
        <v>1</v>
      </c>
      <c r="K25" s="18">
        <v>9</v>
      </c>
      <c r="L25" s="18" t="s">
        <v>453</v>
      </c>
      <c r="M25" s="18">
        <v>1</v>
      </c>
      <c r="N25" s="18">
        <v>0</v>
      </c>
      <c r="O25" s="23" t="str">
        <f t="shared" ref="O25:O26" si="14">G25</f>
        <v>7F</v>
      </c>
      <c r="P25" s="18" t="s">
        <v>25</v>
      </c>
      <c r="Q25" s="18">
        <f t="shared" si="0"/>
        <v>9</v>
      </c>
      <c r="R25" s="16" t="str">
        <f t="shared" si="3"/>
        <v>7B010109A601007F7D</v>
      </c>
      <c r="S25" s="95">
        <v>24</v>
      </c>
      <c r="T25" s="21"/>
      <c r="U25" s="18" t="str">
        <f t="shared" si="4"/>
        <v>00</v>
      </c>
      <c r="V25" s="18">
        <f t="shared" si="5"/>
        <v>0</v>
      </c>
      <c r="W25" s="20"/>
      <c r="X25" s="21"/>
    </row>
    <row r="26" spans="1:24" ht="20.25" customHeight="1">
      <c r="A26" s="27"/>
      <c r="B26" s="159"/>
      <c r="C26" s="164"/>
      <c r="D26" s="104"/>
      <c r="E26" s="16">
        <v>3</v>
      </c>
      <c r="F26" s="101" t="str">
        <f t="shared" si="13"/>
        <v>255</v>
      </c>
      <c r="G26" s="22" t="s">
        <v>22</v>
      </c>
      <c r="H26" s="18" t="s">
        <v>18</v>
      </c>
      <c r="I26" s="18">
        <v>1</v>
      </c>
      <c r="J26" s="18">
        <v>1</v>
      </c>
      <c r="K26" s="18">
        <v>9</v>
      </c>
      <c r="L26" s="18" t="s">
        <v>453</v>
      </c>
      <c r="M26" s="18">
        <v>1</v>
      </c>
      <c r="N26" s="18">
        <v>0</v>
      </c>
      <c r="O26" s="23" t="str">
        <f t="shared" si="14"/>
        <v>FF</v>
      </c>
      <c r="P26" s="18" t="s">
        <v>25</v>
      </c>
      <c r="Q26" s="18">
        <f t="shared" si="0"/>
        <v>9</v>
      </c>
      <c r="R26" s="16" t="str">
        <f t="shared" si="3"/>
        <v>7B010109A60100FF7D</v>
      </c>
      <c r="S26" s="95">
        <v>25</v>
      </c>
      <c r="T26" s="21"/>
      <c r="U26" s="18" t="str">
        <f t="shared" si="4"/>
        <v>00</v>
      </c>
      <c r="V26" s="18">
        <f t="shared" si="5"/>
        <v>0</v>
      </c>
      <c r="W26" s="20"/>
      <c r="X26" s="21"/>
    </row>
    <row r="27" spans="1:24" ht="20.25" customHeight="1">
      <c r="A27" s="27"/>
      <c r="B27" s="157">
        <v>8</v>
      </c>
      <c r="C27" s="105" t="s">
        <v>12</v>
      </c>
      <c r="D27" s="104" t="s">
        <v>2</v>
      </c>
      <c r="E27" s="16">
        <v>1</v>
      </c>
      <c r="F27" s="101" t="str">
        <f t="shared" si="13"/>
        <v>000</v>
      </c>
      <c r="G27" s="22">
        <v>0</v>
      </c>
      <c r="H27" s="18" t="s">
        <v>18</v>
      </c>
      <c r="I27" s="18">
        <v>1</v>
      </c>
      <c r="J27" s="18">
        <v>1</v>
      </c>
      <c r="K27" s="18">
        <v>9</v>
      </c>
      <c r="L27" s="18" t="s">
        <v>453</v>
      </c>
      <c r="M27" s="18">
        <v>1</v>
      </c>
      <c r="N27" s="18">
        <v>0</v>
      </c>
      <c r="O27" s="18" t="str">
        <f t="shared" si="2"/>
        <v>05</v>
      </c>
      <c r="P27" s="23">
        <f>G27</f>
        <v>0</v>
      </c>
      <c r="Q27" s="18">
        <f t="shared" si="0"/>
        <v>9</v>
      </c>
      <c r="R27" s="16" t="str">
        <f t="shared" si="3"/>
        <v>7B010109A601000500</v>
      </c>
      <c r="S27" s="95">
        <v>26</v>
      </c>
      <c r="T27" s="21"/>
      <c r="U27" s="18" t="str">
        <f t="shared" si="4"/>
        <v>00</v>
      </c>
      <c r="V27" s="18">
        <f t="shared" si="5"/>
        <v>0</v>
      </c>
      <c r="W27" s="20"/>
      <c r="X27" s="21"/>
    </row>
    <row r="28" spans="1:24" ht="20.25" customHeight="1">
      <c r="A28" s="27"/>
      <c r="B28" s="158"/>
      <c r="C28" s="167" t="s">
        <v>383</v>
      </c>
      <c r="D28" s="104"/>
      <c r="E28" s="16">
        <v>2</v>
      </c>
      <c r="F28" s="101" t="str">
        <f t="shared" si="13"/>
        <v>127</v>
      </c>
      <c r="G28" s="22" t="s">
        <v>246</v>
      </c>
      <c r="H28" s="18" t="s">
        <v>18</v>
      </c>
      <c r="I28" s="18">
        <v>1</v>
      </c>
      <c r="J28" s="18">
        <v>1</v>
      </c>
      <c r="K28" s="18">
        <v>9</v>
      </c>
      <c r="L28" s="18" t="s">
        <v>453</v>
      </c>
      <c r="M28" s="18">
        <v>1</v>
      </c>
      <c r="N28" s="18">
        <v>0</v>
      </c>
      <c r="O28" s="18" t="str">
        <f t="shared" si="2"/>
        <v>05</v>
      </c>
      <c r="P28" s="23" t="str">
        <f t="shared" ref="P28:P29" si="15">G28</f>
        <v>7F</v>
      </c>
      <c r="Q28" s="18">
        <f t="shared" si="0"/>
        <v>9</v>
      </c>
      <c r="R28" s="16" t="str">
        <f t="shared" si="3"/>
        <v>7B010109A60100057F</v>
      </c>
      <c r="S28" s="95">
        <v>27</v>
      </c>
      <c r="T28" s="21"/>
      <c r="U28" s="18" t="str">
        <f t="shared" si="4"/>
        <v>00</v>
      </c>
      <c r="V28" s="18">
        <f t="shared" si="5"/>
        <v>0</v>
      </c>
      <c r="W28" s="20"/>
      <c r="X28" s="21"/>
    </row>
    <row r="29" spans="1:24" ht="20.25" customHeight="1">
      <c r="A29" s="27"/>
      <c r="B29" s="159"/>
      <c r="C29" s="168"/>
      <c r="D29" s="104"/>
      <c r="E29" s="16">
        <v>3</v>
      </c>
      <c r="F29" s="101" t="str">
        <f t="shared" si="13"/>
        <v>255</v>
      </c>
      <c r="G29" s="22" t="s">
        <v>22</v>
      </c>
      <c r="H29" s="18" t="s">
        <v>18</v>
      </c>
      <c r="I29" s="18">
        <v>1</v>
      </c>
      <c r="J29" s="18">
        <v>1</v>
      </c>
      <c r="K29" s="18">
        <v>9</v>
      </c>
      <c r="L29" s="18" t="s">
        <v>453</v>
      </c>
      <c r="M29" s="18">
        <v>1</v>
      </c>
      <c r="N29" s="18">
        <v>0</v>
      </c>
      <c r="O29" s="18" t="str">
        <f t="shared" si="2"/>
        <v>05</v>
      </c>
      <c r="P29" s="23" t="str">
        <f t="shared" si="15"/>
        <v>FF</v>
      </c>
      <c r="Q29" s="18">
        <f t="shared" si="0"/>
        <v>9</v>
      </c>
      <c r="R29" s="16" t="str">
        <f t="shared" si="3"/>
        <v>7B010109A6010005FF</v>
      </c>
      <c r="S29" s="95">
        <v>28</v>
      </c>
      <c r="T29" s="21"/>
      <c r="U29" s="18" t="str">
        <f t="shared" si="4"/>
        <v>00</v>
      </c>
      <c r="V29" s="18">
        <f t="shared" si="5"/>
        <v>0</v>
      </c>
      <c r="W29" s="20"/>
      <c r="X29" s="21"/>
    </row>
    <row r="30" spans="1:24">
      <c r="A30" s="71"/>
      <c r="B30" s="91"/>
      <c r="C30" s="106"/>
      <c r="D30" s="107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92"/>
      <c r="T30" s="75"/>
      <c r="U30" s="76"/>
      <c r="V30" s="76"/>
      <c r="W30" s="76"/>
      <c r="X30" s="75"/>
    </row>
  </sheetData>
  <sheetProtection algorithmName="SHA-512" hashValue="PpnK+7WLiPEXKJ3HAJlm4ZDy3fLEsbwgAa0jlyR8eS4lI5JJ/rDO1oOTOFW70mTpIaKSa7pL3roMNb4JnHCInA==" saltValue="vyEF1ADs/kac+af/4gitDg==" spinCount="100000" sheet="1" objects="1" scenarios="1"/>
  <mergeCells count="18">
    <mergeCell ref="B3:B5"/>
    <mergeCell ref="C4:C5"/>
    <mergeCell ref="B6:B8"/>
    <mergeCell ref="C7:C8"/>
    <mergeCell ref="B9:B11"/>
    <mergeCell ref="C10:C11"/>
    <mergeCell ref="B12:B14"/>
    <mergeCell ref="C13:C14"/>
    <mergeCell ref="B15:B17"/>
    <mergeCell ref="C16:C17"/>
    <mergeCell ref="B18:B20"/>
    <mergeCell ref="C19:C20"/>
    <mergeCell ref="B24:B26"/>
    <mergeCell ref="C25:C26"/>
    <mergeCell ref="B27:B29"/>
    <mergeCell ref="C28:C29"/>
    <mergeCell ref="B21:B23"/>
    <mergeCell ref="C22:C23"/>
  </mergeCells>
  <phoneticPr fontId="1" type="noConversion"/>
  <conditionalFormatting sqref="S2:S29">
    <cfRule type="duplicateValues" dxfId="11" priority="1"/>
  </conditionalFormatting>
  <dataValidations count="2">
    <dataValidation type="list" allowBlank="1" showInputMessage="1" showErrorMessage="1" sqref="W2:W29" xr:uid="{3102046E-B947-455B-97AC-6C1700EEF083}">
      <formula1>Res</formula1>
    </dataValidation>
    <dataValidation type="whole" allowBlank="1" showInputMessage="1" showErrorMessage="1" sqref="S2:S29" xr:uid="{E1DEA757-6E6F-4216-8DAC-C015FB3522E6}">
      <formula1>1</formula1>
      <formula2>300</formula2>
    </dataValidation>
  </dataValidations>
  <pageMargins left="0.17" right="0.17" top="0.41" bottom="0.41" header="0.3" footer="0.3"/>
  <pageSetup paperSize="9" scale="25" fitToHeight="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C426C-1C90-44B8-8D1B-1D1CD134AA88}">
  <sheetPr codeName="Sheet22">
    <pageSetUpPr fitToPage="1"/>
  </sheetPr>
  <dimension ref="A1:CI219"/>
  <sheetViews>
    <sheetView zoomScale="70" zoomScaleNormal="70" workbookViewId="0">
      <pane xSplit="7" ySplit="1" topLeftCell="BR2" activePane="bottomRight" state="frozen"/>
      <selection activeCell="B1" sqref="B1"/>
      <selection pane="topRight" activeCell="G1" sqref="G1"/>
      <selection pane="bottomLeft" activeCell="B4" sqref="B4"/>
      <selection pane="bottomRight" activeCell="CB1" sqref="CB1:CB1048576"/>
    </sheetView>
  </sheetViews>
  <sheetFormatPr defaultRowHeight="16.5"/>
  <cols>
    <col min="1" max="1" width="31.125" style="74" customWidth="1"/>
    <col min="2" max="2" width="6" style="93" customWidth="1"/>
    <col min="3" max="3" width="22" style="82" customWidth="1"/>
    <col min="4" max="4" width="27.625" style="108" customWidth="1"/>
    <col min="5" max="5" width="5.625" style="77" customWidth="1"/>
    <col min="6" max="6" width="8.875" style="77" customWidth="1"/>
    <col min="7" max="7" width="9.5" style="77" customWidth="1"/>
    <col min="8" max="77" width="5.375" style="77" customWidth="1"/>
    <col min="78" max="78" width="8.125" style="77" customWidth="1"/>
    <col min="79" max="80" width="5.375" style="77" customWidth="1"/>
    <col min="81" max="81" width="79" style="77" customWidth="1"/>
    <col min="82" max="82" width="5.375" style="94" customWidth="1"/>
    <col min="83" max="83" width="30.875" style="78" customWidth="1"/>
    <col min="84" max="85" width="5.375" style="77" customWidth="1"/>
    <col min="86" max="86" width="7.5" style="77" customWidth="1"/>
    <col min="87" max="87" width="82.875" style="77" bestFit="1" customWidth="1"/>
    <col min="88" max="16384" width="9" style="74"/>
  </cols>
  <sheetData>
    <row r="1" spans="1:87" s="99" customFormat="1" ht="27">
      <c r="A1" s="96" t="s">
        <v>232</v>
      </c>
      <c r="B1" s="96" t="s">
        <v>15</v>
      </c>
      <c r="C1" s="97" t="s">
        <v>52</v>
      </c>
      <c r="D1" s="97" t="s">
        <v>54</v>
      </c>
      <c r="E1" s="83" t="s">
        <v>15</v>
      </c>
      <c r="F1" s="83" t="s">
        <v>259</v>
      </c>
      <c r="G1" s="83" t="s">
        <v>260</v>
      </c>
      <c r="H1" s="83" t="s">
        <v>6</v>
      </c>
      <c r="I1" s="83" t="s">
        <v>26</v>
      </c>
      <c r="J1" s="83" t="s">
        <v>233</v>
      </c>
      <c r="K1" s="83" t="s">
        <v>27</v>
      </c>
      <c r="L1" s="83" t="s">
        <v>29</v>
      </c>
      <c r="M1" s="83" t="s">
        <v>10</v>
      </c>
      <c r="N1" s="83" t="s">
        <v>272</v>
      </c>
      <c r="O1" s="83" t="s">
        <v>273</v>
      </c>
      <c r="P1" s="83" t="s">
        <v>274</v>
      </c>
      <c r="Q1" s="83" t="s">
        <v>275</v>
      </c>
      <c r="R1" s="83" t="s">
        <v>276</v>
      </c>
      <c r="S1" s="83" t="s">
        <v>277</v>
      </c>
      <c r="T1" s="83" t="s">
        <v>278</v>
      </c>
      <c r="U1" s="83" t="s">
        <v>279</v>
      </c>
      <c r="V1" s="83" t="s">
        <v>280</v>
      </c>
      <c r="W1" s="83" t="s">
        <v>281</v>
      </c>
      <c r="X1" s="83" t="s">
        <v>282</v>
      </c>
      <c r="Y1" s="83" t="s">
        <v>283</v>
      </c>
      <c r="Z1" s="83" t="s">
        <v>284</v>
      </c>
      <c r="AA1" s="83" t="s">
        <v>285</v>
      </c>
      <c r="AB1" s="83" t="s">
        <v>286</v>
      </c>
      <c r="AC1" s="83" t="s">
        <v>287</v>
      </c>
      <c r="AD1" s="83" t="s">
        <v>288</v>
      </c>
      <c r="AE1" s="83" t="s">
        <v>289</v>
      </c>
      <c r="AF1" s="83" t="s">
        <v>290</v>
      </c>
      <c r="AG1" s="83" t="s">
        <v>291</v>
      </c>
      <c r="AH1" s="83" t="s">
        <v>292</v>
      </c>
      <c r="AI1" s="83" t="s">
        <v>293</v>
      </c>
      <c r="AJ1" s="83" t="s">
        <v>294</v>
      </c>
      <c r="AK1" s="83" t="s">
        <v>295</v>
      </c>
      <c r="AL1" s="83" t="s">
        <v>296</v>
      </c>
      <c r="AM1" s="83" t="s">
        <v>297</v>
      </c>
      <c r="AN1" s="83" t="s">
        <v>298</v>
      </c>
      <c r="AO1" s="83" t="s">
        <v>299</v>
      </c>
      <c r="AP1" s="83" t="s">
        <v>300</v>
      </c>
      <c r="AQ1" s="83" t="s">
        <v>301</v>
      </c>
      <c r="AR1" s="83" t="s">
        <v>302</v>
      </c>
      <c r="AS1" s="83" t="s">
        <v>303</v>
      </c>
      <c r="AT1" s="83" t="s">
        <v>304</v>
      </c>
      <c r="AU1" s="83" t="s">
        <v>305</v>
      </c>
      <c r="AV1" s="83" t="s">
        <v>306</v>
      </c>
      <c r="AW1" s="83" t="s">
        <v>307</v>
      </c>
      <c r="AX1" s="83" t="s">
        <v>308</v>
      </c>
      <c r="AY1" s="83" t="s">
        <v>309</v>
      </c>
      <c r="AZ1" s="83" t="s">
        <v>310</v>
      </c>
      <c r="BA1" s="83" t="s">
        <v>311</v>
      </c>
      <c r="BB1" s="83" t="s">
        <v>312</v>
      </c>
      <c r="BC1" s="83" t="s">
        <v>313</v>
      </c>
      <c r="BD1" s="83" t="s">
        <v>314</v>
      </c>
      <c r="BE1" s="83" t="s">
        <v>315</v>
      </c>
      <c r="BF1" s="83" t="s">
        <v>316</v>
      </c>
      <c r="BG1" s="83" t="s">
        <v>317</v>
      </c>
      <c r="BH1" s="83" t="s">
        <v>318</v>
      </c>
      <c r="BI1" s="83" t="s">
        <v>319</v>
      </c>
      <c r="BJ1" s="83" t="s">
        <v>320</v>
      </c>
      <c r="BK1" s="83" t="s">
        <v>321</v>
      </c>
      <c r="BL1" s="83" t="s">
        <v>322</v>
      </c>
      <c r="BM1" s="83" t="s">
        <v>323</v>
      </c>
      <c r="BN1" s="83" t="s">
        <v>324</v>
      </c>
      <c r="BO1" s="83" t="s">
        <v>325</v>
      </c>
      <c r="BP1" s="83" t="s">
        <v>326</v>
      </c>
      <c r="BQ1" s="83" t="s">
        <v>327</v>
      </c>
      <c r="BR1" s="83" t="s">
        <v>328</v>
      </c>
      <c r="BS1" s="83" t="s">
        <v>329</v>
      </c>
      <c r="BT1" s="83" t="s">
        <v>330</v>
      </c>
      <c r="BU1" s="83" t="s">
        <v>331</v>
      </c>
      <c r="BV1" s="83" t="s">
        <v>332</v>
      </c>
      <c r="BW1" s="83" t="s">
        <v>333</v>
      </c>
      <c r="BX1" s="83" t="s">
        <v>334</v>
      </c>
      <c r="BY1" s="83" t="s">
        <v>335</v>
      </c>
      <c r="BZ1" s="83" t="s">
        <v>20</v>
      </c>
      <c r="CA1" s="83" t="s">
        <v>12</v>
      </c>
      <c r="CB1" s="83" t="s">
        <v>713</v>
      </c>
      <c r="CC1" s="83" t="s">
        <v>21</v>
      </c>
      <c r="CD1" s="98" t="s">
        <v>787</v>
      </c>
      <c r="CE1" s="83" t="s">
        <v>17</v>
      </c>
      <c r="CF1" s="83" t="s">
        <v>155</v>
      </c>
      <c r="CG1" s="83" t="s">
        <v>243</v>
      </c>
      <c r="CH1" s="83" t="s">
        <v>34</v>
      </c>
      <c r="CI1" s="83" t="s">
        <v>32</v>
      </c>
    </row>
    <row r="2" spans="1:87" ht="33">
      <c r="A2" s="41" t="s">
        <v>454</v>
      </c>
      <c r="B2" s="85">
        <f>COUNTA(CD2:CD300)</f>
        <v>217</v>
      </c>
      <c r="C2" s="100" t="s">
        <v>53</v>
      </c>
      <c r="D2" s="100"/>
      <c r="E2" s="42">
        <v>0</v>
      </c>
      <c r="F2" s="101" t="str">
        <f>TEXT(HEX2DEC(G2),"000")</f>
        <v>123</v>
      </c>
      <c r="G2" s="17" t="s">
        <v>18</v>
      </c>
      <c r="H2" s="18" t="s">
        <v>18</v>
      </c>
      <c r="I2" s="18">
        <v>1</v>
      </c>
      <c r="J2" s="18">
        <v>1</v>
      </c>
      <c r="K2" s="18">
        <v>48</v>
      </c>
      <c r="L2" s="18" t="s">
        <v>457</v>
      </c>
      <c r="M2" s="18">
        <v>1</v>
      </c>
      <c r="N2" s="18" t="s">
        <v>368</v>
      </c>
      <c r="O2" s="18">
        <v>0</v>
      </c>
      <c r="P2" s="18">
        <v>0</v>
      </c>
      <c r="Q2" s="18">
        <v>0</v>
      </c>
      <c r="R2" s="18">
        <v>0</v>
      </c>
      <c r="S2" s="18">
        <v>0</v>
      </c>
      <c r="T2" s="18">
        <v>0</v>
      </c>
      <c r="U2" s="18">
        <v>0</v>
      </c>
      <c r="V2" s="18">
        <v>0</v>
      </c>
      <c r="W2" s="18">
        <v>0</v>
      </c>
      <c r="X2" s="18">
        <v>0</v>
      </c>
      <c r="Y2" s="18">
        <v>0</v>
      </c>
      <c r="Z2" s="18">
        <v>0</v>
      </c>
      <c r="AA2" s="18">
        <v>0</v>
      </c>
      <c r="AB2" s="18">
        <v>0</v>
      </c>
      <c r="AC2" s="18">
        <v>0</v>
      </c>
      <c r="AD2" s="18">
        <v>0</v>
      </c>
      <c r="AE2" s="18">
        <v>0</v>
      </c>
      <c r="AF2" s="18">
        <v>0</v>
      </c>
      <c r="AG2" s="18">
        <v>0</v>
      </c>
      <c r="AH2" s="18">
        <v>0</v>
      </c>
      <c r="AI2" s="18">
        <v>0</v>
      </c>
      <c r="AJ2" s="18">
        <v>0</v>
      </c>
      <c r="AK2" s="18">
        <v>0</v>
      </c>
      <c r="AL2" s="18">
        <v>0</v>
      </c>
      <c r="AM2" s="18">
        <v>0</v>
      </c>
      <c r="AN2" s="18">
        <v>0</v>
      </c>
      <c r="AO2" s="18">
        <v>0</v>
      </c>
      <c r="AP2" s="18">
        <v>0</v>
      </c>
      <c r="AQ2" s="18">
        <v>0</v>
      </c>
      <c r="AR2" s="18">
        <v>0</v>
      </c>
      <c r="AS2" s="18">
        <v>0</v>
      </c>
      <c r="AT2" s="18">
        <v>0</v>
      </c>
      <c r="AU2" s="18">
        <v>0</v>
      </c>
      <c r="AV2" s="18">
        <v>0</v>
      </c>
      <c r="AW2" s="18">
        <v>0</v>
      </c>
      <c r="AX2" s="18">
        <v>0</v>
      </c>
      <c r="AY2" s="18">
        <v>0</v>
      </c>
      <c r="AZ2" s="18">
        <v>0</v>
      </c>
      <c r="BA2" s="18">
        <v>0</v>
      </c>
      <c r="BB2" s="18">
        <v>0</v>
      </c>
      <c r="BC2" s="18">
        <v>0</v>
      </c>
      <c r="BD2" s="18">
        <v>0</v>
      </c>
      <c r="BE2" s="18">
        <v>0</v>
      </c>
      <c r="BF2" s="18">
        <v>0</v>
      </c>
      <c r="BG2" s="18">
        <v>0</v>
      </c>
      <c r="BH2" s="18">
        <v>0</v>
      </c>
      <c r="BI2" s="18">
        <v>0</v>
      </c>
      <c r="BJ2" s="18">
        <v>0</v>
      </c>
      <c r="BK2" s="18">
        <v>0</v>
      </c>
      <c r="BL2" s="18">
        <v>0</v>
      </c>
      <c r="BM2" s="18">
        <v>0</v>
      </c>
      <c r="BN2" s="18">
        <v>0</v>
      </c>
      <c r="BO2" s="18">
        <v>0</v>
      </c>
      <c r="BP2" s="18">
        <v>0</v>
      </c>
      <c r="BQ2" s="18">
        <v>0</v>
      </c>
      <c r="BR2" s="18">
        <v>0</v>
      </c>
      <c r="BS2" s="18">
        <v>0</v>
      </c>
      <c r="BT2" s="18">
        <v>0</v>
      </c>
      <c r="BU2" s="18">
        <v>0</v>
      </c>
      <c r="BV2" s="18">
        <v>0</v>
      </c>
      <c r="BW2" s="18">
        <v>0</v>
      </c>
      <c r="BX2" s="18">
        <v>0</v>
      </c>
      <c r="BY2" s="18">
        <v>0</v>
      </c>
      <c r="BZ2" s="18" t="str">
        <f>TEXT(DEC2HEX(_xlfn.BITAND(SUM(
HEX2DEC(H2)+HEX2DEC(I2)+HEX2DEC(J2)+HEX2DEC(K2)+HEX2DEC(L2)+HEX2DEC(M2)+HEX2DEC(N2)+HEX2DEC(O2)+
HEX2DEC(P2)+HEX2DEC(Q2)+HEX2DEC(R2)+HEX2DEC(S2)+HEX2DEC(T2)+HEX2DEC(U2)+HEX2DEC(V2)+
HEX2DEC(W2)+HEX2DEC(X2)+HEX2DEC(Y2)+HEX2DEC(Z2)+HEX2DEC(AA2)+HEX2DEC(AB2)+HEX2DEC(AC2)+HEX2DEC(AD2)+HEX2DEC(AE2)+HEX2DEC(AF2)+HEX2DEC(AG2)+HEX2DEC(AH2)+HEX2DEC(AI2)+HEX2DEC(AJ2)+HEX2DEC(AK2)+
HEX2DEC(AL2)+HEX2DEC(AM2)+HEX2DEC(AN2)+HEX2DEC(AO2)+
HEX2DEC(AP2)+HEX2DEC(AQ2)+HEX2DEC(AR2)+HEX2DEC(AS2)+HEX2DEC(AT2)+HEX2DEC(AU2)+HEX2DEC(AV2)+
HEX2DEC(AW2)+HEX2DEC(AX2)+HEX2DEC(AY2)+HEX2DEC(AZ2)+HEX2DEC(BA2)+HEX2DEC(BB2)+HEX2DEC(BC2)+HEX2DEC(BD2)+HEX2DEC(BE2)+HEX2DEC(BF2)+HEX2DEC(BG2)+HEX2DEC(BH2)+HEX2DEC(BI2)+HEX2DEC(BJ2)+HEX2DEC(BK2)+
HEX2DEC(BL2)+HEX2DEC(BM2)+HEX2DEC(BN2)+HEX2DEC(BO2)+
HEX2DEC(BP2)+HEX2DEC(BQ2)+HEX2DEC(BR2)+HEX2DEC(BS2)+HEX2DEC(BT2)+HEX2DEC(BU2)+HEX2DEC(BV2)+
HEX2DEC(BW2)+HEX2DEC(BX2)+HEX2DEC(BY2)
),85)),"00")</f>
        <v>50</v>
      </c>
      <c r="CA2" s="18" t="s">
        <v>25</v>
      </c>
      <c r="CB2" s="18">
        <f t="shared" ref="CB2:CB65" si="0">(LEN(CC2)/2)</f>
        <v>72</v>
      </c>
      <c r="CC2" s="16" t="str">
        <f>CONCATENATE(
TEXT(H2,"00"),
TEXT(I2,"00"),TEXT(J2,"00"),TEXT(K2,"00"),TEXT(L2,"00"),TEXT(M2,"00"),
TEXT(N2,"00"),TEXT(O2,"00"),TEXT(P2,"00"),TEXT(Q2,"00"),TEXT(R2,"00"),
TEXT(S2,"00"),TEXT(T2,"00"),TEXT(U2,"00"),TEXT(V2,"00"),TEXT(W2,"00"),
TEXT(X2,"00"),TEXT(Y2,"00"),TEXT(Z2,"00"),
TEXT(AA2,"00"),TEXT(AB2,"00"),TEXT(AC2,"00"),TEXT(AD2,"00"),TEXT(AE2,"00"),
TEXT(AF2,"00"),TEXT(AG2,"00"),TEXT(AH2,"00"),TEXT(AI2,"00"),TEXT(AJ2,"00"),
TEXT(AK2,"00"),TEXT(AL2,"00"),TEXT(AM2,"00"),TEXT(AN2,"00"),TEXT(AO2,"00"),
TEXT(AP2,"00"),TEXT(AQ2,"00"),TEXT(AR2,"00"),TEXT(AS2,"00"),TEXT(AT2,"00"),
TEXT(AU2,"00"),TEXT(AV2,"00"),TEXT(AW2,"00"),TEXT(AX2,"00"),TEXT(AY2,"00"),
TEXT(AZ2,"00"),
TEXT(BA2,"00"),TEXT(BB2,"00"),TEXT(BC2,"00"),TEXT(BD2,"00"),TEXT(BE2,"00"),
TEXT(BF2,"00"),TEXT(BG2,"00"),TEXT(BH2,"00"),TEXT(BI2,"00"),TEXT(BJ2,"00"),
TEXT(BK2,"00"),TEXT(BL2,"00"),TEXT(BM2,"00"),TEXT(BN2,"00"),TEXT(BO2,"00"),
TEXT(BP2,"00"),TEXT(BQ2,"00"),TEXT(BR2,"00"),TEXT(BS2,"00"),TEXT(BT2,"00"),
TEXT(BU2,"00"),TEXT(BV2,"00"),TEXT(BW2,"00"),TEXT(BX2,"00"),TEXT(BY2,"00"),
TEXT(BZ2,"00"),
TEXT(CA2,"00")
)</f>
        <v>7B010148A8010C000000000000000000000000000000000000000000000000000000000000000000000000000000000000000000000000000000000000000000000000000000507D</v>
      </c>
      <c r="CD2" s="95">
        <v>1</v>
      </c>
      <c r="CE2" s="21" t="s">
        <v>728</v>
      </c>
      <c r="CF2" s="18" t="str">
        <f>TEXT(DEC2HEX(_xlfn.BITAND(SUM(
HEX2DEC(MID(CE2, 1,2))+HEX2DEC(MID(CE2, 4,2))+
HEX2DEC(MID(CE2, 7,2))+HEX2DEC(MID(CE2,10,2))+
HEX2DEC(MID(CE2,13,2))+HEX2DEC(MID(CE2,16,2))+
HEX2DEC(MID(CE2,19,2))
),85)),"00")</f>
        <v>41</v>
      </c>
      <c r="CG2" s="18">
        <f>(LEN(CE2)/3)</f>
        <v>8.6666666666666661</v>
      </c>
      <c r="CH2" s="20" t="s">
        <v>36</v>
      </c>
      <c r="CI2" s="21" t="s">
        <v>751</v>
      </c>
    </row>
    <row r="3" spans="1:87" ht="33">
      <c r="A3" s="40" t="s">
        <v>5</v>
      </c>
      <c r="B3" s="157">
        <v>0</v>
      </c>
      <c r="C3" s="102" t="s">
        <v>6</v>
      </c>
      <c r="D3" s="103" t="s">
        <v>0</v>
      </c>
      <c r="E3" s="16">
        <v>1</v>
      </c>
      <c r="F3" s="101" t="str">
        <f t="shared" ref="F3:F33" si="1">TEXT(HEX2DEC(G3),"000")</f>
        <v>000</v>
      </c>
      <c r="G3" s="22">
        <v>0</v>
      </c>
      <c r="H3" s="23">
        <f>G3</f>
        <v>0</v>
      </c>
      <c r="I3" s="18">
        <v>1</v>
      </c>
      <c r="J3" s="18">
        <v>1</v>
      </c>
      <c r="K3" s="18">
        <v>48</v>
      </c>
      <c r="L3" s="18" t="s">
        <v>457</v>
      </c>
      <c r="M3" s="18">
        <v>1</v>
      </c>
      <c r="N3" s="18" t="s">
        <v>368</v>
      </c>
      <c r="O3" s="18">
        <v>0</v>
      </c>
      <c r="P3" s="18">
        <v>0</v>
      </c>
      <c r="Q3" s="18">
        <v>0</v>
      </c>
      <c r="R3" s="18">
        <v>0</v>
      </c>
      <c r="S3" s="18">
        <v>0</v>
      </c>
      <c r="T3" s="18">
        <v>0</v>
      </c>
      <c r="U3" s="18">
        <v>0</v>
      </c>
      <c r="V3" s="18">
        <v>0</v>
      </c>
      <c r="W3" s="18">
        <v>0</v>
      </c>
      <c r="X3" s="18">
        <v>0</v>
      </c>
      <c r="Y3" s="18">
        <v>0</v>
      </c>
      <c r="Z3" s="18">
        <v>0</v>
      </c>
      <c r="AA3" s="18">
        <v>0</v>
      </c>
      <c r="AB3" s="18">
        <v>0</v>
      </c>
      <c r="AC3" s="18">
        <v>0</v>
      </c>
      <c r="AD3" s="18">
        <v>0</v>
      </c>
      <c r="AE3" s="18">
        <v>0</v>
      </c>
      <c r="AF3" s="18">
        <v>0</v>
      </c>
      <c r="AG3" s="18">
        <v>0</v>
      </c>
      <c r="AH3" s="18">
        <v>0</v>
      </c>
      <c r="AI3" s="18">
        <v>0</v>
      </c>
      <c r="AJ3" s="18">
        <v>0</v>
      </c>
      <c r="AK3" s="18">
        <v>0</v>
      </c>
      <c r="AL3" s="18">
        <v>0</v>
      </c>
      <c r="AM3" s="18">
        <v>0</v>
      </c>
      <c r="AN3" s="18">
        <v>0</v>
      </c>
      <c r="AO3" s="18">
        <v>0</v>
      </c>
      <c r="AP3" s="18">
        <v>0</v>
      </c>
      <c r="AQ3" s="18">
        <v>0</v>
      </c>
      <c r="AR3" s="18">
        <v>0</v>
      </c>
      <c r="AS3" s="18">
        <v>0</v>
      </c>
      <c r="AT3" s="18">
        <v>0</v>
      </c>
      <c r="AU3" s="18">
        <v>0</v>
      </c>
      <c r="AV3" s="18">
        <v>0</v>
      </c>
      <c r="AW3" s="18">
        <v>0</v>
      </c>
      <c r="AX3" s="18">
        <v>0</v>
      </c>
      <c r="AY3" s="18">
        <v>0</v>
      </c>
      <c r="AZ3" s="18">
        <v>0</v>
      </c>
      <c r="BA3" s="18">
        <v>0</v>
      </c>
      <c r="BB3" s="18">
        <v>0</v>
      </c>
      <c r="BC3" s="18">
        <v>0</v>
      </c>
      <c r="BD3" s="18">
        <v>0</v>
      </c>
      <c r="BE3" s="18">
        <v>0</v>
      </c>
      <c r="BF3" s="18">
        <v>0</v>
      </c>
      <c r="BG3" s="18">
        <v>0</v>
      </c>
      <c r="BH3" s="18">
        <v>0</v>
      </c>
      <c r="BI3" s="18">
        <v>0</v>
      </c>
      <c r="BJ3" s="18">
        <v>0</v>
      </c>
      <c r="BK3" s="18">
        <v>0</v>
      </c>
      <c r="BL3" s="18">
        <v>0</v>
      </c>
      <c r="BM3" s="18">
        <v>0</v>
      </c>
      <c r="BN3" s="18">
        <v>0</v>
      </c>
      <c r="BO3" s="18">
        <v>0</v>
      </c>
      <c r="BP3" s="18">
        <v>0</v>
      </c>
      <c r="BQ3" s="18">
        <v>0</v>
      </c>
      <c r="BR3" s="18">
        <v>0</v>
      </c>
      <c r="BS3" s="18">
        <v>0</v>
      </c>
      <c r="BT3" s="18">
        <v>0</v>
      </c>
      <c r="BU3" s="18">
        <v>0</v>
      </c>
      <c r="BV3" s="18">
        <v>0</v>
      </c>
      <c r="BW3" s="18">
        <v>0</v>
      </c>
      <c r="BX3" s="18">
        <v>0</v>
      </c>
      <c r="BY3" s="18">
        <v>0</v>
      </c>
      <c r="BZ3" s="18" t="str">
        <f t="shared" ref="BZ3:BZ66" si="2">TEXT(DEC2HEX(_xlfn.BITAND(SUM(
HEX2DEC(H3)+HEX2DEC(I3)+HEX2DEC(J3)+HEX2DEC(K3)+HEX2DEC(L3)+HEX2DEC(M3)+HEX2DEC(N3)+HEX2DEC(O3)+
HEX2DEC(P3)+HEX2DEC(Q3)+HEX2DEC(R3)+HEX2DEC(S3)+HEX2DEC(T3)+HEX2DEC(U3)+HEX2DEC(V3)+
HEX2DEC(W3)+HEX2DEC(X3)+HEX2DEC(Y3)+HEX2DEC(Z3)+HEX2DEC(AA3)+HEX2DEC(AB3)+HEX2DEC(AC3)+HEX2DEC(AD3)+HEX2DEC(AE3)+HEX2DEC(AF3)+HEX2DEC(AG3)+HEX2DEC(AH3)+HEX2DEC(AI3)+HEX2DEC(AJ3)+HEX2DEC(AK3)+
HEX2DEC(AL3)+HEX2DEC(AM3)+HEX2DEC(AN3)+HEX2DEC(AO3)+
HEX2DEC(AP3)+HEX2DEC(AQ3)+HEX2DEC(AR3)+HEX2DEC(AS3)+HEX2DEC(AT3)+HEX2DEC(AU3)+HEX2DEC(AV3)+
HEX2DEC(AW3)+HEX2DEC(AX3)+HEX2DEC(AY3)+HEX2DEC(AZ3)+HEX2DEC(BA3)+HEX2DEC(BB3)+HEX2DEC(BC3)+HEX2DEC(BD3)+HEX2DEC(BE3)+HEX2DEC(BF3)+HEX2DEC(BG3)+HEX2DEC(BH3)+HEX2DEC(BI3)+HEX2DEC(BJ3)+HEX2DEC(BK3)+
HEX2DEC(BL3)+HEX2DEC(BM3)+HEX2DEC(BN3)+HEX2DEC(BO3)+
HEX2DEC(BP3)+HEX2DEC(BQ3)+HEX2DEC(BR3)+HEX2DEC(BS3)+HEX2DEC(BT3)+HEX2DEC(BU3)+HEX2DEC(BV3)+
HEX2DEC(BW3)+HEX2DEC(BX3)+HEX2DEC(BY3)
),85)),"00")</f>
        <v>55</v>
      </c>
      <c r="CA3" s="18" t="s">
        <v>25</v>
      </c>
      <c r="CB3" s="18">
        <f t="shared" si="0"/>
        <v>72</v>
      </c>
      <c r="CC3" s="16" t="str">
        <f t="shared" ref="CC3:CC66" si="3">CONCATENATE(
TEXT(H3,"00"),
TEXT(I3,"00"),TEXT(J3,"00"),TEXT(K3,"00"),TEXT(L3,"00"),TEXT(M3,"00"),
TEXT(N3,"00"),TEXT(O3,"00"),TEXT(P3,"00"),TEXT(Q3,"00"),TEXT(R3,"00"),
TEXT(S3,"00"),TEXT(T3,"00"),TEXT(U3,"00"),TEXT(V3,"00"),TEXT(W3,"00"),
TEXT(X3,"00"),TEXT(Y3,"00"),TEXT(Z3,"00"),
TEXT(AA3,"00"),TEXT(AB3,"00"),TEXT(AC3,"00"),TEXT(AD3,"00"),TEXT(AE3,"00"),
TEXT(AF3,"00"),TEXT(AG3,"00"),TEXT(AH3,"00"),TEXT(AI3,"00"),TEXT(AJ3,"00"),
TEXT(AK3,"00"),TEXT(AL3,"00"),TEXT(AM3,"00"),TEXT(AN3,"00"),TEXT(AO3,"00"),
TEXT(AP3,"00"),TEXT(AQ3,"00"),TEXT(AR3,"00"),TEXT(AS3,"00"),TEXT(AT3,"00"),
TEXT(AU3,"00"),TEXT(AV3,"00"),TEXT(AW3,"00"),TEXT(AX3,"00"),TEXT(AY3,"00"),
TEXT(AZ3,"00"),
TEXT(BA3,"00"),TEXT(BB3,"00"),TEXT(BC3,"00"),TEXT(BD3,"00"),TEXT(BE3,"00"),
TEXT(BF3,"00"),TEXT(BG3,"00"),TEXT(BH3,"00"),TEXT(BI3,"00"),TEXT(BJ3,"00"),
TEXT(BK3,"00"),TEXT(BL3,"00"),TEXT(BM3,"00"),TEXT(BN3,"00"),TEXT(BO3,"00"),
TEXT(BP3,"00"),TEXT(BQ3,"00"),TEXT(BR3,"00"),TEXT(BS3,"00"),TEXT(BT3,"00"),
TEXT(BU3,"00"),TEXT(BV3,"00"),TEXT(BW3,"00"),TEXT(BX3,"00"),TEXT(BY3,"00"),
TEXT(BZ3,"00"),
TEXT(CA3,"00")
)</f>
        <v>00010148A8010C000000000000000000000000000000000000000000000000000000000000000000000000000000000000000000000000000000000000000000000000000000557D</v>
      </c>
      <c r="CD3" s="95">
        <v>2</v>
      </c>
      <c r="CE3" s="21"/>
      <c r="CF3" s="18" t="str">
        <f t="shared" ref="CF3:CF66" si="4">TEXT(DEC2HEX(_xlfn.BITAND(SUM(
HEX2DEC(MID(CE3, 1,2))+HEX2DEC(MID(CE3, 4,2))+
HEX2DEC(MID(CE3, 7,2))+HEX2DEC(MID(CE3,10,2))+
HEX2DEC(MID(CE3,13,2))+HEX2DEC(MID(CE3,16,2))+
HEX2DEC(MID(CE3,19,2))
),85)),"00")</f>
        <v>00</v>
      </c>
      <c r="CG3" s="18">
        <f t="shared" ref="CG3:CG66" si="5">(LEN(CE3)/3)</f>
        <v>0</v>
      </c>
      <c r="CH3" s="20"/>
      <c r="CI3" s="21"/>
    </row>
    <row r="4" spans="1:87" ht="33">
      <c r="A4" s="27"/>
      <c r="B4" s="158"/>
      <c r="C4" s="165" t="s">
        <v>341</v>
      </c>
      <c r="D4" s="104"/>
      <c r="E4" s="16">
        <v>2</v>
      </c>
      <c r="F4" s="101" t="str">
        <f t="shared" si="1"/>
        <v>127</v>
      </c>
      <c r="G4" s="22" t="s">
        <v>246</v>
      </c>
      <c r="H4" s="23" t="str">
        <f t="shared" ref="H4:H5" si="6">G4</f>
        <v>7F</v>
      </c>
      <c r="I4" s="18">
        <v>1</v>
      </c>
      <c r="J4" s="18">
        <v>1</v>
      </c>
      <c r="K4" s="18">
        <v>48</v>
      </c>
      <c r="L4" s="18" t="s">
        <v>457</v>
      </c>
      <c r="M4" s="18">
        <v>1</v>
      </c>
      <c r="N4" s="18" t="s">
        <v>368</v>
      </c>
      <c r="O4" s="18">
        <v>0</v>
      </c>
      <c r="P4" s="18">
        <v>0</v>
      </c>
      <c r="Q4" s="18">
        <v>0</v>
      </c>
      <c r="R4" s="18">
        <v>0</v>
      </c>
      <c r="S4" s="18">
        <v>0</v>
      </c>
      <c r="T4" s="18">
        <v>0</v>
      </c>
      <c r="U4" s="18">
        <v>0</v>
      </c>
      <c r="V4" s="18">
        <v>0</v>
      </c>
      <c r="W4" s="18">
        <v>0</v>
      </c>
      <c r="X4" s="18">
        <v>0</v>
      </c>
      <c r="Y4" s="18">
        <v>0</v>
      </c>
      <c r="Z4" s="18">
        <v>0</v>
      </c>
      <c r="AA4" s="18">
        <v>0</v>
      </c>
      <c r="AB4" s="18">
        <v>0</v>
      </c>
      <c r="AC4" s="18">
        <v>0</v>
      </c>
      <c r="AD4" s="18">
        <v>0</v>
      </c>
      <c r="AE4" s="18">
        <v>0</v>
      </c>
      <c r="AF4" s="18">
        <v>0</v>
      </c>
      <c r="AG4" s="18">
        <v>0</v>
      </c>
      <c r="AH4" s="18">
        <v>0</v>
      </c>
      <c r="AI4" s="18">
        <v>0</v>
      </c>
      <c r="AJ4" s="18">
        <v>0</v>
      </c>
      <c r="AK4" s="18">
        <v>0</v>
      </c>
      <c r="AL4" s="18">
        <v>0</v>
      </c>
      <c r="AM4" s="18">
        <v>0</v>
      </c>
      <c r="AN4" s="18">
        <v>0</v>
      </c>
      <c r="AO4" s="18">
        <v>0</v>
      </c>
      <c r="AP4" s="18">
        <v>0</v>
      </c>
      <c r="AQ4" s="18">
        <v>0</v>
      </c>
      <c r="AR4" s="18">
        <v>0</v>
      </c>
      <c r="AS4" s="18">
        <v>0</v>
      </c>
      <c r="AT4" s="18">
        <v>0</v>
      </c>
      <c r="AU4" s="18">
        <v>0</v>
      </c>
      <c r="AV4" s="18">
        <v>0</v>
      </c>
      <c r="AW4" s="18">
        <v>0</v>
      </c>
      <c r="AX4" s="18">
        <v>0</v>
      </c>
      <c r="AY4" s="18">
        <v>0</v>
      </c>
      <c r="AZ4" s="18">
        <v>0</v>
      </c>
      <c r="BA4" s="18">
        <v>0</v>
      </c>
      <c r="BB4" s="18">
        <v>0</v>
      </c>
      <c r="BC4" s="18">
        <v>0</v>
      </c>
      <c r="BD4" s="18">
        <v>0</v>
      </c>
      <c r="BE4" s="18">
        <v>0</v>
      </c>
      <c r="BF4" s="18">
        <v>0</v>
      </c>
      <c r="BG4" s="18">
        <v>0</v>
      </c>
      <c r="BH4" s="18">
        <v>0</v>
      </c>
      <c r="BI4" s="18">
        <v>0</v>
      </c>
      <c r="BJ4" s="18">
        <v>0</v>
      </c>
      <c r="BK4" s="18">
        <v>0</v>
      </c>
      <c r="BL4" s="18">
        <v>0</v>
      </c>
      <c r="BM4" s="18">
        <v>0</v>
      </c>
      <c r="BN4" s="18">
        <v>0</v>
      </c>
      <c r="BO4" s="18">
        <v>0</v>
      </c>
      <c r="BP4" s="18">
        <v>0</v>
      </c>
      <c r="BQ4" s="18">
        <v>0</v>
      </c>
      <c r="BR4" s="18">
        <v>0</v>
      </c>
      <c r="BS4" s="18">
        <v>0</v>
      </c>
      <c r="BT4" s="18">
        <v>0</v>
      </c>
      <c r="BU4" s="18">
        <v>0</v>
      </c>
      <c r="BV4" s="18">
        <v>0</v>
      </c>
      <c r="BW4" s="18">
        <v>0</v>
      </c>
      <c r="BX4" s="18">
        <v>0</v>
      </c>
      <c r="BY4" s="18">
        <v>0</v>
      </c>
      <c r="BZ4" s="18" t="str">
        <f t="shared" si="2"/>
        <v>54</v>
      </c>
      <c r="CA4" s="18" t="s">
        <v>25</v>
      </c>
      <c r="CB4" s="18">
        <f t="shared" si="0"/>
        <v>72</v>
      </c>
      <c r="CC4" s="16" t="str">
        <f t="shared" si="3"/>
        <v>7F010148A8010C000000000000000000000000000000000000000000000000000000000000000000000000000000000000000000000000000000000000000000000000000000547D</v>
      </c>
      <c r="CD4" s="95">
        <v>3</v>
      </c>
      <c r="CE4" s="21"/>
      <c r="CF4" s="18" t="str">
        <f t="shared" si="4"/>
        <v>00</v>
      </c>
      <c r="CG4" s="18">
        <f t="shared" si="5"/>
        <v>0</v>
      </c>
      <c r="CH4" s="20"/>
      <c r="CI4" s="21"/>
    </row>
    <row r="5" spans="1:87" ht="33">
      <c r="A5" s="45"/>
      <c r="B5" s="159"/>
      <c r="C5" s="166"/>
      <c r="D5" s="104"/>
      <c r="E5" s="16">
        <v>3</v>
      </c>
      <c r="F5" s="101" t="str">
        <f t="shared" si="1"/>
        <v>255</v>
      </c>
      <c r="G5" s="22" t="s">
        <v>22</v>
      </c>
      <c r="H5" s="23" t="str">
        <f t="shared" si="6"/>
        <v>FF</v>
      </c>
      <c r="I5" s="18">
        <v>1</v>
      </c>
      <c r="J5" s="18">
        <v>1</v>
      </c>
      <c r="K5" s="18">
        <v>48</v>
      </c>
      <c r="L5" s="18" t="s">
        <v>457</v>
      </c>
      <c r="M5" s="18">
        <v>1</v>
      </c>
      <c r="N5" s="18" t="s">
        <v>368</v>
      </c>
      <c r="O5" s="18">
        <v>0</v>
      </c>
      <c r="P5" s="18">
        <v>0</v>
      </c>
      <c r="Q5" s="18">
        <v>0</v>
      </c>
      <c r="R5" s="18">
        <v>0</v>
      </c>
      <c r="S5" s="18">
        <v>0</v>
      </c>
      <c r="T5" s="18">
        <v>0</v>
      </c>
      <c r="U5" s="18">
        <v>0</v>
      </c>
      <c r="V5" s="18">
        <v>0</v>
      </c>
      <c r="W5" s="18">
        <v>0</v>
      </c>
      <c r="X5" s="18">
        <v>0</v>
      </c>
      <c r="Y5" s="18">
        <v>0</v>
      </c>
      <c r="Z5" s="18">
        <v>0</v>
      </c>
      <c r="AA5" s="18">
        <v>0</v>
      </c>
      <c r="AB5" s="18">
        <v>0</v>
      </c>
      <c r="AC5" s="18">
        <v>0</v>
      </c>
      <c r="AD5" s="18">
        <v>0</v>
      </c>
      <c r="AE5" s="18">
        <v>0</v>
      </c>
      <c r="AF5" s="18">
        <v>0</v>
      </c>
      <c r="AG5" s="18">
        <v>0</v>
      </c>
      <c r="AH5" s="18">
        <v>0</v>
      </c>
      <c r="AI5" s="18">
        <v>0</v>
      </c>
      <c r="AJ5" s="18">
        <v>0</v>
      </c>
      <c r="AK5" s="18">
        <v>0</v>
      </c>
      <c r="AL5" s="18">
        <v>0</v>
      </c>
      <c r="AM5" s="18">
        <v>0</v>
      </c>
      <c r="AN5" s="18">
        <v>0</v>
      </c>
      <c r="AO5" s="18">
        <v>0</v>
      </c>
      <c r="AP5" s="18">
        <v>0</v>
      </c>
      <c r="AQ5" s="18">
        <v>0</v>
      </c>
      <c r="AR5" s="18">
        <v>0</v>
      </c>
      <c r="AS5" s="18">
        <v>0</v>
      </c>
      <c r="AT5" s="18">
        <v>0</v>
      </c>
      <c r="AU5" s="18">
        <v>0</v>
      </c>
      <c r="AV5" s="18">
        <v>0</v>
      </c>
      <c r="AW5" s="18">
        <v>0</v>
      </c>
      <c r="AX5" s="18">
        <v>0</v>
      </c>
      <c r="AY5" s="18">
        <v>0</v>
      </c>
      <c r="AZ5" s="18">
        <v>0</v>
      </c>
      <c r="BA5" s="18">
        <v>0</v>
      </c>
      <c r="BB5" s="18">
        <v>0</v>
      </c>
      <c r="BC5" s="18">
        <v>0</v>
      </c>
      <c r="BD5" s="18">
        <v>0</v>
      </c>
      <c r="BE5" s="18">
        <v>0</v>
      </c>
      <c r="BF5" s="18">
        <v>0</v>
      </c>
      <c r="BG5" s="18">
        <v>0</v>
      </c>
      <c r="BH5" s="18">
        <v>0</v>
      </c>
      <c r="BI5" s="18">
        <v>0</v>
      </c>
      <c r="BJ5" s="18">
        <v>0</v>
      </c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>
        <v>0</v>
      </c>
      <c r="BS5" s="18">
        <v>0</v>
      </c>
      <c r="BT5" s="18">
        <v>0</v>
      </c>
      <c r="BU5" s="18">
        <v>0</v>
      </c>
      <c r="BV5" s="18">
        <v>0</v>
      </c>
      <c r="BW5" s="18">
        <v>0</v>
      </c>
      <c r="BX5" s="18">
        <v>0</v>
      </c>
      <c r="BY5" s="18">
        <v>0</v>
      </c>
      <c r="BZ5" s="18" t="str">
        <f t="shared" si="2"/>
        <v>54</v>
      </c>
      <c r="CA5" s="18" t="s">
        <v>25</v>
      </c>
      <c r="CB5" s="18">
        <f t="shared" si="0"/>
        <v>72</v>
      </c>
      <c r="CC5" s="16" t="str">
        <f t="shared" si="3"/>
        <v>FF010148A8010C000000000000000000000000000000000000000000000000000000000000000000000000000000000000000000000000000000000000000000000000000000547D</v>
      </c>
      <c r="CD5" s="95">
        <v>4</v>
      </c>
      <c r="CE5" s="21"/>
      <c r="CF5" s="18" t="str">
        <f t="shared" si="4"/>
        <v>00</v>
      </c>
      <c r="CG5" s="18">
        <f t="shared" si="5"/>
        <v>0</v>
      </c>
      <c r="CH5" s="20"/>
      <c r="CI5" s="21"/>
    </row>
    <row r="6" spans="1:87" ht="33">
      <c r="A6" s="45"/>
      <c r="B6" s="157">
        <v>1</v>
      </c>
      <c r="C6" s="105" t="s">
        <v>3</v>
      </c>
      <c r="D6" s="104" t="s">
        <v>715</v>
      </c>
      <c r="E6" s="16">
        <v>1</v>
      </c>
      <c r="F6" s="101" t="str">
        <f t="shared" si="1"/>
        <v>000</v>
      </c>
      <c r="G6" s="22">
        <v>0</v>
      </c>
      <c r="H6" s="18" t="s">
        <v>18</v>
      </c>
      <c r="I6" s="23">
        <f>G6</f>
        <v>0</v>
      </c>
      <c r="J6" s="18">
        <v>1</v>
      </c>
      <c r="K6" s="18">
        <v>48</v>
      </c>
      <c r="L6" s="18" t="s">
        <v>457</v>
      </c>
      <c r="M6" s="18">
        <v>1</v>
      </c>
      <c r="N6" s="18" t="s">
        <v>368</v>
      </c>
      <c r="O6" s="18">
        <v>0</v>
      </c>
      <c r="P6" s="18">
        <v>0</v>
      </c>
      <c r="Q6" s="18">
        <v>0</v>
      </c>
      <c r="R6" s="18">
        <v>0</v>
      </c>
      <c r="S6" s="18">
        <v>0</v>
      </c>
      <c r="T6" s="18">
        <v>0</v>
      </c>
      <c r="U6" s="18">
        <v>0</v>
      </c>
      <c r="V6" s="18">
        <v>0</v>
      </c>
      <c r="W6" s="18">
        <v>0</v>
      </c>
      <c r="X6" s="18">
        <v>0</v>
      </c>
      <c r="Y6" s="18">
        <v>0</v>
      </c>
      <c r="Z6" s="18">
        <v>0</v>
      </c>
      <c r="AA6" s="18">
        <v>0</v>
      </c>
      <c r="AB6" s="18">
        <v>0</v>
      </c>
      <c r="AC6" s="18">
        <v>0</v>
      </c>
      <c r="AD6" s="18">
        <v>0</v>
      </c>
      <c r="AE6" s="18">
        <v>0</v>
      </c>
      <c r="AF6" s="18">
        <v>0</v>
      </c>
      <c r="AG6" s="18">
        <v>0</v>
      </c>
      <c r="AH6" s="18">
        <v>0</v>
      </c>
      <c r="AI6" s="18">
        <v>0</v>
      </c>
      <c r="AJ6" s="18">
        <v>0</v>
      </c>
      <c r="AK6" s="18">
        <v>0</v>
      </c>
      <c r="AL6" s="18">
        <v>0</v>
      </c>
      <c r="AM6" s="18">
        <v>0</v>
      </c>
      <c r="AN6" s="18">
        <v>0</v>
      </c>
      <c r="AO6" s="18">
        <v>0</v>
      </c>
      <c r="AP6" s="18">
        <v>0</v>
      </c>
      <c r="AQ6" s="18">
        <v>0</v>
      </c>
      <c r="AR6" s="18">
        <v>0</v>
      </c>
      <c r="AS6" s="18">
        <v>0</v>
      </c>
      <c r="AT6" s="18">
        <v>0</v>
      </c>
      <c r="AU6" s="18">
        <v>0</v>
      </c>
      <c r="AV6" s="18">
        <v>0</v>
      </c>
      <c r="AW6" s="18">
        <v>0</v>
      </c>
      <c r="AX6" s="18">
        <v>0</v>
      </c>
      <c r="AY6" s="18">
        <v>0</v>
      </c>
      <c r="AZ6" s="18">
        <v>0</v>
      </c>
      <c r="BA6" s="18">
        <v>0</v>
      </c>
      <c r="BB6" s="18">
        <v>0</v>
      </c>
      <c r="BC6" s="18">
        <v>0</v>
      </c>
      <c r="BD6" s="18">
        <v>0</v>
      </c>
      <c r="BE6" s="18">
        <v>0</v>
      </c>
      <c r="BF6" s="18">
        <v>0</v>
      </c>
      <c r="BG6" s="18">
        <v>0</v>
      </c>
      <c r="BH6" s="18">
        <v>0</v>
      </c>
      <c r="BI6" s="18">
        <v>0</v>
      </c>
      <c r="BJ6" s="18">
        <v>0</v>
      </c>
      <c r="BK6" s="18">
        <v>0</v>
      </c>
      <c r="BL6" s="18">
        <v>0</v>
      </c>
      <c r="BM6" s="18">
        <v>0</v>
      </c>
      <c r="BN6" s="18">
        <v>0</v>
      </c>
      <c r="BO6" s="18">
        <v>0</v>
      </c>
      <c r="BP6" s="18">
        <v>0</v>
      </c>
      <c r="BQ6" s="18">
        <v>0</v>
      </c>
      <c r="BR6" s="18">
        <v>0</v>
      </c>
      <c r="BS6" s="18">
        <v>0</v>
      </c>
      <c r="BT6" s="18">
        <v>0</v>
      </c>
      <c r="BU6" s="18">
        <v>0</v>
      </c>
      <c r="BV6" s="18">
        <v>0</v>
      </c>
      <c r="BW6" s="18">
        <v>0</v>
      </c>
      <c r="BX6" s="18">
        <v>0</v>
      </c>
      <c r="BY6" s="18">
        <v>0</v>
      </c>
      <c r="BZ6" s="18" t="str">
        <f t="shared" si="2"/>
        <v>51</v>
      </c>
      <c r="CA6" s="18" t="s">
        <v>25</v>
      </c>
      <c r="CB6" s="18">
        <f t="shared" si="0"/>
        <v>72</v>
      </c>
      <c r="CC6" s="16" t="str">
        <f t="shared" si="3"/>
        <v>7B000148A8010C000000000000000000000000000000000000000000000000000000000000000000000000000000000000000000000000000000000000000000000000000000517D</v>
      </c>
      <c r="CD6" s="95">
        <v>5</v>
      </c>
      <c r="CE6" s="21"/>
      <c r="CF6" s="18" t="str">
        <f t="shared" si="4"/>
        <v>00</v>
      </c>
      <c r="CG6" s="18">
        <f t="shared" si="5"/>
        <v>0</v>
      </c>
      <c r="CH6" s="20"/>
      <c r="CI6" s="21"/>
    </row>
    <row r="7" spans="1:87" ht="33">
      <c r="A7" s="89"/>
      <c r="B7" s="158"/>
      <c r="C7" s="165" t="s">
        <v>342</v>
      </c>
      <c r="D7" s="104"/>
      <c r="E7" s="16">
        <v>2</v>
      </c>
      <c r="F7" s="101" t="str">
        <f t="shared" si="1"/>
        <v>127</v>
      </c>
      <c r="G7" s="22" t="s">
        <v>246</v>
      </c>
      <c r="H7" s="18" t="s">
        <v>18</v>
      </c>
      <c r="I7" s="23" t="str">
        <f t="shared" ref="I7:I8" si="7">G7</f>
        <v>7F</v>
      </c>
      <c r="J7" s="18">
        <v>1</v>
      </c>
      <c r="K7" s="18">
        <v>48</v>
      </c>
      <c r="L7" s="18" t="s">
        <v>457</v>
      </c>
      <c r="M7" s="18">
        <v>1</v>
      </c>
      <c r="N7" s="18" t="s">
        <v>368</v>
      </c>
      <c r="O7" s="18">
        <v>0</v>
      </c>
      <c r="P7" s="18">
        <v>0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0</v>
      </c>
      <c r="AA7" s="18">
        <v>0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0</v>
      </c>
      <c r="AU7" s="18">
        <v>0</v>
      </c>
      <c r="AV7" s="18">
        <v>0</v>
      </c>
      <c r="AW7" s="18">
        <v>0</v>
      </c>
      <c r="AX7" s="18">
        <v>0</v>
      </c>
      <c r="AY7" s="18">
        <v>0</v>
      </c>
      <c r="AZ7" s="18">
        <v>0</v>
      </c>
      <c r="BA7" s="18">
        <v>0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0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0</v>
      </c>
      <c r="BW7" s="18">
        <v>0</v>
      </c>
      <c r="BX7" s="18">
        <v>0</v>
      </c>
      <c r="BY7" s="18">
        <v>0</v>
      </c>
      <c r="BZ7" s="18" t="str">
        <f t="shared" si="2"/>
        <v>50</v>
      </c>
      <c r="CA7" s="18" t="s">
        <v>25</v>
      </c>
      <c r="CB7" s="18">
        <f t="shared" si="0"/>
        <v>72</v>
      </c>
      <c r="CC7" s="16" t="str">
        <f t="shared" si="3"/>
        <v>7B7F0148A8010C000000000000000000000000000000000000000000000000000000000000000000000000000000000000000000000000000000000000000000000000000000507D</v>
      </c>
      <c r="CD7" s="95">
        <v>6</v>
      </c>
      <c r="CE7" s="21"/>
      <c r="CF7" s="18" t="str">
        <f t="shared" si="4"/>
        <v>00</v>
      </c>
      <c r="CG7" s="18">
        <f t="shared" si="5"/>
        <v>0</v>
      </c>
      <c r="CH7" s="20"/>
      <c r="CI7" s="21"/>
    </row>
    <row r="8" spans="1:87" ht="33">
      <c r="A8" s="27"/>
      <c r="B8" s="159"/>
      <c r="C8" s="166"/>
      <c r="D8" s="104"/>
      <c r="E8" s="16">
        <v>3</v>
      </c>
      <c r="F8" s="101" t="str">
        <f t="shared" si="1"/>
        <v>255</v>
      </c>
      <c r="G8" s="22" t="s">
        <v>22</v>
      </c>
      <c r="H8" s="18" t="s">
        <v>18</v>
      </c>
      <c r="I8" s="23" t="str">
        <f t="shared" si="7"/>
        <v>FF</v>
      </c>
      <c r="J8" s="18">
        <v>1</v>
      </c>
      <c r="K8" s="18">
        <v>48</v>
      </c>
      <c r="L8" s="18" t="s">
        <v>457</v>
      </c>
      <c r="M8" s="18">
        <v>1</v>
      </c>
      <c r="N8" s="18" t="s">
        <v>368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0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0</v>
      </c>
      <c r="AU8" s="18">
        <v>0</v>
      </c>
      <c r="AV8" s="18">
        <v>0</v>
      </c>
      <c r="AW8" s="18">
        <v>0</v>
      </c>
      <c r="AX8" s="18">
        <v>0</v>
      </c>
      <c r="AY8" s="18">
        <v>0</v>
      </c>
      <c r="AZ8" s="18">
        <v>0</v>
      </c>
      <c r="BA8" s="18">
        <v>0</v>
      </c>
      <c r="BB8" s="18">
        <v>0</v>
      </c>
      <c r="BC8" s="18">
        <v>0</v>
      </c>
      <c r="BD8" s="18">
        <v>0</v>
      </c>
      <c r="BE8" s="18">
        <v>0</v>
      </c>
      <c r="BF8" s="18">
        <v>0</v>
      </c>
      <c r="BG8" s="18">
        <v>0</v>
      </c>
      <c r="BH8" s="18">
        <v>0</v>
      </c>
      <c r="BI8" s="18">
        <v>0</v>
      </c>
      <c r="BJ8" s="18">
        <v>0</v>
      </c>
      <c r="BK8" s="18">
        <v>0</v>
      </c>
      <c r="BL8" s="18">
        <v>0</v>
      </c>
      <c r="BM8" s="18">
        <v>0</v>
      </c>
      <c r="BN8" s="18">
        <v>0</v>
      </c>
      <c r="BO8" s="18">
        <v>0</v>
      </c>
      <c r="BP8" s="18">
        <v>0</v>
      </c>
      <c r="BQ8" s="18">
        <v>0</v>
      </c>
      <c r="BR8" s="18">
        <v>0</v>
      </c>
      <c r="BS8" s="18">
        <v>0</v>
      </c>
      <c r="BT8" s="18">
        <v>0</v>
      </c>
      <c r="BU8" s="18">
        <v>0</v>
      </c>
      <c r="BV8" s="18">
        <v>0</v>
      </c>
      <c r="BW8" s="18">
        <v>0</v>
      </c>
      <c r="BX8" s="18">
        <v>0</v>
      </c>
      <c r="BY8" s="18">
        <v>0</v>
      </c>
      <c r="BZ8" s="18" t="str">
        <f t="shared" si="2"/>
        <v>50</v>
      </c>
      <c r="CA8" s="18" t="s">
        <v>25</v>
      </c>
      <c r="CB8" s="18">
        <f t="shared" si="0"/>
        <v>72</v>
      </c>
      <c r="CC8" s="16" t="str">
        <f t="shared" si="3"/>
        <v>7BFF0148A8010C000000000000000000000000000000000000000000000000000000000000000000000000000000000000000000000000000000000000000000000000000000507D</v>
      </c>
      <c r="CD8" s="95">
        <v>7</v>
      </c>
      <c r="CE8" s="21"/>
      <c r="CF8" s="18" t="str">
        <f t="shared" si="4"/>
        <v>00</v>
      </c>
      <c r="CG8" s="18">
        <f t="shared" si="5"/>
        <v>0</v>
      </c>
      <c r="CH8" s="20"/>
      <c r="CI8" s="21"/>
    </row>
    <row r="9" spans="1:87" ht="33">
      <c r="A9" s="27"/>
      <c r="B9" s="157">
        <v>2</v>
      </c>
      <c r="C9" s="105" t="s">
        <v>247</v>
      </c>
      <c r="D9" s="104" t="s">
        <v>716</v>
      </c>
      <c r="E9" s="16">
        <v>1</v>
      </c>
      <c r="F9" s="101" t="str">
        <f t="shared" si="1"/>
        <v>000</v>
      </c>
      <c r="G9" s="22">
        <v>0</v>
      </c>
      <c r="H9" s="18" t="s">
        <v>18</v>
      </c>
      <c r="I9" s="18">
        <v>1</v>
      </c>
      <c r="J9" s="23">
        <f>G9</f>
        <v>0</v>
      </c>
      <c r="K9" s="18">
        <v>48</v>
      </c>
      <c r="L9" s="18" t="s">
        <v>457</v>
      </c>
      <c r="M9" s="18">
        <v>1</v>
      </c>
      <c r="N9" s="18" t="s">
        <v>368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0</v>
      </c>
      <c r="AK9" s="18">
        <v>0</v>
      </c>
      <c r="AL9" s="18">
        <v>0</v>
      </c>
      <c r="AM9" s="18">
        <v>0</v>
      </c>
      <c r="AN9" s="18">
        <v>0</v>
      </c>
      <c r="AO9" s="18">
        <v>0</v>
      </c>
      <c r="AP9" s="18">
        <v>0</v>
      </c>
      <c r="AQ9" s="18">
        <v>0</v>
      </c>
      <c r="AR9" s="18">
        <v>0</v>
      </c>
      <c r="AS9" s="18">
        <v>0</v>
      </c>
      <c r="AT9" s="18">
        <v>0</v>
      </c>
      <c r="AU9" s="18">
        <v>0</v>
      </c>
      <c r="AV9" s="18">
        <v>0</v>
      </c>
      <c r="AW9" s="18">
        <v>0</v>
      </c>
      <c r="AX9" s="18">
        <v>0</v>
      </c>
      <c r="AY9" s="18">
        <v>0</v>
      </c>
      <c r="AZ9" s="18">
        <v>0</v>
      </c>
      <c r="BA9" s="18">
        <v>0</v>
      </c>
      <c r="BB9" s="18">
        <v>0</v>
      </c>
      <c r="BC9" s="18">
        <v>0</v>
      </c>
      <c r="BD9" s="18">
        <v>0</v>
      </c>
      <c r="BE9" s="18">
        <v>0</v>
      </c>
      <c r="BF9" s="18">
        <v>0</v>
      </c>
      <c r="BG9" s="18">
        <v>0</v>
      </c>
      <c r="BH9" s="18">
        <v>0</v>
      </c>
      <c r="BI9" s="18">
        <v>0</v>
      </c>
      <c r="BJ9" s="18">
        <v>0</v>
      </c>
      <c r="BK9" s="18">
        <v>0</v>
      </c>
      <c r="BL9" s="18">
        <v>0</v>
      </c>
      <c r="BM9" s="18">
        <v>0</v>
      </c>
      <c r="BN9" s="18">
        <v>0</v>
      </c>
      <c r="BO9" s="18">
        <v>0</v>
      </c>
      <c r="BP9" s="18">
        <v>0</v>
      </c>
      <c r="BQ9" s="18">
        <v>0</v>
      </c>
      <c r="BR9" s="18">
        <v>0</v>
      </c>
      <c r="BS9" s="18">
        <v>0</v>
      </c>
      <c r="BT9" s="18">
        <v>0</v>
      </c>
      <c r="BU9" s="18">
        <v>0</v>
      </c>
      <c r="BV9" s="18">
        <v>0</v>
      </c>
      <c r="BW9" s="18">
        <v>0</v>
      </c>
      <c r="BX9" s="18">
        <v>0</v>
      </c>
      <c r="BY9" s="18">
        <v>0</v>
      </c>
      <c r="BZ9" s="18" t="str">
        <f t="shared" si="2"/>
        <v>51</v>
      </c>
      <c r="CA9" s="18" t="s">
        <v>25</v>
      </c>
      <c r="CB9" s="18">
        <f t="shared" si="0"/>
        <v>72</v>
      </c>
      <c r="CC9" s="16" t="str">
        <f t="shared" si="3"/>
        <v>7B010048A8010C000000000000000000000000000000000000000000000000000000000000000000000000000000000000000000000000000000000000000000000000000000517D</v>
      </c>
      <c r="CD9" s="95">
        <v>8</v>
      </c>
      <c r="CE9" s="21"/>
      <c r="CF9" s="18" t="str">
        <f t="shared" si="4"/>
        <v>00</v>
      </c>
      <c r="CG9" s="18">
        <f t="shared" si="5"/>
        <v>0</v>
      </c>
      <c r="CH9" s="20"/>
      <c r="CI9" s="21"/>
    </row>
    <row r="10" spans="1:87" ht="33">
      <c r="A10" s="27"/>
      <c r="B10" s="158"/>
      <c r="C10" s="165" t="s">
        <v>343</v>
      </c>
      <c r="D10" s="104"/>
      <c r="E10" s="16">
        <v>2</v>
      </c>
      <c r="F10" s="101" t="str">
        <f t="shared" si="1"/>
        <v>127</v>
      </c>
      <c r="G10" s="22" t="s">
        <v>246</v>
      </c>
      <c r="H10" s="18" t="s">
        <v>18</v>
      </c>
      <c r="I10" s="18">
        <v>1</v>
      </c>
      <c r="J10" s="23" t="str">
        <f t="shared" ref="J10:J11" si="8">G10</f>
        <v>7F</v>
      </c>
      <c r="K10" s="18">
        <v>48</v>
      </c>
      <c r="L10" s="18" t="s">
        <v>457</v>
      </c>
      <c r="M10" s="18">
        <v>1</v>
      </c>
      <c r="N10" s="18" t="s">
        <v>368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  <c r="AH10" s="18">
        <v>0</v>
      </c>
      <c r="AI10" s="18">
        <v>0</v>
      </c>
      <c r="AJ10" s="18">
        <v>0</v>
      </c>
      <c r="AK10" s="18">
        <v>0</v>
      </c>
      <c r="AL10" s="18">
        <v>0</v>
      </c>
      <c r="AM10" s="18">
        <v>0</v>
      </c>
      <c r="AN10" s="18">
        <v>0</v>
      </c>
      <c r="AO10" s="18">
        <v>0</v>
      </c>
      <c r="AP10" s="18">
        <v>0</v>
      </c>
      <c r="AQ10" s="18">
        <v>0</v>
      </c>
      <c r="AR10" s="18">
        <v>0</v>
      </c>
      <c r="AS10" s="18">
        <v>0</v>
      </c>
      <c r="AT10" s="18">
        <v>0</v>
      </c>
      <c r="AU10" s="18">
        <v>0</v>
      </c>
      <c r="AV10" s="18">
        <v>0</v>
      </c>
      <c r="AW10" s="18">
        <v>0</v>
      </c>
      <c r="AX10" s="18">
        <v>0</v>
      </c>
      <c r="AY10" s="18">
        <v>0</v>
      </c>
      <c r="AZ10" s="18">
        <v>0</v>
      </c>
      <c r="BA10" s="18">
        <v>0</v>
      </c>
      <c r="BB10" s="18">
        <v>0</v>
      </c>
      <c r="BC10" s="18">
        <v>0</v>
      </c>
      <c r="BD10" s="18">
        <v>0</v>
      </c>
      <c r="BE10" s="18">
        <v>0</v>
      </c>
      <c r="BF10" s="18">
        <v>0</v>
      </c>
      <c r="BG10" s="18">
        <v>0</v>
      </c>
      <c r="BH10" s="18">
        <v>0</v>
      </c>
      <c r="BI10" s="18">
        <v>0</v>
      </c>
      <c r="BJ10" s="18">
        <v>0</v>
      </c>
      <c r="BK10" s="18">
        <v>0</v>
      </c>
      <c r="BL10" s="18">
        <v>0</v>
      </c>
      <c r="BM10" s="18">
        <v>0</v>
      </c>
      <c r="BN10" s="18">
        <v>0</v>
      </c>
      <c r="BO10" s="18">
        <v>0</v>
      </c>
      <c r="BP10" s="18">
        <v>0</v>
      </c>
      <c r="BQ10" s="18">
        <v>0</v>
      </c>
      <c r="BR10" s="18">
        <v>0</v>
      </c>
      <c r="BS10" s="18">
        <v>0</v>
      </c>
      <c r="BT10" s="18">
        <v>0</v>
      </c>
      <c r="BU10" s="18">
        <v>0</v>
      </c>
      <c r="BV10" s="18">
        <v>0</v>
      </c>
      <c r="BW10" s="18">
        <v>0</v>
      </c>
      <c r="BX10" s="18">
        <v>0</v>
      </c>
      <c r="BY10" s="18">
        <v>0</v>
      </c>
      <c r="BZ10" s="18" t="str">
        <f t="shared" si="2"/>
        <v>50</v>
      </c>
      <c r="CA10" s="18" t="s">
        <v>25</v>
      </c>
      <c r="CB10" s="18">
        <f t="shared" si="0"/>
        <v>72</v>
      </c>
      <c r="CC10" s="16" t="str">
        <f t="shared" si="3"/>
        <v>7B017F48A8010C000000000000000000000000000000000000000000000000000000000000000000000000000000000000000000000000000000000000000000000000000000507D</v>
      </c>
      <c r="CD10" s="95">
        <v>9</v>
      </c>
      <c r="CE10" s="21"/>
      <c r="CF10" s="18" t="str">
        <f t="shared" si="4"/>
        <v>00</v>
      </c>
      <c r="CG10" s="18">
        <f t="shared" si="5"/>
        <v>0</v>
      </c>
      <c r="CH10" s="20"/>
      <c r="CI10" s="21"/>
    </row>
    <row r="11" spans="1:87" ht="33">
      <c r="A11" s="89"/>
      <c r="B11" s="159"/>
      <c r="C11" s="166"/>
      <c r="D11" s="104"/>
      <c r="E11" s="16">
        <v>3</v>
      </c>
      <c r="F11" s="101" t="str">
        <f t="shared" si="1"/>
        <v>255</v>
      </c>
      <c r="G11" s="22" t="s">
        <v>22</v>
      </c>
      <c r="H11" s="18" t="s">
        <v>18</v>
      </c>
      <c r="I11" s="18">
        <v>1</v>
      </c>
      <c r="J11" s="23" t="str">
        <f t="shared" si="8"/>
        <v>FF</v>
      </c>
      <c r="K11" s="18">
        <v>48</v>
      </c>
      <c r="L11" s="18" t="s">
        <v>457</v>
      </c>
      <c r="M11" s="18">
        <v>1</v>
      </c>
      <c r="N11" s="18" t="s">
        <v>368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0</v>
      </c>
      <c r="AK11" s="18">
        <v>0</v>
      </c>
      <c r="AL11" s="18">
        <v>0</v>
      </c>
      <c r="AM11" s="18">
        <v>0</v>
      </c>
      <c r="AN11" s="18">
        <v>0</v>
      </c>
      <c r="AO11" s="18">
        <v>0</v>
      </c>
      <c r="AP11" s="18">
        <v>0</v>
      </c>
      <c r="AQ11" s="18">
        <v>0</v>
      </c>
      <c r="AR11" s="18">
        <v>0</v>
      </c>
      <c r="AS11" s="18">
        <v>0</v>
      </c>
      <c r="AT11" s="18">
        <v>0</v>
      </c>
      <c r="AU11" s="18">
        <v>0</v>
      </c>
      <c r="AV11" s="18">
        <v>0</v>
      </c>
      <c r="AW11" s="18">
        <v>0</v>
      </c>
      <c r="AX11" s="18">
        <v>0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0</v>
      </c>
      <c r="BE11" s="18">
        <v>0</v>
      </c>
      <c r="BF11" s="18">
        <v>0</v>
      </c>
      <c r="BG11" s="18">
        <v>0</v>
      </c>
      <c r="BH11" s="18">
        <v>0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0</v>
      </c>
      <c r="BQ11" s="18">
        <v>0</v>
      </c>
      <c r="BR11" s="18">
        <v>0</v>
      </c>
      <c r="BS11" s="18">
        <v>0</v>
      </c>
      <c r="BT11" s="18">
        <v>0</v>
      </c>
      <c r="BU11" s="18">
        <v>0</v>
      </c>
      <c r="BV11" s="18">
        <v>0</v>
      </c>
      <c r="BW11" s="18">
        <v>0</v>
      </c>
      <c r="BX11" s="18">
        <v>0</v>
      </c>
      <c r="BY11" s="18">
        <v>0</v>
      </c>
      <c r="BZ11" s="18" t="str">
        <f t="shared" si="2"/>
        <v>50</v>
      </c>
      <c r="CA11" s="18" t="s">
        <v>25</v>
      </c>
      <c r="CB11" s="18">
        <f t="shared" si="0"/>
        <v>72</v>
      </c>
      <c r="CC11" s="16" t="str">
        <f t="shared" si="3"/>
        <v>7B01FF48A8010C000000000000000000000000000000000000000000000000000000000000000000000000000000000000000000000000000000000000000000000000000000507D</v>
      </c>
      <c r="CD11" s="95">
        <v>10</v>
      </c>
      <c r="CE11" s="21"/>
      <c r="CF11" s="18" t="str">
        <f t="shared" si="4"/>
        <v>00</v>
      </c>
      <c r="CG11" s="18">
        <f t="shared" si="5"/>
        <v>0</v>
      </c>
      <c r="CH11" s="20"/>
      <c r="CI11" s="21"/>
    </row>
    <row r="12" spans="1:87" ht="33">
      <c r="A12" s="89"/>
      <c r="B12" s="157">
        <v>3</v>
      </c>
      <c r="C12" s="105" t="s">
        <v>248</v>
      </c>
      <c r="D12" s="104" t="s">
        <v>455</v>
      </c>
      <c r="E12" s="16">
        <v>1</v>
      </c>
      <c r="F12" s="101" t="str">
        <f t="shared" si="1"/>
        <v>000</v>
      </c>
      <c r="G12" s="22">
        <v>0</v>
      </c>
      <c r="H12" s="18" t="s">
        <v>18</v>
      </c>
      <c r="I12" s="18">
        <v>1</v>
      </c>
      <c r="J12" s="18">
        <v>1</v>
      </c>
      <c r="K12" s="23">
        <f>G12</f>
        <v>0</v>
      </c>
      <c r="L12" s="18" t="s">
        <v>457</v>
      </c>
      <c r="M12" s="18">
        <v>1</v>
      </c>
      <c r="N12" s="18" t="s">
        <v>368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 t="str">
        <f t="shared" si="2"/>
        <v>10</v>
      </c>
      <c r="CA12" s="18" t="s">
        <v>25</v>
      </c>
      <c r="CB12" s="18">
        <f t="shared" si="0"/>
        <v>72</v>
      </c>
      <c r="CC12" s="16" t="str">
        <f t="shared" si="3"/>
        <v>7B010100A8010C000000000000000000000000000000000000000000000000000000000000000000000000000000000000000000000000000000000000000000000000000000107D</v>
      </c>
      <c r="CD12" s="95">
        <v>11</v>
      </c>
      <c r="CE12" s="21"/>
      <c r="CF12" s="18" t="str">
        <f t="shared" si="4"/>
        <v>00</v>
      </c>
      <c r="CG12" s="18">
        <f t="shared" si="5"/>
        <v>0</v>
      </c>
      <c r="CH12" s="20"/>
      <c r="CI12" s="21"/>
    </row>
    <row r="13" spans="1:87" ht="33">
      <c r="A13" s="89"/>
      <c r="B13" s="158"/>
      <c r="C13" s="165" t="s">
        <v>345</v>
      </c>
      <c r="D13" s="104"/>
      <c r="E13" s="16">
        <v>2</v>
      </c>
      <c r="F13" s="101" t="str">
        <f t="shared" si="1"/>
        <v>072</v>
      </c>
      <c r="G13" s="22">
        <v>48</v>
      </c>
      <c r="H13" s="18" t="s">
        <v>18</v>
      </c>
      <c r="I13" s="18">
        <v>1</v>
      </c>
      <c r="J13" s="18">
        <v>1</v>
      </c>
      <c r="K13" s="23">
        <f t="shared" ref="K13:K14" si="9">G13</f>
        <v>48</v>
      </c>
      <c r="L13" s="18" t="s">
        <v>457</v>
      </c>
      <c r="M13" s="18">
        <v>1</v>
      </c>
      <c r="N13" s="18" t="s">
        <v>368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0</v>
      </c>
      <c r="AA13" s="18">
        <v>0</v>
      </c>
      <c r="AB13" s="18">
        <v>0</v>
      </c>
      <c r="AC13" s="18">
        <v>0</v>
      </c>
      <c r="AD13" s="18">
        <v>0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0</v>
      </c>
      <c r="AK13" s="18">
        <v>0</v>
      </c>
      <c r="AL13" s="18">
        <v>0</v>
      </c>
      <c r="AM13" s="18">
        <v>0</v>
      </c>
      <c r="AN13" s="18">
        <v>0</v>
      </c>
      <c r="AO13" s="18">
        <v>0</v>
      </c>
      <c r="AP13" s="18">
        <v>0</v>
      </c>
      <c r="AQ13" s="18">
        <v>0</v>
      </c>
      <c r="AR13" s="18">
        <v>0</v>
      </c>
      <c r="AS13" s="18">
        <v>0</v>
      </c>
      <c r="AT13" s="18">
        <v>0</v>
      </c>
      <c r="AU13" s="18">
        <v>0</v>
      </c>
      <c r="AV13" s="18">
        <v>0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0</v>
      </c>
      <c r="BQ13" s="18">
        <v>0</v>
      </c>
      <c r="BR13" s="18">
        <v>0</v>
      </c>
      <c r="BS13" s="18">
        <v>0</v>
      </c>
      <c r="BT13" s="18">
        <v>0</v>
      </c>
      <c r="BU13" s="18">
        <v>0</v>
      </c>
      <c r="BV13" s="18">
        <v>0</v>
      </c>
      <c r="BW13" s="18">
        <v>0</v>
      </c>
      <c r="BX13" s="18">
        <v>0</v>
      </c>
      <c r="BY13" s="18">
        <v>0</v>
      </c>
      <c r="BZ13" s="18" t="str">
        <f t="shared" si="2"/>
        <v>50</v>
      </c>
      <c r="CA13" s="18" t="s">
        <v>25</v>
      </c>
      <c r="CB13" s="18">
        <f t="shared" si="0"/>
        <v>72</v>
      </c>
      <c r="CC13" s="16" t="str">
        <f t="shared" si="3"/>
        <v>7B010148A8010C000000000000000000000000000000000000000000000000000000000000000000000000000000000000000000000000000000000000000000000000000000507D</v>
      </c>
      <c r="CD13" s="95">
        <v>12</v>
      </c>
      <c r="CE13" s="21"/>
      <c r="CF13" s="18" t="str">
        <f t="shared" si="4"/>
        <v>00</v>
      </c>
      <c r="CG13" s="18">
        <f t="shared" si="5"/>
        <v>0</v>
      </c>
      <c r="CH13" s="20"/>
      <c r="CI13" s="21"/>
    </row>
    <row r="14" spans="1:87" ht="33">
      <c r="A14" s="27"/>
      <c r="B14" s="159"/>
      <c r="C14" s="166"/>
      <c r="D14" s="104"/>
      <c r="E14" s="16">
        <v>3</v>
      </c>
      <c r="F14" s="101" t="str">
        <f t="shared" si="1"/>
        <v>255</v>
      </c>
      <c r="G14" s="22" t="s">
        <v>22</v>
      </c>
      <c r="H14" s="18" t="s">
        <v>18</v>
      </c>
      <c r="I14" s="18">
        <v>1</v>
      </c>
      <c r="J14" s="18">
        <v>1</v>
      </c>
      <c r="K14" s="23" t="str">
        <f t="shared" si="9"/>
        <v>FF</v>
      </c>
      <c r="L14" s="18" t="s">
        <v>457</v>
      </c>
      <c r="M14" s="18">
        <v>1</v>
      </c>
      <c r="N14" s="18" t="s">
        <v>368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8">
        <v>0</v>
      </c>
      <c r="AD14" s="18">
        <v>0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0</v>
      </c>
      <c r="AK14" s="18">
        <v>0</v>
      </c>
      <c r="AL14" s="18">
        <v>0</v>
      </c>
      <c r="AM14" s="18">
        <v>0</v>
      </c>
      <c r="AN14" s="18">
        <v>0</v>
      </c>
      <c r="AO14" s="18">
        <v>0</v>
      </c>
      <c r="AP14" s="18">
        <v>0</v>
      </c>
      <c r="AQ14" s="18">
        <v>0</v>
      </c>
      <c r="AR14" s="18">
        <v>0</v>
      </c>
      <c r="AS14" s="18">
        <v>0</v>
      </c>
      <c r="AT14" s="18">
        <v>0</v>
      </c>
      <c r="AU14" s="18">
        <v>0</v>
      </c>
      <c r="AV14" s="18">
        <v>0</v>
      </c>
      <c r="AW14" s="18">
        <v>0</v>
      </c>
      <c r="AX14" s="18">
        <v>0</v>
      </c>
      <c r="AY14" s="18">
        <v>0</v>
      </c>
      <c r="AZ14" s="18">
        <v>0</v>
      </c>
      <c r="BA14" s="18">
        <v>0</v>
      </c>
      <c r="BB14" s="18">
        <v>0</v>
      </c>
      <c r="BC14" s="18">
        <v>0</v>
      </c>
      <c r="BD14" s="18">
        <v>0</v>
      </c>
      <c r="BE14" s="18">
        <v>0</v>
      </c>
      <c r="BF14" s="18">
        <v>0</v>
      </c>
      <c r="BG14" s="18">
        <v>0</v>
      </c>
      <c r="BH14" s="18">
        <v>0</v>
      </c>
      <c r="BI14" s="18">
        <v>0</v>
      </c>
      <c r="BJ14" s="18">
        <v>0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0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0</v>
      </c>
      <c r="BW14" s="18">
        <v>0</v>
      </c>
      <c r="BX14" s="18">
        <v>0</v>
      </c>
      <c r="BY14" s="18">
        <v>0</v>
      </c>
      <c r="BZ14" s="18" t="str">
        <f t="shared" si="2"/>
        <v>11</v>
      </c>
      <c r="CA14" s="18" t="s">
        <v>25</v>
      </c>
      <c r="CB14" s="18">
        <f t="shared" si="0"/>
        <v>72</v>
      </c>
      <c r="CC14" s="16" t="str">
        <f t="shared" si="3"/>
        <v>7B0101FFA8010C000000000000000000000000000000000000000000000000000000000000000000000000000000000000000000000000000000000000000000000000000000117D</v>
      </c>
      <c r="CD14" s="95">
        <v>13</v>
      </c>
      <c r="CE14" s="21"/>
      <c r="CF14" s="18" t="str">
        <f t="shared" si="4"/>
        <v>00</v>
      </c>
      <c r="CG14" s="18">
        <f t="shared" si="5"/>
        <v>0</v>
      </c>
      <c r="CH14" s="20"/>
      <c r="CI14" s="21"/>
    </row>
    <row r="15" spans="1:87" ht="33">
      <c r="A15" s="89"/>
      <c r="B15" s="157">
        <v>4</v>
      </c>
      <c r="C15" s="105" t="s">
        <v>8</v>
      </c>
      <c r="D15" s="104" t="s">
        <v>456</v>
      </c>
      <c r="E15" s="16">
        <v>1</v>
      </c>
      <c r="F15" s="101" t="str">
        <f t="shared" si="1"/>
        <v>000</v>
      </c>
      <c r="G15" s="22">
        <v>0</v>
      </c>
      <c r="H15" s="18" t="s">
        <v>18</v>
      </c>
      <c r="I15" s="18">
        <v>1</v>
      </c>
      <c r="J15" s="18">
        <v>1</v>
      </c>
      <c r="K15" s="18">
        <v>48</v>
      </c>
      <c r="L15" s="23">
        <f>G15</f>
        <v>0</v>
      </c>
      <c r="M15" s="18">
        <v>1</v>
      </c>
      <c r="N15" s="18" t="s">
        <v>368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0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 t="str">
        <f t="shared" si="2"/>
        <v>50</v>
      </c>
      <c r="CA15" s="18" t="s">
        <v>25</v>
      </c>
      <c r="CB15" s="18">
        <f t="shared" si="0"/>
        <v>72</v>
      </c>
      <c r="CC15" s="16" t="str">
        <f t="shared" si="3"/>
        <v>7B01014800010C000000000000000000000000000000000000000000000000000000000000000000000000000000000000000000000000000000000000000000000000000000507D</v>
      </c>
      <c r="CD15" s="95">
        <v>14</v>
      </c>
      <c r="CE15" s="21"/>
      <c r="CF15" s="18" t="str">
        <f t="shared" si="4"/>
        <v>00</v>
      </c>
      <c r="CG15" s="18">
        <f t="shared" si="5"/>
        <v>0</v>
      </c>
      <c r="CH15" s="20"/>
      <c r="CI15" s="21"/>
    </row>
    <row r="16" spans="1:87" ht="33">
      <c r="A16" s="89"/>
      <c r="B16" s="158"/>
      <c r="C16" s="165" t="s">
        <v>347</v>
      </c>
      <c r="D16" s="104"/>
      <c r="E16" s="16">
        <v>2</v>
      </c>
      <c r="F16" s="101" t="str">
        <f t="shared" si="1"/>
        <v>168</v>
      </c>
      <c r="G16" s="22" t="s">
        <v>457</v>
      </c>
      <c r="H16" s="18" t="s">
        <v>18</v>
      </c>
      <c r="I16" s="18">
        <v>1</v>
      </c>
      <c r="J16" s="18">
        <v>1</v>
      </c>
      <c r="K16" s="18">
        <v>48</v>
      </c>
      <c r="L16" s="23" t="str">
        <f t="shared" ref="L16:L17" si="10">G16</f>
        <v>A8</v>
      </c>
      <c r="M16" s="18">
        <v>1</v>
      </c>
      <c r="N16" s="18" t="s">
        <v>368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 t="str">
        <f t="shared" si="2"/>
        <v>50</v>
      </c>
      <c r="CA16" s="18" t="s">
        <v>25</v>
      </c>
      <c r="CB16" s="18">
        <f t="shared" si="0"/>
        <v>72</v>
      </c>
      <c r="CC16" s="16" t="str">
        <f t="shared" si="3"/>
        <v>7B010148A8010C000000000000000000000000000000000000000000000000000000000000000000000000000000000000000000000000000000000000000000000000000000507D</v>
      </c>
      <c r="CD16" s="95">
        <v>15</v>
      </c>
      <c r="CE16" s="21"/>
      <c r="CF16" s="18" t="str">
        <f t="shared" si="4"/>
        <v>00</v>
      </c>
      <c r="CG16" s="18">
        <f t="shared" si="5"/>
        <v>0</v>
      </c>
      <c r="CH16" s="20"/>
      <c r="CI16" s="21"/>
    </row>
    <row r="17" spans="1:87" ht="33">
      <c r="A17" s="89"/>
      <c r="B17" s="159"/>
      <c r="C17" s="166"/>
      <c r="D17" s="104"/>
      <c r="E17" s="16">
        <v>3</v>
      </c>
      <c r="F17" s="101" t="str">
        <f t="shared" si="1"/>
        <v>255</v>
      </c>
      <c r="G17" s="22" t="s">
        <v>22</v>
      </c>
      <c r="H17" s="18" t="s">
        <v>18</v>
      </c>
      <c r="I17" s="18">
        <v>1</v>
      </c>
      <c r="J17" s="18">
        <v>1</v>
      </c>
      <c r="K17" s="18">
        <v>48</v>
      </c>
      <c r="L17" s="23" t="str">
        <f t="shared" si="10"/>
        <v>FF</v>
      </c>
      <c r="M17" s="18">
        <v>1</v>
      </c>
      <c r="N17" s="18" t="s">
        <v>368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0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0</v>
      </c>
      <c r="AK17" s="18">
        <v>0</v>
      </c>
      <c r="AL17" s="18">
        <v>0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0</v>
      </c>
      <c r="AU17" s="18">
        <v>0</v>
      </c>
      <c r="AV17" s="18">
        <v>0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0</v>
      </c>
      <c r="BC17" s="18">
        <v>0</v>
      </c>
      <c r="BD17" s="18">
        <v>0</v>
      </c>
      <c r="BE17" s="18">
        <v>0</v>
      </c>
      <c r="BF17" s="18">
        <v>0</v>
      </c>
      <c r="BG17" s="18">
        <v>0</v>
      </c>
      <c r="BH17" s="18">
        <v>0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0</v>
      </c>
      <c r="BQ17" s="18">
        <v>0</v>
      </c>
      <c r="BR17" s="18">
        <v>0</v>
      </c>
      <c r="BS17" s="18">
        <v>0</v>
      </c>
      <c r="BT17" s="18">
        <v>0</v>
      </c>
      <c r="BU17" s="18">
        <v>0</v>
      </c>
      <c r="BV17" s="18">
        <v>0</v>
      </c>
      <c r="BW17" s="18">
        <v>0</v>
      </c>
      <c r="BX17" s="18">
        <v>0</v>
      </c>
      <c r="BY17" s="18">
        <v>0</v>
      </c>
      <c r="BZ17" s="18" t="str">
        <f t="shared" si="2"/>
        <v>51</v>
      </c>
      <c r="CA17" s="18" t="s">
        <v>25</v>
      </c>
      <c r="CB17" s="18">
        <f t="shared" si="0"/>
        <v>72</v>
      </c>
      <c r="CC17" s="16" t="str">
        <f t="shared" si="3"/>
        <v>7B010148FF010C000000000000000000000000000000000000000000000000000000000000000000000000000000000000000000000000000000000000000000000000000000517D</v>
      </c>
      <c r="CD17" s="95">
        <v>16</v>
      </c>
      <c r="CE17" s="21"/>
      <c r="CF17" s="18" t="str">
        <f t="shared" si="4"/>
        <v>00</v>
      </c>
      <c r="CG17" s="18">
        <f t="shared" si="5"/>
        <v>0</v>
      </c>
      <c r="CH17" s="20"/>
      <c r="CI17" s="21"/>
    </row>
    <row r="18" spans="1:87" ht="33">
      <c r="A18" s="27"/>
      <c r="B18" s="157">
        <v>5</v>
      </c>
      <c r="C18" s="105" t="s">
        <v>10</v>
      </c>
      <c r="D18" s="104" t="s">
        <v>13</v>
      </c>
      <c r="E18" s="16">
        <v>1</v>
      </c>
      <c r="F18" s="101" t="str">
        <f t="shared" si="1"/>
        <v>000</v>
      </c>
      <c r="G18" s="22">
        <v>0</v>
      </c>
      <c r="H18" s="18" t="s">
        <v>18</v>
      </c>
      <c r="I18" s="18">
        <v>1</v>
      </c>
      <c r="J18" s="18">
        <v>1</v>
      </c>
      <c r="K18" s="18">
        <v>48</v>
      </c>
      <c r="L18" s="18" t="s">
        <v>457</v>
      </c>
      <c r="M18" s="23">
        <f>G18</f>
        <v>0</v>
      </c>
      <c r="N18" s="18" t="s">
        <v>368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0</v>
      </c>
      <c r="AU18" s="18">
        <v>0</v>
      </c>
      <c r="AV18" s="18">
        <v>0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0</v>
      </c>
      <c r="BC18" s="18">
        <v>0</v>
      </c>
      <c r="BD18" s="18">
        <v>0</v>
      </c>
      <c r="BE18" s="18">
        <v>0</v>
      </c>
      <c r="BF18" s="18">
        <v>0</v>
      </c>
      <c r="BG18" s="18">
        <v>0</v>
      </c>
      <c r="BH18" s="18">
        <v>0</v>
      </c>
      <c r="BI18" s="18">
        <v>0</v>
      </c>
      <c r="BJ18" s="18">
        <v>0</v>
      </c>
      <c r="BK18" s="18">
        <v>0</v>
      </c>
      <c r="BL18" s="18">
        <v>0</v>
      </c>
      <c r="BM18" s="18">
        <v>0</v>
      </c>
      <c r="BN18" s="18">
        <v>0</v>
      </c>
      <c r="BO18" s="18">
        <v>0</v>
      </c>
      <c r="BP18" s="18">
        <v>0</v>
      </c>
      <c r="BQ18" s="18">
        <v>0</v>
      </c>
      <c r="BR18" s="18">
        <v>0</v>
      </c>
      <c r="BS18" s="18">
        <v>0</v>
      </c>
      <c r="BT18" s="18">
        <v>0</v>
      </c>
      <c r="BU18" s="18">
        <v>0</v>
      </c>
      <c r="BV18" s="18">
        <v>0</v>
      </c>
      <c r="BW18" s="18">
        <v>0</v>
      </c>
      <c r="BX18" s="18">
        <v>0</v>
      </c>
      <c r="BY18" s="18">
        <v>0</v>
      </c>
      <c r="BZ18" s="18" t="str">
        <f t="shared" si="2"/>
        <v>51</v>
      </c>
      <c r="CA18" s="18" t="s">
        <v>25</v>
      </c>
      <c r="CB18" s="18">
        <f t="shared" si="0"/>
        <v>72</v>
      </c>
      <c r="CC18" s="16" t="str">
        <f t="shared" si="3"/>
        <v>7B010148A8000C000000000000000000000000000000000000000000000000000000000000000000000000000000000000000000000000000000000000000000000000000000517D</v>
      </c>
      <c r="CD18" s="95">
        <v>17</v>
      </c>
      <c r="CE18" s="21"/>
      <c r="CF18" s="18" t="str">
        <f t="shared" si="4"/>
        <v>00</v>
      </c>
      <c r="CG18" s="18">
        <f t="shared" si="5"/>
        <v>0</v>
      </c>
      <c r="CH18" s="20"/>
      <c r="CI18" s="21"/>
    </row>
    <row r="19" spans="1:87" ht="33">
      <c r="A19" s="27"/>
      <c r="B19" s="158"/>
      <c r="C19" s="165" t="s">
        <v>348</v>
      </c>
      <c r="D19" s="104"/>
      <c r="E19" s="16">
        <v>2</v>
      </c>
      <c r="F19" s="101" t="str">
        <f t="shared" si="1"/>
        <v>001</v>
      </c>
      <c r="G19" s="22">
        <v>1</v>
      </c>
      <c r="H19" s="18" t="s">
        <v>18</v>
      </c>
      <c r="I19" s="18">
        <v>1</v>
      </c>
      <c r="J19" s="18">
        <v>1</v>
      </c>
      <c r="K19" s="18">
        <v>48</v>
      </c>
      <c r="L19" s="18" t="s">
        <v>457</v>
      </c>
      <c r="M19" s="23">
        <f t="shared" ref="M19:M20" si="11">G19</f>
        <v>1</v>
      </c>
      <c r="N19" s="18" t="s">
        <v>368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 t="str">
        <f t="shared" si="2"/>
        <v>50</v>
      </c>
      <c r="CA19" s="18" t="s">
        <v>25</v>
      </c>
      <c r="CB19" s="18">
        <f t="shared" si="0"/>
        <v>72</v>
      </c>
      <c r="CC19" s="16" t="str">
        <f t="shared" si="3"/>
        <v>7B010148A8010C000000000000000000000000000000000000000000000000000000000000000000000000000000000000000000000000000000000000000000000000000000507D</v>
      </c>
      <c r="CD19" s="95">
        <v>18</v>
      </c>
      <c r="CE19" s="21"/>
      <c r="CF19" s="18" t="str">
        <f t="shared" si="4"/>
        <v>00</v>
      </c>
      <c r="CG19" s="18">
        <f t="shared" si="5"/>
        <v>0</v>
      </c>
      <c r="CH19" s="20"/>
      <c r="CI19" s="21"/>
    </row>
    <row r="20" spans="1:87" ht="33">
      <c r="A20" s="27"/>
      <c r="B20" s="159"/>
      <c r="C20" s="166"/>
      <c r="D20" s="104"/>
      <c r="E20" s="16">
        <v>3</v>
      </c>
      <c r="F20" s="101" t="str">
        <f t="shared" si="1"/>
        <v>255</v>
      </c>
      <c r="G20" s="22" t="s">
        <v>22</v>
      </c>
      <c r="H20" s="18" t="s">
        <v>18</v>
      </c>
      <c r="I20" s="18">
        <v>1</v>
      </c>
      <c r="J20" s="18">
        <v>1</v>
      </c>
      <c r="K20" s="18">
        <v>48</v>
      </c>
      <c r="L20" s="18" t="s">
        <v>457</v>
      </c>
      <c r="M20" s="23" t="str">
        <f t="shared" si="11"/>
        <v>FF</v>
      </c>
      <c r="N20" s="18" t="s">
        <v>368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0</v>
      </c>
      <c r="AK20" s="18">
        <v>0</v>
      </c>
      <c r="AL20" s="18">
        <v>0</v>
      </c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0</v>
      </c>
      <c r="AS20" s="18">
        <v>0</v>
      </c>
      <c r="AT20" s="18">
        <v>0</v>
      </c>
      <c r="AU20" s="18">
        <v>0</v>
      </c>
      <c r="AV20" s="18">
        <v>0</v>
      </c>
      <c r="AW20" s="18">
        <v>0</v>
      </c>
      <c r="AX20" s="18">
        <v>0</v>
      </c>
      <c r="AY20" s="18">
        <v>0</v>
      </c>
      <c r="AZ20" s="18">
        <v>0</v>
      </c>
      <c r="BA20" s="18">
        <v>0</v>
      </c>
      <c r="BB20" s="18">
        <v>0</v>
      </c>
      <c r="BC20" s="18">
        <v>0</v>
      </c>
      <c r="BD20" s="18">
        <v>0</v>
      </c>
      <c r="BE20" s="18">
        <v>0</v>
      </c>
      <c r="BF20" s="18">
        <v>0</v>
      </c>
      <c r="BG20" s="18">
        <v>0</v>
      </c>
      <c r="BH20" s="18">
        <v>0</v>
      </c>
      <c r="BI20" s="18">
        <v>0</v>
      </c>
      <c r="BJ20" s="18">
        <v>0</v>
      </c>
      <c r="BK20" s="18">
        <v>0</v>
      </c>
      <c r="BL20" s="18">
        <v>0</v>
      </c>
      <c r="BM20" s="18">
        <v>0</v>
      </c>
      <c r="BN20" s="18">
        <v>0</v>
      </c>
      <c r="BO20" s="18">
        <v>0</v>
      </c>
      <c r="BP20" s="18">
        <v>0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0</v>
      </c>
      <c r="BW20" s="18">
        <v>0</v>
      </c>
      <c r="BX20" s="18">
        <v>0</v>
      </c>
      <c r="BY20" s="18">
        <v>0</v>
      </c>
      <c r="BZ20" s="18" t="str">
        <f t="shared" si="2"/>
        <v>50</v>
      </c>
      <c r="CA20" s="18" t="s">
        <v>25</v>
      </c>
      <c r="CB20" s="18">
        <f t="shared" si="0"/>
        <v>72</v>
      </c>
      <c r="CC20" s="16" t="str">
        <f t="shared" si="3"/>
        <v>7B010148A8FF0C000000000000000000000000000000000000000000000000000000000000000000000000000000000000000000000000000000000000000000000000000000507D</v>
      </c>
      <c r="CD20" s="95">
        <v>19</v>
      </c>
      <c r="CE20" s="21"/>
      <c r="CF20" s="18" t="str">
        <f t="shared" si="4"/>
        <v>00</v>
      </c>
      <c r="CG20" s="18">
        <f t="shared" si="5"/>
        <v>0</v>
      </c>
      <c r="CH20" s="20"/>
      <c r="CI20" s="21"/>
    </row>
    <row r="21" spans="1:87" ht="33">
      <c r="A21" s="27"/>
      <c r="B21" s="157">
        <v>6</v>
      </c>
      <c r="C21" s="105" t="s">
        <v>367</v>
      </c>
      <c r="D21" s="104" t="s">
        <v>734</v>
      </c>
      <c r="E21" s="16">
        <v>1</v>
      </c>
      <c r="F21" s="101" t="str">
        <f t="shared" si="1"/>
        <v>012</v>
      </c>
      <c r="G21" s="22" t="s">
        <v>368</v>
      </c>
      <c r="H21" s="18" t="s">
        <v>18</v>
      </c>
      <c r="I21" s="18">
        <v>1</v>
      </c>
      <c r="J21" s="18">
        <v>1</v>
      </c>
      <c r="K21" s="18">
        <v>48</v>
      </c>
      <c r="L21" s="18" t="s">
        <v>457</v>
      </c>
      <c r="M21" s="18">
        <v>1</v>
      </c>
      <c r="N21" s="23" t="str">
        <f>G21</f>
        <v>0C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0</v>
      </c>
      <c r="AK21" s="18">
        <v>0</v>
      </c>
      <c r="AL21" s="18">
        <v>0</v>
      </c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0</v>
      </c>
      <c r="AU21" s="18">
        <v>0</v>
      </c>
      <c r="AV21" s="18">
        <v>0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0</v>
      </c>
      <c r="BC21" s="18">
        <v>0</v>
      </c>
      <c r="BD21" s="18">
        <v>0</v>
      </c>
      <c r="BE21" s="18">
        <v>0</v>
      </c>
      <c r="BF21" s="18">
        <v>0</v>
      </c>
      <c r="BG21" s="18">
        <v>0</v>
      </c>
      <c r="BH21" s="18">
        <v>0</v>
      </c>
      <c r="BI21" s="18">
        <v>0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0</v>
      </c>
      <c r="BQ21" s="18">
        <v>0</v>
      </c>
      <c r="BR21" s="18">
        <v>0</v>
      </c>
      <c r="BS21" s="18">
        <v>0</v>
      </c>
      <c r="BT21" s="18">
        <v>0</v>
      </c>
      <c r="BU21" s="18">
        <v>0</v>
      </c>
      <c r="BV21" s="18">
        <v>0</v>
      </c>
      <c r="BW21" s="18">
        <v>0</v>
      </c>
      <c r="BX21" s="18">
        <v>0</v>
      </c>
      <c r="BY21" s="18">
        <v>0</v>
      </c>
      <c r="BZ21" s="18" t="str">
        <f t="shared" si="2"/>
        <v>50</v>
      </c>
      <c r="CA21" s="18" t="s">
        <v>25</v>
      </c>
      <c r="CB21" s="18">
        <f t="shared" si="0"/>
        <v>72</v>
      </c>
      <c r="CC21" s="16" t="str">
        <f t="shared" si="3"/>
        <v>7B010148A8010C000000000000000000000000000000000000000000000000000000000000000000000000000000000000000000000000000000000000000000000000000000507D</v>
      </c>
      <c r="CD21" s="95">
        <v>20</v>
      </c>
      <c r="CE21" s="21"/>
      <c r="CF21" s="18" t="str">
        <f t="shared" si="4"/>
        <v>00</v>
      </c>
      <c r="CG21" s="18">
        <f t="shared" si="5"/>
        <v>0</v>
      </c>
      <c r="CH21" s="20"/>
      <c r="CI21" s="21"/>
    </row>
    <row r="22" spans="1:87" ht="33">
      <c r="A22" s="27"/>
      <c r="B22" s="158"/>
      <c r="C22" s="165" t="s">
        <v>375</v>
      </c>
      <c r="D22" s="104"/>
      <c r="E22" s="16">
        <v>2</v>
      </c>
      <c r="F22" s="101" t="str">
        <f t="shared" si="1"/>
        <v>127</v>
      </c>
      <c r="G22" s="22" t="s">
        <v>246</v>
      </c>
      <c r="H22" s="18" t="s">
        <v>18</v>
      </c>
      <c r="I22" s="18">
        <v>1</v>
      </c>
      <c r="J22" s="18">
        <v>1</v>
      </c>
      <c r="K22" s="18">
        <v>48</v>
      </c>
      <c r="L22" s="18" t="s">
        <v>457</v>
      </c>
      <c r="M22" s="18">
        <v>1</v>
      </c>
      <c r="N22" s="23" t="str">
        <f t="shared" ref="N22:N23" si="12">G22</f>
        <v>7F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0</v>
      </c>
      <c r="AK22" s="18">
        <v>0</v>
      </c>
      <c r="AL22" s="18">
        <v>0</v>
      </c>
      <c r="AM22" s="18">
        <v>0</v>
      </c>
      <c r="AN22" s="18">
        <v>0</v>
      </c>
      <c r="AO22" s="18">
        <v>0</v>
      </c>
      <c r="AP22" s="18">
        <v>0</v>
      </c>
      <c r="AQ22" s="18">
        <v>0</v>
      </c>
      <c r="AR22" s="18">
        <v>0</v>
      </c>
      <c r="AS22" s="18">
        <v>0</v>
      </c>
      <c r="AT22" s="18">
        <v>0</v>
      </c>
      <c r="AU22" s="18">
        <v>0</v>
      </c>
      <c r="AV22" s="18">
        <v>0</v>
      </c>
      <c r="AW22" s="18">
        <v>0</v>
      </c>
      <c r="AX22" s="18">
        <v>0</v>
      </c>
      <c r="AY22" s="18">
        <v>0</v>
      </c>
      <c r="AZ22" s="18">
        <v>0</v>
      </c>
      <c r="BA22" s="18">
        <v>0</v>
      </c>
      <c r="BB22" s="18">
        <v>0</v>
      </c>
      <c r="BC22" s="18">
        <v>0</v>
      </c>
      <c r="BD22" s="18">
        <v>0</v>
      </c>
      <c r="BE22" s="18">
        <v>0</v>
      </c>
      <c r="BF22" s="18">
        <v>0</v>
      </c>
      <c r="BG22" s="18">
        <v>0</v>
      </c>
      <c r="BH22" s="18">
        <v>0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0</v>
      </c>
      <c r="BQ22" s="18">
        <v>0</v>
      </c>
      <c r="BR22" s="18">
        <v>0</v>
      </c>
      <c r="BS22" s="18">
        <v>0</v>
      </c>
      <c r="BT22" s="18">
        <v>0</v>
      </c>
      <c r="BU22" s="18">
        <v>0</v>
      </c>
      <c r="BV22" s="18">
        <v>0</v>
      </c>
      <c r="BW22" s="18">
        <v>0</v>
      </c>
      <c r="BX22" s="18">
        <v>0</v>
      </c>
      <c r="BY22" s="18">
        <v>0</v>
      </c>
      <c r="BZ22" s="18" t="str">
        <f t="shared" si="2"/>
        <v>45</v>
      </c>
      <c r="CA22" s="18" t="s">
        <v>25</v>
      </c>
      <c r="CB22" s="18">
        <f t="shared" si="0"/>
        <v>72</v>
      </c>
      <c r="CC22" s="16" t="str">
        <f t="shared" si="3"/>
        <v>7B010148A8017F000000000000000000000000000000000000000000000000000000000000000000000000000000000000000000000000000000000000000000000000000000457D</v>
      </c>
      <c r="CD22" s="95">
        <v>21</v>
      </c>
      <c r="CE22" s="21"/>
      <c r="CF22" s="18" t="str">
        <f t="shared" si="4"/>
        <v>00</v>
      </c>
      <c r="CG22" s="18">
        <f t="shared" si="5"/>
        <v>0</v>
      </c>
      <c r="CH22" s="20"/>
      <c r="CI22" s="21"/>
    </row>
    <row r="23" spans="1:87" ht="33">
      <c r="A23" s="27"/>
      <c r="B23" s="159"/>
      <c r="C23" s="166"/>
      <c r="D23" s="104"/>
      <c r="E23" s="16">
        <v>3</v>
      </c>
      <c r="F23" s="101" t="str">
        <f t="shared" si="1"/>
        <v>255</v>
      </c>
      <c r="G23" s="22" t="s">
        <v>22</v>
      </c>
      <c r="H23" s="18" t="s">
        <v>18</v>
      </c>
      <c r="I23" s="18">
        <v>1</v>
      </c>
      <c r="J23" s="18">
        <v>1</v>
      </c>
      <c r="K23" s="18">
        <v>48</v>
      </c>
      <c r="L23" s="18" t="s">
        <v>457</v>
      </c>
      <c r="M23" s="18">
        <v>1</v>
      </c>
      <c r="N23" s="23" t="str">
        <f t="shared" si="12"/>
        <v>FF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0</v>
      </c>
      <c r="AA23" s="18">
        <v>0</v>
      </c>
      <c r="AB23" s="18">
        <v>0</v>
      </c>
      <c r="AC23" s="18">
        <v>0</v>
      </c>
      <c r="AD23" s="18">
        <v>0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0</v>
      </c>
      <c r="AK23" s="18">
        <v>0</v>
      </c>
      <c r="AL23" s="18">
        <v>0</v>
      </c>
      <c r="AM23" s="18">
        <v>0</v>
      </c>
      <c r="AN23" s="18">
        <v>0</v>
      </c>
      <c r="AO23" s="18">
        <v>0</v>
      </c>
      <c r="AP23" s="18">
        <v>0</v>
      </c>
      <c r="AQ23" s="18">
        <v>0</v>
      </c>
      <c r="AR23" s="18">
        <v>0</v>
      </c>
      <c r="AS23" s="18">
        <v>0</v>
      </c>
      <c r="AT23" s="18">
        <v>0</v>
      </c>
      <c r="AU23" s="18">
        <v>0</v>
      </c>
      <c r="AV23" s="18">
        <v>0</v>
      </c>
      <c r="AW23" s="18">
        <v>0</v>
      </c>
      <c r="AX23" s="18">
        <v>0</v>
      </c>
      <c r="AY23" s="18">
        <v>0</v>
      </c>
      <c r="AZ23" s="18">
        <v>0</v>
      </c>
      <c r="BA23" s="18">
        <v>0</v>
      </c>
      <c r="BB23" s="18">
        <v>0</v>
      </c>
      <c r="BC23" s="18">
        <v>0</v>
      </c>
      <c r="BD23" s="18">
        <v>0</v>
      </c>
      <c r="BE23" s="18">
        <v>0</v>
      </c>
      <c r="BF23" s="18">
        <v>0</v>
      </c>
      <c r="BG23" s="18">
        <v>0</v>
      </c>
      <c r="BH23" s="18">
        <v>0</v>
      </c>
      <c r="BI23" s="18">
        <v>0</v>
      </c>
      <c r="BJ23" s="18">
        <v>0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0</v>
      </c>
      <c r="BQ23" s="18">
        <v>0</v>
      </c>
      <c r="BR23" s="18">
        <v>0</v>
      </c>
      <c r="BS23" s="18">
        <v>0</v>
      </c>
      <c r="BT23" s="18">
        <v>0</v>
      </c>
      <c r="BU23" s="18">
        <v>0</v>
      </c>
      <c r="BV23" s="18">
        <v>0</v>
      </c>
      <c r="BW23" s="18">
        <v>0</v>
      </c>
      <c r="BX23" s="18">
        <v>0</v>
      </c>
      <c r="BY23" s="18">
        <v>0</v>
      </c>
      <c r="BZ23" s="18" t="str">
        <f t="shared" si="2"/>
        <v>45</v>
      </c>
      <c r="CA23" s="18" t="s">
        <v>25</v>
      </c>
      <c r="CB23" s="18">
        <f t="shared" si="0"/>
        <v>72</v>
      </c>
      <c r="CC23" s="16" t="str">
        <f t="shared" si="3"/>
        <v>7B010148A801FF000000000000000000000000000000000000000000000000000000000000000000000000000000000000000000000000000000000000000000000000000000457D</v>
      </c>
      <c r="CD23" s="95">
        <v>22</v>
      </c>
      <c r="CE23" s="21"/>
      <c r="CF23" s="18" t="str">
        <f t="shared" si="4"/>
        <v>00</v>
      </c>
      <c r="CG23" s="18">
        <f t="shared" si="5"/>
        <v>0</v>
      </c>
      <c r="CH23" s="20"/>
      <c r="CI23" s="21"/>
    </row>
    <row r="24" spans="1:87" ht="33">
      <c r="A24" s="27"/>
      <c r="B24" s="157">
        <v>7</v>
      </c>
      <c r="C24" s="105" t="s">
        <v>369</v>
      </c>
      <c r="D24" s="104" t="s">
        <v>736</v>
      </c>
      <c r="E24" s="16">
        <v>1</v>
      </c>
      <c r="F24" s="101" t="str">
        <f t="shared" si="1"/>
        <v>000</v>
      </c>
      <c r="G24" s="22">
        <v>0</v>
      </c>
      <c r="H24" s="18" t="s">
        <v>18</v>
      </c>
      <c r="I24" s="18">
        <v>1</v>
      </c>
      <c r="J24" s="18">
        <v>1</v>
      </c>
      <c r="K24" s="18">
        <v>48</v>
      </c>
      <c r="L24" s="18" t="s">
        <v>457</v>
      </c>
      <c r="M24" s="18">
        <v>1</v>
      </c>
      <c r="N24" s="18" t="s">
        <v>368</v>
      </c>
      <c r="O24" s="23">
        <f>G24</f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 t="str">
        <f t="shared" si="2"/>
        <v>50</v>
      </c>
      <c r="CA24" s="18" t="s">
        <v>25</v>
      </c>
      <c r="CB24" s="18">
        <f t="shared" si="0"/>
        <v>72</v>
      </c>
      <c r="CC24" s="16" t="str">
        <f t="shared" si="3"/>
        <v>7B010148A8010C000000000000000000000000000000000000000000000000000000000000000000000000000000000000000000000000000000000000000000000000000000507D</v>
      </c>
      <c r="CD24" s="95">
        <v>23</v>
      </c>
      <c r="CE24" s="21"/>
      <c r="CF24" s="18" t="str">
        <f t="shared" si="4"/>
        <v>00</v>
      </c>
      <c r="CG24" s="18">
        <f t="shared" si="5"/>
        <v>0</v>
      </c>
      <c r="CH24" s="20"/>
      <c r="CI24" s="21"/>
    </row>
    <row r="25" spans="1:87" ht="33">
      <c r="A25" s="27"/>
      <c r="B25" s="158"/>
      <c r="C25" s="167" t="s">
        <v>374</v>
      </c>
      <c r="D25" s="104"/>
      <c r="E25" s="16">
        <v>2</v>
      </c>
      <c r="F25" s="101" t="str">
        <f t="shared" si="1"/>
        <v>127</v>
      </c>
      <c r="G25" s="22" t="s">
        <v>246</v>
      </c>
      <c r="H25" s="18" t="s">
        <v>18</v>
      </c>
      <c r="I25" s="18">
        <v>1</v>
      </c>
      <c r="J25" s="18">
        <v>1</v>
      </c>
      <c r="K25" s="18">
        <v>48</v>
      </c>
      <c r="L25" s="18" t="s">
        <v>457</v>
      </c>
      <c r="M25" s="18">
        <v>1</v>
      </c>
      <c r="N25" s="18" t="s">
        <v>368</v>
      </c>
      <c r="O25" s="23" t="str">
        <f t="shared" ref="O25:O26" si="13">G25</f>
        <v>7F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0</v>
      </c>
      <c r="AA25" s="18">
        <v>0</v>
      </c>
      <c r="AB25" s="18">
        <v>0</v>
      </c>
      <c r="AC25" s="18">
        <v>0</v>
      </c>
      <c r="AD25" s="18">
        <v>0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8">
        <v>0</v>
      </c>
      <c r="AM25" s="18">
        <v>0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0</v>
      </c>
      <c r="BC25" s="18">
        <v>0</v>
      </c>
      <c r="BD25" s="18">
        <v>0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0</v>
      </c>
      <c r="BQ25" s="18">
        <v>0</v>
      </c>
      <c r="BR25" s="18">
        <v>0</v>
      </c>
      <c r="BS25" s="18">
        <v>0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8">
        <v>0</v>
      </c>
      <c r="BZ25" s="18" t="str">
        <f t="shared" si="2"/>
        <v>51</v>
      </c>
      <c r="CA25" s="18" t="s">
        <v>25</v>
      </c>
      <c r="CB25" s="18">
        <f t="shared" si="0"/>
        <v>72</v>
      </c>
      <c r="CC25" s="16" t="str">
        <f t="shared" si="3"/>
        <v>7B010148A8010C7F0000000000000000000000000000000000000000000000000000000000000000000000000000000000000000000000000000000000000000000000000000517D</v>
      </c>
      <c r="CD25" s="95">
        <v>24</v>
      </c>
      <c r="CE25" s="21"/>
      <c r="CF25" s="18" t="str">
        <f t="shared" si="4"/>
        <v>00</v>
      </c>
      <c r="CG25" s="18">
        <f t="shared" si="5"/>
        <v>0</v>
      </c>
      <c r="CH25" s="20"/>
      <c r="CI25" s="21"/>
    </row>
    <row r="26" spans="1:87" ht="33">
      <c r="A26" s="27"/>
      <c r="B26" s="159"/>
      <c r="C26" s="168"/>
      <c r="D26" s="104"/>
      <c r="E26" s="16">
        <v>3</v>
      </c>
      <c r="F26" s="101" t="str">
        <f t="shared" si="1"/>
        <v>255</v>
      </c>
      <c r="G26" s="22" t="s">
        <v>22</v>
      </c>
      <c r="H26" s="18" t="s">
        <v>18</v>
      </c>
      <c r="I26" s="18">
        <v>1</v>
      </c>
      <c r="J26" s="18">
        <v>1</v>
      </c>
      <c r="K26" s="18">
        <v>48</v>
      </c>
      <c r="L26" s="18" t="s">
        <v>457</v>
      </c>
      <c r="M26" s="18">
        <v>1</v>
      </c>
      <c r="N26" s="18" t="s">
        <v>368</v>
      </c>
      <c r="O26" s="23" t="str">
        <f t="shared" si="13"/>
        <v>FF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0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0</v>
      </c>
      <c r="AK26" s="18">
        <v>0</v>
      </c>
      <c r="AL26" s="18">
        <v>0</v>
      </c>
      <c r="AM26" s="18">
        <v>0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0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0</v>
      </c>
      <c r="BC26" s="18">
        <v>0</v>
      </c>
      <c r="BD26" s="18">
        <v>0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</v>
      </c>
      <c r="BL26" s="18">
        <v>0</v>
      </c>
      <c r="BM26" s="18">
        <v>0</v>
      </c>
      <c r="BN26" s="18">
        <v>0</v>
      </c>
      <c r="BO26" s="18">
        <v>0</v>
      </c>
      <c r="BP26" s="18">
        <v>0</v>
      </c>
      <c r="BQ26" s="18">
        <v>0</v>
      </c>
      <c r="BR26" s="18">
        <v>0</v>
      </c>
      <c r="BS26" s="18">
        <v>0</v>
      </c>
      <c r="BT26" s="18">
        <v>0</v>
      </c>
      <c r="BU26" s="18">
        <v>0</v>
      </c>
      <c r="BV26" s="18">
        <v>0</v>
      </c>
      <c r="BW26" s="18">
        <v>0</v>
      </c>
      <c r="BX26" s="18">
        <v>0</v>
      </c>
      <c r="BY26" s="18">
        <v>0</v>
      </c>
      <c r="BZ26" s="18" t="str">
        <f t="shared" si="2"/>
        <v>51</v>
      </c>
      <c r="CA26" s="18" t="s">
        <v>25</v>
      </c>
      <c r="CB26" s="18">
        <f t="shared" si="0"/>
        <v>72</v>
      </c>
      <c r="CC26" s="16" t="str">
        <f t="shared" si="3"/>
        <v>7B010148A8010CFF0000000000000000000000000000000000000000000000000000000000000000000000000000000000000000000000000000000000000000000000000000517D</v>
      </c>
      <c r="CD26" s="95">
        <v>25</v>
      </c>
      <c r="CE26" s="21"/>
      <c r="CF26" s="18" t="str">
        <f t="shared" si="4"/>
        <v>00</v>
      </c>
      <c r="CG26" s="18">
        <f t="shared" si="5"/>
        <v>0</v>
      </c>
      <c r="CH26" s="20"/>
      <c r="CI26" s="21"/>
    </row>
    <row r="27" spans="1:87" ht="33">
      <c r="A27" s="27"/>
      <c r="B27" s="157">
        <v>8</v>
      </c>
      <c r="C27" s="105" t="s">
        <v>367</v>
      </c>
      <c r="D27" s="104" t="s">
        <v>734</v>
      </c>
      <c r="E27" s="16">
        <v>1</v>
      </c>
      <c r="F27" s="101" t="str">
        <f t="shared" si="1"/>
        <v>000</v>
      </c>
      <c r="G27" s="22">
        <v>0</v>
      </c>
      <c r="H27" s="18" t="s">
        <v>18</v>
      </c>
      <c r="I27" s="18">
        <v>1</v>
      </c>
      <c r="J27" s="18">
        <v>1</v>
      </c>
      <c r="K27" s="18">
        <v>48</v>
      </c>
      <c r="L27" s="18" t="s">
        <v>457</v>
      </c>
      <c r="M27" s="18">
        <v>1</v>
      </c>
      <c r="N27" s="18" t="s">
        <v>368</v>
      </c>
      <c r="O27" s="18">
        <v>0</v>
      </c>
      <c r="P27" s="23">
        <f>G27</f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0</v>
      </c>
      <c r="AK27" s="18">
        <v>0</v>
      </c>
      <c r="AL27" s="18">
        <v>0</v>
      </c>
      <c r="AM27" s="18">
        <v>0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>
        <v>0</v>
      </c>
      <c r="BA27" s="18">
        <v>0</v>
      </c>
      <c r="BB27" s="18">
        <v>0</v>
      </c>
      <c r="BC27" s="18">
        <v>0</v>
      </c>
      <c r="BD27" s="18">
        <v>0</v>
      </c>
      <c r="BE27" s="18">
        <v>0</v>
      </c>
      <c r="BF27" s="18">
        <v>0</v>
      </c>
      <c r="BG27" s="18">
        <v>0</v>
      </c>
      <c r="BH27" s="18">
        <v>0</v>
      </c>
      <c r="BI27" s="18">
        <v>0</v>
      </c>
      <c r="BJ27" s="18">
        <v>0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0</v>
      </c>
      <c r="BQ27" s="18">
        <v>0</v>
      </c>
      <c r="BR27" s="18">
        <v>0</v>
      </c>
      <c r="BS27" s="18">
        <v>0</v>
      </c>
      <c r="BT27" s="18">
        <v>0</v>
      </c>
      <c r="BU27" s="18">
        <v>0</v>
      </c>
      <c r="BV27" s="18">
        <v>0</v>
      </c>
      <c r="BW27" s="18">
        <v>0</v>
      </c>
      <c r="BX27" s="18">
        <v>0</v>
      </c>
      <c r="BY27" s="18">
        <v>0</v>
      </c>
      <c r="BZ27" s="18" t="str">
        <f t="shared" si="2"/>
        <v>50</v>
      </c>
      <c r="CA27" s="18" t="s">
        <v>25</v>
      </c>
      <c r="CB27" s="18">
        <f t="shared" si="0"/>
        <v>72</v>
      </c>
      <c r="CC27" s="16" t="str">
        <f t="shared" si="3"/>
        <v>7B010148A8010C000000000000000000000000000000000000000000000000000000000000000000000000000000000000000000000000000000000000000000000000000000507D</v>
      </c>
      <c r="CD27" s="95">
        <v>26</v>
      </c>
      <c r="CE27" s="21"/>
      <c r="CF27" s="18" t="str">
        <f t="shared" si="4"/>
        <v>00</v>
      </c>
      <c r="CG27" s="18">
        <f t="shared" si="5"/>
        <v>0</v>
      </c>
      <c r="CH27" s="20"/>
      <c r="CI27" s="21"/>
    </row>
    <row r="28" spans="1:87" ht="33">
      <c r="A28" s="27"/>
      <c r="B28" s="158"/>
      <c r="C28" s="167" t="s">
        <v>386</v>
      </c>
      <c r="D28" s="104"/>
      <c r="E28" s="16">
        <v>2</v>
      </c>
      <c r="F28" s="101" t="str">
        <f t="shared" si="1"/>
        <v>127</v>
      </c>
      <c r="G28" s="22" t="s">
        <v>246</v>
      </c>
      <c r="H28" s="18" t="s">
        <v>18</v>
      </c>
      <c r="I28" s="18">
        <v>1</v>
      </c>
      <c r="J28" s="18">
        <v>1</v>
      </c>
      <c r="K28" s="18">
        <v>48</v>
      </c>
      <c r="L28" s="18" t="s">
        <v>457</v>
      </c>
      <c r="M28" s="18">
        <v>1</v>
      </c>
      <c r="N28" s="18" t="s">
        <v>368</v>
      </c>
      <c r="O28" s="18">
        <v>0</v>
      </c>
      <c r="P28" s="23" t="str">
        <f t="shared" ref="P28:P29" si="14">G28</f>
        <v>7F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0</v>
      </c>
      <c r="AK28" s="18">
        <v>0</v>
      </c>
      <c r="AL28" s="18">
        <v>0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0</v>
      </c>
      <c r="AU28" s="18">
        <v>0</v>
      </c>
      <c r="AV28" s="18">
        <v>0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0</v>
      </c>
      <c r="BC28" s="18">
        <v>0</v>
      </c>
      <c r="BD28" s="18">
        <v>0</v>
      </c>
      <c r="BE28" s="18">
        <v>0</v>
      </c>
      <c r="BF28" s="18">
        <v>0</v>
      </c>
      <c r="BG28" s="18">
        <v>0</v>
      </c>
      <c r="BH28" s="18">
        <v>0</v>
      </c>
      <c r="BI28" s="18">
        <v>0</v>
      </c>
      <c r="BJ28" s="18">
        <v>0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0</v>
      </c>
      <c r="BQ28" s="18">
        <v>0</v>
      </c>
      <c r="BR28" s="18">
        <v>0</v>
      </c>
      <c r="BS28" s="18">
        <v>0</v>
      </c>
      <c r="BT28" s="18">
        <v>0</v>
      </c>
      <c r="BU28" s="18">
        <v>0</v>
      </c>
      <c r="BV28" s="18">
        <v>0</v>
      </c>
      <c r="BW28" s="18">
        <v>0</v>
      </c>
      <c r="BX28" s="18">
        <v>0</v>
      </c>
      <c r="BY28" s="18">
        <v>0</v>
      </c>
      <c r="BZ28" s="18" t="str">
        <f t="shared" si="2"/>
        <v>51</v>
      </c>
      <c r="CA28" s="18" t="s">
        <v>25</v>
      </c>
      <c r="CB28" s="18">
        <f t="shared" si="0"/>
        <v>72</v>
      </c>
      <c r="CC28" s="16" t="str">
        <f t="shared" si="3"/>
        <v>7B010148A8010C007F00000000000000000000000000000000000000000000000000000000000000000000000000000000000000000000000000000000000000000000000000517D</v>
      </c>
      <c r="CD28" s="95">
        <v>27</v>
      </c>
      <c r="CE28" s="21"/>
      <c r="CF28" s="18" t="str">
        <f t="shared" si="4"/>
        <v>00</v>
      </c>
      <c r="CG28" s="18">
        <f t="shared" si="5"/>
        <v>0</v>
      </c>
      <c r="CH28" s="20"/>
      <c r="CI28" s="21"/>
    </row>
    <row r="29" spans="1:87" ht="33">
      <c r="A29" s="27"/>
      <c r="B29" s="159"/>
      <c r="C29" s="168"/>
      <c r="D29" s="104"/>
      <c r="E29" s="16">
        <v>3</v>
      </c>
      <c r="F29" s="101" t="str">
        <f t="shared" si="1"/>
        <v>255</v>
      </c>
      <c r="G29" s="22" t="s">
        <v>22</v>
      </c>
      <c r="H29" s="18" t="s">
        <v>18</v>
      </c>
      <c r="I29" s="18">
        <v>1</v>
      </c>
      <c r="J29" s="18">
        <v>1</v>
      </c>
      <c r="K29" s="18">
        <v>48</v>
      </c>
      <c r="L29" s="18" t="s">
        <v>457</v>
      </c>
      <c r="M29" s="18">
        <v>1</v>
      </c>
      <c r="N29" s="18" t="s">
        <v>368</v>
      </c>
      <c r="O29" s="18">
        <v>0</v>
      </c>
      <c r="P29" s="23" t="str">
        <f t="shared" si="14"/>
        <v>FF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0</v>
      </c>
      <c r="AQ29" s="18">
        <v>0</v>
      </c>
      <c r="AR29" s="18">
        <v>0</v>
      </c>
      <c r="AS29" s="18">
        <v>0</v>
      </c>
      <c r="AT29" s="18">
        <v>0</v>
      </c>
      <c r="AU29" s="18">
        <v>0</v>
      </c>
      <c r="AV29" s="18">
        <v>0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0</v>
      </c>
      <c r="BC29" s="18">
        <v>0</v>
      </c>
      <c r="BD29" s="18">
        <v>0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0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0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 t="str">
        <f t="shared" si="2"/>
        <v>51</v>
      </c>
      <c r="CA29" s="18" t="s">
        <v>25</v>
      </c>
      <c r="CB29" s="18">
        <f t="shared" si="0"/>
        <v>72</v>
      </c>
      <c r="CC29" s="16" t="str">
        <f t="shared" si="3"/>
        <v>7B010148A8010C00FF00000000000000000000000000000000000000000000000000000000000000000000000000000000000000000000000000000000000000000000000000517D</v>
      </c>
      <c r="CD29" s="95">
        <v>28</v>
      </c>
      <c r="CE29" s="21"/>
      <c r="CF29" s="18" t="str">
        <f t="shared" si="4"/>
        <v>00</v>
      </c>
      <c r="CG29" s="18">
        <f t="shared" si="5"/>
        <v>0</v>
      </c>
      <c r="CH29" s="20"/>
      <c r="CI29" s="21"/>
    </row>
    <row r="30" spans="1:87" ht="33">
      <c r="A30" s="27"/>
      <c r="B30" s="157">
        <v>9</v>
      </c>
      <c r="C30" s="105" t="s">
        <v>369</v>
      </c>
      <c r="D30" s="104" t="s">
        <v>736</v>
      </c>
      <c r="E30" s="16">
        <v>1</v>
      </c>
      <c r="F30" s="101" t="str">
        <f t="shared" si="1"/>
        <v>000</v>
      </c>
      <c r="G30" s="22">
        <v>0</v>
      </c>
      <c r="H30" s="18" t="s">
        <v>18</v>
      </c>
      <c r="I30" s="18">
        <v>1</v>
      </c>
      <c r="J30" s="18">
        <v>1</v>
      </c>
      <c r="K30" s="18">
        <v>48</v>
      </c>
      <c r="L30" s="18" t="s">
        <v>457</v>
      </c>
      <c r="M30" s="18">
        <v>1</v>
      </c>
      <c r="N30" s="18" t="s">
        <v>368</v>
      </c>
      <c r="O30" s="18">
        <v>0</v>
      </c>
      <c r="P30" s="18">
        <v>0</v>
      </c>
      <c r="Q30" s="23">
        <f>G30</f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8">
        <v>0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0</v>
      </c>
      <c r="AK30" s="18">
        <v>0</v>
      </c>
      <c r="AL30" s="18">
        <v>0</v>
      </c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0</v>
      </c>
      <c r="AS30" s="18">
        <v>0</v>
      </c>
      <c r="AT30" s="18">
        <v>0</v>
      </c>
      <c r="AU30" s="18">
        <v>0</v>
      </c>
      <c r="AV30" s="18">
        <v>0</v>
      </c>
      <c r="AW30" s="18">
        <v>0</v>
      </c>
      <c r="AX30" s="18">
        <v>0</v>
      </c>
      <c r="AY30" s="18">
        <v>0</v>
      </c>
      <c r="AZ30" s="18">
        <v>0</v>
      </c>
      <c r="BA30" s="18">
        <v>0</v>
      </c>
      <c r="BB30" s="18">
        <v>0</v>
      </c>
      <c r="BC30" s="18">
        <v>0</v>
      </c>
      <c r="BD30" s="18">
        <v>0</v>
      </c>
      <c r="BE30" s="18">
        <v>0</v>
      </c>
      <c r="BF30" s="18">
        <v>0</v>
      </c>
      <c r="BG30" s="18">
        <v>0</v>
      </c>
      <c r="BH30" s="18">
        <v>0</v>
      </c>
      <c r="BI30" s="18">
        <v>0</v>
      </c>
      <c r="BJ30" s="18">
        <v>0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0</v>
      </c>
      <c r="BQ30" s="18">
        <v>0</v>
      </c>
      <c r="BR30" s="18">
        <v>0</v>
      </c>
      <c r="BS30" s="18">
        <v>0</v>
      </c>
      <c r="BT30" s="18">
        <v>0</v>
      </c>
      <c r="BU30" s="18">
        <v>0</v>
      </c>
      <c r="BV30" s="18">
        <v>0</v>
      </c>
      <c r="BW30" s="18">
        <v>0</v>
      </c>
      <c r="BX30" s="18">
        <v>0</v>
      </c>
      <c r="BY30" s="18">
        <v>0</v>
      </c>
      <c r="BZ30" s="18" t="str">
        <f t="shared" si="2"/>
        <v>50</v>
      </c>
      <c r="CA30" s="18" t="s">
        <v>25</v>
      </c>
      <c r="CB30" s="18">
        <f t="shared" si="0"/>
        <v>72</v>
      </c>
      <c r="CC30" s="16" t="str">
        <f t="shared" si="3"/>
        <v>7B010148A8010C000000000000000000000000000000000000000000000000000000000000000000000000000000000000000000000000000000000000000000000000000000507D</v>
      </c>
      <c r="CD30" s="95">
        <v>29</v>
      </c>
      <c r="CE30" s="21"/>
      <c r="CF30" s="18" t="str">
        <f t="shared" si="4"/>
        <v>00</v>
      </c>
      <c r="CG30" s="18">
        <f t="shared" si="5"/>
        <v>0</v>
      </c>
      <c r="CH30" s="20"/>
      <c r="CI30" s="21"/>
    </row>
    <row r="31" spans="1:87" ht="33">
      <c r="A31" s="27"/>
      <c r="B31" s="158"/>
      <c r="C31" s="167" t="s">
        <v>387</v>
      </c>
      <c r="D31" s="104"/>
      <c r="E31" s="16">
        <v>2</v>
      </c>
      <c r="F31" s="101" t="str">
        <f t="shared" si="1"/>
        <v>127</v>
      </c>
      <c r="G31" s="22" t="s">
        <v>246</v>
      </c>
      <c r="H31" s="18" t="s">
        <v>18</v>
      </c>
      <c r="I31" s="18">
        <v>1</v>
      </c>
      <c r="J31" s="18">
        <v>1</v>
      </c>
      <c r="K31" s="18">
        <v>48</v>
      </c>
      <c r="L31" s="18" t="s">
        <v>457</v>
      </c>
      <c r="M31" s="18">
        <v>1</v>
      </c>
      <c r="N31" s="18" t="s">
        <v>368</v>
      </c>
      <c r="O31" s="18">
        <v>0</v>
      </c>
      <c r="P31" s="18">
        <v>0</v>
      </c>
      <c r="Q31" s="23" t="str">
        <f t="shared" ref="Q31:Q32" si="15">G31</f>
        <v>7F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0</v>
      </c>
      <c r="AK31" s="18">
        <v>0</v>
      </c>
      <c r="AL31" s="18">
        <v>0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0</v>
      </c>
      <c r="AU31" s="18">
        <v>0</v>
      </c>
      <c r="AV31" s="18">
        <v>0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0</v>
      </c>
      <c r="BC31" s="18">
        <v>0</v>
      </c>
      <c r="BD31" s="18">
        <v>0</v>
      </c>
      <c r="BE31" s="18">
        <v>0</v>
      </c>
      <c r="BF31" s="18">
        <v>0</v>
      </c>
      <c r="BG31" s="18">
        <v>0</v>
      </c>
      <c r="BH31" s="18">
        <v>0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0</v>
      </c>
      <c r="BS31" s="18">
        <v>0</v>
      </c>
      <c r="BT31" s="18">
        <v>0</v>
      </c>
      <c r="BU31" s="18">
        <v>0</v>
      </c>
      <c r="BV31" s="18">
        <v>0</v>
      </c>
      <c r="BW31" s="18">
        <v>0</v>
      </c>
      <c r="BX31" s="18">
        <v>0</v>
      </c>
      <c r="BY31" s="18">
        <v>0</v>
      </c>
      <c r="BZ31" s="18" t="str">
        <f t="shared" si="2"/>
        <v>51</v>
      </c>
      <c r="CA31" s="18" t="s">
        <v>25</v>
      </c>
      <c r="CB31" s="18">
        <f t="shared" si="0"/>
        <v>72</v>
      </c>
      <c r="CC31" s="16" t="str">
        <f t="shared" si="3"/>
        <v>7B010148A8010C00007F000000000000000000000000000000000000000000000000000000000000000000000000000000000000000000000000000000000000000000000000517D</v>
      </c>
      <c r="CD31" s="95">
        <v>30</v>
      </c>
      <c r="CE31" s="21"/>
      <c r="CF31" s="18" t="str">
        <f t="shared" si="4"/>
        <v>00</v>
      </c>
      <c r="CG31" s="18">
        <f t="shared" si="5"/>
        <v>0</v>
      </c>
      <c r="CH31" s="20"/>
      <c r="CI31" s="21"/>
    </row>
    <row r="32" spans="1:87" ht="33">
      <c r="A32" s="27"/>
      <c r="B32" s="159"/>
      <c r="C32" s="168"/>
      <c r="D32" s="104"/>
      <c r="E32" s="16">
        <v>3</v>
      </c>
      <c r="F32" s="101" t="str">
        <f t="shared" si="1"/>
        <v>255</v>
      </c>
      <c r="G32" s="22" t="s">
        <v>22</v>
      </c>
      <c r="H32" s="18" t="s">
        <v>18</v>
      </c>
      <c r="I32" s="18">
        <v>1</v>
      </c>
      <c r="J32" s="18">
        <v>1</v>
      </c>
      <c r="K32" s="18">
        <v>48</v>
      </c>
      <c r="L32" s="18" t="s">
        <v>457</v>
      </c>
      <c r="M32" s="18">
        <v>1</v>
      </c>
      <c r="N32" s="18" t="s">
        <v>368</v>
      </c>
      <c r="O32" s="18">
        <v>0</v>
      </c>
      <c r="P32" s="18">
        <v>0</v>
      </c>
      <c r="Q32" s="23" t="str">
        <f t="shared" si="15"/>
        <v>FF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0</v>
      </c>
      <c r="AA32" s="18">
        <v>0</v>
      </c>
      <c r="AB32" s="18">
        <v>0</v>
      </c>
      <c r="AC32" s="18">
        <v>0</v>
      </c>
      <c r="AD32" s="18">
        <v>0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0</v>
      </c>
      <c r="AK32" s="18">
        <v>0</v>
      </c>
      <c r="AL32" s="18">
        <v>0</v>
      </c>
      <c r="AM32" s="18">
        <v>0</v>
      </c>
      <c r="AN32" s="18">
        <v>0</v>
      </c>
      <c r="AO32" s="18">
        <v>0</v>
      </c>
      <c r="AP32" s="18">
        <v>0</v>
      </c>
      <c r="AQ32" s="18">
        <v>0</v>
      </c>
      <c r="AR32" s="18">
        <v>0</v>
      </c>
      <c r="AS32" s="18">
        <v>0</v>
      </c>
      <c r="AT32" s="18">
        <v>0</v>
      </c>
      <c r="AU32" s="18">
        <v>0</v>
      </c>
      <c r="AV32" s="18">
        <v>0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0</v>
      </c>
      <c r="BC32" s="18">
        <v>0</v>
      </c>
      <c r="BD32" s="18">
        <v>0</v>
      </c>
      <c r="BE32" s="18">
        <v>0</v>
      </c>
      <c r="BF32" s="18">
        <v>0</v>
      </c>
      <c r="BG32" s="18">
        <v>0</v>
      </c>
      <c r="BH32" s="18">
        <v>0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0</v>
      </c>
      <c r="BQ32" s="18">
        <v>0</v>
      </c>
      <c r="BR32" s="18">
        <v>0</v>
      </c>
      <c r="BS32" s="18">
        <v>0</v>
      </c>
      <c r="BT32" s="18">
        <v>0</v>
      </c>
      <c r="BU32" s="18">
        <v>0</v>
      </c>
      <c r="BV32" s="18">
        <v>0</v>
      </c>
      <c r="BW32" s="18">
        <v>0</v>
      </c>
      <c r="BX32" s="18">
        <v>0</v>
      </c>
      <c r="BY32" s="18">
        <v>0</v>
      </c>
      <c r="BZ32" s="18" t="str">
        <f t="shared" si="2"/>
        <v>51</v>
      </c>
      <c r="CA32" s="18" t="s">
        <v>25</v>
      </c>
      <c r="CB32" s="18">
        <f t="shared" si="0"/>
        <v>72</v>
      </c>
      <c r="CC32" s="16" t="str">
        <f t="shared" si="3"/>
        <v>7B010148A8010C0000FF000000000000000000000000000000000000000000000000000000000000000000000000000000000000000000000000000000000000000000000000517D</v>
      </c>
      <c r="CD32" s="95">
        <v>31</v>
      </c>
      <c r="CE32" s="21"/>
      <c r="CF32" s="18" t="str">
        <f t="shared" si="4"/>
        <v>00</v>
      </c>
      <c r="CG32" s="18">
        <f t="shared" si="5"/>
        <v>0</v>
      </c>
      <c r="CH32" s="20"/>
      <c r="CI32" s="21"/>
    </row>
    <row r="33" spans="1:87" ht="33">
      <c r="A33" s="27"/>
      <c r="B33" s="157">
        <v>10</v>
      </c>
      <c r="C33" s="105" t="s">
        <v>367</v>
      </c>
      <c r="D33" s="104" t="s">
        <v>734</v>
      </c>
      <c r="E33" s="16">
        <v>1</v>
      </c>
      <c r="F33" s="101" t="str">
        <f t="shared" si="1"/>
        <v>000</v>
      </c>
      <c r="G33" s="22">
        <v>0</v>
      </c>
      <c r="H33" s="18" t="s">
        <v>18</v>
      </c>
      <c r="I33" s="18">
        <v>1</v>
      </c>
      <c r="J33" s="18">
        <v>1</v>
      </c>
      <c r="K33" s="18">
        <v>48</v>
      </c>
      <c r="L33" s="18" t="s">
        <v>457</v>
      </c>
      <c r="M33" s="18">
        <v>1</v>
      </c>
      <c r="N33" s="18" t="s">
        <v>368</v>
      </c>
      <c r="O33" s="18">
        <v>0</v>
      </c>
      <c r="P33" s="18">
        <v>0</v>
      </c>
      <c r="Q33" s="18">
        <v>0</v>
      </c>
      <c r="R33" s="23">
        <f>G33</f>
        <v>0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0</v>
      </c>
      <c r="AK33" s="18">
        <v>0</v>
      </c>
      <c r="AL33" s="18">
        <v>0</v>
      </c>
      <c r="AM33" s="18">
        <v>0</v>
      </c>
      <c r="AN33" s="18">
        <v>0</v>
      </c>
      <c r="AO33" s="18">
        <v>0</v>
      </c>
      <c r="AP33" s="18">
        <v>0</v>
      </c>
      <c r="AQ33" s="18">
        <v>0</v>
      </c>
      <c r="AR33" s="18">
        <v>0</v>
      </c>
      <c r="AS33" s="18">
        <v>0</v>
      </c>
      <c r="AT33" s="18">
        <v>0</v>
      </c>
      <c r="AU33" s="18">
        <v>0</v>
      </c>
      <c r="AV33" s="18">
        <v>0</v>
      </c>
      <c r="AW33" s="18">
        <v>0</v>
      </c>
      <c r="AX33" s="18">
        <v>0</v>
      </c>
      <c r="AY33" s="18">
        <v>0</v>
      </c>
      <c r="AZ33" s="18">
        <v>0</v>
      </c>
      <c r="BA33" s="18">
        <v>0</v>
      </c>
      <c r="BB33" s="18">
        <v>0</v>
      </c>
      <c r="BC33" s="18">
        <v>0</v>
      </c>
      <c r="BD33" s="18">
        <v>0</v>
      </c>
      <c r="BE33" s="18">
        <v>0</v>
      </c>
      <c r="BF33" s="18">
        <v>0</v>
      </c>
      <c r="BG33" s="18">
        <v>0</v>
      </c>
      <c r="BH33" s="18">
        <v>0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0</v>
      </c>
      <c r="BQ33" s="18">
        <v>0</v>
      </c>
      <c r="BR33" s="18">
        <v>0</v>
      </c>
      <c r="BS33" s="18">
        <v>0</v>
      </c>
      <c r="BT33" s="18">
        <v>0</v>
      </c>
      <c r="BU33" s="18">
        <v>0</v>
      </c>
      <c r="BV33" s="18">
        <v>0</v>
      </c>
      <c r="BW33" s="18">
        <v>0</v>
      </c>
      <c r="BX33" s="18">
        <v>0</v>
      </c>
      <c r="BY33" s="18">
        <v>0</v>
      </c>
      <c r="BZ33" s="18" t="str">
        <f t="shared" si="2"/>
        <v>50</v>
      </c>
      <c r="CA33" s="18" t="s">
        <v>25</v>
      </c>
      <c r="CB33" s="18">
        <f t="shared" si="0"/>
        <v>72</v>
      </c>
      <c r="CC33" s="16" t="str">
        <f t="shared" si="3"/>
        <v>7B010148A8010C000000000000000000000000000000000000000000000000000000000000000000000000000000000000000000000000000000000000000000000000000000507D</v>
      </c>
      <c r="CD33" s="95">
        <v>32</v>
      </c>
      <c r="CE33" s="21"/>
      <c r="CF33" s="18" t="str">
        <f t="shared" si="4"/>
        <v>00</v>
      </c>
      <c r="CG33" s="18">
        <f t="shared" si="5"/>
        <v>0</v>
      </c>
      <c r="CH33" s="20"/>
      <c r="CI33" s="21"/>
    </row>
    <row r="34" spans="1:87" ht="33">
      <c r="A34" s="27"/>
      <c r="B34" s="158"/>
      <c r="C34" s="167" t="s">
        <v>390</v>
      </c>
      <c r="D34" s="104"/>
      <c r="E34" s="16">
        <v>2</v>
      </c>
      <c r="F34" s="101" t="str">
        <f t="shared" ref="F34:F97" si="16">TEXT(HEX2DEC(G34),"000")</f>
        <v>127</v>
      </c>
      <c r="G34" s="22" t="s">
        <v>246</v>
      </c>
      <c r="H34" s="18" t="s">
        <v>18</v>
      </c>
      <c r="I34" s="18">
        <v>1</v>
      </c>
      <c r="J34" s="18">
        <v>1</v>
      </c>
      <c r="K34" s="18">
        <v>48</v>
      </c>
      <c r="L34" s="18" t="s">
        <v>457</v>
      </c>
      <c r="M34" s="18">
        <v>1</v>
      </c>
      <c r="N34" s="18" t="s">
        <v>368</v>
      </c>
      <c r="O34" s="18">
        <v>0</v>
      </c>
      <c r="P34" s="18">
        <v>0</v>
      </c>
      <c r="Q34" s="18">
        <v>0</v>
      </c>
      <c r="R34" s="23" t="str">
        <f t="shared" ref="R34:R35" si="17">G34</f>
        <v>7F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0</v>
      </c>
      <c r="AK34" s="18">
        <v>0</v>
      </c>
      <c r="AL34" s="18">
        <v>0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0</v>
      </c>
      <c r="AS34" s="18">
        <v>0</v>
      </c>
      <c r="AT34" s="18">
        <v>0</v>
      </c>
      <c r="AU34" s="18">
        <v>0</v>
      </c>
      <c r="AV34" s="18">
        <v>0</v>
      </c>
      <c r="AW34" s="18">
        <v>0</v>
      </c>
      <c r="AX34" s="18">
        <v>0</v>
      </c>
      <c r="AY34" s="18">
        <v>0</v>
      </c>
      <c r="AZ34" s="18">
        <v>0</v>
      </c>
      <c r="BA34" s="18">
        <v>0</v>
      </c>
      <c r="BB34" s="18">
        <v>0</v>
      </c>
      <c r="BC34" s="18">
        <v>0</v>
      </c>
      <c r="BD34" s="18">
        <v>0</v>
      </c>
      <c r="BE34" s="18">
        <v>0</v>
      </c>
      <c r="BF34" s="18">
        <v>0</v>
      </c>
      <c r="BG34" s="18">
        <v>0</v>
      </c>
      <c r="BH34" s="18">
        <v>0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0</v>
      </c>
      <c r="BQ34" s="18">
        <v>0</v>
      </c>
      <c r="BR34" s="18">
        <v>0</v>
      </c>
      <c r="BS34" s="18">
        <v>0</v>
      </c>
      <c r="BT34" s="18">
        <v>0</v>
      </c>
      <c r="BU34" s="18">
        <v>0</v>
      </c>
      <c r="BV34" s="18">
        <v>0</v>
      </c>
      <c r="BW34" s="18">
        <v>0</v>
      </c>
      <c r="BX34" s="18">
        <v>0</v>
      </c>
      <c r="BY34" s="18">
        <v>0</v>
      </c>
      <c r="BZ34" s="18" t="str">
        <f t="shared" si="2"/>
        <v>51</v>
      </c>
      <c r="CA34" s="18" t="s">
        <v>25</v>
      </c>
      <c r="CB34" s="18">
        <f t="shared" si="0"/>
        <v>72</v>
      </c>
      <c r="CC34" s="16" t="str">
        <f t="shared" si="3"/>
        <v>7B010148A8010C0000007F0000000000000000000000000000000000000000000000000000000000000000000000000000000000000000000000000000000000000000000000517D</v>
      </c>
      <c r="CD34" s="95">
        <v>33</v>
      </c>
      <c r="CE34" s="21"/>
      <c r="CF34" s="18" t="str">
        <f t="shared" si="4"/>
        <v>00</v>
      </c>
      <c r="CG34" s="18">
        <f t="shared" si="5"/>
        <v>0</v>
      </c>
      <c r="CH34" s="20"/>
      <c r="CI34" s="21"/>
    </row>
    <row r="35" spans="1:87" ht="33">
      <c r="A35" s="27"/>
      <c r="B35" s="159"/>
      <c r="C35" s="168"/>
      <c r="D35" s="104"/>
      <c r="E35" s="16">
        <v>3</v>
      </c>
      <c r="F35" s="101" t="str">
        <f t="shared" si="16"/>
        <v>255</v>
      </c>
      <c r="G35" s="22" t="s">
        <v>22</v>
      </c>
      <c r="H35" s="18" t="s">
        <v>18</v>
      </c>
      <c r="I35" s="18">
        <v>1</v>
      </c>
      <c r="J35" s="18">
        <v>1</v>
      </c>
      <c r="K35" s="18">
        <v>48</v>
      </c>
      <c r="L35" s="18" t="s">
        <v>457</v>
      </c>
      <c r="M35" s="18">
        <v>1</v>
      </c>
      <c r="N35" s="18" t="s">
        <v>368</v>
      </c>
      <c r="O35" s="18">
        <v>0</v>
      </c>
      <c r="P35" s="18">
        <v>0</v>
      </c>
      <c r="Q35" s="18">
        <v>0</v>
      </c>
      <c r="R35" s="23" t="str">
        <f t="shared" si="17"/>
        <v>FF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0</v>
      </c>
      <c r="AA35" s="18">
        <v>0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0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0</v>
      </c>
      <c r="AQ35" s="18">
        <v>0</v>
      </c>
      <c r="AR35" s="18">
        <v>0</v>
      </c>
      <c r="AS35" s="18">
        <v>0</v>
      </c>
      <c r="AT35" s="18">
        <v>0</v>
      </c>
      <c r="AU35" s="18">
        <v>0</v>
      </c>
      <c r="AV35" s="18">
        <v>0</v>
      </c>
      <c r="AW35" s="18">
        <v>0</v>
      </c>
      <c r="AX35" s="18">
        <v>0</v>
      </c>
      <c r="AY35" s="18">
        <v>0</v>
      </c>
      <c r="AZ35" s="18">
        <v>0</v>
      </c>
      <c r="BA35" s="18">
        <v>0</v>
      </c>
      <c r="BB35" s="18">
        <v>0</v>
      </c>
      <c r="BC35" s="18">
        <v>0</v>
      </c>
      <c r="BD35" s="18">
        <v>0</v>
      </c>
      <c r="BE35" s="18">
        <v>0</v>
      </c>
      <c r="BF35" s="18">
        <v>0</v>
      </c>
      <c r="BG35" s="18">
        <v>0</v>
      </c>
      <c r="BH35" s="18">
        <v>0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  <c r="BQ35" s="18">
        <v>0</v>
      </c>
      <c r="BR35" s="18">
        <v>0</v>
      </c>
      <c r="BS35" s="18">
        <v>0</v>
      </c>
      <c r="BT35" s="18">
        <v>0</v>
      </c>
      <c r="BU35" s="18">
        <v>0</v>
      </c>
      <c r="BV35" s="18">
        <v>0</v>
      </c>
      <c r="BW35" s="18">
        <v>0</v>
      </c>
      <c r="BX35" s="18">
        <v>0</v>
      </c>
      <c r="BY35" s="18">
        <v>0</v>
      </c>
      <c r="BZ35" s="18" t="str">
        <f t="shared" si="2"/>
        <v>51</v>
      </c>
      <c r="CA35" s="18" t="s">
        <v>25</v>
      </c>
      <c r="CB35" s="18">
        <f t="shared" si="0"/>
        <v>72</v>
      </c>
      <c r="CC35" s="16" t="str">
        <f t="shared" si="3"/>
        <v>7B010148A8010C000000FF0000000000000000000000000000000000000000000000000000000000000000000000000000000000000000000000000000000000000000000000517D</v>
      </c>
      <c r="CD35" s="95">
        <v>34</v>
      </c>
      <c r="CE35" s="21"/>
      <c r="CF35" s="18" t="str">
        <f t="shared" si="4"/>
        <v>00</v>
      </c>
      <c r="CG35" s="18">
        <f t="shared" si="5"/>
        <v>0</v>
      </c>
      <c r="CH35" s="20"/>
      <c r="CI35" s="21"/>
    </row>
    <row r="36" spans="1:87" ht="33">
      <c r="A36" s="27"/>
      <c r="B36" s="157">
        <v>11</v>
      </c>
      <c r="C36" s="105" t="s">
        <v>369</v>
      </c>
      <c r="D36" s="104" t="s">
        <v>736</v>
      </c>
      <c r="E36" s="16">
        <v>1</v>
      </c>
      <c r="F36" s="101" t="str">
        <f t="shared" si="16"/>
        <v>000</v>
      </c>
      <c r="G36" s="22">
        <v>0</v>
      </c>
      <c r="H36" s="18" t="s">
        <v>18</v>
      </c>
      <c r="I36" s="18">
        <v>1</v>
      </c>
      <c r="J36" s="18">
        <v>1</v>
      </c>
      <c r="K36" s="18">
        <v>48</v>
      </c>
      <c r="L36" s="18" t="s">
        <v>457</v>
      </c>
      <c r="M36" s="18">
        <v>1</v>
      </c>
      <c r="N36" s="18" t="s">
        <v>368</v>
      </c>
      <c r="O36" s="18">
        <v>0</v>
      </c>
      <c r="P36" s="18">
        <v>0</v>
      </c>
      <c r="Q36" s="18">
        <v>0</v>
      </c>
      <c r="R36" s="18">
        <v>0</v>
      </c>
      <c r="S36" s="23">
        <f>G36</f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0</v>
      </c>
      <c r="AK36" s="18">
        <v>0</v>
      </c>
      <c r="AL36" s="18">
        <v>0</v>
      </c>
      <c r="AM36" s="18">
        <v>0</v>
      </c>
      <c r="AN36" s="18">
        <v>0</v>
      </c>
      <c r="AO36" s="18">
        <v>0</v>
      </c>
      <c r="AP36" s="18">
        <v>0</v>
      </c>
      <c r="AQ36" s="18">
        <v>0</v>
      </c>
      <c r="AR36" s="18">
        <v>0</v>
      </c>
      <c r="AS36" s="18">
        <v>0</v>
      </c>
      <c r="AT36" s="18">
        <v>0</v>
      </c>
      <c r="AU36" s="18">
        <v>0</v>
      </c>
      <c r="AV36" s="18">
        <v>0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0</v>
      </c>
      <c r="BC36" s="18">
        <v>0</v>
      </c>
      <c r="BD36" s="18">
        <v>0</v>
      </c>
      <c r="BE36" s="18">
        <v>0</v>
      </c>
      <c r="BF36" s="18">
        <v>0</v>
      </c>
      <c r="BG36" s="18">
        <v>0</v>
      </c>
      <c r="BH36" s="18">
        <v>0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0</v>
      </c>
      <c r="BQ36" s="18">
        <v>0</v>
      </c>
      <c r="BR36" s="18">
        <v>0</v>
      </c>
      <c r="BS36" s="18">
        <v>0</v>
      </c>
      <c r="BT36" s="18">
        <v>0</v>
      </c>
      <c r="BU36" s="18">
        <v>0</v>
      </c>
      <c r="BV36" s="18">
        <v>0</v>
      </c>
      <c r="BW36" s="18">
        <v>0</v>
      </c>
      <c r="BX36" s="18">
        <v>0</v>
      </c>
      <c r="BY36" s="18">
        <v>0</v>
      </c>
      <c r="BZ36" s="18" t="str">
        <f t="shared" si="2"/>
        <v>50</v>
      </c>
      <c r="CA36" s="18" t="s">
        <v>25</v>
      </c>
      <c r="CB36" s="18">
        <f t="shared" si="0"/>
        <v>72</v>
      </c>
      <c r="CC36" s="16" t="str">
        <f t="shared" si="3"/>
        <v>7B010148A8010C000000000000000000000000000000000000000000000000000000000000000000000000000000000000000000000000000000000000000000000000000000507D</v>
      </c>
      <c r="CD36" s="95">
        <v>35</v>
      </c>
      <c r="CE36" s="21"/>
      <c r="CF36" s="18" t="str">
        <f t="shared" si="4"/>
        <v>00</v>
      </c>
      <c r="CG36" s="18">
        <f t="shared" si="5"/>
        <v>0</v>
      </c>
      <c r="CH36" s="20"/>
      <c r="CI36" s="21"/>
    </row>
    <row r="37" spans="1:87" ht="33">
      <c r="A37" s="27"/>
      <c r="B37" s="158"/>
      <c r="C37" s="167" t="s">
        <v>388</v>
      </c>
      <c r="D37" s="104"/>
      <c r="E37" s="16">
        <v>2</v>
      </c>
      <c r="F37" s="101" t="str">
        <f t="shared" si="16"/>
        <v>127</v>
      </c>
      <c r="G37" s="22" t="s">
        <v>246</v>
      </c>
      <c r="H37" s="18" t="s">
        <v>18</v>
      </c>
      <c r="I37" s="18">
        <v>1</v>
      </c>
      <c r="J37" s="18">
        <v>1</v>
      </c>
      <c r="K37" s="18">
        <v>48</v>
      </c>
      <c r="L37" s="18" t="s">
        <v>457</v>
      </c>
      <c r="M37" s="18">
        <v>1</v>
      </c>
      <c r="N37" s="18" t="s">
        <v>368</v>
      </c>
      <c r="O37" s="18">
        <v>0</v>
      </c>
      <c r="P37" s="18">
        <v>0</v>
      </c>
      <c r="Q37" s="18">
        <v>0</v>
      </c>
      <c r="R37" s="18">
        <v>0</v>
      </c>
      <c r="S37" s="23" t="str">
        <f t="shared" ref="S37:S38" si="18">G37</f>
        <v>7F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0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 t="str">
        <f t="shared" si="2"/>
        <v>51</v>
      </c>
      <c r="CA37" s="18" t="s">
        <v>25</v>
      </c>
      <c r="CB37" s="18">
        <f t="shared" si="0"/>
        <v>72</v>
      </c>
      <c r="CC37" s="16" t="str">
        <f t="shared" si="3"/>
        <v>7B010148A8010C000000007F00000000000000000000000000000000000000000000000000000000000000000000000000000000000000000000000000000000000000000000517D</v>
      </c>
      <c r="CD37" s="95">
        <v>36</v>
      </c>
      <c r="CE37" s="21"/>
      <c r="CF37" s="18" t="str">
        <f t="shared" si="4"/>
        <v>00</v>
      </c>
      <c r="CG37" s="18">
        <f t="shared" si="5"/>
        <v>0</v>
      </c>
      <c r="CH37" s="20"/>
      <c r="CI37" s="21"/>
    </row>
    <row r="38" spans="1:87" ht="33">
      <c r="A38" s="27"/>
      <c r="B38" s="159"/>
      <c r="C38" s="168"/>
      <c r="D38" s="104"/>
      <c r="E38" s="16">
        <v>3</v>
      </c>
      <c r="F38" s="101" t="str">
        <f t="shared" si="16"/>
        <v>255</v>
      </c>
      <c r="G38" s="22" t="s">
        <v>22</v>
      </c>
      <c r="H38" s="18" t="s">
        <v>18</v>
      </c>
      <c r="I38" s="18">
        <v>1</v>
      </c>
      <c r="J38" s="18">
        <v>1</v>
      </c>
      <c r="K38" s="18">
        <v>48</v>
      </c>
      <c r="L38" s="18" t="s">
        <v>457</v>
      </c>
      <c r="M38" s="18">
        <v>1</v>
      </c>
      <c r="N38" s="18" t="s">
        <v>368</v>
      </c>
      <c r="O38" s="18">
        <v>0</v>
      </c>
      <c r="P38" s="18">
        <v>0</v>
      </c>
      <c r="Q38" s="18">
        <v>0</v>
      </c>
      <c r="R38" s="18">
        <v>0</v>
      </c>
      <c r="S38" s="23" t="str">
        <f t="shared" si="18"/>
        <v>FF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0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0</v>
      </c>
      <c r="AK38" s="18">
        <v>0</v>
      </c>
      <c r="AL38" s="18">
        <v>0</v>
      </c>
      <c r="AM38" s="18">
        <v>0</v>
      </c>
      <c r="AN38" s="18">
        <v>0</v>
      </c>
      <c r="AO38" s="18">
        <v>0</v>
      </c>
      <c r="AP38" s="18">
        <v>0</v>
      </c>
      <c r="AQ38" s="18">
        <v>0</v>
      </c>
      <c r="AR38" s="18">
        <v>0</v>
      </c>
      <c r="AS38" s="18">
        <v>0</v>
      </c>
      <c r="AT38" s="18">
        <v>0</v>
      </c>
      <c r="AU38" s="18">
        <v>0</v>
      </c>
      <c r="AV38" s="18">
        <v>0</v>
      </c>
      <c r="AW38" s="18">
        <v>0</v>
      </c>
      <c r="AX38" s="18">
        <v>0</v>
      </c>
      <c r="AY38" s="18">
        <v>0</v>
      </c>
      <c r="AZ38" s="18">
        <v>0</v>
      </c>
      <c r="BA38" s="18">
        <v>0</v>
      </c>
      <c r="BB38" s="18">
        <v>0</v>
      </c>
      <c r="BC38" s="18">
        <v>0</v>
      </c>
      <c r="BD38" s="18">
        <v>0</v>
      </c>
      <c r="BE38" s="18">
        <v>0</v>
      </c>
      <c r="BF38" s="18">
        <v>0</v>
      </c>
      <c r="BG38" s="18">
        <v>0</v>
      </c>
      <c r="BH38" s="18">
        <v>0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0</v>
      </c>
      <c r="BQ38" s="18">
        <v>0</v>
      </c>
      <c r="BR38" s="18">
        <v>0</v>
      </c>
      <c r="BS38" s="18">
        <v>0</v>
      </c>
      <c r="BT38" s="18">
        <v>0</v>
      </c>
      <c r="BU38" s="18">
        <v>0</v>
      </c>
      <c r="BV38" s="18">
        <v>0</v>
      </c>
      <c r="BW38" s="18">
        <v>0</v>
      </c>
      <c r="BX38" s="18">
        <v>0</v>
      </c>
      <c r="BY38" s="18">
        <v>0</v>
      </c>
      <c r="BZ38" s="18" t="str">
        <f t="shared" si="2"/>
        <v>51</v>
      </c>
      <c r="CA38" s="18" t="s">
        <v>25</v>
      </c>
      <c r="CB38" s="18">
        <f t="shared" si="0"/>
        <v>72</v>
      </c>
      <c r="CC38" s="16" t="str">
        <f t="shared" si="3"/>
        <v>7B010148A8010C00000000FF00000000000000000000000000000000000000000000000000000000000000000000000000000000000000000000000000000000000000000000517D</v>
      </c>
      <c r="CD38" s="95">
        <v>37</v>
      </c>
      <c r="CE38" s="21"/>
      <c r="CF38" s="18" t="str">
        <f t="shared" si="4"/>
        <v>00</v>
      </c>
      <c r="CG38" s="18">
        <f t="shared" si="5"/>
        <v>0</v>
      </c>
      <c r="CH38" s="20"/>
      <c r="CI38" s="21"/>
    </row>
    <row r="39" spans="1:87" ht="33">
      <c r="A39" s="27"/>
      <c r="B39" s="157">
        <v>12</v>
      </c>
      <c r="C39" s="105" t="s">
        <v>367</v>
      </c>
      <c r="D39" s="104" t="s">
        <v>734</v>
      </c>
      <c r="E39" s="16">
        <v>1</v>
      </c>
      <c r="F39" s="101" t="str">
        <f t="shared" si="16"/>
        <v>000</v>
      </c>
      <c r="G39" s="22">
        <v>0</v>
      </c>
      <c r="H39" s="18" t="s">
        <v>18</v>
      </c>
      <c r="I39" s="18">
        <v>1</v>
      </c>
      <c r="J39" s="18">
        <v>1</v>
      </c>
      <c r="K39" s="18">
        <v>48</v>
      </c>
      <c r="L39" s="18" t="s">
        <v>457</v>
      </c>
      <c r="M39" s="18">
        <v>1</v>
      </c>
      <c r="N39" s="18" t="s">
        <v>368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23">
        <f>G39</f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0</v>
      </c>
      <c r="AK39" s="18">
        <v>0</v>
      </c>
      <c r="AL39" s="18">
        <v>0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0</v>
      </c>
      <c r="AU39" s="18">
        <v>0</v>
      </c>
      <c r="AV39" s="18">
        <v>0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0</v>
      </c>
      <c r="BC39" s="18">
        <v>0</v>
      </c>
      <c r="BD39" s="18">
        <v>0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 t="str">
        <f t="shared" si="2"/>
        <v>50</v>
      </c>
      <c r="CA39" s="18" t="s">
        <v>25</v>
      </c>
      <c r="CB39" s="18">
        <f t="shared" si="0"/>
        <v>72</v>
      </c>
      <c r="CC39" s="16" t="str">
        <f t="shared" si="3"/>
        <v>7B010148A8010C000000000000000000000000000000000000000000000000000000000000000000000000000000000000000000000000000000000000000000000000000000507D</v>
      </c>
      <c r="CD39" s="95">
        <v>38</v>
      </c>
      <c r="CE39" s="21"/>
      <c r="CF39" s="18" t="str">
        <f t="shared" si="4"/>
        <v>00</v>
      </c>
      <c r="CG39" s="18">
        <f t="shared" si="5"/>
        <v>0</v>
      </c>
      <c r="CH39" s="20"/>
      <c r="CI39" s="21"/>
    </row>
    <row r="40" spans="1:87" ht="33">
      <c r="A40" s="27"/>
      <c r="B40" s="158"/>
      <c r="C40" s="167" t="s">
        <v>389</v>
      </c>
      <c r="D40" s="104"/>
      <c r="E40" s="16">
        <v>2</v>
      </c>
      <c r="F40" s="101" t="str">
        <f t="shared" si="16"/>
        <v>127</v>
      </c>
      <c r="G40" s="22" t="s">
        <v>246</v>
      </c>
      <c r="H40" s="18" t="s">
        <v>18</v>
      </c>
      <c r="I40" s="18">
        <v>1</v>
      </c>
      <c r="J40" s="18">
        <v>1</v>
      </c>
      <c r="K40" s="18">
        <v>48</v>
      </c>
      <c r="L40" s="18" t="s">
        <v>457</v>
      </c>
      <c r="M40" s="18">
        <v>1</v>
      </c>
      <c r="N40" s="18" t="s">
        <v>368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  <c r="T40" s="23" t="str">
        <f t="shared" ref="T40:T41" si="19">G40</f>
        <v>7F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0</v>
      </c>
      <c r="AB40" s="18">
        <v>0</v>
      </c>
      <c r="AC40" s="18">
        <v>0</v>
      </c>
      <c r="AD40" s="18">
        <v>0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0</v>
      </c>
      <c r="AK40" s="18">
        <v>0</v>
      </c>
      <c r="AL40" s="18">
        <v>0</v>
      </c>
      <c r="AM40" s="18">
        <v>0</v>
      </c>
      <c r="AN40" s="18">
        <v>0</v>
      </c>
      <c r="AO40" s="18">
        <v>0</v>
      </c>
      <c r="AP40" s="18">
        <v>0</v>
      </c>
      <c r="AQ40" s="18">
        <v>0</v>
      </c>
      <c r="AR40" s="18">
        <v>0</v>
      </c>
      <c r="AS40" s="18">
        <v>0</v>
      </c>
      <c r="AT40" s="18">
        <v>0</v>
      </c>
      <c r="AU40" s="18">
        <v>0</v>
      </c>
      <c r="AV40" s="18">
        <v>0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0</v>
      </c>
      <c r="BC40" s="18">
        <v>0</v>
      </c>
      <c r="BD40" s="18">
        <v>0</v>
      </c>
      <c r="BE40" s="18">
        <v>0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8">
        <v>0</v>
      </c>
      <c r="BM40" s="18">
        <v>0</v>
      </c>
      <c r="BN40" s="18">
        <v>0</v>
      </c>
      <c r="BO40" s="18">
        <v>0</v>
      </c>
      <c r="BP40" s="18">
        <v>0</v>
      </c>
      <c r="BQ40" s="18">
        <v>0</v>
      </c>
      <c r="BR40" s="18">
        <v>0</v>
      </c>
      <c r="BS40" s="18">
        <v>0</v>
      </c>
      <c r="BT40" s="18">
        <v>0</v>
      </c>
      <c r="BU40" s="18">
        <v>0</v>
      </c>
      <c r="BV40" s="18">
        <v>0</v>
      </c>
      <c r="BW40" s="18">
        <v>0</v>
      </c>
      <c r="BX40" s="18">
        <v>0</v>
      </c>
      <c r="BY40" s="18">
        <v>0</v>
      </c>
      <c r="BZ40" s="18" t="str">
        <f t="shared" si="2"/>
        <v>51</v>
      </c>
      <c r="CA40" s="18" t="s">
        <v>25</v>
      </c>
      <c r="CB40" s="18">
        <f t="shared" si="0"/>
        <v>72</v>
      </c>
      <c r="CC40" s="16" t="str">
        <f t="shared" si="3"/>
        <v>7B010148A8010C00000000007F000000000000000000000000000000000000000000000000000000000000000000000000000000000000000000000000000000000000000000517D</v>
      </c>
      <c r="CD40" s="95">
        <v>39</v>
      </c>
      <c r="CE40" s="21"/>
      <c r="CF40" s="18" t="str">
        <f t="shared" si="4"/>
        <v>00</v>
      </c>
      <c r="CG40" s="18">
        <f t="shared" si="5"/>
        <v>0</v>
      </c>
      <c r="CH40" s="20"/>
      <c r="CI40" s="21"/>
    </row>
    <row r="41" spans="1:87" ht="33">
      <c r="A41" s="27"/>
      <c r="B41" s="159"/>
      <c r="C41" s="168"/>
      <c r="D41" s="104"/>
      <c r="E41" s="16">
        <v>3</v>
      </c>
      <c r="F41" s="101" t="str">
        <f t="shared" si="16"/>
        <v>255</v>
      </c>
      <c r="G41" s="22" t="s">
        <v>22</v>
      </c>
      <c r="H41" s="18" t="s">
        <v>18</v>
      </c>
      <c r="I41" s="18">
        <v>1</v>
      </c>
      <c r="J41" s="18">
        <v>1</v>
      </c>
      <c r="K41" s="18">
        <v>48</v>
      </c>
      <c r="L41" s="18" t="s">
        <v>457</v>
      </c>
      <c r="M41" s="18">
        <v>1</v>
      </c>
      <c r="N41" s="18" t="s">
        <v>368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23" t="str">
        <f t="shared" si="19"/>
        <v>FF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0</v>
      </c>
      <c r="BC41" s="18">
        <v>0</v>
      </c>
      <c r="BD41" s="18">
        <v>0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 t="str">
        <f t="shared" si="2"/>
        <v>51</v>
      </c>
      <c r="CA41" s="18" t="s">
        <v>25</v>
      </c>
      <c r="CB41" s="18">
        <f t="shared" si="0"/>
        <v>72</v>
      </c>
      <c r="CC41" s="16" t="str">
        <f t="shared" si="3"/>
        <v>7B010148A8010C0000000000FF000000000000000000000000000000000000000000000000000000000000000000000000000000000000000000000000000000000000000000517D</v>
      </c>
      <c r="CD41" s="95">
        <v>40</v>
      </c>
      <c r="CE41" s="21"/>
      <c r="CF41" s="18" t="str">
        <f t="shared" si="4"/>
        <v>00</v>
      </c>
      <c r="CG41" s="18">
        <f t="shared" si="5"/>
        <v>0</v>
      </c>
      <c r="CH41" s="20"/>
      <c r="CI41" s="21"/>
    </row>
    <row r="42" spans="1:87" ht="33">
      <c r="A42" s="27"/>
      <c r="B42" s="157">
        <v>13</v>
      </c>
      <c r="C42" s="105" t="s">
        <v>369</v>
      </c>
      <c r="D42" s="104" t="s">
        <v>736</v>
      </c>
      <c r="E42" s="16">
        <v>1</v>
      </c>
      <c r="F42" s="101" t="str">
        <f t="shared" si="16"/>
        <v>000</v>
      </c>
      <c r="G42" s="22">
        <v>0</v>
      </c>
      <c r="H42" s="18" t="s">
        <v>18</v>
      </c>
      <c r="I42" s="18">
        <v>1</v>
      </c>
      <c r="J42" s="18">
        <v>1</v>
      </c>
      <c r="K42" s="18">
        <v>48</v>
      </c>
      <c r="L42" s="18" t="s">
        <v>457</v>
      </c>
      <c r="M42" s="18">
        <v>1</v>
      </c>
      <c r="N42" s="18" t="s">
        <v>368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23">
        <f>G42</f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 t="str">
        <f t="shared" si="2"/>
        <v>50</v>
      </c>
      <c r="CA42" s="18" t="s">
        <v>25</v>
      </c>
      <c r="CB42" s="18">
        <f t="shared" si="0"/>
        <v>72</v>
      </c>
      <c r="CC42" s="16" t="str">
        <f t="shared" si="3"/>
        <v>7B010148A8010C000000000000000000000000000000000000000000000000000000000000000000000000000000000000000000000000000000000000000000000000000000507D</v>
      </c>
      <c r="CD42" s="95">
        <v>41</v>
      </c>
      <c r="CE42" s="21"/>
      <c r="CF42" s="18" t="str">
        <f t="shared" si="4"/>
        <v>00</v>
      </c>
      <c r="CG42" s="18">
        <f t="shared" si="5"/>
        <v>0</v>
      </c>
      <c r="CH42" s="20"/>
      <c r="CI42" s="21"/>
    </row>
    <row r="43" spans="1:87" ht="33">
      <c r="A43" s="27"/>
      <c r="B43" s="158"/>
      <c r="C43" s="167" t="s">
        <v>391</v>
      </c>
      <c r="D43" s="104"/>
      <c r="E43" s="16">
        <v>2</v>
      </c>
      <c r="F43" s="101" t="str">
        <f t="shared" si="16"/>
        <v>127</v>
      </c>
      <c r="G43" s="22" t="s">
        <v>246</v>
      </c>
      <c r="H43" s="18" t="s">
        <v>18</v>
      </c>
      <c r="I43" s="18">
        <v>1</v>
      </c>
      <c r="J43" s="18">
        <v>1</v>
      </c>
      <c r="K43" s="18">
        <v>48</v>
      </c>
      <c r="L43" s="18" t="s">
        <v>457</v>
      </c>
      <c r="M43" s="18">
        <v>1</v>
      </c>
      <c r="N43" s="18" t="s">
        <v>368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23" t="str">
        <f t="shared" ref="U43:U44" si="20">G43</f>
        <v>7F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0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0</v>
      </c>
      <c r="BC43" s="18">
        <v>0</v>
      </c>
      <c r="BD43" s="18">
        <v>0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 t="str">
        <f t="shared" si="2"/>
        <v>51</v>
      </c>
      <c r="CA43" s="18" t="s">
        <v>25</v>
      </c>
      <c r="CB43" s="18">
        <f t="shared" si="0"/>
        <v>72</v>
      </c>
      <c r="CC43" s="16" t="str">
        <f t="shared" si="3"/>
        <v>7B010148A8010C0000000000007F0000000000000000000000000000000000000000000000000000000000000000000000000000000000000000000000000000000000000000517D</v>
      </c>
      <c r="CD43" s="95">
        <v>42</v>
      </c>
      <c r="CE43" s="21"/>
      <c r="CF43" s="18" t="str">
        <f t="shared" si="4"/>
        <v>00</v>
      </c>
      <c r="CG43" s="18">
        <f t="shared" si="5"/>
        <v>0</v>
      </c>
      <c r="CH43" s="20"/>
      <c r="CI43" s="21"/>
    </row>
    <row r="44" spans="1:87" ht="33">
      <c r="A44" s="27"/>
      <c r="B44" s="159"/>
      <c r="C44" s="168"/>
      <c r="D44" s="104"/>
      <c r="E44" s="16">
        <v>3</v>
      </c>
      <c r="F44" s="101" t="str">
        <f t="shared" si="16"/>
        <v>255</v>
      </c>
      <c r="G44" s="22" t="s">
        <v>22</v>
      </c>
      <c r="H44" s="18" t="s">
        <v>18</v>
      </c>
      <c r="I44" s="18">
        <v>1</v>
      </c>
      <c r="J44" s="18">
        <v>1</v>
      </c>
      <c r="K44" s="18">
        <v>48</v>
      </c>
      <c r="L44" s="18" t="s">
        <v>457</v>
      </c>
      <c r="M44" s="18">
        <v>1</v>
      </c>
      <c r="N44" s="18" t="s">
        <v>368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23" t="str">
        <f t="shared" si="20"/>
        <v>FF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0</v>
      </c>
      <c r="AK44" s="18">
        <v>0</v>
      </c>
      <c r="AL44" s="18">
        <v>0</v>
      </c>
      <c r="AM44" s="18">
        <v>0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0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0</v>
      </c>
      <c r="BC44" s="18">
        <v>0</v>
      </c>
      <c r="BD44" s="18">
        <v>0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0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 t="str">
        <f t="shared" si="2"/>
        <v>51</v>
      </c>
      <c r="CA44" s="18" t="s">
        <v>25</v>
      </c>
      <c r="CB44" s="18">
        <f t="shared" si="0"/>
        <v>72</v>
      </c>
      <c r="CC44" s="16" t="str">
        <f t="shared" si="3"/>
        <v>7B010148A8010C000000000000FF0000000000000000000000000000000000000000000000000000000000000000000000000000000000000000000000000000000000000000517D</v>
      </c>
      <c r="CD44" s="95">
        <v>43</v>
      </c>
      <c r="CE44" s="21"/>
      <c r="CF44" s="18" t="str">
        <f t="shared" si="4"/>
        <v>00</v>
      </c>
      <c r="CG44" s="18">
        <f t="shared" si="5"/>
        <v>0</v>
      </c>
      <c r="CH44" s="20"/>
      <c r="CI44" s="21"/>
    </row>
    <row r="45" spans="1:87" ht="33">
      <c r="A45" s="27"/>
      <c r="B45" s="157">
        <v>14</v>
      </c>
      <c r="C45" s="105" t="s">
        <v>367</v>
      </c>
      <c r="D45" s="104" t="s">
        <v>734</v>
      </c>
      <c r="E45" s="16">
        <v>1</v>
      </c>
      <c r="F45" s="101" t="str">
        <f t="shared" si="16"/>
        <v>000</v>
      </c>
      <c r="G45" s="22">
        <v>0</v>
      </c>
      <c r="H45" s="18" t="s">
        <v>18</v>
      </c>
      <c r="I45" s="18">
        <v>1</v>
      </c>
      <c r="J45" s="18">
        <v>1</v>
      </c>
      <c r="K45" s="18">
        <v>48</v>
      </c>
      <c r="L45" s="18" t="s">
        <v>457</v>
      </c>
      <c r="M45" s="18">
        <v>1</v>
      </c>
      <c r="N45" s="18" t="s">
        <v>368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23">
        <f>G45</f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  <c r="BQ45" s="18">
        <v>0</v>
      </c>
      <c r="BR45" s="18">
        <v>0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 t="str">
        <f t="shared" si="2"/>
        <v>50</v>
      </c>
      <c r="CA45" s="18" t="s">
        <v>25</v>
      </c>
      <c r="CB45" s="18">
        <f t="shared" si="0"/>
        <v>72</v>
      </c>
      <c r="CC45" s="16" t="str">
        <f t="shared" si="3"/>
        <v>7B010148A8010C000000000000000000000000000000000000000000000000000000000000000000000000000000000000000000000000000000000000000000000000000000507D</v>
      </c>
      <c r="CD45" s="95">
        <v>44</v>
      </c>
      <c r="CE45" s="21"/>
      <c r="CF45" s="18" t="str">
        <f t="shared" si="4"/>
        <v>00</v>
      </c>
      <c r="CG45" s="18">
        <f t="shared" si="5"/>
        <v>0</v>
      </c>
      <c r="CH45" s="20"/>
      <c r="CI45" s="21"/>
    </row>
    <row r="46" spans="1:87" ht="33">
      <c r="A46" s="27"/>
      <c r="B46" s="158"/>
      <c r="C46" s="167" t="s">
        <v>392</v>
      </c>
      <c r="D46" s="104"/>
      <c r="E46" s="16">
        <v>2</v>
      </c>
      <c r="F46" s="101" t="str">
        <f t="shared" si="16"/>
        <v>127</v>
      </c>
      <c r="G46" s="22" t="s">
        <v>246</v>
      </c>
      <c r="H46" s="18" t="s">
        <v>18</v>
      </c>
      <c r="I46" s="18">
        <v>1</v>
      </c>
      <c r="J46" s="18">
        <v>1</v>
      </c>
      <c r="K46" s="18">
        <v>48</v>
      </c>
      <c r="L46" s="18" t="s">
        <v>457</v>
      </c>
      <c r="M46" s="18">
        <v>1</v>
      </c>
      <c r="N46" s="18" t="s">
        <v>368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23" t="str">
        <f t="shared" ref="V46:V47" si="21">G46</f>
        <v>7F</v>
      </c>
      <c r="W46" s="18">
        <v>0</v>
      </c>
      <c r="X46" s="18">
        <v>0</v>
      </c>
      <c r="Y46" s="18">
        <v>0</v>
      </c>
      <c r="Z46" s="18">
        <v>0</v>
      </c>
      <c r="AA46" s="18">
        <v>0</v>
      </c>
      <c r="AB46" s="18">
        <v>0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0</v>
      </c>
      <c r="AS46" s="18">
        <v>0</v>
      </c>
      <c r="AT46" s="18">
        <v>0</v>
      </c>
      <c r="AU46" s="18">
        <v>0</v>
      </c>
      <c r="AV46" s="18">
        <v>0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0</v>
      </c>
      <c r="BC46" s="18">
        <v>0</v>
      </c>
      <c r="BD46" s="18">
        <v>0</v>
      </c>
      <c r="BE46" s="18">
        <v>0</v>
      </c>
      <c r="BF46" s="18">
        <v>0</v>
      </c>
      <c r="BG46" s="18">
        <v>0</v>
      </c>
      <c r="BH46" s="18">
        <v>0</v>
      </c>
      <c r="BI46" s="18">
        <v>0</v>
      </c>
      <c r="BJ46" s="18">
        <v>0</v>
      </c>
      <c r="BK46" s="18">
        <v>0</v>
      </c>
      <c r="BL46" s="18">
        <v>0</v>
      </c>
      <c r="BM46" s="18">
        <v>0</v>
      </c>
      <c r="BN46" s="18">
        <v>0</v>
      </c>
      <c r="BO46" s="18">
        <v>0</v>
      </c>
      <c r="BP46" s="18">
        <v>0</v>
      </c>
      <c r="BQ46" s="18">
        <v>0</v>
      </c>
      <c r="BR46" s="18">
        <v>0</v>
      </c>
      <c r="BS46" s="18">
        <v>0</v>
      </c>
      <c r="BT46" s="18">
        <v>0</v>
      </c>
      <c r="BU46" s="18">
        <v>0</v>
      </c>
      <c r="BV46" s="18">
        <v>0</v>
      </c>
      <c r="BW46" s="18">
        <v>0</v>
      </c>
      <c r="BX46" s="18">
        <v>0</v>
      </c>
      <c r="BY46" s="18">
        <v>0</v>
      </c>
      <c r="BZ46" s="18" t="str">
        <f t="shared" si="2"/>
        <v>51</v>
      </c>
      <c r="CA46" s="18" t="s">
        <v>25</v>
      </c>
      <c r="CB46" s="18">
        <f t="shared" si="0"/>
        <v>72</v>
      </c>
      <c r="CC46" s="16" t="str">
        <f t="shared" si="3"/>
        <v>7B010148A8010C000000000000007F00000000000000000000000000000000000000000000000000000000000000000000000000000000000000000000000000000000000000517D</v>
      </c>
      <c r="CD46" s="95">
        <v>45</v>
      </c>
      <c r="CE46" s="21"/>
      <c r="CF46" s="18" t="str">
        <f t="shared" si="4"/>
        <v>00</v>
      </c>
      <c r="CG46" s="18">
        <f t="shared" si="5"/>
        <v>0</v>
      </c>
      <c r="CH46" s="20"/>
      <c r="CI46" s="21"/>
    </row>
    <row r="47" spans="1:87" ht="33">
      <c r="A47" s="27"/>
      <c r="B47" s="159"/>
      <c r="C47" s="168"/>
      <c r="D47" s="104"/>
      <c r="E47" s="16">
        <v>3</v>
      </c>
      <c r="F47" s="101" t="str">
        <f t="shared" si="16"/>
        <v>255</v>
      </c>
      <c r="G47" s="22" t="s">
        <v>22</v>
      </c>
      <c r="H47" s="18" t="s">
        <v>18</v>
      </c>
      <c r="I47" s="18">
        <v>1</v>
      </c>
      <c r="J47" s="18">
        <v>1</v>
      </c>
      <c r="K47" s="18">
        <v>48</v>
      </c>
      <c r="L47" s="18" t="s">
        <v>457</v>
      </c>
      <c r="M47" s="18">
        <v>1</v>
      </c>
      <c r="N47" s="18" t="s">
        <v>368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23" t="str">
        <f t="shared" si="21"/>
        <v>FF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0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0</v>
      </c>
      <c r="BC47" s="18">
        <v>0</v>
      </c>
      <c r="BD47" s="18">
        <v>0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 t="str">
        <f t="shared" si="2"/>
        <v>51</v>
      </c>
      <c r="CA47" s="18" t="s">
        <v>25</v>
      </c>
      <c r="CB47" s="18">
        <f t="shared" si="0"/>
        <v>72</v>
      </c>
      <c r="CC47" s="16" t="str">
        <f t="shared" si="3"/>
        <v>7B010148A8010C00000000000000FF00000000000000000000000000000000000000000000000000000000000000000000000000000000000000000000000000000000000000517D</v>
      </c>
      <c r="CD47" s="95">
        <v>46</v>
      </c>
      <c r="CE47" s="21"/>
      <c r="CF47" s="18" t="str">
        <f t="shared" si="4"/>
        <v>00</v>
      </c>
      <c r="CG47" s="18">
        <f t="shared" si="5"/>
        <v>0</v>
      </c>
      <c r="CH47" s="20"/>
      <c r="CI47" s="21"/>
    </row>
    <row r="48" spans="1:87" ht="33">
      <c r="A48" s="27"/>
      <c r="B48" s="157">
        <v>15</v>
      </c>
      <c r="C48" s="105" t="s">
        <v>369</v>
      </c>
      <c r="D48" s="104" t="s">
        <v>736</v>
      </c>
      <c r="E48" s="16">
        <v>1</v>
      </c>
      <c r="F48" s="101" t="str">
        <f t="shared" si="16"/>
        <v>000</v>
      </c>
      <c r="G48" s="22">
        <v>0</v>
      </c>
      <c r="H48" s="18" t="s">
        <v>18</v>
      </c>
      <c r="I48" s="18">
        <v>1</v>
      </c>
      <c r="J48" s="18">
        <v>1</v>
      </c>
      <c r="K48" s="18">
        <v>48</v>
      </c>
      <c r="L48" s="18" t="s">
        <v>457</v>
      </c>
      <c r="M48" s="18">
        <v>1</v>
      </c>
      <c r="N48" s="18" t="s">
        <v>368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23">
        <f>G48</f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0</v>
      </c>
      <c r="AK48" s="18">
        <v>0</v>
      </c>
      <c r="AL48" s="18">
        <v>0</v>
      </c>
      <c r="AM48" s="18">
        <v>0</v>
      </c>
      <c r="AN48" s="18">
        <v>0</v>
      </c>
      <c r="AO48" s="18">
        <v>0</v>
      </c>
      <c r="AP48" s="18">
        <v>0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0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 t="str">
        <f t="shared" si="2"/>
        <v>50</v>
      </c>
      <c r="CA48" s="18" t="s">
        <v>25</v>
      </c>
      <c r="CB48" s="18">
        <f t="shared" si="0"/>
        <v>72</v>
      </c>
      <c r="CC48" s="16" t="str">
        <f t="shared" si="3"/>
        <v>7B010148A8010C000000000000000000000000000000000000000000000000000000000000000000000000000000000000000000000000000000000000000000000000000000507D</v>
      </c>
      <c r="CD48" s="95">
        <v>47</v>
      </c>
      <c r="CE48" s="21"/>
      <c r="CF48" s="18" t="str">
        <f t="shared" si="4"/>
        <v>00</v>
      </c>
      <c r="CG48" s="18">
        <f t="shared" si="5"/>
        <v>0</v>
      </c>
      <c r="CH48" s="20"/>
      <c r="CI48" s="21"/>
    </row>
    <row r="49" spans="1:87" ht="33">
      <c r="A49" s="27"/>
      <c r="B49" s="158"/>
      <c r="C49" s="167" t="s">
        <v>393</v>
      </c>
      <c r="D49" s="104"/>
      <c r="E49" s="16">
        <v>2</v>
      </c>
      <c r="F49" s="101" t="str">
        <f t="shared" si="16"/>
        <v>127</v>
      </c>
      <c r="G49" s="22" t="s">
        <v>246</v>
      </c>
      <c r="H49" s="18" t="s">
        <v>18</v>
      </c>
      <c r="I49" s="18">
        <v>1</v>
      </c>
      <c r="J49" s="18">
        <v>1</v>
      </c>
      <c r="K49" s="18">
        <v>48</v>
      </c>
      <c r="L49" s="18" t="s">
        <v>457</v>
      </c>
      <c r="M49" s="18">
        <v>1</v>
      </c>
      <c r="N49" s="18" t="s">
        <v>368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23" t="str">
        <f t="shared" ref="W49:W50" si="22">G49</f>
        <v>7F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0</v>
      </c>
      <c r="AQ49" s="18">
        <v>0</v>
      </c>
      <c r="AR49" s="18">
        <v>0</v>
      </c>
      <c r="AS49" s="18">
        <v>0</v>
      </c>
      <c r="AT49" s="18">
        <v>0</v>
      </c>
      <c r="AU49" s="18">
        <v>0</v>
      </c>
      <c r="AV49" s="18">
        <v>0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0</v>
      </c>
      <c r="BC49" s="18">
        <v>0</v>
      </c>
      <c r="BD49" s="18">
        <v>0</v>
      </c>
      <c r="BE49" s="18">
        <v>0</v>
      </c>
      <c r="BF49" s="18">
        <v>0</v>
      </c>
      <c r="BG49" s="18">
        <v>0</v>
      </c>
      <c r="BH49" s="18">
        <v>0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0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0</v>
      </c>
      <c r="BW49" s="18">
        <v>0</v>
      </c>
      <c r="BX49" s="18">
        <v>0</v>
      </c>
      <c r="BY49" s="18">
        <v>0</v>
      </c>
      <c r="BZ49" s="18" t="str">
        <f t="shared" si="2"/>
        <v>51</v>
      </c>
      <c r="CA49" s="18" t="s">
        <v>25</v>
      </c>
      <c r="CB49" s="18">
        <f t="shared" si="0"/>
        <v>72</v>
      </c>
      <c r="CC49" s="16" t="str">
        <f t="shared" si="3"/>
        <v>7B010148A8010C00000000000000007F000000000000000000000000000000000000000000000000000000000000000000000000000000000000000000000000000000000000517D</v>
      </c>
      <c r="CD49" s="95">
        <v>48</v>
      </c>
      <c r="CE49" s="21"/>
      <c r="CF49" s="18" t="str">
        <f t="shared" si="4"/>
        <v>00</v>
      </c>
      <c r="CG49" s="18">
        <f t="shared" si="5"/>
        <v>0</v>
      </c>
      <c r="CH49" s="20"/>
      <c r="CI49" s="21"/>
    </row>
    <row r="50" spans="1:87" ht="33">
      <c r="A50" s="27"/>
      <c r="B50" s="159"/>
      <c r="C50" s="168"/>
      <c r="D50" s="104"/>
      <c r="E50" s="16">
        <v>3</v>
      </c>
      <c r="F50" s="101" t="str">
        <f t="shared" si="16"/>
        <v>255</v>
      </c>
      <c r="G50" s="22" t="s">
        <v>22</v>
      </c>
      <c r="H50" s="18" t="s">
        <v>18</v>
      </c>
      <c r="I50" s="18">
        <v>1</v>
      </c>
      <c r="J50" s="18">
        <v>1</v>
      </c>
      <c r="K50" s="18">
        <v>48</v>
      </c>
      <c r="L50" s="18" t="s">
        <v>457</v>
      </c>
      <c r="M50" s="18">
        <v>1</v>
      </c>
      <c r="N50" s="18" t="s">
        <v>368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23" t="str">
        <f t="shared" si="22"/>
        <v>FF</v>
      </c>
      <c r="X50" s="18">
        <v>0</v>
      </c>
      <c r="Y50" s="18">
        <v>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0</v>
      </c>
      <c r="AQ50" s="18">
        <v>0</v>
      </c>
      <c r="AR50" s="18">
        <v>0</v>
      </c>
      <c r="AS50" s="18">
        <v>0</v>
      </c>
      <c r="AT50" s="18">
        <v>0</v>
      </c>
      <c r="AU50" s="18">
        <v>0</v>
      </c>
      <c r="AV50" s="18">
        <v>0</v>
      </c>
      <c r="AW50" s="18">
        <v>0</v>
      </c>
      <c r="AX50" s="18">
        <v>0</v>
      </c>
      <c r="AY50" s="18">
        <v>0</v>
      </c>
      <c r="AZ50" s="18">
        <v>0</v>
      </c>
      <c r="BA50" s="18">
        <v>0</v>
      </c>
      <c r="BB50" s="18">
        <v>0</v>
      </c>
      <c r="BC50" s="18">
        <v>0</v>
      </c>
      <c r="BD50" s="18">
        <v>0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0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0</v>
      </c>
      <c r="BW50" s="18">
        <v>0</v>
      </c>
      <c r="BX50" s="18">
        <v>0</v>
      </c>
      <c r="BY50" s="18">
        <v>0</v>
      </c>
      <c r="BZ50" s="18" t="str">
        <f t="shared" si="2"/>
        <v>51</v>
      </c>
      <c r="CA50" s="18" t="s">
        <v>25</v>
      </c>
      <c r="CB50" s="18">
        <f t="shared" si="0"/>
        <v>72</v>
      </c>
      <c r="CC50" s="16" t="str">
        <f t="shared" si="3"/>
        <v>7B010148A8010C0000000000000000FF000000000000000000000000000000000000000000000000000000000000000000000000000000000000000000000000000000000000517D</v>
      </c>
      <c r="CD50" s="95">
        <v>49</v>
      </c>
      <c r="CE50" s="21"/>
      <c r="CF50" s="18" t="str">
        <f t="shared" si="4"/>
        <v>00</v>
      </c>
      <c r="CG50" s="18">
        <f t="shared" si="5"/>
        <v>0</v>
      </c>
      <c r="CH50" s="20"/>
      <c r="CI50" s="21"/>
    </row>
    <row r="51" spans="1:87" ht="33">
      <c r="A51" s="27"/>
      <c r="B51" s="157">
        <v>16</v>
      </c>
      <c r="C51" s="105" t="s">
        <v>367</v>
      </c>
      <c r="D51" s="104" t="s">
        <v>734</v>
      </c>
      <c r="E51" s="16">
        <v>1</v>
      </c>
      <c r="F51" s="101" t="str">
        <f t="shared" si="16"/>
        <v>000</v>
      </c>
      <c r="G51" s="22">
        <v>0</v>
      </c>
      <c r="H51" s="18" t="s">
        <v>18</v>
      </c>
      <c r="I51" s="18">
        <v>1</v>
      </c>
      <c r="J51" s="18">
        <v>1</v>
      </c>
      <c r="K51" s="18">
        <v>48</v>
      </c>
      <c r="L51" s="18" t="s">
        <v>457</v>
      </c>
      <c r="M51" s="18">
        <v>1</v>
      </c>
      <c r="N51" s="18" t="s">
        <v>368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23">
        <f>G51</f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0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 t="str">
        <f t="shared" si="2"/>
        <v>50</v>
      </c>
      <c r="CA51" s="18" t="s">
        <v>25</v>
      </c>
      <c r="CB51" s="18">
        <f t="shared" si="0"/>
        <v>72</v>
      </c>
      <c r="CC51" s="16" t="str">
        <f t="shared" si="3"/>
        <v>7B010148A8010C000000000000000000000000000000000000000000000000000000000000000000000000000000000000000000000000000000000000000000000000000000507D</v>
      </c>
      <c r="CD51" s="95">
        <v>50</v>
      </c>
      <c r="CE51" s="21"/>
      <c r="CF51" s="18" t="str">
        <f t="shared" si="4"/>
        <v>00</v>
      </c>
      <c r="CG51" s="18">
        <f t="shared" si="5"/>
        <v>0</v>
      </c>
      <c r="CH51" s="20"/>
      <c r="CI51" s="21"/>
    </row>
    <row r="52" spans="1:87" ht="33">
      <c r="A52" s="27"/>
      <c r="B52" s="158"/>
      <c r="C52" s="167" t="s">
        <v>394</v>
      </c>
      <c r="D52" s="104"/>
      <c r="E52" s="16">
        <v>2</v>
      </c>
      <c r="F52" s="101" t="str">
        <f t="shared" si="16"/>
        <v>127</v>
      </c>
      <c r="G52" s="22" t="s">
        <v>246</v>
      </c>
      <c r="H52" s="18" t="s">
        <v>18</v>
      </c>
      <c r="I52" s="18">
        <v>1</v>
      </c>
      <c r="J52" s="18">
        <v>1</v>
      </c>
      <c r="K52" s="18">
        <v>48</v>
      </c>
      <c r="L52" s="18" t="s">
        <v>457</v>
      </c>
      <c r="M52" s="18">
        <v>1</v>
      </c>
      <c r="N52" s="18" t="s">
        <v>368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23" t="str">
        <f t="shared" ref="X52:X53" si="23">G52</f>
        <v>7F</v>
      </c>
      <c r="Y52" s="18">
        <v>0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0</v>
      </c>
      <c r="AQ52" s="18">
        <v>0</v>
      </c>
      <c r="AR52" s="18">
        <v>0</v>
      </c>
      <c r="AS52" s="18">
        <v>0</v>
      </c>
      <c r="AT52" s="18">
        <v>0</v>
      </c>
      <c r="AU52" s="18">
        <v>0</v>
      </c>
      <c r="AV52" s="18">
        <v>0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0</v>
      </c>
      <c r="BE52" s="18">
        <v>0</v>
      </c>
      <c r="BF52" s="18">
        <v>0</v>
      </c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 t="str">
        <f t="shared" si="2"/>
        <v>51</v>
      </c>
      <c r="CA52" s="18" t="s">
        <v>25</v>
      </c>
      <c r="CB52" s="18">
        <f t="shared" si="0"/>
        <v>72</v>
      </c>
      <c r="CC52" s="16" t="str">
        <f t="shared" si="3"/>
        <v>7B010148A8010C0000000000000000007F0000000000000000000000000000000000000000000000000000000000000000000000000000000000000000000000000000000000517D</v>
      </c>
      <c r="CD52" s="95">
        <v>51</v>
      </c>
      <c r="CE52" s="21"/>
      <c r="CF52" s="18" t="str">
        <f t="shared" si="4"/>
        <v>00</v>
      </c>
      <c r="CG52" s="18">
        <f t="shared" si="5"/>
        <v>0</v>
      </c>
      <c r="CH52" s="20"/>
      <c r="CI52" s="21"/>
    </row>
    <row r="53" spans="1:87" ht="33">
      <c r="A53" s="27"/>
      <c r="B53" s="159"/>
      <c r="C53" s="168"/>
      <c r="D53" s="104"/>
      <c r="E53" s="16">
        <v>3</v>
      </c>
      <c r="F53" s="101" t="str">
        <f t="shared" si="16"/>
        <v>255</v>
      </c>
      <c r="G53" s="22" t="s">
        <v>22</v>
      </c>
      <c r="H53" s="18" t="s">
        <v>18</v>
      </c>
      <c r="I53" s="18">
        <v>1</v>
      </c>
      <c r="J53" s="18">
        <v>1</v>
      </c>
      <c r="K53" s="18">
        <v>48</v>
      </c>
      <c r="L53" s="18" t="s">
        <v>457</v>
      </c>
      <c r="M53" s="18">
        <v>1</v>
      </c>
      <c r="N53" s="18" t="s">
        <v>368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23" t="str">
        <f t="shared" si="23"/>
        <v>FF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 t="str">
        <f t="shared" si="2"/>
        <v>51</v>
      </c>
      <c r="CA53" s="18" t="s">
        <v>25</v>
      </c>
      <c r="CB53" s="18">
        <f t="shared" si="0"/>
        <v>72</v>
      </c>
      <c r="CC53" s="16" t="str">
        <f t="shared" si="3"/>
        <v>7B010148A8010C000000000000000000FF0000000000000000000000000000000000000000000000000000000000000000000000000000000000000000000000000000000000517D</v>
      </c>
      <c r="CD53" s="95">
        <v>52</v>
      </c>
      <c r="CE53" s="21"/>
      <c r="CF53" s="18" t="str">
        <f t="shared" si="4"/>
        <v>00</v>
      </c>
      <c r="CG53" s="18">
        <f t="shared" si="5"/>
        <v>0</v>
      </c>
      <c r="CH53" s="20"/>
      <c r="CI53" s="21"/>
    </row>
    <row r="54" spans="1:87" ht="33">
      <c r="A54" s="27"/>
      <c r="B54" s="157">
        <v>17</v>
      </c>
      <c r="C54" s="105" t="s">
        <v>369</v>
      </c>
      <c r="D54" s="104" t="s">
        <v>736</v>
      </c>
      <c r="E54" s="16">
        <v>1</v>
      </c>
      <c r="F54" s="101" t="str">
        <f t="shared" si="16"/>
        <v>000</v>
      </c>
      <c r="G54" s="22">
        <v>0</v>
      </c>
      <c r="H54" s="18" t="s">
        <v>18</v>
      </c>
      <c r="I54" s="18">
        <v>1</v>
      </c>
      <c r="J54" s="18">
        <v>1</v>
      </c>
      <c r="K54" s="18">
        <v>48</v>
      </c>
      <c r="L54" s="18" t="s">
        <v>457</v>
      </c>
      <c r="M54" s="18">
        <v>1</v>
      </c>
      <c r="N54" s="18" t="s">
        <v>368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23">
        <f>G54</f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 t="str">
        <f t="shared" si="2"/>
        <v>50</v>
      </c>
      <c r="CA54" s="18" t="s">
        <v>25</v>
      </c>
      <c r="CB54" s="18">
        <f t="shared" si="0"/>
        <v>72</v>
      </c>
      <c r="CC54" s="16" t="str">
        <f t="shared" si="3"/>
        <v>7B010148A8010C000000000000000000000000000000000000000000000000000000000000000000000000000000000000000000000000000000000000000000000000000000507D</v>
      </c>
      <c r="CD54" s="95">
        <v>53</v>
      </c>
      <c r="CE54" s="21"/>
      <c r="CF54" s="18" t="str">
        <f t="shared" si="4"/>
        <v>00</v>
      </c>
      <c r="CG54" s="18">
        <f t="shared" si="5"/>
        <v>0</v>
      </c>
      <c r="CH54" s="20"/>
      <c r="CI54" s="21"/>
    </row>
    <row r="55" spans="1:87" ht="33">
      <c r="A55" s="27"/>
      <c r="B55" s="158"/>
      <c r="C55" s="167" t="s">
        <v>395</v>
      </c>
      <c r="D55" s="104"/>
      <c r="E55" s="16">
        <v>2</v>
      </c>
      <c r="F55" s="101" t="str">
        <f t="shared" si="16"/>
        <v>127</v>
      </c>
      <c r="G55" s="22" t="s">
        <v>246</v>
      </c>
      <c r="H55" s="18" t="s">
        <v>18</v>
      </c>
      <c r="I55" s="18">
        <v>1</v>
      </c>
      <c r="J55" s="18">
        <v>1</v>
      </c>
      <c r="K55" s="18">
        <v>48</v>
      </c>
      <c r="L55" s="18" t="s">
        <v>457</v>
      </c>
      <c r="M55" s="18">
        <v>1</v>
      </c>
      <c r="N55" s="18" t="s">
        <v>368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23" t="str">
        <f t="shared" ref="Y55:Y56" si="24">G55</f>
        <v>7F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 t="str">
        <f t="shared" si="2"/>
        <v>51</v>
      </c>
      <c r="CA55" s="18" t="s">
        <v>25</v>
      </c>
      <c r="CB55" s="18">
        <f t="shared" si="0"/>
        <v>72</v>
      </c>
      <c r="CC55" s="16" t="str">
        <f t="shared" si="3"/>
        <v>7B010148A8010C000000000000000000007F00000000000000000000000000000000000000000000000000000000000000000000000000000000000000000000000000000000517D</v>
      </c>
      <c r="CD55" s="95">
        <v>54</v>
      </c>
      <c r="CE55" s="21"/>
      <c r="CF55" s="18" t="str">
        <f t="shared" si="4"/>
        <v>00</v>
      </c>
      <c r="CG55" s="18">
        <f t="shared" si="5"/>
        <v>0</v>
      </c>
      <c r="CH55" s="20"/>
      <c r="CI55" s="21"/>
    </row>
    <row r="56" spans="1:87" ht="33">
      <c r="A56" s="27"/>
      <c r="B56" s="159"/>
      <c r="C56" s="168"/>
      <c r="D56" s="104"/>
      <c r="E56" s="16">
        <v>3</v>
      </c>
      <c r="F56" s="101" t="str">
        <f t="shared" si="16"/>
        <v>255</v>
      </c>
      <c r="G56" s="22" t="s">
        <v>22</v>
      </c>
      <c r="H56" s="18" t="s">
        <v>18</v>
      </c>
      <c r="I56" s="18">
        <v>1</v>
      </c>
      <c r="J56" s="18">
        <v>1</v>
      </c>
      <c r="K56" s="18">
        <v>48</v>
      </c>
      <c r="L56" s="18" t="s">
        <v>457</v>
      </c>
      <c r="M56" s="18">
        <v>1</v>
      </c>
      <c r="N56" s="18" t="s">
        <v>368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23" t="str">
        <f t="shared" si="24"/>
        <v>FF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 t="str">
        <f t="shared" si="2"/>
        <v>51</v>
      </c>
      <c r="CA56" s="18" t="s">
        <v>25</v>
      </c>
      <c r="CB56" s="18">
        <f t="shared" si="0"/>
        <v>72</v>
      </c>
      <c r="CC56" s="16" t="str">
        <f t="shared" si="3"/>
        <v>7B010148A8010C00000000000000000000FF00000000000000000000000000000000000000000000000000000000000000000000000000000000000000000000000000000000517D</v>
      </c>
      <c r="CD56" s="95">
        <v>55</v>
      </c>
      <c r="CE56" s="21"/>
      <c r="CF56" s="18" t="str">
        <f t="shared" si="4"/>
        <v>00</v>
      </c>
      <c r="CG56" s="18">
        <f t="shared" si="5"/>
        <v>0</v>
      </c>
      <c r="CH56" s="20"/>
      <c r="CI56" s="21"/>
    </row>
    <row r="57" spans="1:87" ht="33">
      <c r="A57" s="27"/>
      <c r="B57" s="157">
        <v>18</v>
      </c>
      <c r="C57" s="105" t="s">
        <v>367</v>
      </c>
      <c r="D57" s="104" t="s">
        <v>734</v>
      </c>
      <c r="E57" s="16">
        <v>1</v>
      </c>
      <c r="F57" s="101" t="str">
        <f t="shared" si="16"/>
        <v>000</v>
      </c>
      <c r="G57" s="22">
        <v>0</v>
      </c>
      <c r="H57" s="18" t="s">
        <v>18</v>
      </c>
      <c r="I57" s="18">
        <v>1</v>
      </c>
      <c r="J57" s="18">
        <v>1</v>
      </c>
      <c r="K57" s="18">
        <v>48</v>
      </c>
      <c r="L57" s="18" t="s">
        <v>457</v>
      </c>
      <c r="M57" s="18">
        <v>1</v>
      </c>
      <c r="N57" s="18" t="s">
        <v>368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23">
        <f>G57</f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 t="str">
        <f t="shared" si="2"/>
        <v>50</v>
      </c>
      <c r="CA57" s="18" t="s">
        <v>25</v>
      </c>
      <c r="CB57" s="18">
        <f t="shared" si="0"/>
        <v>72</v>
      </c>
      <c r="CC57" s="16" t="str">
        <f t="shared" si="3"/>
        <v>7B010148A8010C000000000000000000000000000000000000000000000000000000000000000000000000000000000000000000000000000000000000000000000000000000507D</v>
      </c>
      <c r="CD57" s="95">
        <v>56</v>
      </c>
      <c r="CE57" s="21"/>
      <c r="CF57" s="18" t="str">
        <f t="shared" si="4"/>
        <v>00</v>
      </c>
      <c r="CG57" s="18">
        <f t="shared" si="5"/>
        <v>0</v>
      </c>
      <c r="CH57" s="20"/>
      <c r="CI57" s="21"/>
    </row>
    <row r="58" spans="1:87" ht="33">
      <c r="A58" s="27"/>
      <c r="B58" s="158"/>
      <c r="C58" s="167" t="s">
        <v>396</v>
      </c>
      <c r="D58" s="104"/>
      <c r="E58" s="16">
        <v>2</v>
      </c>
      <c r="F58" s="101" t="str">
        <f t="shared" si="16"/>
        <v>127</v>
      </c>
      <c r="G58" s="22" t="s">
        <v>246</v>
      </c>
      <c r="H58" s="18" t="s">
        <v>18</v>
      </c>
      <c r="I58" s="18">
        <v>1</v>
      </c>
      <c r="J58" s="18">
        <v>1</v>
      </c>
      <c r="K58" s="18">
        <v>48</v>
      </c>
      <c r="L58" s="18" t="s">
        <v>457</v>
      </c>
      <c r="M58" s="18">
        <v>1</v>
      </c>
      <c r="N58" s="18" t="s">
        <v>368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23" t="str">
        <f t="shared" ref="Z58:Z59" si="25">G58</f>
        <v>7F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 t="str">
        <f t="shared" si="2"/>
        <v>51</v>
      </c>
      <c r="CA58" s="18" t="s">
        <v>25</v>
      </c>
      <c r="CB58" s="18">
        <f t="shared" si="0"/>
        <v>72</v>
      </c>
      <c r="CC58" s="16" t="str">
        <f t="shared" si="3"/>
        <v>7B010148A8010C00000000000000000000007F000000000000000000000000000000000000000000000000000000000000000000000000000000000000000000000000000000517D</v>
      </c>
      <c r="CD58" s="95">
        <v>57</v>
      </c>
      <c r="CE58" s="21"/>
      <c r="CF58" s="18" t="str">
        <f t="shared" si="4"/>
        <v>00</v>
      </c>
      <c r="CG58" s="18">
        <f t="shared" si="5"/>
        <v>0</v>
      </c>
      <c r="CH58" s="20"/>
      <c r="CI58" s="21"/>
    </row>
    <row r="59" spans="1:87" ht="33">
      <c r="A59" s="27"/>
      <c r="B59" s="159"/>
      <c r="C59" s="168"/>
      <c r="D59" s="104"/>
      <c r="E59" s="16">
        <v>3</v>
      </c>
      <c r="F59" s="101" t="str">
        <f t="shared" si="16"/>
        <v>255</v>
      </c>
      <c r="G59" s="22" t="s">
        <v>22</v>
      </c>
      <c r="H59" s="18" t="s">
        <v>18</v>
      </c>
      <c r="I59" s="18">
        <v>1</v>
      </c>
      <c r="J59" s="18">
        <v>1</v>
      </c>
      <c r="K59" s="18">
        <v>48</v>
      </c>
      <c r="L59" s="18" t="s">
        <v>457</v>
      </c>
      <c r="M59" s="18">
        <v>1</v>
      </c>
      <c r="N59" s="18" t="s">
        <v>368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23" t="str">
        <f t="shared" si="25"/>
        <v>FF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 t="str">
        <f t="shared" si="2"/>
        <v>51</v>
      </c>
      <c r="CA59" s="18" t="s">
        <v>25</v>
      </c>
      <c r="CB59" s="18">
        <f t="shared" si="0"/>
        <v>72</v>
      </c>
      <c r="CC59" s="16" t="str">
        <f t="shared" si="3"/>
        <v>7B010148A8010C0000000000000000000000FF000000000000000000000000000000000000000000000000000000000000000000000000000000000000000000000000000000517D</v>
      </c>
      <c r="CD59" s="95">
        <v>58</v>
      </c>
      <c r="CE59" s="21"/>
      <c r="CF59" s="18" t="str">
        <f t="shared" si="4"/>
        <v>00</v>
      </c>
      <c r="CG59" s="18">
        <f t="shared" si="5"/>
        <v>0</v>
      </c>
      <c r="CH59" s="20"/>
      <c r="CI59" s="21"/>
    </row>
    <row r="60" spans="1:87" ht="33">
      <c r="A60" s="27"/>
      <c r="B60" s="157">
        <v>19</v>
      </c>
      <c r="C60" s="105" t="s">
        <v>369</v>
      </c>
      <c r="D60" s="104" t="s">
        <v>736</v>
      </c>
      <c r="E60" s="16">
        <v>1</v>
      </c>
      <c r="F60" s="101" t="str">
        <f t="shared" si="16"/>
        <v>000</v>
      </c>
      <c r="G60" s="22">
        <v>0</v>
      </c>
      <c r="H60" s="18" t="s">
        <v>18</v>
      </c>
      <c r="I60" s="18">
        <v>1</v>
      </c>
      <c r="J60" s="18">
        <v>1</v>
      </c>
      <c r="K60" s="18">
        <v>48</v>
      </c>
      <c r="L60" s="18" t="s">
        <v>457</v>
      </c>
      <c r="M60" s="18">
        <v>1</v>
      </c>
      <c r="N60" s="18" t="s">
        <v>368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23">
        <f>G60</f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 t="str">
        <f t="shared" si="2"/>
        <v>50</v>
      </c>
      <c r="CA60" s="18" t="s">
        <v>25</v>
      </c>
      <c r="CB60" s="18">
        <f t="shared" si="0"/>
        <v>72</v>
      </c>
      <c r="CC60" s="16" t="str">
        <f t="shared" si="3"/>
        <v>7B010148A8010C000000000000000000000000000000000000000000000000000000000000000000000000000000000000000000000000000000000000000000000000000000507D</v>
      </c>
      <c r="CD60" s="95">
        <v>59</v>
      </c>
      <c r="CE60" s="21"/>
      <c r="CF60" s="18" t="str">
        <f t="shared" si="4"/>
        <v>00</v>
      </c>
      <c r="CG60" s="18">
        <f t="shared" si="5"/>
        <v>0</v>
      </c>
      <c r="CH60" s="20"/>
      <c r="CI60" s="21"/>
    </row>
    <row r="61" spans="1:87" ht="33">
      <c r="A61" s="27"/>
      <c r="B61" s="158"/>
      <c r="C61" s="167" t="s">
        <v>397</v>
      </c>
      <c r="D61" s="104"/>
      <c r="E61" s="16">
        <v>2</v>
      </c>
      <c r="F61" s="101" t="str">
        <f t="shared" si="16"/>
        <v>127</v>
      </c>
      <c r="G61" s="22" t="s">
        <v>246</v>
      </c>
      <c r="H61" s="18" t="s">
        <v>18</v>
      </c>
      <c r="I61" s="18">
        <v>1</v>
      </c>
      <c r="J61" s="18">
        <v>1</v>
      </c>
      <c r="K61" s="18">
        <v>48</v>
      </c>
      <c r="L61" s="18" t="s">
        <v>457</v>
      </c>
      <c r="M61" s="18">
        <v>1</v>
      </c>
      <c r="N61" s="18" t="s">
        <v>368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23" t="str">
        <f t="shared" ref="AA61:AA62" si="26">G61</f>
        <v>7F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 t="str">
        <f t="shared" si="2"/>
        <v>51</v>
      </c>
      <c r="CA61" s="18" t="s">
        <v>25</v>
      </c>
      <c r="CB61" s="18">
        <f t="shared" si="0"/>
        <v>72</v>
      </c>
      <c r="CC61" s="16" t="str">
        <f t="shared" si="3"/>
        <v>7B010148A8010C0000000000000000000000007F0000000000000000000000000000000000000000000000000000000000000000000000000000000000000000000000000000517D</v>
      </c>
      <c r="CD61" s="95">
        <v>60</v>
      </c>
      <c r="CE61" s="21"/>
      <c r="CF61" s="18" t="str">
        <f t="shared" si="4"/>
        <v>00</v>
      </c>
      <c r="CG61" s="18">
        <f t="shared" si="5"/>
        <v>0</v>
      </c>
      <c r="CH61" s="20"/>
      <c r="CI61" s="21"/>
    </row>
    <row r="62" spans="1:87" ht="33">
      <c r="A62" s="27"/>
      <c r="B62" s="159"/>
      <c r="C62" s="168"/>
      <c r="D62" s="104"/>
      <c r="E62" s="16">
        <v>3</v>
      </c>
      <c r="F62" s="101" t="str">
        <f t="shared" si="16"/>
        <v>255</v>
      </c>
      <c r="G62" s="22" t="s">
        <v>22</v>
      </c>
      <c r="H62" s="18" t="s">
        <v>18</v>
      </c>
      <c r="I62" s="18">
        <v>1</v>
      </c>
      <c r="J62" s="18">
        <v>1</v>
      </c>
      <c r="K62" s="18">
        <v>48</v>
      </c>
      <c r="L62" s="18" t="s">
        <v>457</v>
      </c>
      <c r="M62" s="18">
        <v>1</v>
      </c>
      <c r="N62" s="18" t="s">
        <v>368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23" t="str">
        <f t="shared" si="26"/>
        <v>FF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 t="str">
        <f t="shared" si="2"/>
        <v>51</v>
      </c>
      <c r="CA62" s="18" t="s">
        <v>25</v>
      </c>
      <c r="CB62" s="18">
        <f t="shared" si="0"/>
        <v>72</v>
      </c>
      <c r="CC62" s="16" t="str">
        <f t="shared" si="3"/>
        <v>7B010148A8010C000000000000000000000000FF0000000000000000000000000000000000000000000000000000000000000000000000000000000000000000000000000000517D</v>
      </c>
      <c r="CD62" s="95">
        <v>61</v>
      </c>
      <c r="CE62" s="21"/>
      <c r="CF62" s="18" t="str">
        <f t="shared" si="4"/>
        <v>00</v>
      </c>
      <c r="CG62" s="18">
        <f t="shared" si="5"/>
        <v>0</v>
      </c>
      <c r="CH62" s="20"/>
      <c r="CI62" s="21"/>
    </row>
    <row r="63" spans="1:87" ht="33">
      <c r="A63" s="27"/>
      <c r="B63" s="157">
        <v>20</v>
      </c>
      <c r="C63" s="105" t="s">
        <v>367</v>
      </c>
      <c r="D63" s="104" t="s">
        <v>734</v>
      </c>
      <c r="E63" s="16">
        <v>1</v>
      </c>
      <c r="F63" s="101" t="str">
        <f t="shared" si="16"/>
        <v>000</v>
      </c>
      <c r="G63" s="22">
        <v>0</v>
      </c>
      <c r="H63" s="18" t="s">
        <v>18</v>
      </c>
      <c r="I63" s="18">
        <v>1</v>
      </c>
      <c r="J63" s="18">
        <v>1</v>
      </c>
      <c r="K63" s="18">
        <v>48</v>
      </c>
      <c r="L63" s="18" t="s">
        <v>457</v>
      </c>
      <c r="M63" s="18">
        <v>1</v>
      </c>
      <c r="N63" s="18" t="s">
        <v>368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23">
        <f>G63</f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 t="str">
        <f t="shared" si="2"/>
        <v>50</v>
      </c>
      <c r="CA63" s="18" t="s">
        <v>25</v>
      </c>
      <c r="CB63" s="18">
        <f t="shared" si="0"/>
        <v>72</v>
      </c>
      <c r="CC63" s="16" t="str">
        <f t="shared" si="3"/>
        <v>7B010148A8010C000000000000000000000000000000000000000000000000000000000000000000000000000000000000000000000000000000000000000000000000000000507D</v>
      </c>
      <c r="CD63" s="95">
        <v>62</v>
      </c>
      <c r="CE63" s="21"/>
      <c r="CF63" s="18" t="str">
        <f t="shared" si="4"/>
        <v>00</v>
      </c>
      <c r="CG63" s="18">
        <f t="shared" si="5"/>
        <v>0</v>
      </c>
      <c r="CH63" s="20"/>
      <c r="CI63" s="21"/>
    </row>
    <row r="64" spans="1:87" ht="33">
      <c r="A64" s="27"/>
      <c r="B64" s="158"/>
      <c r="C64" s="167" t="s">
        <v>398</v>
      </c>
      <c r="D64" s="104"/>
      <c r="E64" s="16">
        <v>2</v>
      </c>
      <c r="F64" s="101" t="str">
        <f t="shared" si="16"/>
        <v>127</v>
      </c>
      <c r="G64" s="22" t="s">
        <v>246</v>
      </c>
      <c r="H64" s="18" t="s">
        <v>18</v>
      </c>
      <c r="I64" s="18">
        <v>1</v>
      </c>
      <c r="J64" s="18">
        <v>1</v>
      </c>
      <c r="K64" s="18">
        <v>48</v>
      </c>
      <c r="L64" s="18" t="s">
        <v>457</v>
      </c>
      <c r="M64" s="18">
        <v>1</v>
      </c>
      <c r="N64" s="18" t="s">
        <v>368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23" t="str">
        <f t="shared" ref="AB64:AB65" si="27">G64</f>
        <v>7F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 t="str">
        <f t="shared" si="2"/>
        <v>51</v>
      </c>
      <c r="CA64" s="18" t="s">
        <v>25</v>
      </c>
      <c r="CB64" s="18">
        <f t="shared" si="0"/>
        <v>72</v>
      </c>
      <c r="CC64" s="16" t="str">
        <f t="shared" si="3"/>
        <v>7B010148A8010C000000000000000000000000007F00000000000000000000000000000000000000000000000000000000000000000000000000000000000000000000000000517D</v>
      </c>
      <c r="CD64" s="95">
        <v>63</v>
      </c>
      <c r="CE64" s="21"/>
      <c r="CF64" s="18" t="str">
        <f t="shared" si="4"/>
        <v>00</v>
      </c>
      <c r="CG64" s="18">
        <f t="shared" si="5"/>
        <v>0</v>
      </c>
      <c r="CH64" s="20"/>
      <c r="CI64" s="21"/>
    </row>
    <row r="65" spans="1:87" ht="33">
      <c r="A65" s="27"/>
      <c r="B65" s="159"/>
      <c r="C65" s="168"/>
      <c r="D65" s="104"/>
      <c r="E65" s="16">
        <v>3</v>
      </c>
      <c r="F65" s="101" t="str">
        <f t="shared" si="16"/>
        <v>255</v>
      </c>
      <c r="G65" s="22" t="s">
        <v>22</v>
      </c>
      <c r="H65" s="18" t="s">
        <v>18</v>
      </c>
      <c r="I65" s="18">
        <v>1</v>
      </c>
      <c r="J65" s="18">
        <v>1</v>
      </c>
      <c r="K65" s="18">
        <v>48</v>
      </c>
      <c r="L65" s="18" t="s">
        <v>457</v>
      </c>
      <c r="M65" s="18">
        <v>1</v>
      </c>
      <c r="N65" s="18" t="s">
        <v>368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23" t="str">
        <f t="shared" si="27"/>
        <v>FF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 t="str">
        <f t="shared" si="2"/>
        <v>51</v>
      </c>
      <c r="CA65" s="18" t="s">
        <v>25</v>
      </c>
      <c r="CB65" s="18">
        <f t="shared" si="0"/>
        <v>72</v>
      </c>
      <c r="CC65" s="16" t="str">
        <f t="shared" si="3"/>
        <v>7B010148A8010C00000000000000000000000000FF00000000000000000000000000000000000000000000000000000000000000000000000000000000000000000000000000517D</v>
      </c>
      <c r="CD65" s="95">
        <v>64</v>
      </c>
      <c r="CE65" s="21"/>
      <c r="CF65" s="18" t="str">
        <f t="shared" si="4"/>
        <v>00</v>
      </c>
      <c r="CG65" s="18">
        <f t="shared" si="5"/>
        <v>0</v>
      </c>
      <c r="CH65" s="20"/>
      <c r="CI65" s="21"/>
    </row>
    <row r="66" spans="1:87" ht="33">
      <c r="A66" s="27"/>
      <c r="B66" s="157">
        <v>21</v>
      </c>
      <c r="C66" s="105" t="s">
        <v>369</v>
      </c>
      <c r="D66" s="104" t="s">
        <v>736</v>
      </c>
      <c r="E66" s="16">
        <v>1</v>
      </c>
      <c r="F66" s="101" t="str">
        <f t="shared" si="16"/>
        <v>000</v>
      </c>
      <c r="G66" s="22">
        <v>0</v>
      </c>
      <c r="H66" s="18" t="s">
        <v>18</v>
      </c>
      <c r="I66" s="18">
        <v>1</v>
      </c>
      <c r="J66" s="18">
        <v>1</v>
      </c>
      <c r="K66" s="18">
        <v>48</v>
      </c>
      <c r="L66" s="18" t="s">
        <v>457</v>
      </c>
      <c r="M66" s="18">
        <v>1</v>
      </c>
      <c r="N66" s="18" t="s">
        <v>368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23">
        <f>G66</f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 t="str">
        <f t="shared" si="2"/>
        <v>50</v>
      </c>
      <c r="CA66" s="18" t="s">
        <v>25</v>
      </c>
      <c r="CB66" s="18">
        <f t="shared" ref="CB66:CB129" si="28">(LEN(CC66)/2)</f>
        <v>72</v>
      </c>
      <c r="CC66" s="16" t="str">
        <f t="shared" si="3"/>
        <v>7B010148A8010C000000000000000000000000000000000000000000000000000000000000000000000000000000000000000000000000000000000000000000000000000000507D</v>
      </c>
      <c r="CD66" s="95">
        <v>65</v>
      </c>
      <c r="CE66" s="21"/>
      <c r="CF66" s="18" t="str">
        <f t="shared" si="4"/>
        <v>00</v>
      </c>
      <c r="CG66" s="18">
        <f t="shared" si="5"/>
        <v>0</v>
      </c>
      <c r="CH66" s="20"/>
      <c r="CI66" s="21"/>
    </row>
    <row r="67" spans="1:87" ht="33">
      <c r="A67" s="27"/>
      <c r="B67" s="158"/>
      <c r="C67" s="167" t="s">
        <v>399</v>
      </c>
      <c r="D67" s="104"/>
      <c r="E67" s="16">
        <v>2</v>
      </c>
      <c r="F67" s="101" t="str">
        <f t="shared" si="16"/>
        <v>127</v>
      </c>
      <c r="G67" s="22" t="s">
        <v>246</v>
      </c>
      <c r="H67" s="18" t="s">
        <v>18</v>
      </c>
      <c r="I67" s="18">
        <v>1</v>
      </c>
      <c r="J67" s="18">
        <v>1</v>
      </c>
      <c r="K67" s="18">
        <v>48</v>
      </c>
      <c r="L67" s="18" t="s">
        <v>457</v>
      </c>
      <c r="M67" s="18">
        <v>1</v>
      </c>
      <c r="N67" s="18" t="s">
        <v>368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23" t="str">
        <f t="shared" ref="AC67:AC68" si="29">G67</f>
        <v>7F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 t="str">
        <f t="shared" ref="BZ67:BZ130" si="30">TEXT(DEC2HEX(_xlfn.BITAND(SUM(
HEX2DEC(H67)+HEX2DEC(I67)+HEX2DEC(J67)+HEX2DEC(K67)+HEX2DEC(L67)+HEX2DEC(M67)+HEX2DEC(N67)+HEX2DEC(O67)+
HEX2DEC(P67)+HEX2DEC(Q67)+HEX2DEC(R67)+HEX2DEC(S67)+HEX2DEC(T67)+HEX2DEC(U67)+HEX2DEC(V67)+
HEX2DEC(W67)+HEX2DEC(X67)+HEX2DEC(Y67)+HEX2DEC(Z67)+HEX2DEC(AA67)+HEX2DEC(AB67)+HEX2DEC(AC67)+HEX2DEC(AD67)+HEX2DEC(AE67)+HEX2DEC(AF67)+HEX2DEC(AG67)+HEX2DEC(AH67)+HEX2DEC(AI67)+HEX2DEC(AJ67)+HEX2DEC(AK67)+
HEX2DEC(AL67)+HEX2DEC(AM67)+HEX2DEC(AN67)+HEX2DEC(AO67)+
HEX2DEC(AP67)+HEX2DEC(AQ67)+HEX2DEC(AR67)+HEX2DEC(AS67)+HEX2DEC(AT67)+HEX2DEC(AU67)+HEX2DEC(AV67)+
HEX2DEC(AW67)+HEX2DEC(AX67)+HEX2DEC(AY67)+HEX2DEC(AZ67)+HEX2DEC(BA67)+HEX2DEC(BB67)+HEX2DEC(BC67)+HEX2DEC(BD67)+HEX2DEC(BE67)+HEX2DEC(BF67)+HEX2DEC(BG67)+HEX2DEC(BH67)+HEX2DEC(BI67)+HEX2DEC(BJ67)+HEX2DEC(BK67)+
HEX2DEC(BL67)+HEX2DEC(BM67)+HEX2DEC(BN67)+HEX2DEC(BO67)+
HEX2DEC(BP67)+HEX2DEC(BQ67)+HEX2DEC(BR67)+HEX2DEC(BS67)+HEX2DEC(BT67)+HEX2DEC(BU67)+HEX2DEC(BV67)+
HEX2DEC(BW67)+HEX2DEC(BX67)+HEX2DEC(BY67)
),85)),"00")</f>
        <v>51</v>
      </c>
      <c r="CA67" s="18" t="s">
        <v>25</v>
      </c>
      <c r="CB67" s="18">
        <f t="shared" si="28"/>
        <v>72</v>
      </c>
      <c r="CC67" s="16" t="str">
        <f t="shared" ref="CC67:CC130" si="31">CONCATENATE(
TEXT(H67,"00"),
TEXT(I67,"00"),TEXT(J67,"00"),TEXT(K67,"00"),TEXT(L67,"00"),TEXT(M67,"00"),
TEXT(N67,"00"),TEXT(O67,"00"),TEXT(P67,"00"),TEXT(Q67,"00"),TEXT(R67,"00"),
TEXT(S67,"00"),TEXT(T67,"00"),TEXT(U67,"00"),TEXT(V67,"00"),TEXT(W67,"00"),
TEXT(X67,"00"),TEXT(Y67,"00"),TEXT(Z67,"00"),
TEXT(AA67,"00"),TEXT(AB67,"00"),TEXT(AC67,"00"),TEXT(AD67,"00"),TEXT(AE67,"00"),
TEXT(AF67,"00"),TEXT(AG67,"00"),TEXT(AH67,"00"),TEXT(AI67,"00"),TEXT(AJ67,"00"),
TEXT(AK67,"00"),TEXT(AL67,"00"),TEXT(AM67,"00"),TEXT(AN67,"00"),TEXT(AO67,"00"),
TEXT(AP67,"00"),TEXT(AQ67,"00"),TEXT(AR67,"00"),TEXT(AS67,"00"),TEXT(AT67,"00"),
TEXT(AU67,"00"),TEXT(AV67,"00"),TEXT(AW67,"00"),TEXT(AX67,"00"),TEXT(AY67,"00"),
TEXT(AZ67,"00"),
TEXT(BA67,"00"),TEXT(BB67,"00"),TEXT(BC67,"00"),TEXT(BD67,"00"),TEXT(BE67,"00"),
TEXT(BF67,"00"),TEXT(BG67,"00"),TEXT(BH67,"00"),TEXT(BI67,"00"),TEXT(BJ67,"00"),
TEXT(BK67,"00"),TEXT(BL67,"00"),TEXT(BM67,"00"),TEXT(BN67,"00"),TEXT(BO67,"00"),
TEXT(BP67,"00"),TEXT(BQ67,"00"),TEXT(BR67,"00"),TEXT(BS67,"00"),TEXT(BT67,"00"),
TEXT(BU67,"00"),TEXT(BV67,"00"),TEXT(BW67,"00"),TEXT(BX67,"00"),TEXT(BY67,"00"),
TEXT(BZ67,"00"),
TEXT(CA67,"00")
)</f>
        <v>7B010148A8010C00000000000000000000000000007F000000000000000000000000000000000000000000000000000000000000000000000000000000000000000000000000517D</v>
      </c>
      <c r="CD67" s="95">
        <v>66</v>
      </c>
      <c r="CE67" s="21"/>
      <c r="CF67" s="18" t="str">
        <f t="shared" ref="CF67:CF130" si="32">TEXT(DEC2HEX(_xlfn.BITAND(SUM(
HEX2DEC(MID(CE67, 1,2))+HEX2DEC(MID(CE67, 4,2))+
HEX2DEC(MID(CE67, 7,2))+HEX2DEC(MID(CE67,10,2))+
HEX2DEC(MID(CE67,13,2))+HEX2DEC(MID(CE67,16,2))+
HEX2DEC(MID(CE67,19,2))
),85)),"00")</f>
        <v>00</v>
      </c>
      <c r="CG67" s="18">
        <f t="shared" ref="CG67:CG130" si="33">(LEN(CE67)/3)</f>
        <v>0</v>
      </c>
      <c r="CH67" s="20"/>
      <c r="CI67" s="21"/>
    </row>
    <row r="68" spans="1:87" ht="33">
      <c r="A68" s="27"/>
      <c r="B68" s="159"/>
      <c r="C68" s="168"/>
      <c r="D68" s="104"/>
      <c r="E68" s="16">
        <v>3</v>
      </c>
      <c r="F68" s="101" t="str">
        <f t="shared" si="16"/>
        <v>255</v>
      </c>
      <c r="G68" s="22" t="s">
        <v>22</v>
      </c>
      <c r="H68" s="18" t="s">
        <v>18</v>
      </c>
      <c r="I68" s="18">
        <v>1</v>
      </c>
      <c r="J68" s="18">
        <v>1</v>
      </c>
      <c r="K68" s="18">
        <v>48</v>
      </c>
      <c r="L68" s="18" t="s">
        <v>457</v>
      </c>
      <c r="M68" s="18">
        <v>1</v>
      </c>
      <c r="N68" s="18" t="s">
        <v>368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23" t="str">
        <f t="shared" si="29"/>
        <v>FF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 t="str">
        <f t="shared" si="30"/>
        <v>51</v>
      </c>
      <c r="CA68" s="18" t="s">
        <v>25</v>
      </c>
      <c r="CB68" s="18">
        <f t="shared" si="28"/>
        <v>72</v>
      </c>
      <c r="CC68" s="16" t="str">
        <f t="shared" si="31"/>
        <v>7B010148A8010C0000000000000000000000000000FF000000000000000000000000000000000000000000000000000000000000000000000000000000000000000000000000517D</v>
      </c>
      <c r="CD68" s="95">
        <v>67</v>
      </c>
      <c r="CE68" s="21"/>
      <c r="CF68" s="18" t="str">
        <f t="shared" si="32"/>
        <v>00</v>
      </c>
      <c r="CG68" s="18">
        <f t="shared" si="33"/>
        <v>0</v>
      </c>
      <c r="CH68" s="20"/>
      <c r="CI68" s="21"/>
    </row>
    <row r="69" spans="1:87" ht="33">
      <c r="A69" s="27"/>
      <c r="B69" s="157">
        <v>22</v>
      </c>
      <c r="C69" s="105" t="s">
        <v>367</v>
      </c>
      <c r="D69" s="104" t="s">
        <v>734</v>
      </c>
      <c r="E69" s="16">
        <v>1</v>
      </c>
      <c r="F69" s="101" t="str">
        <f t="shared" si="16"/>
        <v>000</v>
      </c>
      <c r="G69" s="22">
        <v>0</v>
      </c>
      <c r="H69" s="18" t="s">
        <v>18</v>
      </c>
      <c r="I69" s="18">
        <v>1</v>
      </c>
      <c r="J69" s="18">
        <v>1</v>
      </c>
      <c r="K69" s="18">
        <v>48</v>
      </c>
      <c r="L69" s="18" t="s">
        <v>457</v>
      </c>
      <c r="M69" s="18">
        <v>1</v>
      </c>
      <c r="N69" s="18" t="s">
        <v>368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23">
        <f>G69</f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 t="str">
        <f t="shared" si="30"/>
        <v>50</v>
      </c>
      <c r="CA69" s="18" t="s">
        <v>25</v>
      </c>
      <c r="CB69" s="18">
        <f t="shared" si="28"/>
        <v>72</v>
      </c>
      <c r="CC69" s="16" t="str">
        <f t="shared" si="31"/>
        <v>7B010148A8010C000000000000000000000000000000000000000000000000000000000000000000000000000000000000000000000000000000000000000000000000000000507D</v>
      </c>
      <c r="CD69" s="95">
        <v>68</v>
      </c>
      <c r="CE69" s="21"/>
      <c r="CF69" s="18" t="str">
        <f t="shared" si="32"/>
        <v>00</v>
      </c>
      <c r="CG69" s="18">
        <f t="shared" si="33"/>
        <v>0</v>
      </c>
      <c r="CH69" s="20"/>
      <c r="CI69" s="21"/>
    </row>
    <row r="70" spans="1:87" ht="33">
      <c r="A70" s="27"/>
      <c r="B70" s="158"/>
      <c r="C70" s="167" t="s">
        <v>400</v>
      </c>
      <c r="D70" s="104"/>
      <c r="E70" s="16">
        <v>2</v>
      </c>
      <c r="F70" s="101" t="str">
        <f t="shared" si="16"/>
        <v>127</v>
      </c>
      <c r="G70" s="22" t="s">
        <v>246</v>
      </c>
      <c r="H70" s="18" t="s">
        <v>18</v>
      </c>
      <c r="I70" s="18">
        <v>1</v>
      </c>
      <c r="J70" s="18">
        <v>1</v>
      </c>
      <c r="K70" s="18">
        <v>48</v>
      </c>
      <c r="L70" s="18" t="s">
        <v>457</v>
      </c>
      <c r="M70" s="18">
        <v>1</v>
      </c>
      <c r="N70" s="18" t="s">
        <v>368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23" t="str">
        <f t="shared" ref="AD70:AD71" si="34">G70</f>
        <v>7F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 t="str">
        <f t="shared" si="30"/>
        <v>51</v>
      </c>
      <c r="CA70" s="18" t="s">
        <v>25</v>
      </c>
      <c r="CB70" s="18">
        <f t="shared" si="28"/>
        <v>72</v>
      </c>
      <c r="CC70" s="16" t="str">
        <f t="shared" si="31"/>
        <v>7B010148A8010C0000000000000000000000000000007F0000000000000000000000000000000000000000000000000000000000000000000000000000000000000000000000517D</v>
      </c>
      <c r="CD70" s="95">
        <v>69</v>
      </c>
      <c r="CE70" s="21"/>
      <c r="CF70" s="18" t="str">
        <f t="shared" si="32"/>
        <v>00</v>
      </c>
      <c r="CG70" s="18">
        <f t="shared" si="33"/>
        <v>0</v>
      </c>
      <c r="CH70" s="20"/>
      <c r="CI70" s="21"/>
    </row>
    <row r="71" spans="1:87" ht="33">
      <c r="A71" s="27"/>
      <c r="B71" s="159"/>
      <c r="C71" s="168"/>
      <c r="D71" s="104"/>
      <c r="E71" s="16">
        <v>3</v>
      </c>
      <c r="F71" s="101" t="str">
        <f t="shared" si="16"/>
        <v>255</v>
      </c>
      <c r="G71" s="22" t="s">
        <v>22</v>
      </c>
      <c r="H71" s="18" t="s">
        <v>18</v>
      </c>
      <c r="I71" s="18">
        <v>1</v>
      </c>
      <c r="J71" s="18">
        <v>1</v>
      </c>
      <c r="K71" s="18">
        <v>48</v>
      </c>
      <c r="L71" s="18" t="s">
        <v>457</v>
      </c>
      <c r="M71" s="18">
        <v>1</v>
      </c>
      <c r="N71" s="18" t="s">
        <v>368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23" t="str">
        <f t="shared" si="34"/>
        <v>FF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 t="str">
        <f t="shared" si="30"/>
        <v>51</v>
      </c>
      <c r="CA71" s="18" t="s">
        <v>25</v>
      </c>
      <c r="CB71" s="18">
        <f t="shared" si="28"/>
        <v>72</v>
      </c>
      <c r="CC71" s="16" t="str">
        <f t="shared" si="31"/>
        <v>7B010148A8010C000000000000000000000000000000FF0000000000000000000000000000000000000000000000000000000000000000000000000000000000000000000000517D</v>
      </c>
      <c r="CD71" s="95">
        <v>70</v>
      </c>
      <c r="CE71" s="21"/>
      <c r="CF71" s="18" t="str">
        <f t="shared" si="32"/>
        <v>00</v>
      </c>
      <c r="CG71" s="18">
        <f t="shared" si="33"/>
        <v>0</v>
      </c>
      <c r="CH71" s="20"/>
      <c r="CI71" s="21"/>
    </row>
    <row r="72" spans="1:87" ht="33">
      <c r="A72" s="27"/>
      <c r="B72" s="157">
        <v>23</v>
      </c>
      <c r="C72" s="105" t="s">
        <v>369</v>
      </c>
      <c r="D72" s="104" t="s">
        <v>736</v>
      </c>
      <c r="E72" s="16">
        <v>1</v>
      </c>
      <c r="F72" s="101" t="str">
        <f t="shared" si="16"/>
        <v>000</v>
      </c>
      <c r="G72" s="22">
        <v>0</v>
      </c>
      <c r="H72" s="18" t="s">
        <v>18</v>
      </c>
      <c r="I72" s="18">
        <v>1</v>
      </c>
      <c r="J72" s="18">
        <v>1</v>
      </c>
      <c r="K72" s="18">
        <v>48</v>
      </c>
      <c r="L72" s="18" t="s">
        <v>457</v>
      </c>
      <c r="M72" s="18">
        <v>1</v>
      </c>
      <c r="N72" s="18" t="s">
        <v>368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23">
        <f>G72</f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 t="str">
        <f t="shared" si="30"/>
        <v>50</v>
      </c>
      <c r="CA72" s="18" t="s">
        <v>25</v>
      </c>
      <c r="CB72" s="18">
        <f t="shared" si="28"/>
        <v>72</v>
      </c>
      <c r="CC72" s="16" t="str">
        <f t="shared" si="31"/>
        <v>7B010148A8010C000000000000000000000000000000000000000000000000000000000000000000000000000000000000000000000000000000000000000000000000000000507D</v>
      </c>
      <c r="CD72" s="95">
        <v>71</v>
      </c>
      <c r="CE72" s="21"/>
      <c r="CF72" s="18" t="str">
        <f t="shared" si="32"/>
        <v>00</v>
      </c>
      <c r="CG72" s="18">
        <f t="shared" si="33"/>
        <v>0</v>
      </c>
      <c r="CH72" s="20"/>
      <c r="CI72" s="21"/>
    </row>
    <row r="73" spans="1:87" ht="33">
      <c r="A73" s="27"/>
      <c r="B73" s="158"/>
      <c r="C73" s="167" t="s">
        <v>401</v>
      </c>
      <c r="D73" s="104"/>
      <c r="E73" s="16">
        <v>2</v>
      </c>
      <c r="F73" s="101" t="str">
        <f t="shared" si="16"/>
        <v>127</v>
      </c>
      <c r="G73" s="22" t="s">
        <v>246</v>
      </c>
      <c r="H73" s="18" t="s">
        <v>18</v>
      </c>
      <c r="I73" s="18">
        <v>1</v>
      </c>
      <c r="J73" s="18">
        <v>1</v>
      </c>
      <c r="K73" s="18">
        <v>48</v>
      </c>
      <c r="L73" s="18" t="s">
        <v>457</v>
      </c>
      <c r="M73" s="18">
        <v>1</v>
      </c>
      <c r="N73" s="18" t="s">
        <v>368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23" t="str">
        <f t="shared" ref="AE73:AE74" si="35">G73</f>
        <v>7F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 t="str">
        <f t="shared" si="30"/>
        <v>51</v>
      </c>
      <c r="CA73" s="18" t="s">
        <v>25</v>
      </c>
      <c r="CB73" s="18">
        <f t="shared" si="28"/>
        <v>72</v>
      </c>
      <c r="CC73" s="16" t="str">
        <f t="shared" si="31"/>
        <v>7B010148A8010C000000000000000000000000000000007F00000000000000000000000000000000000000000000000000000000000000000000000000000000000000000000517D</v>
      </c>
      <c r="CD73" s="95">
        <v>72</v>
      </c>
      <c r="CE73" s="21"/>
      <c r="CF73" s="18" t="str">
        <f t="shared" si="32"/>
        <v>00</v>
      </c>
      <c r="CG73" s="18">
        <f t="shared" si="33"/>
        <v>0</v>
      </c>
      <c r="CH73" s="20"/>
      <c r="CI73" s="21"/>
    </row>
    <row r="74" spans="1:87" ht="33">
      <c r="A74" s="27"/>
      <c r="B74" s="159"/>
      <c r="C74" s="168"/>
      <c r="D74" s="104"/>
      <c r="E74" s="16">
        <v>3</v>
      </c>
      <c r="F74" s="101" t="str">
        <f t="shared" si="16"/>
        <v>255</v>
      </c>
      <c r="G74" s="22" t="s">
        <v>22</v>
      </c>
      <c r="H74" s="18" t="s">
        <v>18</v>
      </c>
      <c r="I74" s="18">
        <v>1</v>
      </c>
      <c r="J74" s="18">
        <v>1</v>
      </c>
      <c r="K74" s="18">
        <v>48</v>
      </c>
      <c r="L74" s="18" t="s">
        <v>457</v>
      </c>
      <c r="M74" s="18">
        <v>1</v>
      </c>
      <c r="N74" s="18" t="s">
        <v>368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23" t="str">
        <f t="shared" si="35"/>
        <v>FF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0</v>
      </c>
      <c r="BS74" s="18">
        <v>0</v>
      </c>
      <c r="BT74" s="18">
        <v>0</v>
      </c>
      <c r="BU74" s="18">
        <v>0</v>
      </c>
      <c r="BV74" s="18">
        <v>0</v>
      </c>
      <c r="BW74" s="18">
        <v>0</v>
      </c>
      <c r="BX74" s="18">
        <v>0</v>
      </c>
      <c r="BY74" s="18">
        <v>0</v>
      </c>
      <c r="BZ74" s="18" t="str">
        <f t="shared" si="30"/>
        <v>51</v>
      </c>
      <c r="CA74" s="18" t="s">
        <v>25</v>
      </c>
      <c r="CB74" s="18">
        <f t="shared" si="28"/>
        <v>72</v>
      </c>
      <c r="CC74" s="16" t="str">
        <f t="shared" si="31"/>
        <v>7B010148A8010C00000000000000000000000000000000FF00000000000000000000000000000000000000000000000000000000000000000000000000000000000000000000517D</v>
      </c>
      <c r="CD74" s="95">
        <v>73</v>
      </c>
      <c r="CE74" s="21"/>
      <c r="CF74" s="18" t="str">
        <f t="shared" si="32"/>
        <v>00</v>
      </c>
      <c r="CG74" s="18">
        <f t="shared" si="33"/>
        <v>0</v>
      </c>
      <c r="CH74" s="20"/>
      <c r="CI74" s="21"/>
    </row>
    <row r="75" spans="1:87" ht="33">
      <c r="A75" s="27"/>
      <c r="B75" s="157">
        <v>24</v>
      </c>
      <c r="C75" s="105" t="s">
        <v>367</v>
      </c>
      <c r="D75" s="104" t="s">
        <v>734</v>
      </c>
      <c r="E75" s="16">
        <v>1</v>
      </c>
      <c r="F75" s="101" t="str">
        <f t="shared" si="16"/>
        <v>000</v>
      </c>
      <c r="G75" s="22">
        <v>0</v>
      </c>
      <c r="H75" s="18" t="s">
        <v>18</v>
      </c>
      <c r="I75" s="18">
        <v>1</v>
      </c>
      <c r="J75" s="18">
        <v>1</v>
      </c>
      <c r="K75" s="18">
        <v>48</v>
      </c>
      <c r="L75" s="18" t="s">
        <v>457</v>
      </c>
      <c r="M75" s="18">
        <v>1</v>
      </c>
      <c r="N75" s="18" t="s">
        <v>368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8">
        <v>0</v>
      </c>
      <c r="AF75" s="23">
        <f>G75</f>
        <v>0</v>
      </c>
      <c r="AG75" s="18">
        <v>0</v>
      </c>
      <c r="AH75" s="18">
        <v>0</v>
      </c>
      <c r="AI75" s="18">
        <v>0</v>
      </c>
      <c r="AJ75" s="18">
        <v>0</v>
      </c>
      <c r="AK75" s="18">
        <v>0</v>
      </c>
      <c r="AL75" s="18">
        <v>0</v>
      </c>
      <c r="AM75" s="18">
        <v>0</v>
      </c>
      <c r="AN75" s="18">
        <v>0</v>
      </c>
      <c r="AO75" s="18">
        <v>0</v>
      </c>
      <c r="AP75" s="18">
        <v>0</v>
      </c>
      <c r="AQ75" s="18">
        <v>0</v>
      </c>
      <c r="AR75" s="18">
        <v>0</v>
      </c>
      <c r="AS75" s="18">
        <v>0</v>
      </c>
      <c r="AT75" s="18">
        <v>0</v>
      </c>
      <c r="AU75" s="18">
        <v>0</v>
      </c>
      <c r="AV75" s="18">
        <v>0</v>
      </c>
      <c r="AW75" s="18">
        <v>0</v>
      </c>
      <c r="AX75" s="18">
        <v>0</v>
      </c>
      <c r="AY75" s="18">
        <v>0</v>
      </c>
      <c r="AZ75" s="18">
        <v>0</v>
      </c>
      <c r="BA75" s="18">
        <v>0</v>
      </c>
      <c r="BB75" s="18">
        <v>0</v>
      </c>
      <c r="BC75" s="18">
        <v>0</v>
      </c>
      <c r="BD75" s="18">
        <v>0</v>
      </c>
      <c r="BE75" s="18">
        <v>0</v>
      </c>
      <c r="BF75" s="18">
        <v>0</v>
      </c>
      <c r="BG75" s="18">
        <v>0</v>
      </c>
      <c r="BH75" s="18">
        <v>0</v>
      </c>
      <c r="BI75" s="18">
        <v>0</v>
      </c>
      <c r="BJ75" s="18">
        <v>0</v>
      </c>
      <c r="BK75" s="18">
        <v>0</v>
      </c>
      <c r="BL75" s="18">
        <v>0</v>
      </c>
      <c r="BM75" s="18">
        <v>0</v>
      </c>
      <c r="BN75" s="18">
        <v>0</v>
      </c>
      <c r="BO75" s="18">
        <v>0</v>
      </c>
      <c r="BP75" s="18">
        <v>0</v>
      </c>
      <c r="BQ75" s="18">
        <v>0</v>
      </c>
      <c r="BR75" s="18">
        <v>0</v>
      </c>
      <c r="BS75" s="18">
        <v>0</v>
      </c>
      <c r="BT75" s="18">
        <v>0</v>
      </c>
      <c r="BU75" s="18">
        <v>0</v>
      </c>
      <c r="BV75" s="18">
        <v>0</v>
      </c>
      <c r="BW75" s="18">
        <v>0</v>
      </c>
      <c r="BX75" s="18">
        <v>0</v>
      </c>
      <c r="BY75" s="18">
        <v>0</v>
      </c>
      <c r="BZ75" s="18" t="str">
        <f t="shared" si="30"/>
        <v>50</v>
      </c>
      <c r="CA75" s="18" t="s">
        <v>25</v>
      </c>
      <c r="CB75" s="18">
        <f t="shared" si="28"/>
        <v>72</v>
      </c>
      <c r="CC75" s="16" t="str">
        <f t="shared" si="31"/>
        <v>7B010148A8010C000000000000000000000000000000000000000000000000000000000000000000000000000000000000000000000000000000000000000000000000000000507D</v>
      </c>
      <c r="CD75" s="95">
        <v>74</v>
      </c>
      <c r="CE75" s="21"/>
      <c r="CF75" s="18" t="str">
        <f t="shared" si="32"/>
        <v>00</v>
      </c>
      <c r="CG75" s="18">
        <f t="shared" si="33"/>
        <v>0</v>
      </c>
      <c r="CH75" s="20"/>
      <c r="CI75" s="21"/>
    </row>
    <row r="76" spans="1:87" ht="33">
      <c r="A76" s="27"/>
      <c r="B76" s="158"/>
      <c r="C76" s="167" t="s">
        <v>402</v>
      </c>
      <c r="D76" s="104"/>
      <c r="E76" s="16">
        <v>2</v>
      </c>
      <c r="F76" s="101" t="str">
        <f t="shared" si="16"/>
        <v>127</v>
      </c>
      <c r="G76" s="22" t="s">
        <v>246</v>
      </c>
      <c r="H76" s="18" t="s">
        <v>18</v>
      </c>
      <c r="I76" s="18">
        <v>1</v>
      </c>
      <c r="J76" s="18">
        <v>1</v>
      </c>
      <c r="K76" s="18">
        <v>48</v>
      </c>
      <c r="L76" s="18" t="s">
        <v>457</v>
      </c>
      <c r="M76" s="18">
        <v>1</v>
      </c>
      <c r="N76" s="18" t="s">
        <v>368</v>
      </c>
      <c r="O76" s="18">
        <v>0</v>
      </c>
      <c r="P76" s="18">
        <v>0</v>
      </c>
      <c r="Q76" s="18">
        <v>0</v>
      </c>
      <c r="R76" s="18">
        <v>0</v>
      </c>
      <c r="S76" s="18">
        <v>0</v>
      </c>
      <c r="T76" s="18">
        <v>0</v>
      </c>
      <c r="U76" s="18">
        <v>0</v>
      </c>
      <c r="V76" s="18">
        <v>0</v>
      </c>
      <c r="W76" s="18">
        <v>0</v>
      </c>
      <c r="X76" s="18">
        <v>0</v>
      </c>
      <c r="Y76" s="18">
        <v>0</v>
      </c>
      <c r="Z76" s="18">
        <v>0</v>
      </c>
      <c r="AA76" s="18">
        <v>0</v>
      </c>
      <c r="AB76" s="18">
        <v>0</v>
      </c>
      <c r="AC76" s="18">
        <v>0</v>
      </c>
      <c r="AD76" s="18">
        <v>0</v>
      </c>
      <c r="AE76" s="18">
        <v>0</v>
      </c>
      <c r="AF76" s="23" t="str">
        <f t="shared" ref="AF76:AF77" si="36">G76</f>
        <v>7F</v>
      </c>
      <c r="AG76" s="18">
        <v>0</v>
      </c>
      <c r="AH76" s="18">
        <v>0</v>
      </c>
      <c r="AI76" s="18">
        <v>0</v>
      </c>
      <c r="AJ76" s="18">
        <v>0</v>
      </c>
      <c r="AK76" s="18">
        <v>0</v>
      </c>
      <c r="AL76" s="18">
        <v>0</v>
      </c>
      <c r="AM76" s="18">
        <v>0</v>
      </c>
      <c r="AN76" s="18">
        <v>0</v>
      </c>
      <c r="AO76" s="18">
        <v>0</v>
      </c>
      <c r="AP76" s="18">
        <v>0</v>
      </c>
      <c r="AQ76" s="18">
        <v>0</v>
      </c>
      <c r="AR76" s="18">
        <v>0</v>
      </c>
      <c r="AS76" s="18">
        <v>0</v>
      </c>
      <c r="AT76" s="18">
        <v>0</v>
      </c>
      <c r="AU76" s="18">
        <v>0</v>
      </c>
      <c r="AV76" s="18">
        <v>0</v>
      </c>
      <c r="AW76" s="18">
        <v>0</v>
      </c>
      <c r="AX76" s="18">
        <v>0</v>
      </c>
      <c r="AY76" s="18">
        <v>0</v>
      </c>
      <c r="AZ76" s="18">
        <v>0</v>
      </c>
      <c r="BA76" s="18">
        <v>0</v>
      </c>
      <c r="BB76" s="18">
        <v>0</v>
      </c>
      <c r="BC76" s="18">
        <v>0</v>
      </c>
      <c r="BD76" s="18">
        <v>0</v>
      </c>
      <c r="BE76" s="18">
        <v>0</v>
      </c>
      <c r="BF76" s="18">
        <v>0</v>
      </c>
      <c r="BG76" s="18">
        <v>0</v>
      </c>
      <c r="BH76" s="18">
        <v>0</v>
      </c>
      <c r="BI76" s="18">
        <v>0</v>
      </c>
      <c r="BJ76" s="18">
        <v>0</v>
      </c>
      <c r="BK76" s="18">
        <v>0</v>
      </c>
      <c r="BL76" s="18">
        <v>0</v>
      </c>
      <c r="BM76" s="18">
        <v>0</v>
      </c>
      <c r="BN76" s="18">
        <v>0</v>
      </c>
      <c r="BO76" s="18">
        <v>0</v>
      </c>
      <c r="BP76" s="18">
        <v>0</v>
      </c>
      <c r="BQ76" s="18">
        <v>0</v>
      </c>
      <c r="BR76" s="18">
        <v>0</v>
      </c>
      <c r="BS76" s="18">
        <v>0</v>
      </c>
      <c r="BT76" s="18">
        <v>0</v>
      </c>
      <c r="BU76" s="18">
        <v>0</v>
      </c>
      <c r="BV76" s="18">
        <v>0</v>
      </c>
      <c r="BW76" s="18">
        <v>0</v>
      </c>
      <c r="BX76" s="18">
        <v>0</v>
      </c>
      <c r="BY76" s="18">
        <v>0</v>
      </c>
      <c r="BZ76" s="18" t="str">
        <f t="shared" si="30"/>
        <v>51</v>
      </c>
      <c r="CA76" s="18" t="s">
        <v>25</v>
      </c>
      <c r="CB76" s="18">
        <f t="shared" si="28"/>
        <v>72</v>
      </c>
      <c r="CC76" s="16" t="str">
        <f t="shared" si="31"/>
        <v>7B010148A8010C00000000000000000000000000000000007F000000000000000000000000000000000000000000000000000000000000000000000000000000000000000000517D</v>
      </c>
      <c r="CD76" s="95">
        <v>75</v>
      </c>
      <c r="CE76" s="21"/>
      <c r="CF76" s="18" t="str">
        <f t="shared" si="32"/>
        <v>00</v>
      </c>
      <c r="CG76" s="18">
        <f t="shared" si="33"/>
        <v>0</v>
      </c>
      <c r="CH76" s="20"/>
      <c r="CI76" s="21"/>
    </row>
    <row r="77" spans="1:87" ht="33">
      <c r="A77" s="27"/>
      <c r="B77" s="159"/>
      <c r="C77" s="168"/>
      <c r="D77" s="104"/>
      <c r="E77" s="16">
        <v>3</v>
      </c>
      <c r="F77" s="101" t="str">
        <f t="shared" si="16"/>
        <v>255</v>
      </c>
      <c r="G77" s="22" t="s">
        <v>22</v>
      </c>
      <c r="H77" s="18" t="s">
        <v>18</v>
      </c>
      <c r="I77" s="18">
        <v>1</v>
      </c>
      <c r="J77" s="18">
        <v>1</v>
      </c>
      <c r="K77" s="18">
        <v>48</v>
      </c>
      <c r="L77" s="18" t="s">
        <v>457</v>
      </c>
      <c r="M77" s="18">
        <v>1</v>
      </c>
      <c r="N77" s="18" t="s">
        <v>368</v>
      </c>
      <c r="O77" s="18">
        <v>0</v>
      </c>
      <c r="P77" s="18">
        <v>0</v>
      </c>
      <c r="Q77" s="18">
        <v>0</v>
      </c>
      <c r="R77" s="18">
        <v>0</v>
      </c>
      <c r="S77" s="18">
        <v>0</v>
      </c>
      <c r="T77" s="18">
        <v>0</v>
      </c>
      <c r="U77" s="18">
        <v>0</v>
      </c>
      <c r="V77" s="18">
        <v>0</v>
      </c>
      <c r="W77" s="18">
        <v>0</v>
      </c>
      <c r="X77" s="18">
        <v>0</v>
      </c>
      <c r="Y77" s="18">
        <v>0</v>
      </c>
      <c r="Z77" s="18">
        <v>0</v>
      </c>
      <c r="AA77" s="18">
        <v>0</v>
      </c>
      <c r="AB77" s="18">
        <v>0</v>
      </c>
      <c r="AC77" s="18">
        <v>0</v>
      </c>
      <c r="AD77" s="18">
        <v>0</v>
      </c>
      <c r="AE77" s="18">
        <v>0</v>
      </c>
      <c r="AF77" s="23" t="str">
        <f t="shared" si="36"/>
        <v>FF</v>
      </c>
      <c r="AG77" s="18">
        <v>0</v>
      </c>
      <c r="AH77" s="18">
        <v>0</v>
      </c>
      <c r="AI77" s="18">
        <v>0</v>
      </c>
      <c r="AJ77" s="18">
        <v>0</v>
      </c>
      <c r="AK77" s="18">
        <v>0</v>
      </c>
      <c r="AL77" s="18">
        <v>0</v>
      </c>
      <c r="AM77" s="18">
        <v>0</v>
      </c>
      <c r="AN77" s="18">
        <v>0</v>
      </c>
      <c r="AO77" s="18">
        <v>0</v>
      </c>
      <c r="AP77" s="18">
        <v>0</v>
      </c>
      <c r="AQ77" s="18">
        <v>0</v>
      </c>
      <c r="AR77" s="18">
        <v>0</v>
      </c>
      <c r="AS77" s="18">
        <v>0</v>
      </c>
      <c r="AT77" s="18">
        <v>0</v>
      </c>
      <c r="AU77" s="18">
        <v>0</v>
      </c>
      <c r="AV77" s="18">
        <v>0</v>
      </c>
      <c r="AW77" s="18">
        <v>0</v>
      </c>
      <c r="AX77" s="18">
        <v>0</v>
      </c>
      <c r="AY77" s="18">
        <v>0</v>
      </c>
      <c r="AZ77" s="18">
        <v>0</v>
      </c>
      <c r="BA77" s="18">
        <v>0</v>
      </c>
      <c r="BB77" s="18">
        <v>0</v>
      </c>
      <c r="BC77" s="18">
        <v>0</v>
      </c>
      <c r="BD77" s="18">
        <v>0</v>
      </c>
      <c r="BE77" s="18">
        <v>0</v>
      </c>
      <c r="BF77" s="18">
        <v>0</v>
      </c>
      <c r="BG77" s="18">
        <v>0</v>
      </c>
      <c r="BH77" s="18">
        <v>0</v>
      </c>
      <c r="BI77" s="18">
        <v>0</v>
      </c>
      <c r="BJ77" s="18">
        <v>0</v>
      </c>
      <c r="BK77" s="18">
        <v>0</v>
      </c>
      <c r="BL77" s="18">
        <v>0</v>
      </c>
      <c r="BM77" s="18">
        <v>0</v>
      </c>
      <c r="BN77" s="18">
        <v>0</v>
      </c>
      <c r="BO77" s="18">
        <v>0</v>
      </c>
      <c r="BP77" s="18">
        <v>0</v>
      </c>
      <c r="BQ77" s="18">
        <v>0</v>
      </c>
      <c r="BR77" s="18">
        <v>0</v>
      </c>
      <c r="BS77" s="18">
        <v>0</v>
      </c>
      <c r="BT77" s="18">
        <v>0</v>
      </c>
      <c r="BU77" s="18">
        <v>0</v>
      </c>
      <c r="BV77" s="18">
        <v>0</v>
      </c>
      <c r="BW77" s="18">
        <v>0</v>
      </c>
      <c r="BX77" s="18">
        <v>0</v>
      </c>
      <c r="BY77" s="18">
        <v>0</v>
      </c>
      <c r="BZ77" s="18" t="str">
        <f t="shared" si="30"/>
        <v>51</v>
      </c>
      <c r="CA77" s="18" t="s">
        <v>25</v>
      </c>
      <c r="CB77" s="18">
        <f t="shared" si="28"/>
        <v>72</v>
      </c>
      <c r="CC77" s="16" t="str">
        <f t="shared" si="31"/>
        <v>7B010148A8010C0000000000000000000000000000000000FF000000000000000000000000000000000000000000000000000000000000000000000000000000000000000000517D</v>
      </c>
      <c r="CD77" s="95">
        <v>76</v>
      </c>
      <c r="CE77" s="21"/>
      <c r="CF77" s="18" t="str">
        <f t="shared" si="32"/>
        <v>00</v>
      </c>
      <c r="CG77" s="18">
        <f t="shared" si="33"/>
        <v>0</v>
      </c>
      <c r="CH77" s="20"/>
      <c r="CI77" s="21"/>
    </row>
    <row r="78" spans="1:87" ht="33">
      <c r="A78" s="27"/>
      <c r="B78" s="157">
        <v>25</v>
      </c>
      <c r="C78" s="105" t="s">
        <v>369</v>
      </c>
      <c r="D78" s="104" t="s">
        <v>736</v>
      </c>
      <c r="E78" s="16">
        <v>1</v>
      </c>
      <c r="F78" s="101" t="str">
        <f t="shared" si="16"/>
        <v>000</v>
      </c>
      <c r="G78" s="22">
        <v>0</v>
      </c>
      <c r="H78" s="18" t="s">
        <v>18</v>
      </c>
      <c r="I78" s="18">
        <v>1</v>
      </c>
      <c r="J78" s="18">
        <v>1</v>
      </c>
      <c r="K78" s="18">
        <v>48</v>
      </c>
      <c r="L78" s="18" t="s">
        <v>457</v>
      </c>
      <c r="M78" s="18">
        <v>1</v>
      </c>
      <c r="N78" s="18" t="s">
        <v>368</v>
      </c>
      <c r="O78" s="18">
        <v>0</v>
      </c>
      <c r="P78" s="18">
        <v>0</v>
      </c>
      <c r="Q78" s="18">
        <v>0</v>
      </c>
      <c r="R78" s="18">
        <v>0</v>
      </c>
      <c r="S78" s="18">
        <v>0</v>
      </c>
      <c r="T78" s="18">
        <v>0</v>
      </c>
      <c r="U78" s="18">
        <v>0</v>
      </c>
      <c r="V78" s="18">
        <v>0</v>
      </c>
      <c r="W78" s="18">
        <v>0</v>
      </c>
      <c r="X78" s="18">
        <v>0</v>
      </c>
      <c r="Y78" s="18">
        <v>0</v>
      </c>
      <c r="Z78" s="18">
        <v>0</v>
      </c>
      <c r="AA78" s="18">
        <v>0</v>
      </c>
      <c r="AB78" s="18">
        <v>0</v>
      </c>
      <c r="AC78" s="18">
        <v>0</v>
      </c>
      <c r="AD78" s="18">
        <v>0</v>
      </c>
      <c r="AE78" s="18">
        <v>0</v>
      </c>
      <c r="AF78" s="18">
        <v>0</v>
      </c>
      <c r="AG78" s="23">
        <f>G78</f>
        <v>0</v>
      </c>
      <c r="AH78" s="18">
        <v>0</v>
      </c>
      <c r="AI78" s="18">
        <v>0</v>
      </c>
      <c r="AJ78" s="18">
        <v>0</v>
      </c>
      <c r="AK78" s="18">
        <v>0</v>
      </c>
      <c r="AL78" s="18">
        <v>0</v>
      </c>
      <c r="AM78" s="18">
        <v>0</v>
      </c>
      <c r="AN78" s="18">
        <v>0</v>
      </c>
      <c r="AO78" s="18">
        <v>0</v>
      </c>
      <c r="AP78" s="18">
        <v>0</v>
      </c>
      <c r="AQ78" s="18">
        <v>0</v>
      </c>
      <c r="AR78" s="18">
        <v>0</v>
      </c>
      <c r="AS78" s="18">
        <v>0</v>
      </c>
      <c r="AT78" s="18">
        <v>0</v>
      </c>
      <c r="AU78" s="18">
        <v>0</v>
      </c>
      <c r="AV78" s="18">
        <v>0</v>
      </c>
      <c r="AW78" s="18">
        <v>0</v>
      </c>
      <c r="AX78" s="18">
        <v>0</v>
      </c>
      <c r="AY78" s="18">
        <v>0</v>
      </c>
      <c r="AZ78" s="18">
        <v>0</v>
      </c>
      <c r="BA78" s="18">
        <v>0</v>
      </c>
      <c r="BB78" s="18">
        <v>0</v>
      </c>
      <c r="BC78" s="18">
        <v>0</v>
      </c>
      <c r="BD78" s="18">
        <v>0</v>
      </c>
      <c r="BE78" s="18">
        <v>0</v>
      </c>
      <c r="BF78" s="18">
        <v>0</v>
      </c>
      <c r="BG78" s="18">
        <v>0</v>
      </c>
      <c r="BH78" s="18">
        <v>0</v>
      </c>
      <c r="BI78" s="18">
        <v>0</v>
      </c>
      <c r="BJ78" s="18">
        <v>0</v>
      </c>
      <c r="BK78" s="18">
        <v>0</v>
      </c>
      <c r="BL78" s="18">
        <v>0</v>
      </c>
      <c r="BM78" s="18">
        <v>0</v>
      </c>
      <c r="BN78" s="18">
        <v>0</v>
      </c>
      <c r="BO78" s="18">
        <v>0</v>
      </c>
      <c r="BP78" s="18">
        <v>0</v>
      </c>
      <c r="BQ78" s="18">
        <v>0</v>
      </c>
      <c r="BR78" s="18">
        <v>0</v>
      </c>
      <c r="BS78" s="18">
        <v>0</v>
      </c>
      <c r="BT78" s="18">
        <v>0</v>
      </c>
      <c r="BU78" s="18">
        <v>0</v>
      </c>
      <c r="BV78" s="18">
        <v>0</v>
      </c>
      <c r="BW78" s="18">
        <v>0</v>
      </c>
      <c r="BX78" s="18">
        <v>0</v>
      </c>
      <c r="BY78" s="18">
        <v>0</v>
      </c>
      <c r="BZ78" s="18" t="str">
        <f t="shared" si="30"/>
        <v>50</v>
      </c>
      <c r="CA78" s="18" t="s">
        <v>25</v>
      </c>
      <c r="CB78" s="18">
        <f t="shared" si="28"/>
        <v>72</v>
      </c>
      <c r="CC78" s="16" t="str">
        <f t="shared" si="31"/>
        <v>7B010148A8010C000000000000000000000000000000000000000000000000000000000000000000000000000000000000000000000000000000000000000000000000000000507D</v>
      </c>
      <c r="CD78" s="95">
        <v>77</v>
      </c>
      <c r="CE78" s="21"/>
      <c r="CF78" s="18" t="str">
        <f t="shared" si="32"/>
        <v>00</v>
      </c>
      <c r="CG78" s="18">
        <f t="shared" si="33"/>
        <v>0</v>
      </c>
      <c r="CH78" s="20"/>
      <c r="CI78" s="21"/>
    </row>
    <row r="79" spans="1:87" ht="33">
      <c r="A79" s="27"/>
      <c r="B79" s="158"/>
      <c r="C79" s="167" t="s">
        <v>403</v>
      </c>
      <c r="D79" s="104"/>
      <c r="E79" s="16">
        <v>2</v>
      </c>
      <c r="F79" s="101" t="str">
        <f t="shared" si="16"/>
        <v>127</v>
      </c>
      <c r="G79" s="22" t="s">
        <v>246</v>
      </c>
      <c r="H79" s="18" t="s">
        <v>18</v>
      </c>
      <c r="I79" s="18">
        <v>1</v>
      </c>
      <c r="J79" s="18">
        <v>1</v>
      </c>
      <c r="K79" s="18">
        <v>48</v>
      </c>
      <c r="L79" s="18" t="s">
        <v>457</v>
      </c>
      <c r="M79" s="18">
        <v>1</v>
      </c>
      <c r="N79" s="18" t="s">
        <v>368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23" t="str">
        <f t="shared" ref="AG79:AG80" si="37">G79</f>
        <v>7F</v>
      </c>
      <c r="AH79" s="18">
        <v>0</v>
      </c>
      <c r="AI79" s="18">
        <v>0</v>
      </c>
      <c r="AJ79" s="18">
        <v>0</v>
      </c>
      <c r="AK79" s="18">
        <v>0</v>
      </c>
      <c r="AL79" s="18">
        <v>0</v>
      </c>
      <c r="AM79" s="18">
        <v>0</v>
      </c>
      <c r="AN79" s="18">
        <v>0</v>
      </c>
      <c r="AO79" s="18">
        <v>0</v>
      </c>
      <c r="AP79" s="18">
        <v>0</v>
      </c>
      <c r="AQ79" s="18">
        <v>0</v>
      </c>
      <c r="AR79" s="18">
        <v>0</v>
      </c>
      <c r="AS79" s="18">
        <v>0</v>
      </c>
      <c r="AT79" s="18">
        <v>0</v>
      </c>
      <c r="AU79" s="18">
        <v>0</v>
      </c>
      <c r="AV79" s="18">
        <v>0</v>
      </c>
      <c r="AW79" s="18">
        <v>0</v>
      </c>
      <c r="AX79" s="18">
        <v>0</v>
      </c>
      <c r="AY79" s="18">
        <v>0</v>
      </c>
      <c r="AZ79" s="18">
        <v>0</v>
      </c>
      <c r="BA79" s="18">
        <v>0</v>
      </c>
      <c r="BB79" s="18">
        <v>0</v>
      </c>
      <c r="BC79" s="18">
        <v>0</v>
      </c>
      <c r="BD79" s="18">
        <v>0</v>
      </c>
      <c r="BE79" s="18">
        <v>0</v>
      </c>
      <c r="BF79" s="18">
        <v>0</v>
      </c>
      <c r="BG79" s="18">
        <v>0</v>
      </c>
      <c r="BH79" s="18">
        <v>0</v>
      </c>
      <c r="BI79" s="18">
        <v>0</v>
      </c>
      <c r="BJ79" s="18">
        <v>0</v>
      </c>
      <c r="BK79" s="18">
        <v>0</v>
      </c>
      <c r="BL79" s="18">
        <v>0</v>
      </c>
      <c r="BM79" s="18">
        <v>0</v>
      </c>
      <c r="BN79" s="18">
        <v>0</v>
      </c>
      <c r="BO79" s="18">
        <v>0</v>
      </c>
      <c r="BP79" s="18">
        <v>0</v>
      </c>
      <c r="BQ79" s="18">
        <v>0</v>
      </c>
      <c r="BR79" s="18">
        <v>0</v>
      </c>
      <c r="BS79" s="18">
        <v>0</v>
      </c>
      <c r="BT79" s="18">
        <v>0</v>
      </c>
      <c r="BU79" s="18">
        <v>0</v>
      </c>
      <c r="BV79" s="18">
        <v>0</v>
      </c>
      <c r="BW79" s="18">
        <v>0</v>
      </c>
      <c r="BX79" s="18">
        <v>0</v>
      </c>
      <c r="BY79" s="18">
        <v>0</v>
      </c>
      <c r="BZ79" s="18" t="str">
        <f t="shared" si="30"/>
        <v>51</v>
      </c>
      <c r="CA79" s="18" t="s">
        <v>25</v>
      </c>
      <c r="CB79" s="18">
        <f t="shared" si="28"/>
        <v>72</v>
      </c>
      <c r="CC79" s="16" t="str">
        <f t="shared" si="31"/>
        <v>7B010148A8010C0000000000000000000000000000000000007F0000000000000000000000000000000000000000000000000000000000000000000000000000000000000000517D</v>
      </c>
      <c r="CD79" s="95">
        <v>78</v>
      </c>
      <c r="CE79" s="21"/>
      <c r="CF79" s="18" t="str">
        <f t="shared" si="32"/>
        <v>00</v>
      </c>
      <c r="CG79" s="18">
        <f t="shared" si="33"/>
        <v>0</v>
      </c>
      <c r="CH79" s="20"/>
      <c r="CI79" s="21"/>
    </row>
    <row r="80" spans="1:87" ht="33">
      <c r="A80" s="27"/>
      <c r="B80" s="159"/>
      <c r="C80" s="168"/>
      <c r="D80" s="104"/>
      <c r="E80" s="16">
        <v>3</v>
      </c>
      <c r="F80" s="101" t="str">
        <f t="shared" si="16"/>
        <v>255</v>
      </c>
      <c r="G80" s="22" t="s">
        <v>22</v>
      </c>
      <c r="H80" s="18" t="s">
        <v>18</v>
      </c>
      <c r="I80" s="18">
        <v>1</v>
      </c>
      <c r="J80" s="18">
        <v>1</v>
      </c>
      <c r="K80" s="18">
        <v>48</v>
      </c>
      <c r="L80" s="18" t="s">
        <v>457</v>
      </c>
      <c r="M80" s="18">
        <v>1</v>
      </c>
      <c r="N80" s="18" t="s">
        <v>368</v>
      </c>
      <c r="O80" s="18">
        <v>0</v>
      </c>
      <c r="P80" s="18">
        <v>0</v>
      </c>
      <c r="Q80" s="18">
        <v>0</v>
      </c>
      <c r="R80" s="18">
        <v>0</v>
      </c>
      <c r="S80" s="18">
        <v>0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0</v>
      </c>
      <c r="AB80" s="18">
        <v>0</v>
      </c>
      <c r="AC80" s="18">
        <v>0</v>
      </c>
      <c r="AD80" s="18">
        <v>0</v>
      </c>
      <c r="AE80" s="18">
        <v>0</v>
      </c>
      <c r="AF80" s="18">
        <v>0</v>
      </c>
      <c r="AG80" s="23" t="str">
        <f t="shared" si="37"/>
        <v>FF</v>
      </c>
      <c r="AH80" s="18">
        <v>0</v>
      </c>
      <c r="AI80" s="18">
        <v>0</v>
      </c>
      <c r="AJ80" s="18">
        <v>0</v>
      </c>
      <c r="AK80" s="18">
        <v>0</v>
      </c>
      <c r="AL80" s="18">
        <v>0</v>
      </c>
      <c r="AM80" s="18">
        <v>0</v>
      </c>
      <c r="AN80" s="18">
        <v>0</v>
      </c>
      <c r="AO80" s="18">
        <v>0</v>
      </c>
      <c r="AP80" s="18">
        <v>0</v>
      </c>
      <c r="AQ80" s="18">
        <v>0</v>
      </c>
      <c r="AR80" s="18">
        <v>0</v>
      </c>
      <c r="AS80" s="18">
        <v>0</v>
      </c>
      <c r="AT80" s="18">
        <v>0</v>
      </c>
      <c r="AU80" s="18">
        <v>0</v>
      </c>
      <c r="AV80" s="18">
        <v>0</v>
      </c>
      <c r="AW80" s="18">
        <v>0</v>
      </c>
      <c r="AX80" s="18">
        <v>0</v>
      </c>
      <c r="AY80" s="18">
        <v>0</v>
      </c>
      <c r="AZ80" s="18">
        <v>0</v>
      </c>
      <c r="BA80" s="18">
        <v>0</v>
      </c>
      <c r="BB80" s="18">
        <v>0</v>
      </c>
      <c r="BC80" s="18">
        <v>0</v>
      </c>
      <c r="BD80" s="18">
        <v>0</v>
      </c>
      <c r="BE80" s="18">
        <v>0</v>
      </c>
      <c r="BF80" s="18">
        <v>0</v>
      </c>
      <c r="BG80" s="18">
        <v>0</v>
      </c>
      <c r="BH80" s="18">
        <v>0</v>
      </c>
      <c r="BI80" s="18">
        <v>0</v>
      </c>
      <c r="BJ80" s="18">
        <v>0</v>
      </c>
      <c r="BK80" s="18">
        <v>0</v>
      </c>
      <c r="BL80" s="18">
        <v>0</v>
      </c>
      <c r="BM80" s="18">
        <v>0</v>
      </c>
      <c r="BN80" s="18">
        <v>0</v>
      </c>
      <c r="BO80" s="18">
        <v>0</v>
      </c>
      <c r="BP80" s="18">
        <v>0</v>
      </c>
      <c r="BQ80" s="18">
        <v>0</v>
      </c>
      <c r="BR80" s="18">
        <v>0</v>
      </c>
      <c r="BS80" s="18">
        <v>0</v>
      </c>
      <c r="BT80" s="18">
        <v>0</v>
      </c>
      <c r="BU80" s="18">
        <v>0</v>
      </c>
      <c r="BV80" s="18">
        <v>0</v>
      </c>
      <c r="BW80" s="18">
        <v>0</v>
      </c>
      <c r="BX80" s="18">
        <v>0</v>
      </c>
      <c r="BY80" s="18">
        <v>0</v>
      </c>
      <c r="BZ80" s="18" t="str">
        <f t="shared" si="30"/>
        <v>51</v>
      </c>
      <c r="CA80" s="18" t="s">
        <v>25</v>
      </c>
      <c r="CB80" s="18">
        <f t="shared" si="28"/>
        <v>72</v>
      </c>
      <c r="CC80" s="16" t="str">
        <f t="shared" si="31"/>
        <v>7B010148A8010C000000000000000000000000000000000000FF0000000000000000000000000000000000000000000000000000000000000000000000000000000000000000517D</v>
      </c>
      <c r="CD80" s="95">
        <v>79</v>
      </c>
      <c r="CE80" s="21"/>
      <c r="CF80" s="18" t="str">
        <f t="shared" si="32"/>
        <v>00</v>
      </c>
      <c r="CG80" s="18">
        <f t="shared" si="33"/>
        <v>0</v>
      </c>
      <c r="CH80" s="20"/>
      <c r="CI80" s="21"/>
    </row>
    <row r="81" spans="1:87" ht="33">
      <c r="A81" s="27"/>
      <c r="B81" s="157">
        <v>26</v>
      </c>
      <c r="C81" s="105" t="s">
        <v>367</v>
      </c>
      <c r="D81" s="104" t="s">
        <v>734</v>
      </c>
      <c r="E81" s="16">
        <v>1</v>
      </c>
      <c r="F81" s="101" t="str">
        <f t="shared" si="16"/>
        <v>000</v>
      </c>
      <c r="G81" s="22">
        <v>0</v>
      </c>
      <c r="H81" s="18" t="s">
        <v>18</v>
      </c>
      <c r="I81" s="18">
        <v>1</v>
      </c>
      <c r="J81" s="18">
        <v>1</v>
      </c>
      <c r="K81" s="18">
        <v>48</v>
      </c>
      <c r="L81" s="18" t="s">
        <v>457</v>
      </c>
      <c r="M81" s="18">
        <v>1</v>
      </c>
      <c r="N81" s="18" t="s">
        <v>368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23">
        <f>G81</f>
        <v>0</v>
      </c>
      <c r="AI81" s="18">
        <v>0</v>
      </c>
      <c r="AJ81" s="18">
        <v>0</v>
      </c>
      <c r="AK81" s="18">
        <v>0</v>
      </c>
      <c r="AL81" s="18">
        <v>0</v>
      </c>
      <c r="AM81" s="18">
        <v>0</v>
      </c>
      <c r="AN81" s="18">
        <v>0</v>
      </c>
      <c r="AO81" s="18">
        <v>0</v>
      </c>
      <c r="AP81" s="18">
        <v>0</v>
      </c>
      <c r="AQ81" s="18">
        <v>0</v>
      </c>
      <c r="AR81" s="18">
        <v>0</v>
      </c>
      <c r="AS81" s="18">
        <v>0</v>
      </c>
      <c r="AT81" s="18">
        <v>0</v>
      </c>
      <c r="AU81" s="18">
        <v>0</v>
      </c>
      <c r="AV81" s="18">
        <v>0</v>
      </c>
      <c r="AW81" s="18">
        <v>0</v>
      </c>
      <c r="AX81" s="18">
        <v>0</v>
      </c>
      <c r="AY81" s="18">
        <v>0</v>
      </c>
      <c r="AZ81" s="18">
        <v>0</v>
      </c>
      <c r="BA81" s="18">
        <v>0</v>
      </c>
      <c r="BB81" s="18">
        <v>0</v>
      </c>
      <c r="BC81" s="18">
        <v>0</v>
      </c>
      <c r="BD81" s="18">
        <v>0</v>
      </c>
      <c r="BE81" s="18">
        <v>0</v>
      </c>
      <c r="BF81" s="18">
        <v>0</v>
      </c>
      <c r="BG81" s="18">
        <v>0</v>
      </c>
      <c r="BH81" s="18">
        <v>0</v>
      </c>
      <c r="BI81" s="18">
        <v>0</v>
      </c>
      <c r="BJ81" s="18">
        <v>0</v>
      </c>
      <c r="BK81" s="18">
        <v>0</v>
      </c>
      <c r="BL81" s="18">
        <v>0</v>
      </c>
      <c r="BM81" s="18">
        <v>0</v>
      </c>
      <c r="BN81" s="18">
        <v>0</v>
      </c>
      <c r="BO81" s="18">
        <v>0</v>
      </c>
      <c r="BP81" s="18">
        <v>0</v>
      </c>
      <c r="BQ81" s="18">
        <v>0</v>
      </c>
      <c r="BR81" s="18">
        <v>0</v>
      </c>
      <c r="BS81" s="18">
        <v>0</v>
      </c>
      <c r="BT81" s="18">
        <v>0</v>
      </c>
      <c r="BU81" s="18">
        <v>0</v>
      </c>
      <c r="BV81" s="18">
        <v>0</v>
      </c>
      <c r="BW81" s="18">
        <v>0</v>
      </c>
      <c r="BX81" s="18">
        <v>0</v>
      </c>
      <c r="BY81" s="18">
        <v>0</v>
      </c>
      <c r="BZ81" s="18" t="str">
        <f t="shared" si="30"/>
        <v>50</v>
      </c>
      <c r="CA81" s="18" t="s">
        <v>25</v>
      </c>
      <c r="CB81" s="18">
        <f t="shared" si="28"/>
        <v>72</v>
      </c>
      <c r="CC81" s="16" t="str">
        <f t="shared" si="31"/>
        <v>7B010148A8010C000000000000000000000000000000000000000000000000000000000000000000000000000000000000000000000000000000000000000000000000000000507D</v>
      </c>
      <c r="CD81" s="95">
        <v>80</v>
      </c>
      <c r="CE81" s="21"/>
      <c r="CF81" s="18" t="str">
        <f t="shared" si="32"/>
        <v>00</v>
      </c>
      <c r="CG81" s="18">
        <f t="shared" si="33"/>
        <v>0</v>
      </c>
      <c r="CH81" s="20"/>
      <c r="CI81" s="21"/>
    </row>
    <row r="82" spans="1:87" ht="33">
      <c r="A82" s="27"/>
      <c r="B82" s="158"/>
      <c r="C82" s="167" t="s">
        <v>404</v>
      </c>
      <c r="D82" s="104"/>
      <c r="E82" s="16">
        <v>2</v>
      </c>
      <c r="F82" s="101" t="str">
        <f t="shared" si="16"/>
        <v>127</v>
      </c>
      <c r="G82" s="22" t="s">
        <v>246</v>
      </c>
      <c r="H82" s="18" t="s">
        <v>18</v>
      </c>
      <c r="I82" s="18">
        <v>1</v>
      </c>
      <c r="J82" s="18">
        <v>1</v>
      </c>
      <c r="K82" s="18">
        <v>48</v>
      </c>
      <c r="L82" s="18" t="s">
        <v>457</v>
      </c>
      <c r="M82" s="18">
        <v>1</v>
      </c>
      <c r="N82" s="18" t="s">
        <v>368</v>
      </c>
      <c r="O82" s="18">
        <v>0</v>
      </c>
      <c r="P82" s="18">
        <v>0</v>
      </c>
      <c r="Q82" s="18">
        <v>0</v>
      </c>
      <c r="R82" s="18">
        <v>0</v>
      </c>
      <c r="S82" s="18">
        <v>0</v>
      </c>
      <c r="T82" s="18">
        <v>0</v>
      </c>
      <c r="U82" s="18">
        <v>0</v>
      </c>
      <c r="V82" s="18">
        <v>0</v>
      </c>
      <c r="W82" s="18">
        <v>0</v>
      </c>
      <c r="X82" s="18">
        <v>0</v>
      </c>
      <c r="Y82" s="18">
        <v>0</v>
      </c>
      <c r="Z82" s="18">
        <v>0</v>
      </c>
      <c r="AA82" s="18">
        <v>0</v>
      </c>
      <c r="AB82" s="18">
        <v>0</v>
      </c>
      <c r="AC82" s="18">
        <v>0</v>
      </c>
      <c r="AD82" s="18">
        <v>0</v>
      </c>
      <c r="AE82" s="18">
        <v>0</v>
      </c>
      <c r="AF82" s="18">
        <v>0</v>
      </c>
      <c r="AG82" s="18">
        <v>0</v>
      </c>
      <c r="AH82" s="23" t="str">
        <f t="shared" ref="AH82:AH83" si="38">G82</f>
        <v>7F</v>
      </c>
      <c r="AI82" s="18">
        <v>0</v>
      </c>
      <c r="AJ82" s="18">
        <v>0</v>
      </c>
      <c r="AK82" s="18">
        <v>0</v>
      </c>
      <c r="AL82" s="18">
        <v>0</v>
      </c>
      <c r="AM82" s="18">
        <v>0</v>
      </c>
      <c r="AN82" s="18">
        <v>0</v>
      </c>
      <c r="AO82" s="18">
        <v>0</v>
      </c>
      <c r="AP82" s="18">
        <v>0</v>
      </c>
      <c r="AQ82" s="18">
        <v>0</v>
      </c>
      <c r="AR82" s="18">
        <v>0</v>
      </c>
      <c r="AS82" s="18">
        <v>0</v>
      </c>
      <c r="AT82" s="18">
        <v>0</v>
      </c>
      <c r="AU82" s="18">
        <v>0</v>
      </c>
      <c r="AV82" s="18">
        <v>0</v>
      </c>
      <c r="AW82" s="18">
        <v>0</v>
      </c>
      <c r="AX82" s="18">
        <v>0</v>
      </c>
      <c r="AY82" s="18">
        <v>0</v>
      </c>
      <c r="AZ82" s="18">
        <v>0</v>
      </c>
      <c r="BA82" s="18">
        <v>0</v>
      </c>
      <c r="BB82" s="18">
        <v>0</v>
      </c>
      <c r="BC82" s="18">
        <v>0</v>
      </c>
      <c r="BD82" s="18">
        <v>0</v>
      </c>
      <c r="BE82" s="18">
        <v>0</v>
      </c>
      <c r="BF82" s="18">
        <v>0</v>
      </c>
      <c r="BG82" s="18">
        <v>0</v>
      </c>
      <c r="BH82" s="18">
        <v>0</v>
      </c>
      <c r="BI82" s="18">
        <v>0</v>
      </c>
      <c r="BJ82" s="18">
        <v>0</v>
      </c>
      <c r="BK82" s="18">
        <v>0</v>
      </c>
      <c r="BL82" s="18">
        <v>0</v>
      </c>
      <c r="BM82" s="18">
        <v>0</v>
      </c>
      <c r="BN82" s="18">
        <v>0</v>
      </c>
      <c r="BO82" s="18">
        <v>0</v>
      </c>
      <c r="BP82" s="18">
        <v>0</v>
      </c>
      <c r="BQ82" s="18">
        <v>0</v>
      </c>
      <c r="BR82" s="18">
        <v>0</v>
      </c>
      <c r="BS82" s="18">
        <v>0</v>
      </c>
      <c r="BT82" s="18">
        <v>0</v>
      </c>
      <c r="BU82" s="18">
        <v>0</v>
      </c>
      <c r="BV82" s="18">
        <v>0</v>
      </c>
      <c r="BW82" s="18">
        <v>0</v>
      </c>
      <c r="BX82" s="18">
        <v>0</v>
      </c>
      <c r="BY82" s="18">
        <v>0</v>
      </c>
      <c r="BZ82" s="18" t="str">
        <f t="shared" si="30"/>
        <v>51</v>
      </c>
      <c r="CA82" s="18" t="s">
        <v>25</v>
      </c>
      <c r="CB82" s="18">
        <f t="shared" si="28"/>
        <v>72</v>
      </c>
      <c r="CC82" s="16" t="str">
        <f t="shared" si="31"/>
        <v>7B010148A8010C000000000000000000000000000000000000007F00000000000000000000000000000000000000000000000000000000000000000000000000000000000000517D</v>
      </c>
      <c r="CD82" s="95">
        <v>81</v>
      </c>
      <c r="CE82" s="21"/>
      <c r="CF82" s="18" t="str">
        <f t="shared" si="32"/>
        <v>00</v>
      </c>
      <c r="CG82" s="18">
        <f t="shared" si="33"/>
        <v>0</v>
      </c>
      <c r="CH82" s="20"/>
      <c r="CI82" s="21"/>
    </row>
    <row r="83" spans="1:87" ht="33">
      <c r="A83" s="27"/>
      <c r="B83" s="159"/>
      <c r="C83" s="168"/>
      <c r="D83" s="104"/>
      <c r="E83" s="16">
        <v>3</v>
      </c>
      <c r="F83" s="101" t="str">
        <f t="shared" si="16"/>
        <v>255</v>
      </c>
      <c r="G83" s="22" t="s">
        <v>22</v>
      </c>
      <c r="H83" s="18" t="s">
        <v>18</v>
      </c>
      <c r="I83" s="18">
        <v>1</v>
      </c>
      <c r="J83" s="18">
        <v>1</v>
      </c>
      <c r="K83" s="18">
        <v>48</v>
      </c>
      <c r="L83" s="18" t="s">
        <v>457</v>
      </c>
      <c r="M83" s="18">
        <v>1</v>
      </c>
      <c r="N83" s="18" t="s">
        <v>368</v>
      </c>
      <c r="O83" s="18">
        <v>0</v>
      </c>
      <c r="P83" s="18">
        <v>0</v>
      </c>
      <c r="Q83" s="18">
        <v>0</v>
      </c>
      <c r="R83" s="18">
        <v>0</v>
      </c>
      <c r="S83" s="18">
        <v>0</v>
      </c>
      <c r="T83" s="18">
        <v>0</v>
      </c>
      <c r="U83" s="18">
        <v>0</v>
      </c>
      <c r="V83" s="18">
        <v>0</v>
      </c>
      <c r="W83" s="18">
        <v>0</v>
      </c>
      <c r="X83" s="18">
        <v>0</v>
      </c>
      <c r="Y83" s="18">
        <v>0</v>
      </c>
      <c r="Z83" s="18">
        <v>0</v>
      </c>
      <c r="AA83" s="18">
        <v>0</v>
      </c>
      <c r="AB83" s="18">
        <v>0</v>
      </c>
      <c r="AC83" s="18">
        <v>0</v>
      </c>
      <c r="AD83" s="18">
        <v>0</v>
      </c>
      <c r="AE83" s="18">
        <v>0</v>
      </c>
      <c r="AF83" s="18">
        <v>0</v>
      </c>
      <c r="AG83" s="18">
        <v>0</v>
      </c>
      <c r="AH83" s="23" t="str">
        <f t="shared" si="38"/>
        <v>FF</v>
      </c>
      <c r="AI83" s="18">
        <v>0</v>
      </c>
      <c r="AJ83" s="18">
        <v>0</v>
      </c>
      <c r="AK83" s="18">
        <v>0</v>
      </c>
      <c r="AL83" s="18">
        <v>0</v>
      </c>
      <c r="AM83" s="18">
        <v>0</v>
      </c>
      <c r="AN83" s="18">
        <v>0</v>
      </c>
      <c r="AO83" s="18">
        <v>0</v>
      </c>
      <c r="AP83" s="18">
        <v>0</v>
      </c>
      <c r="AQ83" s="18">
        <v>0</v>
      </c>
      <c r="AR83" s="18">
        <v>0</v>
      </c>
      <c r="AS83" s="18">
        <v>0</v>
      </c>
      <c r="AT83" s="18">
        <v>0</v>
      </c>
      <c r="AU83" s="18">
        <v>0</v>
      </c>
      <c r="AV83" s="18">
        <v>0</v>
      </c>
      <c r="AW83" s="18">
        <v>0</v>
      </c>
      <c r="AX83" s="18">
        <v>0</v>
      </c>
      <c r="AY83" s="18">
        <v>0</v>
      </c>
      <c r="AZ83" s="18">
        <v>0</v>
      </c>
      <c r="BA83" s="18">
        <v>0</v>
      </c>
      <c r="BB83" s="18">
        <v>0</v>
      </c>
      <c r="BC83" s="18">
        <v>0</v>
      </c>
      <c r="BD83" s="18">
        <v>0</v>
      </c>
      <c r="BE83" s="18">
        <v>0</v>
      </c>
      <c r="BF83" s="18">
        <v>0</v>
      </c>
      <c r="BG83" s="18">
        <v>0</v>
      </c>
      <c r="BH83" s="18">
        <v>0</v>
      </c>
      <c r="BI83" s="18">
        <v>0</v>
      </c>
      <c r="BJ83" s="18">
        <v>0</v>
      </c>
      <c r="BK83" s="18">
        <v>0</v>
      </c>
      <c r="BL83" s="18">
        <v>0</v>
      </c>
      <c r="BM83" s="18">
        <v>0</v>
      </c>
      <c r="BN83" s="18">
        <v>0</v>
      </c>
      <c r="BO83" s="18">
        <v>0</v>
      </c>
      <c r="BP83" s="18">
        <v>0</v>
      </c>
      <c r="BQ83" s="18">
        <v>0</v>
      </c>
      <c r="BR83" s="18">
        <v>0</v>
      </c>
      <c r="BS83" s="18">
        <v>0</v>
      </c>
      <c r="BT83" s="18">
        <v>0</v>
      </c>
      <c r="BU83" s="18">
        <v>0</v>
      </c>
      <c r="BV83" s="18">
        <v>0</v>
      </c>
      <c r="BW83" s="18">
        <v>0</v>
      </c>
      <c r="BX83" s="18">
        <v>0</v>
      </c>
      <c r="BY83" s="18">
        <v>0</v>
      </c>
      <c r="BZ83" s="18" t="str">
        <f t="shared" si="30"/>
        <v>51</v>
      </c>
      <c r="CA83" s="18" t="s">
        <v>25</v>
      </c>
      <c r="CB83" s="18">
        <f t="shared" si="28"/>
        <v>72</v>
      </c>
      <c r="CC83" s="16" t="str">
        <f t="shared" si="31"/>
        <v>7B010148A8010C00000000000000000000000000000000000000FF00000000000000000000000000000000000000000000000000000000000000000000000000000000000000517D</v>
      </c>
      <c r="CD83" s="95">
        <v>82</v>
      </c>
      <c r="CE83" s="21"/>
      <c r="CF83" s="18" t="str">
        <f t="shared" si="32"/>
        <v>00</v>
      </c>
      <c r="CG83" s="18">
        <f t="shared" si="33"/>
        <v>0</v>
      </c>
      <c r="CH83" s="20"/>
      <c r="CI83" s="21"/>
    </row>
    <row r="84" spans="1:87" ht="33">
      <c r="A84" s="27"/>
      <c r="B84" s="157">
        <v>27</v>
      </c>
      <c r="C84" s="105" t="s">
        <v>369</v>
      </c>
      <c r="D84" s="104" t="s">
        <v>736</v>
      </c>
      <c r="E84" s="16">
        <v>1</v>
      </c>
      <c r="F84" s="101" t="str">
        <f t="shared" si="16"/>
        <v>000</v>
      </c>
      <c r="G84" s="22">
        <v>0</v>
      </c>
      <c r="H84" s="18" t="s">
        <v>18</v>
      </c>
      <c r="I84" s="18">
        <v>1</v>
      </c>
      <c r="J84" s="18">
        <v>1</v>
      </c>
      <c r="K84" s="18">
        <v>48</v>
      </c>
      <c r="L84" s="18" t="s">
        <v>457</v>
      </c>
      <c r="M84" s="18">
        <v>1</v>
      </c>
      <c r="N84" s="18" t="s">
        <v>368</v>
      </c>
      <c r="O84" s="18">
        <v>0</v>
      </c>
      <c r="P84" s="18">
        <v>0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23">
        <f>G84</f>
        <v>0</v>
      </c>
      <c r="AJ84" s="18">
        <v>0</v>
      </c>
      <c r="AK84" s="18">
        <v>0</v>
      </c>
      <c r="AL84" s="18">
        <v>0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0</v>
      </c>
      <c r="AS84" s="18">
        <v>0</v>
      </c>
      <c r="AT84" s="18">
        <v>0</v>
      </c>
      <c r="AU84" s="18">
        <v>0</v>
      </c>
      <c r="AV84" s="18">
        <v>0</v>
      </c>
      <c r="AW84" s="18">
        <v>0</v>
      </c>
      <c r="AX84" s="18">
        <v>0</v>
      </c>
      <c r="AY84" s="18">
        <v>0</v>
      </c>
      <c r="AZ84" s="18">
        <v>0</v>
      </c>
      <c r="BA84" s="18">
        <v>0</v>
      </c>
      <c r="BB84" s="18">
        <v>0</v>
      </c>
      <c r="BC84" s="18">
        <v>0</v>
      </c>
      <c r="BD84" s="18">
        <v>0</v>
      </c>
      <c r="BE84" s="18">
        <v>0</v>
      </c>
      <c r="BF84" s="18">
        <v>0</v>
      </c>
      <c r="BG84" s="18">
        <v>0</v>
      </c>
      <c r="BH84" s="18">
        <v>0</v>
      </c>
      <c r="BI84" s="18">
        <v>0</v>
      </c>
      <c r="BJ84" s="18">
        <v>0</v>
      </c>
      <c r="BK84" s="18">
        <v>0</v>
      </c>
      <c r="BL84" s="18">
        <v>0</v>
      </c>
      <c r="BM84" s="18">
        <v>0</v>
      </c>
      <c r="BN84" s="18">
        <v>0</v>
      </c>
      <c r="BO84" s="18">
        <v>0</v>
      </c>
      <c r="BP84" s="18">
        <v>0</v>
      </c>
      <c r="BQ84" s="18">
        <v>0</v>
      </c>
      <c r="BR84" s="18">
        <v>0</v>
      </c>
      <c r="BS84" s="18">
        <v>0</v>
      </c>
      <c r="BT84" s="18">
        <v>0</v>
      </c>
      <c r="BU84" s="18">
        <v>0</v>
      </c>
      <c r="BV84" s="18">
        <v>0</v>
      </c>
      <c r="BW84" s="18">
        <v>0</v>
      </c>
      <c r="BX84" s="18">
        <v>0</v>
      </c>
      <c r="BY84" s="18">
        <v>0</v>
      </c>
      <c r="BZ84" s="18" t="str">
        <f t="shared" si="30"/>
        <v>50</v>
      </c>
      <c r="CA84" s="18" t="s">
        <v>25</v>
      </c>
      <c r="CB84" s="18">
        <f t="shared" si="28"/>
        <v>72</v>
      </c>
      <c r="CC84" s="16" t="str">
        <f t="shared" si="31"/>
        <v>7B010148A8010C000000000000000000000000000000000000000000000000000000000000000000000000000000000000000000000000000000000000000000000000000000507D</v>
      </c>
      <c r="CD84" s="95">
        <v>83</v>
      </c>
      <c r="CE84" s="21"/>
      <c r="CF84" s="18" t="str">
        <f t="shared" si="32"/>
        <v>00</v>
      </c>
      <c r="CG84" s="18">
        <f t="shared" si="33"/>
        <v>0</v>
      </c>
      <c r="CH84" s="20"/>
      <c r="CI84" s="21"/>
    </row>
    <row r="85" spans="1:87" ht="33">
      <c r="A85" s="27"/>
      <c r="B85" s="158"/>
      <c r="C85" s="167" t="s">
        <v>405</v>
      </c>
      <c r="D85" s="104"/>
      <c r="E85" s="16">
        <v>2</v>
      </c>
      <c r="F85" s="101" t="str">
        <f t="shared" si="16"/>
        <v>127</v>
      </c>
      <c r="G85" s="22" t="s">
        <v>246</v>
      </c>
      <c r="H85" s="18" t="s">
        <v>18</v>
      </c>
      <c r="I85" s="18">
        <v>1</v>
      </c>
      <c r="J85" s="18">
        <v>1</v>
      </c>
      <c r="K85" s="18">
        <v>48</v>
      </c>
      <c r="L85" s="18" t="s">
        <v>457</v>
      </c>
      <c r="M85" s="18">
        <v>1</v>
      </c>
      <c r="N85" s="18" t="s">
        <v>368</v>
      </c>
      <c r="O85" s="18">
        <v>0</v>
      </c>
      <c r="P85" s="18">
        <v>0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23" t="str">
        <f t="shared" ref="AI85:AI86" si="39">G85</f>
        <v>7F</v>
      </c>
      <c r="AJ85" s="18">
        <v>0</v>
      </c>
      <c r="AK85" s="18">
        <v>0</v>
      </c>
      <c r="AL85" s="18">
        <v>0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0</v>
      </c>
      <c r="AS85" s="18">
        <v>0</v>
      </c>
      <c r="AT85" s="18">
        <v>0</v>
      </c>
      <c r="AU85" s="18">
        <v>0</v>
      </c>
      <c r="AV85" s="18">
        <v>0</v>
      </c>
      <c r="AW85" s="18">
        <v>0</v>
      </c>
      <c r="AX85" s="18">
        <v>0</v>
      </c>
      <c r="AY85" s="18">
        <v>0</v>
      </c>
      <c r="AZ85" s="18">
        <v>0</v>
      </c>
      <c r="BA85" s="18">
        <v>0</v>
      </c>
      <c r="BB85" s="18">
        <v>0</v>
      </c>
      <c r="BC85" s="18">
        <v>0</v>
      </c>
      <c r="BD85" s="18">
        <v>0</v>
      </c>
      <c r="BE85" s="18">
        <v>0</v>
      </c>
      <c r="BF85" s="18">
        <v>0</v>
      </c>
      <c r="BG85" s="18">
        <v>0</v>
      </c>
      <c r="BH85" s="18">
        <v>0</v>
      </c>
      <c r="BI85" s="18">
        <v>0</v>
      </c>
      <c r="BJ85" s="18">
        <v>0</v>
      </c>
      <c r="BK85" s="18">
        <v>0</v>
      </c>
      <c r="BL85" s="18">
        <v>0</v>
      </c>
      <c r="BM85" s="18">
        <v>0</v>
      </c>
      <c r="BN85" s="18">
        <v>0</v>
      </c>
      <c r="BO85" s="18">
        <v>0</v>
      </c>
      <c r="BP85" s="18">
        <v>0</v>
      </c>
      <c r="BQ85" s="18">
        <v>0</v>
      </c>
      <c r="BR85" s="18">
        <v>0</v>
      </c>
      <c r="BS85" s="18">
        <v>0</v>
      </c>
      <c r="BT85" s="18">
        <v>0</v>
      </c>
      <c r="BU85" s="18">
        <v>0</v>
      </c>
      <c r="BV85" s="18">
        <v>0</v>
      </c>
      <c r="BW85" s="18">
        <v>0</v>
      </c>
      <c r="BX85" s="18">
        <v>0</v>
      </c>
      <c r="BY85" s="18">
        <v>0</v>
      </c>
      <c r="BZ85" s="18" t="str">
        <f t="shared" si="30"/>
        <v>51</v>
      </c>
      <c r="CA85" s="18" t="s">
        <v>25</v>
      </c>
      <c r="CB85" s="18">
        <f t="shared" si="28"/>
        <v>72</v>
      </c>
      <c r="CC85" s="16" t="str">
        <f t="shared" si="31"/>
        <v>7B010148A8010C00000000000000000000000000000000000000007F000000000000000000000000000000000000000000000000000000000000000000000000000000000000517D</v>
      </c>
      <c r="CD85" s="95">
        <v>84</v>
      </c>
      <c r="CE85" s="21"/>
      <c r="CF85" s="18" t="str">
        <f t="shared" si="32"/>
        <v>00</v>
      </c>
      <c r="CG85" s="18">
        <f t="shared" si="33"/>
        <v>0</v>
      </c>
      <c r="CH85" s="20"/>
      <c r="CI85" s="21"/>
    </row>
    <row r="86" spans="1:87" ht="33">
      <c r="A86" s="27"/>
      <c r="B86" s="159"/>
      <c r="C86" s="168"/>
      <c r="D86" s="104"/>
      <c r="E86" s="16">
        <v>3</v>
      </c>
      <c r="F86" s="101" t="str">
        <f t="shared" si="16"/>
        <v>255</v>
      </c>
      <c r="G86" s="22" t="s">
        <v>22</v>
      </c>
      <c r="H86" s="18" t="s">
        <v>18</v>
      </c>
      <c r="I86" s="18">
        <v>1</v>
      </c>
      <c r="J86" s="18">
        <v>1</v>
      </c>
      <c r="K86" s="18">
        <v>48</v>
      </c>
      <c r="L86" s="18" t="s">
        <v>457</v>
      </c>
      <c r="M86" s="18">
        <v>1</v>
      </c>
      <c r="N86" s="18" t="s">
        <v>368</v>
      </c>
      <c r="O86" s="18">
        <v>0</v>
      </c>
      <c r="P86" s="18">
        <v>0</v>
      </c>
      <c r="Q86" s="18">
        <v>0</v>
      </c>
      <c r="R86" s="18">
        <v>0</v>
      </c>
      <c r="S86" s="18">
        <v>0</v>
      </c>
      <c r="T86" s="18">
        <v>0</v>
      </c>
      <c r="U86" s="18">
        <v>0</v>
      </c>
      <c r="V86" s="18">
        <v>0</v>
      </c>
      <c r="W86" s="18">
        <v>0</v>
      </c>
      <c r="X86" s="18">
        <v>0</v>
      </c>
      <c r="Y86" s="18">
        <v>0</v>
      </c>
      <c r="Z86" s="18">
        <v>0</v>
      </c>
      <c r="AA86" s="18">
        <v>0</v>
      </c>
      <c r="AB86" s="18">
        <v>0</v>
      </c>
      <c r="AC86" s="18">
        <v>0</v>
      </c>
      <c r="AD86" s="18">
        <v>0</v>
      </c>
      <c r="AE86" s="18">
        <v>0</v>
      </c>
      <c r="AF86" s="18">
        <v>0</v>
      </c>
      <c r="AG86" s="18">
        <v>0</v>
      </c>
      <c r="AH86" s="18">
        <v>0</v>
      </c>
      <c r="AI86" s="23" t="str">
        <f t="shared" si="39"/>
        <v>FF</v>
      </c>
      <c r="AJ86" s="18">
        <v>0</v>
      </c>
      <c r="AK86" s="18">
        <v>0</v>
      </c>
      <c r="AL86" s="18">
        <v>0</v>
      </c>
      <c r="AM86" s="18">
        <v>0</v>
      </c>
      <c r="AN86" s="18">
        <v>0</v>
      </c>
      <c r="AO86" s="18">
        <v>0</v>
      </c>
      <c r="AP86" s="18">
        <v>0</v>
      </c>
      <c r="AQ86" s="18">
        <v>0</v>
      </c>
      <c r="AR86" s="18">
        <v>0</v>
      </c>
      <c r="AS86" s="18">
        <v>0</v>
      </c>
      <c r="AT86" s="18">
        <v>0</v>
      </c>
      <c r="AU86" s="18">
        <v>0</v>
      </c>
      <c r="AV86" s="18">
        <v>0</v>
      </c>
      <c r="AW86" s="18">
        <v>0</v>
      </c>
      <c r="AX86" s="18">
        <v>0</v>
      </c>
      <c r="AY86" s="18">
        <v>0</v>
      </c>
      <c r="AZ86" s="18">
        <v>0</v>
      </c>
      <c r="BA86" s="18">
        <v>0</v>
      </c>
      <c r="BB86" s="18">
        <v>0</v>
      </c>
      <c r="BC86" s="18">
        <v>0</v>
      </c>
      <c r="BD86" s="18">
        <v>0</v>
      </c>
      <c r="BE86" s="18">
        <v>0</v>
      </c>
      <c r="BF86" s="18">
        <v>0</v>
      </c>
      <c r="BG86" s="18">
        <v>0</v>
      </c>
      <c r="BH86" s="18">
        <v>0</v>
      </c>
      <c r="BI86" s="18">
        <v>0</v>
      </c>
      <c r="BJ86" s="18">
        <v>0</v>
      </c>
      <c r="BK86" s="18">
        <v>0</v>
      </c>
      <c r="BL86" s="18">
        <v>0</v>
      </c>
      <c r="BM86" s="18">
        <v>0</v>
      </c>
      <c r="BN86" s="18">
        <v>0</v>
      </c>
      <c r="BO86" s="18">
        <v>0</v>
      </c>
      <c r="BP86" s="18">
        <v>0</v>
      </c>
      <c r="BQ86" s="18">
        <v>0</v>
      </c>
      <c r="BR86" s="18">
        <v>0</v>
      </c>
      <c r="BS86" s="18">
        <v>0</v>
      </c>
      <c r="BT86" s="18">
        <v>0</v>
      </c>
      <c r="BU86" s="18">
        <v>0</v>
      </c>
      <c r="BV86" s="18">
        <v>0</v>
      </c>
      <c r="BW86" s="18">
        <v>0</v>
      </c>
      <c r="BX86" s="18">
        <v>0</v>
      </c>
      <c r="BY86" s="18">
        <v>0</v>
      </c>
      <c r="BZ86" s="18" t="str">
        <f t="shared" si="30"/>
        <v>51</v>
      </c>
      <c r="CA86" s="18" t="s">
        <v>25</v>
      </c>
      <c r="CB86" s="18">
        <f t="shared" si="28"/>
        <v>72</v>
      </c>
      <c r="CC86" s="16" t="str">
        <f t="shared" si="31"/>
        <v>7B010148A8010C0000000000000000000000000000000000000000FF000000000000000000000000000000000000000000000000000000000000000000000000000000000000517D</v>
      </c>
      <c r="CD86" s="95">
        <v>85</v>
      </c>
      <c r="CE86" s="21"/>
      <c r="CF86" s="18" t="str">
        <f t="shared" si="32"/>
        <v>00</v>
      </c>
      <c r="CG86" s="18">
        <f t="shared" si="33"/>
        <v>0</v>
      </c>
      <c r="CH86" s="20"/>
      <c r="CI86" s="21"/>
    </row>
    <row r="87" spans="1:87" ht="33">
      <c r="A87" s="27"/>
      <c r="B87" s="157">
        <v>28</v>
      </c>
      <c r="C87" s="105" t="s">
        <v>367</v>
      </c>
      <c r="D87" s="104" t="s">
        <v>734</v>
      </c>
      <c r="E87" s="16">
        <v>1</v>
      </c>
      <c r="F87" s="101" t="str">
        <f t="shared" si="16"/>
        <v>000</v>
      </c>
      <c r="G87" s="22">
        <v>0</v>
      </c>
      <c r="H87" s="18" t="s">
        <v>18</v>
      </c>
      <c r="I87" s="18">
        <v>1</v>
      </c>
      <c r="J87" s="18">
        <v>1</v>
      </c>
      <c r="K87" s="18">
        <v>48</v>
      </c>
      <c r="L87" s="18" t="s">
        <v>457</v>
      </c>
      <c r="M87" s="18">
        <v>1</v>
      </c>
      <c r="N87" s="18" t="s">
        <v>368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0</v>
      </c>
      <c r="X87" s="18">
        <v>0</v>
      </c>
      <c r="Y87" s="18">
        <v>0</v>
      </c>
      <c r="Z87" s="18">
        <v>0</v>
      </c>
      <c r="AA87" s="18">
        <v>0</v>
      </c>
      <c r="AB87" s="18">
        <v>0</v>
      </c>
      <c r="AC87" s="18">
        <v>0</v>
      </c>
      <c r="AD87" s="18">
        <v>0</v>
      </c>
      <c r="AE87" s="18">
        <v>0</v>
      </c>
      <c r="AF87" s="18">
        <v>0</v>
      </c>
      <c r="AG87" s="18">
        <v>0</v>
      </c>
      <c r="AH87" s="18">
        <v>0</v>
      </c>
      <c r="AI87" s="18">
        <v>0</v>
      </c>
      <c r="AJ87" s="23">
        <f>G87</f>
        <v>0</v>
      </c>
      <c r="AK87" s="18">
        <v>0</v>
      </c>
      <c r="AL87" s="18">
        <v>0</v>
      </c>
      <c r="AM87" s="18">
        <v>0</v>
      </c>
      <c r="AN87" s="18">
        <v>0</v>
      </c>
      <c r="AO87" s="18">
        <v>0</v>
      </c>
      <c r="AP87" s="18">
        <v>0</v>
      </c>
      <c r="AQ87" s="18">
        <v>0</v>
      </c>
      <c r="AR87" s="18">
        <v>0</v>
      </c>
      <c r="AS87" s="18">
        <v>0</v>
      </c>
      <c r="AT87" s="18">
        <v>0</v>
      </c>
      <c r="AU87" s="18">
        <v>0</v>
      </c>
      <c r="AV87" s="18">
        <v>0</v>
      </c>
      <c r="AW87" s="18">
        <v>0</v>
      </c>
      <c r="AX87" s="18">
        <v>0</v>
      </c>
      <c r="AY87" s="18">
        <v>0</v>
      </c>
      <c r="AZ87" s="18">
        <v>0</v>
      </c>
      <c r="BA87" s="18">
        <v>0</v>
      </c>
      <c r="BB87" s="18">
        <v>0</v>
      </c>
      <c r="BC87" s="18">
        <v>0</v>
      </c>
      <c r="BD87" s="18">
        <v>0</v>
      </c>
      <c r="BE87" s="18">
        <v>0</v>
      </c>
      <c r="BF87" s="18">
        <v>0</v>
      </c>
      <c r="BG87" s="18">
        <v>0</v>
      </c>
      <c r="BH87" s="18">
        <v>0</v>
      </c>
      <c r="BI87" s="18">
        <v>0</v>
      </c>
      <c r="BJ87" s="18">
        <v>0</v>
      </c>
      <c r="BK87" s="18">
        <v>0</v>
      </c>
      <c r="BL87" s="18">
        <v>0</v>
      </c>
      <c r="BM87" s="18">
        <v>0</v>
      </c>
      <c r="BN87" s="18">
        <v>0</v>
      </c>
      <c r="BO87" s="18">
        <v>0</v>
      </c>
      <c r="BP87" s="18">
        <v>0</v>
      </c>
      <c r="BQ87" s="18">
        <v>0</v>
      </c>
      <c r="BR87" s="18">
        <v>0</v>
      </c>
      <c r="BS87" s="18">
        <v>0</v>
      </c>
      <c r="BT87" s="18">
        <v>0</v>
      </c>
      <c r="BU87" s="18">
        <v>0</v>
      </c>
      <c r="BV87" s="18">
        <v>0</v>
      </c>
      <c r="BW87" s="18">
        <v>0</v>
      </c>
      <c r="BX87" s="18">
        <v>0</v>
      </c>
      <c r="BY87" s="18">
        <v>0</v>
      </c>
      <c r="BZ87" s="18" t="str">
        <f t="shared" si="30"/>
        <v>50</v>
      </c>
      <c r="CA87" s="18" t="s">
        <v>25</v>
      </c>
      <c r="CB87" s="18">
        <f t="shared" si="28"/>
        <v>72</v>
      </c>
      <c r="CC87" s="16" t="str">
        <f t="shared" si="31"/>
        <v>7B010148A8010C000000000000000000000000000000000000000000000000000000000000000000000000000000000000000000000000000000000000000000000000000000507D</v>
      </c>
      <c r="CD87" s="95">
        <v>86</v>
      </c>
      <c r="CE87" s="21"/>
      <c r="CF87" s="18" t="str">
        <f t="shared" si="32"/>
        <v>00</v>
      </c>
      <c r="CG87" s="18">
        <f t="shared" si="33"/>
        <v>0</v>
      </c>
      <c r="CH87" s="20"/>
      <c r="CI87" s="21"/>
    </row>
    <row r="88" spans="1:87" ht="33">
      <c r="A88" s="27"/>
      <c r="B88" s="158"/>
      <c r="C88" s="167" t="s">
        <v>406</v>
      </c>
      <c r="D88" s="104"/>
      <c r="E88" s="16">
        <v>2</v>
      </c>
      <c r="F88" s="101" t="str">
        <f t="shared" si="16"/>
        <v>127</v>
      </c>
      <c r="G88" s="22" t="s">
        <v>246</v>
      </c>
      <c r="H88" s="18" t="s">
        <v>18</v>
      </c>
      <c r="I88" s="18">
        <v>1</v>
      </c>
      <c r="J88" s="18">
        <v>1</v>
      </c>
      <c r="K88" s="18">
        <v>48</v>
      </c>
      <c r="L88" s="18" t="s">
        <v>457</v>
      </c>
      <c r="M88" s="18">
        <v>1</v>
      </c>
      <c r="N88" s="18" t="s">
        <v>368</v>
      </c>
      <c r="O88" s="18">
        <v>0</v>
      </c>
      <c r="P88" s="18">
        <v>0</v>
      </c>
      <c r="Q88" s="18">
        <v>0</v>
      </c>
      <c r="R88" s="18">
        <v>0</v>
      </c>
      <c r="S88" s="18">
        <v>0</v>
      </c>
      <c r="T88" s="18">
        <v>0</v>
      </c>
      <c r="U88" s="18">
        <v>0</v>
      </c>
      <c r="V88" s="18">
        <v>0</v>
      </c>
      <c r="W88" s="18">
        <v>0</v>
      </c>
      <c r="X88" s="18">
        <v>0</v>
      </c>
      <c r="Y88" s="18">
        <v>0</v>
      </c>
      <c r="Z88" s="18">
        <v>0</v>
      </c>
      <c r="AA88" s="18">
        <v>0</v>
      </c>
      <c r="AB88" s="18">
        <v>0</v>
      </c>
      <c r="AC88" s="18">
        <v>0</v>
      </c>
      <c r="AD88" s="18">
        <v>0</v>
      </c>
      <c r="AE88" s="18">
        <v>0</v>
      </c>
      <c r="AF88" s="18">
        <v>0</v>
      </c>
      <c r="AG88" s="18">
        <v>0</v>
      </c>
      <c r="AH88" s="18">
        <v>0</v>
      </c>
      <c r="AI88" s="18">
        <v>0</v>
      </c>
      <c r="AJ88" s="23" t="str">
        <f t="shared" ref="AJ88:AJ89" si="40">G88</f>
        <v>7F</v>
      </c>
      <c r="AK88" s="18">
        <v>0</v>
      </c>
      <c r="AL88" s="18">
        <v>0</v>
      </c>
      <c r="AM88" s="18">
        <v>0</v>
      </c>
      <c r="AN88" s="18">
        <v>0</v>
      </c>
      <c r="AO88" s="18">
        <v>0</v>
      </c>
      <c r="AP88" s="18">
        <v>0</v>
      </c>
      <c r="AQ88" s="18">
        <v>0</v>
      </c>
      <c r="AR88" s="18">
        <v>0</v>
      </c>
      <c r="AS88" s="18">
        <v>0</v>
      </c>
      <c r="AT88" s="18">
        <v>0</v>
      </c>
      <c r="AU88" s="18">
        <v>0</v>
      </c>
      <c r="AV88" s="18">
        <v>0</v>
      </c>
      <c r="AW88" s="18">
        <v>0</v>
      </c>
      <c r="AX88" s="18">
        <v>0</v>
      </c>
      <c r="AY88" s="18">
        <v>0</v>
      </c>
      <c r="AZ88" s="18">
        <v>0</v>
      </c>
      <c r="BA88" s="18">
        <v>0</v>
      </c>
      <c r="BB88" s="18">
        <v>0</v>
      </c>
      <c r="BC88" s="18">
        <v>0</v>
      </c>
      <c r="BD88" s="18">
        <v>0</v>
      </c>
      <c r="BE88" s="18">
        <v>0</v>
      </c>
      <c r="BF88" s="18">
        <v>0</v>
      </c>
      <c r="BG88" s="18">
        <v>0</v>
      </c>
      <c r="BH88" s="18">
        <v>0</v>
      </c>
      <c r="BI88" s="18">
        <v>0</v>
      </c>
      <c r="BJ88" s="18">
        <v>0</v>
      </c>
      <c r="BK88" s="18">
        <v>0</v>
      </c>
      <c r="BL88" s="18">
        <v>0</v>
      </c>
      <c r="BM88" s="18">
        <v>0</v>
      </c>
      <c r="BN88" s="18">
        <v>0</v>
      </c>
      <c r="BO88" s="18">
        <v>0</v>
      </c>
      <c r="BP88" s="18">
        <v>0</v>
      </c>
      <c r="BQ88" s="18">
        <v>0</v>
      </c>
      <c r="BR88" s="18">
        <v>0</v>
      </c>
      <c r="BS88" s="18">
        <v>0</v>
      </c>
      <c r="BT88" s="18">
        <v>0</v>
      </c>
      <c r="BU88" s="18">
        <v>0</v>
      </c>
      <c r="BV88" s="18">
        <v>0</v>
      </c>
      <c r="BW88" s="18">
        <v>0</v>
      </c>
      <c r="BX88" s="18">
        <v>0</v>
      </c>
      <c r="BY88" s="18">
        <v>0</v>
      </c>
      <c r="BZ88" s="18" t="str">
        <f t="shared" si="30"/>
        <v>51</v>
      </c>
      <c r="CA88" s="18" t="s">
        <v>25</v>
      </c>
      <c r="CB88" s="18">
        <f t="shared" si="28"/>
        <v>72</v>
      </c>
      <c r="CC88" s="16" t="str">
        <f t="shared" si="31"/>
        <v>7B010148A8010C0000000000000000000000000000000000000000007F0000000000000000000000000000000000000000000000000000000000000000000000000000000000517D</v>
      </c>
      <c r="CD88" s="95">
        <v>87</v>
      </c>
      <c r="CE88" s="21"/>
      <c r="CF88" s="18" t="str">
        <f t="shared" si="32"/>
        <v>00</v>
      </c>
      <c r="CG88" s="18">
        <f t="shared" si="33"/>
        <v>0</v>
      </c>
      <c r="CH88" s="20"/>
      <c r="CI88" s="21"/>
    </row>
    <row r="89" spans="1:87" ht="33">
      <c r="A89" s="27"/>
      <c r="B89" s="159"/>
      <c r="C89" s="168"/>
      <c r="D89" s="104"/>
      <c r="E89" s="16">
        <v>3</v>
      </c>
      <c r="F89" s="101" t="str">
        <f t="shared" si="16"/>
        <v>255</v>
      </c>
      <c r="G89" s="22" t="s">
        <v>22</v>
      </c>
      <c r="H89" s="18" t="s">
        <v>18</v>
      </c>
      <c r="I89" s="18">
        <v>1</v>
      </c>
      <c r="J89" s="18">
        <v>1</v>
      </c>
      <c r="K89" s="18">
        <v>48</v>
      </c>
      <c r="L89" s="18" t="s">
        <v>457</v>
      </c>
      <c r="M89" s="18">
        <v>1</v>
      </c>
      <c r="N89" s="18" t="s">
        <v>368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0</v>
      </c>
      <c r="AG89" s="18">
        <v>0</v>
      </c>
      <c r="AH89" s="18">
        <v>0</v>
      </c>
      <c r="AI89" s="18">
        <v>0</v>
      </c>
      <c r="AJ89" s="23" t="str">
        <f t="shared" si="40"/>
        <v>FF</v>
      </c>
      <c r="AK89" s="18">
        <v>0</v>
      </c>
      <c r="AL89" s="18">
        <v>0</v>
      </c>
      <c r="AM89" s="18">
        <v>0</v>
      </c>
      <c r="AN89" s="18">
        <v>0</v>
      </c>
      <c r="AO89" s="18">
        <v>0</v>
      </c>
      <c r="AP89" s="18">
        <v>0</v>
      </c>
      <c r="AQ89" s="18">
        <v>0</v>
      </c>
      <c r="AR89" s="18">
        <v>0</v>
      </c>
      <c r="AS89" s="18">
        <v>0</v>
      </c>
      <c r="AT89" s="18">
        <v>0</v>
      </c>
      <c r="AU89" s="18">
        <v>0</v>
      </c>
      <c r="AV89" s="18">
        <v>0</v>
      </c>
      <c r="AW89" s="18">
        <v>0</v>
      </c>
      <c r="AX89" s="18">
        <v>0</v>
      </c>
      <c r="AY89" s="18">
        <v>0</v>
      </c>
      <c r="AZ89" s="18">
        <v>0</v>
      </c>
      <c r="BA89" s="18">
        <v>0</v>
      </c>
      <c r="BB89" s="18">
        <v>0</v>
      </c>
      <c r="BC89" s="18">
        <v>0</v>
      </c>
      <c r="BD89" s="18">
        <v>0</v>
      </c>
      <c r="BE89" s="18">
        <v>0</v>
      </c>
      <c r="BF89" s="18">
        <v>0</v>
      </c>
      <c r="BG89" s="18">
        <v>0</v>
      </c>
      <c r="BH89" s="18">
        <v>0</v>
      </c>
      <c r="BI89" s="18">
        <v>0</v>
      </c>
      <c r="BJ89" s="18">
        <v>0</v>
      </c>
      <c r="BK89" s="18">
        <v>0</v>
      </c>
      <c r="BL89" s="18">
        <v>0</v>
      </c>
      <c r="BM89" s="18">
        <v>0</v>
      </c>
      <c r="BN89" s="18">
        <v>0</v>
      </c>
      <c r="BO89" s="18">
        <v>0</v>
      </c>
      <c r="BP89" s="18">
        <v>0</v>
      </c>
      <c r="BQ89" s="18">
        <v>0</v>
      </c>
      <c r="BR89" s="18">
        <v>0</v>
      </c>
      <c r="BS89" s="18">
        <v>0</v>
      </c>
      <c r="BT89" s="18">
        <v>0</v>
      </c>
      <c r="BU89" s="18">
        <v>0</v>
      </c>
      <c r="BV89" s="18">
        <v>0</v>
      </c>
      <c r="BW89" s="18">
        <v>0</v>
      </c>
      <c r="BX89" s="18">
        <v>0</v>
      </c>
      <c r="BY89" s="18">
        <v>0</v>
      </c>
      <c r="BZ89" s="18" t="str">
        <f t="shared" si="30"/>
        <v>51</v>
      </c>
      <c r="CA89" s="18" t="s">
        <v>25</v>
      </c>
      <c r="CB89" s="18">
        <f t="shared" si="28"/>
        <v>72</v>
      </c>
      <c r="CC89" s="16" t="str">
        <f t="shared" si="31"/>
        <v>7B010148A8010C000000000000000000000000000000000000000000FF0000000000000000000000000000000000000000000000000000000000000000000000000000000000517D</v>
      </c>
      <c r="CD89" s="95">
        <v>88</v>
      </c>
      <c r="CE89" s="21"/>
      <c r="CF89" s="18" t="str">
        <f t="shared" si="32"/>
        <v>00</v>
      </c>
      <c r="CG89" s="18">
        <f t="shared" si="33"/>
        <v>0</v>
      </c>
      <c r="CH89" s="20"/>
      <c r="CI89" s="21"/>
    </row>
    <row r="90" spans="1:87" ht="33">
      <c r="A90" s="27"/>
      <c r="B90" s="157">
        <v>29</v>
      </c>
      <c r="C90" s="105" t="s">
        <v>369</v>
      </c>
      <c r="D90" s="104" t="s">
        <v>736</v>
      </c>
      <c r="E90" s="16">
        <v>1</v>
      </c>
      <c r="F90" s="101" t="str">
        <f t="shared" si="16"/>
        <v>000</v>
      </c>
      <c r="G90" s="22">
        <v>0</v>
      </c>
      <c r="H90" s="18" t="s">
        <v>18</v>
      </c>
      <c r="I90" s="18">
        <v>1</v>
      </c>
      <c r="J90" s="18">
        <v>1</v>
      </c>
      <c r="K90" s="18">
        <v>48</v>
      </c>
      <c r="L90" s="18" t="s">
        <v>457</v>
      </c>
      <c r="M90" s="18">
        <v>1</v>
      </c>
      <c r="N90" s="18" t="s">
        <v>368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8">
        <v>0</v>
      </c>
      <c r="AG90" s="18">
        <v>0</v>
      </c>
      <c r="AH90" s="18">
        <v>0</v>
      </c>
      <c r="AI90" s="18">
        <v>0</v>
      </c>
      <c r="AJ90" s="18">
        <v>0</v>
      </c>
      <c r="AK90" s="23">
        <f>G90</f>
        <v>0</v>
      </c>
      <c r="AL90" s="18">
        <v>0</v>
      </c>
      <c r="AM90" s="18">
        <v>0</v>
      </c>
      <c r="AN90" s="18">
        <v>0</v>
      </c>
      <c r="AO90" s="18">
        <v>0</v>
      </c>
      <c r="AP90" s="18">
        <v>0</v>
      </c>
      <c r="AQ90" s="18">
        <v>0</v>
      </c>
      <c r="AR90" s="18">
        <v>0</v>
      </c>
      <c r="AS90" s="18">
        <v>0</v>
      </c>
      <c r="AT90" s="18">
        <v>0</v>
      </c>
      <c r="AU90" s="18">
        <v>0</v>
      </c>
      <c r="AV90" s="18">
        <v>0</v>
      </c>
      <c r="AW90" s="18">
        <v>0</v>
      </c>
      <c r="AX90" s="18">
        <v>0</v>
      </c>
      <c r="AY90" s="18">
        <v>0</v>
      </c>
      <c r="AZ90" s="18">
        <v>0</v>
      </c>
      <c r="BA90" s="18">
        <v>0</v>
      </c>
      <c r="BB90" s="18">
        <v>0</v>
      </c>
      <c r="BC90" s="18">
        <v>0</v>
      </c>
      <c r="BD90" s="18">
        <v>0</v>
      </c>
      <c r="BE90" s="18">
        <v>0</v>
      </c>
      <c r="BF90" s="18">
        <v>0</v>
      </c>
      <c r="BG90" s="18">
        <v>0</v>
      </c>
      <c r="BH90" s="18">
        <v>0</v>
      </c>
      <c r="BI90" s="18">
        <v>0</v>
      </c>
      <c r="BJ90" s="18">
        <v>0</v>
      </c>
      <c r="BK90" s="18">
        <v>0</v>
      </c>
      <c r="BL90" s="18">
        <v>0</v>
      </c>
      <c r="BM90" s="18">
        <v>0</v>
      </c>
      <c r="BN90" s="18">
        <v>0</v>
      </c>
      <c r="BO90" s="18">
        <v>0</v>
      </c>
      <c r="BP90" s="18">
        <v>0</v>
      </c>
      <c r="BQ90" s="18">
        <v>0</v>
      </c>
      <c r="BR90" s="18">
        <v>0</v>
      </c>
      <c r="BS90" s="18">
        <v>0</v>
      </c>
      <c r="BT90" s="18">
        <v>0</v>
      </c>
      <c r="BU90" s="18">
        <v>0</v>
      </c>
      <c r="BV90" s="18">
        <v>0</v>
      </c>
      <c r="BW90" s="18">
        <v>0</v>
      </c>
      <c r="BX90" s="18">
        <v>0</v>
      </c>
      <c r="BY90" s="18">
        <v>0</v>
      </c>
      <c r="BZ90" s="18" t="str">
        <f t="shared" si="30"/>
        <v>50</v>
      </c>
      <c r="CA90" s="18" t="s">
        <v>25</v>
      </c>
      <c r="CB90" s="18">
        <f t="shared" si="28"/>
        <v>72</v>
      </c>
      <c r="CC90" s="16" t="str">
        <f t="shared" si="31"/>
        <v>7B010148A8010C000000000000000000000000000000000000000000000000000000000000000000000000000000000000000000000000000000000000000000000000000000507D</v>
      </c>
      <c r="CD90" s="95">
        <v>89</v>
      </c>
      <c r="CE90" s="21"/>
      <c r="CF90" s="18" t="str">
        <f t="shared" si="32"/>
        <v>00</v>
      </c>
      <c r="CG90" s="18">
        <f t="shared" si="33"/>
        <v>0</v>
      </c>
      <c r="CH90" s="20"/>
      <c r="CI90" s="21"/>
    </row>
    <row r="91" spans="1:87" ht="33">
      <c r="A91" s="27"/>
      <c r="B91" s="158"/>
      <c r="C91" s="167" t="s">
        <v>407</v>
      </c>
      <c r="D91" s="104"/>
      <c r="E91" s="16">
        <v>2</v>
      </c>
      <c r="F91" s="101" t="str">
        <f t="shared" si="16"/>
        <v>127</v>
      </c>
      <c r="G91" s="22" t="s">
        <v>246</v>
      </c>
      <c r="H91" s="18" t="s">
        <v>18</v>
      </c>
      <c r="I91" s="18">
        <v>1</v>
      </c>
      <c r="J91" s="18">
        <v>1</v>
      </c>
      <c r="K91" s="18">
        <v>48</v>
      </c>
      <c r="L91" s="18" t="s">
        <v>457</v>
      </c>
      <c r="M91" s="18">
        <v>1</v>
      </c>
      <c r="N91" s="18" t="s">
        <v>368</v>
      </c>
      <c r="O91" s="18">
        <v>0</v>
      </c>
      <c r="P91" s="18">
        <v>0</v>
      </c>
      <c r="Q91" s="18">
        <v>0</v>
      </c>
      <c r="R91" s="18">
        <v>0</v>
      </c>
      <c r="S91" s="18">
        <v>0</v>
      </c>
      <c r="T91" s="18">
        <v>0</v>
      </c>
      <c r="U91" s="18">
        <v>0</v>
      </c>
      <c r="V91" s="18">
        <v>0</v>
      </c>
      <c r="W91" s="18">
        <v>0</v>
      </c>
      <c r="X91" s="18">
        <v>0</v>
      </c>
      <c r="Y91" s="18">
        <v>0</v>
      </c>
      <c r="Z91" s="18">
        <v>0</v>
      </c>
      <c r="AA91" s="18">
        <v>0</v>
      </c>
      <c r="AB91" s="18">
        <v>0</v>
      </c>
      <c r="AC91" s="18">
        <v>0</v>
      </c>
      <c r="AD91" s="18">
        <v>0</v>
      </c>
      <c r="AE91" s="18">
        <v>0</v>
      </c>
      <c r="AF91" s="18">
        <v>0</v>
      </c>
      <c r="AG91" s="18">
        <v>0</v>
      </c>
      <c r="AH91" s="18">
        <v>0</v>
      </c>
      <c r="AI91" s="18">
        <v>0</v>
      </c>
      <c r="AJ91" s="18">
        <v>0</v>
      </c>
      <c r="AK91" s="23" t="str">
        <f t="shared" ref="AK91:AK92" si="41">G91</f>
        <v>7F</v>
      </c>
      <c r="AL91" s="18">
        <v>0</v>
      </c>
      <c r="AM91" s="18">
        <v>0</v>
      </c>
      <c r="AN91" s="18">
        <v>0</v>
      </c>
      <c r="AO91" s="18">
        <v>0</v>
      </c>
      <c r="AP91" s="18">
        <v>0</v>
      </c>
      <c r="AQ91" s="18">
        <v>0</v>
      </c>
      <c r="AR91" s="18">
        <v>0</v>
      </c>
      <c r="AS91" s="18">
        <v>0</v>
      </c>
      <c r="AT91" s="18">
        <v>0</v>
      </c>
      <c r="AU91" s="18">
        <v>0</v>
      </c>
      <c r="AV91" s="18">
        <v>0</v>
      </c>
      <c r="AW91" s="18">
        <v>0</v>
      </c>
      <c r="AX91" s="18">
        <v>0</v>
      </c>
      <c r="AY91" s="18">
        <v>0</v>
      </c>
      <c r="AZ91" s="18">
        <v>0</v>
      </c>
      <c r="BA91" s="18">
        <v>0</v>
      </c>
      <c r="BB91" s="18">
        <v>0</v>
      </c>
      <c r="BC91" s="18">
        <v>0</v>
      </c>
      <c r="BD91" s="18">
        <v>0</v>
      </c>
      <c r="BE91" s="18">
        <v>0</v>
      </c>
      <c r="BF91" s="18">
        <v>0</v>
      </c>
      <c r="BG91" s="18">
        <v>0</v>
      </c>
      <c r="BH91" s="18">
        <v>0</v>
      </c>
      <c r="BI91" s="18">
        <v>0</v>
      </c>
      <c r="BJ91" s="18">
        <v>0</v>
      </c>
      <c r="BK91" s="18">
        <v>0</v>
      </c>
      <c r="BL91" s="18">
        <v>0</v>
      </c>
      <c r="BM91" s="18">
        <v>0</v>
      </c>
      <c r="BN91" s="18">
        <v>0</v>
      </c>
      <c r="BO91" s="18">
        <v>0</v>
      </c>
      <c r="BP91" s="18">
        <v>0</v>
      </c>
      <c r="BQ91" s="18">
        <v>0</v>
      </c>
      <c r="BR91" s="18">
        <v>0</v>
      </c>
      <c r="BS91" s="18">
        <v>0</v>
      </c>
      <c r="BT91" s="18">
        <v>0</v>
      </c>
      <c r="BU91" s="18">
        <v>0</v>
      </c>
      <c r="BV91" s="18">
        <v>0</v>
      </c>
      <c r="BW91" s="18">
        <v>0</v>
      </c>
      <c r="BX91" s="18">
        <v>0</v>
      </c>
      <c r="BY91" s="18">
        <v>0</v>
      </c>
      <c r="BZ91" s="18" t="str">
        <f t="shared" si="30"/>
        <v>51</v>
      </c>
      <c r="CA91" s="18" t="s">
        <v>25</v>
      </c>
      <c r="CB91" s="18">
        <f t="shared" si="28"/>
        <v>72</v>
      </c>
      <c r="CC91" s="16" t="str">
        <f t="shared" si="31"/>
        <v>7B010148A8010C000000000000000000000000000000000000000000007F00000000000000000000000000000000000000000000000000000000000000000000000000000000517D</v>
      </c>
      <c r="CD91" s="95">
        <v>90</v>
      </c>
      <c r="CE91" s="21"/>
      <c r="CF91" s="18" t="str">
        <f t="shared" si="32"/>
        <v>00</v>
      </c>
      <c r="CG91" s="18">
        <f t="shared" si="33"/>
        <v>0</v>
      </c>
      <c r="CH91" s="20"/>
      <c r="CI91" s="21"/>
    </row>
    <row r="92" spans="1:87" ht="33">
      <c r="A92" s="27"/>
      <c r="B92" s="159"/>
      <c r="C92" s="168"/>
      <c r="D92" s="104"/>
      <c r="E92" s="16">
        <v>3</v>
      </c>
      <c r="F92" s="101" t="str">
        <f t="shared" si="16"/>
        <v>255</v>
      </c>
      <c r="G92" s="22" t="s">
        <v>22</v>
      </c>
      <c r="H92" s="18" t="s">
        <v>18</v>
      </c>
      <c r="I92" s="18">
        <v>1</v>
      </c>
      <c r="J92" s="18">
        <v>1</v>
      </c>
      <c r="K92" s="18">
        <v>48</v>
      </c>
      <c r="L92" s="18" t="s">
        <v>457</v>
      </c>
      <c r="M92" s="18">
        <v>1</v>
      </c>
      <c r="N92" s="18" t="s">
        <v>368</v>
      </c>
      <c r="O92" s="18">
        <v>0</v>
      </c>
      <c r="P92" s="18">
        <v>0</v>
      </c>
      <c r="Q92" s="18">
        <v>0</v>
      </c>
      <c r="R92" s="18">
        <v>0</v>
      </c>
      <c r="S92" s="18">
        <v>0</v>
      </c>
      <c r="T92" s="18">
        <v>0</v>
      </c>
      <c r="U92" s="18">
        <v>0</v>
      </c>
      <c r="V92" s="18">
        <v>0</v>
      </c>
      <c r="W92" s="18">
        <v>0</v>
      </c>
      <c r="X92" s="18">
        <v>0</v>
      </c>
      <c r="Y92" s="18">
        <v>0</v>
      </c>
      <c r="Z92" s="18">
        <v>0</v>
      </c>
      <c r="AA92" s="18">
        <v>0</v>
      </c>
      <c r="AB92" s="18">
        <v>0</v>
      </c>
      <c r="AC92" s="18">
        <v>0</v>
      </c>
      <c r="AD92" s="18">
        <v>0</v>
      </c>
      <c r="AE92" s="18">
        <v>0</v>
      </c>
      <c r="AF92" s="18">
        <v>0</v>
      </c>
      <c r="AG92" s="18">
        <v>0</v>
      </c>
      <c r="AH92" s="18">
        <v>0</v>
      </c>
      <c r="AI92" s="18">
        <v>0</v>
      </c>
      <c r="AJ92" s="18">
        <v>0</v>
      </c>
      <c r="AK92" s="23" t="str">
        <f t="shared" si="41"/>
        <v>FF</v>
      </c>
      <c r="AL92" s="18">
        <v>0</v>
      </c>
      <c r="AM92" s="18">
        <v>0</v>
      </c>
      <c r="AN92" s="18">
        <v>0</v>
      </c>
      <c r="AO92" s="18">
        <v>0</v>
      </c>
      <c r="AP92" s="18">
        <v>0</v>
      </c>
      <c r="AQ92" s="18">
        <v>0</v>
      </c>
      <c r="AR92" s="18">
        <v>0</v>
      </c>
      <c r="AS92" s="18">
        <v>0</v>
      </c>
      <c r="AT92" s="18">
        <v>0</v>
      </c>
      <c r="AU92" s="18">
        <v>0</v>
      </c>
      <c r="AV92" s="18">
        <v>0</v>
      </c>
      <c r="AW92" s="18">
        <v>0</v>
      </c>
      <c r="AX92" s="18">
        <v>0</v>
      </c>
      <c r="AY92" s="18">
        <v>0</v>
      </c>
      <c r="AZ92" s="18">
        <v>0</v>
      </c>
      <c r="BA92" s="18">
        <v>0</v>
      </c>
      <c r="BB92" s="18">
        <v>0</v>
      </c>
      <c r="BC92" s="18">
        <v>0</v>
      </c>
      <c r="BD92" s="18">
        <v>0</v>
      </c>
      <c r="BE92" s="18">
        <v>0</v>
      </c>
      <c r="BF92" s="18">
        <v>0</v>
      </c>
      <c r="BG92" s="18">
        <v>0</v>
      </c>
      <c r="BH92" s="18">
        <v>0</v>
      </c>
      <c r="BI92" s="18">
        <v>0</v>
      </c>
      <c r="BJ92" s="18">
        <v>0</v>
      </c>
      <c r="BK92" s="18">
        <v>0</v>
      </c>
      <c r="BL92" s="18">
        <v>0</v>
      </c>
      <c r="BM92" s="18">
        <v>0</v>
      </c>
      <c r="BN92" s="18">
        <v>0</v>
      </c>
      <c r="BO92" s="18">
        <v>0</v>
      </c>
      <c r="BP92" s="18">
        <v>0</v>
      </c>
      <c r="BQ92" s="18">
        <v>0</v>
      </c>
      <c r="BR92" s="18">
        <v>0</v>
      </c>
      <c r="BS92" s="18">
        <v>0</v>
      </c>
      <c r="BT92" s="18">
        <v>0</v>
      </c>
      <c r="BU92" s="18">
        <v>0</v>
      </c>
      <c r="BV92" s="18">
        <v>0</v>
      </c>
      <c r="BW92" s="18">
        <v>0</v>
      </c>
      <c r="BX92" s="18">
        <v>0</v>
      </c>
      <c r="BY92" s="18">
        <v>0</v>
      </c>
      <c r="BZ92" s="18" t="str">
        <f t="shared" si="30"/>
        <v>51</v>
      </c>
      <c r="CA92" s="18" t="s">
        <v>25</v>
      </c>
      <c r="CB92" s="18">
        <f t="shared" si="28"/>
        <v>72</v>
      </c>
      <c r="CC92" s="16" t="str">
        <f t="shared" si="31"/>
        <v>7B010148A8010C00000000000000000000000000000000000000000000FF00000000000000000000000000000000000000000000000000000000000000000000000000000000517D</v>
      </c>
      <c r="CD92" s="95">
        <v>91</v>
      </c>
      <c r="CE92" s="21"/>
      <c r="CF92" s="18" t="str">
        <f t="shared" si="32"/>
        <v>00</v>
      </c>
      <c r="CG92" s="18">
        <f t="shared" si="33"/>
        <v>0</v>
      </c>
      <c r="CH92" s="20"/>
      <c r="CI92" s="21"/>
    </row>
    <row r="93" spans="1:87" ht="33">
      <c r="A93" s="27"/>
      <c r="B93" s="157">
        <v>30</v>
      </c>
      <c r="C93" s="105" t="s">
        <v>367</v>
      </c>
      <c r="D93" s="104" t="s">
        <v>734</v>
      </c>
      <c r="E93" s="16">
        <v>1</v>
      </c>
      <c r="F93" s="101" t="str">
        <f t="shared" si="16"/>
        <v>000</v>
      </c>
      <c r="G93" s="22">
        <v>0</v>
      </c>
      <c r="H93" s="18" t="s">
        <v>18</v>
      </c>
      <c r="I93" s="18">
        <v>1</v>
      </c>
      <c r="J93" s="18">
        <v>1</v>
      </c>
      <c r="K93" s="18">
        <v>48</v>
      </c>
      <c r="L93" s="18" t="s">
        <v>457</v>
      </c>
      <c r="M93" s="18">
        <v>1</v>
      </c>
      <c r="N93" s="18" t="s">
        <v>368</v>
      </c>
      <c r="O93" s="18">
        <v>0</v>
      </c>
      <c r="P93" s="18">
        <v>0</v>
      </c>
      <c r="Q93" s="18">
        <v>0</v>
      </c>
      <c r="R93" s="18">
        <v>0</v>
      </c>
      <c r="S93" s="18">
        <v>0</v>
      </c>
      <c r="T93" s="18">
        <v>0</v>
      </c>
      <c r="U93" s="18">
        <v>0</v>
      </c>
      <c r="V93" s="18">
        <v>0</v>
      </c>
      <c r="W93" s="18">
        <v>0</v>
      </c>
      <c r="X93" s="18">
        <v>0</v>
      </c>
      <c r="Y93" s="18">
        <v>0</v>
      </c>
      <c r="Z93" s="18">
        <v>0</v>
      </c>
      <c r="AA93" s="18">
        <v>0</v>
      </c>
      <c r="AB93" s="18">
        <v>0</v>
      </c>
      <c r="AC93" s="18">
        <v>0</v>
      </c>
      <c r="AD93" s="18">
        <v>0</v>
      </c>
      <c r="AE93" s="18">
        <v>0</v>
      </c>
      <c r="AF93" s="18">
        <v>0</v>
      </c>
      <c r="AG93" s="18">
        <v>0</v>
      </c>
      <c r="AH93" s="18">
        <v>0</v>
      </c>
      <c r="AI93" s="18">
        <v>0</v>
      </c>
      <c r="AJ93" s="18">
        <v>0</v>
      </c>
      <c r="AK93" s="18">
        <v>0</v>
      </c>
      <c r="AL93" s="23">
        <f>G93</f>
        <v>0</v>
      </c>
      <c r="AM93" s="18">
        <v>0</v>
      </c>
      <c r="AN93" s="18">
        <v>0</v>
      </c>
      <c r="AO93" s="18">
        <v>0</v>
      </c>
      <c r="AP93" s="18">
        <v>0</v>
      </c>
      <c r="AQ93" s="18">
        <v>0</v>
      </c>
      <c r="AR93" s="18">
        <v>0</v>
      </c>
      <c r="AS93" s="18">
        <v>0</v>
      </c>
      <c r="AT93" s="18">
        <v>0</v>
      </c>
      <c r="AU93" s="18">
        <v>0</v>
      </c>
      <c r="AV93" s="18">
        <v>0</v>
      </c>
      <c r="AW93" s="18">
        <v>0</v>
      </c>
      <c r="AX93" s="18">
        <v>0</v>
      </c>
      <c r="AY93" s="18">
        <v>0</v>
      </c>
      <c r="AZ93" s="18">
        <v>0</v>
      </c>
      <c r="BA93" s="18">
        <v>0</v>
      </c>
      <c r="BB93" s="18">
        <v>0</v>
      </c>
      <c r="BC93" s="18">
        <v>0</v>
      </c>
      <c r="BD93" s="18">
        <v>0</v>
      </c>
      <c r="BE93" s="18">
        <v>0</v>
      </c>
      <c r="BF93" s="18">
        <v>0</v>
      </c>
      <c r="BG93" s="18">
        <v>0</v>
      </c>
      <c r="BH93" s="18">
        <v>0</v>
      </c>
      <c r="BI93" s="18">
        <v>0</v>
      </c>
      <c r="BJ93" s="18">
        <v>0</v>
      </c>
      <c r="BK93" s="18">
        <v>0</v>
      </c>
      <c r="BL93" s="18">
        <v>0</v>
      </c>
      <c r="BM93" s="18">
        <v>0</v>
      </c>
      <c r="BN93" s="18">
        <v>0</v>
      </c>
      <c r="BO93" s="18">
        <v>0</v>
      </c>
      <c r="BP93" s="18">
        <v>0</v>
      </c>
      <c r="BQ93" s="18">
        <v>0</v>
      </c>
      <c r="BR93" s="18">
        <v>0</v>
      </c>
      <c r="BS93" s="18">
        <v>0</v>
      </c>
      <c r="BT93" s="18">
        <v>0</v>
      </c>
      <c r="BU93" s="18">
        <v>0</v>
      </c>
      <c r="BV93" s="18">
        <v>0</v>
      </c>
      <c r="BW93" s="18">
        <v>0</v>
      </c>
      <c r="BX93" s="18">
        <v>0</v>
      </c>
      <c r="BY93" s="18">
        <v>0</v>
      </c>
      <c r="BZ93" s="18" t="str">
        <f t="shared" si="30"/>
        <v>50</v>
      </c>
      <c r="CA93" s="18" t="s">
        <v>25</v>
      </c>
      <c r="CB93" s="18">
        <f t="shared" si="28"/>
        <v>72</v>
      </c>
      <c r="CC93" s="16" t="str">
        <f t="shared" si="31"/>
        <v>7B010148A8010C000000000000000000000000000000000000000000000000000000000000000000000000000000000000000000000000000000000000000000000000000000507D</v>
      </c>
      <c r="CD93" s="95">
        <v>92</v>
      </c>
      <c r="CE93" s="21"/>
      <c r="CF93" s="18" t="str">
        <f t="shared" si="32"/>
        <v>00</v>
      </c>
      <c r="CG93" s="18">
        <f t="shared" si="33"/>
        <v>0</v>
      </c>
      <c r="CH93" s="20"/>
      <c r="CI93" s="21"/>
    </row>
    <row r="94" spans="1:87" ht="33">
      <c r="A94" s="27"/>
      <c r="B94" s="158"/>
      <c r="C94" s="167" t="s">
        <v>408</v>
      </c>
      <c r="D94" s="104"/>
      <c r="E94" s="16">
        <v>2</v>
      </c>
      <c r="F94" s="101" t="str">
        <f t="shared" si="16"/>
        <v>127</v>
      </c>
      <c r="G94" s="22" t="s">
        <v>246</v>
      </c>
      <c r="H94" s="18" t="s">
        <v>18</v>
      </c>
      <c r="I94" s="18">
        <v>1</v>
      </c>
      <c r="J94" s="18">
        <v>1</v>
      </c>
      <c r="K94" s="18">
        <v>48</v>
      </c>
      <c r="L94" s="18" t="s">
        <v>457</v>
      </c>
      <c r="M94" s="18">
        <v>1</v>
      </c>
      <c r="N94" s="18" t="s">
        <v>368</v>
      </c>
      <c r="O94" s="18">
        <v>0</v>
      </c>
      <c r="P94" s="18">
        <v>0</v>
      </c>
      <c r="Q94" s="18">
        <v>0</v>
      </c>
      <c r="R94" s="18">
        <v>0</v>
      </c>
      <c r="S94" s="18">
        <v>0</v>
      </c>
      <c r="T94" s="18">
        <v>0</v>
      </c>
      <c r="U94" s="18">
        <v>0</v>
      </c>
      <c r="V94" s="18">
        <v>0</v>
      </c>
      <c r="W94" s="18">
        <v>0</v>
      </c>
      <c r="X94" s="18">
        <v>0</v>
      </c>
      <c r="Y94" s="18">
        <v>0</v>
      </c>
      <c r="Z94" s="18">
        <v>0</v>
      </c>
      <c r="AA94" s="18">
        <v>0</v>
      </c>
      <c r="AB94" s="18">
        <v>0</v>
      </c>
      <c r="AC94" s="18">
        <v>0</v>
      </c>
      <c r="AD94" s="18">
        <v>0</v>
      </c>
      <c r="AE94" s="18">
        <v>0</v>
      </c>
      <c r="AF94" s="18">
        <v>0</v>
      </c>
      <c r="AG94" s="18">
        <v>0</v>
      </c>
      <c r="AH94" s="18">
        <v>0</v>
      </c>
      <c r="AI94" s="18">
        <v>0</v>
      </c>
      <c r="AJ94" s="18">
        <v>0</v>
      </c>
      <c r="AK94" s="18">
        <v>0</v>
      </c>
      <c r="AL94" s="23" t="str">
        <f t="shared" ref="AL94:AL95" si="42">G94</f>
        <v>7F</v>
      </c>
      <c r="AM94" s="18">
        <v>0</v>
      </c>
      <c r="AN94" s="18">
        <v>0</v>
      </c>
      <c r="AO94" s="18">
        <v>0</v>
      </c>
      <c r="AP94" s="18">
        <v>0</v>
      </c>
      <c r="AQ94" s="18">
        <v>0</v>
      </c>
      <c r="AR94" s="18">
        <v>0</v>
      </c>
      <c r="AS94" s="18">
        <v>0</v>
      </c>
      <c r="AT94" s="18">
        <v>0</v>
      </c>
      <c r="AU94" s="18">
        <v>0</v>
      </c>
      <c r="AV94" s="18">
        <v>0</v>
      </c>
      <c r="AW94" s="18">
        <v>0</v>
      </c>
      <c r="AX94" s="18">
        <v>0</v>
      </c>
      <c r="AY94" s="18">
        <v>0</v>
      </c>
      <c r="AZ94" s="18">
        <v>0</v>
      </c>
      <c r="BA94" s="18">
        <v>0</v>
      </c>
      <c r="BB94" s="18">
        <v>0</v>
      </c>
      <c r="BC94" s="18">
        <v>0</v>
      </c>
      <c r="BD94" s="18">
        <v>0</v>
      </c>
      <c r="BE94" s="18">
        <v>0</v>
      </c>
      <c r="BF94" s="18">
        <v>0</v>
      </c>
      <c r="BG94" s="18">
        <v>0</v>
      </c>
      <c r="BH94" s="18">
        <v>0</v>
      </c>
      <c r="BI94" s="18">
        <v>0</v>
      </c>
      <c r="BJ94" s="18">
        <v>0</v>
      </c>
      <c r="BK94" s="18">
        <v>0</v>
      </c>
      <c r="BL94" s="18">
        <v>0</v>
      </c>
      <c r="BM94" s="18">
        <v>0</v>
      </c>
      <c r="BN94" s="18">
        <v>0</v>
      </c>
      <c r="BO94" s="18">
        <v>0</v>
      </c>
      <c r="BP94" s="18">
        <v>0</v>
      </c>
      <c r="BQ94" s="18">
        <v>0</v>
      </c>
      <c r="BR94" s="18">
        <v>0</v>
      </c>
      <c r="BS94" s="18">
        <v>0</v>
      </c>
      <c r="BT94" s="18">
        <v>0</v>
      </c>
      <c r="BU94" s="18">
        <v>0</v>
      </c>
      <c r="BV94" s="18">
        <v>0</v>
      </c>
      <c r="BW94" s="18">
        <v>0</v>
      </c>
      <c r="BX94" s="18">
        <v>0</v>
      </c>
      <c r="BY94" s="18">
        <v>0</v>
      </c>
      <c r="BZ94" s="18" t="str">
        <f t="shared" si="30"/>
        <v>51</v>
      </c>
      <c r="CA94" s="18" t="s">
        <v>25</v>
      </c>
      <c r="CB94" s="18">
        <f t="shared" si="28"/>
        <v>72</v>
      </c>
      <c r="CC94" s="16" t="str">
        <f t="shared" si="31"/>
        <v>7B010148A8010C00000000000000000000000000000000000000000000007F000000000000000000000000000000000000000000000000000000000000000000000000000000517D</v>
      </c>
      <c r="CD94" s="95">
        <v>93</v>
      </c>
      <c r="CE94" s="21"/>
      <c r="CF94" s="18" t="str">
        <f t="shared" si="32"/>
        <v>00</v>
      </c>
      <c r="CG94" s="18">
        <f t="shared" si="33"/>
        <v>0</v>
      </c>
      <c r="CH94" s="20"/>
      <c r="CI94" s="21"/>
    </row>
    <row r="95" spans="1:87" ht="33">
      <c r="A95" s="27"/>
      <c r="B95" s="159"/>
      <c r="C95" s="168"/>
      <c r="D95" s="104"/>
      <c r="E95" s="16">
        <v>3</v>
      </c>
      <c r="F95" s="101" t="str">
        <f t="shared" si="16"/>
        <v>255</v>
      </c>
      <c r="G95" s="22" t="s">
        <v>22</v>
      </c>
      <c r="H95" s="18" t="s">
        <v>18</v>
      </c>
      <c r="I95" s="18">
        <v>1</v>
      </c>
      <c r="J95" s="18">
        <v>1</v>
      </c>
      <c r="K95" s="18">
        <v>48</v>
      </c>
      <c r="L95" s="18" t="s">
        <v>457</v>
      </c>
      <c r="M95" s="18">
        <v>1</v>
      </c>
      <c r="N95" s="18" t="s">
        <v>368</v>
      </c>
      <c r="O95" s="18">
        <v>0</v>
      </c>
      <c r="P95" s="18">
        <v>0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0</v>
      </c>
      <c r="W95" s="18">
        <v>0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8">
        <v>0</v>
      </c>
      <c r="AG95" s="18">
        <v>0</v>
      </c>
      <c r="AH95" s="18">
        <v>0</v>
      </c>
      <c r="AI95" s="18">
        <v>0</v>
      </c>
      <c r="AJ95" s="18">
        <v>0</v>
      </c>
      <c r="AK95" s="18">
        <v>0</v>
      </c>
      <c r="AL95" s="23" t="str">
        <f t="shared" si="42"/>
        <v>FF</v>
      </c>
      <c r="AM95" s="18">
        <v>0</v>
      </c>
      <c r="AN95" s="18">
        <v>0</v>
      </c>
      <c r="AO95" s="18">
        <v>0</v>
      </c>
      <c r="AP95" s="18">
        <v>0</v>
      </c>
      <c r="AQ95" s="18">
        <v>0</v>
      </c>
      <c r="AR95" s="18">
        <v>0</v>
      </c>
      <c r="AS95" s="18">
        <v>0</v>
      </c>
      <c r="AT95" s="18">
        <v>0</v>
      </c>
      <c r="AU95" s="18">
        <v>0</v>
      </c>
      <c r="AV95" s="18">
        <v>0</v>
      </c>
      <c r="AW95" s="18">
        <v>0</v>
      </c>
      <c r="AX95" s="18">
        <v>0</v>
      </c>
      <c r="AY95" s="18">
        <v>0</v>
      </c>
      <c r="AZ95" s="18">
        <v>0</v>
      </c>
      <c r="BA95" s="18">
        <v>0</v>
      </c>
      <c r="BB95" s="18">
        <v>0</v>
      </c>
      <c r="BC95" s="18">
        <v>0</v>
      </c>
      <c r="BD95" s="18">
        <v>0</v>
      </c>
      <c r="BE95" s="18">
        <v>0</v>
      </c>
      <c r="BF95" s="18">
        <v>0</v>
      </c>
      <c r="BG95" s="18">
        <v>0</v>
      </c>
      <c r="BH95" s="18">
        <v>0</v>
      </c>
      <c r="BI95" s="18">
        <v>0</v>
      </c>
      <c r="BJ95" s="18">
        <v>0</v>
      </c>
      <c r="BK95" s="18">
        <v>0</v>
      </c>
      <c r="BL95" s="18">
        <v>0</v>
      </c>
      <c r="BM95" s="18">
        <v>0</v>
      </c>
      <c r="BN95" s="18">
        <v>0</v>
      </c>
      <c r="BO95" s="18">
        <v>0</v>
      </c>
      <c r="BP95" s="18">
        <v>0</v>
      </c>
      <c r="BQ95" s="18">
        <v>0</v>
      </c>
      <c r="BR95" s="18">
        <v>0</v>
      </c>
      <c r="BS95" s="18">
        <v>0</v>
      </c>
      <c r="BT95" s="18">
        <v>0</v>
      </c>
      <c r="BU95" s="18">
        <v>0</v>
      </c>
      <c r="BV95" s="18">
        <v>0</v>
      </c>
      <c r="BW95" s="18">
        <v>0</v>
      </c>
      <c r="BX95" s="18">
        <v>0</v>
      </c>
      <c r="BY95" s="18">
        <v>0</v>
      </c>
      <c r="BZ95" s="18" t="str">
        <f t="shared" si="30"/>
        <v>51</v>
      </c>
      <c r="CA95" s="18" t="s">
        <v>25</v>
      </c>
      <c r="CB95" s="18">
        <f t="shared" si="28"/>
        <v>72</v>
      </c>
      <c r="CC95" s="16" t="str">
        <f t="shared" si="31"/>
        <v>7B010148A8010C0000000000000000000000000000000000000000000000FF000000000000000000000000000000000000000000000000000000000000000000000000000000517D</v>
      </c>
      <c r="CD95" s="95">
        <v>94</v>
      </c>
      <c r="CE95" s="21"/>
      <c r="CF95" s="18" t="str">
        <f t="shared" si="32"/>
        <v>00</v>
      </c>
      <c r="CG95" s="18">
        <f t="shared" si="33"/>
        <v>0</v>
      </c>
      <c r="CH95" s="20"/>
      <c r="CI95" s="21"/>
    </row>
    <row r="96" spans="1:87" ht="33">
      <c r="A96" s="27"/>
      <c r="B96" s="157">
        <v>31</v>
      </c>
      <c r="C96" s="105" t="s">
        <v>369</v>
      </c>
      <c r="D96" s="104" t="s">
        <v>736</v>
      </c>
      <c r="E96" s="16">
        <v>1</v>
      </c>
      <c r="F96" s="101" t="str">
        <f t="shared" si="16"/>
        <v>000</v>
      </c>
      <c r="G96" s="22">
        <v>0</v>
      </c>
      <c r="H96" s="18" t="s">
        <v>18</v>
      </c>
      <c r="I96" s="18">
        <v>1</v>
      </c>
      <c r="J96" s="18">
        <v>1</v>
      </c>
      <c r="K96" s="18">
        <v>48</v>
      </c>
      <c r="L96" s="18" t="s">
        <v>457</v>
      </c>
      <c r="M96" s="18">
        <v>1</v>
      </c>
      <c r="N96" s="18" t="s">
        <v>368</v>
      </c>
      <c r="O96" s="18">
        <v>0</v>
      </c>
      <c r="P96" s="18">
        <v>0</v>
      </c>
      <c r="Q96" s="18">
        <v>0</v>
      </c>
      <c r="R96" s="18">
        <v>0</v>
      </c>
      <c r="S96" s="18">
        <v>0</v>
      </c>
      <c r="T96" s="18">
        <v>0</v>
      </c>
      <c r="U96" s="18">
        <v>0</v>
      </c>
      <c r="V96" s="18">
        <v>0</v>
      </c>
      <c r="W96" s="18">
        <v>0</v>
      </c>
      <c r="X96" s="18">
        <v>0</v>
      </c>
      <c r="Y96" s="18">
        <v>0</v>
      </c>
      <c r="Z96" s="18">
        <v>0</v>
      </c>
      <c r="AA96" s="18">
        <v>0</v>
      </c>
      <c r="AB96" s="18">
        <v>0</v>
      </c>
      <c r="AC96" s="18">
        <v>0</v>
      </c>
      <c r="AD96" s="18">
        <v>0</v>
      </c>
      <c r="AE96" s="18">
        <v>0</v>
      </c>
      <c r="AF96" s="18">
        <v>0</v>
      </c>
      <c r="AG96" s="18">
        <v>0</v>
      </c>
      <c r="AH96" s="18">
        <v>0</v>
      </c>
      <c r="AI96" s="18">
        <v>0</v>
      </c>
      <c r="AJ96" s="18">
        <v>0</v>
      </c>
      <c r="AK96" s="18">
        <v>0</v>
      </c>
      <c r="AL96" s="18">
        <v>0</v>
      </c>
      <c r="AM96" s="23">
        <f>G96</f>
        <v>0</v>
      </c>
      <c r="AN96" s="18">
        <v>0</v>
      </c>
      <c r="AO96" s="18">
        <v>0</v>
      </c>
      <c r="AP96" s="18">
        <v>0</v>
      </c>
      <c r="AQ96" s="18">
        <v>0</v>
      </c>
      <c r="AR96" s="18">
        <v>0</v>
      </c>
      <c r="AS96" s="18">
        <v>0</v>
      </c>
      <c r="AT96" s="18">
        <v>0</v>
      </c>
      <c r="AU96" s="18">
        <v>0</v>
      </c>
      <c r="AV96" s="18">
        <v>0</v>
      </c>
      <c r="AW96" s="18">
        <v>0</v>
      </c>
      <c r="AX96" s="18">
        <v>0</v>
      </c>
      <c r="AY96" s="18">
        <v>0</v>
      </c>
      <c r="AZ96" s="18">
        <v>0</v>
      </c>
      <c r="BA96" s="18">
        <v>0</v>
      </c>
      <c r="BB96" s="18">
        <v>0</v>
      </c>
      <c r="BC96" s="18">
        <v>0</v>
      </c>
      <c r="BD96" s="18">
        <v>0</v>
      </c>
      <c r="BE96" s="18">
        <v>0</v>
      </c>
      <c r="BF96" s="18">
        <v>0</v>
      </c>
      <c r="BG96" s="18">
        <v>0</v>
      </c>
      <c r="BH96" s="18">
        <v>0</v>
      </c>
      <c r="BI96" s="18">
        <v>0</v>
      </c>
      <c r="BJ96" s="18">
        <v>0</v>
      </c>
      <c r="BK96" s="18">
        <v>0</v>
      </c>
      <c r="BL96" s="18">
        <v>0</v>
      </c>
      <c r="BM96" s="18">
        <v>0</v>
      </c>
      <c r="BN96" s="18">
        <v>0</v>
      </c>
      <c r="BO96" s="18">
        <v>0</v>
      </c>
      <c r="BP96" s="18">
        <v>0</v>
      </c>
      <c r="BQ96" s="18">
        <v>0</v>
      </c>
      <c r="BR96" s="18">
        <v>0</v>
      </c>
      <c r="BS96" s="18">
        <v>0</v>
      </c>
      <c r="BT96" s="18">
        <v>0</v>
      </c>
      <c r="BU96" s="18">
        <v>0</v>
      </c>
      <c r="BV96" s="18">
        <v>0</v>
      </c>
      <c r="BW96" s="18">
        <v>0</v>
      </c>
      <c r="BX96" s="18">
        <v>0</v>
      </c>
      <c r="BY96" s="18">
        <v>0</v>
      </c>
      <c r="BZ96" s="18" t="str">
        <f t="shared" si="30"/>
        <v>50</v>
      </c>
      <c r="CA96" s="18" t="s">
        <v>25</v>
      </c>
      <c r="CB96" s="18">
        <f t="shared" si="28"/>
        <v>72</v>
      </c>
      <c r="CC96" s="16" t="str">
        <f t="shared" si="31"/>
        <v>7B010148A8010C000000000000000000000000000000000000000000000000000000000000000000000000000000000000000000000000000000000000000000000000000000507D</v>
      </c>
      <c r="CD96" s="95">
        <v>95</v>
      </c>
      <c r="CE96" s="21"/>
      <c r="CF96" s="18" t="str">
        <f t="shared" si="32"/>
        <v>00</v>
      </c>
      <c r="CG96" s="18">
        <f t="shared" si="33"/>
        <v>0</v>
      </c>
      <c r="CH96" s="20"/>
      <c r="CI96" s="21"/>
    </row>
    <row r="97" spans="1:87" ht="33">
      <c r="A97" s="27"/>
      <c r="B97" s="158"/>
      <c r="C97" s="167" t="s">
        <v>409</v>
      </c>
      <c r="D97" s="104"/>
      <c r="E97" s="16">
        <v>2</v>
      </c>
      <c r="F97" s="101" t="str">
        <f t="shared" si="16"/>
        <v>127</v>
      </c>
      <c r="G97" s="22" t="s">
        <v>246</v>
      </c>
      <c r="H97" s="18" t="s">
        <v>18</v>
      </c>
      <c r="I97" s="18">
        <v>1</v>
      </c>
      <c r="J97" s="18">
        <v>1</v>
      </c>
      <c r="K97" s="18">
        <v>48</v>
      </c>
      <c r="L97" s="18" t="s">
        <v>457</v>
      </c>
      <c r="M97" s="18">
        <v>1</v>
      </c>
      <c r="N97" s="18" t="s">
        <v>368</v>
      </c>
      <c r="O97" s="18">
        <v>0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0</v>
      </c>
      <c r="X97" s="18">
        <v>0</v>
      </c>
      <c r="Y97" s="18">
        <v>0</v>
      </c>
      <c r="Z97" s="18">
        <v>0</v>
      </c>
      <c r="AA97" s="18">
        <v>0</v>
      </c>
      <c r="AB97" s="18">
        <v>0</v>
      </c>
      <c r="AC97" s="18">
        <v>0</v>
      </c>
      <c r="AD97" s="18">
        <v>0</v>
      </c>
      <c r="AE97" s="18">
        <v>0</v>
      </c>
      <c r="AF97" s="18">
        <v>0</v>
      </c>
      <c r="AG97" s="18">
        <v>0</v>
      </c>
      <c r="AH97" s="18">
        <v>0</v>
      </c>
      <c r="AI97" s="18">
        <v>0</v>
      </c>
      <c r="AJ97" s="18">
        <v>0</v>
      </c>
      <c r="AK97" s="18">
        <v>0</v>
      </c>
      <c r="AL97" s="18">
        <v>0</v>
      </c>
      <c r="AM97" s="23" t="str">
        <f t="shared" ref="AM97:AM98" si="43">G97</f>
        <v>7F</v>
      </c>
      <c r="AN97" s="18">
        <v>0</v>
      </c>
      <c r="AO97" s="18">
        <v>0</v>
      </c>
      <c r="AP97" s="18">
        <v>0</v>
      </c>
      <c r="AQ97" s="18">
        <v>0</v>
      </c>
      <c r="AR97" s="18">
        <v>0</v>
      </c>
      <c r="AS97" s="18">
        <v>0</v>
      </c>
      <c r="AT97" s="18">
        <v>0</v>
      </c>
      <c r="AU97" s="18">
        <v>0</v>
      </c>
      <c r="AV97" s="18">
        <v>0</v>
      </c>
      <c r="AW97" s="18">
        <v>0</v>
      </c>
      <c r="AX97" s="18">
        <v>0</v>
      </c>
      <c r="AY97" s="18">
        <v>0</v>
      </c>
      <c r="AZ97" s="18">
        <v>0</v>
      </c>
      <c r="BA97" s="18">
        <v>0</v>
      </c>
      <c r="BB97" s="18">
        <v>0</v>
      </c>
      <c r="BC97" s="18">
        <v>0</v>
      </c>
      <c r="BD97" s="18">
        <v>0</v>
      </c>
      <c r="BE97" s="18">
        <v>0</v>
      </c>
      <c r="BF97" s="18">
        <v>0</v>
      </c>
      <c r="BG97" s="18">
        <v>0</v>
      </c>
      <c r="BH97" s="18">
        <v>0</v>
      </c>
      <c r="BI97" s="18">
        <v>0</v>
      </c>
      <c r="BJ97" s="18">
        <v>0</v>
      </c>
      <c r="BK97" s="18">
        <v>0</v>
      </c>
      <c r="BL97" s="18">
        <v>0</v>
      </c>
      <c r="BM97" s="18">
        <v>0</v>
      </c>
      <c r="BN97" s="18">
        <v>0</v>
      </c>
      <c r="BO97" s="18">
        <v>0</v>
      </c>
      <c r="BP97" s="18">
        <v>0</v>
      </c>
      <c r="BQ97" s="18">
        <v>0</v>
      </c>
      <c r="BR97" s="18">
        <v>0</v>
      </c>
      <c r="BS97" s="18">
        <v>0</v>
      </c>
      <c r="BT97" s="18">
        <v>0</v>
      </c>
      <c r="BU97" s="18">
        <v>0</v>
      </c>
      <c r="BV97" s="18">
        <v>0</v>
      </c>
      <c r="BW97" s="18">
        <v>0</v>
      </c>
      <c r="BX97" s="18">
        <v>0</v>
      </c>
      <c r="BY97" s="18">
        <v>0</v>
      </c>
      <c r="BZ97" s="18" t="str">
        <f t="shared" si="30"/>
        <v>51</v>
      </c>
      <c r="CA97" s="18" t="s">
        <v>25</v>
      </c>
      <c r="CB97" s="18">
        <f t="shared" si="28"/>
        <v>72</v>
      </c>
      <c r="CC97" s="16" t="str">
        <f t="shared" si="31"/>
        <v>7B010148A8010C0000000000000000000000000000000000000000000000007F0000000000000000000000000000000000000000000000000000000000000000000000000000517D</v>
      </c>
      <c r="CD97" s="95">
        <v>96</v>
      </c>
      <c r="CE97" s="21"/>
      <c r="CF97" s="18" t="str">
        <f t="shared" si="32"/>
        <v>00</v>
      </c>
      <c r="CG97" s="18">
        <f t="shared" si="33"/>
        <v>0</v>
      </c>
      <c r="CH97" s="20"/>
      <c r="CI97" s="21"/>
    </row>
    <row r="98" spans="1:87" ht="33">
      <c r="A98" s="27"/>
      <c r="B98" s="159"/>
      <c r="C98" s="168"/>
      <c r="D98" s="104"/>
      <c r="E98" s="16">
        <v>3</v>
      </c>
      <c r="F98" s="101" t="str">
        <f t="shared" ref="F98:F161" si="44">TEXT(HEX2DEC(G98),"000")</f>
        <v>255</v>
      </c>
      <c r="G98" s="22" t="s">
        <v>22</v>
      </c>
      <c r="H98" s="18" t="s">
        <v>18</v>
      </c>
      <c r="I98" s="18">
        <v>1</v>
      </c>
      <c r="J98" s="18">
        <v>1</v>
      </c>
      <c r="K98" s="18">
        <v>48</v>
      </c>
      <c r="L98" s="18" t="s">
        <v>457</v>
      </c>
      <c r="M98" s="18">
        <v>1</v>
      </c>
      <c r="N98" s="18" t="s">
        <v>368</v>
      </c>
      <c r="O98" s="18">
        <v>0</v>
      </c>
      <c r="P98" s="18">
        <v>0</v>
      </c>
      <c r="Q98" s="18">
        <v>0</v>
      </c>
      <c r="R98" s="18">
        <v>0</v>
      </c>
      <c r="S98" s="18">
        <v>0</v>
      </c>
      <c r="T98" s="18">
        <v>0</v>
      </c>
      <c r="U98" s="18">
        <v>0</v>
      </c>
      <c r="V98" s="18">
        <v>0</v>
      </c>
      <c r="W98" s="18">
        <v>0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8">
        <v>0</v>
      </c>
      <c r="AF98" s="18">
        <v>0</v>
      </c>
      <c r="AG98" s="18">
        <v>0</v>
      </c>
      <c r="AH98" s="18">
        <v>0</v>
      </c>
      <c r="AI98" s="18">
        <v>0</v>
      </c>
      <c r="AJ98" s="18">
        <v>0</v>
      </c>
      <c r="AK98" s="18">
        <v>0</v>
      </c>
      <c r="AL98" s="18">
        <v>0</v>
      </c>
      <c r="AM98" s="23" t="str">
        <f t="shared" si="43"/>
        <v>FF</v>
      </c>
      <c r="AN98" s="18">
        <v>0</v>
      </c>
      <c r="AO98" s="18">
        <v>0</v>
      </c>
      <c r="AP98" s="18">
        <v>0</v>
      </c>
      <c r="AQ98" s="18">
        <v>0</v>
      </c>
      <c r="AR98" s="18">
        <v>0</v>
      </c>
      <c r="AS98" s="18">
        <v>0</v>
      </c>
      <c r="AT98" s="18">
        <v>0</v>
      </c>
      <c r="AU98" s="18">
        <v>0</v>
      </c>
      <c r="AV98" s="18">
        <v>0</v>
      </c>
      <c r="AW98" s="18">
        <v>0</v>
      </c>
      <c r="AX98" s="18">
        <v>0</v>
      </c>
      <c r="AY98" s="18">
        <v>0</v>
      </c>
      <c r="AZ98" s="18">
        <v>0</v>
      </c>
      <c r="BA98" s="18">
        <v>0</v>
      </c>
      <c r="BB98" s="18">
        <v>0</v>
      </c>
      <c r="BC98" s="18">
        <v>0</v>
      </c>
      <c r="BD98" s="18">
        <v>0</v>
      </c>
      <c r="BE98" s="18">
        <v>0</v>
      </c>
      <c r="BF98" s="18">
        <v>0</v>
      </c>
      <c r="BG98" s="18">
        <v>0</v>
      </c>
      <c r="BH98" s="18">
        <v>0</v>
      </c>
      <c r="BI98" s="18">
        <v>0</v>
      </c>
      <c r="BJ98" s="18">
        <v>0</v>
      </c>
      <c r="BK98" s="18">
        <v>0</v>
      </c>
      <c r="BL98" s="18">
        <v>0</v>
      </c>
      <c r="BM98" s="18">
        <v>0</v>
      </c>
      <c r="BN98" s="18">
        <v>0</v>
      </c>
      <c r="BO98" s="18">
        <v>0</v>
      </c>
      <c r="BP98" s="18">
        <v>0</v>
      </c>
      <c r="BQ98" s="18">
        <v>0</v>
      </c>
      <c r="BR98" s="18">
        <v>0</v>
      </c>
      <c r="BS98" s="18">
        <v>0</v>
      </c>
      <c r="BT98" s="18">
        <v>0</v>
      </c>
      <c r="BU98" s="18">
        <v>0</v>
      </c>
      <c r="BV98" s="18">
        <v>0</v>
      </c>
      <c r="BW98" s="18">
        <v>0</v>
      </c>
      <c r="BX98" s="18">
        <v>0</v>
      </c>
      <c r="BY98" s="18">
        <v>0</v>
      </c>
      <c r="BZ98" s="18" t="str">
        <f t="shared" si="30"/>
        <v>51</v>
      </c>
      <c r="CA98" s="18" t="s">
        <v>25</v>
      </c>
      <c r="CB98" s="18">
        <f t="shared" si="28"/>
        <v>72</v>
      </c>
      <c r="CC98" s="16" t="str">
        <f t="shared" si="31"/>
        <v>7B010148A8010C000000000000000000000000000000000000000000000000FF0000000000000000000000000000000000000000000000000000000000000000000000000000517D</v>
      </c>
      <c r="CD98" s="95">
        <v>97</v>
      </c>
      <c r="CE98" s="21"/>
      <c r="CF98" s="18" t="str">
        <f t="shared" si="32"/>
        <v>00</v>
      </c>
      <c r="CG98" s="18">
        <f t="shared" si="33"/>
        <v>0</v>
      </c>
      <c r="CH98" s="20"/>
      <c r="CI98" s="21"/>
    </row>
    <row r="99" spans="1:87" ht="33">
      <c r="A99" s="27"/>
      <c r="B99" s="157">
        <v>32</v>
      </c>
      <c r="C99" s="105" t="s">
        <v>367</v>
      </c>
      <c r="D99" s="104" t="s">
        <v>734</v>
      </c>
      <c r="E99" s="16">
        <v>1</v>
      </c>
      <c r="F99" s="101" t="str">
        <f t="shared" si="44"/>
        <v>000</v>
      </c>
      <c r="G99" s="22">
        <v>0</v>
      </c>
      <c r="H99" s="18" t="s">
        <v>18</v>
      </c>
      <c r="I99" s="18">
        <v>1</v>
      </c>
      <c r="J99" s="18">
        <v>1</v>
      </c>
      <c r="K99" s="18">
        <v>48</v>
      </c>
      <c r="L99" s="18" t="s">
        <v>457</v>
      </c>
      <c r="M99" s="18">
        <v>1</v>
      </c>
      <c r="N99" s="18" t="s">
        <v>368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</v>
      </c>
      <c r="AH99" s="18">
        <v>0</v>
      </c>
      <c r="AI99" s="18">
        <v>0</v>
      </c>
      <c r="AJ99" s="18">
        <v>0</v>
      </c>
      <c r="AK99" s="18">
        <v>0</v>
      </c>
      <c r="AL99" s="18">
        <v>0</v>
      </c>
      <c r="AM99" s="18">
        <v>0</v>
      </c>
      <c r="AN99" s="23">
        <f>G99</f>
        <v>0</v>
      </c>
      <c r="AO99" s="18">
        <v>0</v>
      </c>
      <c r="AP99" s="18">
        <v>0</v>
      </c>
      <c r="AQ99" s="18">
        <v>0</v>
      </c>
      <c r="AR99" s="18">
        <v>0</v>
      </c>
      <c r="AS99" s="18">
        <v>0</v>
      </c>
      <c r="AT99" s="18">
        <v>0</v>
      </c>
      <c r="AU99" s="18">
        <v>0</v>
      </c>
      <c r="AV99" s="18">
        <v>0</v>
      </c>
      <c r="AW99" s="18">
        <v>0</v>
      </c>
      <c r="AX99" s="18">
        <v>0</v>
      </c>
      <c r="AY99" s="18">
        <v>0</v>
      </c>
      <c r="AZ99" s="18">
        <v>0</v>
      </c>
      <c r="BA99" s="18">
        <v>0</v>
      </c>
      <c r="BB99" s="18">
        <v>0</v>
      </c>
      <c r="BC99" s="18">
        <v>0</v>
      </c>
      <c r="BD99" s="18">
        <v>0</v>
      </c>
      <c r="BE99" s="18">
        <v>0</v>
      </c>
      <c r="BF99" s="18">
        <v>0</v>
      </c>
      <c r="BG99" s="18">
        <v>0</v>
      </c>
      <c r="BH99" s="18">
        <v>0</v>
      </c>
      <c r="BI99" s="18">
        <v>0</v>
      </c>
      <c r="BJ99" s="18">
        <v>0</v>
      </c>
      <c r="BK99" s="18">
        <v>0</v>
      </c>
      <c r="BL99" s="18">
        <v>0</v>
      </c>
      <c r="BM99" s="18">
        <v>0</v>
      </c>
      <c r="BN99" s="18">
        <v>0</v>
      </c>
      <c r="BO99" s="18">
        <v>0</v>
      </c>
      <c r="BP99" s="18">
        <v>0</v>
      </c>
      <c r="BQ99" s="18">
        <v>0</v>
      </c>
      <c r="BR99" s="18">
        <v>0</v>
      </c>
      <c r="BS99" s="18">
        <v>0</v>
      </c>
      <c r="BT99" s="18">
        <v>0</v>
      </c>
      <c r="BU99" s="18">
        <v>0</v>
      </c>
      <c r="BV99" s="18">
        <v>0</v>
      </c>
      <c r="BW99" s="18">
        <v>0</v>
      </c>
      <c r="BX99" s="18">
        <v>0</v>
      </c>
      <c r="BY99" s="18">
        <v>0</v>
      </c>
      <c r="BZ99" s="18" t="str">
        <f t="shared" si="30"/>
        <v>50</v>
      </c>
      <c r="CA99" s="18" t="s">
        <v>25</v>
      </c>
      <c r="CB99" s="18">
        <f t="shared" si="28"/>
        <v>72</v>
      </c>
      <c r="CC99" s="16" t="str">
        <f t="shared" si="31"/>
        <v>7B010148A8010C000000000000000000000000000000000000000000000000000000000000000000000000000000000000000000000000000000000000000000000000000000507D</v>
      </c>
      <c r="CD99" s="95">
        <v>98</v>
      </c>
      <c r="CE99" s="21"/>
      <c r="CF99" s="18" t="str">
        <f t="shared" si="32"/>
        <v>00</v>
      </c>
      <c r="CG99" s="18">
        <f t="shared" si="33"/>
        <v>0</v>
      </c>
      <c r="CH99" s="20"/>
      <c r="CI99" s="21"/>
    </row>
    <row r="100" spans="1:87" ht="33">
      <c r="A100" s="27"/>
      <c r="B100" s="158"/>
      <c r="C100" s="167" t="s">
        <v>410</v>
      </c>
      <c r="D100" s="104"/>
      <c r="E100" s="16">
        <v>2</v>
      </c>
      <c r="F100" s="101" t="str">
        <f t="shared" si="44"/>
        <v>127</v>
      </c>
      <c r="G100" s="22" t="s">
        <v>246</v>
      </c>
      <c r="H100" s="18" t="s">
        <v>18</v>
      </c>
      <c r="I100" s="18">
        <v>1</v>
      </c>
      <c r="J100" s="18">
        <v>1</v>
      </c>
      <c r="K100" s="18">
        <v>48</v>
      </c>
      <c r="L100" s="18" t="s">
        <v>457</v>
      </c>
      <c r="M100" s="18">
        <v>1</v>
      </c>
      <c r="N100" s="18" t="s">
        <v>368</v>
      </c>
      <c r="O100" s="18">
        <v>0</v>
      </c>
      <c r="P100" s="18">
        <v>0</v>
      </c>
      <c r="Q100" s="18">
        <v>0</v>
      </c>
      <c r="R100" s="18">
        <v>0</v>
      </c>
      <c r="S100" s="18">
        <v>0</v>
      </c>
      <c r="T100" s="18">
        <v>0</v>
      </c>
      <c r="U100" s="18">
        <v>0</v>
      </c>
      <c r="V100" s="18">
        <v>0</v>
      </c>
      <c r="W100" s="18">
        <v>0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8">
        <v>0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0</v>
      </c>
      <c r="AL100" s="18">
        <v>0</v>
      </c>
      <c r="AM100" s="18">
        <v>0</v>
      </c>
      <c r="AN100" s="23" t="str">
        <f t="shared" ref="AN100:AN101" si="45">G100</f>
        <v>7F</v>
      </c>
      <c r="AO100" s="18">
        <v>0</v>
      </c>
      <c r="AP100" s="18">
        <v>0</v>
      </c>
      <c r="AQ100" s="18">
        <v>0</v>
      </c>
      <c r="AR100" s="18">
        <v>0</v>
      </c>
      <c r="AS100" s="18">
        <v>0</v>
      </c>
      <c r="AT100" s="18">
        <v>0</v>
      </c>
      <c r="AU100" s="18">
        <v>0</v>
      </c>
      <c r="AV100" s="18">
        <v>0</v>
      </c>
      <c r="AW100" s="18">
        <v>0</v>
      </c>
      <c r="AX100" s="18">
        <v>0</v>
      </c>
      <c r="AY100" s="18">
        <v>0</v>
      </c>
      <c r="AZ100" s="18">
        <v>0</v>
      </c>
      <c r="BA100" s="18">
        <v>0</v>
      </c>
      <c r="BB100" s="18">
        <v>0</v>
      </c>
      <c r="BC100" s="18">
        <v>0</v>
      </c>
      <c r="BD100" s="18">
        <v>0</v>
      </c>
      <c r="BE100" s="18">
        <v>0</v>
      </c>
      <c r="BF100" s="18">
        <v>0</v>
      </c>
      <c r="BG100" s="18">
        <v>0</v>
      </c>
      <c r="BH100" s="18">
        <v>0</v>
      </c>
      <c r="BI100" s="18">
        <v>0</v>
      </c>
      <c r="BJ100" s="18">
        <v>0</v>
      </c>
      <c r="BK100" s="18">
        <v>0</v>
      </c>
      <c r="BL100" s="18">
        <v>0</v>
      </c>
      <c r="BM100" s="18">
        <v>0</v>
      </c>
      <c r="BN100" s="18">
        <v>0</v>
      </c>
      <c r="BO100" s="18">
        <v>0</v>
      </c>
      <c r="BP100" s="18">
        <v>0</v>
      </c>
      <c r="BQ100" s="18">
        <v>0</v>
      </c>
      <c r="BR100" s="18">
        <v>0</v>
      </c>
      <c r="BS100" s="18">
        <v>0</v>
      </c>
      <c r="BT100" s="18">
        <v>0</v>
      </c>
      <c r="BU100" s="18">
        <v>0</v>
      </c>
      <c r="BV100" s="18">
        <v>0</v>
      </c>
      <c r="BW100" s="18">
        <v>0</v>
      </c>
      <c r="BX100" s="18">
        <v>0</v>
      </c>
      <c r="BY100" s="18">
        <v>0</v>
      </c>
      <c r="BZ100" s="18" t="str">
        <f t="shared" si="30"/>
        <v>51</v>
      </c>
      <c r="CA100" s="18" t="s">
        <v>25</v>
      </c>
      <c r="CB100" s="18">
        <f t="shared" si="28"/>
        <v>72</v>
      </c>
      <c r="CC100" s="16" t="str">
        <f t="shared" si="31"/>
        <v>7B010148A8010C000000000000000000000000000000000000000000000000007F00000000000000000000000000000000000000000000000000000000000000000000000000517D</v>
      </c>
      <c r="CD100" s="95">
        <v>99</v>
      </c>
      <c r="CE100" s="21"/>
      <c r="CF100" s="18" t="str">
        <f t="shared" si="32"/>
        <v>00</v>
      </c>
      <c r="CG100" s="18">
        <f t="shared" si="33"/>
        <v>0</v>
      </c>
      <c r="CH100" s="20"/>
      <c r="CI100" s="21"/>
    </row>
    <row r="101" spans="1:87" ht="33">
      <c r="A101" s="27"/>
      <c r="B101" s="159"/>
      <c r="C101" s="168"/>
      <c r="D101" s="104"/>
      <c r="E101" s="16">
        <v>3</v>
      </c>
      <c r="F101" s="101" t="str">
        <f t="shared" si="44"/>
        <v>255</v>
      </c>
      <c r="G101" s="22" t="s">
        <v>22</v>
      </c>
      <c r="H101" s="18" t="s">
        <v>18</v>
      </c>
      <c r="I101" s="18">
        <v>1</v>
      </c>
      <c r="J101" s="18">
        <v>1</v>
      </c>
      <c r="K101" s="18">
        <v>48</v>
      </c>
      <c r="L101" s="18" t="s">
        <v>457</v>
      </c>
      <c r="M101" s="18">
        <v>1</v>
      </c>
      <c r="N101" s="18" t="s">
        <v>368</v>
      </c>
      <c r="O101" s="18">
        <v>0</v>
      </c>
      <c r="P101" s="18">
        <v>0</v>
      </c>
      <c r="Q101" s="18">
        <v>0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18">
        <v>0</v>
      </c>
      <c r="X101" s="18">
        <v>0</v>
      </c>
      <c r="Y101" s="18">
        <v>0</v>
      </c>
      <c r="Z101" s="18">
        <v>0</v>
      </c>
      <c r="AA101" s="18">
        <v>0</v>
      </c>
      <c r="AB101" s="18">
        <v>0</v>
      </c>
      <c r="AC101" s="18">
        <v>0</v>
      </c>
      <c r="AD101" s="18">
        <v>0</v>
      </c>
      <c r="AE101" s="18">
        <v>0</v>
      </c>
      <c r="AF101" s="18">
        <v>0</v>
      </c>
      <c r="AG101" s="18">
        <v>0</v>
      </c>
      <c r="AH101" s="18">
        <v>0</v>
      </c>
      <c r="AI101" s="18">
        <v>0</v>
      </c>
      <c r="AJ101" s="18">
        <v>0</v>
      </c>
      <c r="AK101" s="18">
        <v>0</v>
      </c>
      <c r="AL101" s="18">
        <v>0</v>
      </c>
      <c r="AM101" s="18">
        <v>0</v>
      </c>
      <c r="AN101" s="23" t="str">
        <f t="shared" si="45"/>
        <v>FF</v>
      </c>
      <c r="AO101" s="18">
        <v>0</v>
      </c>
      <c r="AP101" s="18">
        <v>0</v>
      </c>
      <c r="AQ101" s="18">
        <v>0</v>
      </c>
      <c r="AR101" s="18">
        <v>0</v>
      </c>
      <c r="AS101" s="18">
        <v>0</v>
      </c>
      <c r="AT101" s="18">
        <v>0</v>
      </c>
      <c r="AU101" s="18">
        <v>0</v>
      </c>
      <c r="AV101" s="18">
        <v>0</v>
      </c>
      <c r="AW101" s="18">
        <v>0</v>
      </c>
      <c r="AX101" s="18">
        <v>0</v>
      </c>
      <c r="AY101" s="18">
        <v>0</v>
      </c>
      <c r="AZ101" s="18">
        <v>0</v>
      </c>
      <c r="BA101" s="18">
        <v>0</v>
      </c>
      <c r="BB101" s="18">
        <v>0</v>
      </c>
      <c r="BC101" s="18">
        <v>0</v>
      </c>
      <c r="BD101" s="18">
        <v>0</v>
      </c>
      <c r="BE101" s="18">
        <v>0</v>
      </c>
      <c r="BF101" s="18">
        <v>0</v>
      </c>
      <c r="BG101" s="18">
        <v>0</v>
      </c>
      <c r="BH101" s="18">
        <v>0</v>
      </c>
      <c r="BI101" s="18">
        <v>0</v>
      </c>
      <c r="BJ101" s="18">
        <v>0</v>
      </c>
      <c r="BK101" s="18">
        <v>0</v>
      </c>
      <c r="BL101" s="18">
        <v>0</v>
      </c>
      <c r="BM101" s="18">
        <v>0</v>
      </c>
      <c r="BN101" s="18">
        <v>0</v>
      </c>
      <c r="BO101" s="18">
        <v>0</v>
      </c>
      <c r="BP101" s="18">
        <v>0</v>
      </c>
      <c r="BQ101" s="18">
        <v>0</v>
      </c>
      <c r="BR101" s="18">
        <v>0</v>
      </c>
      <c r="BS101" s="18">
        <v>0</v>
      </c>
      <c r="BT101" s="18">
        <v>0</v>
      </c>
      <c r="BU101" s="18">
        <v>0</v>
      </c>
      <c r="BV101" s="18">
        <v>0</v>
      </c>
      <c r="BW101" s="18">
        <v>0</v>
      </c>
      <c r="BX101" s="18">
        <v>0</v>
      </c>
      <c r="BY101" s="18">
        <v>0</v>
      </c>
      <c r="BZ101" s="18" t="str">
        <f t="shared" si="30"/>
        <v>51</v>
      </c>
      <c r="CA101" s="18" t="s">
        <v>25</v>
      </c>
      <c r="CB101" s="18">
        <f t="shared" si="28"/>
        <v>72</v>
      </c>
      <c r="CC101" s="16" t="str">
        <f t="shared" si="31"/>
        <v>7B010148A8010C00000000000000000000000000000000000000000000000000FF00000000000000000000000000000000000000000000000000000000000000000000000000517D</v>
      </c>
      <c r="CD101" s="95">
        <v>100</v>
      </c>
      <c r="CE101" s="21"/>
      <c r="CF101" s="18" t="str">
        <f t="shared" si="32"/>
        <v>00</v>
      </c>
      <c r="CG101" s="18">
        <f t="shared" si="33"/>
        <v>0</v>
      </c>
      <c r="CH101" s="20"/>
      <c r="CI101" s="21"/>
    </row>
    <row r="102" spans="1:87" ht="33">
      <c r="A102" s="27"/>
      <c r="B102" s="157">
        <v>33</v>
      </c>
      <c r="C102" s="105" t="s">
        <v>369</v>
      </c>
      <c r="D102" s="104" t="s">
        <v>736</v>
      </c>
      <c r="E102" s="16">
        <v>1</v>
      </c>
      <c r="F102" s="101" t="str">
        <f t="shared" si="44"/>
        <v>000</v>
      </c>
      <c r="G102" s="22">
        <v>0</v>
      </c>
      <c r="H102" s="18" t="s">
        <v>18</v>
      </c>
      <c r="I102" s="18">
        <v>1</v>
      </c>
      <c r="J102" s="18">
        <v>1</v>
      </c>
      <c r="K102" s="18">
        <v>48</v>
      </c>
      <c r="L102" s="18" t="s">
        <v>457</v>
      </c>
      <c r="M102" s="18">
        <v>1</v>
      </c>
      <c r="N102" s="18" t="s">
        <v>368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0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</v>
      </c>
      <c r="AF102" s="18">
        <v>0</v>
      </c>
      <c r="AG102" s="18">
        <v>0</v>
      </c>
      <c r="AH102" s="18">
        <v>0</v>
      </c>
      <c r="AI102" s="18">
        <v>0</v>
      </c>
      <c r="AJ102" s="18">
        <v>0</v>
      </c>
      <c r="AK102" s="18">
        <v>0</v>
      </c>
      <c r="AL102" s="18">
        <v>0</v>
      </c>
      <c r="AM102" s="18">
        <v>0</v>
      </c>
      <c r="AN102" s="18">
        <v>0</v>
      </c>
      <c r="AO102" s="23">
        <f>G102</f>
        <v>0</v>
      </c>
      <c r="AP102" s="18">
        <v>0</v>
      </c>
      <c r="AQ102" s="18">
        <v>0</v>
      </c>
      <c r="AR102" s="18">
        <v>0</v>
      </c>
      <c r="AS102" s="18">
        <v>0</v>
      </c>
      <c r="AT102" s="18">
        <v>0</v>
      </c>
      <c r="AU102" s="18">
        <v>0</v>
      </c>
      <c r="AV102" s="18">
        <v>0</v>
      </c>
      <c r="AW102" s="18">
        <v>0</v>
      </c>
      <c r="AX102" s="18">
        <v>0</v>
      </c>
      <c r="AY102" s="18">
        <v>0</v>
      </c>
      <c r="AZ102" s="18">
        <v>0</v>
      </c>
      <c r="BA102" s="18">
        <v>0</v>
      </c>
      <c r="BB102" s="18">
        <v>0</v>
      </c>
      <c r="BC102" s="18">
        <v>0</v>
      </c>
      <c r="BD102" s="18">
        <v>0</v>
      </c>
      <c r="BE102" s="18">
        <v>0</v>
      </c>
      <c r="BF102" s="18">
        <v>0</v>
      </c>
      <c r="BG102" s="18">
        <v>0</v>
      </c>
      <c r="BH102" s="18">
        <v>0</v>
      </c>
      <c r="BI102" s="18">
        <v>0</v>
      </c>
      <c r="BJ102" s="18">
        <v>0</v>
      </c>
      <c r="BK102" s="18">
        <v>0</v>
      </c>
      <c r="BL102" s="18">
        <v>0</v>
      </c>
      <c r="BM102" s="18">
        <v>0</v>
      </c>
      <c r="BN102" s="18">
        <v>0</v>
      </c>
      <c r="BO102" s="18">
        <v>0</v>
      </c>
      <c r="BP102" s="18">
        <v>0</v>
      </c>
      <c r="BQ102" s="18">
        <v>0</v>
      </c>
      <c r="BR102" s="18">
        <v>0</v>
      </c>
      <c r="BS102" s="18">
        <v>0</v>
      </c>
      <c r="BT102" s="18">
        <v>0</v>
      </c>
      <c r="BU102" s="18">
        <v>0</v>
      </c>
      <c r="BV102" s="18">
        <v>0</v>
      </c>
      <c r="BW102" s="18">
        <v>0</v>
      </c>
      <c r="BX102" s="18">
        <v>0</v>
      </c>
      <c r="BY102" s="18">
        <v>0</v>
      </c>
      <c r="BZ102" s="18" t="str">
        <f t="shared" si="30"/>
        <v>50</v>
      </c>
      <c r="CA102" s="18" t="s">
        <v>25</v>
      </c>
      <c r="CB102" s="18">
        <f t="shared" si="28"/>
        <v>72</v>
      </c>
      <c r="CC102" s="16" t="str">
        <f t="shared" si="31"/>
        <v>7B010148A8010C000000000000000000000000000000000000000000000000000000000000000000000000000000000000000000000000000000000000000000000000000000507D</v>
      </c>
      <c r="CD102" s="95">
        <v>101</v>
      </c>
      <c r="CE102" s="21"/>
      <c r="CF102" s="18" t="str">
        <f t="shared" si="32"/>
        <v>00</v>
      </c>
      <c r="CG102" s="18">
        <f t="shared" si="33"/>
        <v>0</v>
      </c>
      <c r="CH102" s="20"/>
      <c r="CI102" s="21"/>
    </row>
    <row r="103" spans="1:87" ht="33">
      <c r="A103" s="27"/>
      <c r="B103" s="158"/>
      <c r="C103" s="167" t="s">
        <v>411</v>
      </c>
      <c r="D103" s="104"/>
      <c r="E103" s="16">
        <v>2</v>
      </c>
      <c r="F103" s="101" t="str">
        <f t="shared" si="44"/>
        <v>127</v>
      </c>
      <c r="G103" s="22" t="s">
        <v>246</v>
      </c>
      <c r="H103" s="18" t="s">
        <v>18</v>
      </c>
      <c r="I103" s="18">
        <v>1</v>
      </c>
      <c r="J103" s="18">
        <v>1</v>
      </c>
      <c r="K103" s="18">
        <v>48</v>
      </c>
      <c r="L103" s="18" t="s">
        <v>457</v>
      </c>
      <c r="M103" s="18">
        <v>1</v>
      </c>
      <c r="N103" s="18" t="s">
        <v>368</v>
      </c>
      <c r="O103" s="18">
        <v>0</v>
      </c>
      <c r="P103" s="18">
        <v>0</v>
      </c>
      <c r="Q103" s="18">
        <v>0</v>
      </c>
      <c r="R103" s="18">
        <v>0</v>
      </c>
      <c r="S103" s="18">
        <v>0</v>
      </c>
      <c r="T103" s="18">
        <v>0</v>
      </c>
      <c r="U103" s="18">
        <v>0</v>
      </c>
      <c r="V103" s="18">
        <v>0</v>
      </c>
      <c r="W103" s="18">
        <v>0</v>
      </c>
      <c r="X103" s="18">
        <v>0</v>
      </c>
      <c r="Y103" s="18">
        <v>0</v>
      </c>
      <c r="Z103" s="18">
        <v>0</v>
      </c>
      <c r="AA103" s="18">
        <v>0</v>
      </c>
      <c r="AB103" s="18">
        <v>0</v>
      </c>
      <c r="AC103" s="18">
        <v>0</v>
      </c>
      <c r="AD103" s="18">
        <v>0</v>
      </c>
      <c r="AE103" s="18">
        <v>0</v>
      </c>
      <c r="AF103" s="18">
        <v>0</v>
      </c>
      <c r="AG103" s="18">
        <v>0</v>
      </c>
      <c r="AH103" s="18">
        <v>0</v>
      </c>
      <c r="AI103" s="18">
        <v>0</v>
      </c>
      <c r="AJ103" s="18">
        <v>0</v>
      </c>
      <c r="AK103" s="18">
        <v>0</v>
      </c>
      <c r="AL103" s="18">
        <v>0</v>
      </c>
      <c r="AM103" s="18">
        <v>0</v>
      </c>
      <c r="AN103" s="18">
        <v>0</v>
      </c>
      <c r="AO103" s="23" t="str">
        <f t="shared" ref="AO103:AO104" si="46">G103</f>
        <v>7F</v>
      </c>
      <c r="AP103" s="18">
        <v>0</v>
      </c>
      <c r="AQ103" s="18">
        <v>0</v>
      </c>
      <c r="AR103" s="18">
        <v>0</v>
      </c>
      <c r="AS103" s="18">
        <v>0</v>
      </c>
      <c r="AT103" s="18">
        <v>0</v>
      </c>
      <c r="AU103" s="18">
        <v>0</v>
      </c>
      <c r="AV103" s="18">
        <v>0</v>
      </c>
      <c r="AW103" s="18">
        <v>0</v>
      </c>
      <c r="AX103" s="18">
        <v>0</v>
      </c>
      <c r="AY103" s="18">
        <v>0</v>
      </c>
      <c r="AZ103" s="18">
        <v>0</v>
      </c>
      <c r="BA103" s="18">
        <v>0</v>
      </c>
      <c r="BB103" s="18">
        <v>0</v>
      </c>
      <c r="BC103" s="18">
        <v>0</v>
      </c>
      <c r="BD103" s="18">
        <v>0</v>
      </c>
      <c r="BE103" s="18">
        <v>0</v>
      </c>
      <c r="BF103" s="18">
        <v>0</v>
      </c>
      <c r="BG103" s="18">
        <v>0</v>
      </c>
      <c r="BH103" s="18">
        <v>0</v>
      </c>
      <c r="BI103" s="18">
        <v>0</v>
      </c>
      <c r="BJ103" s="18">
        <v>0</v>
      </c>
      <c r="BK103" s="18">
        <v>0</v>
      </c>
      <c r="BL103" s="18">
        <v>0</v>
      </c>
      <c r="BM103" s="18">
        <v>0</v>
      </c>
      <c r="BN103" s="18">
        <v>0</v>
      </c>
      <c r="BO103" s="18">
        <v>0</v>
      </c>
      <c r="BP103" s="18">
        <v>0</v>
      </c>
      <c r="BQ103" s="18">
        <v>0</v>
      </c>
      <c r="BR103" s="18">
        <v>0</v>
      </c>
      <c r="BS103" s="18">
        <v>0</v>
      </c>
      <c r="BT103" s="18">
        <v>0</v>
      </c>
      <c r="BU103" s="18">
        <v>0</v>
      </c>
      <c r="BV103" s="18">
        <v>0</v>
      </c>
      <c r="BW103" s="18">
        <v>0</v>
      </c>
      <c r="BX103" s="18">
        <v>0</v>
      </c>
      <c r="BY103" s="18">
        <v>0</v>
      </c>
      <c r="BZ103" s="18" t="str">
        <f t="shared" si="30"/>
        <v>51</v>
      </c>
      <c r="CA103" s="18" t="s">
        <v>25</v>
      </c>
      <c r="CB103" s="18">
        <f t="shared" si="28"/>
        <v>72</v>
      </c>
      <c r="CC103" s="16" t="str">
        <f t="shared" si="31"/>
        <v>7B010148A8010C00000000000000000000000000000000000000000000000000007F000000000000000000000000000000000000000000000000000000000000000000000000517D</v>
      </c>
      <c r="CD103" s="95">
        <v>102</v>
      </c>
      <c r="CE103" s="21"/>
      <c r="CF103" s="18" t="str">
        <f t="shared" si="32"/>
        <v>00</v>
      </c>
      <c r="CG103" s="18">
        <f t="shared" si="33"/>
        <v>0</v>
      </c>
      <c r="CH103" s="20"/>
      <c r="CI103" s="21"/>
    </row>
    <row r="104" spans="1:87" ht="33">
      <c r="A104" s="27"/>
      <c r="B104" s="159"/>
      <c r="C104" s="168"/>
      <c r="D104" s="104"/>
      <c r="E104" s="16">
        <v>3</v>
      </c>
      <c r="F104" s="101" t="str">
        <f t="shared" si="44"/>
        <v>255</v>
      </c>
      <c r="G104" s="22" t="s">
        <v>22</v>
      </c>
      <c r="H104" s="18" t="s">
        <v>18</v>
      </c>
      <c r="I104" s="18">
        <v>1</v>
      </c>
      <c r="J104" s="18">
        <v>1</v>
      </c>
      <c r="K104" s="18">
        <v>48</v>
      </c>
      <c r="L104" s="18" t="s">
        <v>457</v>
      </c>
      <c r="M104" s="18">
        <v>1</v>
      </c>
      <c r="N104" s="18" t="s">
        <v>368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18">
        <v>0</v>
      </c>
      <c r="AM104" s="18">
        <v>0</v>
      </c>
      <c r="AN104" s="18">
        <v>0</v>
      </c>
      <c r="AO104" s="23" t="str">
        <f t="shared" si="46"/>
        <v>FF</v>
      </c>
      <c r="AP104" s="18">
        <v>0</v>
      </c>
      <c r="AQ104" s="18">
        <v>0</v>
      </c>
      <c r="AR104" s="18">
        <v>0</v>
      </c>
      <c r="AS104" s="18">
        <v>0</v>
      </c>
      <c r="AT104" s="18">
        <v>0</v>
      </c>
      <c r="AU104" s="18">
        <v>0</v>
      </c>
      <c r="AV104" s="18">
        <v>0</v>
      </c>
      <c r="AW104" s="18">
        <v>0</v>
      </c>
      <c r="AX104" s="18">
        <v>0</v>
      </c>
      <c r="AY104" s="18">
        <v>0</v>
      </c>
      <c r="AZ104" s="18">
        <v>0</v>
      </c>
      <c r="BA104" s="18">
        <v>0</v>
      </c>
      <c r="BB104" s="18">
        <v>0</v>
      </c>
      <c r="BC104" s="18">
        <v>0</v>
      </c>
      <c r="BD104" s="18">
        <v>0</v>
      </c>
      <c r="BE104" s="18">
        <v>0</v>
      </c>
      <c r="BF104" s="18">
        <v>0</v>
      </c>
      <c r="BG104" s="18">
        <v>0</v>
      </c>
      <c r="BH104" s="18">
        <v>0</v>
      </c>
      <c r="BI104" s="18">
        <v>0</v>
      </c>
      <c r="BJ104" s="18">
        <v>0</v>
      </c>
      <c r="BK104" s="18">
        <v>0</v>
      </c>
      <c r="BL104" s="18">
        <v>0</v>
      </c>
      <c r="BM104" s="18">
        <v>0</v>
      </c>
      <c r="BN104" s="18">
        <v>0</v>
      </c>
      <c r="BO104" s="18">
        <v>0</v>
      </c>
      <c r="BP104" s="18">
        <v>0</v>
      </c>
      <c r="BQ104" s="18">
        <v>0</v>
      </c>
      <c r="BR104" s="18">
        <v>0</v>
      </c>
      <c r="BS104" s="18">
        <v>0</v>
      </c>
      <c r="BT104" s="18">
        <v>0</v>
      </c>
      <c r="BU104" s="18">
        <v>0</v>
      </c>
      <c r="BV104" s="18">
        <v>0</v>
      </c>
      <c r="BW104" s="18">
        <v>0</v>
      </c>
      <c r="BX104" s="18">
        <v>0</v>
      </c>
      <c r="BY104" s="18">
        <v>0</v>
      </c>
      <c r="BZ104" s="18" t="str">
        <f t="shared" si="30"/>
        <v>51</v>
      </c>
      <c r="CA104" s="18" t="s">
        <v>25</v>
      </c>
      <c r="CB104" s="18">
        <f t="shared" si="28"/>
        <v>72</v>
      </c>
      <c r="CC104" s="16" t="str">
        <f t="shared" si="31"/>
        <v>7B010148A8010C0000000000000000000000000000000000000000000000000000FF000000000000000000000000000000000000000000000000000000000000000000000000517D</v>
      </c>
      <c r="CD104" s="95">
        <v>103</v>
      </c>
      <c r="CE104" s="21"/>
      <c r="CF104" s="18" t="str">
        <f t="shared" si="32"/>
        <v>00</v>
      </c>
      <c r="CG104" s="18">
        <f t="shared" si="33"/>
        <v>0</v>
      </c>
      <c r="CH104" s="20"/>
      <c r="CI104" s="21"/>
    </row>
    <row r="105" spans="1:87" ht="33">
      <c r="A105" s="27"/>
      <c r="B105" s="157">
        <v>34</v>
      </c>
      <c r="C105" s="105" t="s">
        <v>367</v>
      </c>
      <c r="D105" s="104" t="s">
        <v>734</v>
      </c>
      <c r="E105" s="16">
        <v>1</v>
      </c>
      <c r="F105" s="101" t="str">
        <f t="shared" si="44"/>
        <v>000</v>
      </c>
      <c r="G105" s="22">
        <v>0</v>
      </c>
      <c r="H105" s="18" t="s">
        <v>18</v>
      </c>
      <c r="I105" s="18">
        <v>1</v>
      </c>
      <c r="J105" s="18">
        <v>1</v>
      </c>
      <c r="K105" s="18">
        <v>48</v>
      </c>
      <c r="L105" s="18" t="s">
        <v>457</v>
      </c>
      <c r="M105" s="18">
        <v>1</v>
      </c>
      <c r="N105" s="18" t="s">
        <v>368</v>
      </c>
      <c r="O105" s="18">
        <v>0</v>
      </c>
      <c r="P105" s="18">
        <v>0</v>
      </c>
      <c r="Q105" s="18">
        <v>0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18">
        <v>0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8">
        <v>0</v>
      </c>
      <c r="AD105" s="18">
        <v>0</v>
      </c>
      <c r="AE105" s="18">
        <v>0</v>
      </c>
      <c r="AF105" s="18">
        <v>0</v>
      </c>
      <c r="AG105" s="18">
        <v>0</v>
      </c>
      <c r="AH105" s="18">
        <v>0</v>
      </c>
      <c r="AI105" s="18">
        <v>0</v>
      </c>
      <c r="AJ105" s="18">
        <v>0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23">
        <f>G105</f>
        <v>0</v>
      </c>
      <c r="AQ105" s="18">
        <v>0</v>
      </c>
      <c r="AR105" s="18">
        <v>0</v>
      </c>
      <c r="AS105" s="18">
        <v>0</v>
      </c>
      <c r="AT105" s="18">
        <v>0</v>
      </c>
      <c r="AU105" s="18">
        <v>0</v>
      </c>
      <c r="AV105" s="18">
        <v>0</v>
      </c>
      <c r="AW105" s="18">
        <v>0</v>
      </c>
      <c r="AX105" s="18">
        <v>0</v>
      </c>
      <c r="AY105" s="18">
        <v>0</v>
      </c>
      <c r="AZ105" s="18">
        <v>0</v>
      </c>
      <c r="BA105" s="18">
        <v>0</v>
      </c>
      <c r="BB105" s="18">
        <v>0</v>
      </c>
      <c r="BC105" s="18">
        <v>0</v>
      </c>
      <c r="BD105" s="18">
        <v>0</v>
      </c>
      <c r="BE105" s="18">
        <v>0</v>
      </c>
      <c r="BF105" s="18">
        <v>0</v>
      </c>
      <c r="BG105" s="18">
        <v>0</v>
      </c>
      <c r="BH105" s="18">
        <v>0</v>
      </c>
      <c r="BI105" s="18">
        <v>0</v>
      </c>
      <c r="BJ105" s="18">
        <v>0</v>
      </c>
      <c r="BK105" s="18">
        <v>0</v>
      </c>
      <c r="BL105" s="18">
        <v>0</v>
      </c>
      <c r="BM105" s="18">
        <v>0</v>
      </c>
      <c r="BN105" s="18">
        <v>0</v>
      </c>
      <c r="BO105" s="18">
        <v>0</v>
      </c>
      <c r="BP105" s="18">
        <v>0</v>
      </c>
      <c r="BQ105" s="18">
        <v>0</v>
      </c>
      <c r="BR105" s="18">
        <v>0</v>
      </c>
      <c r="BS105" s="18">
        <v>0</v>
      </c>
      <c r="BT105" s="18">
        <v>0</v>
      </c>
      <c r="BU105" s="18">
        <v>0</v>
      </c>
      <c r="BV105" s="18">
        <v>0</v>
      </c>
      <c r="BW105" s="18">
        <v>0</v>
      </c>
      <c r="BX105" s="18">
        <v>0</v>
      </c>
      <c r="BY105" s="18">
        <v>0</v>
      </c>
      <c r="BZ105" s="18" t="str">
        <f t="shared" si="30"/>
        <v>50</v>
      </c>
      <c r="CA105" s="18" t="s">
        <v>25</v>
      </c>
      <c r="CB105" s="18">
        <f t="shared" si="28"/>
        <v>72</v>
      </c>
      <c r="CC105" s="16" t="str">
        <f t="shared" si="31"/>
        <v>7B010148A8010C000000000000000000000000000000000000000000000000000000000000000000000000000000000000000000000000000000000000000000000000000000507D</v>
      </c>
      <c r="CD105" s="95">
        <v>104</v>
      </c>
      <c r="CE105" s="21"/>
      <c r="CF105" s="18" t="str">
        <f t="shared" si="32"/>
        <v>00</v>
      </c>
      <c r="CG105" s="18">
        <f t="shared" si="33"/>
        <v>0</v>
      </c>
      <c r="CH105" s="20"/>
      <c r="CI105" s="21"/>
    </row>
    <row r="106" spans="1:87" ht="33">
      <c r="A106" s="27"/>
      <c r="B106" s="158"/>
      <c r="C106" s="167" t="s">
        <v>412</v>
      </c>
      <c r="D106" s="104"/>
      <c r="E106" s="16">
        <v>2</v>
      </c>
      <c r="F106" s="101" t="str">
        <f t="shared" si="44"/>
        <v>127</v>
      </c>
      <c r="G106" s="22" t="s">
        <v>246</v>
      </c>
      <c r="H106" s="18" t="s">
        <v>18</v>
      </c>
      <c r="I106" s="18">
        <v>1</v>
      </c>
      <c r="J106" s="18">
        <v>1</v>
      </c>
      <c r="K106" s="18">
        <v>48</v>
      </c>
      <c r="L106" s="18" t="s">
        <v>457</v>
      </c>
      <c r="M106" s="18">
        <v>1</v>
      </c>
      <c r="N106" s="18" t="s">
        <v>368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0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0</v>
      </c>
      <c r="AJ106" s="18">
        <v>0</v>
      </c>
      <c r="AK106" s="18">
        <v>0</v>
      </c>
      <c r="AL106" s="18">
        <v>0</v>
      </c>
      <c r="AM106" s="18">
        <v>0</v>
      </c>
      <c r="AN106" s="18">
        <v>0</v>
      </c>
      <c r="AO106" s="18">
        <v>0</v>
      </c>
      <c r="AP106" s="23" t="str">
        <f t="shared" ref="AP106:AP107" si="47">G106</f>
        <v>7F</v>
      </c>
      <c r="AQ106" s="18">
        <v>0</v>
      </c>
      <c r="AR106" s="18">
        <v>0</v>
      </c>
      <c r="AS106" s="18">
        <v>0</v>
      </c>
      <c r="AT106" s="18">
        <v>0</v>
      </c>
      <c r="AU106" s="18">
        <v>0</v>
      </c>
      <c r="AV106" s="18">
        <v>0</v>
      </c>
      <c r="AW106" s="18">
        <v>0</v>
      </c>
      <c r="AX106" s="18">
        <v>0</v>
      </c>
      <c r="AY106" s="18">
        <v>0</v>
      </c>
      <c r="AZ106" s="18">
        <v>0</v>
      </c>
      <c r="BA106" s="18">
        <v>0</v>
      </c>
      <c r="BB106" s="18">
        <v>0</v>
      </c>
      <c r="BC106" s="18">
        <v>0</v>
      </c>
      <c r="BD106" s="18">
        <v>0</v>
      </c>
      <c r="BE106" s="18">
        <v>0</v>
      </c>
      <c r="BF106" s="18">
        <v>0</v>
      </c>
      <c r="BG106" s="18">
        <v>0</v>
      </c>
      <c r="BH106" s="18">
        <v>0</v>
      </c>
      <c r="BI106" s="18">
        <v>0</v>
      </c>
      <c r="BJ106" s="18">
        <v>0</v>
      </c>
      <c r="BK106" s="18">
        <v>0</v>
      </c>
      <c r="BL106" s="18">
        <v>0</v>
      </c>
      <c r="BM106" s="18">
        <v>0</v>
      </c>
      <c r="BN106" s="18">
        <v>0</v>
      </c>
      <c r="BO106" s="18">
        <v>0</v>
      </c>
      <c r="BP106" s="18">
        <v>0</v>
      </c>
      <c r="BQ106" s="18">
        <v>0</v>
      </c>
      <c r="BR106" s="18">
        <v>0</v>
      </c>
      <c r="BS106" s="18">
        <v>0</v>
      </c>
      <c r="BT106" s="18">
        <v>0</v>
      </c>
      <c r="BU106" s="18">
        <v>0</v>
      </c>
      <c r="BV106" s="18">
        <v>0</v>
      </c>
      <c r="BW106" s="18">
        <v>0</v>
      </c>
      <c r="BX106" s="18">
        <v>0</v>
      </c>
      <c r="BY106" s="18">
        <v>0</v>
      </c>
      <c r="BZ106" s="18" t="str">
        <f t="shared" si="30"/>
        <v>51</v>
      </c>
      <c r="CA106" s="18" t="s">
        <v>25</v>
      </c>
      <c r="CB106" s="18">
        <f t="shared" si="28"/>
        <v>72</v>
      </c>
      <c r="CC106" s="16" t="str">
        <f t="shared" si="31"/>
        <v>7B010148A8010C0000000000000000000000000000000000000000000000000000007F0000000000000000000000000000000000000000000000000000000000000000000000517D</v>
      </c>
      <c r="CD106" s="95">
        <v>105</v>
      </c>
      <c r="CE106" s="21"/>
      <c r="CF106" s="18" t="str">
        <f t="shared" si="32"/>
        <v>00</v>
      </c>
      <c r="CG106" s="18">
        <f t="shared" si="33"/>
        <v>0</v>
      </c>
      <c r="CH106" s="20"/>
      <c r="CI106" s="21"/>
    </row>
    <row r="107" spans="1:87" ht="33">
      <c r="A107" s="27"/>
      <c r="B107" s="159"/>
      <c r="C107" s="168"/>
      <c r="D107" s="104"/>
      <c r="E107" s="16">
        <v>3</v>
      </c>
      <c r="F107" s="101" t="str">
        <f t="shared" si="44"/>
        <v>255</v>
      </c>
      <c r="G107" s="22" t="s">
        <v>22</v>
      </c>
      <c r="H107" s="18" t="s">
        <v>18</v>
      </c>
      <c r="I107" s="18">
        <v>1</v>
      </c>
      <c r="J107" s="18">
        <v>1</v>
      </c>
      <c r="K107" s="18">
        <v>48</v>
      </c>
      <c r="L107" s="18" t="s">
        <v>457</v>
      </c>
      <c r="M107" s="18">
        <v>1</v>
      </c>
      <c r="N107" s="18" t="s">
        <v>368</v>
      </c>
      <c r="O107" s="18">
        <v>0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0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8">
        <v>0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23" t="str">
        <f t="shared" si="47"/>
        <v>FF</v>
      </c>
      <c r="AQ107" s="18">
        <v>0</v>
      </c>
      <c r="AR107" s="18">
        <v>0</v>
      </c>
      <c r="AS107" s="18">
        <v>0</v>
      </c>
      <c r="AT107" s="18">
        <v>0</v>
      </c>
      <c r="AU107" s="18">
        <v>0</v>
      </c>
      <c r="AV107" s="18">
        <v>0</v>
      </c>
      <c r="AW107" s="18">
        <v>0</v>
      </c>
      <c r="AX107" s="18">
        <v>0</v>
      </c>
      <c r="AY107" s="18">
        <v>0</v>
      </c>
      <c r="AZ107" s="18">
        <v>0</v>
      </c>
      <c r="BA107" s="18">
        <v>0</v>
      </c>
      <c r="BB107" s="18">
        <v>0</v>
      </c>
      <c r="BC107" s="18">
        <v>0</v>
      </c>
      <c r="BD107" s="18">
        <v>0</v>
      </c>
      <c r="BE107" s="18">
        <v>0</v>
      </c>
      <c r="BF107" s="18">
        <v>0</v>
      </c>
      <c r="BG107" s="18">
        <v>0</v>
      </c>
      <c r="BH107" s="18">
        <v>0</v>
      </c>
      <c r="BI107" s="18">
        <v>0</v>
      </c>
      <c r="BJ107" s="18">
        <v>0</v>
      </c>
      <c r="BK107" s="18">
        <v>0</v>
      </c>
      <c r="BL107" s="18">
        <v>0</v>
      </c>
      <c r="BM107" s="18">
        <v>0</v>
      </c>
      <c r="BN107" s="18">
        <v>0</v>
      </c>
      <c r="BO107" s="18">
        <v>0</v>
      </c>
      <c r="BP107" s="18">
        <v>0</v>
      </c>
      <c r="BQ107" s="18">
        <v>0</v>
      </c>
      <c r="BR107" s="18">
        <v>0</v>
      </c>
      <c r="BS107" s="18">
        <v>0</v>
      </c>
      <c r="BT107" s="18">
        <v>0</v>
      </c>
      <c r="BU107" s="18">
        <v>0</v>
      </c>
      <c r="BV107" s="18">
        <v>0</v>
      </c>
      <c r="BW107" s="18">
        <v>0</v>
      </c>
      <c r="BX107" s="18">
        <v>0</v>
      </c>
      <c r="BY107" s="18">
        <v>0</v>
      </c>
      <c r="BZ107" s="18" t="str">
        <f t="shared" si="30"/>
        <v>51</v>
      </c>
      <c r="CA107" s="18" t="s">
        <v>25</v>
      </c>
      <c r="CB107" s="18">
        <f t="shared" si="28"/>
        <v>72</v>
      </c>
      <c r="CC107" s="16" t="str">
        <f t="shared" si="31"/>
        <v>7B010148A8010C000000000000000000000000000000000000000000000000000000FF0000000000000000000000000000000000000000000000000000000000000000000000517D</v>
      </c>
      <c r="CD107" s="95">
        <v>106</v>
      </c>
      <c r="CE107" s="21"/>
      <c r="CF107" s="18" t="str">
        <f t="shared" si="32"/>
        <v>00</v>
      </c>
      <c r="CG107" s="18">
        <f t="shared" si="33"/>
        <v>0</v>
      </c>
      <c r="CH107" s="20"/>
      <c r="CI107" s="21"/>
    </row>
    <row r="108" spans="1:87" ht="33">
      <c r="A108" s="27"/>
      <c r="B108" s="157">
        <v>35</v>
      </c>
      <c r="C108" s="105" t="s">
        <v>369</v>
      </c>
      <c r="D108" s="104" t="s">
        <v>736</v>
      </c>
      <c r="E108" s="16">
        <v>1</v>
      </c>
      <c r="F108" s="101" t="str">
        <f t="shared" si="44"/>
        <v>000</v>
      </c>
      <c r="G108" s="22">
        <v>0</v>
      </c>
      <c r="H108" s="18" t="s">
        <v>18</v>
      </c>
      <c r="I108" s="18">
        <v>1</v>
      </c>
      <c r="J108" s="18">
        <v>1</v>
      </c>
      <c r="K108" s="18">
        <v>48</v>
      </c>
      <c r="L108" s="18" t="s">
        <v>457</v>
      </c>
      <c r="M108" s="18">
        <v>1</v>
      </c>
      <c r="N108" s="18" t="s">
        <v>368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0</v>
      </c>
      <c r="AI108" s="18">
        <v>0</v>
      </c>
      <c r="AJ108" s="18">
        <v>0</v>
      </c>
      <c r="AK108" s="18">
        <v>0</v>
      </c>
      <c r="AL108" s="18">
        <v>0</v>
      </c>
      <c r="AM108" s="18">
        <v>0</v>
      </c>
      <c r="AN108" s="18">
        <v>0</v>
      </c>
      <c r="AO108" s="18">
        <v>0</v>
      </c>
      <c r="AP108" s="18">
        <v>0</v>
      </c>
      <c r="AQ108" s="23">
        <f>G108</f>
        <v>0</v>
      </c>
      <c r="AR108" s="18">
        <v>0</v>
      </c>
      <c r="AS108" s="18">
        <v>0</v>
      </c>
      <c r="AT108" s="18">
        <v>0</v>
      </c>
      <c r="AU108" s="18">
        <v>0</v>
      </c>
      <c r="AV108" s="18">
        <v>0</v>
      </c>
      <c r="AW108" s="18">
        <v>0</v>
      </c>
      <c r="AX108" s="18">
        <v>0</v>
      </c>
      <c r="AY108" s="18">
        <v>0</v>
      </c>
      <c r="AZ108" s="18">
        <v>0</v>
      </c>
      <c r="BA108" s="18">
        <v>0</v>
      </c>
      <c r="BB108" s="18">
        <v>0</v>
      </c>
      <c r="BC108" s="18">
        <v>0</v>
      </c>
      <c r="BD108" s="18">
        <v>0</v>
      </c>
      <c r="BE108" s="18">
        <v>0</v>
      </c>
      <c r="BF108" s="18">
        <v>0</v>
      </c>
      <c r="BG108" s="18">
        <v>0</v>
      </c>
      <c r="BH108" s="18">
        <v>0</v>
      </c>
      <c r="BI108" s="18">
        <v>0</v>
      </c>
      <c r="BJ108" s="18">
        <v>0</v>
      </c>
      <c r="BK108" s="18">
        <v>0</v>
      </c>
      <c r="BL108" s="18">
        <v>0</v>
      </c>
      <c r="BM108" s="18">
        <v>0</v>
      </c>
      <c r="BN108" s="18">
        <v>0</v>
      </c>
      <c r="BO108" s="18">
        <v>0</v>
      </c>
      <c r="BP108" s="18">
        <v>0</v>
      </c>
      <c r="BQ108" s="18">
        <v>0</v>
      </c>
      <c r="BR108" s="18">
        <v>0</v>
      </c>
      <c r="BS108" s="18">
        <v>0</v>
      </c>
      <c r="BT108" s="18">
        <v>0</v>
      </c>
      <c r="BU108" s="18">
        <v>0</v>
      </c>
      <c r="BV108" s="18">
        <v>0</v>
      </c>
      <c r="BW108" s="18">
        <v>0</v>
      </c>
      <c r="BX108" s="18">
        <v>0</v>
      </c>
      <c r="BY108" s="18">
        <v>0</v>
      </c>
      <c r="BZ108" s="18" t="str">
        <f t="shared" si="30"/>
        <v>50</v>
      </c>
      <c r="CA108" s="18" t="s">
        <v>25</v>
      </c>
      <c r="CB108" s="18">
        <f t="shared" si="28"/>
        <v>72</v>
      </c>
      <c r="CC108" s="16" t="str">
        <f t="shared" si="31"/>
        <v>7B010148A8010C000000000000000000000000000000000000000000000000000000000000000000000000000000000000000000000000000000000000000000000000000000507D</v>
      </c>
      <c r="CD108" s="95">
        <v>107</v>
      </c>
      <c r="CE108" s="21"/>
      <c r="CF108" s="18" t="str">
        <f t="shared" si="32"/>
        <v>00</v>
      </c>
      <c r="CG108" s="18">
        <f t="shared" si="33"/>
        <v>0</v>
      </c>
      <c r="CH108" s="20"/>
      <c r="CI108" s="21"/>
    </row>
    <row r="109" spans="1:87" ht="33">
      <c r="A109" s="27"/>
      <c r="B109" s="158"/>
      <c r="C109" s="167" t="s">
        <v>413</v>
      </c>
      <c r="D109" s="104"/>
      <c r="E109" s="16">
        <v>2</v>
      </c>
      <c r="F109" s="101" t="str">
        <f t="shared" si="44"/>
        <v>127</v>
      </c>
      <c r="G109" s="22" t="s">
        <v>246</v>
      </c>
      <c r="H109" s="18" t="s">
        <v>18</v>
      </c>
      <c r="I109" s="18">
        <v>1</v>
      </c>
      <c r="J109" s="18">
        <v>1</v>
      </c>
      <c r="K109" s="18">
        <v>48</v>
      </c>
      <c r="L109" s="18" t="s">
        <v>457</v>
      </c>
      <c r="M109" s="18">
        <v>1</v>
      </c>
      <c r="N109" s="18" t="s">
        <v>368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18">
        <v>0</v>
      </c>
      <c r="AI109" s="18">
        <v>0</v>
      </c>
      <c r="AJ109" s="18">
        <v>0</v>
      </c>
      <c r="AK109" s="18">
        <v>0</v>
      </c>
      <c r="AL109" s="18">
        <v>0</v>
      </c>
      <c r="AM109" s="18">
        <v>0</v>
      </c>
      <c r="AN109" s="18">
        <v>0</v>
      </c>
      <c r="AO109" s="18">
        <v>0</v>
      </c>
      <c r="AP109" s="18">
        <v>0</v>
      </c>
      <c r="AQ109" s="23" t="str">
        <f t="shared" ref="AQ109:AQ110" si="48">G109</f>
        <v>7F</v>
      </c>
      <c r="AR109" s="18">
        <v>0</v>
      </c>
      <c r="AS109" s="18">
        <v>0</v>
      </c>
      <c r="AT109" s="18">
        <v>0</v>
      </c>
      <c r="AU109" s="18">
        <v>0</v>
      </c>
      <c r="AV109" s="18">
        <v>0</v>
      </c>
      <c r="AW109" s="18">
        <v>0</v>
      </c>
      <c r="AX109" s="18">
        <v>0</v>
      </c>
      <c r="AY109" s="18">
        <v>0</v>
      </c>
      <c r="AZ109" s="18">
        <v>0</v>
      </c>
      <c r="BA109" s="18">
        <v>0</v>
      </c>
      <c r="BB109" s="18">
        <v>0</v>
      </c>
      <c r="BC109" s="18">
        <v>0</v>
      </c>
      <c r="BD109" s="18">
        <v>0</v>
      </c>
      <c r="BE109" s="18">
        <v>0</v>
      </c>
      <c r="BF109" s="18">
        <v>0</v>
      </c>
      <c r="BG109" s="18">
        <v>0</v>
      </c>
      <c r="BH109" s="18">
        <v>0</v>
      </c>
      <c r="BI109" s="18">
        <v>0</v>
      </c>
      <c r="BJ109" s="18">
        <v>0</v>
      </c>
      <c r="BK109" s="18">
        <v>0</v>
      </c>
      <c r="BL109" s="18">
        <v>0</v>
      </c>
      <c r="BM109" s="18">
        <v>0</v>
      </c>
      <c r="BN109" s="18">
        <v>0</v>
      </c>
      <c r="BO109" s="18">
        <v>0</v>
      </c>
      <c r="BP109" s="18">
        <v>0</v>
      </c>
      <c r="BQ109" s="18">
        <v>0</v>
      </c>
      <c r="BR109" s="18">
        <v>0</v>
      </c>
      <c r="BS109" s="18">
        <v>0</v>
      </c>
      <c r="BT109" s="18">
        <v>0</v>
      </c>
      <c r="BU109" s="18">
        <v>0</v>
      </c>
      <c r="BV109" s="18">
        <v>0</v>
      </c>
      <c r="BW109" s="18">
        <v>0</v>
      </c>
      <c r="BX109" s="18">
        <v>0</v>
      </c>
      <c r="BY109" s="18">
        <v>0</v>
      </c>
      <c r="BZ109" s="18" t="str">
        <f t="shared" si="30"/>
        <v>51</v>
      </c>
      <c r="CA109" s="18" t="s">
        <v>25</v>
      </c>
      <c r="CB109" s="18">
        <f t="shared" si="28"/>
        <v>72</v>
      </c>
      <c r="CC109" s="16" t="str">
        <f t="shared" si="31"/>
        <v>7B010148A8010C000000000000000000000000000000000000000000000000000000007F00000000000000000000000000000000000000000000000000000000000000000000517D</v>
      </c>
      <c r="CD109" s="95">
        <v>108</v>
      </c>
      <c r="CE109" s="21"/>
      <c r="CF109" s="18" t="str">
        <f t="shared" si="32"/>
        <v>00</v>
      </c>
      <c r="CG109" s="18">
        <f t="shared" si="33"/>
        <v>0</v>
      </c>
      <c r="CH109" s="20"/>
      <c r="CI109" s="21"/>
    </row>
    <row r="110" spans="1:87" ht="33">
      <c r="A110" s="27"/>
      <c r="B110" s="159"/>
      <c r="C110" s="168"/>
      <c r="D110" s="104"/>
      <c r="E110" s="16">
        <v>3</v>
      </c>
      <c r="F110" s="101" t="str">
        <f t="shared" si="44"/>
        <v>255</v>
      </c>
      <c r="G110" s="22" t="s">
        <v>22</v>
      </c>
      <c r="H110" s="18" t="s">
        <v>18</v>
      </c>
      <c r="I110" s="18">
        <v>1</v>
      </c>
      <c r="J110" s="18">
        <v>1</v>
      </c>
      <c r="K110" s="18">
        <v>48</v>
      </c>
      <c r="L110" s="18" t="s">
        <v>457</v>
      </c>
      <c r="M110" s="18">
        <v>1</v>
      </c>
      <c r="N110" s="18" t="s">
        <v>368</v>
      </c>
      <c r="O110" s="18">
        <v>0</v>
      </c>
      <c r="P110" s="18">
        <v>0</v>
      </c>
      <c r="Q110" s="18">
        <v>0</v>
      </c>
      <c r="R110" s="18">
        <v>0</v>
      </c>
      <c r="S110" s="18">
        <v>0</v>
      </c>
      <c r="T110" s="18">
        <v>0</v>
      </c>
      <c r="U110" s="18">
        <v>0</v>
      </c>
      <c r="V110" s="18">
        <v>0</v>
      </c>
      <c r="W110" s="18">
        <v>0</v>
      </c>
      <c r="X110" s="18">
        <v>0</v>
      </c>
      <c r="Y110" s="18">
        <v>0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0</v>
      </c>
      <c r="AJ110" s="18">
        <v>0</v>
      </c>
      <c r="AK110" s="18">
        <v>0</v>
      </c>
      <c r="AL110" s="18">
        <v>0</v>
      </c>
      <c r="AM110" s="18">
        <v>0</v>
      </c>
      <c r="AN110" s="18">
        <v>0</v>
      </c>
      <c r="AO110" s="18">
        <v>0</v>
      </c>
      <c r="AP110" s="18">
        <v>0</v>
      </c>
      <c r="AQ110" s="23" t="str">
        <f t="shared" si="48"/>
        <v>FF</v>
      </c>
      <c r="AR110" s="18">
        <v>0</v>
      </c>
      <c r="AS110" s="18">
        <v>0</v>
      </c>
      <c r="AT110" s="18">
        <v>0</v>
      </c>
      <c r="AU110" s="18">
        <v>0</v>
      </c>
      <c r="AV110" s="18">
        <v>0</v>
      </c>
      <c r="AW110" s="18">
        <v>0</v>
      </c>
      <c r="AX110" s="18">
        <v>0</v>
      </c>
      <c r="AY110" s="18">
        <v>0</v>
      </c>
      <c r="AZ110" s="18">
        <v>0</v>
      </c>
      <c r="BA110" s="18">
        <v>0</v>
      </c>
      <c r="BB110" s="18">
        <v>0</v>
      </c>
      <c r="BC110" s="18">
        <v>0</v>
      </c>
      <c r="BD110" s="18">
        <v>0</v>
      </c>
      <c r="BE110" s="18">
        <v>0</v>
      </c>
      <c r="BF110" s="18">
        <v>0</v>
      </c>
      <c r="BG110" s="18">
        <v>0</v>
      </c>
      <c r="BH110" s="18">
        <v>0</v>
      </c>
      <c r="BI110" s="18">
        <v>0</v>
      </c>
      <c r="BJ110" s="18">
        <v>0</v>
      </c>
      <c r="BK110" s="18">
        <v>0</v>
      </c>
      <c r="BL110" s="18">
        <v>0</v>
      </c>
      <c r="BM110" s="18">
        <v>0</v>
      </c>
      <c r="BN110" s="18">
        <v>0</v>
      </c>
      <c r="BO110" s="18">
        <v>0</v>
      </c>
      <c r="BP110" s="18">
        <v>0</v>
      </c>
      <c r="BQ110" s="18">
        <v>0</v>
      </c>
      <c r="BR110" s="18">
        <v>0</v>
      </c>
      <c r="BS110" s="18">
        <v>0</v>
      </c>
      <c r="BT110" s="18">
        <v>0</v>
      </c>
      <c r="BU110" s="18">
        <v>0</v>
      </c>
      <c r="BV110" s="18">
        <v>0</v>
      </c>
      <c r="BW110" s="18">
        <v>0</v>
      </c>
      <c r="BX110" s="18">
        <v>0</v>
      </c>
      <c r="BY110" s="18">
        <v>0</v>
      </c>
      <c r="BZ110" s="18" t="str">
        <f t="shared" si="30"/>
        <v>51</v>
      </c>
      <c r="CA110" s="18" t="s">
        <v>25</v>
      </c>
      <c r="CB110" s="18">
        <f t="shared" si="28"/>
        <v>72</v>
      </c>
      <c r="CC110" s="16" t="str">
        <f t="shared" si="31"/>
        <v>7B010148A8010C00000000000000000000000000000000000000000000000000000000FF00000000000000000000000000000000000000000000000000000000000000000000517D</v>
      </c>
      <c r="CD110" s="95">
        <v>109</v>
      </c>
      <c r="CE110" s="21"/>
      <c r="CF110" s="18" t="str">
        <f t="shared" si="32"/>
        <v>00</v>
      </c>
      <c r="CG110" s="18">
        <f t="shared" si="33"/>
        <v>0</v>
      </c>
      <c r="CH110" s="20"/>
      <c r="CI110" s="21"/>
    </row>
    <row r="111" spans="1:87" ht="33">
      <c r="A111" s="27"/>
      <c r="B111" s="157">
        <v>36</v>
      </c>
      <c r="C111" s="105" t="s">
        <v>367</v>
      </c>
      <c r="D111" s="104" t="s">
        <v>734</v>
      </c>
      <c r="E111" s="16">
        <v>1</v>
      </c>
      <c r="F111" s="101" t="str">
        <f t="shared" si="44"/>
        <v>000</v>
      </c>
      <c r="G111" s="22">
        <v>0</v>
      </c>
      <c r="H111" s="18" t="s">
        <v>18</v>
      </c>
      <c r="I111" s="18">
        <v>1</v>
      </c>
      <c r="J111" s="18">
        <v>1</v>
      </c>
      <c r="K111" s="18">
        <v>48</v>
      </c>
      <c r="L111" s="18" t="s">
        <v>457</v>
      </c>
      <c r="M111" s="18">
        <v>1</v>
      </c>
      <c r="N111" s="18" t="s">
        <v>368</v>
      </c>
      <c r="O111" s="18">
        <v>0</v>
      </c>
      <c r="P111" s="18">
        <v>0</v>
      </c>
      <c r="Q111" s="18">
        <v>0</v>
      </c>
      <c r="R111" s="18">
        <v>0</v>
      </c>
      <c r="S111" s="18">
        <v>0</v>
      </c>
      <c r="T111" s="18">
        <v>0</v>
      </c>
      <c r="U111" s="18">
        <v>0</v>
      </c>
      <c r="V111" s="18">
        <v>0</v>
      </c>
      <c r="W111" s="18">
        <v>0</v>
      </c>
      <c r="X111" s="18">
        <v>0</v>
      </c>
      <c r="Y111" s="18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18">
        <v>0</v>
      </c>
      <c r="AI111" s="18">
        <v>0</v>
      </c>
      <c r="AJ111" s="18">
        <v>0</v>
      </c>
      <c r="AK111" s="18">
        <v>0</v>
      </c>
      <c r="AL111" s="18">
        <v>0</v>
      </c>
      <c r="AM111" s="18">
        <v>0</v>
      </c>
      <c r="AN111" s="18">
        <v>0</v>
      </c>
      <c r="AO111" s="18">
        <v>0</v>
      </c>
      <c r="AP111" s="18">
        <v>0</v>
      </c>
      <c r="AQ111" s="18">
        <v>0</v>
      </c>
      <c r="AR111" s="23">
        <f>G111</f>
        <v>0</v>
      </c>
      <c r="AS111" s="18">
        <v>0</v>
      </c>
      <c r="AT111" s="18">
        <v>0</v>
      </c>
      <c r="AU111" s="18">
        <v>0</v>
      </c>
      <c r="AV111" s="18">
        <v>0</v>
      </c>
      <c r="AW111" s="18">
        <v>0</v>
      </c>
      <c r="AX111" s="18">
        <v>0</v>
      </c>
      <c r="AY111" s="18">
        <v>0</v>
      </c>
      <c r="AZ111" s="18">
        <v>0</v>
      </c>
      <c r="BA111" s="18">
        <v>0</v>
      </c>
      <c r="BB111" s="18">
        <v>0</v>
      </c>
      <c r="BC111" s="18">
        <v>0</v>
      </c>
      <c r="BD111" s="18">
        <v>0</v>
      </c>
      <c r="BE111" s="18">
        <v>0</v>
      </c>
      <c r="BF111" s="18">
        <v>0</v>
      </c>
      <c r="BG111" s="18">
        <v>0</v>
      </c>
      <c r="BH111" s="18">
        <v>0</v>
      </c>
      <c r="BI111" s="18">
        <v>0</v>
      </c>
      <c r="BJ111" s="18">
        <v>0</v>
      </c>
      <c r="BK111" s="18">
        <v>0</v>
      </c>
      <c r="BL111" s="18">
        <v>0</v>
      </c>
      <c r="BM111" s="18">
        <v>0</v>
      </c>
      <c r="BN111" s="18">
        <v>0</v>
      </c>
      <c r="BO111" s="18">
        <v>0</v>
      </c>
      <c r="BP111" s="18">
        <v>0</v>
      </c>
      <c r="BQ111" s="18">
        <v>0</v>
      </c>
      <c r="BR111" s="18">
        <v>0</v>
      </c>
      <c r="BS111" s="18">
        <v>0</v>
      </c>
      <c r="BT111" s="18">
        <v>0</v>
      </c>
      <c r="BU111" s="18">
        <v>0</v>
      </c>
      <c r="BV111" s="18">
        <v>0</v>
      </c>
      <c r="BW111" s="18">
        <v>0</v>
      </c>
      <c r="BX111" s="18">
        <v>0</v>
      </c>
      <c r="BY111" s="18">
        <v>0</v>
      </c>
      <c r="BZ111" s="18" t="str">
        <f t="shared" si="30"/>
        <v>50</v>
      </c>
      <c r="CA111" s="18" t="s">
        <v>25</v>
      </c>
      <c r="CB111" s="18">
        <f t="shared" si="28"/>
        <v>72</v>
      </c>
      <c r="CC111" s="16" t="str">
        <f t="shared" si="31"/>
        <v>7B010148A8010C000000000000000000000000000000000000000000000000000000000000000000000000000000000000000000000000000000000000000000000000000000507D</v>
      </c>
      <c r="CD111" s="95">
        <v>110</v>
      </c>
      <c r="CE111" s="21"/>
      <c r="CF111" s="18" t="str">
        <f t="shared" si="32"/>
        <v>00</v>
      </c>
      <c r="CG111" s="18">
        <f t="shared" si="33"/>
        <v>0</v>
      </c>
      <c r="CH111" s="20"/>
      <c r="CI111" s="21"/>
    </row>
    <row r="112" spans="1:87" ht="33">
      <c r="A112" s="27"/>
      <c r="B112" s="158"/>
      <c r="C112" s="167" t="s">
        <v>414</v>
      </c>
      <c r="D112" s="104"/>
      <c r="E112" s="16">
        <v>2</v>
      </c>
      <c r="F112" s="101" t="str">
        <f t="shared" si="44"/>
        <v>127</v>
      </c>
      <c r="G112" s="22" t="s">
        <v>246</v>
      </c>
      <c r="H112" s="18" t="s">
        <v>18</v>
      </c>
      <c r="I112" s="18">
        <v>1</v>
      </c>
      <c r="J112" s="18">
        <v>1</v>
      </c>
      <c r="K112" s="18">
        <v>48</v>
      </c>
      <c r="L112" s="18" t="s">
        <v>457</v>
      </c>
      <c r="M112" s="18">
        <v>1</v>
      </c>
      <c r="N112" s="18" t="s">
        <v>368</v>
      </c>
      <c r="O112" s="18">
        <v>0</v>
      </c>
      <c r="P112" s="18">
        <v>0</v>
      </c>
      <c r="Q112" s="18">
        <v>0</v>
      </c>
      <c r="R112" s="18">
        <v>0</v>
      </c>
      <c r="S112" s="18">
        <v>0</v>
      </c>
      <c r="T112" s="18">
        <v>0</v>
      </c>
      <c r="U112" s="18">
        <v>0</v>
      </c>
      <c r="V112" s="18">
        <v>0</v>
      </c>
      <c r="W112" s="18">
        <v>0</v>
      </c>
      <c r="X112" s="18">
        <v>0</v>
      </c>
      <c r="Y112" s="18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0</v>
      </c>
      <c r="AE112" s="18">
        <v>0</v>
      </c>
      <c r="AF112" s="18">
        <v>0</v>
      </c>
      <c r="AG112" s="18">
        <v>0</v>
      </c>
      <c r="AH112" s="18">
        <v>0</v>
      </c>
      <c r="AI112" s="18">
        <v>0</v>
      </c>
      <c r="AJ112" s="18">
        <v>0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 s="18">
        <v>0</v>
      </c>
      <c r="AQ112" s="18">
        <v>0</v>
      </c>
      <c r="AR112" s="23" t="str">
        <f t="shared" ref="AR112:AR113" si="49">G112</f>
        <v>7F</v>
      </c>
      <c r="AS112" s="18">
        <v>0</v>
      </c>
      <c r="AT112" s="18">
        <v>0</v>
      </c>
      <c r="AU112" s="18">
        <v>0</v>
      </c>
      <c r="AV112" s="18">
        <v>0</v>
      </c>
      <c r="AW112" s="18">
        <v>0</v>
      </c>
      <c r="AX112" s="18">
        <v>0</v>
      </c>
      <c r="AY112" s="18">
        <v>0</v>
      </c>
      <c r="AZ112" s="18">
        <v>0</v>
      </c>
      <c r="BA112" s="18">
        <v>0</v>
      </c>
      <c r="BB112" s="18">
        <v>0</v>
      </c>
      <c r="BC112" s="18">
        <v>0</v>
      </c>
      <c r="BD112" s="18">
        <v>0</v>
      </c>
      <c r="BE112" s="18">
        <v>0</v>
      </c>
      <c r="BF112" s="18">
        <v>0</v>
      </c>
      <c r="BG112" s="18">
        <v>0</v>
      </c>
      <c r="BH112" s="18">
        <v>0</v>
      </c>
      <c r="BI112" s="18">
        <v>0</v>
      </c>
      <c r="BJ112" s="18">
        <v>0</v>
      </c>
      <c r="BK112" s="18">
        <v>0</v>
      </c>
      <c r="BL112" s="18">
        <v>0</v>
      </c>
      <c r="BM112" s="18">
        <v>0</v>
      </c>
      <c r="BN112" s="18">
        <v>0</v>
      </c>
      <c r="BO112" s="18">
        <v>0</v>
      </c>
      <c r="BP112" s="18">
        <v>0</v>
      </c>
      <c r="BQ112" s="18">
        <v>0</v>
      </c>
      <c r="BR112" s="18">
        <v>0</v>
      </c>
      <c r="BS112" s="18">
        <v>0</v>
      </c>
      <c r="BT112" s="18">
        <v>0</v>
      </c>
      <c r="BU112" s="18">
        <v>0</v>
      </c>
      <c r="BV112" s="18">
        <v>0</v>
      </c>
      <c r="BW112" s="18">
        <v>0</v>
      </c>
      <c r="BX112" s="18">
        <v>0</v>
      </c>
      <c r="BY112" s="18">
        <v>0</v>
      </c>
      <c r="BZ112" s="18" t="str">
        <f t="shared" si="30"/>
        <v>51</v>
      </c>
      <c r="CA112" s="18" t="s">
        <v>25</v>
      </c>
      <c r="CB112" s="18">
        <f t="shared" si="28"/>
        <v>72</v>
      </c>
      <c r="CC112" s="16" t="str">
        <f t="shared" si="31"/>
        <v>7B010148A8010C00000000000000000000000000000000000000000000000000000000007F000000000000000000000000000000000000000000000000000000000000000000517D</v>
      </c>
      <c r="CD112" s="95">
        <v>111</v>
      </c>
      <c r="CE112" s="21"/>
      <c r="CF112" s="18" t="str">
        <f t="shared" si="32"/>
        <v>00</v>
      </c>
      <c r="CG112" s="18">
        <f t="shared" si="33"/>
        <v>0</v>
      </c>
      <c r="CH112" s="20"/>
      <c r="CI112" s="21"/>
    </row>
    <row r="113" spans="1:87" ht="33">
      <c r="A113" s="27"/>
      <c r="B113" s="159"/>
      <c r="C113" s="168"/>
      <c r="D113" s="104"/>
      <c r="E113" s="16">
        <v>3</v>
      </c>
      <c r="F113" s="101" t="str">
        <f t="shared" si="44"/>
        <v>255</v>
      </c>
      <c r="G113" s="22" t="s">
        <v>22</v>
      </c>
      <c r="H113" s="18" t="s">
        <v>18</v>
      </c>
      <c r="I113" s="18">
        <v>1</v>
      </c>
      <c r="J113" s="18">
        <v>1</v>
      </c>
      <c r="K113" s="18">
        <v>48</v>
      </c>
      <c r="L113" s="18" t="s">
        <v>457</v>
      </c>
      <c r="M113" s="18">
        <v>1</v>
      </c>
      <c r="N113" s="18" t="s">
        <v>368</v>
      </c>
      <c r="O113" s="18">
        <v>0</v>
      </c>
      <c r="P113" s="18">
        <v>0</v>
      </c>
      <c r="Q113" s="18">
        <v>0</v>
      </c>
      <c r="R113" s="18">
        <v>0</v>
      </c>
      <c r="S113" s="18">
        <v>0</v>
      </c>
      <c r="T113" s="18">
        <v>0</v>
      </c>
      <c r="U113" s="18">
        <v>0</v>
      </c>
      <c r="V113" s="18">
        <v>0</v>
      </c>
      <c r="W113" s="18">
        <v>0</v>
      </c>
      <c r="X113" s="18">
        <v>0</v>
      </c>
      <c r="Y113" s="18">
        <v>0</v>
      </c>
      <c r="Z113" s="18">
        <v>0</v>
      </c>
      <c r="AA113" s="18">
        <v>0</v>
      </c>
      <c r="AB113" s="18">
        <v>0</v>
      </c>
      <c r="AC113" s="18">
        <v>0</v>
      </c>
      <c r="AD113" s="18">
        <v>0</v>
      </c>
      <c r="AE113" s="18">
        <v>0</v>
      </c>
      <c r="AF113" s="18">
        <v>0</v>
      </c>
      <c r="AG113" s="18">
        <v>0</v>
      </c>
      <c r="AH113" s="18">
        <v>0</v>
      </c>
      <c r="AI113" s="18">
        <v>0</v>
      </c>
      <c r="AJ113" s="18">
        <v>0</v>
      </c>
      <c r="AK113" s="18">
        <v>0</v>
      </c>
      <c r="AL113" s="18">
        <v>0</v>
      </c>
      <c r="AM113" s="18">
        <v>0</v>
      </c>
      <c r="AN113" s="18">
        <v>0</v>
      </c>
      <c r="AO113" s="18">
        <v>0</v>
      </c>
      <c r="AP113" s="18">
        <v>0</v>
      </c>
      <c r="AQ113" s="18">
        <v>0</v>
      </c>
      <c r="AR113" s="23" t="str">
        <f t="shared" si="49"/>
        <v>FF</v>
      </c>
      <c r="AS113" s="18">
        <v>0</v>
      </c>
      <c r="AT113" s="18">
        <v>0</v>
      </c>
      <c r="AU113" s="18">
        <v>0</v>
      </c>
      <c r="AV113" s="18">
        <v>0</v>
      </c>
      <c r="AW113" s="18">
        <v>0</v>
      </c>
      <c r="AX113" s="18">
        <v>0</v>
      </c>
      <c r="AY113" s="18">
        <v>0</v>
      </c>
      <c r="AZ113" s="18">
        <v>0</v>
      </c>
      <c r="BA113" s="18">
        <v>0</v>
      </c>
      <c r="BB113" s="18">
        <v>0</v>
      </c>
      <c r="BC113" s="18">
        <v>0</v>
      </c>
      <c r="BD113" s="18">
        <v>0</v>
      </c>
      <c r="BE113" s="18">
        <v>0</v>
      </c>
      <c r="BF113" s="18">
        <v>0</v>
      </c>
      <c r="BG113" s="18">
        <v>0</v>
      </c>
      <c r="BH113" s="18">
        <v>0</v>
      </c>
      <c r="BI113" s="18">
        <v>0</v>
      </c>
      <c r="BJ113" s="18">
        <v>0</v>
      </c>
      <c r="BK113" s="18">
        <v>0</v>
      </c>
      <c r="BL113" s="18">
        <v>0</v>
      </c>
      <c r="BM113" s="18">
        <v>0</v>
      </c>
      <c r="BN113" s="18">
        <v>0</v>
      </c>
      <c r="BO113" s="18">
        <v>0</v>
      </c>
      <c r="BP113" s="18">
        <v>0</v>
      </c>
      <c r="BQ113" s="18">
        <v>0</v>
      </c>
      <c r="BR113" s="18">
        <v>0</v>
      </c>
      <c r="BS113" s="18">
        <v>0</v>
      </c>
      <c r="BT113" s="18">
        <v>0</v>
      </c>
      <c r="BU113" s="18">
        <v>0</v>
      </c>
      <c r="BV113" s="18">
        <v>0</v>
      </c>
      <c r="BW113" s="18">
        <v>0</v>
      </c>
      <c r="BX113" s="18">
        <v>0</v>
      </c>
      <c r="BY113" s="18">
        <v>0</v>
      </c>
      <c r="BZ113" s="18" t="str">
        <f t="shared" si="30"/>
        <v>51</v>
      </c>
      <c r="CA113" s="18" t="s">
        <v>25</v>
      </c>
      <c r="CB113" s="18">
        <f t="shared" si="28"/>
        <v>72</v>
      </c>
      <c r="CC113" s="16" t="str">
        <f t="shared" si="31"/>
        <v>7B010148A8010C0000000000000000000000000000000000000000000000000000000000FF000000000000000000000000000000000000000000000000000000000000000000517D</v>
      </c>
      <c r="CD113" s="95">
        <v>112</v>
      </c>
      <c r="CE113" s="21"/>
      <c r="CF113" s="18" t="str">
        <f t="shared" si="32"/>
        <v>00</v>
      </c>
      <c r="CG113" s="18">
        <f t="shared" si="33"/>
        <v>0</v>
      </c>
      <c r="CH113" s="20"/>
      <c r="CI113" s="21"/>
    </row>
    <row r="114" spans="1:87" ht="33">
      <c r="A114" s="27"/>
      <c r="B114" s="157">
        <v>37</v>
      </c>
      <c r="C114" s="105" t="s">
        <v>369</v>
      </c>
      <c r="D114" s="104" t="s">
        <v>736</v>
      </c>
      <c r="E114" s="16">
        <v>1</v>
      </c>
      <c r="F114" s="101" t="str">
        <f t="shared" si="44"/>
        <v>000</v>
      </c>
      <c r="G114" s="22">
        <v>0</v>
      </c>
      <c r="H114" s="18" t="s">
        <v>18</v>
      </c>
      <c r="I114" s="18">
        <v>1</v>
      </c>
      <c r="J114" s="18">
        <v>1</v>
      </c>
      <c r="K114" s="18">
        <v>48</v>
      </c>
      <c r="L114" s="18" t="s">
        <v>457</v>
      </c>
      <c r="M114" s="18">
        <v>1</v>
      </c>
      <c r="N114" s="18" t="s">
        <v>368</v>
      </c>
      <c r="O114" s="18">
        <v>0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U114" s="18">
        <v>0</v>
      </c>
      <c r="V114" s="18">
        <v>0</v>
      </c>
      <c r="W114" s="18">
        <v>0</v>
      </c>
      <c r="X114" s="18">
        <v>0</v>
      </c>
      <c r="Y114" s="18">
        <v>0</v>
      </c>
      <c r="Z114" s="18">
        <v>0</v>
      </c>
      <c r="AA114" s="18">
        <v>0</v>
      </c>
      <c r="AB114" s="18">
        <v>0</v>
      </c>
      <c r="AC114" s="18">
        <v>0</v>
      </c>
      <c r="AD114" s="18">
        <v>0</v>
      </c>
      <c r="AE114" s="18">
        <v>0</v>
      </c>
      <c r="AF114" s="18">
        <v>0</v>
      </c>
      <c r="AG114" s="18">
        <v>0</v>
      </c>
      <c r="AH114" s="18">
        <v>0</v>
      </c>
      <c r="AI114" s="18">
        <v>0</v>
      </c>
      <c r="AJ114" s="18">
        <v>0</v>
      </c>
      <c r="AK114" s="18">
        <v>0</v>
      </c>
      <c r="AL114" s="18">
        <v>0</v>
      </c>
      <c r="AM114" s="18">
        <v>0</v>
      </c>
      <c r="AN114" s="18">
        <v>0</v>
      </c>
      <c r="AO114" s="18">
        <v>0</v>
      </c>
      <c r="AP114" s="18">
        <v>0</v>
      </c>
      <c r="AQ114" s="18">
        <v>0</v>
      </c>
      <c r="AR114" s="18">
        <v>0</v>
      </c>
      <c r="AS114" s="23">
        <f>G114</f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0</v>
      </c>
      <c r="AY114" s="18">
        <v>0</v>
      </c>
      <c r="AZ114" s="18">
        <v>0</v>
      </c>
      <c r="BA114" s="18">
        <v>0</v>
      </c>
      <c r="BB114" s="18">
        <v>0</v>
      </c>
      <c r="BC114" s="18">
        <v>0</v>
      </c>
      <c r="BD114" s="18">
        <v>0</v>
      </c>
      <c r="BE114" s="18">
        <v>0</v>
      </c>
      <c r="BF114" s="18">
        <v>0</v>
      </c>
      <c r="BG114" s="18">
        <v>0</v>
      </c>
      <c r="BH114" s="18">
        <v>0</v>
      </c>
      <c r="BI114" s="18">
        <v>0</v>
      </c>
      <c r="BJ114" s="18">
        <v>0</v>
      </c>
      <c r="BK114" s="18">
        <v>0</v>
      </c>
      <c r="BL114" s="18">
        <v>0</v>
      </c>
      <c r="BM114" s="18">
        <v>0</v>
      </c>
      <c r="BN114" s="18">
        <v>0</v>
      </c>
      <c r="BO114" s="18">
        <v>0</v>
      </c>
      <c r="BP114" s="18">
        <v>0</v>
      </c>
      <c r="BQ114" s="18">
        <v>0</v>
      </c>
      <c r="BR114" s="18">
        <v>0</v>
      </c>
      <c r="BS114" s="18">
        <v>0</v>
      </c>
      <c r="BT114" s="18">
        <v>0</v>
      </c>
      <c r="BU114" s="18">
        <v>0</v>
      </c>
      <c r="BV114" s="18">
        <v>0</v>
      </c>
      <c r="BW114" s="18">
        <v>0</v>
      </c>
      <c r="BX114" s="18">
        <v>0</v>
      </c>
      <c r="BY114" s="18">
        <v>0</v>
      </c>
      <c r="BZ114" s="18" t="str">
        <f t="shared" si="30"/>
        <v>50</v>
      </c>
      <c r="CA114" s="18" t="s">
        <v>25</v>
      </c>
      <c r="CB114" s="18">
        <f t="shared" si="28"/>
        <v>72</v>
      </c>
      <c r="CC114" s="16" t="str">
        <f t="shared" si="31"/>
        <v>7B010148A8010C000000000000000000000000000000000000000000000000000000000000000000000000000000000000000000000000000000000000000000000000000000507D</v>
      </c>
      <c r="CD114" s="95">
        <v>113</v>
      </c>
      <c r="CE114" s="21"/>
      <c r="CF114" s="18" t="str">
        <f t="shared" si="32"/>
        <v>00</v>
      </c>
      <c r="CG114" s="18">
        <f t="shared" si="33"/>
        <v>0</v>
      </c>
      <c r="CH114" s="20"/>
      <c r="CI114" s="21"/>
    </row>
    <row r="115" spans="1:87" ht="33">
      <c r="A115" s="27"/>
      <c r="B115" s="158"/>
      <c r="C115" s="167" t="s">
        <v>415</v>
      </c>
      <c r="D115" s="104"/>
      <c r="E115" s="16">
        <v>2</v>
      </c>
      <c r="F115" s="101" t="str">
        <f t="shared" si="44"/>
        <v>127</v>
      </c>
      <c r="G115" s="22" t="s">
        <v>246</v>
      </c>
      <c r="H115" s="18" t="s">
        <v>18</v>
      </c>
      <c r="I115" s="18">
        <v>1</v>
      </c>
      <c r="J115" s="18">
        <v>1</v>
      </c>
      <c r="K115" s="18">
        <v>48</v>
      </c>
      <c r="L115" s="18" t="s">
        <v>457</v>
      </c>
      <c r="M115" s="18">
        <v>1</v>
      </c>
      <c r="N115" s="18" t="s">
        <v>368</v>
      </c>
      <c r="O115" s="18">
        <v>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0</v>
      </c>
      <c r="X115" s="18">
        <v>0</v>
      </c>
      <c r="Y115" s="18">
        <v>0</v>
      </c>
      <c r="Z115" s="18">
        <v>0</v>
      </c>
      <c r="AA115" s="18">
        <v>0</v>
      </c>
      <c r="AB115" s="18">
        <v>0</v>
      </c>
      <c r="AC115" s="18">
        <v>0</v>
      </c>
      <c r="AD115" s="18">
        <v>0</v>
      </c>
      <c r="AE115" s="18">
        <v>0</v>
      </c>
      <c r="AF115" s="18">
        <v>0</v>
      </c>
      <c r="AG115" s="18">
        <v>0</v>
      </c>
      <c r="AH115" s="18">
        <v>0</v>
      </c>
      <c r="AI115" s="18">
        <v>0</v>
      </c>
      <c r="AJ115" s="18">
        <v>0</v>
      </c>
      <c r="AK115" s="18">
        <v>0</v>
      </c>
      <c r="AL115" s="18">
        <v>0</v>
      </c>
      <c r="AM115" s="18">
        <v>0</v>
      </c>
      <c r="AN115" s="18">
        <v>0</v>
      </c>
      <c r="AO115" s="18">
        <v>0</v>
      </c>
      <c r="AP115" s="18">
        <v>0</v>
      </c>
      <c r="AQ115" s="18">
        <v>0</v>
      </c>
      <c r="AR115" s="18">
        <v>0</v>
      </c>
      <c r="AS115" s="23" t="str">
        <f t="shared" ref="AS115:AS116" si="50">G115</f>
        <v>7F</v>
      </c>
      <c r="AT115" s="18">
        <v>0</v>
      </c>
      <c r="AU115" s="18">
        <v>0</v>
      </c>
      <c r="AV115" s="18">
        <v>0</v>
      </c>
      <c r="AW115" s="18">
        <v>0</v>
      </c>
      <c r="AX115" s="18">
        <v>0</v>
      </c>
      <c r="AY115" s="18">
        <v>0</v>
      </c>
      <c r="AZ115" s="18">
        <v>0</v>
      </c>
      <c r="BA115" s="18">
        <v>0</v>
      </c>
      <c r="BB115" s="18">
        <v>0</v>
      </c>
      <c r="BC115" s="18">
        <v>0</v>
      </c>
      <c r="BD115" s="18">
        <v>0</v>
      </c>
      <c r="BE115" s="18">
        <v>0</v>
      </c>
      <c r="BF115" s="18">
        <v>0</v>
      </c>
      <c r="BG115" s="18">
        <v>0</v>
      </c>
      <c r="BH115" s="18">
        <v>0</v>
      </c>
      <c r="BI115" s="18">
        <v>0</v>
      </c>
      <c r="BJ115" s="18">
        <v>0</v>
      </c>
      <c r="BK115" s="18">
        <v>0</v>
      </c>
      <c r="BL115" s="18">
        <v>0</v>
      </c>
      <c r="BM115" s="18">
        <v>0</v>
      </c>
      <c r="BN115" s="18">
        <v>0</v>
      </c>
      <c r="BO115" s="18">
        <v>0</v>
      </c>
      <c r="BP115" s="18">
        <v>0</v>
      </c>
      <c r="BQ115" s="18">
        <v>0</v>
      </c>
      <c r="BR115" s="18">
        <v>0</v>
      </c>
      <c r="BS115" s="18">
        <v>0</v>
      </c>
      <c r="BT115" s="18">
        <v>0</v>
      </c>
      <c r="BU115" s="18">
        <v>0</v>
      </c>
      <c r="BV115" s="18">
        <v>0</v>
      </c>
      <c r="BW115" s="18">
        <v>0</v>
      </c>
      <c r="BX115" s="18">
        <v>0</v>
      </c>
      <c r="BY115" s="18">
        <v>0</v>
      </c>
      <c r="BZ115" s="18" t="str">
        <f t="shared" si="30"/>
        <v>51</v>
      </c>
      <c r="CA115" s="18" t="s">
        <v>25</v>
      </c>
      <c r="CB115" s="18">
        <f t="shared" si="28"/>
        <v>72</v>
      </c>
      <c r="CC115" s="16" t="str">
        <f t="shared" si="31"/>
        <v>7B010148A8010C0000000000000000000000000000000000000000000000000000000000007F0000000000000000000000000000000000000000000000000000000000000000517D</v>
      </c>
      <c r="CD115" s="95">
        <v>114</v>
      </c>
      <c r="CE115" s="21"/>
      <c r="CF115" s="18" t="str">
        <f t="shared" si="32"/>
        <v>00</v>
      </c>
      <c r="CG115" s="18">
        <f t="shared" si="33"/>
        <v>0</v>
      </c>
      <c r="CH115" s="20"/>
      <c r="CI115" s="21"/>
    </row>
    <row r="116" spans="1:87" ht="33">
      <c r="A116" s="27"/>
      <c r="B116" s="159"/>
      <c r="C116" s="168"/>
      <c r="D116" s="104"/>
      <c r="E116" s="16">
        <v>3</v>
      </c>
      <c r="F116" s="101" t="str">
        <f t="shared" si="44"/>
        <v>255</v>
      </c>
      <c r="G116" s="22" t="s">
        <v>22</v>
      </c>
      <c r="H116" s="18" t="s">
        <v>18</v>
      </c>
      <c r="I116" s="18">
        <v>1</v>
      </c>
      <c r="J116" s="18">
        <v>1</v>
      </c>
      <c r="K116" s="18">
        <v>48</v>
      </c>
      <c r="L116" s="18" t="s">
        <v>457</v>
      </c>
      <c r="M116" s="18">
        <v>1</v>
      </c>
      <c r="N116" s="18" t="s">
        <v>368</v>
      </c>
      <c r="O116" s="18">
        <v>0</v>
      </c>
      <c r="P116" s="18">
        <v>0</v>
      </c>
      <c r="Q116" s="18">
        <v>0</v>
      </c>
      <c r="R116" s="18">
        <v>0</v>
      </c>
      <c r="S116" s="18">
        <v>0</v>
      </c>
      <c r="T116" s="18">
        <v>0</v>
      </c>
      <c r="U116" s="18">
        <v>0</v>
      </c>
      <c r="V116" s="18">
        <v>0</v>
      </c>
      <c r="W116" s="18">
        <v>0</v>
      </c>
      <c r="X116" s="18">
        <v>0</v>
      </c>
      <c r="Y116" s="18">
        <v>0</v>
      </c>
      <c r="Z116" s="18">
        <v>0</v>
      </c>
      <c r="AA116" s="18">
        <v>0</v>
      </c>
      <c r="AB116" s="18">
        <v>0</v>
      </c>
      <c r="AC116" s="18">
        <v>0</v>
      </c>
      <c r="AD116" s="18">
        <v>0</v>
      </c>
      <c r="AE116" s="18">
        <v>0</v>
      </c>
      <c r="AF116" s="18">
        <v>0</v>
      </c>
      <c r="AG116" s="18">
        <v>0</v>
      </c>
      <c r="AH116" s="18">
        <v>0</v>
      </c>
      <c r="AI116" s="18">
        <v>0</v>
      </c>
      <c r="AJ116" s="18">
        <v>0</v>
      </c>
      <c r="AK116" s="18">
        <v>0</v>
      </c>
      <c r="AL116" s="18">
        <v>0</v>
      </c>
      <c r="AM116" s="18">
        <v>0</v>
      </c>
      <c r="AN116" s="18">
        <v>0</v>
      </c>
      <c r="AO116" s="18">
        <v>0</v>
      </c>
      <c r="AP116" s="18">
        <v>0</v>
      </c>
      <c r="AQ116" s="18">
        <v>0</v>
      </c>
      <c r="AR116" s="18">
        <v>0</v>
      </c>
      <c r="AS116" s="23" t="str">
        <f t="shared" si="50"/>
        <v>FF</v>
      </c>
      <c r="AT116" s="18">
        <v>0</v>
      </c>
      <c r="AU116" s="18">
        <v>0</v>
      </c>
      <c r="AV116" s="18">
        <v>0</v>
      </c>
      <c r="AW116" s="18">
        <v>0</v>
      </c>
      <c r="AX116" s="18">
        <v>0</v>
      </c>
      <c r="AY116" s="18">
        <v>0</v>
      </c>
      <c r="AZ116" s="18">
        <v>0</v>
      </c>
      <c r="BA116" s="18">
        <v>0</v>
      </c>
      <c r="BB116" s="18">
        <v>0</v>
      </c>
      <c r="BC116" s="18">
        <v>0</v>
      </c>
      <c r="BD116" s="18">
        <v>0</v>
      </c>
      <c r="BE116" s="18">
        <v>0</v>
      </c>
      <c r="BF116" s="18">
        <v>0</v>
      </c>
      <c r="BG116" s="18">
        <v>0</v>
      </c>
      <c r="BH116" s="18">
        <v>0</v>
      </c>
      <c r="BI116" s="18">
        <v>0</v>
      </c>
      <c r="BJ116" s="18">
        <v>0</v>
      </c>
      <c r="BK116" s="18">
        <v>0</v>
      </c>
      <c r="BL116" s="18">
        <v>0</v>
      </c>
      <c r="BM116" s="18">
        <v>0</v>
      </c>
      <c r="BN116" s="18">
        <v>0</v>
      </c>
      <c r="BO116" s="18">
        <v>0</v>
      </c>
      <c r="BP116" s="18">
        <v>0</v>
      </c>
      <c r="BQ116" s="18">
        <v>0</v>
      </c>
      <c r="BR116" s="18">
        <v>0</v>
      </c>
      <c r="BS116" s="18">
        <v>0</v>
      </c>
      <c r="BT116" s="18">
        <v>0</v>
      </c>
      <c r="BU116" s="18">
        <v>0</v>
      </c>
      <c r="BV116" s="18">
        <v>0</v>
      </c>
      <c r="BW116" s="18">
        <v>0</v>
      </c>
      <c r="BX116" s="18">
        <v>0</v>
      </c>
      <c r="BY116" s="18">
        <v>0</v>
      </c>
      <c r="BZ116" s="18" t="str">
        <f t="shared" si="30"/>
        <v>51</v>
      </c>
      <c r="CA116" s="18" t="s">
        <v>25</v>
      </c>
      <c r="CB116" s="18">
        <f t="shared" si="28"/>
        <v>72</v>
      </c>
      <c r="CC116" s="16" t="str">
        <f t="shared" si="31"/>
        <v>7B010148A8010C000000000000000000000000000000000000000000000000000000000000FF0000000000000000000000000000000000000000000000000000000000000000517D</v>
      </c>
      <c r="CD116" s="95">
        <v>115</v>
      </c>
      <c r="CE116" s="21"/>
      <c r="CF116" s="18" t="str">
        <f t="shared" si="32"/>
        <v>00</v>
      </c>
      <c r="CG116" s="18">
        <f t="shared" si="33"/>
        <v>0</v>
      </c>
      <c r="CH116" s="20"/>
      <c r="CI116" s="21"/>
    </row>
    <row r="117" spans="1:87" ht="33">
      <c r="A117" s="27"/>
      <c r="B117" s="157">
        <v>38</v>
      </c>
      <c r="C117" s="105" t="s">
        <v>367</v>
      </c>
      <c r="D117" s="104" t="s">
        <v>734</v>
      </c>
      <c r="E117" s="16">
        <v>1</v>
      </c>
      <c r="F117" s="101" t="str">
        <f t="shared" si="44"/>
        <v>000</v>
      </c>
      <c r="G117" s="22">
        <v>0</v>
      </c>
      <c r="H117" s="18" t="s">
        <v>18</v>
      </c>
      <c r="I117" s="18">
        <v>1</v>
      </c>
      <c r="J117" s="18">
        <v>1</v>
      </c>
      <c r="K117" s="18">
        <v>48</v>
      </c>
      <c r="L117" s="18" t="s">
        <v>457</v>
      </c>
      <c r="M117" s="18">
        <v>1</v>
      </c>
      <c r="N117" s="18" t="s">
        <v>368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0</v>
      </c>
      <c r="AE117" s="18">
        <v>0</v>
      </c>
      <c r="AF117" s="18">
        <v>0</v>
      </c>
      <c r="AG117" s="18">
        <v>0</v>
      </c>
      <c r="AH117" s="18">
        <v>0</v>
      </c>
      <c r="AI117" s="18">
        <v>0</v>
      </c>
      <c r="AJ117" s="18">
        <v>0</v>
      </c>
      <c r="AK117" s="18">
        <v>0</v>
      </c>
      <c r="AL117" s="18">
        <v>0</v>
      </c>
      <c r="AM117" s="18">
        <v>0</v>
      </c>
      <c r="AN117" s="18">
        <v>0</v>
      </c>
      <c r="AO117" s="18">
        <v>0</v>
      </c>
      <c r="AP117" s="18">
        <v>0</v>
      </c>
      <c r="AQ117" s="18">
        <v>0</v>
      </c>
      <c r="AR117" s="18">
        <v>0</v>
      </c>
      <c r="AS117" s="18">
        <v>0</v>
      </c>
      <c r="AT117" s="23">
        <f>G117</f>
        <v>0</v>
      </c>
      <c r="AU117" s="18">
        <v>0</v>
      </c>
      <c r="AV117" s="18">
        <v>0</v>
      </c>
      <c r="AW117" s="18">
        <v>0</v>
      </c>
      <c r="AX117" s="18">
        <v>0</v>
      </c>
      <c r="AY117" s="18">
        <v>0</v>
      </c>
      <c r="AZ117" s="18">
        <v>0</v>
      </c>
      <c r="BA117" s="18">
        <v>0</v>
      </c>
      <c r="BB117" s="18">
        <v>0</v>
      </c>
      <c r="BC117" s="18">
        <v>0</v>
      </c>
      <c r="BD117" s="18">
        <v>0</v>
      </c>
      <c r="BE117" s="18">
        <v>0</v>
      </c>
      <c r="BF117" s="18">
        <v>0</v>
      </c>
      <c r="BG117" s="18">
        <v>0</v>
      </c>
      <c r="BH117" s="18">
        <v>0</v>
      </c>
      <c r="BI117" s="18">
        <v>0</v>
      </c>
      <c r="BJ117" s="18">
        <v>0</v>
      </c>
      <c r="BK117" s="18">
        <v>0</v>
      </c>
      <c r="BL117" s="18">
        <v>0</v>
      </c>
      <c r="BM117" s="18">
        <v>0</v>
      </c>
      <c r="BN117" s="18">
        <v>0</v>
      </c>
      <c r="BO117" s="18">
        <v>0</v>
      </c>
      <c r="BP117" s="18">
        <v>0</v>
      </c>
      <c r="BQ117" s="18">
        <v>0</v>
      </c>
      <c r="BR117" s="18">
        <v>0</v>
      </c>
      <c r="BS117" s="18">
        <v>0</v>
      </c>
      <c r="BT117" s="18">
        <v>0</v>
      </c>
      <c r="BU117" s="18">
        <v>0</v>
      </c>
      <c r="BV117" s="18">
        <v>0</v>
      </c>
      <c r="BW117" s="18">
        <v>0</v>
      </c>
      <c r="BX117" s="18">
        <v>0</v>
      </c>
      <c r="BY117" s="18">
        <v>0</v>
      </c>
      <c r="BZ117" s="18" t="str">
        <f t="shared" si="30"/>
        <v>50</v>
      </c>
      <c r="CA117" s="18" t="s">
        <v>25</v>
      </c>
      <c r="CB117" s="18">
        <f t="shared" si="28"/>
        <v>72</v>
      </c>
      <c r="CC117" s="16" t="str">
        <f t="shared" si="31"/>
        <v>7B010148A8010C000000000000000000000000000000000000000000000000000000000000000000000000000000000000000000000000000000000000000000000000000000507D</v>
      </c>
      <c r="CD117" s="95">
        <v>116</v>
      </c>
      <c r="CE117" s="21"/>
      <c r="CF117" s="18" t="str">
        <f t="shared" si="32"/>
        <v>00</v>
      </c>
      <c r="CG117" s="18">
        <f t="shared" si="33"/>
        <v>0</v>
      </c>
      <c r="CH117" s="20"/>
      <c r="CI117" s="21"/>
    </row>
    <row r="118" spans="1:87" ht="33">
      <c r="A118" s="27"/>
      <c r="B118" s="158"/>
      <c r="C118" s="165" t="s">
        <v>416</v>
      </c>
      <c r="D118" s="104"/>
      <c r="E118" s="16">
        <v>2</v>
      </c>
      <c r="F118" s="101" t="str">
        <f t="shared" si="44"/>
        <v>127</v>
      </c>
      <c r="G118" s="22" t="s">
        <v>246</v>
      </c>
      <c r="H118" s="18" t="s">
        <v>18</v>
      </c>
      <c r="I118" s="18">
        <v>1</v>
      </c>
      <c r="J118" s="18">
        <v>1</v>
      </c>
      <c r="K118" s="18">
        <v>48</v>
      </c>
      <c r="L118" s="18" t="s">
        <v>457</v>
      </c>
      <c r="M118" s="18">
        <v>1</v>
      </c>
      <c r="N118" s="18" t="s">
        <v>368</v>
      </c>
      <c r="O118" s="18">
        <v>0</v>
      </c>
      <c r="P118" s="18">
        <v>0</v>
      </c>
      <c r="Q118" s="18">
        <v>0</v>
      </c>
      <c r="R118" s="18">
        <v>0</v>
      </c>
      <c r="S118" s="18">
        <v>0</v>
      </c>
      <c r="T118" s="18">
        <v>0</v>
      </c>
      <c r="U118" s="18">
        <v>0</v>
      </c>
      <c r="V118" s="18">
        <v>0</v>
      </c>
      <c r="W118" s="18">
        <v>0</v>
      </c>
      <c r="X118" s="18">
        <v>0</v>
      </c>
      <c r="Y118" s="18">
        <v>0</v>
      </c>
      <c r="Z118" s="18">
        <v>0</v>
      </c>
      <c r="AA118" s="18">
        <v>0</v>
      </c>
      <c r="AB118" s="18">
        <v>0</v>
      </c>
      <c r="AC118" s="18">
        <v>0</v>
      </c>
      <c r="AD118" s="18">
        <v>0</v>
      </c>
      <c r="AE118" s="18">
        <v>0</v>
      </c>
      <c r="AF118" s="18">
        <v>0</v>
      </c>
      <c r="AG118" s="18">
        <v>0</v>
      </c>
      <c r="AH118" s="18">
        <v>0</v>
      </c>
      <c r="AI118" s="18">
        <v>0</v>
      </c>
      <c r="AJ118" s="18">
        <v>0</v>
      </c>
      <c r="AK118" s="18">
        <v>0</v>
      </c>
      <c r="AL118" s="18">
        <v>0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AR118" s="18">
        <v>0</v>
      </c>
      <c r="AS118" s="18">
        <v>0</v>
      </c>
      <c r="AT118" s="23" t="str">
        <f t="shared" ref="AT118:AT119" si="51">G118</f>
        <v>7F</v>
      </c>
      <c r="AU118" s="18">
        <v>0</v>
      </c>
      <c r="AV118" s="18">
        <v>0</v>
      </c>
      <c r="AW118" s="18">
        <v>0</v>
      </c>
      <c r="AX118" s="18">
        <v>0</v>
      </c>
      <c r="AY118" s="18">
        <v>0</v>
      </c>
      <c r="AZ118" s="18">
        <v>0</v>
      </c>
      <c r="BA118" s="18">
        <v>0</v>
      </c>
      <c r="BB118" s="18">
        <v>0</v>
      </c>
      <c r="BC118" s="18">
        <v>0</v>
      </c>
      <c r="BD118" s="18">
        <v>0</v>
      </c>
      <c r="BE118" s="18">
        <v>0</v>
      </c>
      <c r="BF118" s="18">
        <v>0</v>
      </c>
      <c r="BG118" s="18">
        <v>0</v>
      </c>
      <c r="BH118" s="18">
        <v>0</v>
      </c>
      <c r="BI118" s="18">
        <v>0</v>
      </c>
      <c r="BJ118" s="18">
        <v>0</v>
      </c>
      <c r="BK118" s="18">
        <v>0</v>
      </c>
      <c r="BL118" s="18">
        <v>0</v>
      </c>
      <c r="BM118" s="18">
        <v>0</v>
      </c>
      <c r="BN118" s="18">
        <v>0</v>
      </c>
      <c r="BO118" s="18">
        <v>0</v>
      </c>
      <c r="BP118" s="18">
        <v>0</v>
      </c>
      <c r="BQ118" s="18">
        <v>0</v>
      </c>
      <c r="BR118" s="18">
        <v>0</v>
      </c>
      <c r="BS118" s="18">
        <v>0</v>
      </c>
      <c r="BT118" s="18">
        <v>0</v>
      </c>
      <c r="BU118" s="18">
        <v>0</v>
      </c>
      <c r="BV118" s="18">
        <v>0</v>
      </c>
      <c r="BW118" s="18">
        <v>0</v>
      </c>
      <c r="BX118" s="18">
        <v>0</v>
      </c>
      <c r="BY118" s="18">
        <v>0</v>
      </c>
      <c r="BZ118" s="18" t="str">
        <f t="shared" si="30"/>
        <v>51</v>
      </c>
      <c r="CA118" s="18" t="s">
        <v>25</v>
      </c>
      <c r="CB118" s="18">
        <f t="shared" si="28"/>
        <v>72</v>
      </c>
      <c r="CC118" s="16" t="str">
        <f t="shared" si="31"/>
        <v>7B010148A8010C000000000000000000000000000000000000000000000000000000000000007F00000000000000000000000000000000000000000000000000000000000000517D</v>
      </c>
      <c r="CD118" s="95">
        <v>117</v>
      </c>
      <c r="CE118" s="21"/>
      <c r="CF118" s="18" t="str">
        <f t="shared" si="32"/>
        <v>00</v>
      </c>
      <c r="CG118" s="18">
        <f t="shared" si="33"/>
        <v>0</v>
      </c>
      <c r="CH118" s="20"/>
      <c r="CI118" s="21"/>
    </row>
    <row r="119" spans="1:87" ht="33">
      <c r="A119" s="27"/>
      <c r="B119" s="159"/>
      <c r="C119" s="166"/>
      <c r="D119" s="104"/>
      <c r="E119" s="16">
        <v>3</v>
      </c>
      <c r="F119" s="101" t="str">
        <f t="shared" si="44"/>
        <v>255</v>
      </c>
      <c r="G119" s="22" t="s">
        <v>22</v>
      </c>
      <c r="H119" s="18" t="s">
        <v>18</v>
      </c>
      <c r="I119" s="18">
        <v>1</v>
      </c>
      <c r="J119" s="18">
        <v>1</v>
      </c>
      <c r="K119" s="18">
        <v>48</v>
      </c>
      <c r="L119" s="18" t="s">
        <v>457</v>
      </c>
      <c r="M119" s="18">
        <v>1</v>
      </c>
      <c r="N119" s="18" t="s">
        <v>368</v>
      </c>
      <c r="O119" s="18">
        <v>0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8"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0</v>
      </c>
      <c r="AH119" s="18">
        <v>0</v>
      </c>
      <c r="AI119" s="18">
        <v>0</v>
      </c>
      <c r="AJ119" s="18">
        <v>0</v>
      </c>
      <c r="AK119" s="18">
        <v>0</v>
      </c>
      <c r="AL119" s="18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  <c r="AR119" s="18">
        <v>0</v>
      </c>
      <c r="AS119" s="18">
        <v>0</v>
      </c>
      <c r="AT119" s="23" t="str">
        <f t="shared" si="51"/>
        <v>FF</v>
      </c>
      <c r="AU119" s="18">
        <v>0</v>
      </c>
      <c r="AV119" s="18">
        <v>0</v>
      </c>
      <c r="AW119" s="18">
        <v>0</v>
      </c>
      <c r="AX119" s="18">
        <v>0</v>
      </c>
      <c r="AY119" s="18">
        <v>0</v>
      </c>
      <c r="AZ119" s="18">
        <v>0</v>
      </c>
      <c r="BA119" s="18">
        <v>0</v>
      </c>
      <c r="BB119" s="18">
        <v>0</v>
      </c>
      <c r="BC119" s="18">
        <v>0</v>
      </c>
      <c r="BD119" s="18">
        <v>0</v>
      </c>
      <c r="BE119" s="18">
        <v>0</v>
      </c>
      <c r="BF119" s="18">
        <v>0</v>
      </c>
      <c r="BG119" s="18">
        <v>0</v>
      </c>
      <c r="BH119" s="18">
        <v>0</v>
      </c>
      <c r="BI119" s="18">
        <v>0</v>
      </c>
      <c r="BJ119" s="18">
        <v>0</v>
      </c>
      <c r="BK119" s="18">
        <v>0</v>
      </c>
      <c r="BL119" s="18">
        <v>0</v>
      </c>
      <c r="BM119" s="18">
        <v>0</v>
      </c>
      <c r="BN119" s="18">
        <v>0</v>
      </c>
      <c r="BO119" s="18">
        <v>0</v>
      </c>
      <c r="BP119" s="18">
        <v>0</v>
      </c>
      <c r="BQ119" s="18">
        <v>0</v>
      </c>
      <c r="BR119" s="18">
        <v>0</v>
      </c>
      <c r="BS119" s="18">
        <v>0</v>
      </c>
      <c r="BT119" s="18">
        <v>0</v>
      </c>
      <c r="BU119" s="18">
        <v>0</v>
      </c>
      <c r="BV119" s="18">
        <v>0</v>
      </c>
      <c r="BW119" s="18">
        <v>0</v>
      </c>
      <c r="BX119" s="18">
        <v>0</v>
      </c>
      <c r="BY119" s="18">
        <v>0</v>
      </c>
      <c r="BZ119" s="18" t="str">
        <f t="shared" si="30"/>
        <v>51</v>
      </c>
      <c r="CA119" s="18" t="s">
        <v>25</v>
      </c>
      <c r="CB119" s="18">
        <f t="shared" si="28"/>
        <v>72</v>
      </c>
      <c r="CC119" s="16" t="str">
        <f t="shared" si="31"/>
        <v>7B010148A8010C00000000000000000000000000000000000000000000000000000000000000FF00000000000000000000000000000000000000000000000000000000000000517D</v>
      </c>
      <c r="CD119" s="95">
        <v>118</v>
      </c>
      <c r="CE119" s="21"/>
      <c r="CF119" s="18" t="str">
        <f t="shared" si="32"/>
        <v>00</v>
      </c>
      <c r="CG119" s="18">
        <f t="shared" si="33"/>
        <v>0</v>
      </c>
      <c r="CH119" s="20"/>
      <c r="CI119" s="21"/>
    </row>
    <row r="120" spans="1:87" ht="33">
      <c r="A120" s="27"/>
      <c r="B120" s="157">
        <v>39</v>
      </c>
      <c r="C120" s="105" t="s">
        <v>369</v>
      </c>
      <c r="D120" s="104" t="s">
        <v>736</v>
      </c>
      <c r="E120" s="16">
        <v>1</v>
      </c>
      <c r="F120" s="101" t="str">
        <f t="shared" si="44"/>
        <v>000</v>
      </c>
      <c r="G120" s="22">
        <v>0</v>
      </c>
      <c r="H120" s="18" t="s">
        <v>18</v>
      </c>
      <c r="I120" s="18">
        <v>1</v>
      </c>
      <c r="J120" s="18">
        <v>1</v>
      </c>
      <c r="K120" s="18">
        <v>48</v>
      </c>
      <c r="L120" s="18" t="s">
        <v>457</v>
      </c>
      <c r="M120" s="18">
        <v>1</v>
      </c>
      <c r="N120" s="18" t="s">
        <v>368</v>
      </c>
      <c r="O120" s="18">
        <v>0</v>
      </c>
      <c r="P120" s="18">
        <v>0</v>
      </c>
      <c r="Q120" s="18">
        <v>0</v>
      </c>
      <c r="R120" s="18">
        <v>0</v>
      </c>
      <c r="S120" s="18">
        <v>0</v>
      </c>
      <c r="T120" s="18">
        <v>0</v>
      </c>
      <c r="U120" s="18">
        <v>0</v>
      </c>
      <c r="V120" s="18">
        <v>0</v>
      </c>
      <c r="W120" s="18">
        <v>0</v>
      </c>
      <c r="X120" s="18">
        <v>0</v>
      </c>
      <c r="Y120" s="18">
        <v>0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8">
        <v>0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8">
        <v>0</v>
      </c>
      <c r="AL120" s="18">
        <v>0</v>
      </c>
      <c r="AM120" s="18">
        <v>0</v>
      </c>
      <c r="AN120" s="18">
        <v>0</v>
      </c>
      <c r="AO120" s="18">
        <v>0</v>
      </c>
      <c r="AP120" s="18">
        <v>0</v>
      </c>
      <c r="AQ120" s="18">
        <v>0</v>
      </c>
      <c r="AR120" s="18">
        <v>0</v>
      </c>
      <c r="AS120" s="18">
        <v>0</v>
      </c>
      <c r="AT120" s="18">
        <v>0</v>
      </c>
      <c r="AU120" s="23">
        <f>G120</f>
        <v>0</v>
      </c>
      <c r="AV120" s="18">
        <v>0</v>
      </c>
      <c r="AW120" s="18">
        <v>0</v>
      </c>
      <c r="AX120" s="18">
        <v>0</v>
      </c>
      <c r="AY120" s="18">
        <v>0</v>
      </c>
      <c r="AZ120" s="18">
        <v>0</v>
      </c>
      <c r="BA120" s="18">
        <v>0</v>
      </c>
      <c r="BB120" s="18">
        <v>0</v>
      </c>
      <c r="BC120" s="18">
        <v>0</v>
      </c>
      <c r="BD120" s="18">
        <v>0</v>
      </c>
      <c r="BE120" s="18">
        <v>0</v>
      </c>
      <c r="BF120" s="18">
        <v>0</v>
      </c>
      <c r="BG120" s="18">
        <v>0</v>
      </c>
      <c r="BH120" s="18">
        <v>0</v>
      </c>
      <c r="BI120" s="18">
        <v>0</v>
      </c>
      <c r="BJ120" s="18">
        <v>0</v>
      </c>
      <c r="BK120" s="18">
        <v>0</v>
      </c>
      <c r="BL120" s="18">
        <v>0</v>
      </c>
      <c r="BM120" s="18">
        <v>0</v>
      </c>
      <c r="BN120" s="18">
        <v>0</v>
      </c>
      <c r="BO120" s="18">
        <v>0</v>
      </c>
      <c r="BP120" s="18">
        <v>0</v>
      </c>
      <c r="BQ120" s="18">
        <v>0</v>
      </c>
      <c r="BR120" s="18">
        <v>0</v>
      </c>
      <c r="BS120" s="18">
        <v>0</v>
      </c>
      <c r="BT120" s="18">
        <v>0</v>
      </c>
      <c r="BU120" s="18">
        <v>0</v>
      </c>
      <c r="BV120" s="18">
        <v>0</v>
      </c>
      <c r="BW120" s="18">
        <v>0</v>
      </c>
      <c r="BX120" s="18">
        <v>0</v>
      </c>
      <c r="BY120" s="18">
        <v>0</v>
      </c>
      <c r="BZ120" s="18" t="str">
        <f t="shared" si="30"/>
        <v>50</v>
      </c>
      <c r="CA120" s="18" t="s">
        <v>25</v>
      </c>
      <c r="CB120" s="18">
        <f t="shared" si="28"/>
        <v>72</v>
      </c>
      <c r="CC120" s="16" t="str">
        <f t="shared" si="31"/>
        <v>7B010148A8010C000000000000000000000000000000000000000000000000000000000000000000000000000000000000000000000000000000000000000000000000000000507D</v>
      </c>
      <c r="CD120" s="95">
        <v>119</v>
      </c>
      <c r="CE120" s="21"/>
      <c r="CF120" s="18" t="str">
        <f t="shared" si="32"/>
        <v>00</v>
      </c>
      <c r="CG120" s="18">
        <f t="shared" si="33"/>
        <v>0</v>
      </c>
      <c r="CH120" s="20"/>
      <c r="CI120" s="21"/>
    </row>
    <row r="121" spans="1:87" ht="33">
      <c r="A121" s="27"/>
      <c r="B121" s="158"/>
      <c r="C121" s="165" t="s">
        <v>417</v>
      </c>
      <c r="D121" s="104"/>
      <c r="E121" s="16">
        <v>2</v>
      </c>
      <c r="F121" s="101" t="str">
        <f t="shared" si="44"/>
        <v>127</v>
      </c>
      <c r="G121" s="22" t="s">
        <v>246</v>
      </c>
      <c r="H121" s="18" t="s">
        <v>18</v>
      </c>
      <c r="I121" s="18">
        <v>1</v>
      </c>
      <c r="J121" s="18">
        <v>1</v>
      </c>
      <c r="K121" s="18">
        <v>48</v>
      </c>
      <c r="L121" s="18" t="s">
        <v>457</v>
      </c>
      <c r="M121" s="18">
        <v>1</v>
      </c>
      <c r="N121" s="18" t="s">
        <v>368</v>
      </c>
      <c r="O121" s="18">
        <v>0</v>
      </c>
      <c r="P121" s="18">
        <v>0</v>
      </c>
      <c r="Q121" s="18">
        <v>0</v>
      </c>
      <c r="R121" s="18">
        <v>0</v>
      </c>
      <c r="S121" s="18">
        <v>0</v>
      </c>
      <c r="T121" s="18">
        <v>0</v>
      </c>
      <c r="U121" s="18">
        <v>0</v>
      </c>
      <c r="V121" s="18">
        <v>0</v>
      </c>
      <c r="W121" s="18">
        <v>0</v>
      </c>
      <c r="X121" s="18">
        <v>0</v>
      </c>
      <c r="Y121" s="18">
        <v>0</v>
      </c>
      <c r="Z121" s="18">
        <v>0</v>
      </c>
      <c r="AA121" s="18">
        <v>0</v>
      </c>
      <c r="AB121" s="18">
        <v>0</v>
      </c>
      <c r="AC121" s="18">
        <v>0</v>
      </c>
      <c r="AD121" s="18">
        <v>0</v>
      </c>
      <c r="AE121" s="18">
        <v>0</v>
      </c>
      <c r="AF121" s="18">
        <v>0</v>
      </c>
      <c r="AG121" s="18">
        <v>0</v>
      </c>
      <c r="AH121" s="18">
        <v>0</v>
      </c>
      <c r="AI121" s="18">
        <v>0</v>
      </c>
      <c r="AJ121" s="18">
        <v>0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  <c r="AR121" s="18">
        <v>0</v>
      </c>
      <c r="AS121" s="18">
        <v>0</v>
      </c>
      <c r="AT121" s="18">
        <v>0</v>
      </c>
      <c r="AU121" s="23" t="str">
        <f t="shared" ref="AU121:AU122" si="52">G121</f>
        <v>7F</v>
      </c>
      <c r="AV121" s="18">
        <v>0</v>
      </c>
      <c r="AW121" s="18">
        <v>0</v>
      </c>
      <c r="AX121" s="18">
        <v>0</v>
      </c>
      <c r="AY121" s="18">
        <v>0</v>
      </c>
      <c r="AZ121" s="18">
        <v>0</v>
      </c>
      <c r="BA121" s="18">
        <v>0</v>
      </c>
      <c r="BB121" s="18">
        <v>0</v>
      </c>
      <c r="BC121" s="18">
        <v>0</v>
      </c>
      <c r="BD121" s="18">
        <v>0</v>
      </c>
      <c r="BE121" s="18">
        <v>0</v>
      </c>
      <c r="BF121" s="18">
        <v>0</v>
      </c>
      <c r="BG121" s="18">
        <v>0</v>
      </c>
      <c r="BH121" s="18">
        <v>0</v>
      </c>
      <c r="BI121" s="18">
        <v>0</v>
      </c>
      <c r="BJ121" s="18">
        <v>0</v>
      </c>
      <c r="BK121" s="18">
        <v>0</v>
      </c>
      <c r="BL121" s="18">
        <v>0</v>
      </c>
      <c r="BM121" s="18">
        <v>0</v>
      </c>
      <c r="BN121" s="18">
        <v>0</v>
      </c>
      <c r="BO121" s="18">
        <v>0</v>
      </c>
      <c r="BP121" s="18">
        <v>0</v>
      </c>
      <c r="BQ121" s="18">
        <v>0</v>
      </c>
      <c r="BR121" s="18">
        <v>0</v>
      </c>
      <c r="BS121" s="18">
        <v>0</v>
      </c>
      <c r="BT121" s="18">
        <v>0</v>
      </c>
      <c r="BU121" s="18">
        <v>0</v>
      </c>
      <c r="BV121" s="18">
        <v>0</v>
      </c>
      <c r="BW121" s="18">
        <v>0</v>
      </c>
      <c r="BX121" s="18">
        <v>0</v>
      </c>
      <c r="BY121" s="18">
        <v>0</v>
      </c>
      <c r="BZ121" s="18" t="str">
        <f t="shared" si="30"/>
        <v>51</v>
      </c>
      <c r="CA121" s="18" t="s">
        <v>25</v>
      </c>
      <c r="CB121" s="18">
        <f t="shared" si="28"/>
        <v>72</v>
      </c>
      <c r="CC121" s="16" t="str">
        <f t="shared" si="31"/>
        <v>7B010148A8010C00000000000000000000000000000000000000000000000000000000000000007F000000000000000000000000000000000000000000000000000000000000517D</v>
      </c>
      <c r="CD121" s="95">
        <v>120</v>
      </c>
      <c r="CE121" s="21"/>
      <c r="CF121" s="18" t="str">
        <f t="shared" si="32"/>
        <v>00</v>
      </c>
      <c r="CG121" s="18">
        <f t="shared" si="33"/>
        <v>0</v>
      </c>
      <c r="CH121" s="20"/>
      <c r="CI121" s="21"/>
    </row>
    <row r="122" spans="1:87" ht="33">
      <c r="A122" s="27"/>
      <c r="B122" s="159"/>
      <c r="C122" s="166"/>
      <c r="D122" s="104"/>
      <c r="E122" s="16">
        <v>3</v>
      </c>
      <c r="F122" s="101" t="str">
        <f t="shared" si="44"/>
        <v>255</v>
      </c>
      <c r="G122" s="22" t="s">
        <v>22</v>
      </c>
      <c r="H122" s="18" t="s">
        <v>18</v>
      </c>
      <c r="I122" s="18">
        <v>1</v>
      </c>
      <c r="J122" s="18">
        <v>1</v>
      </c>
      <c r="K122" s="18">
        <v>48</v>
      </c>
      <c r="L122" s="18" t="s">
        <v>457</v>
      </c>
      <c r="M122" s="18">
        <v>1</v>
      </c>
      <c r="N122" s="18" t="s">
        <v>368</v>
      </c>
      <c r="O122" s="18">
        <v>0</v>
      </c>
      <c r="P122" s="18">
        <v>0</v>
      </c>
      <c r="Q122" s="18">
        <v>0</v>
      </c>
      <c r="R122" s="18">
        <v>0</v>
      </c>
      <c r="S122" s="18">
        <v>0</v>
      </c>
      <c r="T122" s="18">
        <v>0</v>
      </c>
      <c r="U122" s="18">
        <v>0</v>
      </c>
      <c r="V122" s="18">
        <v>0</v>
      </c>
      <c r="W122" s="18">
        <v>0</v>
      </c>
      <c r="X122" s="18">
        <v>0</v>
      </c>
      <c r="Y122" s="18">
        <v>0</v>
      </c>
      <c r="Z122" s="18">
        <v>0</v>
      </c>
      <c r="AA122" s="18">
        <v>0</v>
      </c>
      <c r="AB122" s="18">
        <v>0</v>
      </c>
      <c r="AC122" s="18">
        <v>0</v>
      </c>
      <c r="AD122" s="18">
        <v>0</v>
      </c>
      <c r="AE122" s="18">
        <v>0</v>
      </c>
      <c r="AF122" s="18">
        <v>0</v>
      </c>
      <c r="AG122" s="18">
        <v>0</v>
      </c>
      <c r="AH122" s="18">
        <v>0</v>
      </c>
      <c r="AI122" s="18">
        <v>0</v>
      </c>
      <c r="AJ122" s="18">
        <v>0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AR122" s="18">
        <v>0</v>
      </c>
      <c r="AS122" s="18">
        <v>0</v>
      </c>
      <c r="AT122" s="18">
        <v>0</v>
      </c>
      <c r="AU122" s="23" t="str">
        <f t="shared" si="52"/>
        <v>FF</v>
      </c>
      <c r="AV122" s="18">
        <v>0</v>
      </c>
      <c r="AW122" s="18">
        <v>0</v>
      </c>
      <c r="AX122" s="18">
        <v>0</v>
      </c>
      <c r="AY122" s="18">
        <v>0</v>
      </c>
      <c r="AZ122" s="18">
        <v>0</v>
      </c>
      <c r="BA122" s="18">
        <v>0</v>
      </c>
      <c r="BB122" s="18">
        <v>0</v>
      </c>
      <c r="BC122" s="18">
        <v>0</v>
      </c>
      <c r="BD122" s="18">
        <v>0</v>
      </c>
      <c r="BE122" s="18">
        <v>0</v>
      </c>
      <c r="BF122" s="18">
        <v>0</v>
      </c>
      <c r="BG122" s="18">
        <v>0</v>
      </c>
      <c r="BH122" s="18">
        <v>0</v>
      </c>
      <c r="BI122" s="18">
        <v>0</v>
      </c>
      <c r="BJ122" s="18">
        <v>0</v>
      </c>
      <c r="BK122" s="18">
        <v>0</v>
      </c>
      <c r="BL122" s="18">
        <v>0</v>
      </c>
      <c r="BM122" s="18">
        <v>0</v>
      </c>
      <c r="BN122" s="18">
        <v>0</v>
      </c>
      <c r="BO122" s="18">
        <v>0</v>
      </c>
      <c r="BP122" s="18">
        <v>0</v>
      </c>
      <c r="BQ122" s="18">
        <v>0</v>
      </c>
      <c r="BR122" s="18">
        <v>0</v>
      </c>
      <c r="BS122" s="18">
        <v>0</v>
      </c>
      <c r="BT122" s="18">
        <v>0</v>
      </c>
      <c r="BU122" s="18">
        <v>0</v>
      </c>
      <c r="BV122" s="18">
        <v>0</v>
      </c>
      <c r="BW122" s="18">
        <v>0</v>
      </c>
      <c r="BX122" s="18">
        <v>0</v>
      </c>
      <c r="BY122" s="18">
        <v>0</v>
      </c>
      <c r="BZ122" s="18" t="str">
        <f t="shared" si="30"/>
        <v>51</v>
      </c>
      <c r="CA122" s="18" t="s">
        <v>25</v>
      </c>
      <c r="CB122" s="18">
        <f t="shared" si="28"/>
        <v>72</v>
      </c>
      <c r="CC122" s="16" t="str">
        <f t="shared" si="31"/>
        <v>7B010148A8010C0000000000000000000000000000000000000000000000000000000000000000FF000000000000000000000000000000000000000000000000000000000000517D</v>
      </c>
      <c r="CD122" s="95">
        <v>121</v>
      </c>
      <c r="CE122" s="21"/>
      <c r="CF122" s="18" t="str">
        <f t="shared" si="32"/>
        <v>00</v>
      </c>
      <c r="CG122" s="18">
        <f t="shared" si="33"/>
        <v>0</v>
      </c>
      <c r="CH122" s="20"/>
      <c r="CI122" s="21"/>
    </row>
    <row r="123" spans="1:87" ht="33">
      <c r="A123" s="27"/>
      <c r="B123" s="157">
        <v>40</v>
      </c>
      <c r="C123" s="105" t="s">
        <v>367</v>
      </c>
      <c r="D123" s="104" t="s">
        <v>734</v>
      </c>
      <c r="E123" s="16">
        <v>1</v>
      </c>
      <c r="F123" s="101" t="str">
        <f t="shared" si="44"/>
        <v>000</v>
      </c>
      <c r="G123" s="22">
        <v>0</v>
      </c>
      <c r="H123" s="18" t="s">
        <v>18</v>
      </c>
      <c r="I123" s="18">
        <v>1</v>
      </c>
      <c r="J123" s="18">
        <v>1</v>
      </c>
      <c r="K123" s="18">
        <v>48</v>
      </c>
      <c r="L123" s="18" t="s">
        <v>457</v>
      </c>
      <c r="M123" s="18">
        <v>1</v>
      </c>
      <c r="N123" s="18" t="s">
        <v>368</v>
      </c>
      <c r="O123" s="18">
        <v>0</v>
      </c>
      <c r="P123" s="18">
        <v>0</v>
      </c>
      <c r="Q123" s="18">
        <v>0</v>
      </c>
      <c r="R123" s="18">
        <v>0</v>
      </c>
      <c r="S123" s="18">
        <v>0</v>
      </c>
      <c r="T123" s="18">
        <v>0</v>
      </c>
      <c r="U123" s="18">
        <v>0</v>
      </c>
      <c r="V123" s="18">
        <v>0</v>
      </c>
      <c r="W123" s="18">
        <v>0</v>
      </c>
      <c r="X123" s="18">
        <v>0</v>
      </c>
      <c r="Y123" s="18">
        <v>0</v>
      </c>
      <c r="Z123" s="18">
        <v>0</v>
      </c>
      <c r="AA123" s="18">
        <v>0</v>
      </c>
      <c r="AB123" s="18">
        <v>0</v>
      </c>
      <c r="AC123" s="18">
        <v>0</v>
      </c>
      <c r="AD123" s="18">
        <v>0</v>
      </c>
      <c r="AE123" s="18">
        <v>0</v>
      </c>
      <c r="AF123" s="18">
        <v>0</v>
      </c>
      <c r="AG123" s="18">
        <v>0</v>
      </c>
      <c r="AH123" s="18">
        <v>0</v>
      </c>
      <c r="AI123" s="18">
        <v>0</v>
      </c>
      <c r="AJ123" s="18">
        <v>0</v>
      </c>
      <c r="AK123" s="18">
        <v>0</v>
      </c>
      <c r="AL123" s="18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0</v>
      </c>
      <c r="AR123" s="18">
        <v>0</v>
      </c>
      <c r="AS123" s="18">
        <v>0</v>
      </c>
      <c r="AT123" s="18">
        <v>0</v>
      </c>
      <c r="AU123" s="18">
        <v>0</v>
      </c>
      <c r="AV123" s="23">
        <f>G123</f>
        <v>0</v>
      </c>
      <c r="AW123" s="18">
        <v>0</v>
      </c>
      <c r="AX123" s="18">
        <v>0</v>
      </c>
      <c r="AY123" s="18">
        <v>0</v>
      </c>
      <c r="AZ123" s="18">
        <v>0</v>
      </c>
      <c r="BA123" s="18">
        <v>0</v>
      </c>
      <c r="BB123" s="18">
        <v>0</v>
      </c>
      <c r="BC123" s="18">
        <v>0</v>
      </c>
      <c r="BD123" s="18">
        <v>0</v>
      </c>
      <c r="BE123" s="18">
        <v>0</v>
      </c>
      <c r="BF123" s="18">
        <v>0</v>
      </c>
      <c r="BG123" s="18">
        <v>0</v>
      </c>
      <c r="BH123" s="18">
        <v>0</v>
      </c>
      <c r="BI123" s="18">
        <v>0</v>
      </c>
      <c r="BJ123" s="18">
        <v>0</v>
      </c>
      <c r="BK123" s="18">
        <v>0</v>
      </c>
      <c r="BL123" s="18">
        <v>0</v>
      </c>
      <c r="BM123" s="18">
        <v>0</v>
      </c>
      <c r="BN123" s="18">
        <v>0</v>
      </c>
      <c r="BO123" s="18">
        <v>0</v>
      </c>
      <c r="BP123" s="18">
        <v>0</v>
      </c>
      <c r="BQ123" s="18">
        <v>0</v>
      </c>
      <c r="BR123" s="18">
        <v>0</v>
      </c>
      <c r="BS123" s="18">
        <v>0</v>
      </c>
      <c r="BT123" s="18">
        <v>0</v>
      </c>
      <c r="BU123" s="18">
        <v>0</v>
      </c>
      <c r="BV123" s="18">
        <v>0</v>
      </c>
      <c r="BW123" s="18">
        <v>0</v>
      </c>
      <c r="BX123" s="18">
        <v>0</v>
      </c>
      <c r="BY123" s="18">
        <v>0</v>
      </c>
      <c r="BZ123" s="18" t="str">
        <f t="shared" si="30"/>
        <v>50</v>
      </c>
      <c r="CA123" s="18" t="s">
        <v>25</v>
      </c>
      <c r="CB123" s="18">
        <f t="shared" si="28"/>
        <v>72</v>
      </c>
      <c r="CC123" s="16" t="str">
        <f t="shared" si="31"/>
        <v>7B010148A8010C000000000000000000000000000000000000000000000000000000000000000000000000000000000000000000000000000000000000000000000000000000507D</v>
      </c>
      <c r="CD123" s="95">
        <v>122</v>
      </c>
      <c r="CE123" s="21"/>
      <c r="CF123" s="18" t="str">
        <f t="shared" si="32"/>
        <v>00</v>
      </c>
      <c r="CG123" s="18">
        <f t="shared" si="33"/>
        <v>0</v>
      </c>
      <c r="CH123" s="20"/>
      <c r="CI123" s="21"/>
    </row>
    <row r="124" spans="1:87" ht="33">
      <c r="A124" s="27"/>
      <c r="B124" s="158"/>
      <c r="C124" s="165" t="s">
        <v>418</v>
      </c>
      <c r="D124" s="104"/>
      <c r="E124" s="16">
        <v>2</v>
      </c>
      <c r="F124" s="101" t="str">
        <f t="shared" si="44"/>
        <v>127</v>
      </c>
      <c r="G124" s="22" t="s">
        <v>246</v>
      </c>
      <c r="H124" s="18" t="s">
        <v>18</v>
      </c>
      <c r="I124" s="18">
        <v>1</v>
      </c>
      <c r="J124" s="18">
        <v>1</v>
      </c>
      <c r="K124" s="18">
        <v>48</v>
      </c>
      <c r="L124" s="18" t="s">
        <v>457</v>
      </c>
      <c r="M124" s="18">
        <v>1</v>
      </c>
      <c r="N124" s="18" t="s">
        <v>368</v>
      </c>
      <c r="O124" s="18">
        <v>0</v>
      </c>
      <c r="P124" s="18">
        <v>0</v>
      </c>
      <c r="Q124" s="18">
        <v>0</v>
      </c>
      <c r="R124" s="18">
        <v>0</v>
      </c>
      <c r="S124" s="18">
        <v>0</v>
      </c>
      <c r="T124" s="18">
        <v>0</v>
      </c>
      <c r="U124" s="18">
        <v>0</v>
      </c>
      <c r="V124" s="18">
        <v>0</v>
      </c>
      <c r="W124" s="18">
        <v>0</v>
      </c>
      <c r="X124" s="18">
        <v>0</v>
      </c>
      <c r="Y124" s="18">
        <v>0</v>
      </c>
      <c r="Z124" s="18">
        <v>0</v>
      </c>
      <c r="AA124" s="18">
        <v>0</v>
      </c>
      <c r="AB124" s="18">
        <v>0</v>
      </c>
      <c r="AC124" s="18">
        <v>0</v>
      </c>
      <c r="AD124" s="18">
        <v>0</v>
      </c>
      <c r="AE124" s="18">
        <v>0</v>
      </c>
      <c r="AF124" s="18">
        <v>0</v>
      </c>
      <c r="AG124" s="18">
        <v>0</v>
      </c>
      <c r="AH124" s="18">
        <v>0</v>
      </c>
      <c r="AI124" s="18">
        <v>0</v>
      </c>
      <c r="AJ124" s="18">
        <v>0</v>
      </c>
      <c r="AK124" s="18">
        <v>0</v>
      </c>
      <c r="AL124" s="18">
        <v>0</v>
      </c>
      <c r="AM124" s="18">
        <v>0</v>
      </c>
      <c r="AN124" s="18">
        <v>0</v>
      </c>
      <c r="AO124" s="18">
        <v>0</v>
      </c>
      <c r="AP124" s="18">
        <v>0</v>
      </c>
      <c r="AQ124" s="18">
        <v>0</v>
      </c>
      <c r="AR124" s="18">
        <v>0</v>
      </c>
      <c r="AS124" s="18">
        <v>0</v>
      </c>
      <c r="AT124" s="18">
        <v>0</v>
      </c>
      <c r="AU124" s="18">
        <v>0</v>
      </c>
      <c r="AV124" s="23" t="str">
        <f t="shared" ref="AV124:AV125" si="53">G124</f>
        <v>7F</v>
      </c>
      <c r="AW124" s="18">
        <v>0</v>
      </c>
      <c r="AX124" s="18">
        <v>0</v>
      </c>
      <c r="AY124" s="18">
        <v>0</v>
      </c>
      <c r="AZ124" s="18">
        <v>0</v>
      </c>
      <c r="BA124" s="18">
        <v>0</v>
      </c>
      <c r="BB124" s="18">
        <v>0</v>
      </c>
      <c r="BC124" s="18">
        <v>0</v>
      </c>
      <c r="BD124" s="18">
        <v>0</v>
      </c>
      <c r="BE124" s="18">
        <v>0</v>
      </c>
      <c r="BF124" s="18">
        <v>0</v>
      </c>
      <c r="BG124" s="18">
        <v>0</v>
      </c>
      <c r="BH124" s="18">
        <v>0</v>
      </c>
      <c r="BI124" s="18">
        <v>0</v>
      </c>
      <c r="BJ124" s="18">
        <v>0</v>
      </c>
      <c r="BK124" s="18">
        <v>0</v>
      </c>
      <c r="BL124" s="18">
        <v>0</v>
      </c>
      <c r="BM124" s="18">
        <v>0</v>
      </c>
      <c r="BN124" s="18">
        <v>0</v>
      </c>
      <c r="BO124" s="18">
        <v>0</v>
      </c>
      <c r="BP124" s="18">
        <v>0</v>
      </c>
      <c r="BQ124" s="18">
        <v>0</v>
      </c>
      <c r="BR124" s="18">
        <v>0</v>
      </c>
      <c r="BS124" s="18">
        <v>0</v>
      </c>
      <c r="BT124" s="18">
        <v>0</v>
      </c>
      <c r="BU124" s="18">
        <v>0</v>
      </c>
      <c r="BV124" s="18">
        <v>0</v>
      </c>
      <c r="BW124" s="18">
        <v>0</v>
      </c>
      <c r="BX124" s="18">
        <v>0</v>
      </c>
      <c r="BY124" s="18">
        <v>0</v>
      </c>
      <c r="BZ124" s="18" t="str">
        <f t="shared" si="30"/>
        <v>51</v>
      </c>
      <c r="CA124" s="18" t="s">
        <v>25</v>
      </c>
      <c r="CB124" s="18">
        <f t="shared" si="28"/>
        <v>72</v>
      </c>
      <c r="CC124" s="16" t="str">
        <f t="shared" si="31"/>
        <v>7B010148A8010C0000000000000000000000000000000000000000000000000000000000000000007F0000000000000000000000000000000000000000000000000000000000517D</v>
      </c>
      <c r="CD124" s="95">
        <v>123</v>
      </c>
      <c r="CE124" s="21"/>
      <c r="CF124" s="18" t="str">
        <f t="shared" si="32"/>
        <v>00</v>
      </c>
      <c r="CG124" s="18">
        <f t="shared" si="33"/>
        <v>0</v>
      </c>
      <c r="CH124" s="20"/>
      <c r="CI124" s="21"/>
    </row>
    <row r="125" spans="1:87" ht="33">
      <c r="A125" s="27"/>
      <c r="B125" s="159"/>
      <c r="C125" s="166"/>
      <c r="D125" s="104"/>
      <c r="E125" s="16">
        <v>3</v>
      </c>
      <c r="F125" s="101" t="str">
        <f t="shared" si="44"/>
        <v>255</v>
      </c>
      <c r="G125" s="22" t="s">
        <v>22</v>
      </c>
      <c r="H125" s="18" t="s">
        <v>18</v>
      </c>
      <c r="I125" s="18">
        <v>1</v>
      </c>
      <c r="J125" s="18">
        <v>1</v>
      </c>
      <c r="K125" s="18">
        <v>48</v>
      </c>
      <c r="L125" s="18" t="s">
        <v>457</v>
      </c>
      <c r="M125" s="18">
        <v>1</v>
      </c>
      <c r="N125" s="18" t="s">
        <v>368</v>
      </c>
      <c r="O125" s="18">
        <v>0</v>
      </c>
      <c r="P125" s="18">
        <v>0</v>
      </c>
      <c r="Q125" s="18">
        <v>0</v>
      </c>
      <c r="R125" s="18">
        <v>0</v>
      </c>
      <c r="S125" s="18">
        <v>0</v>
      </c>
      <c r="T125" s="18">
        <v>0</v>
      </c>
      <c r="U125" s="18">
        <v>0</v>
      </c>
      <c r="V125" s="18">
        <v>0</v>
      </c>
      <c r="W125" s="18">
        <v>0</v>
      </c>
      <c r="X125" s="18">
        <v>0</v>
      </c>
      <c r="Y125" s="18">
        <v>0</v>
      </c>
      <c r="Z125" s="18">
        <v>0</v>
      </c>
      <c r="AA125" s="18">
        <v>0</v>
      </c>
      <c r="AB125" s="18">
        <v>0</v>
      </c>
      <c r="AC125" s="18">
        <v>0</v>
      </c>
      <c r="AD125" s="18">
        <v>0</v>
      </c>
      <c r="AE125" s="18">
        <v>0</v>
      </c>
      <c r="AF125" s="18">
        <v>0</v>
      </c>
      <c r="AG125" s="18">
        <v>0</v>
      </c>
      <c r="AH125" s="18">
        <v>0</v>
      </c>
      <c r="AI125" s="18">
        <v>0</v>
      </c>
      <c r="AJ125" s="18">
        <v>0</v>
      </c>
      <c r="AK125" s="18">
        <v>0</v>
      </c>
      <c r="AL125" s="18">
        <v>0</v>
      </c>
      <c r="AM125" s="18">
        <v>0</v>
      </c>
      <c r="AN125" s="18">
        <v>0</v>
      </c>
      <c r="AO125" s="18">
        <v>0</v>
      </c>
      <c r="AP125" s="18">
        <v>0</v>
      </c>
      <c r="AQ125" s="18">
        <v>0</v>
      </c>
      <c r="AR125" s="18">
        <v>0</v>
      </c>
      <c r="AS125" s="18">
        <v>0</v>
      </c>
      <c r="AT125" s="18">
        <v>0</v>
      </c>
      <c r="AU125" s="18">
        <v>0</v>
      </c>
      <c r="AV125" s="23" t="str">
        <f t="shared" si="53"/>
        <v>FF</v>
      </c>
      <c r="AW125" s="18">
        <v>0</v>
      </c>
      <c r="AX125" s="18">
        <v>0</v>
      </c>
      <c r="AY125" s="18">
        <v>0</v>
      </c>
      <c r="AZ125" s="18">
        <v>0</v>
      </c>
      <c r="BA125" s="18">
        <v>0</v>
      </c>
      <c r="BB125" s="18">
        <v>0</v>
      </c>
      <c r="BC125" s="18">
        <v>0</v>
      </c>
      <c r="BD125" s="18">
        <v>0</v>
      </c>
      <c r="BE125" s="18">
        <v>0</v>
      </c>
      <c r="BF125" s="18">
        <v>0</v>
      </c>
      <c r="BG125" s="18">
        <v>0</v>
      </c>
      <c r="BH125" s="18">
        <v>0</v>
      </c>
      <c r="BI125" s="18">
        <v>0</v>
      </c>
      <c r="BJ125" s="18">
        <v>0</v>
      </c>
      <c r="BK125" s="18">
        <v>0</v>
      </c>
      <c r="BL125" s="18">
        <v>0</v>
      </c>
      <c r="BM125" s="18">
        <v>0</v>
      </c>
      <c r="BN125" s="18">
        <v>0</v>
      </c>
      <c r="BO125" s="18">
        <v>0</v>
      </c>
      <c r="BP125" s="18">
        <v>0</v>
      </c>
      <c r="BQ125" s="18">
        <v>0</v>
      </c>
      <c r="BR125" s="18">
        <v>0</v>
      </c>
      <c r="BS125" s="18">
        <v>0</v>
      </c>
      <c r="BT125" s="18">
        <v>0</v>
      </c>
      <c r="BU125" s="18">
        <v>0</v>
      </c>
      <c r="BV125" s="18">
        <v>0</v>
      </c>
      <c r="BW125" s="18">
        <v>0</v>
      </c>
      <c r="BX125" s="18">
        <v>0</v>
      </c>
      <c r="BY125" s="18">
        <v>0</v>
      </c>
      <c r="BZ125" s="18" t="str">
        <f t="shared" si="30"/>
        <v>51</v>
      </c>
      <c r="CA125" s="18" t="s">
        <v>25</v>
      </c>
      <c r="CB125" s="18">
        <f t="shared" si="28"/>
        <v>72</v>
      </c>
      <c r="CC125" s="16" t="str">
        <f t="shared" si="31"/>
        <v>7B010148A8010C000000000000000000000000000000000000000000000000000000000000000000FF0000000000000000000000000000000000000000000000000000000000517D</v>
      </c>
      <c r="CD125" s="95">
        <v>124</v>
      </c>
      <c r="CE125" s="21"/>
      <c r="CF125" s="18" t="str">
        <f t="shared" si="32"/>
        <v>00</v>
      </c>
      <c r="CG125" s="18">
        <f t="shared" si="33"/>
        <v>0</v>
      </c>
      <c r="CH125" s="20"/>
      <c r="CI125" s="21"/>
    </row>
    <row r="126" spans="1:87" ht="33">
      <c r="A126" s="27"/>
      <c r="B126" s="157">
        <v>41</v>
      </c>
      <c r="C126" s="105" t="s">
        <v>369</v>
      </c>
      <c r="D126" s="104" t="s">
        <v>736</v>
      </c>
      <c r="E126" s="16">
        <v>1</v>
      </c>
      <c r="F126" s="101" t="str">
        <f t="shared" si="44"/>
        <v>000</v>
      </c>
      <c r="G126" s="22">
        <v>0</v>
      </c>
      <c r="H126" s="18" t="s">
        <v>18</v>
      </c>
      <c r="I126" s="18">
        <v>1</v>
      </c>
      <c r="J126" s="18">
        <v>1</v>
      </c>
      <c r="K126" s="18">
        <v>48</v>
      </c>
      <c r="L126" s="18" t="s">
        <v>457</v>
      </c>
      <c r="M126" s="18">
        <v>1</v>
      </c>
      <c r="N126" s="18" t="s">
        <v>368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</v>
      </c>
      <c r="AH126" s="18">
        <v>0</v>
      </c>
      <c r="AI126" s="18">
        <v>0</v>
      </c>
      <c r="AJ126" s="18">
        <v>0</v>
      </c>
      <c r="AK126" s="18">
        <v>0</v>
      </c>
      <c r="AL126" s="18">
        <v>0</v>
      </c>
      <c r="AM126" s="18">
        <v>0</v>
      </c>
      <c r="AN126" s="18">
        <v>0</v>
      </c>
      <c r="AO126" s="18">
        <v>0</v>
      </c>
      <c r="AP126" s="18">
        <v>0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23">
        <f>G126</f>
        <v>0</v>
      </c>
      <c r="AX126" s="18">
        <v>0</v>
      </c>
      <c r="AY126" s="18">
        <v>0</v>
      </c>
      <c r="AZ126" s="18">
        <v>0</v>
      </c>
      <c r="BA126" s="18">
        <v>0</v>
      </c>
      <c r="BB126" s="18">
        <v>0</v>
      </c>
      <c r="BC126" s="18">
        <v>0</v>
      </c>
      <c r="BD126" s="18">
        <v>0</v>
      </c>
      <c r="BE126" s="18">
        <v>0</v>
      </c>
      <c r="BF126" s="18">
        <v>0</v>
      </c>
      <c r="BG126" s="18">
        <v>0</v>
      </c>
      <c r="BH126" s="18">
        <v>0</v>
      </c>
      <c r="BI126" s="18">
        <v>0</v>
      </c>
      <c r="BJ126" s="18">
        <v>0</v>
      </c>
      <c r="BK126" s="18">
        <v>0</v>
      </c>
      <c r="BL126" s="18">
        <v>0</v>
      </c>
      <c r="BM126" s="18">
        <v>0</v>
      </c>
      <c r="BN126" s="18">
        <v>0</v>
      </c>
      <c r="BO126" s="18">
        <v>0</v>
      </c>
      <c r="BP126" s="18">
        <v>0</v>
      </c>
      <c r="BQ126" s="18">
        <v>0</v>
      </c>
      <c r="BR126" s="18">
        <v>0</v>
      </c>
      <c r="BS126" s="18">
        <v>0</v>
      </c>
      <c r="BT126" s="18">
        <v>0</v>
      </c>
      <c r="BU126" s="18">
        <v>0</v>
      </c>
      <c r="BV126" s="18">
        <v>0</v>
      </c>
      <c r="BW126" s="18">
        <v>0</v>
      </c>
      <c r="BX126" s="18">
        <v>0</v>
      </c>
      <c r="BY126" s="18">
        <v>0</v>
      </c>
      <c r="BZ126" s="18" t="str">
        <f t="shared" si="30"/>
        <v>50</v>
      </c>
      <c r="CA126" s="18" t="s">
        <v>25</v>
      </c>
      <c r="CB126" s="18">
        <f t="shared" si="28"/>
        <v>72</v>
      </c>
      <c r="CC126" s="16" t="str">
        <f t="shared" si="31"/>
        <v>7B010148A8010C000000000000000000000000000000000000000000000000000000000000000000000000000000000000000000000000000000000000000000000000000000507D</v>
      </c>
      <c r="CD126" s="95">
        <v>125</v>
      </c>
      <c r="CE126" s="21"/>
      <c r="CF126" s="18" t="str">
        <f t="shared" si="32"/>
        <v>00</v>
      </c>
      <c r="CG126" s="18">
        <f t="shared" si="33"/>
        <v>0</v>
      </c>
      <c r="CH126" s="20"/>
      <c r="CI126" s="21"/>
    </row>
    <row r="127" spans="1:87" ht="33">
      <c r="A127" s="27"/>
      <c r="B127" s="158"/>
      <c r="C127" s="165" t="s">
        <v>419</v>
      </c>
      <c r="D127" s="104"/>
      <c r="E127" s="16">
        <v>2</v>
      </c>
      <c r="F127" s="101" t="str">
        <f t="shared" si="44"/>
        <v>127</v>
      </c>
      <c r="G127" s="22" t="s">
        <v>246</v>
      </c>
      <c r="H127" s="18" t="s">
        <v>18</v>
      </c>
      <c r="I127" s="18">
        <v>1</v>
      </c>
      <c r="J127" s="18">
        <v>1</v>
      </c>
      <c r="K127" s="18">
        <v>48</v>
      </c>
      <c r="L127" s="18" t="s">
        <v>457</v>
      </c>
      <c r="M127" s="18">
        <v>1</v>
      </c>
      <c r="N127" s="18" t="s">
        <v>368</v>
      </c>
      <c r="O127" s="18">
        <v>0</v>
      </c>
      <c r="P127" s="18">
        <v>0</v>
      </c>
      <c r="Q127" s="18">
        <v>0</v>
      </c>
      <c r="R127" s="18">
        <v>0</v>
      </c>
      <c r="S127" s="18">
        <v>0</v>
      </c>
      <c r="T127" s="18">
        <v>0</v>
      </c>
      <c r="U127" s="18">
        <v>0</v>
      </c>
      <c r="V127" s="18">
        <v>0</v>
      </c>
      <c r="W127" s="18">
        <v>0</v>
      </c>
      <c r="X127" s="18">
        <v>0</v>
      </c>
      <c r="Y127" s="18">
        <v>0</v>
      </c>
      <c r="Z127" s="18">
        <v>0</v>
      </c>
      <c r="AA127" s="18">
        <v>0</v>
      </c>
      <c r="AB127" s="18">
        <v>0</v>
      </c>
      <c r="AC127" s="18">
        <v>0</v>
      </c>
      <c r="AD127" s="18">
        <v>0</v>
      </c>
      <c r="AE127" s="18">
        <v>0</v>
      </c>
      <c r="AF127" s="18">
        <v>0</v>
      </c>
      <c r="AG127" s="18">
        <v>0</v>
      </c>
      <c r="AH127" s="18">
        <v>0</v>
      </c>
      <c r="AI127" s="18">
        <v>0</v>
      </c>
      <c r="AJ127" s="18">
        <v>0</v>
      </c>
      <c r="AK127" s="18">
        <v>0</v>
      </c>
      <c r="AL127" s="18">
        <v>0</v>
      </c>
      <c r="AM127" s="18">
        <v>0</v>
      </c>
      <c r="AN127" s="18">
        <v>0</v>
      </c>
      <c r="AO127" s="18">
        <v>0</v>
      </c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23" t="str">
        <f t="shared" ref="AW127:AW128" si="54">G127</f>
        <v>7F</v>
      </c>
      <c r="AX127" s="18">
        <v>0</v>
      </c>
      <c r="AY127" s="18">
        <v>0</v>
      </c>
      <c r="AZ127" s="18">
        <v>0</v>
      </c>
      <c r="BA127" s="18">
        <v>0</v>
      </c>
      <c r="BB127" s="18">
        <v>0</v>
      </c>
      <c r="BC127" s="18">
        <v>0</v>
      </c>
      <c r="BD127" s="18">
        <v>0</v>
      </c>
      <c r="BE127" s="18">
        <v>0</v>
      </c>
      <c r="BF127" s="18">
        <v>0</v>
      </c>
      <c r="BG127" s="18">
        <v>0</v>
      </c>
      <c r="BH127" s="18">
        <v>0</v>
      </c>
      <c r="BI127" s="18">
        <v>0</v>
      </c>
      <c r="BJ127" s="18">
        <v>0</v>
      </c>
      <c r="BK127" s="18">
        <v>0</v>
      </c>
      <c r="BL127" s="18">
        <v>0</v>
      </c>
      <c r="BM127" s="18">
        <v>0</v>
      </c>
      <c r="BN127" s="18">
        <v>0</v>
      </c>
      <c r="BO127" s="18">
        <v>0</v>
      </c>
      <c r="BP127" s="18">
        <v>0</v>
      </c>
      <c r="BQ127" s="18">
        <v>0</v>
      </c>
      <c r="BR127" s="18">
        <v>0</v>
      </c>
      <c r="BS127" s="18">
        <v>0</v>
      </c>
      <c r="BT127" s="18">
        <v>0</v>
      </c>
      <c r="BU127" s="18">
        <v>0</v>
      </c>
      <c r="BV127" s="18">
        <v>0</v>
      </c>
      <c r="BW127" s="18">
        <v>0</v>
      </c>
      <c r="BX127" s="18">
        <v>0</v>
      </c>
      <c r="BY127" s="18">
        <v>0</v>
      </c>
      <c r="BZ127" s="18" t="str">
        <f t="shared" si="30"/>
        <v>51</v>
      </c>
      <c r="CA127" s="18" t="s">
        <v>25</v>
      </c>
      <c r="CB127" s="18">
        <f t="shared" si="28"/>
        <v>72</v>
      </c>
      <c r="CC127" s="16" t="str">
        <f t="shared" si="31"/>
        <v>7B010148A8010C000000000000000000000000000000000000000000000000000000000000000000007F00000000000000000000000000000000000000000000000000000000517D</v>
      </c>
      <c r="CD127" s="95">
        <v>126</v>
      </c>
      <c r="CE127" s="21"/>
      <c r="CF127" s="18" t="str">
        <f t="shared" si="32"/>
        <v>00</v>
      </c>
      <c r="CG127" s="18">
        <f t="shared" si="33"/>
        <v>0</v>
      </c>
      <c r="CH127" s="20"/>
      <c r="CI127" s="21"/>
    </row>
    <row r="128" spans="1:87" ht="33">
      <c r="A128" s="27"/>
      <c r="B128" s="159"/>
      <c r="C128" s="166"/>
      <c r="D128" s="104"/>
      <c r="E128" s="16">
        <v>3</v>
      </c>
      <c r="F128" s="101" t="str">
        <f t="shared" si="44"/>
        <v>255</v>
      </c>
      <c r="G128" s="22" t="s">
        <v>22</v>
      </c>
      <c r="H128" s="18" t="s">
        <v>18</v>
      </c>
      <c r="I128" s="18">
        <v>1</v>
      </c>
      <c r="J128" s="18">
        <v>1</v>
      </c>
      <c r="K128" s="18">
        <v>48</v>
      </c>
      <c r="L128" s="18" t="s">
        <v>457</v>
      </c>
      <c r="M128" s="18">
        <v>1</v>
      </c>
      <c r="N128" s="18" t="s">
        <v>368</v>
      </c>
      <c r="O128" s="18">
        <v>0</v>
      </c>
      <c r="P128" s="18">
        <v>0</v>
      </c>
      <c r="Q128" s="18">
        <v>0</v>
      </c>
      <c r="R128" s="18">
        <v>0</v>
      </c>
      <c r="S128" s="18">
        <v>0</v>
      </c>
      <c r="T128" s="18">
        <v>0</v>
      </c>
      <c r="U128" s="18">
        <v>0</v>
      </c>
      <c r="V128" s="18">
        <v>0</v>
      </c>
      <c r="W128" s="18">
        <v>0</v>
      </c>
      <c r="X128" s="18">
        <v>0</v>
      </c>
      <c r="Y128" s="18">
        <v>0</v>
      </c>
      <c r="Z128" s="18">
        <v>0</v>
      </c>
      <c r="AA128" s="18">
        <v>0</v>
      </c>
      <c r="AB128" s="18">
        <v>0</v>
      </c>
      <c r="AC128" s="18">
        <v>0</v>
      </c>
      <c r="AD128" s="18">
        <v>0</v>
      </c>
      <c r="AE128" s="18">
        <v>0</v>
      </c>
      <c r="AF128" s="18">
        <v>0</v>
      </c>
      <c r="AG128" s="18">
        <v>0</v>
      </c>
      <c r="AH128" s="18">
        <v>0</v>
      </c>
      <c r="AI128" s="18">
        <v>0</v>
      </c>
      <c r="AJ128" s="18">
        <v>0</v>
      </c>
      <c r="AK128" s="18">
        <v>0</v>
      </c>
      <c r="AL128" s="18">
        <v>0</v>
      </c>
      <c r="AM128" s="18">
        <v>0</v>
      </c>
      <c r="AN128" s="18">
        <v>0</v>
      </c>
      <c r="AO128" s="18">
        <v>0</v>
      </c>
      <c r="AP128" s="18">
        <v>0</v>
      </c>
      <c r="AQ128" s="18">
        <v>0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  <c r="AW128" s="23" t="str">
        <f t="shared" si="54"/>
        <v>FF</v>
      </c>
      <c r="AX128" s="18">
        <v>0</v>
      </c>
      <c r="AY128" s="18">
        <v>0</v>
      </c>
      <c r="AZ128" s="18">
        <v>0</v>
      </c>
      <c r="BA128" s="18">
        <v>0</v>
      </c>
      <c r="BB128" s="18">
        <v>0</v>
      </c>
      <c r="BC128" s="18">
        <v>0</v>
      </c>
      <c r="BD128" s="18">
        <v>0</v>
      </c>
      <c r="BE128" s="18">
        <v>0</v>
      </c>
      <c r="BF128" s="18">
        <v>0</v>
      </c>
      <c r="BG128" s="18">
        <v>0</v>
      </c>
      <c r="BH128" s="18">
        <v>0</v>
      </c>
      <c r="BI128" s="18">
        <v>0</v>
      </c>
      <c r="BJ128" s="18">
        <v>0</v>
      </c>
      <c r="BK128" s="18">
        <v>0</v>
      </c>
      <c r="BL128" s="18">
        <v>0</v>
      </c>
      <c r="BM128" s="18">
        <v>0</v>
      </c>
      <c r="BN128" s="18">
        <v>0</v>
      </c>
      <c r="BO128" s="18">
        <v>0</v>
      </c>
      <c r="BP128" s="18">
        <v>0</v>
      </c>
      <c r="BQ128" s="18">
        <v>0</v>
      </c>
      <c r="BR128" s="18">
        <v>0</v>
      </c>
      <c r="BS128" s="18">
        <v>0</v>
      </c>
      <c r="BT128" s="18">
        <v>0</v>
      </c>
      <c r="BU128" s="18">
        <v>0</v>
      </c>
      <c r="BV128" s="18">
        <v>0</v>
      </c>
      <c r="BW128" s="18">
        <v>0</v>
      </c>
      <c r="BX128" s="18">
        <v>0</v>
      </c>
      <c r="BY128" s="18">
        <v>0</v>
      </c>
      <c r="BZ128" s="18" t="str">
        <f t="shared" si="30"/>
        <v>51</v>
      </c>
      <c r="CA128" s="18" t="s">
        <v>25</v>
      </c>
      <c r="CB128" s="18">
        <f t="shared" si="28"/>
        <v>72</v>
      </c>
      <c r="CC128" s="16" t="str">
        <f t="shared" si="31"/>
        <v>7B010148A8010C00000000000000000000000000000000000000000000000000000000000000000000FF00000000000000000000000000000000000000000000000000000000517D</v>
      </c>
      <c r="CD128" s="95">
        <v>127</v>
      </c>
      <c r="CE128" s="21"/>
      <c r="CF128" s="18" t="str">
        <f t="shared" si="32"/>
        <v>00</v>
      </c>
      <c r="CG128" s="18">
        <f t="shared" si="33"/>
        <v>0</v>
      </c>
      <c r="CH128" s="20"/>
      <c r="CI128" s="21"/>
    </row>
    <row r="129" spans="1:87" ht="33">
      <c r="A129" s="27"/>
      <c r="B129" s="157">
        <v>42</v>
      </c>
      <c r="C129" s="105" t="s">
        <v>367</v>
      </c>
      <c r="D129" s="104" t="s">
        <v>734</v>
      </c>
      <c r="E129" s="16">
        <v>1</v>
      </c>
      <c r="F129" s="101" t="str">
        <f t="shared" si="44"/>
        <v>000</v>
      </c>
      <c r="G129" s="22">
        <v>0</v>
      </c>
      <c r="H129" s="18" t="s">
        <v>18</v>
      </c>
      <c r="I129" s="18">
        <v>1</v>
      </c>
      <c r="J129" s="18">
        <v>1</v>
      </c>
      <c r="K129" s="18">
        <v>48</v>
      </c>
      <c r="L129" s="18" t="s">
        <v>457</v>
      </c>
      <c r="M129" s="18">
        <v>1</v>
      </c>
      <c r="N129" s="18" t="s">
        <v>368</v>
      </c>
      <c r="O129" s="18">
        <v>0</v>
      </c>
      <c r="P129" s="18">
        <v>0</v>
      </c>
      <c r="Q129" s="18">
        <v>0</v>
      </c>
      <c r="R129" s="18">
        <v>0</v>
      </c>
      <c r="S129" s="18">
        <v>0</v>
      </c>
      <c r="T129" s="18">
        <v>0</v>
      </c>
      <c r="U129" s="18">
        <v>0</v>
      </c>
      <c r="V129" s="18">
        <v>0</v>
      </c>
      <c r="W129" s="18">
        <v>0</v>
      </c>
      <c r="X129" s="18">
        <v>0</v>
      </c>
      <c r="Y129" s="18">
        <v>0</v>
      </c>
      <c r="Z129" s="18">
        <v>0</v>
      </c>
      <c r="AA129" s="18">
        <v>0</v>
      </c>
      <c r="AB129" s="18">
        <v>0</v>
      </c>
      <c r="AC129" s="18">
        <v>0</v>
      </c>
      <c r="AD129" s="18">
        <v>0</v>
      </c>
      <c r="AE129" s="18">
        <v>0</v>
      </c>
      <c r="AF129" s="18">
        <v>0</v>
      </c>
      <c r="AG129" s="18">
        <v>0</v>
      </c>
      <c r="AH129" s="18">
        <v>0</v>
      </c>
      <c r="AI129" s="18">
        <v>0</v>
      </c>
      <c r="AJ129" s="18">
        <v>0</v>
      </c>
      <c r="AK129" s="18">
        <v>0</v>
      </c>
      <c r="AL129" s="18">
        <v>0</v>
      </c>
      <c r="AM129" s="18">
        <v>0</v>
      </c>
      <c r="AN129" s="18">
        <v>0</v>
      </c>
      <c r="AO129" s="18">
        <v>0</v>
      </c>
      <c r="AP129" s="18">
        <v>0</v>
      </c>
      <c r="AQ129" s="18">
        <v>0</v>
      </c>
      <c r="AR129" s="18">
        <v>0</v>
      </c>
      <c r="AS129" s="18">
        <v>0</v>
      </c>
      <c r="AT129" s="18">
        <v>0</v>
      </c>
      <c r="AU129" s="18">
        <v>0</v>
      </c>
      <c r="AV129" s="18">
        <v>0</v>
      </c>
      <c r="AW129" s="18">
        <v>0</v>
      </c>
      <c r="AX129" s="23">
        <f>G129</f>
        <v>0</v>
      </c>
      <c r="AY129" s="18">
        <v>0</v>
      </c>
      <c r="AZ129" s="18">
        <v>0</v>
      </c>
      <c r="BA129" s="18">
        <v>0</v>
      </c>
      <c r="BB129" s="18">
        <v>0</v>
      </c>
      <c r="BC129" s="18">
        <v>0</v>
      </c>
      <c r="BD129" s="18">
        <v>0</v>
      </c>
      <c r="BE129" s="18">
        <v>0</v>
      </c>
      <c r="BF129" s="18">
        <v>0</v>
      </c>
      <c r="BG129" s="18">
        <v>0</v>
      </c>
      <c r="BH129" s="18">
        <v>0</v>
      </c>
      <c r="BI129" s="18">
        <v>0</v>
      </c>
      <c r="BJ129" s="18">
        <v>0</v>
      </c>
      <c r="BK129" s="18">
        <v>0</v>
      </c>
      <c r="BL129" s="18">
        <v>0</v>
      </c>
      <c r="BM129" s="18">
        <v>0</v>
      </c>
      <c r="BN129" s="18">
        <v>0</v>
      </c>
      <c r="BO129" s="18">
        <v>0</v>
      </c>
      <c r="BP129" s="18">
        <v>0</v>
      </c>
      <c r="BQ129" s="18">
        <v>0</v>
      </c>
      <c r="BR129" s="18">
        <v>0</v>
      </c>
      <c r="BS129" s="18">
        <v>0</v>
      </c>
      <c r="BT129" s="18">
        <v>0</v>
      </c>
      <c r="BU129" s="18">
        <v>0</v>
      </c>
      <c r="BV129" s="18">
        <v>0</v>
      </c>
      <c r="BW129" s="18">
        <v>0</v>
      </c>
      <c r="BX129" s="18">
        <v>0</v>
      </c>
      <c r="BY129" s="18">
        <v>0</v>
      </c>
      <c r="BZ129" s="18" t="str">
        <f t="shared" si="30"/>
        <v>50</v>
      </c>
      <c r="CA129" s="18" t="s">
        <v>25</v>
      </c>
      <c r="CB129" s="18">
        <f t="shared" si="28"/>
        <v>72</v>
      </c>
      <c r="CC129" s="16" t="str">
        <f t="shared" si="31"/>
        <v>7B010148A8010C000000000000000000000000000000000000000000000000000000000000000000000000000000000000000000000000000000000000000000000000000000507D</v>
      </c>
      <c r="CD129" s="95">
        <v>128</v>
      </c>
      <c r="CE129" s="21"/>
      <c r="CF129" s="18" t="str">
        <f t="shared" si="32"/>
        <v>00</v>
      </c>
      <c r="CG129" s="18">
        <f t="shared" si="33"/>
        <v>0</v>
      </c>
      <c r="CH129" s="20"/>
      <c r="CI129" s="21"/>
    </row>
    <row r="130" spans="1:87" ht="33">
      <c r="A130" s="27"/>
      <c r="B130" s="158"/>
      <c r="C130" s="165" t="s">
        <v>420</v>
      </c>
      <c r="D130" s="104"/>
      <c r="E130" s="16">
        <v>2</v>
      </c>
      <c r="F130" s="101" t="str">
        <f t="shared" si="44"/>
        <v>127</v>
      </c>
      <c r="G130" s="22" t="s">
        <v>246</v>
      </c>
      <c r="H130" s="18" t="s">
        <v>18</v>
      </c>
      <c r="I130" s="18">
        <v>1</v>
      </c>
      <c r="J130" s="18">
        <v>1</v>
      </c>
      <c r="K130" s="18">
        <v>48</v>
      </c>
      <c r="L130" s="18" t="s">
        <v>457</v>
      </c>
      <c r="M130" s="18">
        <v>1</v>
      </c>
      <c r="N130" s="18" t="s">
        <v>368</v>
      </c>
      <c r="O130" s="18">
        <v>0</v>
      </c>
      <c r="P130" s="18">
        <v>0</v>
      </c>
      <c r="Q130" s="18">
        <v>0</v>
      </c>
      <c r="R130" s="18">
        <v>0</v>
      </c>
      <c r="S130" s="18">
        <v>0</v>
      </c>
      <c r="T130" s="18">
        <v>0</v>
      </c>
      <c r="U130" s="18">
        <v>0</v>
      </c>
      <c r="V130" s="18">
        <v>0</v>
      </c>
      <c r="W130" s="18">
        <v>0</v>
      </c>
      <c r="X130" s="18">
        <v>0</v>
      </c>
      <c r="Y130" s="18">
        <v>0</v>
      </c>
      <c r="Z130" s="18">
        <v>0</v>
      </c>
      <c r="AA130" s="18">
        <v>0</v>
      </c>
      <c r="AB130" s="18">
        <v>0</v>
      </c>
      <c r="AC130" s="18">
        <v>0</v>
      </c>
      <c r="AD130" s="18">
        <v>0</v>
      </c>
      <c r="AE130" s="18">
        <v>0</v>
      </c>
      <c r="AF130" s="18">
        <v>0</v>
      </c>
      <c r="AG130" s="18">
        <v>0</v>
      </c>
      <c r="AH130" s="18">
        <v>0</v>
      </c>
      <c r="AI130" s="18">
        <v>0</v>
      </c>
      <c r="AJ130" s="18">
        <v>0</v>
      </c>
      <c r="AK130" s="18">
        <v>0</v>
      </c>
      <c r="AL130" s="18">
        <v>0</v>
      </c>
      <c r="AM130" s="18">
        <v>0</v>
      </c>
      <c r="AN130" s="18">
        <v>0</v>
      </c>
      <c r="AO130" s="18">
        <v>0</v>
      </c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>
        <v>0</v>
      </c>
      <c r="AV130" s="18">
        <v>0</v>
      </c>
      <c r="AW130" s="18">
        <v>0</v>
      </c>
      <c r="AX130" s="23" t="str">
        <f t="shared" ref="AX130:AX131" si="55">G130</f>
        <v>7F</v>
      </c>
      <c r="AY130" s="18">
        <v>0</v>
      </c>
      <c r="AZ130" s="18">
        <v>0</v>
      </c>
      <c r="BA130" s="18">
        <v>0</v>
      </c>
      <c r="BB130" s="18">
        <v>0</v>
      </c>
      <c r="BC130" s="18">
        <v>0</v>
      </c>
      <c r="BD130" s="18">
        <v>0</v>
      </c>
      <c r="BE130" s="18">
        <v>0</v>
      </c>
      <c r="BF130" s="18">
        <v>0</v>
      </c>
      <c r="BG130" s="18">
        <v>0</v>
      </c>
      <c r="BH130" s="18">
        <v>0</v>
      </c>
      <c r="BI130" s="18">
        <v>0</v>
      </c>
      <c r="BJ130" s="18">
        <v>0</v>
      </c>
      <c r="BK130" s="18">
        <v>0</v>
      </c>
      <c r="BL130" s="18">
        <v>0</v>
      </c>
      <c r="BM130" s="18">
        <v>0</v>
      </c>
      <c r="BN130" s="18">
        <v>0</v>
      </c>
      <c r="BO130" s="18">
        <v>0</v>
      </c>
      <c r="BP130" s="18">
        <v>0</v>
      </c>
      <c r="BQ130" s="18">
        <v>0</v>
      </c>
      <c r="BR130" s="18">
        <v>0</v>
      </c>
      <c r="BS130" s="18">
        <v>0</v>
      </c>
      <c r="BT130" s="18">
        <v>0</v>
      </c>
      <c r="BU130" s="18">
        <v>0</v>
      </c>
      <c r="BV130" s="18">
        <v>0</v>
      </c>
      <c r="BW130" s="18">
        <v>0</v>
      </c>
      <c r="BX130" s="18">
        <v>0</v>
      </c>
      <c r="BY130" s="18">
        <v>0</v>
      </c>
      <c r="BZ130" s="18" t="str">
        <f t="shared" si="30"/>
        <v>51</v>
      </c>
      <c r="CA130" s="18" t="s">
        <v>25</v>
      </c>
      <c r="CB130" s="18">
        <f t="shared" ref="CB130:CB193" si="56">(LEN(CC130)/2)</f>
        <v>72</v>
      </c>
      <c r="CC130" s="16" t="str">
        <f t="shared" si="31"/>
        <v>7B010148A8010C00000000000000000000000000000000000000000000000000000000000000000000007F000000000000000000000000000000000000000000000000000000517D</v>
      </c>
      <c r="CD130" s="95">
        <v>129</v>
      </c>
      <c r="CE130" s="21"/>
      <c r="CF130" s="18" t="str">
        <f t="shared" si="32"/>
        <v>00</v>
      </c>
      <c r="CG130" s="18">
        <f t="shared" si="33"/>
        <v>0</v>
      </c>
      <c r="CH130" s="20"/>
      <c r="CI130" s="21"/>
    </row>
    <row r="131" spans="1:87" ht="33">
      <c r="A131" s="27"/>
      <c r="B131" s="159"/>
      <c r="C131" s="166"/>
      <c r="D131" s="104"/>
      <c r="E131" s="16">
        <v>3</v>
      </c>
      <c r="F131" s="101" t="str">
        <f t="shared" si="44"/>
        <v>255</v>
      </c>
      <c r="G131" s="22" t="s">
        <v>22</v>
      </c>
      <c r="H131" s="18" t="s">
        <v>18</v>
      </c>
      <c r="I131" s="18">
        <v>1</v>
      </c>
      <c r="J131" s="18">
        <v>1</v>
      </c>
      <c r="K131" s="18">
        <v>48</v>
      </c>
      <c r="L131" s="18" t="s">
        <v>457</v>
      </c>
      <c r="M131" s="18">
        <v>1</v>
      </c>
      <c r="N131" s="18" t="s">
        <v>368</v>
      </c>
      <c r="O131" s="18">
        <v>0</v>
      </c>
      <c r="P131" s="18">
        <v>0</v>
      </c>
      <c r="Q131" s="18">
        <v>0</v>
      </c>
      <c r="R131" s="18">
        <v>0</v>
      </c>
      <c r="S131" s="18">
        <v>0</v>
      </c>
      <c r="T131" s="18">
        <v>0</v>
      </c>
      <c r="U131" s="18">
        <v>0</v>
      </c>
      <c r="V131" s="18">
        <v>0</v>
      </c>
      <c r="W131" s="18">
        <v>0</v>
      </c>
      <c r="X131" s="18">
        <v>0</v>
      </c>
      <c r="Y131" s="18">
        <v>0</v>
      </c>
      <c r="Z131" s="18">
        <v>0</v>
      </c>
      <c r="AA131" s="18">
        <v>0</v>
      </c>
      <c r="AB131" s="18">
        <v>0</v>
      </c>
      <c r="AC131" s="18">
        <v>0</v>
      </c>
      <c r="AD131" s="18">
        <v>0</v>
      </c>
      <c r="AE131" s="18">
        <v>0</v>
      </c>
      <c r="AF131" s="18">
        <v>0</v>
      </c>
      <c r="AG131" s="18">
        <v>0</v>
      </c>
      <c r="AH131" s="18">
        <v>0</v>
      </c>
      <c r="AI131" s="18">
        <v>0</v>
      </c>
      <c r="AJ131" s="18">
        <v>0</v>
      </c>
      <c r="AK131" s="18">
        <v>0</v>
      </c>
      <c r="AL131" s="18">
        <v>0</v>
      </c>
      <c r="AM131" s="18">
        <v>0</v>
      </c>
      <c r="AN131" s="18">
        <v>0</v>
      </c>
      <c r="AO131" s="18">
        <v>0</v>
      </c>
      <c r="AP131" s="18">
        <v>0</v>
      </c>
      <c r="AQ131" s="18">
        <v>0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23" t="str">
        <f t="shared" si="55"/>
        <v>FF</v>
      </c>
      <c r="AY131" s="18">
        <v>0</v>
      </c>
      <c r="AZ131" s="18">
        <v>0</v>
      </c>
      <c r="BA131" s="18">
        <v>0</v>
      </c>
      <c r="BB131" s="18">
        <v>0</v>
      </c>
      <c r="BC131" s="18">
        <v>0</v>
      </c>
      <c r="BD131" s="18">
        <v>0</v>
      </c>
      <c r="BE131" s="18">
        <v>0</v>
      </c>
      <c r="BF131" s="18">
        <v>0</v>
      </c>
      <c r="BG131" s="18">
        <v>0</v>
      </c>
      <c r="BH131" s="18">
        <v>0</v>
      </c>
      <c r="BI131" s="18">
        <v>0</v>
      </c>
      <c r="BJ131" s="18">
        <v>0</v>
      </c>
      <c r="BK131" s="18">
        <v>0</v>
      </c>
      <c r="BL131" s="18">
        <v>0</v>
      </c>
      <c r="BM131" s="18">
        <v>0</v>
      </c>
      <c r="BN131" s="18">
        <v>0</v>
      </c>
      <c r="BO131" s="18">
        <v>0</v>
      </c>
      <c r="BP131" s="18">
        <v>0</v>
      </c>
      <c r="BQ131" s="18">
        <v>0</v>
      </c>
      <c r="BR131" s="18">
        <v>0</v>
      </c>
      <c r="BS131" s="18">
        <v>0</v>
      </c>
      <c r="BT131" s="18">
        <v>0</v>
      </c>
      <c r="BU131" s="18">
        <v>0</v>
      </c>
      <c r="BV131" s="18">
        <v>0</v>
      </c>
      <c r="BW131" s="18">
        <v>0</v>
      </c>
      <c r="BX131" s="18">
        <v>0</v>
      </c>
      <c r="BY131" s="18">
        <v>0</v>
      </c>
      <c r="BZ131" s="18" t="str">
        <f t="shared" ref="BZ131:BZ194" si="57">TEXT(DEC2HEX(_xlfn.BITAND(SUM(
HEX2DEC(H131)+HEX2DEC(I131)+HEX2DEC(J131)+HEX2DEC(K131)+HEX2DEC(L131)+HEX2DEC(M131)+HEX2DEC(N131)+HEX2DEC(O131)+
HEX2DEC(P131)+HEX2DEC(Q131)+HEX2DEC(R131)+HEX2DEC(S131)+HEX2DEC(T131)+HEX2DEC(U131)+HEX2DEC(V131)+
HEX2DEC(W131)+HEX2DEC(X131)+HEX2DEC(Y131)+HEX2DEC(Z131)+HEX2DEC(AA131)+HEX2DEC(AB131)+HEX2DEC(AC131)+HEX2DEC(AD131)+HEX2DEC(AE131)+HEX2DEC(AF131)+HEX2DEC(AG131)+HEX2DEC(AH131)+HEX2DEC(AI131)+HEX2DEC(AJ131)+HEX2DEC(AK131)+
HEX2DEC(AL131)+HEX2DEC(AM131)+HEX2DEC(AN131)+HEX2DEC(AO131)+
HEX2DEC(AP131)+HEX2DEC(AQ131)+HEX2DEC(AR131)+HEX2DEC(AS131)+HEX2DEC(AT131)+HEX2DEC(AU131)+HEX2DEC(AV131)+
HEX2DEC(AW131)+HEX2DEC(AX131)+HEX2DEC(AY131)+HEX2DEC(AZ131)+HEX2DEC(BA131)+HEX2DEC(BB131)+HEX2DEC(BC131)+HEX2DEC(BD131)+HEX2DEC(BE131)+HEX2DEC(BF131)+HEX2DEC(BG131)+HEX2DEC(BH131)+HEX2DEC(BI131)+HEX2DEC(BJ131)+HEX2DEC(BK131)+
HEX2DEC(BL131)+HEX2DEC(BM131)+HEX2DEC(BN131)+HEX2DEC(BO131)+
HEX2DEC(BP131)+HEX2DEC(BQ131)+HEX2DEC(BR131)+HEX2DEC(BS131)+HEX2DEC(BT131)+HEX2DEC(BU131)+HEX2DEC(BV131)+
HEX2DEC(BW131)+HEX2DEC(BX131)+HEX2DEC(BY131)
),85)),"00")</f>
        <v>51</v>
      </c>
      <c r="CA131" s="18" t="s">
        <v>25</v>
      </c>
      <c r="CB131" s="18">
        <f t="shared" si="56"/>
        <v>72</v>
      </c>
      <c r="CC131" s="16" t="str">
        <f t="shared" ref="CC131:CC194" si="58">CONCATENATE(
TEXT(H131,"00"),
TEXT(I131,"00"),TEXT(J131,"00"),TEXT(K131,"00"),TEXT(L131,"00"),TEXT(M131,"00"),
TEXT(N131,"00"),TEXT(O131,"00"),TEXT(P131,"00"),TEXT(Q131,"00"),TEXT(R131,"00"),
TEXT(S131,"00"),TEXT(T131,"00"),TEXT(U131,"00"),TEXT(V131,"00"),TEXT(W131,"00"),
TEXT(X131,"00"),TEXT(Y131,"00"),TEXT(Z131,"00"),
TEXT(AA131,"00"),TEXT(AB131,"00"),TEXT(AC131,"00"),TEXT(AD131,"00"),TEXT(AE131,"00"),
TEXT(AF131,"00"),TEXT(AG131,"00"),TEXT(AH131,"00"),TEXT(AI131,"00"),TEXT(AJ131,"00"),
TEXT(AK131,"00"),TEXT(AL131,"00"),TEXT(AM131,"00"),TEXT(AN131,"00"),TEXT(AO131,"00"),
TEXT(AP131,"00"),TEXT(AQ131,"00"),TEXT(AR131,"00"),TEXT(AS131,"00"),TEXT(AT131,"00"),
TEXT(AU131,"00"),TEXT(AV131,"00"),TEXT(AW131,"00"),TEXT(AX131,"00"),TEXT(AY131,"00"),
TEXT(AZ131,"00"),
TEXT(BA131,"00"),TEXT(BB131,"00"),TEXT(BC131,"00"),TEXT(BD131,"00"),TEXT(BE131,"00"),
TEXT(BF131,"00"),TEXT(BG131,"00"),TEXT(BH131,"00"),TEXT(BI131,"00"),TEXT(BJ131,"00"),
TEXT(BK131,"00"),TEXT(BL131,"00"),TEXT(BM131,"00"),TEXT(BN131,"00"),TEXT(BO131,"00"),
TEXT(BP131,"00"),TEXT(BQ131,"00"),TEXT(BR131,"00"),TEXT(BS131,"00"),TEXT(BT131,"00"),
TEXT(BU131,"00"),TEXT(BV131,"00"),TEXT(BW131,"00"),TEXT(BX131,"00"),TEXT(BY131,"00"),
TEXT(BZ131,"00"),
TEXT(CA131,"00")
)</f>
        <v>7B010148A8010C0000000000000000000000000000000000000000000000000000000000000000000000FF000000000000000000000000000000000000000000000000000000517D</v>
      </c>
      <c r="CD131" s="95">
        <v>130</v>
      </c>
      <c r="CE131" s="21"/>
      <c r="CF131" s="18" t="str">
        <f t="shared" ref="CF131:CF194" si="59">TEXT(DEC2HEX(_xlfn.BITAND(SUM(
HEX2DEC(MID(CE131, 1,2))+HEX2DEC(MID(CE131, 4,2))+
HEX2DEC(MID(CE131, 7,2))+HEX2DEC(MID(CE131,10,2))+
HEX2DEC(MID(CE131,13,2))+HEX2DEC(MID(CE131,16,2))+
HEX2DEC(MID(CE131,19,2))
),85)),"00")</f>
        <v>00</v>
      </c>
      <c r="CG131" s="18">
        <f t="shared" ref="CG131:CG194" si="60">(LEN(CE131)/3)</f>
        <v>0</v>
      </c>
      <c r="CH131" s="20"/>
      <c r="CI131" s="21"/>
    </row>
    <row r="132" spans="1:87" ht="33">
      <c r="A132" s="27"/>
      <c r="B132" s="157">
        <v>43</v>
      </c>
      <c r="C132" s="105" t="s">
        <v>369</v>
      </c>
      <c r="D132" s="104" t="s">
        <v>736</v>
      </c>
      <c r="E132" s="16">
        <v>1</v>
      </c>
      <c r="F132" s="101" t="str">
        <f t="shared" si="44"/>
        <v>000</v>
      </c>
      <c r="G132" s="22">
        <v>0</v>
      </c>
      <c r="H132" s="18" t="s">
        <v>18</v>
      </c>
      <c r="I132" s="18">
        <v>1</v>
      </c>
      <c r="J132" s="18">
        <v>1</v>
      </c>
      <c r="K132" s="18">
        <v>48</v>
      </c>
      <c r="L132" s="18" t="s">
        <v>457</v>
      </c>
      <c r="M132" s="18">
        <v>1</v>
      </c>
      <c r="N132" s="18" t="s">
        <v>368</v>
      </c>
      <c r="O132" s="18">
        <v>0</v>
      </c>
      <c r="P132" s="18">
        <v>0</v>
      </c>
      <c r="Q132" s="18">
        <v>0</v>
      </c>
      <c r="R132" s="18">
        <v>0</v>
      </c>
      <c r="S132" s="18">
        <v>0</v>
      </c>
      <c r="T132" s="18">
        <v>0</v>
      </c>
      <c r="U132" s="18">
        <v>0</v>
      </c>
      <c r="V132" s="18">
        <v>0</v>
      </c>
      <c r="W132" s="18">
        <v>0</v>
      </c>
      <c r="X132" s="18">
        <v>0</v>
      </c>
      <c r="Y132" s="18">
        <v>0</v>
      </c>
      <c r="Z132" s="18">
        <v>0</v>
      </c>
      <c r="AA132" s="18">
        <v>0</v>
      </c>
      <c r="AB132" s="18">
        <v>0</v>
      </c>
      <c r="AC132" s="18">
        <v>0</v>
      </c>
      <c r="AD132" s="18">
        <v>0</v>
      </c>
      <c r="AE132" s="18">
        <v>0</v>
      </c>
      <c r="AF132" s="18">
        <v>0</v>
      </c>
      <c r="AG132" s="18">
        <v>0</v>
      </c>
      <c r="AH132" s="18">
        <v>0</v>
      </c>
      <c r="AI132" s="18">
        <v>0</v>
      </c>
      <c r="AJ132" s="18">
        <v>0</v>
      </c>
      <c r="AK132" s="18">
        <v>0</v>
      </c>
      <c r="AL132" s="18">
        <v>0</v>
      </c>
      <c r="AM132" s="18">
        <v>0</v>
      </c>
      <c r="AN132" s="18">
        <v>0</v>
      </c>
      <c r="AO132" s="18">
        <v>0</v>
      </c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</v>
      </c>
      <c r="AV132" s="18">
        <v>0</v>
      </c>
      <c r="AW132" s="18">
        <v>0</v>
      </c>
      <c r="AX132" s="18">
        <v>0</v>
      </c>
      <c r="AY132" s="23">
        <f>G132</f>
        <v>0</v>
      </c>
      <c r="AZ132" s="18">
        <v>0</v>
      </c>
      <c r="BA132" s="18">
        <v>0</v>
      </c>
      <c r="BB132" s="18">
        <v>0</v>
      </c>
      <c r="BC132" s="18">
        <v>0</v>
      </c>
      <c r="BD132" s="18">
        <v>0</v>
      </c>
      <c r="BE132" s="18">
        <v>0</v>
      </c>
      <c r="BF132" s="18">
        <v>0</v>
      </c>
      <c r="BG132" s="18">
        <v>0</v>
      </c>
      <c r="BH132" s="18">
        <v>0</v>
      </c>
      <c r="BI132" s="18">
        <v>0</v>
      </c>
      <c r="BJ132" s="18">
        <v>0</v>
      </c>
      <c r="BK132" s="18">
        <v>0</v>
      </c>
      <c r="BL132" s="18">
        <v>0</v>
      </c>
      <c r="BM132" s="18">
        <v>0</v>
      </c>
      <c r="BN132" s="18">
        <v>0</v>
      </c>
      <c r="BO132" s="18">
        <v>0</v>
      </c>
      <c r="BP132" s="18">
        <v>0</v>
      </c>
      <c r="BQ132" s="18">
        <v>0</v>
      </c>
      <c r="BR132" s="18">
        <v>0</v>
      </c>
      <c r="BS132" s="18">
        <v>0</v>
      </c>
      <c r="BT132" s="18">
        <v>0</v>
      </c>
      <c r="BU132" s="18">
        <v>0</v>
      </c>
      <c r="BV132" s="18">
        <v>0</v>
      </c>
      <c r="BW132" s="18">
        <v>0</v>
      </c>
      <c r="BX132" s="18">
        <v>0</v>
      </c>
      <c r="BY132" s="18">
        <v>0</v>
      </c>
      <c r="BZ132" s="18" t="str">
        <f t="shared" si="57"/>
        <v>50</v>
      </c>
      <c r="CA132" s="18" t="s">
        <v>25</v>
      </c>
      <c r="CB132" s="18">
        <f t="shared" si="56"/>
        <v>72</v>
      </c>
      <c r="CC132" s="16" t="str">
        <f t="shared" si="58"/>
        <v>7B010148A8010C000000000000000000000000000000000000000000000000000000000000000000000000000000000000000000000000000000000000000000000000000000507D</v>
      </c>
      <c r="CD132" s="95">
        <v>131</v>
      </c>
      <c r="CE132" s="21"/>
      <c r="CF132" s="18" t="str">
        <f t="shared" si="59"/>
        <v>00</v>
      </c>
      <c r="CG132" s="18">
        <f t="shared" si="60"/>
        <v>0</v>
      </c>
      <c r="CH132" s="20"/>
      <c r="CI132" s="21"/>
    </row>
    <row r="133" spans="1:87" ht="33">
      <c r="A133" s="27"/>
      <c r="B133" s="158"/>
      <c r="C133" s="165" t="s">
        <v>421</v>
      </c>
      <c r="D133" s="104"/>
      <c r="E133" s="16">
        <v>2</v>
      </c>
      <c r="F133" s="101" t="str">
        <f t="shared" si="44"/>
        <v>127</v>
      </c>
      <c r="G133" s="22" t="s">
        <v>246</v>
      </c>
      <c r="H133" s="18" t="s">
        <v>18</v>
      </c>
      <c r="I133" s="18">
        <v>1</v>
      </c>
      <c r="J133" s="18">
        <v>1</v>
      </c>
      <c r="K133" s="18">
        <v>48</v>
      </c>
      <c r="L133" s="18" t="s">
        <v>457</v>
      </c>
      <c r="M133" s="18">
        <v>1</v>
      </c>
      <c r="N133" s="18" t="s">
        <v>368</v>
      </c>
      <c r="O133" s="18">
        <v>0</v>
      </c>
      <c r="P133" s="18">
        <v>0</v>
      </c>
      <c r="Q133" s="18">
        <v>0</v>
      </c>
      <c r="R133" s="18">
        <v>0</v>
      </c>
      <c r="S133" s="18">
        <v>0</v>
      </c>
      <c r="T133" s="18">
        <v>0</v>
      </c>
      <c r="U133" s="18">
        <v>0</v>
      </c>
      <c r="V133" s="18">
        <v>0</v>
      </c>
      <c r="W133" s="18">
        <v>0</v>
      </c>
      <c r="X133" s="18">
        <v>0</v>
      </c>
      <c r="Y133" s="18">
        <v>0</v>
      </c>
      <c r="Z133" s="18">
        <v>0</v>
      </c>
      <c r="AA133" s="18">
        <v>0</v>
      </c>
      <c r="AB133" s="18">
        <v>0</v>
      </c>
      <c r="AC133" s="18">
        <v>0</v>
      </c>
      <c r="AD133" s="18">
        <v>0</v>
      </c>
      <c r="AE133" s="18">
        <v>0</v>
      </c>
      <c r="AF133" s="18">
        <v>0</v>
      </c>
      <c r="AG133" s="18">
        <v>0</v>
      </c>
      <c r="AH133" s="18">
        <v>0</v>
      </c>
      <c r="AI133" s="18">
        <v>0</v>
      </c>
      <c r="AJ133" s="18">
        <v>0</v>
      </c>
      <c r="AK133" s="18">
        <v>0</v>
      </c>
      <c r="AL133" s="18">
        <v>0</v>
      </c>
      <c r="AM133" s="18">
        <v>0</v>
      </c>
      <c r="AN133" s="18">
        <v>0</v>
      </c>
      <c r="AO133" s="18">
        <v>0</v>
      </c>
      <c r="AP133" s="18">
        <v>0</v>
      </c>
      <c r="AQ133" s="18">
        <v>0</v>
      </c>
      <c r="AR133" s="18">
        <v>0</v>
      </c>
      <c r="AS133" s="18">
        <v>0</v>
      </c>
      <c r="AT133" s="18">
        <v>0</v>
      </c>
      <c r="AU133" s="18">
        <v>0</v>
      </c>
      <c r="AV133" s="18">
        <v>0</v>
      </c>
      <c r="AW133" s="18">
        <v>0</v>
      </c>
      <c r="AX133" s="18">
        <v>0</v>
      </c>
      <c r="AY133" s="23" t="str">
        <f t="shared" ref="AY133:AY134" si="61">G133</f>
        <v>7F</v>
      </c>
      <c r="AZ133" s="18">
        <v>0</v>
      </c>
      <c r="BA133" s="18">
        <v>0</v>
      </c>
      <c r="BB133" s="18">
        <v>0</v>
      </c>
      <c r="BC133" s="18">
        <v>0</v>
      </c>
      <c r="BD133" s="18">
        <v>0</v>
      </c>
      <c r="BE133" s="18">
        <v>0</v>
      </c>
      <c r="BF133" s="18">
        <v>0</v>
      </c>
      <c r="BG133" s="18">
        <v>0</v>
      </c>
      <c r="BH133" s="18">
        <v>0</v>
      </c>
      <c r="BI133" s="18">
        <v>0</v>
      </c>
      <c r="BJ133" s="18">
        <v>0</v>
      </c>
      <c r="BK133" s="18">
        <v>0</v>
      </c>
      <c r="BL133" s="18">
        <v>0</v>
      </c>
      <c r="BM133" s="18">
        <v>0</v>
      </c>
      <c r="BN133" s="18">
        <v>0</v>
      </c>
      <c r="BO133" s="18">
        <v>0</v>
      </c>
      <c r="BP133" s="18">
        <v>0</v>
      </c>
      <c r="BQ133" s="18">
        <v>0</v>
      </c>
      <c r="BR133" s="18">
        <v>0</v>
      </c>
      <c r="BS133" s="18">
        <v>0</v>
      </c>
      <c r="BT133" s="18">
        <v>0</v>
      </c>
      <c r="BU133" s="18">
        <v>0</v>
      </c>
      <c r="BV133" s="18">
        <v>0</v>
      </c>
      <c r="BW133" s="18">
        <v>0</v>
      </c>
      <c r="BX133" s="18">
        <v>0</v>
      </c>
      <c r="BY133" s="18">
        <v>0</v>
      </c>
      <c r="BZ133" s="18" t="str">
        <f t="shared" si="57"/>
        <v>51</v>
      </c>
      <c r="CA133" s="18" t="s">
        <v>25</v>
      </c>
      <c r="CB133" s="18">
        <f t="shared" si="56"/>
        <v>72</v>
      </c>
      <c r="CC133" s="16" t="str">
        <f t="shared" si="58"/>
        <v>7B010148A8010C0000000000000000000000000000000000000000000000000000000000000000000000007F0000000000000000000000000000000000000000000000000000517D</v>
      </c>
      <c r="CD133" s="95">
        <v>132</v>
      </c>
      <c r="CE133" s="21"/>
      <c r="CF133" s="18" t="str">
        <f t="shared" si="59"/>
        <v>00</v>
      </c>
      <c r="CG133" s="18">
        <f t="shared" si="60"/>
        <v>0</v>
      </c>
      <c r="CH133" s="20"/>
      <c r="CI133" s="21"/>
    </row>
    <row r="134" spans="1:87" ht="33">
      <c r="A134" s="27"/>
      <c r="B134" s="159"/>
      <c r="C134" s="166"/>
      <c r="D134" s="104"/>
      <c r="E134" s="16">
        <v>3</v>
      </c>
      <c r="F134" s="101" t="str">
        <f t="shared" si="44"/>
        <v>255</v>
      </c>
      <c r="G134" s="22" t="s">
        <v>22</v>
      </c>
      <c r="H134" s="18" t="s">
        <v>18</v>
      </c>
      <c r="I134" s="18">
        <v>1</v>
      </c>
      <c r="J134" s="18">
        <v>1</v>
      </c>
      <c r="K134" s="18">
        <v>48</v>
      </c>
      <c r="L134" s="18" t="s">
        <v>457</v>
      </c>
      <c r="M134" s="18">
        <v>1</v>
      </c>
      <c r="N134" s="18" t="s">
        <v>368</v>
      </c>
      <c r="O134" s="18">
        <v>0</v>
      </c>
      <c r="P134" s="18">
        <v>0</v>
      </c>
      <c r="Q134" s="18">
        <v>0</v>
      </c>
      <c r="R134" s="18">
        <v>0</v>
      </c>
      <c r="S134" s="18">
        <v>0</v>
      </c>
      <c r="T134" s="18">
        <v>0</v>
      </c>
      <c r="U134" s="18">
        <v>0</v>
      </c>
      <c r="V134" s="18">
        <v>0</v>
      </c>
      <c r="W134" s="18">
        <v>0</v>
      </c>
      <c r="X134" s="18">
        <v>0</v>
      </c>
      <c r="Y134" s="18">
        <v>0</v>
      </c>
      <c r="Z134" s="18">
        <v>0</v>
      </c>
      <c r="AA134" s="18">
        <v>0</v>
      </c>
      <c r="AB134" s="18">
        <v>0</v>
      </c>
      <c r="AC134" s="18">
        <v>0</v>
      </c>
      <c r="AD134" s="18">
        <v>0</v>
      </c>
      <c r="AE134" s="18">
        <v>0</v>
      </c>
      <c r="AF134" s="18">
        <v>0</v>
      </c>
      <c r="AG134" s="18">
        <v>0</v>
      </c>
      <c r="AH134" s="18">
        <v>0</v>
      </c>
      <c r="AI134" s="18">
        <v>0</v>
      </c>
      <c r="AJ134" s="18">
        <v>0</v>
      </c>
      <c r="AK134" s="18">
        <v>0</v>
      </c>
      <c r="AL134" s="18">
        <v>0</v>
      </c>
      <c r="AM134" s="18">
        <v>0</v>
      </c>
      <c r="AN134" s="18">
        <v>0</v>
      </c>
      <c r="AO134" s="18">
        <v>0</v>
      </c>
      <c r="AP134" s="18">
        <v>0</v>
      </c>
      <c r="AQ134" s="18">
        <v>0</v>
      </c>
      <c r="AR134" s="18">
        <v>0</v>
      </c>
      <c r="AS134" s="18">
        <v>0</v>
      </c>
      <c r="AT134" s="18">
        <v>0</v>
      </c>
      <c r="AU134" s="18">
        <v>0</v>
      </c>
      <c r="AV134" s="18">
        <v>0</v>
      </c>
      <c r="AW134" s="18">
        <v>0</v>
      </c>
      <c r="AX134" s="18">
        <v>0</v>
      </c>
      <c r="AY134" s="23" t="str">
        <f t="shared" si="61"/>
        <v>FF</v>
      </c>
      <c r="AZ134" s="18">
        <v>0</v>
      </c>
      <c r="BA134" s="18">
        <v>0</v>
      </c>
      <c r="BB134" s="18">
        <v>0</v>
      </c>
      <c r="BC134" s="18">
        <v>0</v>
      </c>
      <c r="BD134" s="18">
        <v>0</v>
      </c>
      <c r="BE134" s="18">
        <v>0</v>
      </c>
      <c r="BF134" s="18">
        <v>0</v>
      </c>
      <c r="BG134" s="18">
        <v>0</v>
      </c>
      <c r="BH134" s="18">
        <v>0</v>
      </c>
      <c r="BI134" s="18">
        <v>0</v>
      </c>
      <c r="BJ134" s="18">
        <v>0</v>
      </c>
      <c r="BK134" s="18">
        <v>0</v>
      </c>
      <c r="BL134" s="18">
        <v>0</v>
      </c>
      <c r="BM134" s="18">
        <v>0</v>
      </c>
      <c r="BN134" s="18">
        <v>0</v>
      </c>
      <c r="BO134" s="18">
        <v>0</v>
      </c>
      <c r="BP134" s="18">
        <v>0</v>
      </c>
      <c r="BQ134" s="18">
        <v>0</v>
      </c>
      <c r="BR134" s="18">
        <v>0</v>
      </c>
      <c r="BS134" s="18">
        <v>0</v>
      </c>
      <c r="BT134" s="18">
        <v>0</v>
      </c>
      <c r="BU134" s="18">
        <v>0</v>
      </c>
      <c r="BV134" s="18">
        <v>0</v>
      </c>
      <c r="BW134" s="18">
        <v>0</v>
      </c>
      <c r="BX134" s="18">
        <v>0</v>
      </c>
      <c r="BY134" s="18">
        <v>0</v>
      </c>
      <c r="BZ134" s="18" t="str">
        <f t="shared" si="57"/>
        <v>51</v>
      </c>
      <c r="CA134" s="18" t="s">
        <v>25</v>
      </c>
      <c r="CB134" s="18">
        <f t="shared" si="56"/>
        <v>72</v>
      </c>
      <c r="CC134" s="16" t="str">
        <f t="shared" si="58"/>
        <v>7B010148A8010C000000000000000000000000000000000000000000000000000000000000000000000000FF0000000000000000000000000000000000000000000000000000517D</v>
      </c>
      <c r="CD134" s="95">
        <v>133</v>
      </c>
      <c r="CE134" s="21"/>
      <c r="CF134" s="18" t="str">
        <f t="shared" si="59"/>
        <v>00</v>
      </c>
      <c r="CG134" s="18">
        <f t="shared" si="60"/>
        <v>0</v>
      </c>
      <c r="CH134" s="20"/>
      <c r="CI134" s="21"/>
    </row>
    <row r="135" spans="1:87" ht="33">
      <c r="A135" s="27"/>
      <c r="B135" s="157">
        <v>44</v>
      </c>
      <c r="C135" s="105" t="s">
        <v>367</v>
      </c>
      <c r="D135" s="104" t="s">
        <v>734</v>
      </c>
      <c r="E135" s="16">
        <v>1</v>
      </c>
      <c r="F135" s="101" t="str">
        <f t="shared" si="44"/>
        <v>000</v>
      </c>
      <c r="G135" s="22">
        <v>0</v>
      </c>
      <c r="H135" s="18" t="s">
        <v>18</v>
      </c>
      <c r="I135" s="18">
        <v>1</v>
      </c>
      <c r="J135" s="18">
        <v>1</v>
      </c>
      <c r="K135" s="18">
        <v>48</v>
      </c>
      <c r="L135" s="18" t="s">
        <v>457</v>
      </c>
      <c r="M135" s="18">
        <v>1</v>
      </c>
      <c r="N135" s="18" t="s">
        <v>368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0</v>
      </c>
      <c r="AH135" s="18">
        <v>0</v>
      </c>
      <c r="AI135" s="18">
        <v>0</v>
      </c>
      <c r="AJ135" s="18">
        <v>0</v>
      </c>
      <c r="AK135" s="18">
        <v>0</v>
      </c>
      <c r="AL135" s="18">
        <v>0</v>
      </c>
      <c r="AM135" s="18">
        <v>0</v>
      </c>
      <c r="AN135" s="18">
        <v>0</v>
      </c>
      <c r="AO135" s="18">
        <v>0</v>
      </c>
      <c r="AP135" s="18">
        <v>0</v>
      </c>
      <c r="AQ135" s="18">
        <v>0</v>
      </c>
      <c r="AR135" s="18">
        <v>0</v>
      </c>
      <c r="AS135" s="18">
        <v>0</v>
      </c>
      <c r="AT135" s="18">
        <v>0</v>
      </c>
      <c r="AU135" s="18">
        <v>0</v>
      </c>
      <c r="AV135" s="18">
        <v>0</v>
      </c>
      <c r="AW135" s="18">
        <v>0</v>
      </c>
      <c r="AX135" s="18">
        <v>0</v>
      </c>
      <c r="AY135" s="18">
        <v>0</v>
      </c>
      <c r="AZ135" s="23">
        <f>G135</f>
        <v>0</v>
      </c>
      <c r="BA135" s="18">
        <v>0</v>
      </c>
      <c r="BB135" s="18">
        <v>0</v>
      </c>
      <c r="BC135" s="18">
        <v>0</v>
      </c>
      <c r="BD135" s="18">
        <v>0</v>
      </c>
      <c r="BE135" s="18">
        <v>0</v>
      </c>
      <c r="BF135" s="18">
        <v>0</v>
      </c>
      <c r="BG135" s="18">
        <v>0</v>
      </c>
      <c r="BH135" s="18">
        <v>0</v>
      </c>
      <c r="BI135" s="18">
        <v>0</v>
      </c>
      <c r="BJ135" s="18">
        <v>0</v>
      </c>
      <c r="BK135" s="18">
        <v>0</v>
      </c>
      <c r="BL135" s="18">
        <v>0</v>
      </c>
      <c r="BM135" s="18">
        <v>0</v>
      </c>
      <c r="BN135" s="18">
        <v>0</v>
      </c>
      <c r="BO135" s="18">
        <v>0</v>
      </c>
      <c r="BP135" s="18">
        <v>0</v>
      </c>
      <c r="BQ135" s="18">
        <v>0</v>
      </c>
      <c r="BR135" s="18">
        <v>0</v>
      </c>
      <c r="BS135" s="18">
        <v>0</v>
      </c>
      <c r="BT135" s="18">
        <v>0</v>
      </c>
      <c r="BU135" s="18">
        <v>0</v>
      </c>
      <c r="BV135" s="18">
        <v>0</v>
      </c>
      <c r="BW135" s="18">
        <v>0</v>
      </c>
      <c r="BX135" s="18">
        <v>0</v>
      </c>
      <c r="BY135" s="18">
        <v>0</v>
      </c>
      <c r="BZ135" s="18" t="str">
        <f t="shared" si="57"/>
        <v>50</v>
      </c>
      <c r="CA135" s="18" t="s">
        <v>25</v>
      </c>
      <c r="CB135" s="18">
        <f t="shared" si="56"/>
        <v>72</v>
      </c>
      <c r="CC135" s="16" t="str">
        <f t="shared" si="58"/>
        <v>7B010148A8010C000000000000000000000000000000000000000000000000000000000000000000000000000000000000000000000000000000000000000000000000000000507D</v>
      </c>
      <c r="CD135" s="95">
        <v>134</v>
      </c>
      <c r="CE135" s="21"/>
      <c r="CF135" s="18" t="str">
        <f t="shared" si="59"/>
        <v>00</v>
      </c>
      <c r="CG135" s="18">
        <f t="shared" si="60"/>
        <v>0</v>
      </c>
      <c r="CH135" s="20"/>
      <c r="CI135" s="21"/>
    </row>
    <row r="136" spans="1:87" ht="33">
      <c r="A136" s="27"/>
      <c r="B136" s="158"/>
      <c r="C136" s="165" t="s">
        <v>422</v>
      </c>
      <c r="D136" s="104"/>
      <c r="E136" s="16">
        <v>2</v>
      </c>
      <c r="F136" s="101" t="str">
        <f t="shared" si="44"/>
        <v>127</v>
      </c>
      <c r="G136" s="22" t="s">
        <v>246</v>
      </c>
      <c r="H136" s="18" t="s">
        <v>18</v>
      </c>
      <c r="I136" s="18">
        <v>1</v>
      </c>
      <c r="J136" s="18">
        <v>1</v>
      </c>
      <c r="K136" s="18">
        <v>48</v>
      </c>
      <c r="L136" s="18" t="s">
        <v>457</v>
      </c>
      <c r="M136" s="18">
        <v>1</v>
      </c>
      <c r="N136" s="18" t="s">
        <v>368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v>0</v>
      </c>
      <c r="U136" s="18">
        <v>0</v>
      </c>
      <c r="V136" s="18">
        <v>0</v>
      </c>
      <c r="W136" s="18">
        <v>0</v>
      </c>
      <c r="X136" s="18">
        <v>0</v>
      </c>
      <c r="Y136" s="18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>
        <v>0</v>
      </c>
      <c r="AL136" s="18">
        <v>0</v>
      </c>
      <c r="AM136" s="18">
        <v>0</v>
      </c>
      <c r="AN136" s="18">
        <v>0</v>
      </c>
      <c r="AO136" s="18">
        <v>0</v>
      </c>
      <c r="AP136" s="18">
        <v>0</v>
      </c>
      <c r="AQ136" s="18">
        <v>0</v>
      </c>
      <c r="AR136" s="18">
        <v>0</v>
      </c>
      <c r="AS136" s="18">
        <v>0</v>
      </c>
      <c r="AT136" s="18">
        <v>0</v>
      </c>
      <c r="AU136" s="18">
        <v>0</v>
      </c>
      <c r="AV136" s="18">
        <v>0</v>
      </c>
      <c r="AW136" s="18">
        <v>0</v>
      </c>
      <c r="AX136" s="18">
        <v>0</v>
      </c>
      <c r="AY136" s="18">
        <v>0</v>
      </c>
      <c r="AZ136" s="23" t="str">
        <f t="shared" ref="AZ136:AZ137" si="62">G136</f>
        <v>7F</v>
      </c>
      <c r="BA136" s="18">
        <v>0</v>
      </c>
      <c r="BB136" s="18">
        <v>0</v>
      </c>
      <c r="BC136" s="18">
        <v>0</v>
      </c>
      <c r="BD136" s="18">
        <v>0</v>
      </c>
      <c r="BE136" s="18">
        <v>0</v>
      </c>
      <c r="BF136" s="18">
        <v>0</v>
      </c>
      <c r="BG136" s="18">
        <v>0</v>
      </c>
      <c r="BH136" s="18">
        <v>0</v>
      </c>
      <c r="BI136" s="18">
        <v>0</v>
      </c>
      <c r="BJ136" s="18">
        <v>0</v>
      </c>
      <c r="BK136" s="18">
        <v>0</v>
      </c>
      <c r="BL136" s="18">
        <v>0</v>
      </c>
      <c r="BM136" s="18">
        <v>0</v>
      </c>
      <c r="BN136" s="18">
        <v>0</v>
      </c>
      <c r="BO136" s="18">
        <v>0</v>
      </c>
      <c r="BP136" s="18">
        <v>0</v>
      </c>
      <c r="BQ136" s="18">
        <v>0</v>
      </c>
      <c r="BR136" s="18">
        <v>0</v>
      </c>
      <c r="BS136" s="18">
        <v>0</v>
      </c>
      <c r="BT136" s="18">
        <v>0</v>
      </c>
      <c r="BU136" s="18">
        <v>0</v>
      </c>
      <c r="BV136" s="18">
        <v>0</v>
      </c>
      <c r="BW136" s="18">
        <v>0</v>
      </c>
      <c r="BX136" s="18">
        <v>0</v>
      </c>
      <c r="BY136" s="18">
        <v>0</v>
      </c>
      <c r="BZ136" s="18" t="str">
        <f t="shared" si="57"/>
        <v>51</v>
      </c>
      <c r="CA136" s="18" t="s">
        <v>25</v>
      </c>
      <c r="CB136" s="18">
        <f t="shared" si="56"/>
        <v>72</v>
      </c>
      <c r="CC136" s="16" t="str">
        <f t="shared" si="58"/>
        <v>7B010148A8010C000000000000000000000000000000000000000000000000000000000000000000000000007F00000000000000000000000000000000000000000000000000517D</v>
      </c>
      <c r="CD136" s="95">
        <v>135</v>
      </c>
      <c r="CE136" s="21"/>
      <c r="CF136" s="18" t="str">
        <f t="shared" si="59"/>
        <v>00</v>
      </c>
      <c r="CG136" s="18">
        <f t="shared" si="60"/>
        <v>0</v>
      </c>
      <c r="CH136" s="20"/>
      <c r="CI136" s="21"/>
    </row>
    <row r="137" spans="1:87" ht="33">
      <c r="A137" s="27"/>
      <c r="B137" s="159"/>
      <c r="C137" s="166"/>
      <c r="D137" s="104"/>
      <c r="E137" s="16">
        <v>3</v>
      </c>
      <c r="F137" s="101" t="str">
        <f t="shared" si="44"/>
        <v>255</v>
      </c>
      <c r="G137" s="22" t="s">
        <v>22</v>
      </c>
      <c r="H137" s="18" t="s">
        <v>18</v>
      </c>
      <c r="I137" s="18">
        <v>1</v>
      </c>
      <c r="J137" s="18">
        <v>1</v>
      </c>
      <c r="K137" s="18">
        <v>48</v>
      </c>
      <c r="L137" s="18" t="s">
        <v>457</v>
      </c>
      <c r="M137" s="18">
        <v>1</v>
      </c>
      <c r="N137" s="18" t="s">
        <v>368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0</v>
      </c>
      <c r="X137" s="18">
        <v>0</v>
      </c>
      <c r="Y137" s="18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0</v>
      </c>
      <c r="AJ137" s="18">
        <v>0</v>
      </c>
      <c r="AK137" s="18">
        <v>0</v>
      </c>
      <c r="AL137" s="18">
        <v>0</v>
      </c>
      <c r="AM137" s="18">
        <v>0</v>
      </c>
      <c r="AN137" s="18">
        <v>0</v>
      </c>
      <c r="AO137" s="18">
        <v>0</v>
      </c>
      <c r="AP137" s="18">
        <v>0</v>
      </c>
      <c r="AQ137" s="18">
        <v>0</v>
      </c>
      <c r="AR137" s="18">
        <v>0</v>
      </c>
      <c r="AS137" s="18">
        <v>0</v>
      </c>
      <c r="AT137" s="18">
        <v>0</v>
      </c>
      <c r="AU137" s="18">
        <v>0</v>
      </c>
      <c r="AV137" s="18">
        <v>0</v>
      </c>
      <c r="AW137" s="18">
        <v>0</v>
      </c>
      <c r="AX137" s="18">
        <v>0</v>
      </c>
      <c r="AY137" s="18">
        <v>0</v>
      </c>
      <c r="AZ137" s="23" t="str">
        <f t="shared" si="62"/>
        <v>FF</v>
      </c>
      <c r="BA137" s="18">
        <v>0</v>
      </c>
      <c r="BB137" s="18">
        <v>0</v>
      </c>
      <c r="BC137" s="18">
        <v>0</v>
      </c>
      <c r="BD137" s="18">
        <v>0</v>
      </c>
      <c r="BE137" s="18">
        <v>0</v>
      </c>
      <c r="BF137" s="18">
        <v>0</v>
      </c>
      <c r="BG137" s="18">
        <v>0</v>
      </c>
      <c r="BH137" s="18">
        <v>0</v>
      </c>
      <c r="BI137" s="18">
        <v>0</v>
      </c>
      <c r="BJ137" s="18">
        <v>0</v>
      </c>
      <c r="BK137" s="18">
        <v>0</v>
      </c>
      <c r="BL137" s="18">
        <v>0</v>
      </c>
      <c r="BM137" s="18">
        <v>0</v>
      </c>
      <c r="BN137" s="18">
        <v>0</v>
      </c>
      <c r="BO137" s="18">
        <v>0</v>
      </c>
      <c r="BP137" s="18">
        <v>0</v>
      </c>
      <c r="BQ137" s="18">
        <v>0</v>
      </c>
      <c r="BR137" s="18">
        <v>0</v>
      </c>
      <c r="BS137" s="18">
        <v>0</v>
      </c>
      <c r="BT137" s="18">
        <v>0</v>
      </c>
      <c r="BU137" s="18">
        <v>0</v>
      </c>
      <c r="BV137" s="18">
        <v>0</v>
      </c>
      <c r="BW137" s="18">
        <v>0</v>
      </c>
      <c r="BX137" s="18">
        <v>0</v>
      </c>
      <c r="BY137" s="18">
        <v>0</v>
      </c>
      <c r="BZ137" s="18" t="str">
        <f t="shared" si="57"/>
        <v>51</v>
      </c>
      <c r="CA137" s="18" t="s">
        <v>25</v>
      </c>
      <c r="CB137" s="18">
        <f t="shared" si="56"/>
        <v>72</v>
      </c>
      <c r="CC137" s="16" t="str">
        <f t="shared" si="58"/>
        <v>7B010148A8010C00000000000000000000000000000000000000000000000000000000000000000000000000FF00000000000000000000000000000000000000000000000000517D</v>
      </c>
      <c r="CD137" s="95">
        <v>136</v>
      </c>
      <c r="CE137" s="21"/>
      <c r="CF137" s="18" t="str">
        <f t="shared" si="59"/>
        <v>00</v>
      </c>
      <c r="CG137" s="18">
        <f t="shared" si="60"/>
        <v>0</v>
      </c>
      <c r="CH137" s="20"/>
      <c r="CI137" s="21"/>
    </row>
    <row r="138" spans="1:87" ht="33">
      <c r="A138" s="27"/>
      <c r="B138" s="157">
        <v>45</v>
      </c>
      <c r="C138" s="105" t="s">
        <v>369</v>
      </c>
      <c r="D138" s="104" t="s">
        <v>736</v>
      </c>
      <c r="E138" s="16">
        <v>1</v>
      </c>
      <c r="F138" s="101" t="str">
        <f t="shared" si="44"/>
        <v>000</v>
      </c>
      <c r="G138" s="22">
        <v>0</v>
      </c>
      <c r="H138" s="18" t="s">
        <v>18</v>
      </c>
      <c r="I138" s="18">
        <v>1</v>
      </c>
      <c r="J138" s="18">
        <v>1</v>
      </c>
      <c r="K138" s="18">
        <v>48</v>
      </c>
      <c r="L138" s="18" t="s">
        <v>457</v>
      </c>
      <c r="M138" s="18">
        <v>1</v>
      </c>
      <c r="N138" s="18" t="s">
        <v>368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8">
        <v>0</v>
      </c>
      <c r="W138" s="18">
        <v>0</v>
      </c>
      <c r="X138" s="18">
        <v>0</v>
      </c>
      <c r="Y138" s="18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>
        <v>0</v>
      </c>
      <c r="AL138" s="18">
        <v>0</v>
      </c>
      <c r="AM138" s="18">
        <v>0</v>
      </c>
      <c r="AN138" s="18">
        <v>0</v>
      </c>
      <c r="AO138" s="18">
        <v>0</v>
      </c>
      <c r="AP138" s="18">
        <v>0</v>
      </c>
      <c r="AQ138" s="18">
        <v>0</v>
      </c>
      <c r="AR138" s="18">
        <v>0</v>
      </c>
      <c r="AS138" s="18">
        <v>0</v>
      </c>
      <c r="AT138" s="18">
        <v>0</v>
      </c>
      <c r="AU138" s="18">
        <v>0</v>
      </c>
      <c r="AV138" s="18">
        <v>0</v>
      </c>
      <c r="AW138" s="18">
        <v>0</v>
      </c>
      <c r="AX138" s="18">
        <v>0</v>
      </c>
      <c r="AY138" s="18">
        <v>0</v>
      </c>
      <c r="AZ138" s="18">
        <v>0</v>
      </c>
      <c r="BA138" s="23">
        <f>G138</f>
        <v>0</v>
      </c>
      <c r="BB138" s="18">
        <v>0</v>
      </c>
      <c r="BC138" s="18">
        <v>0</v>
      </c>
      <c r="BD138" s="18">
        <v>0</v>
      </c>
      <c r="BE138" s="18">
        <v>0</v>
      </c>
      <c r="BF138" s="18">
        <v>0</v>
      </c>
      <c r="BG138" s="18">
        <v>0</v>
      </c>
      <c r="BH138" s="18">
        <v>0</v>
      </c>
      <c r="BI138" s="18">
        <v>0</v>
      </c>
      <c r="BJ138" s="18">
        <v>0</v>
      </c>
      <c r="BK138" s="18">
        <v>0</v>
      </c>
      <c r="BL138" s="18">
        <v>0</v>
      </c>
      <c r="BM138" s="18">
        <v>0</v>
      </c>
      <c r="BN138" s="18">
        <v>0</v>
      </c>
      <c r="BO138" s="18">
        <v>0</v>
      </c>
      <c r="BP138" s="18">
        <v>0</v>
      </c>
      <c r="BQ138" s="18">
        <v>0</v>
      </c>
      <c r="BR138" s="18">
        <v>0</v>
      </c>
      <c r="BS138" s="18">
        <v>0</v>
      </c>
      <c r="BT138" s="18">
        <v>0</v>
      </c>
      <c r="BU138" s="18">
        <v>0</v>
      </c>
      <c r="BV138" s="18">
        <v>0</v>
      </c>
      <c r="BW138" s="18">
        <v>0</v>
      </c>
      <c r="BX138" s="18">
        <v>0</v>
      </c>
      <c r="BY138" s="18">
        <v>0</v>
      </c>
      <c r="BZ138" s="18" t="str">
        <f t="shared" si="57"/>
        <v>50</v>
      </c>
      <c r="CA138" s="18" t="s">
        <v>25</v>
      </c>
      <c r="CB138" s="18">
        <f t="shared" si="56"/>
        <v>72</v>
      </c>
      <c r="CC138" s="16" t="str">
        <f t="shared" si="58"/>
        <v>7B010148A8010C000000000000000000000000000000000000000000000000000000000000000000000000000000000000000000000000000000000000000000000000000000507D</v>
      </c>
      <c r="CD138" s="95">
        <v>137</v>
      </c>
      <c r="CE138" s="21"/>
      <c r="CF138" s="18" t="str">
        <f t="shared" si="59"/>
        <v>00</v>
      </c>
      <c r="CG138" s="18">
        <f t="shared" si="60"/>
        <v>0</v>
      </c>
      <c r="CH138" s="20"/>
      <c r="CI138" s="21"/>
    </row>
    <row r="139" spans="1:87" ht="33">
      <c r="A139" s="27"/>
      <c r="B139" s="158"/>
      <c r="C139" s="165" t="s">
        <v>423</v>
      </c>
      <c r="D139" s="104"/>
      <c r="E139" s="16">
        <v>2</v>
      </c>
      <c r="F139" s="101" t="str">
        <f t="shared" si="44"/>
        <v>127</v>
      </c>
      <c r="G139" s="22" t="s">
        <v>246</v>
      </c>
      <c r="H139" s="18" t="s">
        <v>18</v>
      </c>
      <c r="I139" s="18">
        <v>1</v>
      </c>
      <c r="J139" s="18">
        <v>1</v>
      </c>
      <c r="K139" s="18">
        <v>48</v>
      </c>
      <c r="L139" s="18" t="s">
        <v>457</v>
      </c>
      <c r="M139" s="18">
        <v>1</v>
      </c>
      <c r="N139" s="18" t="s">
        <v>368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>
        <v>0</v>
      </c>
      <c r="AL139" s="18">
        <v>0</v>
      </c>
      <c r="AM139" s="18">
        <v>0</v>
      </c>
      <c r="AN139" s="18">
        <v>0</v>
      </c>
      <c r="AO139" s="18">
        <v>0</v>
      </c>
      <c r="AP139" s="18">
        <v>0</v>
      </c>
      <c r="AQ139" s="18">
        <v>0</v>
      </c>
      <c r="AR139" s="18">
        <v>0</v>
      </c>
      <c r="AS139" s="18">
        <v>0</v>
      </c>
      <c r="AT139" s="18">
        <v>0</v>
      </c>
      <c r="AU139" s="18">
        <v>0</v>
      </c>
      <c r="AV139" s="18">
        <v>0</v>
      </c>
      <c r="AW139" s="18">
        <v>0</v>
      </c>
      <c r="AX139" s="18">
        <v>0</v>
      </c>
      <c r="AY139" s="18">
        <v>0</v>
      </c>
      <c r="AZ139" s="18">
        <v>0</v>
      </c>
      <c r="BA139" s="23" t="str">
        <f t="shared" ref="BA139:BA140" si="63">G139</f>
        <v>7F</v>
      </c>
      <c r="BB139" s="18">
        <v>0</v>
      </c>
      <c r="BC139" s="18">
        <v>0</v>
      </c>
      <c r="BD139" s="18">
        <v>0</v>
      </c>
      <c r="BE139" s="18">
        <v>0</v>
      </c>
      <c r="BF139" s="18">
        <v>0</v>
      </c>
      <c r="BG139" s="18">
        <v>0</v>
      </c>
      <c r="BH139" s="18">
        <v>0</v>
      </c>
      <c r="BI139" s="18">
        <v>0</v>
      </c>
      <c r="BJ139" s="18">
        <v>0</v>
      </c>
      <c r="BK139" s="18">
        <v>0</v>
      </c>
      <c r="BL139" s="18">
        <v>0</v>
      </c>
      <c r="BM139" s="18">
        <v>0</v>
      </c>
      <c r="BN139" s="18">
        <v>0</v>
      </c>
      <c r="BO139" s="18">
        <v>0</v>
      </c>
      <c r="BP139" s="18">
        <v>0</v>
      </c>
      <c r="BQ139" s="18">
        <v>0</v>
      </c>
      <c r="BR139" s="18">
        <v>0</v>
      </c>
      <c r="BS139" s="18">
        <v>0</v>
      </c>
      <c r="BT139" s="18">
        <v>0</v>
      </c>
      <c r="BU139" s="18">
        <v>0</v>
      </c>
      <c r="BV139" s="18">
        <v>0</v>
      </c>
      <c r="BW139" s="18">
        <v>0</v>
      </c>
      <c r="BX139" s="18">
        <v>0</v>
      </c>
      <c r="BY139" s="18">
        <v>0</v>
      </c>
      <c r="BZ139" s="18" t="str">
        <f t="shared" si="57"/>
        <v>51</v>
      </c>
      <c r="CA139" s="18" t="s">
        <v>25</v>
      </c>
      <c r="CB139" s="18">
        <f t="shared" si="56"/>
        <v>72</v>
      </c>
      <c r="CC139" s="16" t="str">
        <f t="shared" si="58"/>
        <v>7B010148A8010C00000000000000000000000000000000000000000000000000000000000000000000000000007F000000000000000000000000000000000000000000000000517D</v>
      </c>
      <c r="CD139" s="95">
        <v>138</v>
      </c>
      <c r="CE139" s="21"/>
      <c r="CF139" s="18" t="str">
        <f t="shared" si="59"/>
        <v>00</v>
      </c>
      <c r="CG139" s="18">
        <f t="shared" si="60"/>
        <v>0</v>
      </c>
      <c r="CH139" s="20"/>
      <c r="CI139" s="21"/>
    </row>
    <row r="140" spans="1:87" ht="33">
      <c r="A140" s="27"/>
      <c r="B140" s="159"/>
      <c r="C140" s="166"/>
      <c r="D140" s="104"/>
      <c r="E140" s="16">
        <v>3</v>
      </c>
      <c r="F140" s="101" t="str">
        <f t="shared" si="44"/>
        <v>255</v>
      </c>
      <c r="G140" s="22" t="s">
        <v>22</v>
      </c>
      <c r="H140" s="18" t="s">
        <v>18</v>
      </c>
      <c r="I140" s="18">
        <v>1</v>
      </c>
      <c r="J140" s="18">
        <v>1</v>
      </c>
      <c r="K140" s="18">
        <v>48</v>
      </c>
      <c r="L140" s="18" t="s">
        <v>457</v>
      </c>
      <c r="M140" s="18">
        <v>1</v>
      </c>
      <c r="N140" s="18" t="s">
        <v>368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U140" s="18">
        <v>0</v>
      </c>
      <c r="V140" s="18">
        <v>0</v>
      </c>
      <c r="W140" s="18">
        <v>0</v>
      </c>
      <c r="X140" s="18">
        <v>0</v>
      </c>
      <c r="Y140" s="18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>
        <v>0</v>
      </c>
      <c r="AL140" s="18">
        <v>0</v>
      </c>
      <c r="AM140" s="18">
        <v>0</v>
      </c>
      <c r="AN140" s="18">
        <v>0</v>
      </c>
      <c r="AO140" s="18">
        <v>0</v>
      </c>
      <c r="AP140" s="18">
        <v>0</v>
      </c>
      <c r="AQ140" s="18">
        <v>0</v>
      </c>
      <c r="AR140" s="18">
        <v>0</v>
      </c>
      <c r="AS140" s="18">
        <v>0</v>
      </c>
      <c r="AT140" s="18">
        <v>0</v>
      </c>
      <c r="AU140" s="18">
        <v>0</v>
      </c>
      <c r="AV140" s="18">
        <v>0</v>
      </c>
      <c r="AW140" s="18">
        <v>0</v>
      </c>
      <c r="AX140" s="18">
        <v>0</v>
      </c>
      <c r="AY140" s="18">
        <v>0</v>
      </c>
      <c r="AZ140" s="18">
        <v>0</v>
      </c>
      <c r="BA140" s="23" t="str">
        <f t="shared" si="63"/>
        <v>FF</v>
      </c>
      <c r="BB140" s="18">
        <v>0</v>
      </c>
      <c r="BC140" s="18">
        <v>0</v>
      </c>
      <c r="BD140" s="18">
        <v>0</v>
      </c>
      <c r="BE140" s="18">
        <v>0</v>
      </c>
      <c r="BF140" s="18">
        <v>0</v>
      </c>
      <c r="BG140" s="18">
        <v>0</v>
      </c>
      <c r="BH140" s="18">
        <v>0</v>
      </c>
      <c r="BI140" s="18">
        <v>0</v>
      </c>
      <c r="BJ140" s="18">
        <v>0</v>
      </c>
      <c r="BK140" s="18">
        <v>0</v>
      </c>
      <c r="BL140" s="18">
        <v>0</v>
      </c>
      <c r="BM140" s="18">
        <v>0</v>
      </c>
      <c r="BN140" s="18">
        <v>0</v>
      </c>
      <c r="BO140" s="18">
        <v>0</v>
      </c>
      <c r="BP140" s="18">
        <v>0</v>
      </c>
      <c r="BQ140" s="18">
        <v>0</v>
      </c>
      <c r="BR140" s="18">
        <v>0</v>
      </c>
      <c r="BS140" s="18">
        <v>0</v>
      </c>
      <c r="BT140" s="18">
        <v>0</v>
      </c>
      <c r="BU140" s="18">
        <v>0</v>
      </c>
      <c r="BV140" s="18">
        <v>0</v>
      </c>
      <c r="BW140" s="18">
        <v>0</v>
      </c>
      <c r="BX140" s="18">
        <v>0</v>
      </c>
      <c r="BY140" s="18">
        <v>0</v>
      </c>
      <c r="BZ140" s="18" t="str">
        <f t="shared" si="57"/>
        <v>51</v>
      </c>
      <c r="CA140" s="18" t="s">
        <v>25</v>
      </c>
      <c r="CB140" s="18">
        <f t="shared" si="56"/>
        <v>72</v>
      </c>
      <c r="CC140" s="16" t="str">
        <f t="shared" si="58"/>
        <v>7B010148A8010C0000000000000000000000000000000000000000000000000000000000000000000000000000FF000000000000000000000000000000000000000000000000517D</v>
      </c>
      <c r="CD140" s="95">
        <v>139</v>
      </c>
      <c r="CE140" s="21"/>
      <c r="CF140" s="18" t="str">
        <f t="shared" si="59"/>
        <v>00</v>
      </c>
      <c r="CG140" s="18">
        <f t="shared" si="60"/>
        <v>0</v>
      </c>
      <c r="CH140" s="20"/>
      <c r="CI140" s="21"/>
    </row>
    <row r="141" spans="1:87" ht="33">
      <c r="A141" s="27"/>
      <c r="B141" s="157">
        <v>46</v>
      </c>
      <c r="C141" s="105" t="s">
        <v>367</v>
      </c>
      <c r="D141" s="104" t="s">
        <v>734</v>
      </c>
      <c r="E141" s="16">
        <v>1</v>
      </c>
      <c r="F141" s="101" t="str">
        <f t="shared" si="44"/>
        <v>000</v>
      </c>
      <c r="G141" s="22">
        <v>0</v>
      </c>
      <c r="H141" s="18" t="s">
        <v>18</v>
      </c>
      <c r="I141" s="18">
        <v>1</v>
      </c>
      <c r="J141" s="18">
        <v>1</v>
      </c>
      <c r="K141" s="18">
        <v>48</v>
      </c>
      <c r="L141" s="18" t="s">
        <v>457</v>
      </c>
      <c r="M141" s="18">
        <v>1</v>
      </c>
      <c r="N141" s="18" t="s">
        <v>368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>
        <v>0</v>
      </c>
      <c r="AL141" s="18">
        <v>0</v>
      </c>
      <c r="AM141" s="18">
        <v>0</v>
      </c>
      <c r="AN141" s="18">
        <v>0</v>
      </c>
      <c r="AO141" s="18">
        <v>0</v>
      </c>
      <c r="AP141" s="18">
        <v>0</v>
      </c>
      <c r="AQ141" s="18">
        <v>0</v>
      </c>
      <c r="AR141" s="18">
        <v>0</v>
      </c>
      <c r="AS141" s="18">
        <v>0</v>
      </c>
      <c r="AT141" s="18">
        <v>0</v>
      </c>
      <c r="AU141" s="18">
        <v>0</v>
      </c>
      <c r="AV141" s="18">
        <v>0</v>
      </c>
      <c r="AW141" s="18">
        <v>0</v>
      </c>
      <c r="AX141" s="18">
        <v>0</v>
      </c>
      <c r="AY141" s="18">
        <v>0</v>
      </c>
      <c r="AZ141" s="18">
        <v>0</v>
      </c>
      <c r="BA141" s="18">
        <v>0</v>
      </c>
      <c r="BB141" s="23">
        <f>G141</f>
        <v>0</v>
      </c>
      <c r="BC141" s="18">
        <v>0</v>
      </c>
      <c r="BD141" s="18">
        <v>0</v>
      </c>
      <c r="BE141" s="18">
        <v>0</v>
      </c>
      <c r="BF141" s="18">
        <v>0</v>
      </c>
      <c r="BG141" s="18">
        <v>0</v>
      </c>
      <c r="BH141" s="18">
        <v>0</v>
      </c>
      <c r="BI141" s="18">
        <v>0</v>
      </c>
      <c r="BJ141" s="18">
        <v>0</v>
      </c>
      <c r="BK141" s="18">
        <v>0</v>
      </c>
      <c r="BL141" s="18">
        <v>0</v>
      </c>
      <c r="BM141" s="18">
        <v>0</v>
      </c>
      <c r="BN141" s="18">
        <v>0</v>
      </c>
      <c r="BO141" s="18">
        <v>0</v>
      </c>
      <c r="BP141" s="18">
        <v>0</v>
      </c>
      <c r="BQ141" s="18">
        <v>0</v>
      </c>
      <c r="BR141" s="18">
        <v>0</v>
      </c>
      <c r="BS141" s="18">
        <v>0</v>
      </c>
      <c r="BT141" s="18">
        <v>0</v>
      </c>
      <c r="BU141" s="18">
        <v>0</v>
      </c>
      <c r="BV141" s="18">
        <v>0</v>
      </c>
      <c r="BW141" s="18">
        <v>0</v>
      </c>
      <c r="BX141" s="18">
        <v>0</v>
      </c>
      <c r="BY141" s="18">
        <v>0</v>
      </c>
      <c r="BZ141" s="18" t="str">
        <f t="shared" si="57"/>
        <v>50</v>
      </c>
      <c r="CA141" s="18" t="s">
        <v>25</v>
      </c>
      <c r="CB141" s="18">
        <f t="shared" si="56"/>
        <v>72</v>
      </c>
      <c r="CC141" s="16" t="str">
        <f t="shared" si="58"/>
        <v>7B010148A8010C000000000000000000000000000000000000000000000000000000000000000000000000000000000000000000000000000000000000000000000000000000507D</v>
      </c>
      <c r="CD141" s="95">
        <v>140</v>
      </c>
      <c r="CE141" s="21"/>
      <c r="CF141" s="18" t="str">
        <f t="shared" si="59"/>
        <v>00</v>
      </c>
      <c r="CG141" s="18">
        <f t="shared" si="60"/>
        <v>0</v>
      </c>
      <c r="CH141" s="20"/>
      <c r="CI141" s="21"/>
    </row>
    <row r="142" spans="1:87" ht="33">
      <c r="A142" s="27"/>
      <c r="B142" s="158"/>
      <c r="C142" s="165" t="s">
        <v>424</v>
      </c>
      <c r="D142" s="104"/>
      <c r="E142" s="16">
        <v>2</v>
      </c>
      <c r="F142" s="101" t="str">
        <f t="shared" si="44"/>
        <v>127</v>
      </c>
      <c r="G142" s="22" t="s">
        <v>246</v>
      </c>
      <c r="H142" s="18" t="s">
        <v>18</v>
      </c>
      <c r="I142" s="18">
        <v>1</v>
      </c>
      <c r="J142" s="18">
        <v>1</v>
      </c>
      <c r="K142" s="18">
        <v>48</v>
      </c>
      <c r="L142" s="18" t="s">
        <v>457</v>
      </c>
      <c r="M142" s="18">
        <v>1</v>
      </c>
      <c r="N142" s="18" t="s">
        <v>368</v>
      </c>
      <c r="O142" s="18">
        <v>0</v>
      </c>
      <c r="P142" s="18">
        <v>0</v>
      </c>
      <c r="Q142" s="18">
        <v>0</v>
      </c>
      <c r="R142" s="18">
        <v>0</v>
      </c>
      <c r="S142" s="18">
        <v>0</v>
      </c>
      <c r="T142" s="18">
        <v>0</v>
      </c>
      <c r="U142" s="18">
        <v>0</v>
      </c>
      <c r="V142" s="18">
        <v>0</v>
      </c>
      <c r="W142" s="18">
        <v>0</v>
      </c>
      <c r="X142" s="18">
        <v>0</v>
      </c>
      <c r="Y142" s="18">
        <v>0</v>
      </c>
      <c r="Z142" s="18">
        <v>0</v>
      </c>
      <c r="AA142" s="18">
        <v>0</v>
      </c>
      <c r="AB142" s="18">
        <v>0</v>
      </c>
      <c r="AC142" s="18">
        <v>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0</v>
      </c>
      <c r="AL142" s="18">
        <v>0</v>
      </c>
      <c r="AM142" s="18">
        <v>0</v>
      </c>
      <c r="AN142" s="18">
        <v>0</v>
      </c>
      <c r="AO142" s="18">
        <v>0</v>
      </c>
      <c r="AP142" s="18">
        <v>0</v>
      </c>
      <c r="AQ142" s="18">
        <v>0</v>
      </c>
      <c r="AR142" s="18">
        <v>0</v>
      </c>
      <c r="AS142" s="18">
        <v>0</v>
      </c>
      <c r="AT142" s="18">
        <v>0</v>
      </c>
      <c r="AU142" s="18">
        <v>0</v>
      </c>
      <c r="AV142" s="18">
        <v>0</v>
      </c>
      <c r="AW142" s="18">
        <v>0</v>
      </c>
      <c r="AX142" s="18">
        <v>0</v>
      </c>
      <c r="AY142" s="18">
        <v>0</v>
      </c>
      <c r="AZ142" s="18">
        <v>0</v>
      </c>
      <c r="BA142" s="18">
        <v>0</v>
      </c>
      <c r="BB142" s="23" t="str">
        <f t="shared" ref="BB142:BB143" si="64">G142</f>
        <v>7F</v>
      </c>
      <c r="BC142" s="18">
        <v>0</v>
      </c>
      <c r="BD142" s="18">
        <v>0</v>
      </c>
      <c r="BE142" s="18">
        <v>0</v>
      </c>
      <c r="BF142" s="18">
        <v>0</v>
      </c>
      <c r="BG142" s="18">
        <v>0</v>
      </c>
      <c r="BH142" s="18">
        <v>0</v>
      </c>
      <c r="BI142" s="18">
        <v>0</v>
      </c>
      <c r="BJ142" s="18">
        <v>0</v>
      </c>
      <c r="BK142" s="18">
        <v>0</v>
      </c>
      <c r="BL142" s="18">
        <v>0</v>
      </c>
      <c r="BM142" s="18">
        <v>0</v>
      </c>
      <c r="BN142" s="18">
        <v>0</v>
      </c>
      <c r="BO142" s="18">
        <v>0</v>
      </c>
      <c r="BP142" s="18">
        <v>0</v>
      </c>
      <c r="BQ142" s="18">
        <v>0</v>
      </c>
      <c r="BR142" s="18">
        <v>0</v>
      </c>
      <c r="BS142" s="18">
        <v>0</v>
      </c>
      <c r="BT142" s="18">
        <v>0</v>
      </c>
      <c r="BU142" s="18">
        <v>0</v>
      </c>
      <c r="BV142" s="18">
        <v>0</v>
      </c>
      <c r="BW142" s="18">
        <v>0</v>
      </c>
      <c r="BX142" s="18">
        <v>0</v>
      </c>
      <c r="BY142" s="18">
        <v>0</v>
      </c>
      <c r="BZ142" s="18" t="str">
        <f t="shared" si="57"/>
        <v>51</v>
      </c>
      <c r="CA142" s="18" t="s">
        <v>25</v>
      </c>
      <c r="CB142" s="18">
        <f t="shared" si="56"/>
        <v>72</v>
      </c>
      <c r="CC142" s="16" t="str">
        <f t="shared" si="58"/>
        <v>7B010148A8010C0000000000000000000000000000000000000000000000000000000000000000000000000000007F0000000000000000000000000000000000000000000000517D</v>
      </c>
      <c r="CD142" s="95">
        <v>141</v>
      </c>
      <c r="CE142" s="21"/>
      <c r="CF142" s="18" t="str">
        <f t="shared" si="59"/>
        <v>00</v>
      </c>
      <c r="CG142" s="18">
        <f t="shared" si="60"/>
        <v>0</v>
      </c>
      <c r="CH142" s="20"/>
      <c r="CI142" s="21"/>
    </row>
    <row r="143" spans="1:87" ht="33">
      <c r="A143" s="27"/>
      <c r="B143" s="159"/>
      <c r="C143" s="166"/>
      <c r="D143" s="104"/>
      <c r="E143" s="16">
        <v>3</v>
      </c>
      <c r="F143" s="101" t="str">
        <f t="shared" si="44"/>
        <v>255</v>
      </c>
      <c r="G143" s="22" t="s">
        <v>22</v>
      </c>
      <c r="H143" s="18" t="s">
        <v>18</v>
      </c>
      <c r="I143" s="18">
        <v>1</v>
      </c>
      <c r="J143" s="18">
        <v>1</v>
      </c>
      <c r="K143" s="18">
        <v>48</v>
      </c>
      <c r="L143" s="18" t="s">
        <v>457</v>
      </c>
      <c r="M143" s="18">
        <v>1</v>
      </c>
      <c r="N143" s="18" t="s">
        <v>368</v>
      </c>
      <c r="O143" s="18">
        <v>0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18">
        <v>0</v>
      </c>
      <c r="X143" s="18">
        <v>0</v>
      </c>
      <c r="Y143" s="18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  <c r="AQ143" s="18">
        <v>0</v>
      </c>
      <c r="AR143" s="18">
        <v>0</v>
      </c>
      <c r="AS143" s="18">
        <v>0</v>
      </c>
      <c r="AT143" s="18">
        <v>0</v>
      </c>
      <c r="AU143" s="18">
        <v>0</v>
      </c>
      <c r="AV143" s="18">
        <v>0</v>
      </c>
      <c r="AW143" s="18">
        <v>0</v>
      </c>
      <c r="AX143" s="18">
        <v>0</v>
      </c>
      <c r="AY143" s="18">
        <v>0</v>
      </c>
      <c r="AZ143" s="18">
        <v>0</v>
      </c>
      <c r="BA143" s="18">
        <v>0</v>
      </c>
      <c r="BB143" s="23" t="str">
        <f t="shared" si="64"/>
        <v>FF</v>
      </c>
      <c r="BC143" s="18">
        <v>0</v>
      </c>
      <c r="BD143" s="18">
        <v>0</v>
      </c>
      <c r="BE143" s="18">
        <v>0</v>
      </c>
      <c r="BF143" s="18">
        <v>0</v>
      </c>
      <c r="BG143" s="18">
        <v>0</v>
      </c>
      <c r="BH143" s="18">
        <v>0</v>
      </c>
      <c r="BI143" s="18">
        <v>0</v>
      </c>
      <c r="BJ143" s="18">
        <v>0</v>
      </c>
      <c r="BK143" s="18">
        <v>0</v>
      </c>
      <c r="BL143" s="18">
        <v>0</v>
      </c>
      <c r="BM143" s="18">
        <v>0</v>
      </c>
      <c r="BN143" s="18">
        <v>0</v>
      </c>
      <c r="BO143" s="18">
        <v>0</v>
      </c>
      <c r="BP143" s="18">
        <v>0</v>
      </c>
      <c r="BQ143" s="18">
        <v>0</v>
      </c>
      <c r="BR143" s="18">
        <v>0</v>
      </c>
      <c r="BS143" s="18">
        <v>0</v>
      </c>
      <c r="BT143" s="18">
        <v>0</v>
      </c>
      <c r="BU143" s="18">
        <v>0</v>
      </c>
      <c r="BV143" s="18">
        <v>0</v>
      </c>
      <c r="BW143" s="18">
        <v>0</v>
      </c>
      <c r="BX143" s="18">
        <v>0</v>
      </c>
      <c r="BY143" s="18">
        <v>0</v>
      </c>
      <c r="BZ143" s="18" t="str">
        <f t="shared" si="57"/>
        <v>51</v>
      </c>
      <c r="CA143" s="18" t="s">
        <v>25</v>
      </c>
      <c r="CB143" s="18">
        <f t="shared" si="56"/>
        <v>72</v>
      </c>
      <c r="CC143" s="16" t="str">
        <f t="shared" si="58"/>
        <v>7B010148A8010C000000000000000000000000000000000000000000000000000000000000000000000000000000FF0000000000000000000000000000000000000000000000517D</v>
      </c>
      <c r="CD143" s="95">
        <v>142</v>
      </c>
      <c r="CE143" s="21"/>
      <c r="CF143" s="18" t="str">
        <f t="shared" si="59"/>
        <v>00</v>
      </c>
      <c r="CG143" s="18">
        <f t="shared" si="60"/>
        <v>0</v>
      </c>
      <c r="CH143" s="20"/>
      <c r="CI143" s="21"/>
    </row>
    <row r="144" spans="1:87" ht="33">
      <c r="A144" s="27"/>
      <c r="B144" s="157">
        <v>47</v>
      </c>
      <c r="C144" s="105" t="s">
        <v>369</v>
      </c>
      <c r="D144" s="104" t="s">
        <v>736</v>
      </c>
      <c r="E144" s="16">
        <v>1</v>
      </c>
      <c r="F144" s="101" t="str">
        <f t="shared" si="44"/>
        <v>000</v>
      </c>
      <c r="G144" s="22">
        <v>0</v>
      </c>
      <c r="H144" s="18" t="s">
        <v>18</v>
      </c>
      <c r="I144" s="18">
        <v>1</v>
      </c>
      <c r="J144" s="18">
        <v>1</v>
      </c>
      <c r="K144" s="18">
        <v>48</v>
      </c>
      <c r="L144" s="18" t="s">
        <v>457</v>
      </c>
      <c r="M144" s="18">
        <v>1</v>
      </c>
      <c r="N144" s="18" t="s">
        <v>368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  <c r="AQ144" s="18">
        <v>0</v>
      </c>
      <c r="AR144" s="18">
        <v>0</v>
      </c>
      <c r="AS144" s="18">
        <v>0</v>
      </c>
      <c r="AT144" s="18">
        <v>0</v>
      </c>
      <c r="AU144" s="18">
        <v>0</v>
      </c>
      <c r="AV144" s="18">
        <v>0</v>
      </c>
      <c r="AW144" s="18">
        <v>0</v>
      </c>
      <c r="AX144" s="18">
        <v>0</v>
      </c>
      <c r="AY144" s="18">
        <v>0</v>
      </c>
      <c r="AZ144" s="18">
        <v>0</v>
      </c>
      <c r="BA144" s="18">
        <v>0</v>
      </c>
      <c r="BB144" s="18">
        <v>0</v>
      </c>
      <c r="BC144" s="23">
        <f>G144</f>
        <v>0</v>
      </c>
      <c r="BD144" s="18">
        <v>0</v>
      </c>
      <c r="BE144" s="18">
        <v>0</v>
      </c>
      <c r="BF144" s="18">
        <v>0</v>
      </c>
      <c r="BG144" s="18">
        <v>0</v>
      </c>
      <c r="BH144" s="18">
        <v>0</v>
      </c>
      <c r="BI144" s="18">
        <v>0</v>
      </c>
      <c r="BJ144" s="18">
        <v>0</v>
      </c>
      <c r="BK144" s="18">
        <v>0</v>
      </c>
      <c r="BL144" s="18">
        <v>0</v>
      </c>
      <c r="BM144" s="18">
        <v>0</v>
      </c>
      <c r="BN144" s="18">
        <v>0</v>
      </c>
      <c r="BO144" s="18">
        <v>0</v>
      </c>
      <c r="BP144" s="18">
        <v>0</v>
      </c>
      <c r="BQ144" s="18">
        <v>0</v>
      </c>
      <c r="BR144" s="18">
        <v>0</v>
      </c>
      <c r="BS144" s="18">
        <v>0</v>
      </c>
      <c r="BT144" s="18">
        <v>0</v>
      </c>
      <c r="BU144" s="18">
        <v>0</v>
      </c>
      <c r="BV144" s="18">
        <v>0</v>
      </c>
      <c r="BW144" s="18">
        <v>0</v>
      </c>
      <c r="BX144" s="18">
        <v>0</v>
      </c>
      <c r="BY144" s="18">
        <v>0</v>
      </c>
      <c r="BZ144" s="18" t="str">
        <f t="shared" si="57"/>
        <v>50</v>
      </c>
      <c r="CA144" s="18" t="s">
        <v>25</v>
      </c>
      <c r="CB144" s="18">
        <f t="shared" si="56"/>
        <v>72</v>
      </c>
      <c r="CC144" s="16" t="str">
        <f t="shared" si="58"/>
        <v>7B010148A8010C000000000000000000000000000000000000000000000000000000000000000000000000000000000000000000000000000000000000000000000000000000507D</v>
      </c>
      <c r="CD144" s="95">
        <v>143</v>
      </c>
      <c r="CE144" s="21"/>
      <c r="CF144" s="18" t="str">
        <f t="shared" si="59"/>
        <v>00</v>
      </c>
      <c r="CG144" s="18">
        <f t="shared" si="60"/>
        <v>0</v>
      </c>
      <c r="CH144" s="20"/>
      <c r="CI144" s="21"/>
    </row>
    <row r="145" spans="1:87" ht="33">
      <c r="A145" s="27"/>
      <c r="B145" s="158"/>
      <c r="C145" s="165" t="s">
        <v>425</v>
      </c>
      <c r="D145" s="104"/>
      <c r="E145" s="16">
        <v>2</v>
      </c>
      <c r="F145" s="101" t="str">
        <f t="shared" si="44"/>
        <v>127</v>
      </c>
      <c r="G145" s="22" t="s">
        <v>246</v>
      </c>
      <c r="H145" s="18" t="s">
        <v>18</v>
      </c>
      <c r="I145" s="18">
        <v>1</v>
      </c>
      <c r="J145" s="18">
        <v>1</v>
      </c>
      <c r="K145" s="18">
        <v>48</v>
      </c>
      <c r="L145" s="18" t="s">
        <v>457</v>
      </c>
      <c r="M145" s="18">
        <v>1</v>
      </c>
      <c r="N145" s="18" t="s">
        <v>368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0</v>
      </c>
      <c r="X145" s="18">
        <v>0</v>
      </c>
      <c r="Y145" s="18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0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AQ145" s="18">
        <v>0</v>
      </c>
      <c r="AR145" s="18">
        <v>0</v>
      </c>
      <c r="AS145" s="18">
        <v>0</v>
      </c>
      <c r="AT145" s="18">
        <v>0</v>
      </c>
      <c r="AU145" s="18">
        <v>0</v>
      </c>
      <c r="AV145" s="18">
        <v>0</v>
      </c>
      <c r="AW145" s="18">
        <v>0</v>
      </c>
      <c r="AX145" s="18">
        <v>0</v>
      </c>
      <c r="AY145" s="18">
        <v>0</v>
      </c>
      <c r="AZ145" s="18">
        <v>0</v>
      </c>
      <c r="BA145" s="18">
        <v>0</v>
      </c>
      <c r="BB145" s="18">
        <v>0</v>
      </c>
      <c r="BC145" s="23" t="str">
        <f t="shared" ref="BC145:BC146" si="65">G145</f>
        <v>7F</v>
      </c>
      <c r="BD145" s="18">
        <v>0</v>
      </c>
      <c r="BE145" s="18">
        <v>0</v>
      </c>
      <c r="BF145" s="18">
        <v>0</v>
      </c>
      <c r="BG145" s="18">
        <v>0</v>
      </c>
      <c r="BH145" s="18">
        <v>0</v>
      </c>
      <c r="BI145" s="18">
        <v>0</v>
      </c>
      <c r="BJ145" s="18">
        <v>0</v>
      </c>
      <c r="BK145" s="18">
        <v>0</v>
      </c>
      <c r="BL145" s="18">
        <v>0</v>
      </c>
      <c r="BM145" s="18">
        <v>0</v>
      </c>
      <c r="BN145" s="18">
        <v>0</v>
      </c>
      <c r="BO145" s="18">
        <v>0</v>
      </c>
      <c r="BP145" s="18">
        <v>0</v>
      </c>
      <c r="BQ145" s="18">
        <v>0</v>
      </c>
      <c r="BR145" s="18">
        <v>0</v>
      </c>
      <c r="BS145" s="18">
        <v>0</v>
      </c>
      <c r="BT145" s="18">
        <v>0</v>
      </c>
      <c r="BU145" s="18">
        <v>0</v>
      </c>
      <c r="BV145" s="18">
        <v>0</v>
      </c>
      <c r="BW145" s="18">
        <v>0</v>
      </c>
      <c r="BX145" s="18">
        <v>0</v>
      </c>
      <c r="BY145" s="18">
        <v>0</v>
      </c>
      <c r="BZ145" s="18" t="str">
        <f t="shared" si="57"/>
        <v>51</v>
      </c>
      <c r="CA145" s="18" t="s">
        <v>25</v>
      </c>
      <c r="CB145" s="18">
        <f t="shared" si="56"/>
        <v>72</v>
      </c>
      <c r="CC145" s="16" t="str">
        <f t="shared" si="58"/>
        <v>7B010148A8010C000000000000000000000000000000000000000000000000000000000000000000000000000000007F00000000000000000000000000000000000000000000517D</v>
      </c>
      <c r="CD145" s="95">
        <v>144</v>
      </c>
      <c r="CE145" s="21"/>
      <c r="CF145" s="18" t="str">
        <f t="shared" si="59"/>
        <v>00</v>
      </c>
      <c r="CG145" s="18">
        <f t="shared" si="60"/>
        <v>0</v>
      </c>
      <c r="CH145" s="20"/>
      <c r="CI145" s="21"/>
    </row>
    <row r="146" spans="1:87" ht="33">
      <c r="A146" s="27"/>
      <c r="B146" s="159"/>
      <c r="C146" s="166"/>
      <c r="D146" s="104"/>
      <c r="E146" s="16">
        <v>3</v>
      </c>
      <c r="F146" s="101" t="str">
        <f t="shared" si="44"/>
        <v>255</v>
      </c>
      <c r="G146" s="22" t="s">
        <v>22</v>
      </c>
      <c r="H146" s="18" t="s">
        <v>18</v>
      </c>
      <c r="I146" s="18">
        <v>1</v>
      </c>
      <c r="J146" s="18">
        <v>1</v>
      </c>
      <c r="K146" s="18">
        <v>48</v>
      </c>
      <c r="L146" s="18" t="s">
        <v>457</v>
      </c>
      <c r="M146" s="18">
        <v>1</v>
      </c>
      <c r="N146" s="18" t="s">
        <v>368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  <c r="AQ146" s="18">
        <v>0</v>
      </c>
      <c r="AR146" s="18">
        <v>0</v>
      </c>
      <c r="AS146" s="18">
        <v>0</v>
      </c>
      <c r="AT146" s="18">
        <v>0</v>
      </c>
      <c r="AU146" s="18">
        <v>0</v>
      </c>
      <c r="AV146" s="18">
        <v>0</v>
      </c>
      <c r="AW146" s="18">
        <v>0</v>
      </c>
      <c r="AX146" s="18">
        <v>0</v>
      </c>
      <c r="AY146" s="18">
        <v>0</v>
      </c>
      <c r="AZ146" s="18">
        <v>0</v>
      </c>
      <c r="BA146" s="18">
        <v>0</v>
      </c>
      <c r="BB146" s="18">
        <v>0</v>
      </c>
      <c r="BC146" s="23" t="str">
        <f t="shared" si="65"/>
        <v>FF</v>
      </c>
      <c r="BD146" s="18">
        <v>0</v>
      </c>
      <c r="BE146" s="18">
        <v>0</v>
      </c>
      <c r="BF146" s="18">
        <v>0</v>
      </c>
      <c r="BG146" s="18">
        <v>0</v>
      </c>
      <c r="BH146" s="18">
        <v>0</v>
      </c>
      <c r="BI146" s="18">
        <v>0</v>
      </c>
      <c r="BJ146" s="18">
        <v>0</v>
      </c>
      <c r="BK146" s="18">
        <v>0</v>
      </c>
      <c r="BL146" s="18">
        <v>0</v>
      </c>
      <c r="BM146" s="18">
        <v>0</v>
      </c>
      <c r="BN146" s="18">
        <v>0</v>
      </c>
      <c r="BO146" s="18">
        <v>0</v>
      </c>
      <c r="BP146" s="18">
        <v>0</v>
      </c>
      <c r="BQ146" s="18">
        <v>0</v>
      </c>
      <c r="BR146" s="18">
        <v>0</v>
      </c>
      <c r="BS146" s="18">
        <v>0</v>
      </c>
      <c r="BT146" s="18">
        <v>0</v>
      </c>
      <c r="BU146" s="18">
        <v>0</v>
      </c>
      <c r="BV146" s="18">
        <v>0</v>
      </c>
      <c r="BW146" s="18">
        <v>0</v>
      </c>
      <c r="BX146" s="18">
        <v>0</v>
      </c>
      <c r="BY146" s="18">
        <v>0</v>
      </c>
      <c r="BZ146" s="18" t="str">
        <f t="shared" si="57"/>
        <v>51</v>
      </c>
      <c r="CA146" s="18" t="s">
        <v>25</v>
      </c>
      <c r="CB146" s="18">
        <f t="shared" si="56"/>
        <v>72</v>
      </c>
      <c r="CC146" s="16" t="str">
        <f t="shared" si="58"/>
        <v>7B010148A8010C00000000000000000000000000000000000000000000000000000000000000000000000000000000FF00000000000000000000000000000000000000000000517D</v>
      </c>
      <c r="CD146" s="95">
        <v>145</v>
      </c>
      <c r="CE146" s="21"/>
      <c r="CF146" s="18" t="str">
        <f t="shared" si="59"/>
        <v>00</v>
      </c>
      <c r="CG146" s="18">
        <f t="shared" si="60"/>
        <v>0</v>
      </c>
      <c r="CH146" s="20"/>
      <c r="CI146" s="21"/>
    </row>
    <row r="147" spans="1:87" ht="33">
      <c r="A147" s="27"/>
      <c r="B147" s="157">
        <v>48</v>
      </c>
      <c r="C147" s="105" t="s">
        <v>367</v>
      </c>
      <c r="D147" s="104" t="s">
        <v>734</v>
      </c>
      <c r="E147" s="16">
        <v>1</v>
      </c>
      <c r="F147" s="101" t="str">
        <f t="shared" si="44"/>
        <v>000</v>
      </c>
      <c r="G147" s="22">
        <v>0</v>
      </c>
      <c r="H147" s="18" t="s">
        <v>18</v>
      </c>
      <c r="I147" s="18">
        <v>1</v>
      </c>
      <c r="J147" s="18">
        <v>1</v>
      </c>
      <c r="K147" s="18">
        <v>48</v>
      </c>
      <c r="L147" s="18" t="s">
        <v>457</v>
      </c>
      <c r="M147" s="18">
        <v>1</v>
      </c>
      <c r="N147" s="18" t="s">
        <v>368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0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AQ147" s="18">
        <v>0</v>
      </c>
      <c r="AR147" s="18">
        <v>0</v>
      </c>
      <c r="AS147" s="18">
        <v>0</v>
      </c>
      <c r="AT147" s="18">
        <v>0</v>
      </c>
      <c r="AU147" s="18">
        <v>0</v>
      </c>
      <c r="AV147" s="18">
        <v>0</v>
      </c>
      <c r="AW147" s="18">
        <v>0</v>
      </c>
      <c r="AX147" s="18">
        <v>0</v>
      </c>
      <c r="AY147" s="18">
        <v>0</v>
      </c>
      <c r="AZ147" s="18">
        <v>0</v>
      </c>
      <c r="BA147" s="18">
        <v>0</v>
      </c>
      <c r="BB147" s="18">
        <v>0</v>
      </c>
      <c r="BC147" s="18">
        <v>0</v>
      </c>
      <c r="BD147" s="23">
        <f>G147</f>
        <v>0</v>
      </c>
      <c r="BE147" s="18">
        <v>0</v>
      </c>
      <c r="BF147" s="18">
        <v>0</v>
      </c>
      <c r="BG147" s="18">
        <v>0</v>
      </c>
      <c r="BH147" s="18">
        <v>0</v>
      </c>
      <c r="BI147" s="18">
        <v>0</v>
      </c>
      <c r="BJ147" s="18">
        <v>0</v>
      </c>
      <c r="BK147" s="18">
        <v>0</v>
      </c>
      <c r="BL147" s="18">
        <v>0</v>
      </c>
      <c r="BM147" s="18">
        <v>0</v>
      </c>
      <c r="BN147" s="18">
        <v>0</v>
      </c>
      <c r="BO147" s="18">
        <v>0</v>
      </c>
      <c r="BP147" s="18">
        <v>0</v>
      </c>
      <c r="BQ147" s="18">
        <v>0</v>
      </c>
      <c r="BR147" s="18">
        <v>0</v>
      </c>
      <c r="BS147" s="18">
        <v>0</v>
      </c>
      <c r="BT147" s="18">
        <v>0</v>
      </c>
      <c r="BU147" s="18">
        <v>0</v>
      </c>
      <c r="BV147" s="18">
        <v>0</v>
      </c>
      <c r="BW147" s="18">
        <v>0</v>
      </c>
      <c r="BX147" s="18">
        <v>0</v>
      </c>
      <c r="BY147" s="18">
        <v>0</v>
      </c>
      <c r="BZ147" s="18" t="str">
        <f t="shared" si="57"/>
        <v>50</v>
      </c>
      <c r="CA147" s="18" t="s">
        <v>25</v>
      </c>
      <c r="CB147" s="18">
        <f t="shared" si="56"/>
        <v>72</v>
      </c>
      <c r="CC147" s="16" t="str">
        <f t="shared" si="58"/>
        <v>7B010148A8010C000000000000000000000000000000000000000000000000000000000000000000000000000000000000000000000000000000000000000000000000000000507D</v>
      </c>
      <c r="CD147" s="95">
        <v>146</v>
      </c>
      <c r="CE147" s="21"/>
      <c r="CF147" s="18" t="str">
        <f t="shared" si="59"/>
        <v>00</v>
      </c>
      <c r="CG147" s="18">
        <f t="shared" si="60"/>
        <v>0</v>
      </c>
      <c r="CH147" s="20"/>
      <c r="CI147" s="21"/>
    </row>
    <row r="148" spans="1:87" ht="33">
      <c r="A148" s="27"/>
      <c r="B148" s="158"/>
      <c r="C148" s="165" t="s">
        <v>426</v>
      </c>
      <c r="D148" s="104"/>
      <c r="E148" s="16">
        <v>2</v>
      </c>
      <c r="F148" s="101" t="str">
        <f t="shared" si="44"/>
        <v>127</v>
      </c>
      <c r="G148" s="22" t="s">
        <v>246</v>
      </c>
      <c r="H148" s="18" t="s">
        <v>18</v>
      </c>
      <c r="I148" s="18">
        <v>1</v>
      </c>
      <c r="J148" s="18">
        <v>1</v>
      </c>
      <c r="K148" s="18">
        <v>48</v>
      </c>
      <c r="L148" s="18" t="s">
        <v>457</v>
      </c>
      <c r="M148" s="18">
        <v>1</v>
      </c>
      <c r="N148" s="18" t="s">
        <v>368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  <c r="X148" s="18">
        <v>0</v>
      </c>
      <c r="Y148" s="18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>
        <v>0</v>
      </c>
      <c r="AL148" s="18">
        <v>0</v>
      </c>
      <c r="AM148" s="18">
        <v>0</v>
      </c>
      <c r="AN148" s="18">
        <v>0</v>
      </c>
      <c r="AO148" s="18">
        <v>0</v>
      </c>
      <c r="AP148" s="18">
        <v>0</v>
      </c>
      <c r="AQ148" s="18">
        <v>0</v>
      </c>
      <c r="AR148" s="18">
        <v>0</v>
      </c>
      <c r="AS148" s="18">
        <v>0</v>
      </c>
      <c r="AT148" s="18">
        <v>0</v>
      </c>
      <c r="AU148" s="18">
        <v>0</v>
      </c>
      <c r="AV148" s="18">
        <v>0</v>
      </c>
      <c r="AW148" s="18">
        <v>0</v>
      </c>
      <c r="AX148" s="18">
        <v>0</v>
      </c>
      <c r="AY148" s="18">
        <v>0</v>
      </c>
      <c r="AZ148" s="18">
        <v>0</v>
      </c>
      <c r="BA148" s="18">
        <v>0</v>
      </c>
      <c r="BB148" s="18">
        <v>0</v>
      </c>
      <c r="BC148" s="18">
        <v>0</v>
      </c>
      <c r="BD148" s="23" t="str">
        <f t="shared" ref="BD148:BD149" si="66">G148</f>
        <v>7F</v>
      </c>
      <c r="BE148" s="18">
        <v>0</v>
      </c>
      <c r="BF148" s="18">
        <v>0</v>
      </c>
      <c r="BG148" s="18">
        <v>0</v>
      </c>
      <c r="BH148" s="18">
        <v>0</v>
      </c>
      <c r="BI148" s="18">
        <v>0</v>
      </c>
      <c r="BJ148" s="18">
        <v>0</v>
      </c>
      <c r="BK148" s="18">
        <v>0</v>
      </c>
      <c r="BL148" s="18">
        <v>0</v>
      </c>
      <c r="BM148" s="18">
        <v>0</v>
      </c>
      <c r="BN148" s="18">
        <v>0</v>
      </c>
      <c r="BO148" s="18">
        <v>0</v>
      </c>
      <c r="BP148" s="18">
        <v>0</v>
      </c>
      <c r="BQ148" s="18">
        <v>0</v>
      </c>
      <c r="BR148" s="18">
        <v>0</v>
      </c>
      <c r="BS148" s="18">
        <v>0</v>
      </c>
      <c r="BT148" s="18">
        <v>0</v>
      </c>
      <c r="BU148" s="18">
        <v>0</v>
      </c>
      <c r="BV148" s="18">
        <v>0</v>
      </c>
      <c r="BW148" s="18">
        <v>0</v>
      </c>
      <c r="BX148" s="18">
        <v>0</v>
      </c>
      <c r="BY148" s="18">
        <v>0</v>
      </c>
      <c r="BZ148" s="18" t="str">
        <f t="shared" si="57"/>
        <v>51</v>
      </c>
      <c r="CA148" s="18" t="s">
        <v>25</v>
      </c>
      <c r="CB148" s="18">
        <f t="shared" si="56"/>
        <v>72</v>
      </c>
      <c r="CC148" s="16" t="str">
        <f t="shared" si="58"/>
        <v>7B010148A8010C00000000000000000000000000000000000000000000000000000000000000000000000000000000007F000000000000000000000000000000000000000000517D</v>
      </c>
      <c r="CD148" s="95">
        <v>147</v>
      </c>
      <c r="CE148" s="21"/>
      <c r="CF148" s="18" t="str">
        <f t="shared" si="59"/>
        <v>00</v>
      </c>
      <c r="CG148" s="18">
        <f t="shared" si="60"/>
        <v>0</v>
      </c>
      <c r="CH148" s="20"/>
      <c r="CI148" s="21"/>
    </row>
    <row r="149" spans="1:87" ht="33">
      <c r="A149" s="27"/>
      <c r="B149" s="159"/>
      <c r="C149" s="166"/>
      <c r="D149" s="104"/>
      <c r="E149" s="16">
        <v>3</v>
      </c>
      <c r="F149" s="101" t="str">
        <f t="shared" si="44"/>
        <v>255</v>
      </c>
      <c r="G149" s="22" t="s">
        <v>22</v>
      </c>
      <c r="H149" s="18" t="s">
        <v>18</v>
      </c>
      <c r="I149" s="18">
        <v>1</v>
      </c>
      <c r="J149" s="18">
        <v>1</v>
      </c>
      <c r="K149" s="18">
        <v>48</v>
      </c>
      <c r="L149" s="18" t="s">
        <v>457</v>
      </c>
      <c r="M149" s="18">
        <v>1</v>
      </c>
      <c r="N149" s="18" t="s">
        <v>368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AQ149" s="18">
        <v>0</v>
      </c>
      <c r="AR149" s="18">
        <v>0</v>
      </c>
      <c r="AS149" s="18">
        <v>0</v>
      </c>
      <c r="AT149" s="18">
        <v>0</v>
      </c>
      <c r="AU149" s="18">
        <v>0</v>
      </c>
      <c r="AV149" s="18">
        <v>0</v>
      </c>
      <c r="AW149" s="18">
        <v>0</v>
      </c>
      <c r="AX149" s="18">
        <v>0</v>
      </c>
      <c r="AY149" s="18">
        <v>0</v>
      </c>
      <c r="AZ149" s="18">
        <v>0</v>
      </c>
      <c r="BA149" s="18">
        <v>0</v>
      </c>
      <c r="BB149" s="18">
        <v>0</v>
      </c>
      <c r="BC149" s="18">
        <v>0</v>
      </c>
      <c r="BD149" s="23" t="str">
        <f t="shared" si="66"/>
        <v>FF</v>
      </c>
      <c r="BE149" s="18">
        <v>0</v>
      </c>
      <c r="BF149" s="18">
        <v>0</v>
      </c>
      <c r="BG149" s="18">
        <v>0</v>
      </c>
      <c r="BH149" s="18">
        <v>0</v>
      </c>
      <c r="BI149" s="18">
        <v>0</v>
      </c>
      <c r="BJ149" s="18">
        <v>0</v>
      </c>
      <c r="BK149" s="18">
        <v>0</v>
      </c>
      <c r="BL149" s="18">
        <v>0</v>
      </c>
      <c r="BM149" s="18">
        <v>0</v>
      </c>
      <c r="BN149" s="18">
        <v>0</v>
      </c>
      <c r="BO149" s="18">
        <v>0</v>
      </c>
      <c r="BP149" s="18">
        <v>0</v>
      </c>
      <c r="BQ149" s="18">
        <v>0</v>
      </c>
      <c r="BR149" s="18">
        <v>0</v>
      </c>
      <c r="BS149" s="18">
        <v>0</v>
      </c>
      <c r="BT149" s="18">
        <v>0</v>
      </c>
      <c r="BU149" s="18">
        <v>0</v>
      </c>
      <c r="BV149" s="18">
        <v>0</v>
      </c>
      <c r="BW149" s="18">
        <v>0</v>
      </c>
      <c r="BX149" s="18">
        <v>0</v>
      </c>
      <c r="BY149" s="18">
        <v>0</v>
      </c>
      <c r="BZ149" s="18" t="str">
        <f t="shared" si="57"/>
        <v>51</v>
      </c>
      <c r="CA149" s="18" t="s">
        <v>25</v>
      </c>
      <c r="CB149" s="18">
        <f t="shared" si="56"/>
        <v>72</v>
      </c>
      <c r="CC149" s="16" t="str">
        <f t="shared" si="58"/>
        <v>7B010148A8010C0000000000000000000000000000000000000000000000000000000000000000000000000000000000FF000000000000000000000000000000000000000000517D</v>
      </c>
      <c r="CD149" s="95">
        <v>148</v>
      </c>
      <c r="CE149" s="21"/>
      <c r="CF149" s="18" t="str">
        <f t="shared" si="59"/>
        <v>00</v>
      </c>
      <c r="CG149" s="18">
        <f t="shared" si="60"/>
        <v>0</v>
      </c>
      <c r="CH149" s="20"/>
      <c r="CI149" s="21"/>
    </row>
    <row r="150" spans="1:87" ht="33">
      <c r="A150" s="27"/>
      <c r="B150" s="157">
        <v>49</v>
      </c>
      <c r="C150" s="105" t="s">
        <v>369</v>
      </c>
      <c r="D150" s="104" t="s">
        <v>736</v>
      </c>
      <c r="E150" s="16">
        <v>1</v>
      </c>
      <c r="F150" s="101" t="str">
        <f t="shared" si="44"/>
        <v>000</v>
      </c>
      <c r="G150" s="22">
        <v>0</v>
      </c>
      <c r="H150" s="18" t="s">
        <v>18</v>
      </c>
      <c r="I150" s="18">
        <v>1</v>
      </c>
      <c r="J150" s="18">
        <v>1</v>
      </c>
      <c r="K150" s="18">
        <v>48</v>
      </c>
      <c r="L150" s="18" t="s">
        <v>457</v>
      </c>
      <c r="M150" s="18">
        <v>1</v>
      </c>
      <c r="N150" s="18" t="s">
        <v>368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  <c r="X150" s="18">
        <v>0</v>
      </c>
      <c r="Y150" s="18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8">
        <v>0</v>
      </c>
      <c r="AL150" s="18">
        <v>0</v>
      </c>
      <c r="AM150" s="18">
        <v>0</v>
      </c>
      <c r="AN150" s="18">
        <v>0</v>
      </c>
      <c r="AO150" s="18">
        <v>0</v>
      </c>
      <c r="AP150" s="18">
        <v>0</v>
      </c>
      <c r="AQ150" s="18">
        <v>0</v>
      </c>
      <c r="AR150" s="18">
        <v>0</v>
      </c>
      <c r="AS150" s="18">
        <v>0</v>
      </c>
      <c r="AT150" s="18">
        <v>0</v>
      </c>
      <c r="AU150" s="18">
        <v>0</v>
      </c>
      <c r="AV150" s="18">
        <v>0</v>
      </c>
      <c r="AW150" s="18">
        <v>0</v>
      </c>
      <c r="AX150" s="18">
        <v>0</v>
      </c>
      <c r="AY150" s="18">
        <v>0</v>
      </c>
      <c r="AZ150" s="18">
        <v>0</v>
      </c>
      <c r="BA150" s="18">
        <v>0</v>
      </c>
      <c r="BB150" s="18">
        <v>0</v>
      </c>
      <c r="BC150" s="18">
        <v>0</v>
      </c>
      <c r="BD150" s="18">
        <v>0</v>
      </c>
      <c r="BE150" s="23">
        <f>G150</f>
        <v>0</v>
      </c>
      <c r="BF150" s="18">
        <v>0</v>
      </c>
      <c r="BG150" s="18">
        <v>0</v>
      </c>
      <c r="BH150" s="18">
        <v>0</v>
      </c>
      <c r="BI150" s="18">
        <v>0</v>
      </c>
      <c r="BJ150" s="18">
        <v>0</v>
      </c>
      <c r="BK150" s="18">
        <v>0</v>
      </c>
      <c r="BL150" s="18">
        <v>0</v>
      </c>
      <c r="BM150" s="18">
        <v>0</v>
      </c>
      <c r="BN150" s="18">
        <v>0</v>
      </c>
      <c r="BO150" s="18">
        <v>0</v>
      </c>
      <c r="BP150" s="18">
        <v>0</v>
      </c>
      <c r="BQ150" s="18">
        <v>0</v>
      </c>
      <c r="BR150" s="18">
        <v>0</v>
      </c>
      <c r="BS150" s="18">
        <v>0</v>
      </c>
      <c r="BT150" s="18">
        <v>0</v>
      </c>
      <c r="BU150" s="18">
        <v>0</v>
      </c>
      <c r="BV150" s="18">
        <v>0</v>
      </c>
      <c r="BW150" s="18">
        <v>0</v>
      </c>
      <c r="BX150" s="18">
        <v>0</v>
      </c>
      <c r="BY150" s="18">
        <v>0</v>
      </c>
      <c r="BZ150" s="18" t="str">
        <f t="shared" si="57"/>
        <v>50</v>
      </c>
      <c r="CA150" s="18" t="s">
        <v>25</v>
      </c>
      <c r="CB150" s="18">
        <f t="shared" si="56"/>
        <v>72</v>
      </c>
      <c r="CC150" s="16" t="str">
        <f t="shared" si="58"/>
        <v>7B010148A8010C000000000000000000000000000000000000000000000000000000000000000000000000000000000000000000000000000000000000000000000000000000507D</v>
      </c>
      <c r="CD150" s="95">
        <v>149</v>
      </c>
      <c r="CE150" s="21"/>
      <c r="CF150" s="18" t="str">
        <f t="shared" si="59"/>
        <v>00</v>
      </c>
      <c r="CG150" s="18">
        <f t="shared" si="60"/>
        <v>0</v>
      </c>
      <c r="CH150" s="20"/>
      <c r="CI150" s="21"/>
    </row>
    <row r="151" spans="1:87" ht="33">
      <c r="A151" s="27"/>
      <c r="B151" s="158"/>
      <c r="C151" s="165" t="s">
        <v>427</v>
      </c>
      <c r="D151" s="104"/>
      <c r="E151" s="16">
        <v>2</v>
      </c>
      <c r="F151" s="101" t="str">
        <f t="shared" si="44"/>
        <v>127</v>
      </c>
      <c r="G151" s="22" t="s">
        <v>246</v>
      </c>
      <c r="H151" s="18" t="s">
        <v>18</v>
      </c>
      <c r="I151" s="18">
        <v>1</v>
      </c>
      <c r="J151" s="18">
        <v>1</v>
      </c>
      <c r="K151" s="18">
        <v>48</v>
      </c>
      <c r="L151" s="18" t="s">
        <v>457</v>
      </c>
      <c r="M151" s="18">
        <v>1</v>
      </c>
      <c r="N151" s="18" t="s">
        <v>368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8">
        <v>0</v>
      </c>
      <c r="Y151" s="18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  <c r="AQ151" s="18">
        <v>0</v>
      </c>
      <c r="AR151" s="18">
        <v>0</v>
      </c>
      <c r="AS151" s="18">
        <v>0</v>
      </c>
      <c r="AT151" s="18">
        <v>0</v>
      </c>
      <c r="AU151" s="18">
        <v>0</v>
      </c>
      <c r="AV151" s="18">
        <v>0</v>
      </c>
      <c r="AW151" s="18">
        <v>0</v>
      </c>
      <c r="AX151" s="18">
        <v>0</v>
      </c>
      <c r="AY151" s="18">
        <v>0</v>
      </c>
      <c r="AZ151" s="18">
        <v>0</v>
      </c>
      <c r="BA151" s="18">
        <v>0</v>
      </c>
      <c r="BB151" s="18">
        <v>0</v>
      </c>
      <c r="BC151" s="18">
        <v>0</v>
      </c>
      <c r="BD151" s="18">
        <v>0</v>
      </c>
      <c r="BE151" s="23" t="str">
        <f t="shared" ref="BE151:BE152" si="67">G151</f>
        <v>7F</v>
      </c>
      <c r="BF151" s="18">
        <v>0</v>
      </c>
      <c r="BG151" s="18">
        <v>0</v>
      </c>
      <c r="BH151" s="18">
        <v>0</v>
      </c>
      <c r="BI151" s="18">
        <v>0</v>
      </c>
      <c r="BJ151" s="18">
        <v>0</v>
      </c>
      <c r="BK151" s="18">
        <v>0</v>
      </c>
      <c r="BL151" s="18">
        <v>0</v>
      </c>
      <c r="BM151" s="18">
        <v>0</v>
      </c>
      <c r="BN151" s="18">
        <v>0</v>
      </c>
      <c r="BO151" s="18">
        <v>0</v>
      </c>
      <c r="BP151" s="18">
        <v>0</v>
      </c>
      <c r="BQ151" s="18">
        <v>0</v>
      </c>
      <c r="BR151" s="18">
        <v>0</v>
      </c>
      <c r="BS151" s="18">
        <v>0</v>
      </c>
      <c r="BT151" s="18">
        <v>0</v>
      </c>
      <c r="BU151" s="18">
        <v>0</v>
      </c>
      <c r="BV151" s="18">
        <v>0</v>
      </c>
      <c r="BW151" s="18">
        <v>0</v>
      </c>
      <c r="BX151" s="18">
        <v>0</v>
      </c>
      <c r="BY151" s="18">
        <v>0</v>
      </c>
      <c r="BZ151" s="18" t="str">
        <f t="shared" si="57"/>
        <v>51</v>
      </c>
      <c r="CA151" s="18" t="s">
        <v>25</v>
      </c>
      <c r="CB151" s="18">
        <f t="shared" si="56"/>
        <v>72</v>
      </c>
      <c r="CC151" s="16" t="str">
        <f t="shared" si="58"/>
        <v>7B010148A8010C0000000000000000000000000000000000000000000000000000000000000000000000000000000000007F0000000000000000000000000000000000000000517D</v>
      </c>
      <c r="CD151" s="95">
        <v>150</v>
      </c>
      <c r="CE151" s="21"/>
      <c r="CF151" s="18" t="str">
        <f t="shared" si="59"/>
        <v>00</v>
      </c>
      <c r="CG151" s="18">
        <f t="shared" si="60"/>
        <v>0</v>
      </c>
      <c r="CH151" s="20"/>
      <c r="CI151" s="21"/>
    </row>
    <row r="152" spans="1:87" ht="33">
      <c r="A152" s="27"/>
      <c r="B152" s="159"/>
      <c r="C152" s="166"/>
      <c r="D152" s="104"/>
      <c r="E152" s="16">
        <v>3</v>
      </c>
      <c r="F152" s="101" t="str">
        <f t="shared" si="44"/>
        <v>255</v>
      </c>
      <c r="G152" s="22" t="s">
        <v>22</v>
      </c>
      <c r="H152" s="18" t="s">
        <v>18</v>
      </c>
      <c r="I152" s="18">
        <v>1</v>
      </c>
      <c r="J152" s="18">
        <v>1</v>
      </c>
      <c r="K152" s="18">
        <v>48</v>
      </c>
      <c r="L152" s="18" t="s">
        <v>457</v>
      </c>
      <c r="M152" s="18">
        <v>1</v>
      </c>
      <c r="N152" s="18" t="s">
        <v>368</v>
      </c>
      <c r="O152" s="18">
        <v>0</v>
      </c>
      <c r="P152" s="18">
        <v>0</v>
      </c>
      <c r="Q152" s="18">
        <v>0</v>
      </c>
      <c r="R152" s="18">
        <v>0</v>
      </c>
      <c r="S152" s="18">
        <v>0</v>
      </c>
      <c r="T152" s="18">
        <v>0</v>
      </c>
      <c r="U152" s="18">
        <v>0</v>
      </c>
      <c r="V152" s="18">
        <v>0</v>
      </c>
      <c r="W152" s="18">
        <v>0</v>
      </c>
      <c r="X152" s="18">
        <v>0</v>
      </c>
      <c r="Y152" s="18">
        <v>0</v>
      </c>
      <c r="Z152" s="18">
        <v>0</v>
      </c>
      <c r="AA152" s="18">
        <v>0</v>
      </c>
      <c r="AB152" s="18">
        <v>0</v>
      </c>
      <c r="AC152" s="18">
        <v>0</v>
      </c>
      <c r="AD152" s="18">
        <v>0</v>
      </c>
      <c r="AE152" s="18">
        <v>0</v>
      </c>
      <c r="AF152" s="18">
        <v>0</v>
      </c>
      <c r="AG152" s="18">
        <v>0</v>
      </c>
      <c r="AH152" s="18">
        <v>0</v>
      </c>
      <c r="AI152" s="18">
        <v>0</v>
      </c>
      <c r="AJ152" s="18">
        <v>0</v>
      </c>
      <c r="AK152" s="18">
        <v>0</v>
      </c>
      <c r="AL152" s="18">
        <v>0</v>
      </c>
      <c r="AM152" s="18">
        <v>0</v>
      </c>
      <c r="AN152" s="18">
        <v>0</v>
      </c>
      <c r="AO152" s="18">
        <v>0</v>
      </c>
      <c r="AP152" s="18">
        <v>0</v>
      </c>
      <c r="AQ152" s="18">
        <v>0</v>
      </c>
      <c r="AR152" s="18">
        <v>0</v>
      </c>
      <c r="AS152" s="18">
        <v>0</v>
      </c>
      <c r="AT152" s="18">
        <v>0</v>
      </c>
      <c r="AU152" s="18">
        <v>0</v>
      </c>
      <c r="AV152" s="18">
        <v>0</v>
      </c>
      <c r="AW152" s="18">
        <v>0</v>
      </c>
      <c r="AX152" s="18">
        <v>0</v>
      </c>
      <c r="AY152" s="18">
        <v>0</v>
      </c>
      <c r="AZ152" s="18">
        <v>0</v>
      </c>
      <c r="BA152" s="18">
        <v>0</v>
      </c>
      <c r="BB152" s="18">
        <v>0</v>
      </c>
      <c r="BC152" s="18">
        <v>0</v>
      </c>
      <c r="BD152" s="18">
        <v>0</v>
      </c>
      <c r="BE152" s="23" t="str">
        <f t="shared" si="67"/>
        <v>FF</v>
      </c>
      <c r="BF152" s="18">
        <v>0</v>
      </c>
      <c r="BG152" s="18">
        <v>0</v>
      </c>
      <c r="BH152" s="18">
        <v>0</v>
      </c>
      <c r="BI152" s="18">
        <v>0</v>
      </c>
      <c r="BJ152" s="18">
        <v>0</v>
      </c>
      <c r="BK152" s="18">
        <v>0</v>
      </c>
      <c r="BL152" s="18">
        <v>0</v>
      </c>
      <c r="BM152" s="18">
        <v>0</v>
      </c>
      <c r="BN152" s="18">
        <v>0</v>
      </c>
      <c r="BO152" s="18">
        <v>0</v>
      </c>
      <c r="BP152" s="18">
        <v>0</v>
      </c>
      <c r="BQ152" s="18">
        <v>0</v>
      </c>
      <c r="BR152" s="18">
        <v>0</v>
      </c>
      <c r="BS152" s="18">
        <v>0</v>
      </c>
      <c r="BT152" s="18">
        <v>0</v>
      </c>
      <c r="BU152" s="18">
        <v>0</v>
      </c>
      <c r="BV152" s="18">
        <v>0</v>
      </c>
      <c r="BW152" s="18">
        <v>0</v>
      </c>
      <c r="BX152" s="18">
        <v>0</v>
      </c>
      <c r="BY152" s="18">
        <v>0</v>
      </c>
      <c r="BZ152" s="18" t="str">
        <f t="shared" si="57"/>
        <v>51</v>
      </c>
      <c r="CA152" s="18" t="s">
        <v>25</v>
      </c>
      <c r="CB152" s="18">
        <f t="shared" si="56"/>
        <v>72</v>
      </c>
      <c r="CC152" s="16" t="str">
        <f t="shared" si="58"/>
        <v>7B010148A8010C000000000000000000000000000000000000000000000000000000000000000000000000000000000000FF0000000000000000000000000000000000000000517D</v>
      </c>
      <c r="CD152" s="95">
        <v>151</v>
      </c>
      <c r="CE152" s="21"/>
      <c r="CF152" s="18" t="str">
        <f t="shared" si="59"/>
        <v>00</v>
      </c>
      <c r="CG152" s="18">
        <f t="shared" si="60"/>
        <v>0</v>
      </c>
      <c r="CH152" s="20"/>
      <c r="CI152" s="21"/>
    </row>
    <row r="153" spans="1:87" ht="33">
      <c r="A153" s="27"/>
      <c r="B153" s="157">
        <v>50</v>
      </c>
      <c r="C153" s="105" t="s">
        <v>367</v>
      </c>
      <c r="D153" s="104" t="s">
        <v>734</v>
      </c>
      <c r="E153" s="16">
        <v>1</v>
      </c>
      <c r="F153" s="101" t="str">
        <f t="shared" si="44"/>
        <v>000</v>
      </c>
      <c r="G153" s="22">
        <v>0</v>
      </c>
      <c r="H153" s="18" t="s">
        <v>18</v>
      </c>
      <c r="I153" s="18">
        <v>1</v>
      </c>
      <c r="J153" s="18">
        <v>1</v>
      </c>
      <c r="K153" s="18">
        <v>48</v>
      </c>
      <c r="L153" s="18" t="s">
        <v>457</v>
      </c>
      <c r="M153" s="18">
        <v>1</v>
      </c>
      <c r="N153" s="18" t="s">
        <v>368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0</v>
      </c>
      <c r="AG153" s="18">
        <v>0</v>
      </c>
      <c r="AH153" s="18">
        <v>0</v>
      </c>
      <c r="AI153" s="18">
        <v>0</v>
      </c>
      <c r="AJ153" s="18">
        <v>0</v>
      </c>
      <c r="AK153" s="18">
        <v>0</v>
      </c>
      <c r="AL153" s="18">
        <v>0</v>
      </c>
      <c r="AM153" s="18">
        <v>0</v>
      </c>
      <c r="AN153" s="18">
        <v>0</v>
      </c>
      <c r="AO153" s="18">
        <v>0</v>
      </c>
      <c r="AP153" s="18">
        <v>0</v>
      </c>
      <c r="AQ153" s="18">
        <v>0</v>
      </c>
      <c r="AR153" s="18">
        <v>0</v>
      </c>
      <c r="AS153" s="18">
        <v>0</v>
      </c>
      <c r="AT153" s="18">
        <v>0</v>
      </c>
      <c r="AU153" s="18">
        <v>0</v>
      </c>
      <c r="AV153" s="18">
        <v>0</v>
      </c>
      <c r="AW153" s="18">
        <v>0</v>
      </c>
      <c r="AX153" s="18">
        <v>0</v>
      </c>
      <c r="AY153" s="18">
        <v>0</v>
      </c>
      <c r="AZ153" s="18">
        <v>0</v>
      </c>
      <c r="BA153" s="18">
        <v>0</v>
      </c>
      <c r="BB153" s="18">
        <v>0</v>
      </c>
      <c r="BC153" s="18">
        <v>0</v>
      </c>
      <c r="BD153" s="18">
        <v>0</v>
      </c>
      <c r="BE153" s="18">
        <v>0</v>
      </c>
      <c r="BF153" s="23">
        <f>G153</f>
        <v>0</v>
      </c>
      <c r="BG153" s="18">
        <v>0</v>
      </c>
      <c r="BH153" s="18">
        <v>0</v>
      </c>
      <c r="BI153" s="18">
        <v>0</v>
      </c>
      <c r="BJ153" s="18">
        <v>0</v>
      </c>
      <c r="BK153" s="18">
        <v>0</v>
      </c>
      <c r="BL153" s="18">
        <v>0</v>
      </c>
      <c r="BM153" s="18">
        <v>0</v>
      </c>
      <c r="BN153" s="18">
        <v>0</v>
      </c>
      <c r="BO153" s="18">
        <v>0</v>
      </c>
      <c r="BP153" s="18">
        <v>0</v>
      </c>
      <c r="BQ153" s="18">
        <v>0</v>
      </c>
      <c r="BR153" s="18">
        <v>0</v>
      </c>
      <c r="BS153" s="18">
        <v>0</v>
      </c>
      <c r="BT153" s="18">
        <v>0</v>
      </c>
      <c r="BU153" s="18">
        <v>0</v>
      </c>
      <c r="BV153" s="18">
        <v>0</v>
      </c>
      <c r="BW153" s="18">
        <v>0</v>
      </c>
      <c r="BX153" s="18">
        <v>0</v>
      </c>
      <c r="BY153" s="18">
        <v>0</v>
      </c>
      <c r="BZ153" s="18" t="str">
        <f t="shared" si="57"/>
        <v>50</v>
      </c>
      <c r="CA153" s="18" t="s">
        <v>25</v>
      </c>
      <c r="CB153" s="18">
        <f t="shared" si="56"/>
        <v>72</v>
      </c>
      <c r="CC153" s="16" t="str">
        <f t="shared" si="58"/>
        <v>7B010148A8010C000000000000000000000000000000000000000000000000000000000000000000000000000000000000000000000000000000000000000000000000000000507D</v>
      </c>
      <c r="CD153" s="95">
        <v>152</v>
      </c>
      <c r="CE153" s="21"/>
      <c r="CF153" s="18" t="str">
        <f t="shared" si="59"/>
        <v>00</v>
      </c>
      <c r="CG153" s="18">
        <f t="shared" si="60"/>
        <v>0</v>
      </c>
      <c r="CH153" s="20"/>
      <c r="CI153" s="21"/>
    </row>
    <row r="154" spans="1:87" ht="33">
      <c r="A154" s="27"/>
      <c r="B154" s="158"/>
      <c r="C154" s="165" t="s">
        <v>428</v>
      </c>
      <c r="D154" s="104"/>
      <c r="E154" s="16">
        <v>2</v>
      </c>
      <c r="F154" s="101" t="str">
        <f t="shared" si="44"/>
        <v>127</v>
      </c>
      <c r="G154" s="22" t="s">
        <v>246</v>
      </c>
      <c r="H154" s="18" t="s">
        <v>18</v>
      </c>
      <c r="I154" s="18">
        <v>1</v>
      </c>
      <c r="J154" s="18">
        <v>1</v>
      </c>
      <c r="K154" s="18">
        <v>48</v>
      </c>
      <c r="L154" s="18" t="s">
        <v>457</v>
      </c>
      <c r="M154" s="18">
        <v>1</v>
      </c>
      <c r="N154" s="18" t="s">
        <v>368</v>
      </c>
      <c r="O154" s="18">
        <v>0</v>
      </c>
      <c r="P154" s="18">
        <v>0</v>
      </c>
      <c r="Q154" s="18">
        <v>0</v>
      </c>
      <c r="R154" s="18">
        <v>0</v>
      </c>
      <c r="S154" s="18">
        <v>0</v>
      </c>
      <c r="T154" s="18">
        <v>0</v>
      </c>
      <c r="U154" s="18">
        <v>0</v>
      </c>
      <c r="V154" s="18">
        <v>0</v>
      </c>
      <c r="W154" s="18">
        <v>0</v>
      </c>
      <c r="X154" s="18">
        <v>0</v>
      </c>
      <c r="Y154" s="18">
        <v>0</v>
      </c>
      <c r="Z154" s="18">
        <v>0</v>
      </c>
      <c r="AA154" s="18">
        <v>0</v>
      </c>
      <c r="AB154" s="18">
        <v>0</v>
      </c>
      <c r="AC154" s="18">
        <v>0</v>
      </c>
      <c r="AD154" s="18">
        <v>0</v>
      </c>
      <c r="AE154" s="18">
        <v>0</v>
      </c>
      <c r="AF154" s="18">
        <v>0</v>
      </c>
      <c r="AG154" s="18">
        <v>0</v>
      </c>
      <c r="AH154" s="18">
        <v>0</v>
      </c>
      <c r="AI154" s="18">
        <v>0</v>
      </c>
      <c r="AJ154" s="18">
        <v>0</v>
      </c>
      <c r="AK154" s="18">
        <v>0</v>
      </c>
      <c r="AL154" s="18">
        <v>0</v>
      </c>
      <c r="AM154" s="18">
        <v>0</v>
      </c>
      <c r="AN154" s="18">
        <v>0</v>
      </c>
      <c r="AO154" s="18">
        <v>0</v>
      </c>
      <c r="AP154" s="18">
        <v>0</v>
      </c>
      <c r="AQ154" s="18">
        <v>0</v>
      </c>
      <c r="AR154" s="18">
        <v>0</v>
      </c>
      <c r="AS154" s="18">
        <v>0</v>
      </c>
      <c r="AT154" s="18">
        <v>0</v>
      </c>
      <c r="AU154" s="18">
        <v>0</v>
      </c>
      <c r="AV154" s="18">
        <v>0</v>
      </c>
      <c r="AW154" s="18">
        <v>0</v>
      </c>
      <c r="AX154" s="18">
        <v>0</v>
      </c>
      <c r="AY154" s="18">
        <v>0</v>
      </c>
      <c r="AZ154" s="18">
        <v>0</v>
      </c>
      <c r="BA154" s="18">
        <v>0</v>
      </c>
      <c r="BB154" s="18">
        <v>0</v>
      </c>
      <c r="BC154" s="18">
        <v>0</v>
      </c>
      <c r="BD154" s="18">
        <v>0</v>
      </c>
      <c r="BE154" s="18">
        <v>0</v>
      </c>
      <c r="BF154" s="23" t="str">
        <f t="shared" ref="BF154:BF155" si="68">G154</f>
        <v>7F</v>
      </c>
      <c r="BG154" s="18">
        <v>0</v>
      </c>
      <c r="BH154" s="18">
        <v>0</v>
      </c>
      <c r="BI154" s="18">
        <v>0</v>
      </c>
      <c r="BJ154" s="18">
        <v>0</v>
      </c>
      <c r="BK154" s="18">
        <v>0</v>
      </c>
      <c r="BL154" s="18">
        <v>0</v>
      </c>
      <c r="BM154" s="18">
        <v>0</v>
      </c>
      <c r="BN154" s="18">
        <v>0</v>
      </c>
      <c r="BO154" s="18">
        <v>0</v>
      </c>
      <c r="BP154" s="18">
        <v>0</v>
      </c>
      <c r="BQ154" s="18">
        <v>0</v>
      </c>
      <c r="BR154" s="18">
        <v>0</v>
      </c>
      <c r="BS154" s="18">
        <v>0</v>
      </c>
      <c r="BT154" s="18">
        <v>0</v>
      </c>
      <c r="BU154" s="18">
        <v>0</v>
      </c>
      <c r="BV154" s="18">
        <v>0</v>
      </c>
      <c r="BW154" s="18">
        <v>0</v>
      </c>
      <c r="BX154" s="18">
        <v>0</v>
      </c>
      <c r="BY154" s="18">
        <v>0</v>
      </c>
      <c r="BZ154" s="18" t="str">
        <f t="shared" si="57"/>
        <v>51</v>
      </c>
      <c r="CA154" s="18" t="s">
        <v>25</v>
      </c>
      <c r="CB154" s="18">
        <f t="shared" si="56"/>
        <v>72</v>
      </c>
      <c r="CC154" s="16" t="str">
        <f t="shared" si="58"/>
        <v>7B010148A8010C000000000000000000000000000000000000000000000000000000000000000000000000000000000000007F00000000000000000000000000000000000000517D</v>
      </c>
      <c r="CD154" s="95">
        <v>153</v>
      </c>
      <c r="CE154" s="21"/>
      <c r="CF154" s="18" t="str">
        <f t="shared" si="59"/>
        <v>00</v>
      </c>
      <c r="CG154" s="18">
        <f t="shared" si="60"/>
        <v>0</v>
      </c>
      <c r="CH154" s="20"/>
      <c r="CI154" s="21"/>
    </row>
    <row r="155" spans="1:87" ht="33">
      <c r="A155" s="27"/>
      <c r="B155" s="159"/>
      <c r="C155" s="166"/>
      <c r="D155" s="104"/>
      <c r="E155" s="16">
        <v>3</v>
      </c>
      <c r="F155" s="101" t="str">
        <f t="shared" si="44"/>
        <v>255</v>
      </c>
      <c r="G155" s="22" t="s">
        <v>22</v>
      </c>
      <c r="H155" s="18" t="s">
        <v>18</v>
      </c>
      <c r="I155" s="18">
        <v>1</v>
      </c>
      <c r="J155" s="18">
        <v>1</v>
      </c>
      <c r="K155" s="18">
        <v>48</v>
      </c>
      <c r="L155" s="18" t="s">
        <v>457</v>
      </c>
      <c r="M155" s="18">
        <v>1</v>
      </c>
      <c r="N155" s="18" t="s">
        <v>368</v>
      </c>
      <c r="O155" s="18">
        <v>0</v>
      </c>
      <c r="P155" s="18">
        <v>0</v>
      </c>
      <c r="Q155" s="18">
        <v>0</v>
      </c>
      <c r="R155" s="18">
        <v>0</v>
      </c>
      <c r="S155" s="18">
        <v>0</v>
      </c>
      <c r="T155" s="18">
        <v>0</v>
      </c>
      <c r="U155" s="18">
        <v>0</v>
      </c>
      <c r="V155" s="18">
        <v>0</v>
      </c>
      <c r="W155" s="18">
        <v>0</v>
      </c>
      <c r="X155" s="18">
        <v>0</v>
      </c>
      <c r="Y155" s="18">
        <v>0</v>
      </c>
      <c r="Z155" s="18">
        <v>0</v>
      </c>
      <c r="AA155" s="18">
        <v>0</v>
      </c>
      <c r="AB155" s="18">
        <v>0</v>
      </c>
      <c r="AC155" s="18">
        <v>0</v>
      </c>
      <c r="AD155" s="18">
        <v>0</v>
      </c>
      <c r="AE155" s="18">
        <v>0</v>
      </c>
      <c r="AF155" s="18">
        <v>0</v>
      </c>
      <c r="AG155" s="18">
        <v>0</v>
      </c>
      <c r="AH155" s="18">
        <v>0</v>
      </c>
      <c r="AI155" s="18">
        <v>0</v>
      </c>
      <c r="AJ155" s="18">
        <v>0</v>
      </c>
      <c r="AK155" s="18">
        <v>0</v>
      </c>
      <c r="AL155" s="18">
        <v>0</v>
      </c>
      <c r="AM155" s="18">
        <v>0</v>
      </c>
      <c r="AN155" s="18">
        <v>0</v>
      </c>
      <c r="AO155" s="18">
        <v>0</v>
      </c>
      <c r="AP155" s="18">
        <v>0</v>
      </c>
      <c r="AQ155" s="18">
        <v>0</v>
      </c>
      <c r="AR155" s="18">
        <v>0</v>
      </c>
      <c r="AS155" s="18">
        <v>0</v>
      </c>
      <c r="AT155" s="18">
        <v>0</v>
      </c>
      <c r="AU155" s="18">
        <v>0</v>
      </c>
      <c r="AV155" s="18">
        <v>0</v>
      </c>
      <c r="AW155" s="18">
        <v>0</v>
      </c>
      <c r="AX155" s="18">
        <v>0</v>
      </c>
      <c r="AY155" s="18">
        <v>0</v>
      </c>
      <c r="AZ155" s="18">
        <v>0</v>
      </c>
      <c r="BA155" s="18">
        <v>0</v>
      </c>
      <c r="BB155" s="18">
        <v>0</v>
      </c>
      <c r="BC155" s="18">
        <v>0</v>
      </c>
      <c r="BD155" s="18">
        <v>0</v>
      </c>
      <c r="BE155" s="18">
        <v>0</v>
      </c>
      <c r="BF155" s="23" t="str">
        <f t="shared" si="68"/>
        <v>FF</v>
      </c>
      <c r="BG155" s="18">
        <v>0</v>
      </c>
      <c r="BH155" s="18">
        <v>0</v>
      </c>
      <c r="BI155" s="18">
        <v>0</v>
      </c>
      <c r="BJ155" s="18">
        <v>0</v>
      </c>
      <c r="BK155" s="18">
        <v>0</v>
      </c>
      <c r="BL155" s="18">
        <v>0</v>
      </c>
      <c r="BM155" s="18">
        <v>0</v>
      </c>
      <c r="BN155" s="18">
        <v>0</v>
      </c>
      <c r="BO155" s="18">
        <v>0</v>
      </c>
      <c r="BP155" s="18">
        <v>0</v>
      </c>
      <c r="BQ155" s="18">
        <v>0</v>
      </c>
      <c r="BR155" s="18">
        <v>0</v>
      </c>
      <c r="BS155" s="18">
        <v>0</v>
      </c>
      <c r="BT155" s="18">
        <v>0</v>
      </c>
      <c r="BU155" s="18">
        <v>0</v>
      </c>
      <c r="BV155" s="18">
        <v>0</v>
      </c>
      <c r="BW155" s="18">
        <v>0</v>
      </c>
      <c r="BX155" s="18">
        <v>0</v>
      </c>
      <c r="BY155" s="18">
        <v>0</v>
      </c>
      <c r="BZ155" s="18" t="str">
        <f t="shared" si="57"/>
        <v>51</v>
      </c>
      <c r="CA155" s="18" t="s">
        <v>25</v>
      </c>
      <c r="CB155" s="18">
        <f t="shared" si="56"/>
        <v>72</v>
      </c>
      <c r="CC155" s="16" t="str">
        <f t="shared" si="58"/>
        <v>7B010148A8010C00000000000000000000000000000000000000000000000000000000000000000000000000000000000000FF00000000000000000000000000000000000000517D</v>
      </c>
      <c r="CD155" s="95">
        <v>154</v>
      </c>
      <c r="CE155" s="21"/>
      <c r="CF155" s="18" t="str">
        <f t="shared" si="59"/>
        <v>00</v>
      </c>
      <c r="CG155" s="18">
        <f t="shared" si="60"/>
        <v>0</v>
      </c>
      <c r="CH155" s="20"/>
      <c r="CI155" s="21"/>
    </row>
    <row r="156" spans="1:87" ht="33">
      <c r="A156" s="27"/>
      <c r="B156" s="157">
        <v>51</v>
      </c>
      <c r="C156" s="105" t="s">
        <v>369</v>
      </c>
      <c r="D156" s="104" t="s">
        <v>736</v>
      </c>
      <c r="E156" s="16">
        <v>1</v>
      </c>
      <c r="F156" s="101" t="str">
        <f t="shared" si="44"/>
        <v>000</v>
      </c>
      <c r="G156" s="22">
        <v>0</v>
      </c>
      <c r="H156" s="18" t="s">
        <v>18</v>
      </c>
      <c r="I156" s="18">
        <v>1</v>
      </c>
      <c r="J156" s="18">
        <v>1</v>
      </c>
      <c r="K156" s="18">
        <v>48</v>
      </c>
      <c r="L156" s="18" t="s">
        <v>457</v>
      </c>
      <c r="M156" s="18">
        <v>1</v>
      </c>
      <c r="N156" s="18" t="s">
        <v>368</v>
      </c>
      <c r="O156" s="18">
        <v>0</v>
      </c>
      <c r="P156" s="18">
        <v>0</v>
      </c>
      <c r="Q156" s="18">
        <v>0</v>
      </c>
      <c r="R156" s="18">
        <v>0</v>
      </c>
      <c r="S156" s="18">
        <v>0</v>
      </c>
      <c r="T156" s="18">
        <v>0</v>
      </c>
      <c r="U156" s="18">
        <v>0</v>
      </c>
      <c r="V156" s="18">
        <v>0</v>
      </c>
      <c r="W156" s="18">
        <v>0</v>
      </c>
      <c r="X156" s="18">
        <v>0</v>
      </c>
      <c r="Y156" s="18">
        <v>0</v>
      </c>
      <c r="Z156" s="18">
        <v>0</v>
      </c>
      <c r="AA156" s="18">
        <v>0</v>
      </c>
      <c r="AB156" s="18">
        <v>0</v>
      </c>
      <c r="AC156" s="18">
        <v>0</v>
      </c>
      <c r="AD156" s="18">
        <v>0</v>
      </c>
      <c r="AE156" s="18">
        <v>0</v>
      </c>
      <c r="AF156" s="18">
        <v>0</v>
      </c>
      <c r="AG156" s="18">
        <v>0</v>
      </c>
      <c r="AH156" s="18">
        <v>0</v>
      </c>
      <c r="AI156" s="18">
        <v>0</v>
      </c>
      <c r="AJ156" s="18">
        <v>0</v>
      </c>
      <c r="AK156" s="18">
        <v>0</v>
      </c>
      <c r="AL156" s="18">
        <v>0</v>
      </c>
      <c r="AM156" s="18">
        <v>0</v>
      </c>
      <c r="AN156" s="18">
        <v>0</v>
      </c>
      <c r="AO156" s="18">
        <v>0</v>
      </c>
      <c r="AP156" s="18">
        <v>0</v>
      </c>
      <c r="AQ156" s="18">
        <v>0</v>
      </c>
      <c r="AR156" s="18">
        <v>0</v>
      </c>
      <c r="AS156" s="18">
        <v>0</v>
      </c>
      <c r="AT156" s="18">
        <v>0</v>
      </c>
      <c r="AU156" s="18">
        <v>0</v>
      </c>
      <c r="AV156" s="18">
        <v>0</v>
      </c>
      <c r="AW156" s="18">
        <v>0</v>
      </c>
      <c r="AX156" s="18">
        <v>0</v>
      </c>
      <c r="AY156" s="18">
        <v>0</v>
      </c>
      <c r="AZ156" s="18">
        <v>0</v>
      </c>
      <c r="BA156" s="18">
        <v>0</v>
      </c>
      <c r="BB156" s="18">
        <v>0</v>
      </c>
      <c r="BC156" s="18">
        <v>0</v>
      </c>
      <c r="BD156" s="18">
        <v>0</v>
      </c>
      <c r="BE156" s="18">
        <v>0</v>
      </c>
      <c r="BF156" s="18">
        <v>0</v>
      </c>
      <c r="BG156" s="23">
        <f>G156</f>
        <v>0</v>
      </c>
      <c r="BH156" s="18">
        <v>0</v>
      </c>
      <c r="BI156" s="18">
        <v>0</v>
      </c>
      <c r="BJ156" s="18">
        <v>0</v>
      </c>
      <c r="BK156" s="18">
        <v>0</v>
      </c>
      <c r="BL156" s="18">
        <v>0</v>
      </c>
      <c r="BM156" s="18">
        <v>0</v>
      </c>
      <c r="BN156" s="18">
        <v>0</v>
      </c>
      <c r="BO156" s="18">
        <v>0</v>
      </c>
      <c r="BP156" s="18">
        <v>0</v>
      </c>
      <c r="BQ156" s="18">
        <v>0</v>
      </c>
      <c r="BR156" s="18">
        <v>0</v>
      </c>
      <c r="BS156" s="18">
        <v>0</v>
      </c>
      <c r="BT156" s="18">
        <v>0</v>
      </c>
      <c r="BU156" s="18">
        <v>0</v>
      </c>
      <c r="BV156" s="18">
        <v>0</v>
      </c>
      <c r="BW156" s="18">
        <v>0</v>
      </c>
      <c r="BX156" s="18">
        <v>0</v>
      </c>
      <c r="BY156" s="18">
        <v>0</v>
      </c>
      <c r="BZ156" s="18" t="str">
        <f t="shared" si="57"/>
        <v>50</v>
      </c>
      <c r="CA156" s="18" t="s">
        <v>25</v>
      </c>
      <c r="CB156" s="18">
        <f t="shared" si="56"/>
        <v>72</v>
      </c>
      <c r="CC156" s="16" t="str">
        <f t="shared" si="58"/>
        <v>7B010148A8010C000000000000000000000000000000000000000000000000000000000000000000000000000000000000000000000000000000000000000000000000000000507D</v>
      </c>
      <c r="CD156" s="95">
        <v>155</v>
      </c>
      <c r="CE156" s="21"/>
      <c r="CF156" s="18" t="str">
        <f t="shared" si="59"/>
        <v>00</v>
      </c>
      <c r="CG156" s="18">
        <f t="shared" si="60"/>
        <v>0</v>
      </c>
      <c r="CH156" s="20"/>
      <c r="CI156" s="21"/>
    </row>
    <row r="157" spans="1:87" ht="33">
      <c r="A157" s="27"/>
      <c r="B157" s="158"/>
      <c r="C157" s="165" t="s">
        <v>429</v>
      </c>
      <c r="D157" s="104"/>
      <c r="E157" s="16">
        <v>2</v>
      </c>
      <c r="F157" s="101" t="str">
        <f t="shared" si="44"/>
        <v>127</v>
      </c>
      <c r="G157" s="22" t="s">
        <v>246</v>
      </c>
      <c r="H157" s="18" t="s">
        <v>18</v>
      </c>
      <c r="I157" s="18">
        <v>1</v>
      </c>
      <c r="J157" s="18">
        <v>1</v>
      </c>
      <c r="K157" s="18">
        <v>48</v>
      </c>
      <c r="L157" s="18" t="s">
        <v>457</v>
      </c>
      <c r="M157" s="18">
        <v>1</v>
      </c>
      <c r="N157" s="18" t="s">
        <v>368</v>
      </c>
      <c r="O157" s="18">
        <v>0</v>
      </c>
      <c r="P157" s="18">
        <v>0</v>
      </c>
      <c r="Q157" s="18">
        <v>0</v>
      </c>
      <c r="R157" s="18">
        <v>0</v>
      </c>
      <c r="S157" s="18">
        <v>0</v>
      </c>
      <c r="T157" s="18">
        <v>0</v>
      </c>
      <c r="U157" s="18">
        <v>0</v>
      </c>
      <c r="V157" s="18">
        <v>0</v>
      </c>
      <c r="W157" s="18">
        <v>0</v>
      </c>
      <c r="X157" s="18">
        <v>0</v>
      </c>
      <c r="Y157" s="18">
        <v>0</v>
      </c>
      <c r="Z157" s="18">
        <v>0</v>
      </c>
      <c r="AA157" s="18">
        <v>0</v>
      </c>
      <c r="AB157" s="18">
        <v>0</v>
      </c>
      <c r="AC157" s="18">
        <v>0</v>
      </c>
      <c r="AD157" s="18">
        <v>0</v>
      </c>
      <c r="AE157" s="18">
        <v>0</v>
      </c>
      <c r="AF157" s="18">
        <v>0</v>
      </c>
      <c r="AG157" s="18">
        <v>0</v>
      </c>
      <c r="AH157" s="18">
        <v>0</v>
      </c>
      <c r="AI157" s="18">
        <v>0</v>
      </c>
      <c r="AJ157" s="18">
        <v>0</v>
      </c>
      <c r="AK157" s="18">
        <v>0</v>
      </c>
      <c r="AL157" s="18">
        <v>0</v>
      </c>
      <c r="AM157" s="18">
        <v>0</v>
      </c>
      <c r="AN157" s="18">
        <v>0</v>
      </c>
      <c r="AO157" s="18">
        <v>0</v>
      </c>
      <c r="AP157" s="18">
        <v>0</v>
      </c>
      <c r="AQ157" s="18">
        <v>0</v>
      </c>
      <c r="AR157" s="18">
        <v>0</v>
      </c>
      <c r="AS157" s="18">
        <v>0</v>
      </c>
      <c r="AT157" s="18">
        <v>0</v>
      </c>
      <c r="AU157" s="18">
        <v>0</v>
      </c>
      <c r="AV157" s="18">
        <v>0</v>
      </c>
      <c r="AW157" s="18">
        <v>0</v>
      </c>
      <c r="AX157" s="18">
        <v>0</v>
      </c>
      <c r="AY157" s="18">
        <v>0</v>
      </c>
      <c r="AZ157" s="18">
        <v>0</v>
      </c>
      <c r="BA157" s="18">
        <v>0</v>
      </c>
      <c r="BB157" s="18">
        <v>0</v>
      </c>
      <c r="BC157" s="18">
        <v>0</v>
      </c>
      <c r="BD157" s="18">
        <v>0</v>
      </c>
      <c r="BE157" s="18">
        <v>0</v>
      </c>
      <c r="BF157" s="18">
        <v>0</v>
      </c>
      <c r="BG157" s="23" t="str">
        <f t="shared" ref="BG157:BG158" si="69">G157</f>
        <v>7F</v>
      </c>
      <c r="BH157" s="18">
        <v>0</v>
      </c>
      <c r="BI157" s="18">
        <v>0</v>
      </c>
      <c r="BJ157" s="18">
        <v>0</v>
      </c>
      <c r="BK157" s="18">
        <v>0</v>
      </c>
      <c r="BL157" s="18">
        <v>0</v>
      </c>
      <c r="BM157" s="18">
        <v>0</v>
      </c>
      <c r="BN157" s="18">
        <v>0</v>
      </c>
      <c r="BO157" s="18">
        <v>0</v>
      </c>
      <c r="BP157" s="18">
        <v>0</v>
      </c>
      <c r="BQ157" s="18">
        <v>0</v>
      </c>
      <c r="BR157" s="18">
        <v>0</v>
      </c>
      <c r="BS157" s="18">
        <v>0</v>
      </c>
      <c r="BT157" s="18">
        <v>0</v>
      </c>
      <c r="BU157" s="18">
        <v>0</v>
      </c>
      <c r="BV157" s="18">
        <v>0</v>
      </c>
      <c r="BW157" s="18">
        <v>0</v>
      </c>
      <c r="BX157" s="18">
        <v>0</v>
      </c>
      <c r="BY157" s="18">
        <v>0</v>
      </c>
      <c r="BZ157" s="18" t="str">
        <f t="shared" si="57"/>
        <v>51</v>
      </c>
      <c r="CA157" s="18" t="s">
        <v>25</v>
      </c>
      <c r="CB157" s="18">
        <f t="shared" si="56"/>
        <v>72</v>
      </c>
      <c r="CC157" s="16" t="str">
        <f t="shared" si="58"/>
        <v>7B010148A8010C00000000000000000000000000000000000000000000000000000000000000000000000000000000000000007F000000000000000000000000000000000000517D</v>
      </c>
      <c r="CD157" s="95">
        <v>156</v>
      </c>
      <c r="CE157" s="21"/>
      <c r="CF157" s="18" t="str">
        <f t="shared" si="59"/>
        <v>00</v>
      </c>
      <c r="CG157" s="18">
        <f t="shared" si="60"/>
        <v>0</v>
      </c>
      <c r="CH157" s="20"/>
      <c r="CI157" s="21"/>
    </row>
    <row r="158" spans="1:87" ht="33">
      <c r="A158" s="27"/>
      <c r="B158" s="159"/>
      <c r="C158" s="166"/>
      <c r="D158" s="104"/>
      <c r="E158" s="16">
        <v>3</v>
      </c>
      <c r="F158" s="101" t="str">
        <f t="shared" si="44"/>
        <v>255</v>
      </c>
      <c r="G158" s="22" t="s">
        <v>22</v>
      </c>
      <c r="H158" s="18" t="s">
        <v>18</v>
      </c>
      <c r="I158" s="18">
        <v>1</v>
      </c>
      <c r="J158" s="18">
        <v>1</v>
      </c>
      <c r="K158" s="18">
        <v>48</v>
      </c>
      <c r="L158" s="18" t="s">
        <v>457</v>
      </c>
      <c r="M158" s="18">
        <v>1</v>
      </c>
      <c r="N158" s="18" t="s">
        <v>368</v>
      </c>
      <c r="O158" s="18">
        <v>0</v>
      </c>
      <c r="P158" s="18">
        <v>0</v>
      </c>
      <c r="Q158" s="18">
        <v>0</v>
      </c>
      <c r="R158" s="18">
        <v>0</v>
      </c>
      <c r="S158" s="18">
        <v>0</v>
      </c>
      <c r="T158" s="18">
        <v>0</v>
      </c>
      <c r="U158" s="18">
        <v>0</v>
      </c>
      <c r="V158" s="18">
        <v>0</v>
      </c>
      <c r="W158" s="18">
        <v>0</v>
      </c>
      <c r="X158" s="18">
        <v>0</v>
      </c>
      <c r="Y158" s="18">
        <v>0</v>
      </c>
      <c r="Z158" s="18">
        <v>0</v>
      </c>
      <c r="AA158" s="18">
        <v>0</v>
      </c>
      <c r="AB158" s="18">
        <v>0</v>
      </c>
      <c r="AC158" s="18">
        <v>0</v>
      </c>
      <c r="AD158" s="18">
        <v>0</v>
      </c>
      <c r="AE158" s="18">
        <v>0</v>
      </c>
      <c r="AF158" s="18">
        <v>0</v>
      </c>
      <c r="AG158" s="18">
        <v>0</v>
      </c>
      <c r="AH158" s="18">
        <v>0</v>
      </c>
      <c r="AI158" s="18">
        <v>0</v>
      </c>
      <c r="AJ158" s="18">
        <v>0</v>
      </c>
      <c r="AK158" s="18">
        <v>0</v>
      </c>
      <c r="AL158" s="18">
        <v>0</v>
      </c>
      <c r="AM158" s="18">
        <v>0</v>
      </c>
      <c r="AN158" s="18">
        <v>0</v>
      </c>
      <c r="AO158" s="18">
        <v>0</v>
      </c>
      <c r="AP158" s="18">
        <v>0</v>
      </c>
      <c r="AQ158" s="18">
        <v>0</v>
      </c>
      <c r="AR158" s="18">
        <v>0</v>
      </c>
      <c r="AS158" s="18">
        <v>0</v>
      </c>
      <c r="AT158" s="18">
        <v>0</v>
      </c>
      <c r="AU158" s="18">
        <v>0</v>
      </c>
      <c r="AV158" s="18">
        <v>0</v>
      </c>
      <c r="AW158" s="18">
        <v>0</v>
      </c>
      <c r="AX158" s="18">
        <v>0</v>
      </c>
      <c r="AY158" s="18">
        <v>0</v>
      </c>
      <c r="AZ158" s="18">
        <v>0</v>
      </c>
      <c r="BA158" s="18">
        <v>0</v>
      </c>
      <c r="BB158" s="18">
        <v>0</v>
      </c>
      <c r="BC158" s="18">
        <v>0</v>
      </c>
      <c r="BD158" s="18">
        <v>0</v>
      </c>
      <c r="BE158" s="18">
        <v>0</v>
      </c>
      <c r="BF158" s="18">
        <v>0</v>
      </c>
      <c r="BG158" s="23" t="str">
        <f t="shared" si="69"/>
        <v>FF</v>
      </c>
      <c r="BH158" s="18">
        <v>0</v>
      </c>
      <c r="BI158" s="18">
        <v>0</v>
      </c>
      <c r="BJ158" s="18">
        <v>0</v>
      </c>
      <c r="BK158" s="18">
        <v>0</v>
      </c>
      <c r="BL158" s="18">
        <v>0</v>
      </c>
      <c r="BM158" s="18">
        <v>0</v>
      </c>
      <c r="BN158" s="18">
        <v>0</v>
      </c>
      <c r="BO158" s="18">
        <v>0</v>
      </c>
      <c r="BP158" s="18">
        <v>0</v>
      </c>
      <c r="BQ158" s="18">
        <v>0</v>
      </c>
      <c r="BR158" s="18">
        <v>0</v>
      </c>
      <c r="BS158" s="18">
        <v>0</v>
      </c>
      <c r="BT158" s="18">
        <v>0</v>
      </c>
      <c r="BU158" s="18">
        <v>0</v>
      </c>
      <c r="BV158" s="18">
        <v>0</v>
      </c>
      <c r="BW158" s="18">
        <v>0</v>
      </c>
      <c r="BX158" s="18">
        <v>0</v>
      </c>
      <c r="BY158" s="18">
        <v>0</v>
      </c>
      <c r="BZ158" s="18" t="str">
        <f t="shared" si="57"/>
        <v>51</v>
      </c>
      <c r="CA158" s="18" t="s">
        <v>25</v>
      </c>
      <c r="CB158" s="18">
        <f t="shared" si="56"/>
        <v>72</v>
      </c>
      <c r="CC158" s="16" t="str">
        <f t="shared" si="58"/>
        <v>7B010148A8010C0000000000000000000000000000000000000000000000000000000000000000000000000000000000000000FF000000000000000000000000000000000000517D</v>
      </c>
      <c r="CD158" s="95">
        <v>157</v>
      </c>
      <c r="CE158" s="21"/>
      <c r="CF158" s="18" t="str">
        <f t="shared" si="59"/>
        <v>00</v>
      </c>
      <c r="CG158" s="18">
        <f t="shared" si="60"/>
        <v>0</v>
      </c>
      <c r="CH158" s="20"/>
      <c r="CI158" s="21"/>
    </row>
    <row r="159" spans="1:87" ht="33">
      <c r="A159" s="27"/>
      <c r="B159" s="157">
        <v>52</v>
      </c>
      <c r="C159" s="105" t="s">
        <v>367</v>
      </c>
      <c r="D159" s="104" t="s">
        <v>734</v>
      </c>
      <c r="E159" s="16">
        <v>1</v>
      </c>
      <c r="F159" s="101" t="str">
        <f t="shared" si="44"/>
        <v>000</v>
      </c>
      <c r="G159" s="22">
        <v>0</v>
      </c>
      <c r="H159" s="18" t="s">
        <v>18</v>
      </c>
      <c r="I159" s="18">
        <v>1</v>
      </c>
      <c r="J159" s="18">
        <v>1</v>
      </c>
      <c r="K159" s="18">
        <v>48</v>
      </c>
      <c r="L159" s="18" t="s">
        <v>457</v>
      </c>
      <c r="M159" s="18">
        <v>1</v>
      </c>
      <c r="N159" s="18" t="s">
        <v>368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0</v>
      </c>
      <c r="X159" s="18">
        <v>0</v>
      </c>
      <c r="Y159" s="18">
        <v>0</v>
      </c>
      <c r="Z159" s="18">
        <v>0</v>
      </c>
      <c r="AA159" s="18">
        <v>0</v>
      </c>
      <c r="AB159" s="18">
        <v>0</v>
      </c>
      <c r="AC159" s="18">
        <v>0</v>
      </c>
      <c r="AD159" s="18">
        <v>0</v>
      </c>
      <c r="AE159" s="18">
        <v>0</v>
      </c>
      <c r="AF159" s="18">
        <v>0</v>
      </c>
      <c r="AG159" s="18">
        <v>0</v>
      </c>
      <c r="AH159" s="18">
        <v>0</v>
      </c>
      <c r="AI159" s="18">
        <v>0</v>
      </c>
      <c r="AJ159" s="18">
        <v>0</v>
      </c>
      <c r="AK159" s="18">
        <v>0</v>
      </c>
      <c r="AL159" s="18">
        <v>0</v>
      </c>
      <c r="AM159" s="18">
        <v>0</v>
      </c>
      <c r="AN159" s="18">
        <v>0</v>
      </c>
      <c r="AO159" s="18">
        <v>0</v>
      </c>
      <c r="AP159" s="18">
        <v>0</v>
      </c>
      <c r="AQ159" s="18">
        <v>0</v>
      </c>
      <c r="AR159" s="18">
        <v>0</v>
      </c>
      <c r="AS159" s="18">
        <v>0</v>
      </c>
      <c r="AT159" s="18">
        <v>0</v>
      </c>
      <c r="AU159" s="18">
        <v>0</v>
      </c>
      <c r="AV159" s="18">
        <v>0</v>
      </c>
      <c r="AW159" s="18">
        <v>0</v>
      </c>
      <c r="AX159" s="18">
        <v>0</v>
      </c>
      <c r="AY159" s="18">
        <v>0</v>
      </c>
      <c r="AZ159" s="18">
        <v>0</v>
      </c>
      <c r="BA159" s="18">
        <v>0</v>
      </c>
      <c r="BB159" s="18">
        <v>0</v>
      </c>
      <c r="BC159" s="18">
        <v>0</v>
      </c>
      <c r="BD159" s="18">
        <v>0</v>
      </c>
      <c r="BE159" s="18">
        <v>0</v>
      </c>
      <c r="BF159" s="18">
        <v>0</v>
      </c>
      <c r="BG159" s="18">
        <v>0</v>
      </c>
      <c r="BH159" s="23">
        <f>G159</f>
        <v>0</v>
      </c>
      <c r="BI159" s="18">
        <v>0</v>
      </c>
      <c r="BJ159" s="18">
        <v>0</v>
      </c>
      <c r="BK159" s="18">
        <v>0</v>
      </c>
      <c r="BL159" s="18">
        <v>0</v>
      </c>
      <c r="BM159" s="18">
        <v>0</v>
      </c>
      <c r="BN159" s="18">
        <v>0</v>
      </c>
      <c r="BO159" s="18">
        <v>0</v>
      </c>
      <c r="BP159" s="18">
        <v>0</v>
      </c>
      <c r="BQ159" s="18">
        <v>0</v>
      </c>
      <c r="BR159" s="18">
        <v>0</v>
      </c>
      <c r="BS159" s="18">
        <v>0</v>
      </c>
      <c r="BT159" s="18">
        <v>0</v>
      </c>
      <c r="BU159" s="18">
        <v>0</v>
      </c>
      <c r="BV159" s="18">
        <v>0</v>
      </c>
      <c r="BW159" s="18">
        <v>0</v>
      </c>
      <c r="BX159" s="18">
        <v>0</v>
      </c>
      <c r="BY159" s="18">
        <v>0</v>
      </c>
      <c r="BZ159" s="18" t="str">
        <f t="shared" si="57"/>
        <v>50</v>
      </c>
      <c r="CA159" s="18" t="s">
        <v>25</v>
      </c>
      <c r="CB159" s="18">
        <f t="shared" si="56"/>
        <v>72</v>
      </c>
      <c r="CC159" s="16" t="str">
        <f t="shared" si="58"/>
        <v>7B010148A8010C000000000000000000000000000000000000000000000000000000000000000000000000000000000000000000000000000000000000000000000000000000507D</v>
      </c>
      <c r="CD159" s="95">
        <v>158</v>
      </c>
      <c r="CE159" s="21"/>
      <c r="CF159" s="18" t="str">
        <f t="shared" si="59"/>
        <v>00</v>
      </c>
      <c r="CG159" s="18">
        <f t="shared" si="60"/>
        <v>0</v>
      </c>
      <c r="CH159" s="20"/>
      <c r="CI159" s="21"/>
    </row>
    <row r="160" spans="1:87" ht="33">
      <c r="A160" s="27"/>
      <c r="B160" s="158"/>
      <c r="C160" s="165" t="s">
        <v>430</v>
      </c>
      <c r="D160" s="104"/>
      <c r="E160" s="16">
        <v>2</v>
      </c>
      <c r="F160" s="101" t="str">
        <f t="shared" si="44"/>
        <v>127</v>
      </c>
      <c r="G160" s="22" t="s">
        <v>246</v>
      </c>
      <c r="H160" s="18" t="s">
        <v>18</v>
      </c>
      <c r="I160" s="18">
        <v>1</v>
      </c>
      <c r="J160" s="18">
        <v>1</v>
      </c>
      <c r="K160" s="18">
        <v>48</v>
      </c>
      <c r="L160" s="18" t="s">
        <v>457</v>
      </c>
      <c r="M160" s="18">
        <v>1</v>
      </c>
      <c r="N160" s="18" t="s">
        <v>368</v>
      </c>
      <c r="O160" s="18">
        <v>0</v>
      </c>
      <c r="P160" s="18">
        <v>0</v>
      </c>
      <c r="Q160" s="18">
        <v>0</v>
      </c>
      <c r="R160" s="18">
        <v>0</v>
      </c>
      <c r="S160" s="18">
        <v>0</v>
      </c>
      <c r="T160" s="18">
        <v>0</v>
      </c>
      <c r="U160" s="18">
        <v>0</v>
      </c>
      <c r="V160" s="18">
        <v>0</v>
      </c>
      <c r="W160" s="18">
        <v>0</v>
      </c>
      <c r="X160" s="18">
        <v>0</v>
      </c>
      <c r="Y160" s="18">
        <v>0</v>
      </c>
      <c r="Z160" s="18">
        <v>0</v>
      </c>
      <c r="AA160" s="18">
        <v>0</v>
      </c>
      <c r="AB160" s="18">
        <v>0</v>
      </c>
      <c r="AC160" s="18">
        <v>0</v>
      </c>
      <c r="AD160" s="18">
        <v>0</v>
      </c>
      <c r="AE160" s="18">
        <v>0</v>
      </c>
      <c r="AF160" s="18">
        <v>0</v>
      </c>
      <c r="AG160" s="18">
        <v>0</v>
      </c>
      <c r="AH160" s="18">
        <v>0</v>
      </c>
      <c r="AI160" s="18">
        <v>0</v>
      </c>
      <c r="AJ160" s="18">
        <v>0</v>
      </c>
      <c r="AK160" s="18">
        <v>0</v>
      </c>
      <c r="AL160" s="18">
        <v>0</v>
      </c>
      <c r="AM160" s="18">
        <v>0</v>
      </c>
      <c r="AN160" s="18">
        <v>0</v>
      </c>
      <c r="AO160" s="18">
        <v>0</v>
      </c>
      <c r="AP160" s="18">
        <v>0</v>
      </c>
      <c r="AQ160" s="18">
        <v>0</v>
      </c>
      <c r="AR160" s="18">
        <v>0</v>
      </c>
      <c r="AS160" s="18">
        <v>0</v>
      </c>
      <c r="AT160" s="18">
        <v>0</v>
      </c>
      <c r="AU160" s="18">
        <v>0</v>
      </c>
      <c r="AV160" s="18">
        <v>0</v>
      </c>
      <c r="AW160" s="18">
        <v>0</v>
      </c>
      <c r="AX160" s="18">
        <v>0</v>
      </c>
      <c r="AY160" s="18">
        <v>0</v>
      </c>
      <c r="AZ160" s="18">
        <v>0</v>
      </c>
      <c r="BA160" s="18">
        <v>0</v>
      </c>
      <c r="BB160" s="18">
        <v>0</v>
      </c>
      <c r="BC160" s="18">
        <v>0</v>
      </c>
      <c r="BD160" s="18">
        <v>0</v>
      </c>
      <c r="BE160" s="18">
        <v>0</v>
      </c>
      <c r="BF160" s="18">
        <v>0</v>
      </c>
      <c r="BG160" s="18">
        <v>0</v>
      </c>
      <c r="BH160" s="23" t="str">
        <f t="shared" ref="BH160:BH161" si="70">G160</f>
        <v>7F</v>
      </c>
      <c r="BI160" s="18">
        <v>0</v>
      </c>
      <c r="BJ160" s="18">
        <v>0</v>
      </c>
      <c r="BK160" s="18">
        <v>0</v>
      </c>
      <c r="BL160" s="18">
        <v>0</v>
      </c>
      <c r="BM160" s="18">
        <v>0</v>
      </c>
      <c r="BN160" s="18">
        <v>0</v>
      </c>
      <c r="BO160" s="18">
        <v>0</v>
      </c>
      <c r="BP160" s="18">
        <v>0</v>
      </c>
      <c r="BQ160" s="18">
        <v>0</v>
      </c>
      <c r="BR160" s="18">
        <v>0</v>
      </c>
      <c r="BS160" s="18">
        <v>0</v>
      </c>
      <c r="BT160" s="18">
        <v>0</v>
      </c>
      <c r="BU160" s="18">
        <v>0</v>
      </c>
      <c r="BV160" s="18">
        <v>0</v>
      </c>
      <c r="BW160" s="18">
        <v>0</v>
      </c>
      <c r="BX160" s="18">
        <v>0</v>
      </c>
      <c r="BY160" s="18">
        <v>0</v>
      </c>
      <c r="BZ160" s="18" t="str">
        <f t="shared" si="57"/>
        <v>51</v>
      </c>
      <c r="CA160" s="18" t="s">
        <v>25</v>
      </c>
      <c r="CB160" s="18">
        <f t="shared" si="56"/>
        <v>72</v>
      </c>
      <c r="CC160" s="16" t="str">
        <f t="shared" si="58"/>
        <v>7B010148A8010C0000000000000000000000000000000000000000000000000000000000000000000000000000000000000000007F0000000000000000000000000000000000517D</v>
      </c>
      <c r="CD160" s="95">
        <v>159</v>
      </c>
      <c r="CE160" s="21"/>
      <c r="CF160" s="18" t="str">
        <f t="shared" si="59"/>
        <v>00</v>
      </c>
      <c r="CG160" s="18">
        <f t="shared" si="60"/>
        <v>0</v>
      </c>
      <c r="CH160" s="20"/>
      <c r="CI160" s="21"/>
    </row>
    <row r="161" spans="1:87" ht="33">
      <c r="A161" s="27"/>
      <c r="B161" s="159"/>
      <c r="C161" s="166"/>
      <c r="D161" s="104"/>
      <c r="E161" s="16">
        <v>3</v>
      </c>
      <c r="F161" s="101" t="str">
        <f t="shared" si="44"/>
        <v>255</v>
      </c>
      <c r="G161" s="22" t="s">
        <v>22</v>
      </c>
      <c r="H161" s="18" t="s">
        <v>18</v>
      </c>
      <c r="I161" s="18">
        <v>1</v>
      </c>
      <c r="J161" s="18">
        <v>1</v>
      </c>
      <c r="K161" s="18">
        <v>48</v>
      </c>
      <c r="L161" s="18" t="s">
        <v>457</v>
      </c>
      <c r="M161" s="18">
        <v>1</v>
      </c>
      <c r="N161" s="18" t="s">
        <v>368</v>
      </c>
      <c r="O161" s="18">
        <v>0</v>
      </c>
      <c r="P161" s="18">
        <v>0</v>
      </c>
      <c r="Q161" s="18">
        <v>0</v>
      </c>
      <c r="R161" s="18">
        <v>0</v>
      </c>
      <c r="S161" s="18">
        <v>0</v>
      </c>
      <c r="T161" s="18">
        <v>0</v>
      </c>
      <c r="U161" s="18">
        <v>0</v>
      </c>
      <c r="V161" s="18">
        <v>0</v>
      </c>
      <c r="W161" s="18">
        <v>0</v>
      </c>
      <c r="X161" s="18">
        <v>0</v>
      </c>
      <c r="Y161" s="18">
        <v>0</v>
      </c>
      <c r="Z161" s="18">
        <v>0</v>
      </c>
      <c r="AA161" s="18">
        <v>0</v>
      </c>
      <c r="AB161" s="18">
        <v>0</v>
      </c>
      <c r="AC161" s="18">
        <v>0</v>
      </c>
      <c r="AD161" s="18">
        <v>0</v>
      </c>
      <c r="AE161" s="18">
        <v>0</v>
      </c>
      <c r="AF161" s="18">
        <v>0</v>
      </c>
      <c r="AG161" s="18">
        <v>0</v>
      </c>
      <c r="AH161" s="18">
        <v>0</v>
      </c>
      <c r="AI161" s="18">
        <v>0</v>
      </c>
      <c r="AJ161" s="18">
        <v>0</v>
      </c>
      <c r="AK161" s="18">
        <v>0</v>
      </c>
      <c r="AL161" s="18">
        <v>0</v>
      </c>
      <c r="AM161" s="18">
        <v>0</v>
      </c>
      <c r="AN161" s="18">
        <v>0</v>
      </c>
      <c r="AO161" s="18">
        <v>0</v>
      </c>
      <c r="AP161" s="18">
        <v>0</v>
      </c>
      <c r="AQ161" s="18">
        <v>0</v>
      </c>
      <c r="AR161" s="18">
        <v>0</v>
      </c>
      <c r="AS161" s="18">
        <v>0</v>
      </c>
      <c r="AT161" s="18">
        <v>0</v>
      </c>
      <c r="AU161" s="18">
        <v>0</v>
      </c>
      <c r="AV161" s="18">
        <v>0</v>
      </c>
      <c r="AW161" s="18">
        <v>0</v>
      </c>
      <c r="AX161" s="18">
        <v>0</v>
      </c>
      <c r="AY161" s="18">
        <v>0</v>
      </c>
      <c r="AZ161" s="18">
        <v>0</v>
      </c>
      <c r="BA161" s="18">
        <v>0</v>
      </c>
      <c r="BB161" s="18">
        <v>0</v>
      </c>
      <c r="BC161" s="18">
        <v>0</v>
      </c>
      <c r="BD161" s="18">
        <v>0</v>
      </c>
      <c r="BE161" s="18">
        <v>0</v>
      </c>
      <c r="BF161" s="18">
        <v>0</v>
      </c>
      <c r="BG161" s="18">
        <v>0</v>
      </c>
      <c r="BH161" s="23" t="str">
        <f t="shared" si="70"/>
        <v>FF</v>
      </c>
      <c r="BI161" s="18">
        <v>0</v>
      </c>
      <c r="BJ161" s="18">
        <v>0</v>
      </c>
      <c r="BK161" s="18">
        <v>0</v>
      </c>
      <c r="BL161" s="18">
        <v>0</v>
      </c>
      <c r="BM161" s="18">
        <v>0</v>
      </c>
      <c r="BN161" s="18">
        <v>0</v>
      </c>
      <c r="BO161" s="18">
        <v>0</v>
      </c>
      <c r="BP161" s="18">
        <v>0</v>
      </c>
      <c r="BQ161" s="18">
        <v>0</v>
      </c>
      <c r="BR161" s="18">
        <v>0</v>
      </c>
      <c r="BS161" s="18">
        <v>0</v>
      </c>
      <c r="BT161" s="18">
        <v>0</v>
      </c>
      <c r="BU161" s="18">
        <v>0</v>
      </c>
      <c r="BV161" s="18">
        <v>0</v>
      </c>
      <c r="BW161" s="18">
        <v>0</v>
      </c>
      <c r="BX161" s="18">
        <v>0</v>
      </c>
      <c r="BY161" s="18">
        <v>0</v>
      </c>
      <c r="BZ161" s="18" t="str">
        <f t="shared" si="57"/>
        <v>51</v>
      </c>
      <c r="CA161" s="18" t="s">
        <v>25</v>
      </c>
      <c r="CB161" s="18">
        <f t="shared" si="56"/>
        <v>72</v>
      </c>
      <c r="CC161" s="16" t="str">
        <f t="shared" si="58"/>
        <v>7B010148A8010C000000000000000000000000000000000000000000000000000000000000000000000000000000000000000000FF0000000000000000000000000000000000517D</v>
      </c>
      <c r="CD161" s="95">
        <v>160</v>
      </c>
      <c r="CE161" s="21"/>
      <c r="CF161" s="18" t="str">
        <f t="shared" si="59"/>
        <v>00</v>
      </c>
      <c r="CG161" s="18">
        <f t="shared" si="60"/>
        <v>0</v>
      </c>
      <c r="CH161" s="20"/>
      <c r="CI161" s="21"/>
    </row>
    <row r="162" spans="1:87" ht="33">
      <c r="A162" s="27"/>
      <c r="B162" s="157">
        <v>53</v>
      </c>
      <c r="C162" s="105" t="s">
        <v>369</v>
      </c>
      <c r="D162" s="104" t="s">
        <v>736</v>
      </c>
      <c r="E162" s="16">
        <v>1</v>
      </c>
      <c r="F162" s="101" t="str">
        <f t="shared" ref="F162:F212" si="71">TEXT(HEX2DEC(G162),"000")</f>
        <v>000</v>
      </c>
      <c r="G162" s="22">
        <v>0</v>
      </c>
      <c r="H162" s="18" t="s">
        <v>18</v>
      </c>
      <c r="I162" s="18">
        <v>1</v>
      </c>
      <c r="J162" s="18">
        <v>1</v>
      </c>
      <c r="K162" s="18">
        <v>48</v>
      </c>
      <c r="L162" s="18" t="s">
        <v>457</v>
      </c>
      <c r="M162" s="18">
        <v>1</v>
      </c>
      <c r="N162" s="18" t="s">
        <v>368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</v>
      </c>
      <c r="AG162" s="18">
        <v>0</v>
      </c>
      <c r="AH162" s="18">
        <v>0</v>
      </c>
      <c r="AI162" s="18">
        <v>0</v>
      </c>
      <c r="AJ162" s="18">
        <v>0</v>
      </c>
      <c r="AK162" s="18">
        <v>0</v>
      </c>
      <c r="AL162" s="18">
        <v>0</v>
      </c>
      <c r="AM162" s="18">
        <v>0</v>
      </c>
      <c r="AN162" s="18">
        <v>0</v>
      </c>
      <c r="AO162" s="18">
        <v>0</v>
      </c>
      <c r="AP162" s="18">
        <v>0</v>
      </c>
      <c r="AQ162" s="18">
        <v>0</v>
      </c>
      <c r="AR162" s="18">
        <v>0</v>
      </c>
      <c r="AS162" s="18">
        <v>0</v>
      </c>
      <c r="AT162" s="18">
        <v>0</v>
      </c>
      <c r="AU162" s="18">
        <v>0</v>
      </c>
      <c r="AV162" s="18">
        <v>0</v>
      </c>
      <c r="AW162" s="18">
        <v>0</v>
      </c>
      <c r="AX162" s="18">
        <v>0</v>
      </c>
      <c r="AY162" s="18">
        <v>0</v>
      </c>
      <c r="AZ162" s="18">
        <v>0</v>
      </c>
      <c r="BA162" s="18">
        <v>0</v>
      </c>
      <c r="BB162" s="18">
        <v>0</v>
      </c>
      <c r="BC162" s="18">
        <v>0</v>
      </c>
      <c r="BD162" s="18">
        <v>0</v>
      </c>
      <c r="BE162" s="18">
        <v>0</v>
      </c>
      <c r="BF162" s="18">
        <v>0</v>
      </c>
      <c r="BG162" s="18">
        <v>0</v>
      </c>
      <c r="BH162" s="18">
        <v>0</v>
      </c>
      <c r="BI162" s="23">
        <f>G162</f>
        <v>0</v>
      </c>
      <c r="BJ162" s="18">
        <v>0</v>
      </c>
      <c r="BK162" s="18">
        <v>0</v>
      </c>
      <c r="BL162" s="18">
        <v>0</v>
      </c>
      <c r="BM162" s="18">
        <v>0</v>
      </c>
      <c r="BN162" s="18">
        <v>0</v>
      </c>
      <c r="BO162" s="18">
        <v>0</v>
      </c>
      <c r="BP162" s="18">
        <v>0</v>
      </c>
      <c r="BQ162" s="18">
        <v>0</v>
      </c>
      <c r="BR162" s="18">
        <v>0</v>
      </c>
      <c r="BS162" s="18">
        <v>0</v>
      </c>
      <c r="BT162" s="18">
        <v>0</v>
      </c>
      <c r="BU162" s="18">
        <v>0</v>
      </c>
      <c r="BV162" s="18">
        <v>0</v>
      </c>
      <c r="BW162" s="18">
        <v>0</v>
      </c>
      <c r="BX162" s="18">
        <v>0</v>
      </c>
      <c r="BY162" s="18">
        <v>0</v>
      </c>
      <c r="BZ162" s="18" t="str">
        <f t="shared" si="57"/>
        <v>50</v>
      </c>
      <c r="CA162" s="18" t="s">
        <v>25</v>
      </c>
      <c r="CB162" s="18">
        <f t="shared" si="56"/>
        <v>72</v>
      </c>
      <c r="CC162" s="16" t="str">
        <f t="shared" si="58"/>
        <v>7B010148A8010C000000000000000000000000000000000000000000000000000000000000000000000000000000000000000000000000000000000000000000000000000000507D</v>
      </c>
      <c r="CD162" s="95">
        <v>161</v>
      </c>
      <c r="CE162" s="21"/>
      <c r="CF162" s="18" t="str">
        <f t="shared" si="59"/>
        <v>00</v>
      </c>
      <c r="CG162" s="18">
        <f t="shared" si="60"/>
        <v>0</v>
      </c>
      <c r="CH162" s="20"/>
      <c r="CI162" s="21"/>
    </row>
    <row r="163" spans="1:87" ht="33">
      <c r="A163" s="27"/>
      <c r="B163" s="158"/>
      <c r="C163" s="165" t="s">
        <v>431</v>
      </c>
      <c r="D163" s="104"/>
      <c r="E163" s="16">
        <v>2</v>
      </c>
      <c r="F163" s="101" t="str">
        <f t="shared" si="71"/>
        <v>127</v>
      </c>
      <c r="G163" s="22" t="s">
        <v>246</v>
      </c>
      <c r="H163" s="18" t="s">
        <v>18</v>
      </c>
      <c r="I163" s="18">
        <v>1</v>
      </c>
      <c r="J163" s="18">
        <v>1</v>
      </c>
      <c r="K163" s="18">
        <v>48</v>
      </c>
      <c r="L163" s="18" t="s">
        <v>457</v>
      </c>
      <c r="M163" s="18">
        <v>1</v>
      </c>
      <c r="N163" s="18" t="s">
        <v>368</v>
      </c>
      <c r="O163" s="18">
        <v>0</v>
      </c>
      <c r="P163" s="18">
        <v>0</v>
      </c>
      <c r="Q163" s="18">
        <v>0</v>
      </c>
      <c r="R163" s="18">
        <v>0</v>
      </c>
      <c r="S163" s="18">
        <v>0</v>
      </c>
      <c r="T163" s="18">
        <v>0</v>
      </c>
      <c r="U163" s="18">
        <v>0</v>
      </c>
      <c r="V163" s="18">
        <v>0</v>
      </c>
      <c r="W163" s="18">
        <v>0</v>
      </c>
      <c r="X163" s="18">
        <v>0</v>
      </c>
      <c r="Y163" s="18">
        <v>0</v>
      </c>
      <c r="Z163" s="18">
        <v>0</v>
      </c>
      <c r="AA163" s="18">
        <v>0</v>
      </c>
      <c r="AB163" s="18">
        <v>0</v>
      </c>
      <c r="AC163" s="18">
        <v>0</v>
      </c>
      <c r="AD163" s="18">
        <v>0</v>
      </c>
      <c r="AE163" s="18">
        <v>0</v>
      </c>
      <c r="AF163" s="18">
        <v>0</v>
      </c>
      <c r="AG163" s="18">
        <v>0</v>
      </c>
      <c r="AH163" s="18">
        <v>0</v>
      </c>
      <c r="AI163" s="18">
        <v>0</v>
      </c>
      <c r="AJ163" s="18">
        <v>0</v>
      </c>
      <c r="AK163" s="18">
        <v>0</v>
      </c>
      <c r="AL163" s="18">
        <v>0</v>
      </c>
      <c r="AM163" s="18">
        <v>0</v>
      </c>
      <c r="AN163" s="18">
        <v>0</v>
      </c>
      <c r="AO163" s="18">
        <v>0</v>
      </c>
      <c r="AP163" s="18">
        <v>0</v>
      </c>
      <c r="AQ163" s="18">
        <v>0</v>
      </c>
      <c r="AR163" s="18">
        <v>0</v>
      </c>
      <c r="AS163" s="18">
        <v>0</v>
      </c>
      <c r="AT163" s="18">
        <v>0</v>
      </c>
      <c r="AU163" s="18">
        <v>0</v>
      </c>
      <c r="AV163" s="18">
        <v>0</v>
      </c>
      <c r="AW163" s="18">
        <v>0</v>
      </c>
      <c r="AX163" s="18">
        <v>0</v>
      </c>
      <c r="AY163" s="18">
        <v>0</v>
      </c>
      <c r="AZ163" s="18">
        <v>0</v>
      </c>
      <c r="BA163" s="18">
        <v>0</v>
      </c>
      <c r="BB163" s="18">
        <v>0</v>
      </c>
      <c r="BC163" s="18">
        <v>0</v>
      </c>
      <c r="BD163" s="18">
        <v>0</v>
      </c>
      <c r="BE163" s="18">
        <v>0</v>
      </c>
      <c r="BF163" s="18">
        <v>0</v>
      </c>
      <c r="BG163" s="18">
        <v>0</v>
      </c>
      <c r="BH163" s="18">
        <v>0</v>
      </c>
      <c r="BI163" s="23" t="str">
        <f t="shared" ref="BI163:BI164" si="72">G163</f>
        <v>7F</v>
      </c>
      <c r="BJ163" s="18">
        <v>0</v>
      </c>
      <c r="BK163" s="18">
        <v>0</v>
      </c>
      <c r="BL163" s="18">
        <v>0</v>
      </c>
      <c r="BM163" s="18">
        <v>0</v>
      </c>
      <c r="BN163" s="18">
        <v>0</v>
      </c>
      <c r="BO163" s="18">
        <v>0</v>
      </c>
      <c r="BP163" s="18">
        <v>0</v>
      </c>
      <c r="BQ163" s="18">
        <v>0</v>
      </c>
      <c r="BR163" s="18">
        <v>0</v>
      </c>
      <c r="BS163" s="18">
        <v>0</v>
      </c>
      <c r="BT163" s="18">
        <v>0</v>
      </c>
      <c r="BU163" s="18">
        <v>0</v>
      </c>
      <c r="BV163" s="18">
        <v>0</v>
      </c>
      <c r="BW163" s="18">
        <v>0</v>
      </c>
      <c r="BX163" s="18">
        <v>0</v>
      </c>
      <c r="BY163" s="18">
        <v>0</v>
      </c>
      <c r="BZ163" s="18" t="str">
        <f t="shared" si="57"/>
        <v>51</v>
      </c>
      <c r="CA163" s="18" t="s">
        <v>25</v>
      </c>
      <c r="CB163" s="18">
        <f t="shared" si="56"/>
        <v>72</v>
      </c>
      <c r="CC163" s="16" t="str">
        <f t="shared" si="58"/>
        <v>7B010148A8010C000000000000000000000000000000000000000000000000000000000000000000000000000000000000000000007F00000000000000000000000000000000517D</v>
      </c>
      <c r="CD163" s="95">
        <v>162</v>
      </c>
      <c r="CE163" s="21"/>
      <c r="CF163" s="18" t="str">
        <f t="shared" si="59"/>
        <v>00</v>
      </c>
      <c r="CG163" s="18">
        <f t="shared" si="60"/>
        <v>0</v>
      </c>
      <c r="CH163" s="20"/>
      <c r="CI163" s="21"/>
    </row>
    <row r="164" spans="1:87" ht="33">
      <c r="A164" s="27"/>
      <c r="B164" s="159"/>
      <c r="C164" s="166"/>
      <c r="D164" s="104"/>
      <c r="E164" s="16">
        <v>3</v>
      </c>
      <c r="F164" s="101" t="str">
        <f t="shared" si="71"/>
        <v>255</v>
      </c>
      <c r="G164" s="22" t="s">
        <v>22</v>
      </c>
      <c r="H164" s="18" t="s">
        <v>18</v>
      </c>
      <c r="I164" s="18">
        <v>1</v>
      </c>
      <c r="J164" s="18">
        <v>1</v>
      </c>
      <c r="K164" s="18">
        <v>48</v>
      </c>
      <c r="L164" s="18" t="s">
        <v>457</v>
      </c>
      <c r="M164" s="18">
        <v>1</v>
      </c>
      <c r="N164" s="18" t="s">
        <v>368</v>
      </c>
      <c r="O164" s="18">
        <v>0</v>
      </c>
      <c r="P164" s="18">
        <v>0</v>
      </c>
      <c r="Q164" s="18">
        <v>0</v>
      </c>
      <c r="R164" s="18">
        <v>0</v>
      </c>
      <c r="S164" s="18">
        <v>0</v>
      </c>
      <c r="T164" s="18">
        <v>0</v>
      </c>
      <c r="U164" s="18">
        <v>0</v>
      </c>
      <c r="V164" s="18">
        <v>0</v>
      </c>
      <c r="W164" s="18">
        <v>0</v>
      </c>
      <c r="X164" s="18">
        <v>0</v>
      </c>
      <c r="Y164" s="18">
        <v>0</v>
      </c>
      <c r="Z164" s="18">
        <v>0</v>
      </c>
      <c r="AA164" s="18">
        <v>0</v>
      </c>
      <c r="AB164" s="18">
        <v>0</v>
      </c>
      <c r="AC164" s="18">
        <v>0</v>
      </c>
      <c r="AD164" s="18">
        <v>0</v>
      </c>
      <c r="AE164" s="18">
        <v>0</v>
      </c>
      <c r="AF164" s="18">
        <v>0</v>
      </c>
      <c r="AG164" s="18">
        <v>0</v>
      </c>
      <c r="AH164" s="18">
        <v>0</v>
      </c>
      <c r="AI164" s="18">
        <v>0</v>
      </c>
      <c r="AJ164" s="18">
        <v>0</v>
      </c>
      <c r="AK164" s="18">
        <v>0</v>
      </c>
      <c r="AL164" s="18">
        <v>0</v>
      </c>
      <c r="AM164" s="18">
        <v>0</v>
      </c>
      <c r="AN164" s="18">
        <v>0</v>
      </c>
      <c r="AO164" s="18">
        <v>0</v>
      </c>
      <c r="AP164" s="18">
        <v>0</v>
      </c>
      <c r="AQ164" s="18">
        <v>0</v>
      </c>
      <c r="AR164" s="18">
        <v>0</v>
      </c>
      <c r="AS164" s="18">
        <v>0</v>
      </c>
      <c r="AT164" s="18">
        <v>0</v>
      </c>
      <c r="AU164" s="18">
        <v>0</v>
      </c>
      <c r="AV164" s="18">
        <v>0</v>
      </c>
      <c r="AW164" s="18">
        <v>0</v>
      </c>
      <c r="AX164" s="18">
        <v>0</v>
      </c>
      <c r="AY164" s="18">
        <v>0</v>
      </c>
      <c r="AZ164" s="18">
        <v>0</v>
      </c>
      <c r="BA164" s="18">
        <v>0</v>
      </c>
      <c r="BB164" s="18">
        <v>0</v>
      </c>
      <c r="BC164" s="18">
        <v>0</v>
      </c>
      <c r="BD164" s="18">
        <v>0</v>
      </c>
      <c r="BE164" s="18">
        <v>0</v>
      </c>
      <c r="BF164" s="18">
        <v>0</v>
      </c>
      <c r="BG164" s="18">
        <v>0</v>
      </c>
      <c r="BH164" s="18">
        <v>0</v>
      </c>
      <c r="BI164" s="23" t="str">
        <f t="shared" si="72"/>
        <v>FF</v>
      </c>
      <c r="BJ164" s="18">
        <v>0</v>
      </c>
      <c r="BK164" s="18">
        <v>0</v>
      </c>
      <c r="BL164" s="18">
        <v>0</v>
      </c>
      <c r="BM164" s="18">
        <v>0</v>
      </c>
      <c r="BN164" s="18">
        <v>0</v>
      </c>
      <c r="BO164" s="18">
        <v>0</v>
      </c>
      <c r="BP164" s="18">
        <v>0</v>
      </c>
      <c r="BQ164" s="18">
        <v>0</v>
      </c>
      <c r="BR164" s="18">
        <v>0</v>
      </c>
      <c r="BS164" s="18">
        <v>0</v>
      </c>
      <c r="BT164" s="18">
        <v>0</v>
      </c>
      <c r="BU164" s="18">
        <v>0</v>
      </c>
      <c r="BV164" s="18">
        <v>0</v>
      </c>
      <c r="BW164" s="18">
        <v>0</v>
      </c>
      <c r="BX164" s="18">
        <v>0</v>
      </c>
      <c r="BY164" s="18">
        <v>0</v>
      </c>
      <c r="BZ164" s="18" t="str">
        <f t="shared" si="57"/>
        <v>51</v>
      </c>
      <c r="CA164" s="18" t="s">
        <v>25</v>
      </c>
      <c r="CB164" s="18">
        <f t="shared" si="56"/>
        <v>72</v>
      </c>
      <c r="CC164" s="16" t="str">
        <f t="shared" si="58"/>
        <v>7B010148A8010C00000000000000000000000000000000000000000000000000000000000000000000000000000000000000000000FF00000000000000000000000000000000517D</v>
      </c>
      <c r="CD164" s="95">
        <v>163</v>
      </c>
      <c r="CE164" s="21"/>
      <c r="CF164" s="18" t="str">
        <f t="shared" si="59"/>
        <v>00</v>
      </c>
      <c r="CG164" s="18">
        <f t="shared" si="60"/>
        <v>0</v>
      </c>
      <c r="CH164" s="20"/>
      <c r="CI164" s="21"/>
    </row>
    <row r="165" spans="1:87" ht="33">
      <c r="A165" s="27"/>
      <c r="B165" s="157">
        <v>54</v>
      </c>
      <c r="C165" s="105" t="s">
        <v>367</v>
      </c>
      <c r="D165" s="104" t="s">
        <v>734</v>
      </c>
      <c r="E165" s="16">
        <v>1</v>
      </c>
      <c r="F165" s="101" t="str">
        <f t="shared" si="71"/>
        <v>000</v>
      </c>
      <c r="G165" s="22">
        <v>0</v>
      </c>
      <c r="H165" s="18" t="s">
        <v>18</v>
      </c>
      <c r="I165" s="18">
        <v>1</v>
      </c>
      <c r="J165" s="18">
        <v>1</v>
      </c>
      <c r="K165" s="18">
        <v>48</v>
      </c>
      <c r="L165" s="18" t="s">
        <v>457</v>
      </c>
      <c r="M165" s="18">
        <v>1</v>
      </c>
      <c r="N165" s="18" t="s">
        <v>368</v>
      </c>
      <c r="O165" s="18">
        <v>0</v>
      </c>
      <c r="P165" s="18">
        <v>0</v>
      </c>
      <c r="Q165" s="18">
        <v>0</v>
      </c>
      <c r="R165" s="18">
        <v>0</v>
      </c>
      <c r="S165" s="18">
        <v>0</v>
      </c>
      <c r="T165" s="18">
        <v>0</v>
      </c>
      <c r="U165" s="18">
        <v>0</v>
      </c>
      <c r="V165" s="18">
        <v>0</v>
      </c>
      <c r="W165" s="18">
        <v>0</v>
      </c>
      <c r="X165" s="18">
        <v>0</v>
      </c>
      <c r="Y165" s="18">
        <v>0</v>
      </c>
      <c r="Z165" s="18">
        <v>0</v>
      </c>
      <c r="AA165" s="18">
        <v>0</v>
      </c>
      <c r="AB165" s="18">
        <v>0</v>
      </c>
      <c r="AC165" s="18">
        <v>0</v>
      </c>
      <c r="AD165" s="18">
        <v>0</v>
      </c>
      <c r="AE165" s="18">
        <v>0</v>
      </c>
      <c r="AF165" s="18">
        <v>0</v>
      </c>
      <c r="AG165" s="18">
        <v>0</v>
      </c>
      <c r="AH165" s="18">
        <v>0</v>
      </c>
      <c r="AI165" s="18">
        <v>0</v>
      </c>
      <c r="AJ165" s="18">
        <v>0</v>
      </c>
      <c r="AK165" s="18">
        <v>0</v>
      </c>
      <c r="AL165" s="18">
        <v>0</v>
      </c>
      <c r="AM165" s="18">
        <v>0</v>
      </c>
      <c r="AN165" s="18">
        <v>0</v>
      </c>
      <c r="AO165" s="18">
        <v>0</v>
      </c>
      <c r="AP165" s="18">
        <v>0</v>
      </c>
      <c r="AQ165" s="18">
        <v>0</v>
      </c>
      <c r="AR165" s="18">
        <v>0</v>
      </c>
      <c r="AS165" s="18">
        <v>0</v>
      </c>
      <c r="AT165" s="18">
        <v>0</v>
      </c>
      <c r="AU165" s="18">
        <v>0</v>
      </c>
      <c r="AV165" s="18">
        <v>0</v>
      </c>
      <c r="AW165" s="18">
        <v>0</v>
      </c>
      <c r="AX165" s="18">
        <v>0</v>
      </c>
      <c r="AY165" s="18">
        <v>0</v>
      </c>
      <c r="AZ165" s="18">
        <v>0</v>
      </c>
      <c r="BA165" s="18">
        <v>0</v>
      </c>
      <c r="BB165" s="18">
        <v>0</v>
      </c>
      <c r="BC165" s="18">
        <v>0</v>
      </c>
      <c r="BD165" s="18">
        <v>0</v>
      </c>
      <c r="BE165" s="18">
        <v>0</v>
      </c>
      <c r="BF165" s="18">
        <v>0</v>
      </c>
      <c r="BG165" s="18">
        <v>0</v>
      </c>
      <c r="BH165" s="18">
        <v>0</v>
      </c>
      <c r="BI165" s="18">
        <v>0</v>
      </c>
      <c r="BJ165" s="23">
        <f>G165</f>
        <v>0</v>
      </c>
      <c r="BK165" s="18">
        <v>0</v>
      </c>
      <c r="BL165" s="18">
        <v>0</v>
      </c>
      <c r="BM165" s="18">
        <v>0</v>
      </c>
      <c r="BN165" s="18">
        <v>0</v>
      </c>
      <c r="BO165" s="18">
        <v>0</v>
      </c>
      <c r="BP165" s="18">
        <v>0</v>
      </c>
      <c r="BQ165" s="18">
        <v>0</v>
      </c>
      <c r="BR165" s="18">
        <v>0</v>
      </c>
      <c r="BS165" s="18">
        <v>0</v>
      </c>
      <c r="BT165" s="18">
        <v>0</v>
      </c>
      <c r="BU165" s="18">
        <v>0</v>
      </c>
      <c r="BV165" s="18">
        <v>0</v>
      </c>
      <c r="BW165" s="18">
        <v>0</v>
      </c>
      <c r="BX165" s="18">
        <v>0</v>
      </c>
      <c r="BY165" s="18">
        <v>0</v>
      </c>
      <c r="BZ165" s="18" t="str">
        <f t="shared" si="57"/>
        <v>50</v>
      </c>
      <c r="CA165" s="18" t="s">
        <v>25</v>
      </c>
      <c r="CB165" s="18">
        <f t="shared" si="56"/>
        <v>72</v>
      </c>
      <c r="CC165" s="16" t="str">
        <f t="shared" si="58"/>
        <v>7B010148A8010C000000000000000000000000000000000000000000000000000000000000000000000000000000000000000000000000000000000000000000000000000000507D</v>
      </c>
      <c r="CD165" s="95">
        <v>164</v>
      </c>
      <c r="CE165" s="21"/>
      <c r="CF165" s="18" t="str">
        <f t="shared" si="59"/>
        <v>00</v>
      </c>
      <c r="CG165" s="18">
        <f t="shared" si="60"/>
        <v>0</v>
      </c>
      <c r="CH165" s="20"/>
      <c r="CI165" s="21"/>
    </row>
    <row r="166" spans="1:87" ht="33">
      <c r="A166" s="27"/>
      <c r="B166" s="158"/>
      <c r="C166" s="165" t="s">
        <v>432</v>
      </c>
      <c r="D166" s="104"/>
      <c r="E166" s="16">
        <v>2</v>
      </c>
      <c r="F166" s="101" t="str">
        <f t="shared" si="71"/>
        <v>127</v>
      </c>
      <c r="G166" s="22" t="s">
        <v>246</v>
      </c>
      <c r="H166" s="18" t="s">
        <v>18</v>
      </c>
      <c r="I166" s="18">
        <v>1</v>
      </c>
      <c r="J166" s="18">
        <v>1</v>
      </c>
      <c r="K166" s="18">
        <v>48</v>
      </c>
      <c r="L166" s="18" t="s">
        <v>457</v>
      </c>
      <c r="M166" s="18">
        <v>1</v>
      </c>
      <c r="N166" s="18" t="s">
        <v>368</v>
      </c>
      <c r="O166" s="18">
        <v>0</v>
      </c>
      <c r="P166" s="18">
        <v>0</v>
      </c>
      <c r="Q166" s="18">
        <v>0</v>
      </c>
      <c r="R166" s="18">
        <v>0</v>
      </c>
      <c r="S166" s="18">
        <v>0</v>
      </c>
      <c r="T166" s="18">
        <v>0</v>
      </c>
      <c r="U166" s="18">
        <v>0</v>
      </c>
      <c r="V166" s="18">
        <v>0</v>
      </c>
      <c r="W166" s="18">
        <v>0</v>
      </c>
      <c r="X166" s="18">
        <v>0</v>
      </c>
      <c r="Y166" s="18">
        <v>0</v>
      </c>
      <c r="Z166" s="18">
        <v>0</v>
      </c>
      <c r="AA166" s="18">
        <v>0</v>
      </c>
      <c r="AB166" s="18">
        <v>0</v>
      </c>
      <c r="AC166" s="18">
        <v>0</v>
      </c>
      <c r="AD166" s="18">
        <v>0</v>
      </c>
      <c r="AE166" s="18">
        <v>0</v>
      </c>
      <c r="AF166" s="18">
        <v>0</v>
      </c>
      <c r="AG166" s="18">
        <v>0</v>
      </c>
      <c r="AH166" s="18">
        <v>0</v>
      </c>
      <c r="AI166" s="18">
        <v>0</v>
      </c>
      <c r="AJ166" s="18">
        <v>0</v>
      </c>
      <c r="AK166" s="18">
        <v>0</v>
      </c>
      <c r="AL166" s="18">
        <v>0</v>
      </c>
      <c r="AM166" s="18">
        <v>0</v>
      </c>
      <c r="AN166" s="18">
        <v>0</v>
      </c>
      <c r="AO166" s="18">
        <v>0</v>
      </c>
      <c r="AP166" s="18">
        <v>0</v>
      </c>
      <c r="AQ166" s="18">
        <v>0</v>
      </c>
      <c r="AR166" s="18">
        <v>0</v>
      </c>
      <c r="AS166" s="18">
        <v>0</v>
      </c>
      <c r="AT166" s="18">
        <v>0</v>
      </c>
      <c r="AU166" s="18">
        <v>0</v>
      </c>
      <c r="AV166" s="18">
        <v>0</v>
      </c>
      <c r="AW166" s="18">
        <v>0</v>
      </c>
      <c r="AX166" s="18">
        <v>0</v>
      </c>
      <c r="AY166" s="18">
        <v>0</v>
      </c>
      <c r="AZ166" s="18">
        <v>0</v>
      </c>
      <c r="BA166" s="18">
        <v>0</v>
      </c>
      <c r="BB166" s="18">
        <v>0</v>
      </c>
      <c r="BC166" s="18">
        <v>0</v>
      </c>
      <c r="BD166" s="18">
        <v>0</v>
      </c>
      <c r="BE166" s="18">
        <v>0</v>
      </c>
      <c r="BF166" s="18">
        <v>0</v>
      </c>
      <c r="BG166" s="18">
        <v>0</v>
      </c>
      <c r="BH166" s="18">
        <v>0</v>
      </c>
      <c r="BI166" s="18">
        <v>0</v>
      </c>
      <c r="BJ166" s="23" t="str">
        <f t="shared" ref="BJ166:BJ167" si="73">G166</f>
        <v>7F</v>
      </c>
      <c r="BK166" s="18">
        <v>0</v>
      </c>
      <c r="BL166" s="18">
        <v>0</v>
      </c>
      <c r="BM166" s="18">
        <v>0</v>
      </c>
      <c r="BN166" s="18">
        <v>0</v>
      </c>
      <c r="BO166" s="18">
        <v>0</v>
      </c>
      <c r="BP166" s="18">
        <v>0</v>
      </c>
      <c r="BQ166" s="18">
        <v>0</v>
      </c>
      <c r="BR166" s="18">
        <v>0</v>
      </c>
      <c r="BS166" s="18">
        <v>0</v>
      </c>
      <c r="BT166" s="18">
        <v>0</v>
      </c>
      <c r="BU166" s="18">
        <v>0</v>
      </c>
      <c r="BV166" s="18">
        <v>0</v>
      </c>
      <c r="BW166" s="18">
        <v>0</v>
      </c>
      <c r="BX166" s="18">
        <v>0</v>
      </c>
      <c r="BY166" s="18">
        <v>0</v>
      </c>
      <c r="BZ166" s="18" t="str">
        <f t="shared" si="57"/>
        <v>51</v>
      </c>
      <c r="CA166" s="18" t="s">
        <v>25</v>
      </c>
      <c r="CB166" s="18">
        <f t="shared" si="56"/>
        <v>72</v>
      </c>
      <c r="CC166" s="16" t="str">
        <f t="shared" si="58"/>
        <v>7B010148A8010C00000000000000000000000000000000000000000000000000000000000000000000000000000000000000000000007F000000000000000000000000000000517D</v>
      </c>
      <c r="CD166" s="95">
        <v>165</v>
      </c>
      <c r="CE166" s="21"/>
      <c r="CF166" s="18" t="str">
        <f t="shared" si="59"/>
        <v>00</v>
      </c>
      <c r="CG166" s="18">
        <f t="shared" si="60"/>
        <v>0</v>
      </c>
      <c r="CH166" s="20"/>
      <c r="CI166" s="21"/>
    </row>
    <row r="167" spans="1:87" ht="33">
      <c r="A167" s="27"/>
      <c r="B167" s="159"/>
      <c r="C167" s="166"/>
      <c r="D167" s="104"/>
      <c r="E167" s="16">
        <v>3</v>
      </c>
      <c r="F167" s="101" t="str">
        <f t="shared" si="71"/>
        <v>255</v>
      </c>
      <c r="G167" s="22" t="s">
        <v>22</v>
      </c>
      <c r="H167" s="18" t="s">
        <v>18</v>
      </c>
      <c r="I167" s="18">
        <v>1</v>
      </c>
      <c r="J167" s="18">
        <v>1</v>
      </c>
      <c r="K167" s="18">
        <v>48</v>
      </c>
      <c r="L167" s="18" t="s">
        <v>457</v>
      </c>
      <c r="M167" s="18">
        <v>1</v>
      </c>
      <c r="N167" s="18" t="s">
        <v>368</v>
      </c>
      <c r="O167" s="18">
        <v>0</v>
      </c>
      <c r="P167" s="18">
        <v>0</v>
      </c>
      <c r="Q167" s="18">
        <v>0</v>
      </c>
      <c r="R167" s="18">
        <v>0</v>
      </c>
      <c r="S167" s="18">
        <v>0</v>
      </c>
      <c r="T167" s="18">
        <v>0</v>
      </c>
      <c r="U167" s="18">
        <v>0</v>
      </c>
      <c r="V167" s="18">
        <v>0</v>
      </c>
      <c r="W167" s="18">
        <v>0</v>
      </c>
      <c r="X167" s="18">
        <v>0</v>
      </c>
      <c r="Y167" s="18">
        <v>0</v>
      </c>
      <c r="Z167" s="18">
        <v>0</v>
      </c>
      <c r="AA167" s="18">
        <v>0</v>
      </c>
      <c r="AB167" s="18">
        <v>0</v>
      </c>
      <c r="AC167" s="18">
        <v>0</v>
      </c>
      <c r="AD167" s="18">
        <v>0</v>
      </c>
      <c r="AE167" s="18">
        <v>0</v>
      </c>
      <c r="AF167" s="18">
        <v>0</v>
      </c>
      <c r="AG167" s="18">
        <v>0</v>
      </c>
      <c r="AH167" s="18">
        <v>0</v>
      </c>
      <c r="AI167" s="18">
        <v>0</v>
      </c>
      <c r="AJ167" s="18">
        <v>0</v>
      </c>
      <c r="AK167" s="18">
        <v>0</v>
      </c>
      <c r="AL167" s="18">
        <v>0</v>
      </c>
      <c r="AM167" s="18">
        <v>0</v>
      </c>
      <c r="AN167" s="18">
        <v>0</v>
      </c>
      <c r="AO167" s="18">
        <v>0</v>
      </c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0</v>
      </c>
      <c r="AV167" s="18">
        <v>0</v>
      </c>
      <c r="AW167" s="18">
        <v>0</v>
      </c>
      <c r="AX167" s="18">
        <v>0</v>
      </c>
      <c r="AY167" s="18">
        <v>0</v>
      </c>
      <c r="AZ167" s="18">
        <v>0</v>
      </c>
      <c r="BA167" s="18">
        <v>0</v>
      </c>
      <c r="BB167" s="18">
        <v>0</v>
      </c>
      <c r="BC167" s="18">
        <v>0</v>
      </c>
      <c r="BD167" s="18">
        <v>0</v>
      </c>
      <c r="BE167" s="18">
        <v>0</v>
      </c>
      <c r="BF167" s="18">
        <v>0</v>
      </c>
      <c r="BG167" s="18">
        <v>0</v>
      </c>
      <c r="BH167" s="18">
        <v>0</v>
      </c>
      <c r="BI167" s="18">
        <v>0</v>
      </c>
      <c r="BJ167" s="23" t="str">
        <f t="shared" si="73"/>
        <v>FF</v>
      </c>
      <c r="BK167" s="18">
        <v>0</v>
      </c>
      <c r="BL167" s="18">
        <v>0</v>
      </c>
      <c r="BM167" s="18">
        <v>0</v>
      </c>
      <c r="BN167" s="18">
        <v>0</v>
      </c>
      <c r="BO167" s="18">
        <v>0</v>
      </c>
      <c r="BP167" s="18">
        <v>0</v>
      </c>
      <c r="BQ167" s="18">
        <v>0</v>
      </c>
      <c r="BR167" s="18">
        <v>0</v>
      </c>
      <c r="BS167" s="18">
        <v>0</v>
      </c>
      <c r="BT167" s="18">
        <v>0</v>
      </c>
      <c r="BU167" s="18">
        <v>0</v>
      </c>
      <c r="BV167" s="18">
        <v>0</v>
      </c>
      <c r="BW167" s="18">
        <v>0</v>
      </c>
      <c r="BX167" s="18">
        <v>0</v>
      </c>
      <c r="BY167" s="18">
        <v>0</v>
      </c>
      <c r="BZ167" s="18" t="str">
        <f t="shared" si="57"/>
        <v>51</v>
      </c>
      <c r="CA167" s="18" t="s">
        <v>25</v>
      </c>
      <c r="CB167" s="18">
        <f t="shared" si="56"/>
        <v>72</v>
      </c>
      <c r="CC167" s="16" t="str">
        <f t="shared" si="58"/>
        <v>7B010148A8010C0000000000000000000000000000000000000000000000000000000000000000000000000000000000000000000000FF000000000000000000000000000000517D</v>
      </c>
      <c r="CD167" s="95">
        <v>166</v>
      </c>
      <c r="CE167" s="21"/>
      <c r="CF167" s="18" t="str">
        <f t="shared" si="59"/>
        <v>00</v>
      </c>
      <c r="CG167" s="18">
        <f t="shared" si="60"/>
        <v>0</v>
      </c>
      <c r="CH167" s="20"/>
      <c r="CI167" s="21"/>
    </row>
    <row r="168" spans="1:87" ht="33">
      <c r="A168" s="27"/>
      <c r="B168" s="157">
        <v>55</v>
      </c>
      <c r="C168" s="105" t="s">
        <v>369</v>
      </c>
      <c r="D168" s="104" t="s">
        <v>736</v>
      </c>
      <c r="E168" s="16">
        <v>1</v>
      </c>
      <c r="F168" s="101" t="str">
        <f t="shared" si="71"/>
        <v>000</v>
      </c>
      <c r="G168" s="22">
        <v>0</v>
      </c>
      <c r="H168" s="18" t="s">
        <v>18</v>
      </c>
      <c r="I168" s="18">
        <v>1</v>
      </c>
      <c r="J168" s="18">
        <v>1</v>
      </c>
      <c r="K168" s="18">
        <v>48</v>
      </c>
      <c r="L168" s="18" t="s">
        <v>457</v>
      </c>
      <c r="M168" s="18">
        <v>1</v>
      </c>
      <c r="N168" s="18" t="s">
        <v>368</v>
      </c>
      <c r="O168" s="18">
        <v>0</v>
      </c>
      <c r="P168" s="18">
        <v>0</v>
      </c>
      <c r="Q168" s="18">
        <v>0</v>
      </c>
      <c r="R168" s="18">
        <v>0</v>
      </c>
      <c r="S168" s="18">
        <v>0</v>
      </c>
      <c r="T168" s="18">
        <v>0</v>
      </c>
      <c r="U168" s="18">
        <v>0</v>
      </c>
      <c r="V168" s="18">
        <v>0</v>
      </c>
      <c r="W168" s="18">
        <v>0</v>
      </c>
      <c r="X168" s="18">
        <v>0</v>
      </c>
      <c r="Y168" s="18">
        <v>0</v>
      </c>
      <c r="Z168" s="18">
        <v>0</v>
      </c>
      <c r="AA168" s="18">
        <v>0</v>
      </c>
      <c r="AB168" s="18">
        <v>0</v>
      </c>
      <c r="AC168" s="18">
        <v>0</v>
      </c>
      <c r="AD168" s="18">
        <v>0</v>
      </c>
      <c r="AE168" s="18">
        <v>0</v>
      </c>
      <c r="AF168" s="18">
        <v>0</v>
      </c>
      <c r="AG168" s="18">
        <v>0</v>
      </c>
      <c r="AH168" s="18">
        <v>0</v>
      </c>
      <c r="AI168" s="18">
        <v>0</v>
      </c>
      <c r="AJ168" s="18">
        <v>0</v>
      </c>
      <c r="AK168" s="18">
        <v>0</v>
      </c>
      <c r="AL168" s="18">
        <v>0</v>
      </c>
      <c r="AM168" s="18">
        <v>0</v>
      </c>
      <c r="AN168" s="18">
        <v>0</v>
      </c>
      <c r="AO168" s="18">
        <v>0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8">
        <v>0</v>
      </c>
      <c r="AY168" s="18">
        <v>0</v>
      </c>
      <c r="AZ168" s="18">
        <v>0</v>
      </c>
      <c r="BA168" s="18">
        <v>0</v>
      </c>
      <c r="BB168" s="18">
        <v>0</v>
      </c>
      <c r="BC168" s="18">
        <v>0</v>
      </c>
      <c r="BD168" s="18">
        <v>0</v>
      </c>
      <c r="BE168" s="18">
        <v>0</v>
      </c>
      <c r="BF168" s="18">
        <v>0</v>
      </c>
      <c r="BG168" s="18">
        <v>0</v>
      </c>
      <c r="BH168" s="18">
        <v>0</v>
      </c>
      <c r="BI168" s="18">
        <v>0</v>
      </c>
      <c r="BJ168" s="18">
        <v>0</v>
      </c>
      <c r="BK168" s="23">
        <f>G168</f>
        <v>0</v>
      </c>
      <c r="BL168" s="18">
        <v>0</v>
      </c>
      <c r="BM168" s="18">
        <v>0</v>
      </c>
      <c r="BN168" s="18">
        <v>0</v>
      </c>
      <c r="BO168" s="18">
        <v>0</v>
      </c>
      <c r="BP168" s="18">
        <v>0</v>
      </c>
      <c r="BQ168" s="18">
        <v>0</v>
      </c>
      <c r="BR168" s="18">
        <v>0</v>
      </c>
      <c r="BS168" s="18">
        <v>0</v>
      </c>
      <c r="BT168" s="18">
        <v>0</v>
      </c>
      <c r="BU168" s="18">
        <v>0</v>
      </c>
      <c r="BV168" s="18">
        <v>0</v>
      </c>
      <c r="BW168" s="18">
        <v>0</v>
      </c>
      <c r="BX168" s="18">
        <v>0</v>
      </c>
      <c r="BY168" s="18">
        <v>0</v>
      </c>
      <c r="BZ168" s="18" t="str">
        <f t="shared" si="57"/>
        <v>50</v>
      </c>
      <c r="CA168" s="18" t="s">
        <v>25</v>
      </c>
      <c r="CB168" s="18">
        <f t="shared" si="56"/>
        <v>72</v>
      </c>
      <c r="CC168" s="16" t="str">
        <f t="shared" si="58"/>
        <v>7B010148A8010C000000000000000000000000000000000000000000000000000000000000000000000000000000000000000000000000000000000000000000000000000000507D</v>
      </c>
      <c r="CD168" s="95">
        <v>167</v>
      </c>
      <c r="CE168" s="21"/>
      <c r="CF168" s="18" t="str">
        <f t="shared" si="59"/>
        <v>00</v>
      </c>
      <c r="CG168" s="18">
        <f t="shared" si="60"/>
        <v>0</v>
      </c>
      <c r="CH168" s="20"/>
      <c r="CI168" s="21"/>
    </row>
    <row r="169" spans="1:87" ht="33">
      <c r="A169" s="27"/>
      <c r="B169" s="158"/>
      <c r="C169" s="165" t="s">
        <v>433</v>
      </c>
      <c r="D169" s="104"/>
      <c r="E169" s="16">
        <v>2</v>
      </c>
      <c r="F169" s="101" t="str">
        <f t="shared" si="71"/>
        <v>127</v>
      </c>
      <c r="G169" s="22" t="s">
        <v>246</v>
      </c>
      <c r="H169" s="18" t="s">
        <v>18</v>
      </c>
      <c r="I169" s="18">
        <v>1</v>
      </c>
      <c r="J169" s="18">
        <v>1</v>
      </c>
      <c r="K169" s="18">
        <v>48</v>
      </c>
      <c r="L169" s="18" t="s">
        <v>457</v>
      </c>
      <c r="M169" s="18">
        <v>1</v>
      </c>
      <c r="N169" s="18" t="s">
        <v>368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</v>
      </c>
      <c r="AG169" s="18">
        <v>0</v>
      </c>
      <c r="AH169" s="18">
        <v>0</v>
      </c>
      <c r="AI169" s="18">
        <v>0</v>
      </c>
      <c r="AJ169" s="18">
        <v>0</v>
      </c>
      <c r="AK169" s="18">
        <v>0</v>
      </c>
      <c r="AL169" s="18">
        <v>0</v>
      </c>
      <c r="AM169" s="18">
        <v>0</v>
      </c>
      <c r="AN169" s="18">
        <v>0</v>
      </c>
      <c r="AO169" s="18">
        <v>0</v>
      </c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0</v>
      </c>
      <c r="AY169" s="18">
        <v>0</v>
      </c>
      <c r="AZ169" s="18">
        <v>0</v>
      </c>
      <c r="BA169" s="18">
        <v>0</v>
      </c>
      <c r="BB169" s="18">
        <v>0</v>
      </c>
      <c r="BC169" s="18">
        <v>0</v>
      </c>
      <c r="BD169" s="18">
        <v>0</v>
      </c>
      <c r="BE169" s="18">
        <v>0</v>
      </c>
      <c r="BF169" s="18">
        <v>0</v>
      </c>
      <c r="BG169" s="18">
        <v>0</v>
      </c>
      <c r="BH169" s="18">
        <v>0</v>
      </c>
      <c r="BI169" s="18">
        <v>0</v>
      </c>
      <c r="BJ169" s="18">
        <v>0</v>
      </c>
      <c r="BK169" s="23" t="str">
        <f t="shared" ref="BK169:BK170" si="74">G169</f>
        <v>7F</v>
      </c>
      <c r="BL169" s="18">
        <v>0</v>
      </c>
      <c r="BM169" s="18">
        <v>0</v>
      </c>
      <c r="BN169" s="18">
        <v>0</v>
      </c>
      <c r="BO169" s="18">
        <v>0</v>
      </c>
      <c r="BP169" s="18">
        <v>0</v>
      </c>
      <c r="BQ169" s="18">
        <v>0</v>
      </c>
      <c r="BR169" s="18">
        <v>0</v>
      </c>
      <c r="BS169" s="18">
        <v>0</v>
      </c>
      <c r="BT169" s="18">
        <v>0</v>
      </c>
      <c r="BU169" s="18">
        <v>0</v>
      </c>
      <c r="BV169" s="18">
        <v>0</v>
      </c>
      <c r="BW169" s="18">
        <v>0</v>
      </c>
      <c r="BX169" s="18">
        <v>0</v>
      </c>
      <c r="BY169" s="18">
        <v>0</v>
      </c>
      <c r="BZ169" s="18" t="str">
        <f t="shared" si="57"/>
        <v>51</v>
      </c>
      <c r="CA169" s="18" t="s">
        <v>25</v>
      </c>
      <c r="CB169" s="18">
        <f t="shared" si="56"/>
        <v>72</v>
      </c>
      <c r="CC169" s="16" t="str">
        <f t="shared" si="58"/>
        <v>7B010148A8010C0000000000000000000000000000000000000000000000000000000000000000000000000000000000000000000000007F0000000000000000000000000000517D</v>
      </c>
      <c r="CD169" s="95">
        <v>168</v>
      </c>
      <c r="CE169" s="21"/>
      <c r="CF169" s="18" t="str">
        <f t="shared" si="59"/>
        <v>00</v>
      </c>
      <c r="CG169" s="18">
        <f t="shared" si="60"/>
        <v>0</v>
      </c>
      <c r="CH169" s="20"/>
      <c r="CI169" s="21"/>
    </row>
    <row r="170" spans="1:87" ht="33">
      <c r="A170" s="27"/>
      <c r="B170" s="159"/>
      <c r="C170" s="166"/>
      <c r="D170" s="104"/>
      <c r="E170" s="16">
        <v>3</v>
      </c>
      <c r="F170" s="101" t="str">
        <f t="shared" si="71"/>
        <v>255</v>
      </c>
      <c r="G170" s="22" t="s">
        <v>22</v>
      </c>
      <c r="H170" s="18" t="s">
        <v>18</v>
      </c>
      <c r="I170" s="18">
        <v>1</v>
      </c>
      <c r="J170" s="18">
        <v>1</v>
      </c>
      <c r="K170" s="18">
        <v>48</v>
      </c>
      <c r="L170" s="18" t="s">
        <v>457</v>
      </c>
      <c r="M170" s="18">
        <v>1</v>
      </c>
      <c r="N170" s="18" t="s">
        <v>368</v>
      </c>
      <c r="O170" s="18">
        <v>0</v>
      </c>
      <c r="P170" s="18">
        <v>0</v>
      </c>
      <c r="Q170" s="18">
        <v>0</v>
      </c>
      <c r="R170" s="18">
        <v>0</v>
      </c>
      <c r="S170" s="18">
        <v>0</v>
      </c>
      <c r="T170" s="18">
        <v>0</v>
      </c>
      <c r="U170" s="18">
        <v>0</v>
      </c>
      <c r="V170" s="18">
        <v>0</v>
      </c>
      <c r="W170" s="18">
        <v>0</v>
      </c>
      <c r="X170" s="18">
        <v>0</v>
      </c>
      <c r="Y170" s="18">
        <v>0</v>
      </c>
      <c r="Z170" s="18">
        <v>0</v>
      </c>
      <c r="AA170" s="18">
        <v>0</v>
      </c>
      <c r="AB170" s="18">
        <v>0</v>
      </c>
      <c r="AC170" s="18">
        <v>0</v>
      </c>
      <c r="AD170" s="18">
        <v>0</v>
      </c>
      <c r="AE170" s="18">
        <v>0</v>
      </c>
      <c r="AF170" s="18">
        <v>0</v>
      </c>
      <c r="AG170" s="18">
        <v>0</v>
      </c>
      <c r="AH170" s="18">
        <v>0</v>
      </c>
      <c r="AI170" s="18">
        <v>0</v>
      </c>
      <c r="AJ170" s="18">
        <v>0</v>
      </c>
      <c r="AK170" s="18">
        <v>0</v>
      </c>
      <c r="AL170" s="18">
        <v>0</v>
      </c>
      <c r="AM170" s="18">
        <v>0</v>
      </c>
      <c r="AN170" s="18">
        <v>0</v>
      </c>
      <c r="AO170" s="18">
        <v>0</v>
      </c>
      <c r="AP170" s="18">
        <v>0</v>
      </c>
      <c r="AQ170" s="18">
        <v>0</v>
      </c>
      <c r="AR170" s="18">
        <v>0</v>
      </c>
      <c r="AS170" s="18">
        <v>0</v>
      </c>
      <c r="AT170" s="18">
        <v>0</v>
      </c>
      <c r="AU170" s="18">
        <v>0</v>
      </c>
      <c r="AV170" s="18">
        <v>0</v>
      </c>
      <c r="AW170" s="18">
        <v>0</v>
      </c>
      <c r="AX170" s="18">
        <v>0</v>
      </c>
      <c r="AY170" s="18">
        <v>0</v>
      </c>
      <c r="AZ170" s="18">
        <v>0</v>
      </c>
      <c r="BA170" s="18">
        <v>0</v>
      </c>
      <c r="BB170" s="18">
        <v>0</v>
      </c>
      <c r="BC170" s="18">
        <v>0</v>
      </c>
      <c r="BD170" s="18">
        <v>0</v>
      </c>
      <c r="BE170" s="18">
        <v>0</v>
      </c>
      <c r="BF170" s="18">
        <v>0</v>
      </c>
      <c r="BG170" s="18">
        <v>0</v>
      </c>
      <c r="BH170" s="18">
        <v>0</v>
      </c>
      <c r="BI170" s="18">
        <v>0</v>
      </c>
      <c r="BJ170" s="18">
        <v>0</v>
      </c>
      <c r="BK170" s="23" t="str">
        <f t="shared" si="74"/>
        <v>FF</v>
      </c>
      <c r="BL170" s="18">
        <v>0</v>
      </c>
      <c r="BM170" s="18">
        <v>0</v>
      </c>
      <c r="BN170" s="18">
        <v>0</v>
      </c>
      <c r="BO170" s="18">
        <v>0</v>
      </c>
      <c r="BP170" s="18">
        <v>0</v>
      </c>
      <c r="BQ170" s="18">
        <v>0</v>
      </c>
      <c r="BR170" s="18">
        <v>0</v>
      </c>
      <c r="BS170" s="18">
        <v>0</v>
      </c>
      <c r="BT170" s="18">
        <v>0</v>
      </c>
      <c r="BU170" s="18">
        <v>0</v>
      </c>
      <c r="BV170" s="18">
        <v>0</v>
      </c>
      <c r="BW170" s="18">
        <v>0</v>
      </c>
      <c r="BX170" s="18">
        <v>0</v>
      </c>
      <c r="BY170" s="18">
        <v>0</v>
      </c>
      <c r="BZ170" s="18" t="str">
        <f t="shared" si="57"/>
        <v>51</v>
      </c>
      <c r="CA170" s="18" t="s">
        <v>25</v>
      </c>
      <c r="CB170" s="18">
        <f t="shared" si="56"/>
        <v>72</v>
      </c>
      <c r="CC170" s="16" t="str">
        <f t="shared" si="58"/>
        <v>7B010148A8010C000000000000000000000000000000000000000000000000000000000000000000000000000000000000000000000000FF0000000000000000000000000000517D</v>
      </c>
      <c r="CD170" s="95">
        <v>169</v>
      </c>
      <c r="CE170" s="21"/>
      <c r="CF170" s="18" t="str">
        <f t="shared" si="59"/>
        <v>00</v>
      </c>
      <c r="CG170" s="18">
        <f t="shared" si="60"/>
        <v>0</v>
      </c>
      <c r="CH170" s="20"/>
      <c r="CI170" s="21"/>
    </row>
    <row r="171" spans="1:87" ht="33">
      <c r="A171" s="27"/>
      <c r="B171" s="157">
        <v>56</v>
      </c>
      <c r="C171" s="105" t="s">
        <v>367</v>
      </c>
      <c r="D171" s="104" t="s">
        <v>734</v>
      </c>
      <c r="E171" s="16">
        <v>1</v>
      </c>
      <c r="F171" s="101" t="str">
        <f t="shared" si="71"/>
        <v>000</v>
      </c>
      <c r="G171" s="22">
        <v>0</v>
      </c>
      <c r="H171" s="18" t="s">
        <v>18</v>
      </c>
      <c r="I171" s="18">
        <v>1</v>
      </c>
      <c r="J171" s="18">
        <v>1</v>
      </c>
      <c r="K171" s="18">
        <v>48</v>
      </c>
      <c r="L171" s="18" t="s">
        <v>457</v>
      </c>
      <c r="M171" s="18">
        <v>1</v>
      </c>
      <c r="N171" s="18" t="s">
        <v>368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</v>
      </c>
      <c r="AF171" s="18">
        <v>0</v>
      </c>
      <c r="AG171" s="18">
        <v>0</v>
      </c>
      <c r="AH171" s="18">
        <v>0</v>
      </c>
      <c r="AI171" s="18">
        <v>0</v>
      </c>
      <c r="AJ171" s="18">
        <v>0</v>
      </c>
      <c r="AK171" s="18">
        <v>0</v>
      </c>
      <c r="AL171" s="18">
        <v>0</v>
      </c>
      <c r="AM171" s="18">
        <v>0</v>
      </c>
      <c r="AN171" s="18">
        <v>0</v>
      </c>
      <c r="AO171" s="18">
        <v>0</v>
      </c>
      <c r="AP171" s="18">
        <v>0</v>
      </c>
      <c r="AQ171" s="18">
        <v>0</v>
      </c>
      <c r="AR171" s="18">
        <v>0</v>
      </c>
      <c r="AS171" s="18">
        <v>0</v>
      </c>
      <c r="AT171" s="18">
        <v>0</v>
      </c>
      <c r="AU171" s="18">
        <v>0</v>
      </c>
      <c r="AV171" s="18">
        <v>0</v>
      </c>
      <c r="AW171" s="18">
        <v>0</v>
      </c>
      <c r="AX171" s="18">
        <v>0</v>
      </c>
      <c r="AY171" s="18">
        <v>0</v>
      </c>
      <c r="AZ171" s="18">
        <v>0</v>
      </c>
      <c r="BA171" s="18">
        <v>0</v>
      </c>
      <c r="BB171" s="18">
        <v>0</v>
      </c>
      <c r="BC171" s="18">
        <v>0</v>
      </c>
      <c r="BD171" s="18">
        <v>0</v>
      </c>
      <c r="BE171" s="18">
        <v>0</v>
      </c>
      <c r="BF171" s="18">
        <v>0</v>
      </c>
      <c r="BG171" s="18">
        <v>0</v>
      </c>
      <c r="BH171" s="18">
        <v>0</v>
      </c>
      <c r="BI171" s="18">
        <v>0</v>
      </c>
      <c r="BJ171" s="18">
        <v>0</v>
      </c>
      <c r="BK171" s="18">
        <v>0</v>
      </c>
      <c r="BL171" s="23">
        <f>G171</f>
        <v>0</v>
      </c>
      <c r="BM171" s="18">
        <v>0</v>
      </c>
      <c r="BN171" s="18">
        <v>0</v>
      </c>
      <c r="BO171" s="18">
        <v>0</v>
      </c>
      <c r="BP171" s="18">
        <v>0</v>
      </c>
      <c r="BQ171" s="18">
        <v>0</v>
      </c>
      <c r="BR171" s="18">
        <v>0</v>
      </c>
      <c r="BS171" s="18">
        <v>0</v>
      </c>
      <c r="BT171" s="18">
        <v>0</v>
      </c>
      <c r="BU171" s="18">
        <v>0</v>
      </c>
      <c r="BV171" s="18">
        <v>0</v>
      </c>
      <c r="BW171" s="18">
        <v>0</v>
      </c>
      <c r="BX171" s="18">
        <v>0</v>
      </c>
      <c r="BY171" s="18">
        <v>0</v>
      </c>
      <c r="BZ171" s="18" t="str">
        <f t="shared" si="57"/>
        <v>50</v>
      </c>
      <c r="CA171" s="18" t="s">
        <v>25</v>
      </c>
      <c r="CB171" s="18">
        <f t="shared" si="56"/>
        <v>72</v>
      </c>
      <c r="CC171" s="16" t="str">
        <f t="shared" si="58"/>
        <v>7B010148A8010C000000000000000000000000000000000000000000000000000000000000000000000000000000000000000000000000000000000000000000000000000000507D</v>
      </c>
      <c r="CD171" s="95">
        <v>170</v>
      </c>
      <c r="CE171" s="21"/>
      <c r="CF171" s="18" t="str">
        <f t="shared" si="59"/>
        <v>00</v>
      </c>
      <c r="CG171" s="18">
        <f t="shared" si="60"/>
        <v>0</v>
      </c>
      <c r="CH171" s="20"/>
      <c r="CI171" s="21"/>
    </row>
    <row r="172" spans="1:87" ht="33">
      <c r="A172" s="27"/>
      <c r="B172" s="158"/>
      <c r="C172" s="165" t="s">
        <v>434</v>
      </c>
      <c r="D172" s="104"/>
      <c r="E172" s="16">
        <v>2</v>
      </c>
      <c r="F172" s="101" t="str">
        <f t="shared" si="71"/>
        <v>127</v>
      </c>
      <c r="G172" s="22" t="s">
        <v>246</v>
      </c>
      <c r="H172" s="18" t="s">
        <v>18</v>
      </c>
      <c r="I172" s="18">
        <v>1</v>
      </c>
      <c r="J172" s="18">
        <v>1</v>
      </c>
      <c r="K172" s="18">
        <v>48</v>
      </c>
      <c r="L172" s="18" t="s">
        <v>457</v>
      </c>
      <c r="M172" s="18">
        <v>1</v>
      </c>
      <c r="N172" s="18" t="s">
        <v>368</v>
      </c>
      <c r="O172" s="18">
        <v>0</v>
      </c>
      <c r="P172" s="18">
        <v>0</v>
      </c>
      <c r="Q172" s="18">
        <v>0</v>
      </c>
      <c r="R172" s="18">
        <v>0</v>
      </c>
      <c r="S172" s="18">
        <v>0</v>
      </c>
      <c r="T172" s="18">
        <v>0</v>
      </c>
      <c r="U172" s="18">
        <v>0</v>
      </c>
      <c r="V172" s="18">
        <v>0</v>
      </c>
      <c r="W172" s="18">
        <v>0</v>
      </c>
      <c r="X172" s="18">
        <v>0</v>
      </c>
      <c r="Y172" s="18">
        <v>0</v>
      </c>
      <c r="Z172" s="18">
        <v>0</v>
      </c>
      <c r="AA172" s="18">
        <v>0</v>
      </c>
      <c r="AB172" s="18">
        <v>0</v>
      </c>
      <c r="AC172" s="18">
        <v>0</v>
      </c>
      <c r="AD172" s="18">
        <v>0</v>
      </c>
      <c r="AE172" s="18">
        <v>0</v>
      </c>
      <c r="AF172" s="18">
        <v>0</v>
      </c>
      <c r="AG172" s="18">
        <v>0</v>
      </c>
      <c r="AH172" s="18">
        <v>0</v>
      </c>
      <c r="AI172" s="18">
        <v>0</v>
      </c>
      <c r="AJ172" s="18">
        <v>0</v>
      </c>
      <c r="AK172" s="18">
        <v>0</v>
      </c>
      <c r="AL172" s="18">
        <v>0</v>
      </c>
      <c r="AM172" s="18">
        <v>0</v>
      </c>
      <c r="AN172" s="18">
        <v>0</v>
      </c>
      <c r="AO172" s="18">
        <v>0</v>
      </c>
      <c r="AP172" s="18">
        <v>0</v>
      </c>
      <c r="AQ172" s="18">
        <v>0</v>
      </c>
      <c r="AR172" s="18">
        <v>0</v>
      </c>
      <c r="AS172" s="18">
        <v>0</v>
      </c>
      <c r="AT172" s="18">
        <v>0</v>
      </c>
      <c r="AU172" s="18">
        <v>0</v>
      </c>
      <c r="AV172" s="18">
        <v>0</v>
      </c>
      <c r="AW172" s="18">
        <v>0</v>
      </c>
      <c r="AX172" s="18">
        <v>0</v>
      </c>
      <c r="AY172" s="18">
        <v>0</v>
      </c>
      <c r="AZ172" s="18">
        <v>0</v>
      </c>
      <c r="BA172" s="18">
        <v>0</v>
      </c>
      <c r="BB172" s="18">
        <v>0</v>
      </c>
      <c r="BC172" s="18">
        <v>0</v>
      </c>
      <c r="BD172" s="18">
        <v>0</v>
      </c>
      <c r="BE172" s="18">
        <v>0</v>
      </c>
      <c r="BF172" s="18">
        <v>0</v>
      </c>
      <c r="BG172" s="18">
        <v>0</v>
      </c>
      <c r="BH172" s="18">
        <v>0</v>
      </c>
      <c r="BI172" s="18">
        <v>0</v>
      </c>
      <c r="BJ172" s="18">
        <v>0</v>
      </c>
      <c r="BK172" s="18">
        <v>0</v>
      </c>
      <c r="BL172" s="23" t="str">
        <f t="shared" ref="BL172:BL173" si="75">G172</f>
        <v>7F</v>
      </c>
      <c r="BM172" s="18">
        <v>0</v>
      </c>
      <c r="BN172" s="18">
        <v>0</v>
      </c>
      <c r="BO172" s="18">
        <v>0</v>
      </c>
      <c r="BP172" s="18">
        <v>0</v>
      </c>
      <c r="BQ172" s="18">
        <v>0</v>
      </c>
      <c r="BR172" s="18">
        <v>0</v>
      </c>
      <c r="BS172" s="18">
        <v>0</v>
      </c>
      <c r="BT172" s="18">
        <v>0</v>
      </c>
      <c r="BU172" s="18">
        <v>0</v>
      </c>
      <c r="BV172" s="18">
        <v>0</v>
      </c>
      <c r="BW172" s="18">
        <v>0</v>
      </c>
      <c r="BX172" s="18">
        <v>0</v>
      </c>
      <c r="BY172" s="18">
        <v>0</v>
      </c>
      <c r="BZ172" s="18" t="str">
        <f t="shared" si="57"/>
        <v>51</v>
      </c>
      <c r="CA172" s="18" t="s">
        <v>25</v>
      </c>
      <c r="CB172" s="18">
        <f t="shared" si="56"/>
        <v>72</v>
      </c>
      <c r="CC172" s="16" t="str">
        <f t="shared" si="58"/>
        <v>7B010148A8010C000000000000000000000000000000000000000000000000000000000000000000000000000000000000000000000000007F00000000000000000000000000517D</v>
      </c>
      <c r="CD172" s="95">
        <v>171</v>
      </c>
      <c r="CE172" s="21"/>
      <c r="CF172" s="18" t="str">
        <f t="shared" si="59"/>
        <v>00</v>
      </c>
      <c r="CG172" s="18">
        <f t="shared" si="60"/>
        <v>0</v>
      </c>
      <c r="CH172" s="20"/>
      <c r="CI172" s="21"/>
    </row>
    <row r="173" spans="1:87" ht="33">
      <c r="A173" s="27"/>
      <c r="B173" s="159"/>
      <c r="C173" s="166"/>
      <c r="D173" s="104"/>
      <c r="E173" s="16">
        <v>3</v>
      </c>
      <c r="F173" s="101" t="str">
        <f t="shared" si="71"/>
        <v>255</v>
      </c>
      <c r="G173" s="22" t="s">
        <v>22</v>
      </c>
      <c r="H173" s="18" t="s">
        <v>18</v>
      </c>
      <c r="I173" s="18">
        <v>1</v>
      </c>
      <c r="J173" s="18">
        <v>1</v>
      </c>
      <c r="K173" s="18">
        <v>48</v>
      </c>
      <c r="L173" s="18" t="s">
        <v>457</v>
      </c>
      <c r="M173" s="18">
        <v>1</v>
      </c>
      <c r="N173" s="18" t="s">
        <v>368</v>
      </c>
      <c r="O173" s="18">
        <v>0</v>
      </c>
      <c r="P173" s="18">
        <v>0</v>
      </c>
      <c r="Q173" s="18">
        <v>0</v>
      </c>
      <c r="R173" s="18">
        <v>0</v>
      </c>
      <c r="S173" s="18">
        <v>0</v>
      </c>
      <c r="T173" s="18">
        <v>0</v>
      </c>
      <c r="U173" s="18">
        <v>0</v>
      </c>
      <c r="V173" s="18">
        <v>0</v>
      </c>
      <c r="W173" s="18">
        <v>0</v>
      </c>
      <c r="X173" s="18">
        <v>0</v>
      </c>
      <c r="Y173" s="18">
        <v>0</v>
      </c>
      <c r="Z173" s="18">
        <v>0</v>
      </c>
      <c r="AA173" s="18">
        <v>0</v>
      </c>
      <c r="AB173" s="18">
        <v>0</v>
      </c>
      <c r="AC173" s="18">
        <v>0</v>
      </c>
      <c r="AD173" s="18">
        <v>0</v>
      </c>
      <c r="AE173" s="18">
        <v>0</v>
      </c>
      <c r="AF173" s="18">
        <v>0</v>
      </c>
      <c r="AG173" s="18">
        <v>0</v>
      </c>
      <c r="AH173" s="18">
        <v>0</v>
      </c>
      <c r="AI173" s="18">
        <v>0</v>
      </c>
      <c r="AJ173" s="18">
        <v>0</v>
      </c>
      <c r="AK173" s="18">
        <v>0</v>
      </c>
      <c r="AL173" s="18">
        <v>0</v>
      </c>
      <c r="AM173" s="18">
        <v>0</v>
      </c>
      <c r="AN173" s="18">
        <v>0</v>
      </c>
      <c r="AO173" s="18">
        <v>0</v>
      </c>
      <c r="AP173" s="18">
        <v>0</v>
      </c>
      <c r="AQ173" s="18">
        <v>0</v>
      </c>
      <c r="AR173" s="18">
        <v>0</v>
      </c>
      <c r="AS173" s="18">
        <v>0</v>
      </c>
      <c r="AT173" s="18">
        <v>0</v>
      </c>
      <c r="AU173" s="18">
        <v>0</v>
      </c>
      <c r="AV173" s="18">
        <v>0</v>
      </c>
      <c r="AW173" s="18">
        <v>0</v>
      </c>
      <c r="AX173" s="18">
        <v>0</v>
      </c>
      <c r="AY173" s="18">
        <v>0</v>
      </c>
      <c r="AZ173" s="18">
        <v>0</v>
      </c>
      <c r="BA173" s="18">
        <v>0</v>
      </c>
      <c r="BB173" s="18">
        <v>0</v>
      </c>
      <c r="BC173" s="18">
        <v>0</v>
      </c>
      <c r="BD173" s="18">
        <v>0</v>
      </c>
      <c r="BE173" s="18">
        <v>0</v>
      </c>
      <c r="BF173" s="18">
        <v>0</v>
      </c>
      <c r="BG173" s="18">
        <v>0</v>
      </c>
      <c r="BH173" s="18">
        <v>0</v>
      </c>
      <c r="BI173" s="18">
        <v>0</v>
      </c>
      <c r="BJ173" s="18">
        <v>0</v>
      </c>
      <c r="BK173" s="18">
        <v>0</v>
      </c>
      <c r="BL173" s="23" t="str">
        <f t="shared" si="75"/>
        <v>FF</v>
      </c>
      <c r="BM173" s="18">
        <v>0</v>
      </c>
      <c r="BN173" s="18">
        <v>0</v>
      </c>
      <c r="BO173" s="18">
        <v>0</v>
      </c>
      <c r="BP173" s="18">
        <v>0</v>
      </c>
      <c r="BQ173" s="18">
        <v>0</v>
      </c>
      <c r="BR173" s="18">
        <v>0</v>
      </c>
      <c r="BS173" s="18">
        <v>0</v>
      </c>
      <c r="BT173" s="18">
        <v>0</v>
      </c>
      <c r="BU173" s="18">
        <v>0</v>
      </c>
      <c r="BV173" s="18">
        <v>0</v>
      </c>
      <c r="BW173" s="18">
        <v>0</v>
      </c>
      <c r="BX173" s="18">
        <v>0</v>
      </c>
      <c r="BY173" s="18">
        <v>0</v>
      </c>
      <c r="BZ173" s="18" t="str">
        <f t="shared" si="57"/>
        <v>51</v>
      </c>
      <c r="CA173" s="18" t="s">
        <v>25</v>
      </c>
      <c r="CB173" s="18">
        <f t="shared" si="56"/>
        <v>72</v>
      </c>
      <c r="CC173" s="16" t="str">
        <f t="shared" si="58"/>
        <v>7B010148A8010C00000000000000000000000000000000000000000000000000000000000000000000000000000000000000000000000000FF00000000000000000000000000517D</v>
      </c>
      <c r="CD173" s="95">
        <v>172</v>
      </c>
      <c r="CE173" s="21"/>
      <c r="CF173" s="18" t="str">
        <f t="shared" si="59"/>
        <v>00</v>
      </c>
      <c r="CG173" s="18">
        <f t="shared" si="60"/>
        <v>0</v>
      </c>
      <c r="CH173" s="20"/>
      <c r="CI173" s="21"/>
    </row>
    <row r="174" spans="1:87" ht="33">
      <c r="A174" s="27"/>
      <c r="B174" s="157">
        <v>57</v>
      </c>
      <c r="C174" s="105" t="s">
        <v>369</v>
      </c>
      <c r="D174" s="104" t="s">
        <v>736</v>
      </c>
      <c r="E174" s="16">
        <v>1</v>
      </c>
      <c r="F174" s="101" t="str">
        <f t="shared" si="71"/>
        <v>000</v>
      </c>
      <c r="G174" s="22">
        <v>0</v>
      </c>
      <c r="H174" s="18" t="s">
        <v>18</v>
      </c>
      <c r="I174" s="18">
        <v>1</v>
      </c>
      <c r="J174" s="18">
        <v>1</v>
      </c>
      <c r="K174" s="18">
        <v>48</v>
      </c>
      <c r="L174" s="18" t="s">
        <v>457</v>
      </c>
      <c r="M174" s="18">
        <v>1</v>
      </c>
      <c r="N174" s="18" t="s">
        <v>368</v>
      </c>
      <c r="O174" s="18">
        <v>0</v>
      </c>
      <c r="P174" s="18">
        <v>0</v>
      </c>
      <c r="Q174" s="18">
        <v>0</v>
      </c>
      <c r="R174" s="18">
        <v>0</v>
      </c>
      <c r="S174" s="18">
        <v>0</v>
      </c>
      <c r="T174" s="18">
        <v>0</v>
      </c>
      <c r="U174" s="18">
        <v>0</v>
      </c>
      <c r="V174" s="18">
        <v>0</v>
      </c>
      <c r="W174" s="18">
        <v>0</v>
      </c>
      <c r="X174" s="18">
        <v>0</v>
      </c>
      <c r="Y174" s="18">
        <v>0</v>
      </c>
      <c r="Z174" s="18">
        <v>0</v>
      </c>
      <c r="AA174" s="18">
        <v>0</v>
      </c>
      <c r="AB174" s="18">
        <v>0</v>
      </c>
      <c r="AC174" s="18">
        <v>0</v>
      </c>
      <c r="AD174" s="18">
        <v>0</v>
      </c>
      <c r="AE174" s="18">
        <v>0</v>
      </c>
      <c r="AF174" s="18">
        <v>0</v>
      </c>
      <c r="AG174" s="18">
        <v>0</v>
      </c>
      <c r="AH174" s="18">
        <v>0</v>
      </c>
      <c r="AI174" s="18">
        <v>0</v>
      </c>
      <c r="AJ174" s="18">
        <v>0</v>
      </c>
      <c r="AK174" s="18">
        <v>0</v>
      </c>
      <c r="AL174" s="18">
        <v>0</v>
      </c>
      <c r="AM174" s="18">
        <v>0</v>
      </c>
      <c r="AN174" s="18">
        <v>0</v>
      </c>
      <c r="AO174" s="18">
        <v>0</v>
      </c>
      <c r="AP174" s="18">
        <v>0</v>
      </c>
      <c r="AQ174" s="18">
        <v>0</v>
      </c>
      <c r="AR174" s="18">
        <v>0</v>
      </c>
      <c r="AS174" s="18">
        <v>0</v>
      </c>
      <c r="AT174" s="18">
        <v>0</v>
      </c>
      <c r="AU174" s="18">
        <v>0</v>
      </c>
      <c r="AV174" s="18">
        <v>0</v>
      </c>
      <c r="AW174" s="18">
        <v>0</v>
      </c>
      <c r="AX174" s="18">
        <v>0</v>
      </c>
      <c r="AY174" s="18">
        <v>0</v>
      </c>
      <c r="AZ174" s="18">
        <v>0</v>
      </c>
      <c r="BA174" s="18">
        <v>0</v>
      </c>
      <c r="BB174" s="18">
        <v>0</v>
      </c>
      <c r="BC174" s="18">
        <v>0</v>
      </c>
      <c r="BD174" s="18">
        <v>0</v>
      </c>
      <c r="BE174" s="18">
        <v>0</v>
      </c>
      <c r="BF174" s="18">
        <v>0</v>
      </c>
      <c r="BG174" s="18">
        <v>0</v>
      </c>
      <c r="BH174" s="18">
        <v>0</v>
      </c>
      <c r="BI174" s="18">
        <v>0</v>
      </c>
      <c r="BJ174" s="18">
        <v>0</v>
      </c>
      <c r="BK174" s="18">
        <v>0</v>
      </c>
      <c r="BL174" s="18">
        <v>0</v>
      </c>
      <c r="BM174" s="23">
        <f>G174</f>
        <v>0</v>
      </c>
      <c r="BN174" s="18">
        <v>0</v>
      </c>
      <c r="BO174" s="18">
        <v>0</v>
      </c>
      <c r="BP174" s="18">
        <v>0</v>
      </c>
      <c r="BQ174" s="18">
        <v>0</v>
      </c>
      <c r="BR174" s="18">
        <v>0</v>
      </c>
      <c r="BS174" s="18">
        <v>0</v>
      </c>
      <c r="BT174" s="18">
        <v>0</v>
      </c>
      <c r="BU174" s="18">
        <v>0</v>
      </c>
      <c r="BV174" s="18">
        <v>0</v>
      </c>
      <c r="BW174" s="18">
        <v>0</v>
      </c>
      <c r="BX174" s="18">
        <v>0</v>
      </c>
      <c r="BY174" s="18">
        <v>0</v>
      </c>
      <c r="BZ174" s="18" t="str">
        <f t="shared" si="57"/>
        <v>50</v>
      </c>
      <c r="CA174" s="18" t="s">
        <v>25</v>
      </c>
      <c r="CB174" s="18">
        <f t="shared" si="56"/>
        <v>72</v>
      </c>
      <c r="CC174" s="16" t="str">
        <f t="shared" si="58"/>
        <v>7B010148A8010C000000000000000000000000000000000000000000000000000000000000000000000000000000000000000000000000000000000000000000000000000000507D</v>
      </c>
      <c r="CD174" s="95">
        <v>173</v>
      </c>
      <c r="CE174" s="21"/>
      <c r="CF174" s="18" t="str">
        <f t="shared" si="59"/>
        <v>00</v>
      </c>
      <c r="CG174" s="18">
        <f t="shared" si="60"/>
        <v>0</v>
      </c>
      <c r="CH174" s="20"/>
      <c r="CI174" s="21"/>
    </row>
    <row r="175" spans="1:87" ht="33">
      <c r="A175" s="27"/>
      <c r="B175" s="158"/>
      <c r="C175" s="165" t="s">
        <v>435</v>
      </c>
      <c r="D175" s="104"/>
      <c r="E175" s="16">
        <v>2</v>
      </c>
      <c r="F175" s="101" t="str">
        <f t="shared" si="71"/>
        <v>127</v>
      </c>
      <c r="G175" s="22" t="s">
        <v>246</v>
      </c>
      <c r="H175" s="18" t="s">
        <v>18</v>
      </c>
      <c r="I175" s="18">
        <v>1</v>
      </c>
      <c r="J175" s="18">
        <v>1</v>
      </c>
      <c r="K175" s="18">
        <v>48</v>
      </c>
      <c r="L175" s="18" t="s">
        <v>457</v>
      </c>
      <c r="M175" s="18">
        <v>1</v>
      </c>
      <c r="N175" s="18" t="s">
        <v>368</v>
      </c>
      <c r="O175" s="18">
        <v>0</v>
      </c>
      <c r="P175" s="18">
        <v>0</v>
      </c>
      <c r="Q175" s="18">
        <v>0</v>
      </c>
      <c r="R175" s="18">
        <v>0</v>
      </c>
      <c r="S175" s="18">
        <v>0</v>
      </c>
      <c r="T175" s="18">
        <v>0</v>
      </c>
      <c r="U175" s="18">
        <v>0</v>
      </c>
      <c r="V175" s="18">
        <v>0</v>
      </c>
      <c r="W175" s="18">
        <v>0</v>
      </c>
      <c r="X175" s="18">
        <v>0</v>
      </c>
      <c r="Y175" s="18">
        <v>0</v>
      </c>
      <c r="Z175" s="18">
        <v>0</v>
      </c>
      <c r="AA175" s="18">
        <v>0</v>
      </c>
      <c r="AB175" s="18">
        <v>0</v>
      </c>
      <c r="AC175" s="18">
        <v>0</v>
      </c>
      <c r="AD175" s="18">
        <v>0</v>
      </c>
      <c r="AE175" s="18">
        <v>0</v>
      </c>
      <c r="AF175" s="18">
        <v>0</v>
      </c>
      <c r="AG175" s="18">
        <v>0</v>
      </c>
      <c r="AH175" s="18">
        <v>0</v>
      </c>
      <c r="AI175" s="18">
        <v>0</v>
      </c>
      <c r="AJ175" s="18">
        <v>0</v>
      </c>
      <c r="AK175" s="18">
        <v>0</v>
      </c>
      <c r="AL175" s="18">
        <v>0</v>
      </c>
      <c r="AM175" s="18">
        <v>0</v>
      </c>
      <c r="AN175" s="18">
        <v>0</v>
      </c>
      <c r="AO175" s="18">
        <v>0</v>
      </c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  <c r="AW175" s="18">
        <v>0</v>
      </c>
      <c r="AX175" s="18">
        <v>0</v>
      </c>
      <c r="AY175" s="18">
        <v>0</v>
      </c>
      <c r="AZ175" s="18">
        <v>0</v>
      </c>
      <c r="BA175" s="18">
        <v>0</v>
      </c>
      <c r="BB175" s="18">
        <v>0</v>
      </c>
      <c r="BC175" s="18">
        <v>0</v>
      </c>
      <c r="BD175" s="18">
        <v>0</v>
      </c>
      <c r="BE175" s="18">
        <v>0</v>
      </c>
      <c r="BF175" s="18">
        <v>0</v>
      </c>
      <c r="BG175" s="18">
        <v>0</v>
      </c>
      <c r="BH175" s="18">
        <v>0</v>
      </c>
      <c r="BI175" s="18">
        <v>0</v>
      </c>
      <c r="BJ175" s="18">
        <v>0</v>
      </c>
      <c r="BK175" s="18">
        <v>0</v>
      </c>
      <c r="BL175" s="18">
        <v>0</v>
      </c>
      <c r="BM175" s="23" t="str">
        <f t="shared" ref="BM175:BM176" si="76">G175</f>
        <v>7F</v>
      </c>
      <c r="BN175" s="18">
        <v>0</v>
      </c>
      <c r="BO175" s="18">
        <v>0</v>
      </c>
      <c r="BP175" s="18">
        <v>0</v>
      </c>
      <c r="BQ175" s="18">
        <v>0</v>
      </c>
      <c r="BR175" s="18">
        <v>0</v>
      </c>
      <c r="BS175" s="18">
        <v>0</v>
      </c>
      <c r="BT175" s="18">
        <v>0</v>
      </c>
      <c r="BU175" s="18">
        <v>0</v>
      </c>
      <c r="BV175" s="18">
        <v>0</v>
      </c>
      <c r="BW175" s="18">
        <v>0</v>
      </c>
      <c r="BX175" s="18">
        <v>0</v>
      </c>
      <c r="BY175" s="18">
        <v>0</v>
      </c>
      <c r="BZ175" s="18" t="str">
        <f t="shared" si="57"/>
        <v>51</v>
      </c>
      <c r="CA175" s="18" t="s">
        <v>25</v>
      </c>
      <c r="CB175" s="18">
        <f t="shared" si="56"/>
        <v>72</v>
      </c>
      <c r="CC175" s="16" t="str">
        <f t="shared" si="58"/>
        <v>7B010148A8010C00000000000000000000000000000000000000000000000000000000000000000000000000000000000000000000000000007F000000000000000000000000517D</v>
      </c>
      <c r="CD175" s="95">
        <v>174</v>
      </c>
      <c r="CE175" s="21"/>
      <c r="CF175" s="18" t="str">
        <f t="shared" si="59"/>
        <v>00</v>
      </c>
      <c r="CG175" s="18">
        <f t="shared" si="60"/>
        <v>0</v>
      </c>
      <c r="CH175" s="20"/>
      <c r="CI175" s="21"/>
    </row>
    <row r="176" spans="1:87" ht="33">
      <c r="A176" s="27"/>
      <c r="B176" s="159"/>
      <c r="C176" s="166"/>
      <c r="D176" s="104"/>
      <c r="E176" s="16">
        <v>3</v>
      </c>
      <c r="F176" s="101" t="str">
        <f t="shared" si="71"/>
        <v>255</v>
      </c>
      <c r="G176" s="22" t="s">
        <v>22</v>
      </c>
      <c r="H176" s="18" t="s">
        <v>18</v>
      </c>
      <c r="I176" s="18">
        <v>1</v>
      </c>
      <c r="J176" s="18">
        <v>1</v>
      </c>
      <c r="K176" s="18">
        <v>48</v>
      </c>
      <c r="L176" s="18" t="s">
        <v>457</v>
      </c>
      <c r="M176" s="18">
        <v>1</v>
      </c>
      <c r="N176" s="18" t="s">
        <v>368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8">
        <v>0</v>
      </c>
      <c r="Y176" s="18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8">
        <v>0</v>
      </c>
      <c r="AL176" s="18">
        <v>0</v>
      </c>
      <c r="AM176" s="18">
        <v>0</v>
      </c>
      <c r="AN176" s="18">
        <v>0</v>
      </c>
      <c r="AO176" s="18">
        <v>0</v>
      </c>
      <c r="AP176" s="18">
        <v>0</v>
      </c>
      <c r="AQ176" s="18">
        <v>0</v>
      </c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  <c r="BA176" s="18">
        <v>0</v>
      </c>
      <c r="BB176" s="18">
        <v>0</v>
      </c>
      <c r="BC176" s="18">
        <v>0</v>
      </c>
      <c r="BD176" s="18">
        <v>0</v>
      </c>
      <c r="BE176" s="18">
        <v>0</v>
      </c>
      <c r="BF176" s="18">
        <v>0</v>
      </c>
      <c r="BG176" s="18">
        <v>0</v>
      </c>
      <c r="BH176" s="18">
        <v>0</v>
      </c>
      <c r="BI176" s="18">
        <v>0</v>
      </c>
      <c r="BJ176" s="18">
        <v>0</v>
      </c>
      <c r="BK176" s="18">
        <v>0</v>
      </c>
      <c r="BL176" s="18">
        <v>0</v>
      </c>
      <c r="BM176" s="23" t="str">
        <f t="shared" si="76"/>
        <v>FF</v>
      </c>
      <c r="BN176" s="18">
        <v>0</v>
      </c>
      <c r="BO176" s="18">
        <v>0</v>
      </c>
      <c r="BP176" s="18">
        <v>0</v>
      </c>
      <c r="BQ176" s="18">
        <v>0</v>
      </c>
      <c r="BR176" s="18">
        <v>0</v>
      </c>
      <c r="BS176" s="18">
        <v>0</v>
      </c>
      <c r="BT176" s="18">
        <v>0</v>
      </c>
      <c r="BU176" s="18">
        <v>0</v>
      </c>
      <c r="BV176" s="18">
        <v>0</v>
      </c>
      <c r="BW176" s="18">
        <v>0</v>
      </c>
      <c r="BX176" s="18">
        <v>0</v>
      </c>
      <c r="BY176" s="18">
        <v>0</v>
      </c>
      <c r="BZ176" s="18" t="str">
        <f t="shared" si="57"/>
        <v>51</v>
      </c>
      <c r="CA176" s="18" t="s">
        <v>25</v>
      </c>
      <c r="CB176" s="18">
        <f t="shared" si="56"/>
        <v>72</v>
      </c>
      <c r="CC176" s="16" t="str">
        <f t="shared" si="58"/>
        <v>7B010148A8010C0000000000000000000000000000000000000000000000000000000000000000000000000000000000000000000000000000FF000000000000000000000000517D</v>
      </c>
      <c r="CD176" s="95">
        <v>175</v>
      </c>
      <c r="CE176" s="21"/>
      <c r="CF176" s="18" t="str">
        <f t="shared" si="59"/>
        <v>00</v>
      </c>
      <c r="CG176" s="18">
        <f t="shared" si="60"/>
        <v>0</v>
      </c>
      <c r="CH176" s="20"/>
      <c r="CI176" s="21"/>
    </row>
    <row r="177" spans="1:87" ht="33">
      <c r="A177" s="27"/>
      <c r="B177" s="157">
        <v>58</v>
      </c>
      <c r="C177" s="105" t="s">
        <v>367</v>
      </c>
      <c r="D177" s="104" t="s">
        <v>734</v>
      </c>
      <c r="E177" s="16">
        <v>1</v>
      </c>
      <c r="F177" s="101" t="str">
        <f t="shared" si="71"/>
        <v>000</v>
      </c>
      <c r="G177" s="22">
        <v>0</v>
      </c>
      <c r="H177" s="18" t="s">
        <v>18</v>
      </c>
      <c r="I177" s="18">
        <v>1</v>
      </c>
      <c r="J177" s="18">
        <v>1</v>
      </c>
      <c r="K177" s="18">
        <v>48</v>
      </c>
      <c r="L177" s="18" t="s">
        <v>457</v>
      </c>
      <c r="M177" s="18">
        <v>1</v>
      </c>
      <c r="N177" s="18" t="s">
        <v>368</v>
      </c>
      <c r="O177" s="18">
        <v>0</v>
      </c>
      <c r="P177" s="18">
        <v>0</v>
      </c>
      <c r="Q177" s="18">
        <v>0</v>
      </c>
      <c r="R177" s="18">
        <v>0</v>
      </c>
      <c r="S177" s="18">
        <v>0</v>
      </c>
      <c r="T177" s="18">
        <v>0</v>
      </c>
      <c r="U177" s="18">
        <v>0</v>
      </c>
      <c r="V177" s="18">
        <v>0</v>
      </c>
      <c r="W177" s="18">
        <v>0</v>
      </c>
      <c r="X177" s="18">
        <v>0</v>
      </c>
      <c r="Y177" s="18">
        <v>0</v>
      </c>
      <c r="Z177" s="18">
        <v>0</v>
      </c>
      <c r="AA177" s="18">
        <v>0</v>
      </c>
      <c r="AB177" s="18">
        <v>0</v>
      </c>
      <c r="AC177" s="18">
        <v>0</v>
      </c>
      <c r="AD177" s="18">
        <v>0</v>
      </c>
      <c r="AE177" s="18">
        <v>0</v>
      </c>
      <c r="AF177" s="18">
        <v>0</v>
      </c>
      <c r="AG177" s="18">
        <v>0</v>
      </c>
      <c r="AH177" s="18">
        <v>0</v>
      </c>
      <c r="AI177" s="18">
        <v>0</v>
      </c>
      <c r="AJ177" s="18">
        <v>0</v>
      </c>
      <c r="AK177" s="18">
        <v>0</v>
      </c>
      <c r="AL177" s="18">
        <v>0</v>
      </c>
      <c r="AM177" s="18">
        <v>0</v>
      </c>
      <c r="AN177" s="18">
        <v>0</v>
      </c>
      <c r="AO177" s="18">
        <v>0</v>
      </c>
      <c r="AP177" s="18">
        <v>0</v>
      </c>
      <c r="AQ177" s="18">
        <v>0</v>
      </c>
      <c r="AR177" s="18">
        <v>0</v>
      </c>
      <c r="AS177" s="18">
        <v>0</v>
      </c>
      <c r="AT177" s="18">
        <v>0</v>
      </c>
      <c r="AU177" s="18">
        <v>0</v>
      </c>
      <c r="AV177" s="18">
        <v>0</v>
      </c>
      <c r="AW177" s="18">
        <v>0</v>
      </c>
      <c r="AX177" s="18">
        <v>0</v>
      </c>
      <c r="AY177" s="18">
        <v>0</v>
      </c>
      <c r="AZ177" s="18">
        <v>0</v>
      </c>
      <c r="BA177" s="18">
        <v>0</v>
      </c>
      <c r="BB177" s="18">
        <v>0</v>
      </c>
      <c r="BC177" s="18">
        <v>0</v>
      </c>
      <c r="BD177" s="18">
        <v>0</v>
      </c>
      <c r="BE177" s="18">
        <v>0</v>
      </c>
      <c r="BF177" s="18">
        <v>0</v>
      </c>
      <c r="BG177" s="18">
        <v>0</v>
      </c>
      <c r="BH177" s="18">
        <v>0</v>
      </c>
      <c r="BI177" s="18">
        <v>0</v>
      </c>
      <c r="BJ177" s="18">
        <v>0</v>
      </c>
      <c r="BK177" s="18">
        <v>0</v>
      </c>
      <c r="BL177" s="18">
        <v>0</v>
      </c>
      <c r="BM177" s="18">
        <v>0</v>
      </c>
      <c r="BN177" s="23">
        <f>G177</f>
        <v>0</v>
      </c>
      <c r="BO177" s="18">
        <v>0</v>
      </c>
      <c r="BP177" s="18">
        <v>0</v>
      </c>
      <c r="BQ177" s="18">
        <v>0</v>
      </c>
      <c r="BR177" s="18">
        <v>0</v>
      </c>
      <c r="BS177" s="18">
        <v>0</v>
      </c>
      <c r="BT177" s="18">
        <v>0</v>
      </c>
      <c r="BU177" s="18">
        <v>0</v>
      </c>
      <c r="BV177" s="18">
        <v>0</v>
      </c>
      <c r="BW177" s="18">
        <v>0</v>
      </c>
      <c r="BX177" s="18">
        <v>0</v>
      </c>
      <c r="BY177" s="18">
        <v>0</v>
      </c>
      <c r="BZ177" s="18" t="str">
        <f t="shared" si="57"/>
        <v>50</v>
      </c>
      <c r="CA177" s="18" t="s">
        <v>25</v>
      </c>
      <c r="CB177" s="18">
        <f t="shared" si="56"/>
        <v>72</v>
      </c>
      <c r="CC177" s="16" t="str">
        <f t="shared" si="58"/>
        <v>7B010148A8010C000000000000000000000000000000000000000000000000000000000000000000000000000000000000000000000000000000000000000000000000000000507D</v>
      </c>
      <c r="CD177" s="95">
        <v>176</v>
      </c>
      <c r="CE177" s="21"/>
      <c r="CF177" s="18" t="str">
        <f t="shared" si="59"/>
        <v>00</v>
      </c>
      <c r="CG177" s="18">
        <f t="shared" si="60"/>
        <v>0</v>
      </c>
      <c r="CH177" s="20"/>
      <c r="CI177" s="21"/>
    </row>
    <row r="178" spans="1:87" ht="33">
      <c r="A178" s="27"/>
      <c r="B178" s="158"/>
      <c r="C178" s="165" t="s">
        <v>436</v>
      </c>
      <c r="D178" s="104"/>
      <c r="E178" s="16">
        <v>2</v>
      </c>
      <c r="F178" s="101" t="str">
        <f t="shared" si="71"/>
        <v>127</v>
      </c>
      <c r="G178" s="22" t="s">
        <v>246</v>
      </c>
      <c r="H178" s="18" t="s">
        <v>18</v>
      </c>
      <c r="I178" s="18">
        <v>1</v>
      </c>
      <c r="J178" s="18">
        <v>1</v>
      </c>
      <c r="K178" s="18">
        <v>48</v>
      </c>
      <c r="L178" s="18" t="s">
        <v>457</v>
      </c>
      <c r="M178" s="18">
        <v>1</v>
      </c>
      <c r="N178" s="18" t="s">
        <v>368</v>
      </c>
      <c r="O178" s="18">
        <v>0</v>
      </c>
      <c r="P178" s="18">
        <v>0</v>
      </c>
      <c r="Q178" s="18">
        <v>0</v>
      </c>
      <c r="R178" s="18">
        <v>0</v>
      </c>
      <c r="S178" s="18">
        <v>0</v>
      </c>
      <c r="T178" s="18">
        <v>0</v>
      </c>
      <c r="U178" s="18">
        <v>0</v>
      </c>
      <c r="V178" s="18">
        <v>0</v>
      </c>
      <c r="W178" s="18">
        <v>0</v>
      </c>
      <c r="X178" s="18">
        <v>0</v>
      </c>
      <c r="Y178" s="18">
        <v>0</v>
      </c>
      <c r="Z178" s="18">
        <v>0</v>
      </c>
      <c r="AA178" s="18">
        <v>0</v>
      </c>
      <c r="AB178" s="18">
        <v>0</v>
      </c>
      <c r="AC178" s="18">
        <v>0</v>
      </c>
      <c r="AD178" s="18">
        <v>0</v>
      </c>
      <c r="AE178" s="18">
        <v>0</v>
      </c>
      <c r="AF178" s="18">
        <v>0</v>
      </c>
      <c r="AG178" s="18">
        <v>0</v>
      </c>
      <c r="AH178" s="18">
        <v>0</v>
      </c>
      <c r="AI178" s="18">
        <v>0</v>
      </c>
      <c r="AJ178" s="18">
        <v>0</v>
      </c>
      <c r="AK178" s="18">
        <v>0</v>
      </c>
      <c r="AL178" s="18">
        <v>0</v>
      </c>
      <c r="AM178" s="18">
        <v>0</v>
      </c>
      <c r="AN178" s="18">
        <v>0</v>
      </c>
      <c r="AO178" s="18">
        <v>0</v>
      </c>
      <c r="AP178" s="18">
        <v>0</v>
      </c>
      <c r="AQ178" s="18">
        <v>0</v>
      </c>
      <c r="AR178" s="18">
        <v>0</v>
      </c>
      <c r="AS178" s="18">
        <v>0</v>
      </c>
      <c r="AT178" s="18">
        <v>0</v>
      </c>
      <c r="AU178" s="18">
        <v>0</v>
      </c>
      <c r="AV178" s="18">
        <v>0</v>
      </c>
      <c r="AW178" s="18">
        <v>0</v>
      </c>
      <c r="AX178" s="18">
        <v>0</v>
      </c>
      <c r="AY178" s="18">
        <v>0</v>
      </c>
      <c r="AZ178" s="18">
        <v>0</v>
      </c>
      <c r="BA178" s="18">
        <v>0</v>
      </c>
      <c r="BB178" s="18">
        <v>0</v>
      </c>
      <c r="BC178" s="18">
        <v>0</v>
      </c>
      <c r="BD178" s="18">
        <v>0</v>
      </c>
      <c r="BE178" s="18">
        <v>0</v>
      </c>
      <c r="BF178" s="18">
        <v>0</v>
      </c>
      <c r="BG178" s="18">
        <v>0</v>
      </c>
      <c r="BH178" s="18">
        <v>0</v>
      </c>
      <c r="BI178" s="18">
        <v>0</v>
      </c>
      <c r="BJ178" s="18">
        <v>0</v>
      </c>
      <c r="BK178" s="18">
        <v>0</v>
      </c>
      <c r="BL178" s="18">
        <v>0</v>
      </c>
      <c r="BM178" s="18">
        <v>0</v>
      </c>
      <c r="BN178" s="23" t="str">
        <f t="shared" ref="BN178:BN179" si="77">G178</f>
        <v>7F</v>
      </c>
      <c r="BO178" s="18">
        <v>0</v>
      </c>
      <c r="BP178" s="18">
        <v>0</v>
      </c>
      <c r="BQ178" s="18">
        <v>0</v>
      </c>
      <c r="BR178" s="18">
        <v>0</v>
      </c>
      <c r="BS178" s="18">
        <v>0</v>
      </c>
      <c r="BT178" s="18">
        <v>0</v>
      </c>
      <c r="BU178" s="18">
        <v>0</v>
      </c>
      <c r="BV178" s="18">
        <v>0</v>
      </c>
      <c r="BW178" s="18">
        <v>0</v>
      </c>
      <c r="BX178" s="18">
        <v>0</v>
      </c>
      <c r="BY178" s="18">
        <v>0</v>
      </c>
      <c r="BZ178" s="18" t="str">
        <f t="shared" si="57"/>
        <v>51</v>
      </c>
      <c r="CA178" s="18" t="s">
        <v>25</v>
      </c>
      <c r="CB178" s="18">
        <f t="shared" si="56"/>
        <v>72</v>
      </c>
      <c r="CC178" s="16" t="str">
        <f t="shared" si="58"/>
        <v>7B010148A8010C0000000000000000000000000000000000000000000000000000000000000000000000000000000000000000000000000000007F0000000000000000000000517D</v>
      </c>
      <c r="CD178" s="95">
        <v>177</v>
      </c>
      <c r="CE178" s="21"/>
      <c r="CF178" s="18" t="str">
        <f t="shared" si="59"/>
        <v>00</v>
      </c>
      <c r="CG178" s="18">
        <f t="shared" si="60"/>
        <v>0</v>
      </c>
      <c r="CH178" s="20"/>
      <c r="CI178" s="21"/>
    </row>
    <row r="179" spans="1:87" ht="33">
      <c r="A179" s="27"/>
      <c r="B179" s="159"/>
      <c r="C179" s="166"/>
      <c r="D179" s="104"/>
      <c r="E179" s="16">
        <v>3</v>
      </c>
      <c r="F179" s="101" t="str">
        <f t="shared" si="71"/>
        <v>255</v>
      </c>
      <c r="G179" s="22" t="s">
        <v>22</v>
      </c>
      <c r="H179" s="18" t="s">
        <v>18</v>
      </c>
      <c r="I179" s="18">
        <v>1</v>
      </c>
      <c r="J179" s="18">
        <v>1</v>
      </c>
      <c r="K179" s="18">
        <v>48</v>
      </c>
      <c r="L179" s="18" t="s">
        <v>457</v>
      </c>
      <c r="M179" s="18">
        <v>1</v>
      </c>
      <c r="N179" s="18" t="s">
        <v>368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0</v>
      </c>
      <c r="W179" s="18">
        <v>0</v>
      </c>
      <c r="X179" s="18">
        <v>0</v>
      </c>
      <c r="Y179" s="18">
        <v>0</v>
      </c>
      <c r="Z179" s="18">
        <v>0</v>
      </c>
      <c r="AA179" s="18">
        <v>0</v>
      </c>
      <c r="AB179" s="18">
        <v>0</v>
      </c>
      <c r="AC179" s="18">
        <v>0</v>
      </c>
      <c r="AD179" s="18">
        <v>0</v>
      </c>
      <c r="AE179" s="18">
        <v>0</v>
      </c>
      <c r="AF179" s="18">
        <v>0</v>
      </c>
      <c r="AG179" s="18">
        <v>0</v>
      </c>
      <c r="AH179" s="18">
        <v>0</v>
      </c>
      <c r="AI179" s="18">
        <v>0</v>
      </c>
      <c r="AJ179" s="18">
        <v>0</v>
      </c>
      <c r="AK179" s="18">
        <v>0</v>
      </c>
      <c r="AL179" s="18">
        <v>0</v>
      </c>
      <c r="AM179" s="18">
        <v>0</v>
      </c>
      <c r="AN179" s="18">
        <v>0</v>
      </c>
      <c r="AO179" s="18">
        <v>0</v>
      </c>
      <c r="AP179" s="18">
        <v>0</v>
      </c>
      <c r="AQ179" s="18">
        <v>0</v>
      </c>
      <c r="AR179" s="18">
        <v>0</v>
      </c>
      <c r="AS179" s="18">
        <v>0</v>
      </c>
      <c r="AT179" s="18">
        <v>0</v>
      </c>
      <c r="AU179" s="18">
        <v>0</v>
      </c>
      <c r="AV179" s="18">
        <v>0</v>
      </c>
      <c r="AW179" s="18">
        <v>0</v>
      </c>
      <c r="AX179" s="18">
        <v>0</v>
      </c>
      <c r="AY179" s="18">
        <v>0</v>
      </c>
      <c r="AZ179" s="18">
        <v>0</v>
      </c>
      <c r="BA179" s="18">
        <v>0</v>
      </c>
      <c r="BB179" s="18">
        <v>0</v>
      </c>
      <c r="BC179" s="18">
        <v>0</v>
      </c>
      <c r="BD179" s="18">
        <v>0</v>
      </c>
      <c r="BE179" s="18">
        <v>0</v>
      </c>
      <c r="BF179" s="18">
        <v>0</v>
      </c>
      <c r="BG179" s="18">
        <v>0</v>
      </c>
      <c r="BH179" s="18">
        <v>0</v>
      </c>
      <c r="BI179" s="18">
        <v>0</v>
      </c>
      <c r="BJ179" s="18">
        <v>0</v>
      </c>
      <c r="BK179" s="18">
        <v>0</v>
      </c>
      <c r="BL179" s="18">
        <v>0</v>
      </c>
      <c r="BM179" s="18">
        <v>0</v>
      </c>
      <c r="BN179" s="23" t="str">
        <f t="shared" si="77"/>
        <v>FF</v>
      </c>
      <c r="BO179" s="18">
        <v>0</v>
      </c>
      <c r="BP179" s="18">
        <v>0</v>
      </c>
      <c r="BQ179" s="18">
        <v>0</v>
      </c>
      <c r="BR179" s="18">
        <v>0</v>
      </c>
      <c r="BS179" s="18">
        <v>0</v>
      </c>
      <c r="BT179" s="18">
        <v>0</v>
      </c>
      <c r="BU179" s="18">
        <v>0</v>
      </c>
      <c r="BV179" s="18">
        <v>0</v>
      </c>
      <c r="BW179" s="18">
        <v>0</v>
      </c>
      <c r="BX179" s="18">
        <v>0</v>
      </c>
      <c r="BY179" s="18">
        <v>0</v>
      </c>
      <c r="BZ179" s="18" t="str">
        <f t="shared" si="57"/>
        <v>51</v>
      </c>
      <c r="CA179" s="18" t="s">
        <v>25</v>
      </c>
      <c r="CB179" s="18">
        <f t="shared" si="56"/>
        <v>72</v>
      </c>
      <c r="CC179" s="16" t="str">
        <f t="shared" si="58"/>
        <v>7B010148A8010C000000000000000000000000000000000000000000000000000000000000000000000000000000000000000000000000000000FF0000000000000000000000517D</v>
      </c>
      <c r="CD179" s="95">
        <v>178</v>
      </c>
      <c r="CE179" s="21"/>
      <c r="CF179" s="18" t="str">
        <f t="shared" si="59"/>
        <v>00</v>
      </c>
      <c r="CG179" s="18">
        <f t="shared" si="60"/>
        <v>0</v>
      </c>
      <c r="CH179" s="20"/>
      <c r="CI179" s="21"/>
    </row>
    <row r="180" spans="1:87" ht="33">
      <c r="A180" s="27"/>
      <c r="B180" s="157">
        <v>59</v>
      </c>
      <c r="C180" s="105" t="s">
        <v>369</v>
      </c>
      <c r="D180" s="104" t="s">
        <v>736</v>
      </c>
      <c r="E180" s="16">
        <v>1</v>
      </c>
      <c r="F180" s="101" t="str">
        <f t="shared" si="71"/>
        <v>000</v>
      </c>
      <c r="G180" s="22">
        <v>0</v>
      </c>
      <c r="H180" s="18" t="s">
        <v>18</v>
      </c>
      <c r="I180" s="18">
        <v>1</v>
      </c>
      <c r="J180" s="18">
        <v>1</v>
      </c>
      <c r="K180" s="18">
        <v>48</v>
      </c>
      <c r="L180" s="18" t="s">
        <v>457</v>
      </c>
      <c r="M180" s="18">
        <v>1</v>
      </c>
      <c r="N180" s="18" t="s">
        <v>368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</v>
      </c>
      <c r="AG180" s="18">
        <v>0</v>
      </c>
      <c r="AH180" s="18">
        <v>0</v>
      </c>
      <c r="AI180" s="18">
        <v>0</v>
      </c>
      <c r="AJ180" s="18">
        <v>0</v>
      </c>
      <c r="AK180" s="18">
        <v>0</v>
      </c>
      <c r="AL180" s="18">
        <v>0</v>
      </c>
      <c r="AM180" s="18">
        <v>0</v>
      </c>
      <c r="AN180" s="18">
        <v>0</v>
      </c>
      <c r="AO180" s="18">
        <v>0</v>
      </c>
      <c r="AP180" s="18">
        <v>0</v>
      </c>
      <c r="AQ180" s="18">
        <v>0</v>
      </c>
      <c r="AR180" s="18">
        <v>0</v>
      </c>
      <c r="AS180" s="18">
        <v>0</v>
      </c>
      <c r="AT180" s="18">
        <v>0</v>
      </c>
      <c r="AU180" s="18">
        <v>0</v>
      </c>
      <c r="AV180" s="18">
        <v>0</v>
      </c>
      <c r="AW180" s="18">
        <v>0</v>
      </c>
      <c r="AX180" s="18">
        <v>0</v>
      </c>
      <c r="AY180" s="18">
        <v>0</v>
      </c>
      <c r="AZ180" s="18">
        <v>0</v>
      </c>
      <c r="BA180" s="18">
        <v>0</v>
      </c>
      <c r="BB180" s="18">
        <v>0</v>
      </c>
      <c r="BC180" s="18">
        <v>0</v>
      </c>
      <c r="BD180" s="18">
        <v>0</v>
      </c>
      <c r="BE180" s="18">
        <v>0</v>
      </c>
      <c r="BF180" s="18">
        <v>0</v>
      </c>
      <c r="BG180" s="18">
        <v>0</v>
      </c>
      <c r="BH180" s="18">
        <v>0</v>
      </c>
      <c r="BI180" s="18">
        <v>0</v>
      </c>
      <c r="BJ180" s="18">
        <v>0</v>
      </c>
      <c r="BK180" s="18">
        <v>0</v>
      </c>
      <c r="BL180" s="18">
        <v>0</v>
      </c>
      <c r="BM180" s="18">
        <v>0</v>
      </c>
      <c r="BN180" s="18">
        <v>0</v>
      </c>
      <c r="BO180" s="23">
        <f>G180</f>
        <v>0</v>
      </c>
      <c r="BP180" s="18">
        <v>0</v>
      </c>
      <c r="BQ180" s="18">
        <v>0</v>
      </c>
      <c r="BR180" s="18">
        <v>0</v>
      </c>
      <c r="BS180" s="18">
        <v>0</v>
      </c>
      <c r="BT180" s="18">
        <v>0</v>
      </c>
      <c r="BU180" s="18">
        <v>0</v>
      </c>
      <c r="BV180" s="18">
        <v>0</v>
      </c>
      <c r="BW180" s="18">
        <v>0</v>
      </c>
      <c r="BX180" s="18">
        <v>0</v>
      </c>
      <c r="BY180" s="18">
        <v>0</v>
      </c>
      <c r="BZ180" s="18" t="str">
        <f t="shared" si="57"/>
        <v>50</v>
      </c>
      <c r="CA180" s="18" t="s">
        <v>25</v>
      </c>
      <c r="CB180" s="18">
        <f t="shared" si="56"/>
        <v>72</v>
      </c>
      <c r="CC180" s="16" t="str">
        <f t="shared" si="58"/>
        <v>7B010148A8010C000000000000000000000000000000000000000000000000000000000000000000000000000000000000000000000000000000000000000000000000000000507D</v>
      </c>
      <c r="CD180" s="95">
        <v>179</v>
      </c>
      <c r="CE180" s="21"/>
      <c r="CF180" s="18" t="str">
        <f t="shared" si="59"/>
        <v>00</v>
      </c>
      <c r="CG180" s="18">
        <f t="shared" si="60"/>
        <v>0</v>
      </c>
      <c r="CH180" s="20"/>
      <c r="CI180" s="21"/>
    </row>
    <row r="181" spans="1:87" ht="33">
      <c r="A181" s="27"/>
      <c r="B181" s="158"/>
      <c r="C181" s="165" t="s">
        <v>437</v>
      </c>
      <c r="D181" s="104"/>
      <c r="E181" s="16">
        <v>2</v>
      </c>
      <c r="F181" s="101" t="str">
        <f t="shared" si="71"/>
        <v>127</v>
      </c>
      <c r="G181" s="22" t="s">
        <v>246</v>
      </c>
      <c r="H181" s="18" t="s">
        <v>18</v>
      </c>
      <c r="I181" s="18">
        <v>1</v>
      </c>
      <c r="J181" s="18">
        <v>1</v>
      </c>
      <c r="K181" s="18">
        <v>48</v>
      </c>
      <c r="L181" s="18" t="s">
        <v>457</v>
      </c>
      <c r="M181" s="18">
        <v>1</v>
      </c>
      <c r="N181" s="18" t="s">
        <v>368</v>
      </c>
      <c r="O181" s="18">
        <v>0</v>
      </c>
      <c r="P181" s="18">
        <v>0</v>
      </c>
      <c r="Q181" s="18">
        <v>0</v>
      </c>
      <c r="R181" s="18">
        <v>0</v>
      </c>
      <c r="S181" s="18">
        <v>0</v>
      </c>
      <c r="T181" s="18">
        <v>0</v>
      </c>
      <c r="U181" s="18">
        <v>0</v>
      </c>
      <c r="V181" s="18">
        <v>0</v>
      </c>
      <c r="W181" s="18">
        <v>0</v>
      </c>
      <c r="X181" s="18">
        <v>0</v>
      </c>
      <c r="Y181" s="18">
        <v>0</v>
      </c>
      <c r="Z181" s="18">
        <v>0</v>
      </c>
      <c r="AA181" s="18">
        <v>0</v>
      </c>
      <c r="AB181" s="18">
        <v>0</v>
      </c>
      <c r="AC181" s="18">
        <v>0</v>
      </c>
      <c r="AD181" s="18">
        <v>0</v>
      </c>
      <c r="AE181" s="18">
        <v>0</v>
      </c>
      <c r="AF181" s="18">
        <v>0</v>
      </c>
      <c r="AG181" s="18">
        <v>0</v>
      </c>
      <c r="AH181" s="18">
        <v>0</v>
      </c>
      <c r="AI181" s="18">
        <v>0</v>
      </c>
      <c r="AJ181" s="18">
        <v>0</v>
      </c>
      <c r="AK181" s="18">
        <v>0</v>
      </c>
      <c r="AL181" s="18">
        <v>0</v>
      </c>
      <c r="AM181" s="18">
        <v>0</v>
      </c>
      <c r="AN181" s="18">
        <v>0</v>
      </c>
      <c r="AO181" s="18">
        <v>0</v>
      </c>
      <c r="AP181" s="18">
        <v>0</v>
      </c>
      <c r="AQ181" s="18">
        <v>0</v>
      </c>
      <c r="AR181" s="18">
        <v>0</v>
      </c>
      <c r="AS181" s="18">
        <v>0</v>
      </c>
      <c r="AT181" s="18">
        <v>0</v>
      </c>
      <c r="AU181" s="18">
        <v>0</v>
      </c>
      <c r="AV181" s="18">
        <v>0</v>
      </c>
      <c r="AW181" s="18">
        <v>0</v>
      </c>
      <c r="AX181" s="18">
        <v>0</v>
      </c>
      <c r="AY181" s="18">
        <v>0</v>
      </c>
      <c r="AZ181" s="18">
        <v>0</v>
      </c>
      <c r="BA181" s="18">
        <v>0</v>
      </c>
      <c r="BB181" s="18">
        <v>0</v>
      </c>
      <c r="BC181" s="18">
        <v>0</v>
      </c>
      <c r="BD181" s="18">
        <v>0</v>
      </c>
      <c r="BE181" s="18">
        <v>0</v>
      </c>
      <c r="BF181" s="18">
        <v>0</v>
      </c>
      <c r="BG181" s="18">
        <v>0</v>
      </c>
      <c r="BH181" s="18">
        <v>0</v>
      </c>
      <c r="BI181" s="18">
        <v>0</v>
      </c>
      <c r="BJ181" s="18">
        <v>0</v>
      </c>
      <c r="BK181" s="18">
        <v>0</v>
      </c>
      <c r="BL181" s="18">
        <v>0</v>
      </c>
      <c r="BM181" s="18">
        <v>0</v>
      </c>
      <c r="BN181" s="18">
        <v>0</v>
      </c>
      <c r="BO181" s="23" t="str">
        <f t="shared" ref="BO181:BO182" si="78">G181</f>
        <v>7F</v>
      </c>
      <c r="BP181" s="18">
        <v>0</v>
      </c>
      <c r="BQ181" s="18">
        <v>0</v>
      </c>
      <c r="BR181" s="18">
        <v>0</v>
      </c>
      <c r="BS181" s="18">
        <v>0</v>
      </c>
      <c r="BT181" s="18">
        <v>0</v>
      </c>
      <c r="BU181" s="18">
        <v>0</v>
      </c>
      <c r="BV181" s="18">
        <v>0</v>
      </c>
      <c r="BW181" s="18">
        <v>0</v>
      </c>
      <c r="BX181" s="18">
        <v>0</v>
      </c>
      <c r="BY181" s="18">
        <v>0</v>
      </c>
      <c r="BZ181" s="18" t="str">
        <f t="shared" si="57"/>
        <v>51</v>
      </c>
      <c r="CA181" s="18" t="s">
        <v>25</v>
      </c>
      <c r="CB181" s="18">
        <f t="shared" si="56"/>
        <v>72</v>
      </c>
      <c r="CC181" s="16" t="str">
        <f t="shared" si="58"/>
        <v>7B010148A8010C000000000000000000000000000000000000000000000000000000000000000000000000000000000000000000000000000000007F00000000000000000000517D</v>
      </c>
      <c r="CD181" s="95">
        <v>180</v>
      </c>
      <c r="CE181" s="21"/>
      <c r="CF181" s="18" t="str">
        <f t="shared" si="59"/>
        <v>00</v>
      </c>
      <c r="CG181" s="18">
        <f t="shared" si="60"/>
        <v>0</v>
      </c>
      <c r="CH181" s="20"/>
      <c r="CI181" s="21"/>
    </row>
    <row r="182" spans="1:87" ht="33">
      <c r="A182" s="27"/>
      <c r="B182" s="159"/>
      <c r="C182" s="166"/>
      <c r="D182" s="104"/>
      <c r="E182" s="16">
        <v>3</v>
      </c>
      <c r="F182" s="101" t="str">
        <f t="shared" si="71"/>
        <v>255</v>
      </c>
      <c r="G182" s="22" t="s">
        <v>22</v>
      </c>
      <c r="H182" s="18" t="s">
        <v>18</v>
      </c>
      <c r="I182" s="18">
        <v>1</v>
      </c>
      <c r="J182" s="18">
        <v>1</v>
      </c>
      <c r="K182" s="18">
        <v>48</v>
      </c>
      <c r="L182" s="18" t="s">
        <v>457</v>
      </c>
      <c r="M182" s="18">
        <v>1</v>
      </c>
      <c r="N182" s="18" t="s">
        <v>368</v>
      </c>
      <c r="O182" s="18">
        <v>0</v>
      </c>
      <c r="P182" s="18">
        <v>0</v>
      </c>
      <c r="Q182" s="18">
        <v>0</v>
      </c>
      <c r="R182" s="18">
        <v>0</v>
      </c>
      <c r="S182" s="18">
        <v>0</v>
      </c>
      <c r="T182" s="18">
        <v>0</v>
      </c>
      <c r="U182" s="18">
        <v>0</v>
      </c>
      <c r="V182" s="18">
        <v>0</v>
      </c>
      <c r="W182" s="18">
        <v>0</v>
      </c>
      <c r="X182" s="18">
        <v>0</v>
      </c>
      <c r="Y182" s="18">
        <v>0</v>
      </c>
      <c r="Z182" s="18">
        <v>0</v>
      </c>
      <c r="AA182" s="18">
        <v>0</v>
      </c>
      <c r="AB182" s="18">
        <v>0</v>
      </c>
      <c r="AC182" s="18">
        <v>0</v>
      </c>
      <c r="AD182" s="18">
        <v>0</v>
      </c>
      <c r="AE182" s="18">
        <v>0</v>
      </c>
      <c r="AF182" s="18">
        <v>0</v>
      </c>
      <c r="AG182" s="18">
        <v>0</v>
      </c>
      <c r="AH182" s="18">
        <v>0</v>
      </c>
      <c r="AI182" s="18">
        <v>0</v>
      </c>
      <c r="AJ182" s="18">
        <v>0</v>
      </c>
      <c r="AK182" s="18">
        <v>0</v>
      </c>
      <c r="AL182" s="18">
        <v>0</v>
      </c>
      <c r="AM182" s="18">
        <v>0</v>
      </c>
      <c r="AN182" s="18">
        <v>0</v>
      </c>
      <c r="AO182" s="18">
        <v>0</v>
      </c>
      <c r="AP182" s="18">
        <v>0</v>
      </c>
      <c r="AQ182" s="18">
        <v>0</v>
      </c>
      <c r="AR182" s="18">
        <v>0</v>
      </c>
      <c r="AS182" s="18">
        <v>0</v>
      </c>
      <c r="AT182" s="18">
        <v>0</v>
      </c>
      <c r="AU182" s="18">
        <v>0</v>
      </c>
      <c r="AV182" s="18">
        <v>0</v>
      </c>
      <c r="AW182" s="18">
        <v>0</v>
      </c>
      <c r="AX182" s="18">
        <v>0</v>
      </c>
      <c r="AY182" s="18">
        <v>0</v>
      </c>
      <c r="AZ182" s="18">
        <v>0</v>
      </c>
      <c r="BA182" s="18">
        <v>0</v>
      </c>
      <c r="BB182" s="18">
        <v>0</v>
      </c>
      <c r="BC182" s="18">
        <v>0</v>
      </c>
      <c r="BD182" s="18">
        <v>0</v>
      </c>
      <c r="BE182" s="18">
        <v>0</v>
      </c>
      <c r="BF182" s="18">
        <v>0</v>
      </c>
      <c r="BG182" s="18">
        <v>0</v>
      </c>
      <c r="BH182" s="18">
        <v>0</v>
      </c>
      <c r="BI182" s="18">
        <v>0</v>
      </c>
      <c r="BJ182" s="18">
        <v>0</v>
      </c>
      <c r="BK182" s="18">
        <v>0</v>
      </c>
      <c r="BL182" s="18">
        <v>0</v>
      </c>
      <c r="BM182" s="18">
        <v>0</v>
      </c>
      <c r="BN182" s="18">
        <v>0</v>
      </c>
      <c r="BO182" s="23" t="str">
        <f t="shared" si="78"/>
        <v>FF</v>
      </c>
      <c r="BP182" s="18">
        <v>0</v>
      </c>
      <c r="BQ182" s="18">
        <v>0</v>
      </c>
      <c r="BR182" s="18">
        <v>0</v>
      </c>
      <c r="BS182" s="18">
        <v>0</v>
      </c>
      <c r="BT182" s="18">
        <v>0</v>
      </c>
      <c r="BU182" s="18">
        <v>0</v>
      </c>
      <c r="BV182" s="18">
        <v>0</v>
      </c>
      <c r="BW182" s="18">
        <v>0</v>
      </c>
      <c r="BX182" s="18">
        <v>0</v>
      </c>
      <c r="BY182" s="18">
        <v>0</v>
      </c>
      <c r="BZ182" s="18" t="str">
        <f t="shared" si="57"/>
        <v>51</v>
      </c>
      <c r="CA182" s="18" t="s">
        <v>25</v>
      </c>
      <c r="CB182" s="18">
        <f t="shared" si="56"/>
        <v>72</v>
      </c>
      <c r="CC182" s="16" t="str">
        <f t="shared" si="58"/>
        <v>7B010148A8010C00000000000000000000000000000000000000000000000000000000000000000000000000000000000000000000000000000000FF00000000000000000000517D</v>
      </c>
      <c r="CD182" s="95">
        <v>181</v>
      </c>
      <c r="CE182" s="21"/>
      <c r="CF182" s="18" t="str">
        <f t="shared" si="59"/>
        <v>00</v>
      </c>
      <c r="CG182" s="18">
        <f t="shared" si="60"/>
        <v>0</v>
      </c>
      <c r="CH182" s="20"/>
      <c r="CI182" s="21"/>
    </row>
    <row r="183" spans="1:87" ht="33">
      <c r="A183" s="27"/>
      <c r="B183" s="157">
        <v>60</v>
      </c>
      <c r="C183" s="105" t="s">
        <v>367</v>
      </c>
      <c r="D183" s="104" t="s">
        <v>734</v>
      </c>
      <c r="E183" s="16">
        <v>1</v>
      </c>
      <c r="F183" s="101" t="str">
        <f t="shared" si="71"/>
        <v>000</v>
      </c>
      <c r="G183" s="22">
        <v>0</v>
      </c>
      <c r="H183" s="18" t="s">
        <v>18</v>
      </c>
      <c r="I183" s="18">
        <v>1</v>
      </c>
      <c r="J183" s="18">
        <v>1</v>
      </c>
      <c r="K183" s="18">
        <v>48</v>
      </c>
      <c r="L183" s="18" t="s">
        <v>457</v>
      </c>
      <c r="M183" s="18">
        <v>1</v>
      </c>
      <c r="N183" s="18" t="s">
        <v>368</v>
      </c>
      <c r="O183" s="18">
        <v>0</v>
      </c>
      <c r="P183" s="18">
        <v>0</v>
      </c>
      <c r="Q183" s="18">
        <v>0</v>
      </c>
      <c r="R183" s="18">
        <v>0</v>
      </c>
      <c r="S183" s="18">
        <v>0</v>
      </c>
      <c r="T183" s="18">
        <v>0</v>
      </c>
      <c r="U183" s="18">
        <v>0</v>
      </c>
      <c r="V183" s="18">
        <v>0</v>
      </c>
      <c r="W183" s="18">
        <v>0</v>
      </c>
      <c r="X183" s="18">
        <v>0</v>
      </c>
      <c r="Y183" s="18">
        <v>0</v>
      </c>
      <c r="Z183" s="18">
        <v>0</v>
      </c>
      <c r="AA183" s="18">
        <v>0</v>
      </c>
      <c r="AB183" s="18">
        <v>0</v>
      </c>
      <c r="AC183" s="18">
        <v>0</v>
      </c>
      <c r="AD183" s="18">
        <v>0</v>
      </c>
      <c r="AE183" s="18">
        <v>0</v>
      </c>
      <c r="AF183" s="18">
        <v>0</v>
      </c>
      <c r="AG183" s="18">
        <v>0</v>
      </c>
      <c r="AH183" s="18">
        <v>0</v>
      </c>
      <c r="AI183" s="18">
        <v>0</v>
      </c>
      <c r="AJ183" s="18">
        <v>0</v>
      </c>
      <c r="AK183" s="18">
        <v>0</v>
      </c>
      <c r="AL183" s="18">
        <v>0</v>
      </c>
      <c r="AM183" s="18">
        <v>0</v>
      </c>
      <c r="AN183" s="18">
        <v>0</v>
      </c>
      <c r="AO183" s="18">
        <v>0</v>
      </c>
      <c r="AP183" s="18">
        <v>0</v>
      </c>
      <c r="AQ183" s="18">
        <v>0</v>
      </c>
      <c r="AR183" s="18">
        <v>0</v>
      </c>
      <c r="AS183" s="18">
        <v>0</v>
      </c>
      <c r="AT183" s="18">
        <v>0</v>
      </c>
      <c r="AU183" s="18">
        <v>0</v>
      </c>
      <c r="AV183" s="18">
        <v>0</v>
      </c>
      <c r="AW183" s="18">
        <v>0</v>
      </c>
      <c r="AX183" s="18">
        <v>0</v>
      </c>
      <c r="AY183" s="18">
        <v>0</v>
      </c>
      <c r="AZ183" s="18">
        <v>0</v>
      </c>
      <c r="BA183" s="18">
        <v>0</v>
      </c>
      <c r="BB183" s="18">
        <v>0</v>
      </c>
      <c r="BC183" s="18">
        <v>0</v>
      </c>
      <c r="BD183" s="18">
        <v>0</v>
      </c>
      <c r="BE183" s="18">
        <v>0</v>
      </c>
      <c r="BF183" s="18">
        <v>0</v>
      </c>
      <c r="BG183" s="18">
        <v>0</v>
      </c>
      <c r="BH183" s="18">
        <v>0</v>
      </c>
      <c r="BI183" s="18">
        <v>0</v>
      </c>
      <c r="BJ183" s="18">
        <v>0</v>
      </c>
      <c r="BK183" s="18">
        <v>0</v>
      </c>
      <c r="BL183" s="18">
        <v>0</v>
      </c>
      <c r="BM183" s="18">
        <v>0</v>
      </c>
      <c r="BN183" s="18">
        <v>0</v>
      </c>
      <c r="BO183" s="18">
        <v>0</v>
      </c>
      <c r="BP183" s="23">
        <f>G183</f>
        <v>0</v>
      </c>
      <c r="BQ183" s="18">
        <v>0</v>
      </c>
      <c r="BR183" s="18">
        <v>0</v>
      </c>
      <c r="BS183" s="18">
        <v>0</v>
      </c>
      <c r="BT183" s="18">
        <v>0</v>
      </c>
      <c r="BU183" s="18">
        <v>0</v>
      </c>
      <c r="BV183" s="18">
        <v>0</v>
      </c>
      <c r="BW183" s="18">
        <v>0</v>
      </c>
      <c r="BX183" s="18">
        <v>0</v>
      </c>
      <c r="BY183" s="18">
        <v>0</v>
      </c>
      <c r="BZ183" s="18" t="str">
        <f t="shared" si="57"/>
        <v>50</v>
      </c>
      <c r="CA183" s="18" t="s">
        <v>25</v>
      </c>
      <c r="CB183" s="18">
        <f t="shared" si="56"/>
        <v>72</v>
      </c>
      <c r="CC183" s="16" t="str">
        <f t="shared" si="58"/>
        <v>7B010148A8010C000000000000000000000000000000000000000000000000000000000000000000000000000000000000000000000000000000000000000000000000000000507D</v>
      </c>
      <c r="CD183" s="95">
        <v>182</v>
      </c>
      <c r="CE183" s="21"/>
      <c r="CF183" s="18" t="str">
        <f t="shared" si="59"/>
        <v>00</v>
      </c>
      <c r="CG183" s="18">
        <f t="shared" si="60"/>
        <v>0</v>
      </c>
      <c r="CH183" s="20"/>
      <c r="CI183" s="21"/>
    </row>
    <row r="184" spans="1:87" ht="33">
      <c r="A184" s="27"/>
      <c r="B184" s="158"/>
      <c r="C184" s="165" t="s">
        <v>438</v>
      </c>
      <c r="D184" s="104"/>
      <c r="E184" s="16">
        <v>2</v>
      </c>
      <c r="F184" s="101" t="str">
        <f t="shared" si="71"/>
        <v>127</v>
      </c>
      <c r="G184" s="22" t="s">
        <v>246</v>
      </c>
      <c r="H184" s="18" t="s">
        <v>18</v>
      </c>
      <c r="I184" s="18">
        <v>1</v>
      </c>
      <c r="J184" s="18">
        <v>1</v>
      </c>
      <c r="K184" s="18">
        <v>48</v>
      </c>
      <c r="L184" s="18" t="s">
        <v>457</v>
      </c>
      <c r="M184" s="18">
        <v>1</v>
      </c>
      <c r="N184" s="18" t="s">
        <v>368</v>
      </c>
      <c r="O184" s="18">
        <v>0</v>
      </c>
      <c r="P184" s="18">
        <v>0</v>
      </c>
      <c r="Q184" s="18">
        <v>0</v>
      </c>
      <c r="R184" s="18">
        <v>0</v>
      </c>
      <c r="S184" s="18">
        <v>0</v>
      </c>
      <c r="T184" s="18">
        <v>0</v>
      </c>
      <c r="U184" s="18">
        <v>0</v>
      </c>
      <c r="V184" s="18">
        <v>0</v>
      </c>
      <c r="W184" s="18">
        <v>0</v>
      </c>
      <c r="X184" s="18">
        <v>0</v>
      </c>
      <c r="Y184" s="18">
        <v>0</v>
      </c>
      <c r="Z184" s="18">
        <v>0</v>
      </c>
      <c r="AA184" s="18">
        <v>0</v>
      </c>
      <c r="AB184" s="18">
        <v>0</v>
      </c>
      <c r="AC184" s="18">
        <v>0</v>
      </c>
      <c r="AD184" s="18">
        <v>0</v>
      </c>
      <c r="AE184" s="18">
        <v>0</v>
      </c>
      <c r="AF184" s="18">
        <v>0</v>
      </c>
      <c r="AG184" s="18">
        <v>0</v>
      </c>
      <c r="AH184" s="18">
        <v>0</v>
      </c>
      <c r="AI184" s="18">
        <v>0</v>
      </c>
      <c r="AJ184" s="18">
        <v>0</v>
      </c>
      <c r="AK184" s="18">
        <v>0</v>
      </c>
      <c r="AL184" s="18">
        <v>0</v>
      </c>
      <c r="AM184" s="18">
        <v>0</v>
      </c>
      <c r="AN184" s="18">
        <v>0</v>
      </c>
      <c r="AO184" s="18">
        <v>0</v>
      </c>
      <c r="AP184" s="18">
        <v>0</v>
      </c>
      <c r="AQ184" s="18">
        <v>0</v>
      </c>
      <c r="AR184" s="18">
        <v>0</v>
      </c>
      <c r="AS184" s="18">
        <v>0</v>
      </c>
      <c r="AT184" s="18">
        <v>0</v>
      </c>
      <c r="AU184" s="18">
        <v>0</v>
      </c>
      <c r="AV184" s="18">
        <v>0</v>
      </c>
      <c r="AW184" s="18">
        <v>0</v>
      </c>
      <c r="AX184" s="18">
        <v>0</v>
      </c>
      <c r="AY184" s="18">
        <v>0</v>
      </c>
      <c r="AZ184" s="18">
        <v>0</v>
      </c>
      <c r="BA184" s="18">
        <v>0</v>
      </c>
      <c r="BB184" s="18">
        <v>0</v>
      </c>
      <c r="BC184" s="18">
        <v>0</v>
      </c>
      <c r="BD184" s="18">
        <v>0</v>
      </c>
      <c r="BE184" s="18">
        <v>0</v>
      </c>
      <c r="BF184" s="18">
        <v>0</v>
      </c>
      <c r="BG184" s="18">
        <v>0</v>
      </c>
      <c r="BH184" s="18">
        <v>0</v>
      </c>
      <c r="BI184" s="18">
        <v>0</v>
      </c>
      <c r="BJ184" s="18">
        <v>0</v>
      </c>
      <c r="BK184" s="18">
        <v>0</v>
      </c>
      <c r="BL184" s="18">
        <v>0</v>
      </c>
      <c r="BM184" s="18">
        <v>0</v>
      </c>
      <c r="BN184" s="18">
        <v>0</v>
      </c>
      <c r="BO184" s="18">
        <v>0</v>
      </c>
      <c r="BP184" s="23" t="str">
        <f t="shared" ref="BP184:BP185" si="79">G184</f>
        <v>7F</v>
      </c>
      <c r="BQ184" s="18">
        <v>0</v>
      </c>
      <c r="BR184" s="18">
        <v>0</v>
      </c>
      <c r="BS184" s="18">
        <v>0</v>
      </c>
      <c r="BT184" s="18">
        <v>0</v>
      </c>
      <c r="BU184" s="18">
        <v>0</v>
      </c>
      <c r="BV184" s="18">
        <v>0</v>
      </c>
      <c r="BW184" s="18">
        <v>0</v>
      </c>
      <c r="BX184" s="18">
        <v>0</v>
      </c>
      <c r="BY184" s="18">
        <v>0</v>
      </c>
      <c r="BZ184" s="18" t="str">
        <f t="shared" si="57"/>
        <v>51</v>
      </c>
      <c r="CA184" s="18" t="s">
        <v>25</v>
      </c>
      <c r="CB184" s="18">
        <f t="shared" si="56"/>
        <v>72</v>
      </c>
      <c r="CC184" s="16" t="str">
        <f t="shared" si="58"/>
        <v>7B010148A8010C00000000000000000000000000000000000000000000000000000000000000000000000000000000000000000000000000000000007F000000000000000000517D</v>
      </c>
      <c r="CD184" s="95">
        <v>183</v>
      </c>
      <c r="CE184" s="21"/>
      <c r="CF184" s="18" t="str">
        <f t="shared" si="59"/>
        <v>00</v>
      </c>
      <c r="CG184" s="18">
        <f t="shared" si="60"/>
        <v>0</v>
      </c>
      <c r="CH184" s="20"/>
      <c r="CI184" s="21"/>
    </row>
    <row r="185" spans="1:87" ht="33">
      <c r="A185" s="27"/>
      <c r="B185" s="159"/>
      <c r="C185" s="166"/>
      <c r="D185" s="104"/>
      <c r="E185" s="16">
        <v>3</v>
      </c>
      <c r="F185" s="101" t="str">
        <f t="shared" si="71"/>
        <v>255</v>
      </c>
      <c r="G185" s="22" t="s">
        <v>22</v>
      </c>
      <c r="H185" s="18" t="s">
        <v>18</v>
      </c>
      <c r="I185" s="18">
        <v>1</v>
      </c>
      <c r="J185" s="18">
        <v>1</v>
      </c>
      <c r="K185" s="18">
        <v>48</v>
      </c>
      <c r="L185" s="18" t="s">
        <v>457</v>
      </c>
      <c r="M185" s="18">
        <v>1</v>
      </c>
      <c r="N185" s="18" t="s">
        <v>368</v>
      </c>
      <c r="O185" s="18">
        <v>0</v>
      </c>
      <c r="P185" s="18">
        <v>0</v>
      </c>
      <c r="Q185" s="18">
        <v>0</v>
      </c>
      <c r="R185" s="18">
        <v>0</v>
      </c>
      <c r="S185" s="18">
        <v>0</v>
      </c>
      <c r="T185" s="18">
        <v>0</v>
      </c>
      <c r="U185" s="18">
        <v>0</v>
      </c>
      <c r="V185" s="18">
        <v>0</v>
      </c>
      <c r="W185" s="18">
        <v>0</v>
      </c>
      <c r="X185" s="18">
        <v>0</v>
      </c>
      <c r="Y185" s="18">
        <v>0</v>
      </c>
      <c r="Z185" s="18">
        <v>0</v>
      </c>
      <c r="AA185" s="18">
        <v>0</v>
      </c>
      <c r="AB185" s="18">
        <v>0</v>
      </c>
      <c r="AC185" s="18">
        <v>0</v>
      </c>
      <c r="AD185" s="18">
        <v>0</v>
      </c>
      <c r="AE185" s="18">
        <v>0</v>
      </c>
      <c r="AF185" s="18">
        <v>0</v>
      </c>
      <c r="AG185" s="18">
        <v>0</v>
      </c>
      <c r="AH185" s="18">
        <v>0</v>
      </c>
      <c r="AI185" s="18">
        <v>0</v>
      </c>
      <c r="AJ185" s="18">
        <v>0</v>
      </c>
      <c r="AK185" s="18">
        <v>0</v>
      </c>
      <c r="AL185" s="18">
        <v>0</v>
      </c>
      <c r="AM185" s="18">
        <v>0</v>
      </c>
      <c r="AN185" s="18">
        <v>0</v>
      </c>
      <c r="AO185" s="18">
        <v>0</v>
      </c>
      <c r="AP185" s="18">
        <v>0</v>
      </c>
      <c r="AQ185" s="18">
        <v>0</v>
      </c>
      <c r="AR185" s="18">
        <v>0</v>
      </c>
      <c r="AS185" s="18">
        <v>0</v>
      </c>
      <c r="AT185" s="18">
        <v>0</v>
      </c>
      <c r="AU185" s="18">
        <v>0</v>
      </c>
      <c r="AV185" s="18">
        <v>0</v>
      </c>
      <c r="AW185" s="18">
        <v>0</v>
      </c>
      <c r="AX185" s="18">
        <v>0</v>
      </c>
      <c r="AY185" s="18">
        <v>0</v>
      </c>
      <c r="AZ185" s="18">
        <v>0</v>
      </c>
      <c r="BA185" s="18">
        <v>0</v>
      </c>
      <c r="BB185" s="18">
        <v>0</v>
      </c>
      <c r="BC185" s="18">
        <v>0</v>
      </c>
      <c r="BD185" s="18">
        <v>0</v>
      </c>
      <c r="BE185" s="18">
        <v>0</v>
      </c>
      <c r="BF185" s="18">
        <v>0</v>
      </c>
      <c r="BG185" s="18">
        <v>0</v>
      </c>
      <c r="BH185" s="18">
        <v>0</v>
      </c>
      <c r="BI185" s="18">
        <v>0</v>
      </c>
      <c r="BJ185" s="18">
        <v>0</v>
      </c>
      <c r="BK185" s="18">
        <v>0</v>
      </c>
      <c r="BL185" s="18">
        <v>0</v>
      </c>
      <c r="BM185" s="18">
        <v>0</v>
      </c>
      <c r="BN185" s="18">
        <v>0</v>
      </c>
      <c r="BO185" s="18">
        <v>0</v>
      </c>
      <c r="BP185" s="23" t="str">
        <f t="shared" si="79"/>
        <v>FF</v>
      </c>
      <c r="BQ185" s="18">
        <v>0</v>
      </c>
      <c r="BR185" s="18">
        <v>0</v>
      </c>
      <c r="BS185" s="18">
        <v>0</v>
      </c>
      <c r="BT185" s="18">
        <v>0</v>
      </c>
      <c r="BU185" s="18">
        <v>0</v>
      </c>
      <c r="BV185" s="18">
        <v>0</v>
      </c>
      <c r="BW185" s="18">
        <v>0</v>
      </c>
      <c r="BX185" s="18">
        <v>0</v>
      </c>
      <c r="BY185" s="18">
        <v>0</v>
      </c>
      <c r="BZ185" s="18" t="str">
        <f t="shared" si="57"/>
        <v>51</v>
      </c>
      <c r="CA185" s="18" t="s">
        <v>25</v>
      </c>
      <c r="CB185" s="18">
        <f t="shared" si="56"/>
        <v>72</v>
      </c>
      <c r="CC185" s="16" t="str">
        <f t="shared" si="58"/>
        <v>7B010148A8010C0000000000000000000000000000000000000000000000000000000000000000000000000000000000000000000000000000000000FF000000000000000000517D</v>
      </c>
      <c r="CD185" s="95">
        <v>184</v>
      </c>
      <c r="CE185" s="21"/>
      <c r="CF185" s="18" t="str">
        <f t="shared" si="59"/>
        <v>00</v>
      </c>
      <c r="CG185" s="18">
        <f t="shared" si="60"/>
        <v>0</v>
      </c>
      <c r="CH185" s="20"/>
      <c r="CI185" s="21"/>
    </row>
    <row r="186" spans="1:87" ht="33">
      <c r="A186" s="27"/>
      <c r="B186" s="157">
        <v>61</v>
      </c>
      <c r="C186" s="105" t="s">
        <v>369</v>
      </c>
      <c r="D186" s="104" t="s">
        <v>736</v>
      </c>
      <c r="E186" s="16">
        <v>1</v>
      </c>
      <c r="F186" s="101" t="str">
        <f t="shared" si="71"/>
        <v>000</v>
      </c>
      <c r="G186" s="22">
        <v>0</v>
      </c>
      <c r="H186" s="18" t="s">
        <v>18</v>
      </c>
      <c r="I186" s="18">
        <v>1</v>
      </c>
      <c r="J186" s="18">
        <v>1</v>
      </c>
      <c r="K186" s="18">
        <v>48</v>
      </c>
      <c r="L186" s="18" t="s">
        <v>457</v>
      </c>
      <c r="M186" s="18">
        <v>1</v>
      </c>
      <c r="N186" s="18" t="s">
        <v>368</v>
      </c>
      <c r="O186" s="18">
        <v>0</v>
      </c>
      <c r="P186" s="18">
        <v>0</v>
      </c>
      <c r="Q186" s="18">
        <v>0</v>
      </c>
      <c r="R186" s="18">
        <v>0</v>
      </c>
      <c r="S186" s="18">
        <v>0</v>
      </c>
      <c r="T186" s="18">
        <v>0</v>
      </c>
      <c r="U186" s="18">
        <v>0</v>
      </c>
      <c r="V186" s="18">
        <v>0</v>
      </c>
      <c r="W186" s="18">
        <v>0</v>
      </c>
      <c r="X186" s="18">
        <v>0</v>
      </c>
      <c r="Y186" s="18">
        <v>0</v>
      </c>
      <c r="Z186" s="18">
        <v>0</v>
      </c>
      <c r="AA186" s="18">
        <v>0</v>
      </c>
      <c r="AB186" s="18">
        <v>0</v>
      </c>
      <c r="AC186" s="18">
        <v>0</v>
      </c>
      <c r="AD186" s="18">
        <v>0</v>
      </c>
      <c r="AE186" s="18">
        <v>0</v>
      </c>
      <c r="AF186" s="18">
        <v>0</v>
      </c>
      <c r="AG186" s="18">
        <v>0</v>
      </c>
      <c r="AH186" s="18">
        <v>0</v>
      </c>
      <c r="AI186" s="18">
        <v>0</v>
      </c>
      <c r="AJ186" s="18">
        <v>0</v>
      </c>
      <c r="AK186" s="18">
        <v>0</v>
      </c>
      <c r="AL186" s="18">
        <v>0</v>
      </c>
      <c r="AM186" s="18">
        <v>0</v>
      </c>
      <c r="AN186" s="18">
        <v>0</v>
      </c>
      <c r="AO186" s="18">
        <v>0</v>
      </c>
      <c r="AP186" s="18">
        <v>0</v>
      </c>
      <c r="AQ186" s="18">
        <v>0</v>
      </c>
      <c r="AR186" s="18">
        <v>0</v>
      </c>
      <c r="AS186" s="18">
        <v>0</v>
      </c>
      <c r="AT186" s="18">
        <v>0</v>
      </c>
      <c r="AU186" s="18">
        <v>0</v>
      </c>
      <c r="AV186" s="18">
        <v>0</v>
      </c>
      <c r="AW186" s="18">
        <v>0</v>
      </c>
      <c r="AX186" s="18">
        <v>0</v>
      </c>
      <c r="AY186" s="18">
        <v>0</v>
      </c>
      <c r="AZ186" s="18">
        <v>0</v>
      </c>
      <c r="BA186" s="18">
        <v>0</v>
      </c>
      <c r="BB186" s="18">
        <v>0</v>
      </c>
      <c r="BC186" s="18">
        <v>0</v>
      </c>
      <c r="BD186" s="18">
        <v>0</v>
      </c>
      <c r="BE186" s="18">
        <v>0</v>
      </c>
      <c r="BF186" s="18">
        <v>0</v>
      </c>
      <c r="BG186" s="18">
        <v>0</v>
      </c>
      <c r="BH186" s="18">
        <v>0</v>
      </c>
      <c r="BI186" s="18">
        <v>0</v>
      </c>
      <c r="BJ186" s="18">
        <v>0</v>
      </c>
      <c r="BK186" s="18">
        <v>0</v>
      </c>
      <c r="BL186" s="18">
        <v>0</v>
      </c>
      <c r="BM186" s="18">
        <v>0</v>
      </c>
      <c r="BN186" s="18">
        <v>0</v>
      </c>
      <c r="BO186" s="18">
        <v>0</v>
      </c>
      <c r="BP186" s="18">
        <v>0</v>
      </c>
      <c r="BQ186" s="23">
        <f>G186</f>
        <v>0</v>
      </c>
      <c r="BR186" s="18">
        <v>0</v>
      </c>
      <c r="BS186" s="18">
        <v>0</v>
      </c>
      <c r="BT186" s="18">
        <v>0</v>
      </c>
      <c r="BU186" s="18">
        <v>0</v>
      </c>
      <c r="BV186" s="18">
        <v>0</v>
      </c>
      <c r="BW186" s="18">
        <v>0</v>
      </c>
      <c r="BX186" s="18">
        <v>0</v>
      </c>
      <c r="BY186" s="18">
        <v>0</v>
      </c>
      <c r="BZ186" s="18" t="str">
        <f t="shared" si="57"/>
        <v>50</v>
      </c>
      <c r="CA186" s="18" t="s">
        <v>25</v>
      </c>
      <c r="CB186" s="18">
        <f t="shared" si="56"/>
        <v>72</v>
      </c>
      <c r="CC186" s="16" t="str">
        <f t="shared" si="58"/>
        <v>7B010148A8010C000000000000000000000000000000000000000000000000000000000000000000000000000000000000000000000000000000000000000000000000000000507D</v>
      </c>
      <c r="CD186" s="95">
        <v>185</v>
      </c>
      <c r="CE186" s="21"/>
      <c r="CF186" s="18" t="str">
        <f t="shared" si="59"/>
        <v>00</v>
      </c>
      <c r="CG186" s="18">
        <f t="shared" si="60"/>
        <v>0</v>
      </c>
      <c r="CH186" s="20"/>
      <c r="CI186" s="21"/>
    </row>
    <row r="187" spans="1:87" ht="33">
      <c r="A187" s="27"/>
      <c r="B187" s="158"/>
      <c r="C187" s="165" t="s">
        <v>439</v>
      </c>
      <c r="D187" s="104"/>
      <c r="E187" s="16">
        <v>2</v>
      </c>
      <c r="F187" s="101" t="str">
        <f t="shared" si="71"/>
        <v>127</v>
      </c>
      <c r="G187" s="22" t="s">
        <v>246</v>
      </c>
      <c r="H187" s="18" t="s">
        <v>18</v>
      </c>
      <c r="I187" s="18">
        <v>1</v>
      </c>
      <c r="J187" s="18">
        <v>1</v>
      </c>
      <c r="K187" s="18">
        <v>48</v>
      </c>
      <c r="L187" s="18" t="s">
        <v>457</v>
      </c>
      <c r="M187" s="18">
        <v>1</v>
      </c>
      <c r="N187" s="18" t="s">
        <v>368</v>
      </c>
      <c r="O187" s="18">
        <v>0</v>
      </c>
      <c r="P187" s="18">
        <v>0</v>
      </c>
      <c r="Q187" s="18">
        <v>0</v>
      </c>
      <c r="R187" s="18">
        <v>0</v>
      </c>
      <c r="S187" s="18">
        <v>0</v>
      </c>
      <c r="T187" s="18">
        <v>0</v>
      </c>
      <c r="U187" s="18">
        <v>0</v>
      </c>
      <c r="V187" s="18">
        <v>0</v>
      </c>
      <c r="W187" s="18">
        <v>0</v>
      </c>
      <c r="X187" s="18">
        <v>0</v>
      </c>
      <c r="Y187" s="18">
        <v>0</v>
      </c>
      <c r="Z187" s="18">
        <v>0</v>
      </c>
      <c r="AA187" s="18">
        <v>0</v>
      </c>
      <c r="AB187" s="18">
        <v>0</v>
      </c>
      <c r="AC187" s="18">
        <v>0</v>
      </c>
      <c r="AD187" s="18">
        <v>0</v>
      </c>
      <c r="AE187" s="18">
        <v>0</v>
      </c>
      <c r="AF187" s="18">
        <v>0</v>
      </c>
      <c r="AG187" s="18">
        <v>0</v>
      </c>
      <c r="AH187" s="18">
        <v>0</v>
      </c>
      <c r="AI187" s="18">
        <v>0</v>
      </c>
      <c r="AJ187" s="18">
        <v>0</v>
      </c>
      <c r="AK187" s="18">
        <v>0</v>
      </c>
      <c r="AL187" s="18">
        <v>0</v>
      </c>
      <c r="AM187" s="18">
        <v>0</v>
      </c>
      <c r="AN187" s="18">
        <v>0</v>
      </c>
      <c r="AO187" s="18">
        <v>0</v>
      </c>
      <c r="AP187" s="18">
        <v>0</v>
      </c>
      <c r="AQ187" s="18">
        <v>0</v>
      </c>
      <c r="AR187" s="18">
        <v>0</v>
      </c>
      <c r="AS187" s="18">
        <v>0</v>
      </c>
      <c r="AT187" s="18">
        <v>0</v>
      </c>
      <c r="AU187" s="18">
        <v>0</v>
      </c>
      <c r="AV187" s="18">
        <v>0</v>
      </c>
      <c r="AW187" s="18">
        <v>0</v>
      </c>
      <c r="AX187" s="18">
        <v>0</v>
      </c>
      <c r="AY187" s="18">
        <v>0</v>
      </c>
      <c r="AZ187" s="18">
        <v>0</v>
      </c>
      <c r="BA187" s="18">
        <v>0</v>
      </c>
      <c r="BB187" s="18">
        <v>0</v>
      </c>
      <c r="BC187" s="18">
        <v>0</v>
      </c>
      <c r="BD187" s="18">
        <v>0</v>
      </c>
      <c r="BE187" s="18">
        <v>0</v>
      </c>
      <c r="BF187" s="18">
        <v>0</v>
      </c>
      <c r="BG187" s="18">
        <v>0</v>
      </c>
      <c r="BH187" s="18">
        <v>0</v>
      </c>
      <c r="BI187" s="18">
        <v>0</v>
      </c>
      <c r="BJ187" s="18">
        <v>0</v>
      </c>
      <c r="BK187" s="18">
        <v>0</v>
      </c>
      <c r="BL187" s="18">
        <v>0</v>
      </c>
      <c r="BM187" s="18">
        <v>0</v>
      </c>
      <c r="BN187" s="18">
        <v>0</v>
      </c>
      <c r="BO187" s="18">
        <v>0</v>
      </c>
      <c r="BP187" s="18">
        <v>0</v>
      </c>
      <c r="BQ187" s="23" t="str">
        <f t="shared" ref="BQ187:BQ188" si="80">G187</f>
        <v>7F</v>
      </c>
      <c r="BR187" s="18">
        <v>0</v>
      </c>
      <c r="BS187" s="18">
        <v>0</v>
      </c>
      <c r="BT187" s="18">
        <v>0</v>
      </c>
      <c r="BU187" s="18">
        <v>0</v>
      </c>
      <c r="BV187" s="18">
        <v>0</v>
      </c>
      <c r="BW187" s="18">
        <v>0</v>
      </c>
      <c r="BX187" s="18">
        <v>0</v>
      </c>
      <c r="BY187" s="18">
        <v>0</v>
      </c>
      <c r="BZ187" s="18" t="str">
        <f t="shared" si="57"/>
        <v>51</v>
      </c>
      <c r="CA187" s="18" t="s">
        <v>25</v>
      </c>
      <c r="CB187" s="18">
        <f t="shared" si="56"/>
        <v>72</v>
      </c>
      <c r="CC187" s="16" t="str">
        <f t="shared" si="58"/>
        <v>7B010148A8010C0000000000000000000000000000000000000000000000000000000000000000000000000000000000000000000000000000000000007F0000000000000000517D</v>
      </c>
      <c r="CD187" s="95">
        <v>186</v>
      </c>
      <c r="CE187" s="21"/>
      <c r="CF187" s="18" t="str">
        <f t="shared" si="59"/>
        <v>00</v>
      </c>
      <c r="CG187" s="18">
        <f t="shared" si="60"/>
        <v>0</v>
      </c>
      <c r="CH187" s="20"/>
      <c r="CI187" s="21"/>
    </row>
    <row r="188" spans="1:87" ht="33">
      <c r="A188" s="27"/>
      <c r="B188" s="159"/>
      <c r="C188" s="166"/>
      <c r="D188" s="104"/>
      <c r="E188" s="16">
        <v>3</v>
      </c>
      <c r="F188" s="101" t="str">
        <f t="shared" si="71"/>
        <v>255</v>
      </c>
      <c r="G188" s="22" t="s">
        <v>22</v>
      </c>
      <c r="H188" s="18" t="s">
        <v>18</v>
      </c>
      <c r="I188" s="18">
        <v>1</v>
      </c>
      <c r="J188" s="18">
        <v>1</v>
      </c>
      <c r="K188" s="18">
        <v>48</v>
      </c>
      <c r="L188" s="18" t="s">
        <v>457</v>
      </c>
      <c r="M188" s="18">
        <v>1</v>
      </c>
      <c r="N188" s="18" t="s">
        <v>368</v>
      </c>
      <c r="O188" s="18">
        <v>0</v>
      </c>
      <c r="P188" s="18">
        <v>0</v>
      </c>
      <c r="Q188" s="18">
        <v>0</v>
      </c>
      <c r="R188" s="18">
        <v>0</v>
      </c>
      <c r="S188" s="18">
        <v>0</v>
      </c>
      <c r="T188" s="18">
        <v>0</v>
      </c>
      <c r="U188" s="18">
        <v>0</v>
      </c>
      <c r="V188" s="18">
        <v>0</v>
      </c>
      <c r="W188" s="18">
        <v>0</v>
      </c>
      <c r="X188" s="18">
        <v>0</v>
      </c>
      <c r="Y188" s="18">
        <v>0</v>
      </c>
      <c r="Z188" s="18">
        <v>0</v>
      </c>
      <c r="AA188" s="18">
        <v>0</v>
      </c>
      <c r="AB188" s="18">
        <v>0</v>
      </c>
      <c r="AC188" s="18">
        <v>0</v>
      </c>
      <c r="AD188" s="18">
        <v>0</v>
      </c>
      <c r="AE188" s="18">
        <v>0</v>
      </c>
      <c r="AF188" s="18">
        <v>0</v>
      </c>
      <c r="AG188" s="18">
        <v>0</v>
      </c>
      <c r="AH188" s="18">
        <v>0</v>
      </c>
      <c r="AI188" s="18">
        <v>0</v>
      </c>
      <c r="AJ188" s="18">
        <v>0</v>
      </c>
      <c r="AK188" s="18">
        <v>0</v>
      </c>
      <c r="AL188" s="18">
        <v>0</v>
      </c>
      <c r="AM188" s="18">
        <v>0</v>
      </c>
      <c r="AN188" s="18">
        <v>0</v>
      </c>
      <c r="AO188" s="18">
        <v>0</v>
      </c>
      <c r="AP188" s="18">
        <v>0</v>
      </c>
      <c r="AQ188" s="18">
        <v>0</v>
      </c>
      <c r="AR188" s="18">
        <v>0</v>
      </c>
      <c r="AS188" s="18">
        <v>0</v>
      </c>
      <c r="AT188" s="18">
        <v>0</v>
      </c>
      <c r="AU188" s="18">
        <v>0</v>
      </c>
      <c r="AV188" s="18">
        <v>0</v>
      </c>
      <c r="AW188" s="18">
        <v>0</v>
      </c>
      <c r="AX188" s="18">
        <v>0</v>
      </c>
      <c r="AY188" s="18">
        <v>0</v>
      </c>
      <c r="AZ188" s="18">
        <v>0</v>
      </c>
      <c r="BA188" s="18">
        <v>0</v>
      </c>
      <c r="BB188" s="18">
        <v>0</v>
      </c>
      <c r="BC188" s="18">
        <v>0</v>
      </c>
      <c r="BD188" s="18">
        <v>0</v>
      </c>
      <c r="BE188" s="18">
        <v>0</v>
      </c>
      <c r="BF188" s="18">
        <v>0</v>
      </c>
      <c r="BG188" s="18">
        <v>0</v>
      </c>
      <c r="BH188" s="18">
        <v>0</v>
      </c>
      <c r="BI188" s="18">
        <v>0</v>
      </c>
      <c r="BJ188" s="18">
        <v>0</v>
      </c>
      <c r="BK188" s="18">
        <v>0</v>
      </c>
      <c r="BL188" s="18">
        <v>0</v>
      </c>
      <c r="BM188" s="18">
        <v>0</v>
      </c>
      <c r="BN188" s="18">
        <v>0</v>
      </c>
      <c r="BO188" s="18">
        <v>0</v>
      </c>
      <c r="BP188" s="18">
        <v>0</v>
      </c>
      <c r="BQ188" s="23" t="str">
        <f t="shared" si="80"/>
        <v>FF</v>
      </c>
      <c r="BR188" s="18">
        <v>0</v>
      </c>
      <c r="BS188" s="18">
        <v>0</v>
      </c>
      <c r="BT188" s="18">
        <v>0</v>
      </c>
      <c r="BU188" s="18">
        <v>0</v>
      </c>
      <c r="BV188" s="18">
        <v>0</v>
      </c>
      <c r="BW188" s="18">
        <v>0</v>
      </c>
      <c r="BX188" s="18">
        <v>0</v>
      </c>
      <c r="BY188" s="18">
        <v>0</v>
      </c>
      <c r="BZ188" s="18" t="str">
        <f t="shared" si="57"/>
        <v>51</v>
      </c>
      <c r="CA188" s="18" t="s">
        <v>25</v>
      </c>
      <c r="CB188" s="18">
        <f t="shared" si="56"/>
        <v>72</v>
      </c>
      <c r="CC188" s="16" t="str">
        <f t="shared" si="58"/>
        <v>7B010148A8010C000000000000000000000000000000000000000000000000000000000000000000000000000000000000000000000000000000000000FF0000000000000000517D</v>
      </c>
      <c r="CD188" s="95">
        <v>187</v>
      </c>
      <c r="CE188" s="21"/>
      <c r="CF188" s="18" t="str">
        <f t="shared" si="59"/>
        <v>00</v>
      </c>
      <c r="CG188" s="18">
        <f t="shared" si="60"/>
        <v>0</v>
      </c>
      <c r="CH188" s="20"/>
      <c r="CI188" s="21"/>
    </row>
    <row r="189" spans="1:87" ht="33">
      <c r="A189" s="27"/>
      <c r="B189" s="157">
        <v>62</v>
      </c>
      <c r="C189" s="105" t="s">
        <v>367</v>
      </c>
      <c r="D189" s="104" t="s">
        <v>734</v>
      </c>
      <c r="E189" s="16">
        <v>1</v>
      </c>
      <c r="F189" s="101" t="str">
        <f t="shared" si="71"/>
        <v>000</v>
      </c>
      <c r="G189" s="22">
        <v>0</v>
      </c>
      <c r="H189" s="18" t="s">
        <v>18</v>
      </c>
      <c r="I189" s="18">
        <v>1</v>
      </c>
      <c r="J189" s="18">
        <v>1</v>
      </c>
      <c r="K189" s="18">
        <v>48</v>
      </c>
      <c r="L189" s="18" t="s">
        <v>457</v>
      </c>
      <c r="M189" s="18">
        <v>1</v>
      </c>
      <c r="N189" s="18" t="s">
        <v>368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0</v>
      </c>
      <c r="AG189" s="18">
        <v>0</v>
      </c>
      <c r="AH189" s="18">
        <v>0</v>
      </c>
      <c r="AI189" s="18">
        <v>0</v>
      </c>
      <c r="AJ189" s="18">
        <v>0</v>
      </c>
      <c r="AK189" s="18">
        <v>0</v>
      </c>
      <c r="AL189" s="18">
        <v>0</v>
      </c>
      <c r="AM189" s="18">
        <v>0</v>
      </c>
      <c r="AN189" s="18">
        <v>0</v>
      </c>
      <c r="AO189" s="18">
        <v>0</v>
      </c>
      <c r="AP189" s="18">
        <v>0</v>
      </c>
      <c r="AQ189" s="18">
        <v>0</v>
      </c>
      <c r="AR189" s="18">
        <v>0</v>
      </c>
      <c r="AS189" s="18">
        <v>0</v>
      </c>
      <c r="AT189" s="18">
        <v>0</v>
      </c>
      <c r="AU189" s="18">
        <v>0</v>
      </c>
      <c r="AV189" s="18">
        <v>0</v>
      </c>
      <c r="AW189" s="18">
        <v>0</v>
      </c>
      <c r="AX189" s="18">
        <v>0</v>
      </c>
      <c r="AY189" s="18">
        <v>0</v>
      </c>
      <c r="AZ189" s="18">
        <v>0</v>
      </c>
      <c r="BA189" s="18">
        <v>0</v>
      </c>
      <c r="BB189" s="18">
        <v>0</v>
      </c>
      <c r="BC189" s="18">
        <v>0</v>
      </c>
      <c r="BD189" s="18">
        <v>0</v>
      </c>
      <c r="BE189" s="18">
        <v>0</v>
      </c>
      <c r="BF189" s="18">
        <v>0</v>
      </c>
      <c r="BG189" s="18">
        <v>0</v>
      </c>
      <c r="BH189" s="18">
        <v>0</v>
      </c>
      <c r="BI189" s="18">
        <v>0</v>
      </c>
      <c r="BJ189" s="18">
        <v>0</v>
      </c>
      <c r="BK189" s="18">
        <v>0</v>
      </c>
      <c r="BL189" s="18">
        <v>0</v>
      </c>
      <c r="BM189" s="18">
        <v>0</v>
      </c>
      <c r="BN189" s="18">
        <v>0</v>
      </c>
      <c r="BO189" s="18">
        <v>0</v>
      </c>
      <c r="BP189" s="18">
        <v>0</v>
      </c>
      <c r="BQ189" s="18">
        <v>0</v>
      </c>
      <c r="BR189" s="23">
        <f>G189</f>
        <v>0</v>
      </c>
      <c r="BS189" s="18">
        <v>0</v>
      </c>
      <c r="BT189" s="18">
        <v>0</v>
      </c>
      <c r="BU189" s="18">
        <v>0</v>
      </c>
      <c r="BV189" s="18">
        <v>0</v>
      </c>
      <c r="BW189" s="18">
        <v>0</v>
      </c>
      <c r="BX189" s="18">
        <v>0</v>
      </c>
      <c r="BY189" s="18">
        <v>0</v>
      </c>
      <c r="BZ189" s="18" t="str">
        <f t="shared" si="57"/>
        <v>50</v>
      </c>
      <c r="CA189" s="18" t="s">
        <v>25</v>
      </c>
      <c r="CB189" s="18">
        <f t="shared" si="56"/>
        <v>72</v>
      </c>
      <c r="CC189" s="16" t="str">
        <f t="shared" si="58"/>
        <v>7B010148A8010C000000000000000000000000000000000000000000000000000000000000000000000000000000000000000000000000000000000000000000000000000000507D</v>
      </c>
      <c r="CD189" s="95">
        <v>188</v>
      </c>
      <c r="CE189" s="21"/>
      <c r="CF189" s="18" t="str">
        <f t="shared" si="59"/>
        <v>00</v>
      </c>
      <c r="CG189" s="18">
        <f t="shared" si="60"/>
        <v>0</v>
      </c>
      <c r="CH189" s="20"/>
      <c r="CI189" s="21"/>
    </row>
    <row r="190" spans="1:87" ht="33">
      <c r="A190" s="27"/>
      <c r="B190" s="158"/>
      <c r="C190" s="165" t="s">
        <v>440</v>
      </c>
      <c r="D190" s="104"/>
      <c r="E190" s="16">
        <v>2</v>
      </c>
      <c r="F190" s="101" t="str">
        <f t="shared" si="71"/>
        <v>127</v>
      </c>
      <c r="G190" s="22" t="s">
        <v>246</v>
      </c>
      <c r="H190" s="18" t="s">
        <v>18</v>
      </c>
      <c r="I190" s="18">
        <v>1</v>
      </c>
      <c r="J190" s="18">
        <v>1</v>
      </c>
      <c r="K190" s="18">
        <v>48</v>
      </c>
      <c r="L190" s="18" t="s">
        <v>457</v>
      </c>
      <c r="M190" s="18">
        <v>1</v>
      </c>
      <c r="N190" s="18" t="s">
        <v>368</v>
      </c>
      <c r="O190" s="18">
        <v>0</v>
      </c>
      <c r="P190" s="18">
        <v>0</v>
      </c>
      <c r="Q190" s="18">
        <v>0</v>
      </c>
      <c r="R190" s="18">
        <v>0</v>
      </c>
      <c r="S190" s="18">
        <v>0</v>
      </c>
      <c r="T190" s="18">
        <v>0</v>
      </c>
      <c r="U190" s="18">
        <v>0</v>
      </c>
      <c r="V190" s="18">
        <v>0</v>
      </c>
      <c r="W190" s="18">
        <v>0</v>
      </c>
      <c r="X190" s="18">
        <v>0</v>
      </c>
      <c r="Y190" s="18">
        <v>0</v>
      </c>
      <c r="Z190" s="18">
        <v>0</v>
      </c>
      <c r="AA190" s="18">
        <v>0</v>
      </c>
      <c r="AB190" s="18">
        <v>0</v>
      </c>
      <c r="AC190" s="18">
        <v>0</v>
      </c>
      <c r="AD190" s="18">
        <v>0</v>
      </c>
      <c r="AE190" s="18">
        <v>0</v>
      </c>
      <c r="AF190" s="18">
        <v>0</v>
      </c>
      <c r="AG190" s="18">
        <v>0</v>
      </c>
      <c r="AH190" s="18">
        <v>0</v>
      </c>
      <c r="AI190" s="18">
        <v>0</v>
      </c>
      <c r="AJ190" s="18">
        <v>0</v>
      </c>
      <c r="AK190" s="18">
        <v>0</v>
      </c>
      <c r="AL190" s="18">
        <v>0</v>
      </c>
      <c r="AM190" s="18">
        <v>0</v>
      </c>
      <c r="AN190" s="18">
        <v>0</v>
      </c>
      <c r="AO190" s="18">
        <v>0</v>
      </c>
      <c r="AP190" s="18">
        <v>0</v>
      </c>
      <c r="AQ190" s="18">
        <v>0</v>
      </c>
      <c r="AR190" s="18">
        <v>0</v>
      </c>
      <c r="AS190" s="18">
        <v>0</v>
      </c>
      <c r="AT190" s="18">
        <v>0</v>
      </c>
      <c r="AU190" s="18">
        <v>0</v>
      </c>
      <c r="AV190" s="18">
        <v>0</v>
      </c>
      <c r="AW190" s="18">
        <v>0</v>
      </c>
      <c r="AX190" s="18">
        <v>0</v>
      </c>
      <c r="AY190" s="18">
        <v>0</v>
      </c>
      <c r="AZ190" s="18">
        <v>0</v>
      </c>
      <c r="BA190" s="18">
        <v>0</v>
      </c>
      <c r="BB190" s="18">
        <v>0</v>
      </c>
      <c r="BC190" s="18">
        <v>0</v>
      </c>
      <c r="BD190" s="18">
        <v>0</v>
      </c>
      <c r="BE190" s="18">
        <v>0</v>
      </c>
      <c r="BF190" s="18">
        <v>0</v>
      </c>
      <c r="BG190" s="18">
        <v>0</v>
      </c>
      <c r="BH190" s="18">
        <v>0</v>
      </c>
      <c r="BI190" s="18">
        <v>0</v>
      </c>
      <c r="BJ190" s="18">
        <v>0</v>
      </c>
      <c r="BK190" s="18">
        <v>0</v>
      </c>
      <c r="BL190" s="18">
        <v>0</v>
      </c>
      <c r="BM190" s="18">
        <v>0</v>
      </c>
      <c r="BN190" s="18">
        <v>0</v>
      </c>
      <c r="BO190" s="18">
        <v>0</v>
      </c>
      <c r="BP190" s="18">
        <v>0</v>
      </c>
      <c r="BQ190" s="18">
        <v>0</v>
      </c>
      <c r="BR190" s="23" t="str">
        <f t="shared" ref="BR190:BR191" si="81">G190</f>
        <v>7F</v>
      </c>
      <c r="BS190" s="18">
        <v>0</v>
      </c>
      <c r="BT190" s="18">
        <v>0</v>
      </c>
      <c r="BU190" s="18">
        <v>0</v>
      </c>
      <c r="BV190" s="18">
        <v>0</v>
      </c>
      <c r="BW190" s="18">
        <v>0</v>
      </c>
      <c r="BX190" s="18">
        <v>0</v>
      </c>
      <c r="BY190" s="18">
        <v>0</v>
      </c>
      <c r="BZ190" s="18" t="str">
        <f t="shared" si="57"/>
        <v>51</v>
      </c>
      <c r="CA190" s="18" t="s">
        <v>25</v>
      </c>
      <c r="CB190" s="18">
        <f t="shared" si="56"/>
        <v>72</v>
      </c>
      <c r="CC190" s="16" t="str">
        <f t="shared" si="58"/>
        <v>7B010148A8010C000000000000000000000000000000000000000000000000000000000000000000000000000000000000000000000000000000000000007F00000000000000517D</v>
      </c>
      <c r="CD190" s="95">
        <v>189</v>
      </c>
      <c r="CE190" s="21"/>
      <c r="CF190" s="18" t="str">
        <f t="shared" si="59"/>
        <v>00</v>
      </c>
      <c r="CG190" s="18">
        <f t="shared" si="60"/>
        <v>0</v>
      </c>
      <c r="CH190" s="20"/>
      <c r="CI190" s="21"/>
    </row>
    <row r="191" spans="1:87" ht="33">
      <c r="A191" s="27"/>
      <c r="B191" s="159"/>
      <c r="C191" s="166"/>
      <c r="D191" s="104"/>
      <c r="E191" s="16">
        <v>3</v>
      </c>
      <c r="F191" s="101" t="str">
        <f t="shared" si="71"/>
        <v>255</v>
      </c>
      <c r="G191" s="22" t="s">
        <v>22</v>
      </c>
      <c r="H191" s="18" t="s">
        <v>18</v>
      </c>
      <c r="I191" s="18">
        <v>1</v>
      </c>
      <c r="J191" s="18">
        <v>1</v>
      </c>
      <c r="K191" s="18">
        <v>48</v>
      </c>
      <c r="L191" s="18" t="s">
        <v>457</v>
      </c>
      <c r="M191" s="18">
        <v>1</v>
      </c>
      <c r="N191" s="18" t="s">
        <v>368</v>
      </c>
      <c r="O191" s="18">
        <v>0</v>
      </c>
      <c r="P191" s="18">
        <v>0</v>
      </c>
      <c r="Q191" s="18">
        <v>0</v>
      </c>
      <c r="R191" s="18">
        <v>0</v>
      </c>
      <c r="S191" s="18">
        <v>0</v>
      </c>
      <c r="T191" s="18">
        <v>0</v>
      </c>
      <c r="U191" s="18">
        <v>0</v>
      </c>
      <c r="V191" s="18">
        <v>0</v>
      </c>
      <c r="W191" s="18">
        <v>0</v>
      </c>
      <c r="X191" s="18">
        <v>0</v>
      </c>
      <c r="Y191" s="18">
        <v>0</v>
      </c>
      <c r="Z191" s="18">
        <v>0</v>
      </c>
      <c r="AA191" s="18">
        <v>0</v>
      </c>
      <c r="AB191" s="18">
        <v>0</v>
      </c>
      <c r="AC191" s="18">
        <v>0</v>
      </c>
      <c r="AD191" s="18">
        <v>0</v>
      </c>
      <c r="AE191" s="18">
        <v>0</v>
      </c>
      <c r="AF191" s="18">
        <v>0</v>
      </c>
      <c r="AG191" s="18">
        <v>0</v>
      </c>
      <c r="AH191" s="18">
        <v>0</v>
      </c>
      <c r="AI191" s="18">
        <v>0</v>
      </c>
      <c r="AJ191" s="18">
        <v>0</v>
      </c>
      <c r="AK191" s="18">
        <v>0</v>
      </c>
      <c r="AL191" s="18">
        <v>0</v>
      </c>
      <c r="AM191" s="18">
        <v>0</v>
      </c>
      <c r="AN191" s="18">
        <v>0</v>
      </c>
      <c r="AO191" s="18">
        <v>0</v>
      </c>
      <c r="AP191" s="18">
        <v>0</v>
      </c>
      <c r="AQ191" s="18">
        <v>0</v>
      </c>
      <c r="AR191" s="18">
        <v>0</v>
      </c>
      <c r="AS191" s="18">
        <v>0</v>
      </c>
      <c r="AT191" s="18">
        <v>0</v>
      </c>
      <c r="AU191" s="18">
        <v>0</v>
      </c>
      <c r="AV191" s="18">
        <v>0</v>
      </c>
      <c r="AW191" s="18">
        <v>0</v>
      </c>
      <c r="AX191" s="18">
        <v>0</v>
      </c>
      <c r="AY191" s="18">
        <v>0</v>
      </c>
      <c r="AZ191" s="18">
        <v>0</v>
      </c>
      <c r="BA191" s="18">
        <v>0</v>
      </c>
      <c r="BB191" s="18">
        <v>0</v>
      </c>
      <c r="BC191" s="18">
        <v>0</v>
      </c>
      <c r="BD191" s="18">
        <v>0</v>
      </c>
      <c r="BE191" s="18">
        <v>0</v>
      </c>
      <c r="BF191" s="18">
        <v>0</v>
      </c>
      <c r="BG191" s="18">
        <v>0</v>
      </c>
      <c r="BH191" s="18">
        <v>0</v>
      </c>
      <c r="BI191" s="18">
        <v>0</v>
      </c>
      <c r="BJ191" s="18">
        <v>0</v>
      </c>
      <c r="BK191" s="18">
        <v>0</v>
      </c>
      <c r="BL191" s="18">
        <v>0</v>
      </c>
      <c r="BM191" s="18">
        <v>0</v>
      </c>
      <c r="BN191" s="18">
        <v>0</v>
      </c>
      <c r="BO191" s="18">
        <v>0</v>
      </c>
      <c r="BP191" s="18">
        <v>0</v>
      </c>
      <c r="BQ191" s="18">
        <v>0</v>
      </c>
      <c r="BR191" s="23" t="str">
        <f t="shared" si="81"/>
        <v>FF</v>
      </c>
      <c r="BS191" s="18">
        <v>0</v>
      </c>
      <c r="BT191" s="18">
        <v>0</v>
      </c>
      <c r="BU191" s="18">
        <v>0</v>
      </c>
      <c r="BV191" s="18">
        <v>0</v>
      </c>
      <c r="BW191" s="18">
        <v>0</v>
      </c>
      <c r="BX191" s="18">
        <v>0</v>
      </c>
      <c r="BY191" s="18">
        <v>0</v>
      </c>
      <c r="BZ191" s="18" t="str">
        <f t="shared" si="57"/>
        <v>51</v>
      </c>
      <c r="CA191" s="18" t="s">
        <v>25</v>
      </c>
      <c r="CB191" s="18">
        <f t="shared" si="56"/>
        <v>72</v>
      </c>
      <c r="CC191" s="16" t="str">
        <f t="shared" si="58"/>
        <v>7B010148A8010C00000000000000000000000000000000000000000000000000000000000000000000000000000000000000000000000000000000000000FF00000000000000517D</v>
      </c>
      <c r="CD191" s="95">
        <v>190</v>
      </c>
      <c r="CE191" s="21"/>
      <c r="CF191" s="18" t="str">
        <f t="shared" si="59"/>
        <v>00</v>
      </c>
      <c r="CG191" s="18">
        <f t="shared" si="60"/>
        <v>0</v>
      </c>
      <c r="CH191" s="20"/>
      <c r="CI191" s="21"/>
    </row>
    <row r="192" spans="1:87" ht="33">
      <c r="A192" s="27"/>
      <c r="B192" s="157">
        <v>63</v>
      </c>
      <c r="C192" s="105" t="s">
        <v>369</v>
      </c>
      <c r="D192" s="104" t="s">
        <v>736</v>
      </c>
      <c r="E192" s="16">
        <v>1</v>
      </c>
      <c r="F192" s="101" t="str">
        <f t="shared" si="71"/>
        <v>000</v>
      </c>
      <c r="G192" s="22">
        <v>0</v>
      </c>
      <c r="H192" s="18" t="s">
        <v>18</v>
      </c>
      <c r="I192" s="18">
        <v>1</v>
      </c>
      <c r="J192" s="18">
        <v>1</v>
      </c>
      <c r="K192" s="18">
        <v>48</v>
      </c>
      <c r="L192" s="18" t="s">
        <v>457</v>
      </c>
      <c r="M192" s="18">
        <v>1</v>
      </c>
      <c r="N192" s="18" t="s">
        <v>368</v>
      </c>
      <c r="O192" s="18">
        <v>0</v>
      </c>
      <c r="P192" s="18">
        <v>0</v>
      </c>
      <c r="Q192" s="18">
        <v>0</v>
      </c>
      <c r="R192" s="18">
        <v>0</v>
      </c>
      <c r="S192" s="18">
        <v>0</v>
      </c>
      <c r="T192" s="18">
        <v>0</v>
      </c>
      <c r="U192" s="18">
        <v>0</v>
      </c>
      <c r="V192" s="18">
        <v>0</v>
      </c>
      <c r="W192" s="18">
        <v>0</v>
      </c>
      <c r="X192" s="18">
        <v>0</v>
      </c>
      <c r="Y192" s="18">
        <v>0</v>
      </c>
      <c r="Z192" s="18">
        <v>0</v>
      </c>
      <c r="AA192" s="18">
        <v>0</v>
      </c>
      <c r="AB192" s="18">
        <v>0</v>
      </c>
      <c r="AC192" s="18">
        <v>0</v>
      </c>
      <c r="AD192" s="18">
        <v>0</v>
      </c>
      <c r="AE192" s="18">
        <v>0</v>
      </c>
      <c r="AF192" s="18">
        <v>0</v>
      </c>
      <c r="AG192" s="18">
        <v>0</v>
      </c>
      <c r="AH192" s="18">
        <v>0</v>
      </c>
      <c r="AI192" s="18">
        <v>0</v>
      </c>
      <c r="AJ192" s="18">
        <v>0</v>
      </c>
      <c r="AK192" s="18">
        <v>0</v>
      </c>
      <c r="AL192" s="18">
        <v>0</v>
      </c>
      <c r="AM192" s="18">
        <v>0</v>
      </c>
      <c r="AN192" s="18">
        <v>0</v>
      </c>
      <c r="AO192" s="18">
        <v>0</v>
      </c>
      <c r="AP192" s="18">
        <v>0</v>
      </c>
      <c r="AQ192" s="18">
        <v>0</v>
      </c>
      <c r="AR192" s="18">
        <v>0</v>
      </c>
      <c r="AS192" s="18">
        <v>0</v>
      </c>
      <c r="AT192" s="18">
        <v>0</v>
      </c>
      <c r="AU192" s="18">
        <v>0</v>
      </c>
      <c r="AV192" s="18">
        <v>0</v>
      </c>
      <c r="AW192" s="18">
        <v>0</v>
      </c>
      <c r="AX192" s="18">
        <v>0</v>
      </c>
      <c r="AY192" s="18">
        <v>0</v>
      </c>
      <c r="AZ192" s="18">
        <v>0</v>
      </c>
      <c r="BA192" s="18">
        <v>0</v>
      </c>
      <c r="BB192" s="18">
        <v>0</v>
      </c>
      <c r="BC192" s="18">
        <v>0</v>
      </c>
      <c r="BD192" s="18">
        <v>0</v>
      </c>
      <c r="BE192" s="18">
        <v>0</v>
      </c>
      <c r="BF192" s="18">
        <v>0</v>
      </c>
      <c r="BG192" s="18">
        <v>0</v>
      </c>
      <c r="BH192" s="18">
        <v>0</v>
      </c>
      <c r="BI192" s="18">
        <v>0</v>
      </c>
      <c r="BJ192" s="18">
        <v>0</v>
      </c>
      <c r="BK192" s="18">
        <v>0</v>
      </c>
      <c r="BL192" s="18">
        <v>0</v>
      </c>
      <c r="BM192" s="18">
        <v>0</v>
      </c>
      <c r="BN192" s="18">
        <v>0</v>
      </c>
      <c r="BO192" s="18">
        <v>0</v>
      </c>
      <c r="BP192" s="18">
        <v>0</v>
      </c>
      <c r="BQ192" s="18">
        <v>0</v>
      </c>
      <c r="BR192" s="18">
        <v>0</v>
      </c>
      <c r="BS192" s="23">
        <f>G192</f>
        <v>0</v>
      </c>
      <c r="BT192" s="18">
        <v>0</v>
      </c>
      <c r="BU192" s="18">
        <v>0</v>
      </c>
      <c r="BV192" s="18">
        <v>0</v>
      </c>
      <c r="BW192" s="18">
        <v>0</v>
      </c>
      <c r="BX192" s="18">
        <v>0</v>
      </c>
      <c r="BY192" s="18">
        <v>0</v>
      </c>
      <c r="BZ192" s="18" t="str">
        <f t="shared" si="57"/>
        <v>50</v>
      </c>
      <c r="CA192" s="18" t="s">
        <v>25</v>
      </c>
      <c r="CB192" s="18">
        <f t="shared" si="56"/>
        <v>72</v>
      </c>
      <c r="CC192" s="16" t="str">
        <f t="shared" si="58"/>
        <v>7B010148A8010C000000000000000000000000000000000000000000000000000000000000000000000000000000000000000000000000000000000000000000000000000000507D</v>
      </c>
      <c r="CD192" s="95">
        <v>191</v>
      </c>
      <c r="CE192" s="21"/>
      <c r="CF192" s="18" t="str">
        <f t="shared" si="59"/>
        <v>00</v>
      </c>
      <c r="CG192" s="18">
        <f t="shared" si="60"/>
        <v>0</v>
      </c>
      <c r="CH192" s="20"/>
      <c r="CI192" s="21"/>
    </row>
    <row r="193" spans="1:87" ht="33">
      <c r="A193" s="27"/>
      <c r="B193" s="158"/>
      <c r="C193" s="165" t="s">
        <v>441</v>
      </c>
      <c r="D193" s="104"/>
      <c r="E193" s="16">
        <v>2</v>
      </c>
      <c r="F193" s="101" t="str">
        <f t="shared" si="71"/>
        <v>127</v>
      </c>
      <c r="G193" s="22" t="s">
        <v>246</v>
      </c>
      <c r="H193" s="18" t="s">
        <v>18</v>
      </c>
      <c r="I193" s="18">
        <v>1</v>
      </c>
      <c r="J193" s="18">
        <v>1</v>
      </c>
      <c r="K193" s="18">
        <v>48</v>
      </c>
      <c r="L193" s="18" t="s">
        <v>457</v>
      </c>
      <c r="M193" s="18">
        <v>1</v>
      </c>
      <c r="N193" s="18" t="s">
        <v>368</v>
      </c>
      <c r="O193" s="18">
        <v>0</v>
      </c>
      <c r="P193" s="18">
        <v>0</v>
      </c>
      <c r="Q193" s="18">
        <v>0</v>
      </c>
      <c r="R193" s="18">
        <v>0</v>
      </c>
      <c r="S193" s="18">
        <v>0</v>
      </c>
      <c r="T193" s="18">
        <v>0</v>
      </c>
      <c r="U193" s="18">
        <v>0</v>
      </c>
      <c r="V193" s="18">
        <v>0</v>
      </c>
      <c r="W193" s="18">
        <v>0</v>
      </c>
      <c r="X193" s="18">
        <v>0</v>
      </c>
      <c r="Y193" s="18">
        <v>0</v>
      </c>
      <c r="Z193" s="18">
        <v>0</v>
      </c>
      <c r="AA193" s="18">
        <v>0</v>
      </c>
      <c r="AB193" s="18">
        <v>0</v>
      </c>
      <c r="AC193" s="18">
        <v>0</v>
      </c>
      <c r="AD193" s="18">
        <v>0</v>
      </c>
      <c r="AE193" s="18">
        <v>0</v>
      </c>
      <c r="AF193" s="18">
        <v>0</v>
      </c>
      <c r="AG193" s="18">
        <v>0</v>
      </c>
      <c r="AH193" s="18">
        <v>0</v>
      </c>
      <c r="AI193" s="18">
        <v>0</v>
      </c>
      <c r="AJ193" s="18">
        <v>0</v>
      </c>
      <c r="AK193" s="18">
        <v>0</v>
      </c>
      <c r="AL193" s="18">
        <v>0</v>
      </c>
      <c r="AM193" s="18">
        <v>0</v>
      </c>
      <c r="AN193" s="18">
        <v>0</v>
      </c>
      <c r="AO193" s="18">
        <v>0</v>
      </c>
      <c r="AP193" s="18">
        <v>0</v>
      </c>
      <c r="AQ193" s="18">
        <v>0</v>
      </c>
      <c r="AR193" s="18">
        <v>0</v>
      </c>
      <c r="AS193" s="18">
        <v>0</v>
      </c>
      <c r="AT193" s="18">
        <v>0</v>
      </c>
      <c r="AU193" s="18">
        <v>0</v>
      </c>
      <c r="AV193" s="18">
        <v>0</v>
      </c>
      <c r="AW193" s="18">
        <v>0</v>
      </c>
      <c r="AX193" s="18">
        <v>0</v>
      </c>
      <c r="AY193" s="18">
        <v>0</v>
      </c>
      <c r="AZ193" s="18">
        <v>0</v>
      </c>
      <c r="BA193" s="18">
        <v>0</v>
      </c>
      <c r="BB193" s="18">
        <v>0</v>
      </c>
      <c r="BC193" s="18">
        <v>0</v>
      </c>
      <c r="BD193" s="18">
        <v>0</v>
      </c>
      <c r="BE193" s="18">
        <v>0</v>
      </c>
      <c r="BF193" s="18">
        <v>0</v>
      </c>
      <c r="BG193" s="18">
        <v>0</v>
      </c>
      <c r="BH193" s="18">
        <v>0</v>
      </c>
      <c r="BI193" s="18">
        <v>0</v>
      </c>
      <c r="BJ193" s="18">
        <v>0</v>
      </c>
      <c r="BK193" s="18">
        <v>0</v>
      </c>
      <c r="BL193" s="18">
        <v>0</v>
      </c>
      <c r="BM193" s="18">
        <v>0</v>
      </c>
      <c r="BN193" s="18">
        <v>0</v>
      </c>
      <c r="BO193" s="18">
        <v>0</v>
      </c>
      <c r="BP193" s="18">
        <v>0</v>
      </c>
      <c r="BQ193" s="18">
        <v>0</v>
      </c>
      <c r="BR193" s="18">
        <v>0</v>
      </c>
      <c r="BS193" s="23" t="str">
        <f t="shared" ref="BS193:BS194" si="82">G193</f>
        <v>7F</v>
      </c>
      <c r="BT193" s="18">
        <v>0</v>
      </c>
      <c r="BU193" s="18">
        <v>0</v>
      </c>
      <c r="BV193" s="18">
        <v>0</v>
      </c>
      <c r="BW193" s="18">
        <v>0</v>
      </c>
      <c r="BX193" s="18">
        <v>0</v>
      </c>
      <c r="BY193" s="18">
        <v>0</v>
      </c>
      <c r="BZ193" s="18" t="str">
        <f t="shared" si="57"/>
        <v>51</v>
      </c>
      <c r="CA193" s="18" t="s">
        <v>25</v>
      </c>
      <c r="CB193" s="18">
        <f t="shared" si="56"/>
        <v>72</v>
      </c>
      <c r="CC193" s="16" t="str">
        <f t="shared" si="58"/>
        <v>7B010148A8010C00000000000000000000000000000000000000000000000000000000000000000000000000000000000000000000000000000000000000007F000000000000517D</v>
      </c>
      <c r="CD193" s="95">
        <v>192</v>
      </c>
      <c r="CE193" s="21"/>
      <c r="CF193" s="18" t="str">
        <f t="shared" si="59"/>
        <v>00</v>
      </c>
      <c r="CG193" s="18">
        <f t="shared" si="60"/>
        <v>0</v>
      </c>
      <c r="CH193" s="20"/>
      <c r="CI193" s="21"/>
    </row>
    <row r="194" spans="1:87" ht="33">
      <c r="A194" s="27"/>
      <c r="B194" s="159"/>
      <c r="C194" s="166"/>
      <c r="D194" s="104"/>
      <c r="E194" s="16">
        <v>3</v>
      </c>
      <c r="F194" s="101" t="str">
        <f t="shared" si="71"/>
        <v>255</v>
      </c>
      <c r="G194" s="22" t="s">
        <v>22</v>
      </c>
      <c r="H194" s="18" t="s">
        <v>18</v>
      </c>
      <c r="I194" s="18">
        <v>1</v>
      </c>
      <c r="J194" s="18">
        <v>1</v>
      </c>
      <c r="K194" s="18">
        <v>48</v>
      </c>
      <c r="L194" s="18" t="s">
        <v>457</v>
      </c>
      <c r="M194" s="18">
        <v>1</v>
      </c>
      <c r="N194" s="18" t="s">
        <v>368</v>
      </c>
      <c r="O194" s="18">
        <v>0</v>
      </c>
      <c r="P194" s="18">
        <v>0</v>
      </c>
      <c r="Q194" s="18">
        <v>0</v>
      </c>
      <c r="R194" s="18">
        <v>0</v>
      </c>
      <c r="S194" s="18">
        <v>0</v>
      </c>
      <c r="T194" s="18">
        <v>0</v>
      </c>
      <c r="U194" s="18">
        <v>0</v>
      </c>
      <c r="V194" s="18">
        <v>0</v>
      </c>
      <c r="W194" s="18">
        <v>0</v>
      </c>
      <c r="X194" s="18">
        <v>0</v>
      </c>
      <c r="Y194" s="18">
        <v>0</v>
      </c>
      <c r="Z194" s="18">
        <v>0</v>
      </c>
      <c r="AA194" s="18">
        <v>0</v>
      </c>
      <c r="AB194" s="18">
        <v>0</v>
      </c>
      <c r="AC194" s="18">
        <v>0</v>
      </c>
      <c r="AD194" s="18">
        <v>0</v>
      </c>
      <c r="AE194" s="18">
        <v>0</v>
      </c>
      <c r="AF194" s="18">
        <v>0</v>
      </c>
      <c r="AG194" s="18">
        <v>0</v>
      </c>
      <c r="AH194" s="18">
        <v>0</v>
      </c>
      <c r="AI194" s="18">
        <v>0</v>
      </c>
      <c r="AJ194" s="18">
        <v>0</v>
      </c>
      <c r="AK194" s="18">
        <v>0</v>
      </c>
      <c r="AL194" s="18">
        <v>0</v>
      </c>
      <c r="AM194" s="18">
        <v>0</v>
      </c>
      <c r="AN194" s="18">
        <v>0</v>
      </c>
      <c r="AO194" s="18">
        <v>0</v>
      </c>
      <c r="AP194" s="18">
        <v>0</v>
      </c>
      <c r="AQ194" s="18">
        <v>0</v>
      </c>
      <c r="AR194" s="18">
        <v>0</v>
      </c>
      <c r="AS194" s="18">
        <v>0</v>
      </c>
      <c r="AT194" s="18">
        <v>0</v>
      </c>
      <c r="AU194" s="18">
        <v>0</v>
      </c>
      <c r="AV194" s="18">
        <v>0</v>
      </c>
      <c r="AW194" s="18">
        <v>0</v>
      </c>
      <c r="AX194" s="18">
        <v>0</v>
      </c>
      <c r="AY194" s="18">
        <v>0</v>
      </c>
      <c r="AZ194" s="18">
        <v>0</v>
      </c>
      <c r="BA194" s="18">
        <v>0</v>
      </c>
      <c r="BB194" s="18">
        <v>0</v>
      </c>
      <c r="BC194" s="18">
        <v>0</v>
      </c>
      <c r="BD194" s="18">
        <v>0</v>
      </c>
      <c r="BE194" s="18">
        <v>0</v>
      </c>
      <c r="BF194" s="18">
        <v>0</v>
      </c>
      <c r="BG194" s="18">
        <v>0</v>
      </c>
      <c r="BH194" s="18">
        <v>0</v>
      </c>
      <c r="BI194" s="18">
        <v>0</v>
      </c>
      <c r="BJ194" s="18">
        <v>0</v>
      </c>
      <c r="BK194" s="18">
        <v>0</v>
      </c>
      <c r="BL194" s="18">
        <v>0</v>
      </c>
      <c r="BM194" s="18">
        <v>0</v>
      </c>
      <c r="BN194" s="18">
        <v>0</v>
      </c>
      <c r="BO194" s="18">
        <v>0</v>
      </c>
      <c r="BP194" s="18">
        <v>0</v>
      </c>
      <c r="BQ194" s="18">
        <v>0</v>
      </c>
      <c r="BR194" s="18">
        <v>0</v>
      </c>
      <c r="BS194" s="23" t="str">
        <f t="shared" si="82"/>
        <v>FF</v>
      </c>
      <c r="BT194" s="18">
        <v>0</v>
      </c>
      <c r="BU194" s="18">
        <v>0</v>
      </c>
      <c r="BV194" s="18">
        <v>0</v>
      </c>
      <c r="BW194" s="18">
        <v>0</v>
      </c>
      <c r="BX194" s="18">
        <v>0</v>
      </c>
      <c r="BY194" s="18">
        <v>0</v>
      </c>
      <c r="BZ194" s="18" t="str">
        <f t="shared" si="57"/>
        <v>51</v>
      </c>
      <c r="CA194" s="18" t="s">
        <v>25</v>
      </c>
      <c r="CB194" s="18">
        <f t="shared" ref="CB194:CB218" si="83">(LEN(CC194)/2)</f>
        <v>72</v>
      </c>
      <c r="CC194" s="16" t="str">
        <f t="shared" si="58"/>
        <v>7B010148A8010C0000000000000000000000000000000000000000000000000000000000000000000000000000000000000000000000000000000000000000FF000000000000517D</v>
      </c>
      <c r="CD194" s="95">
        <v>193</v>
      </c>
      <c r="CE194" s="21"/>
      <c r="CF194" s="18" t="str">
        <f t="shared" si="59"/>
        <v>00</v>
      </c>
      <c r="CG194" s="18">
        <f t="shared" si="60"/>
        <v>0</v>
      </c>
      <c r="CH194" s="20"/>
      <c r="CI194" s="21"/>
    </row>
    <row r="195" spans="1:87" ht="33">
      <c r="A195" s="27"/>
      <c r="B195" s="157">
        <v>64</v>
      </c>
      <c r="C195" s="105" t="s">
        <v>367</v>
      </c>
      <c r="D195" s="104" t="s">
        <v>734</v>
      </c>
      <c r="E195" s="16">
        <v>1</v>
      </c>
      <c r="F195" s="101" t="str">
        <f t="shared" si="71"/>
        <v>000</v>
      </c>
      <c r="G195" s="22">
        <v>0</v>
      </c>
      <c r="H195" s="18" t="s">
        <v>18</v>
      </c>
      <c r="I195" s="18">
        <v>1</v>
      </c>
      <c r="J195" s="18">
        <v>1</v>
      </c>
      <c r="K195" s="18">
        <v>48</v>
      </c>
      <c r="L195" s="18" t="s">
        <v>457</v>
      </c>
      <c r="M195" s="18">
        <v>1</v>
      </c>
      <c r="N195" s="18" t="s">
        <v>368</v>
      </c>
      <c r="O195" s="18">
        <v>0</v>
      </c>
      <c r="P195" s="18">
        <v>0</v>
      </c>
      <c r="Q195" s="18">
        <v>0</v>
      </c>
      <c r="R195" s="18">
        <v>0</v>
      </c>
      <c r="S195" s="18">
        <v>0</v>
      </c>
      <c r="T195" s="18">
        <v>0</v>
      </c>
      <c r="U195" s="18">
        <v>0</v>
      </c>
      <c r="V195" s="18">
        <v>0</v>
      </c>
      <c r="W195" s="18">
        <v>0</v>
      </c>
      <c r="X195" s="18">
        <v>0</v>
      </c>
      <c r="Y195" s="18">
        <v>0</v>
      </c>
      <c r="Z195" s="18">
        <v>0</v>
      </c>
      <c r="AA195" s="18">
        <v>0</v>
      </c>
      <c r="AB195" s="18">
        <v>0</v>
      </c>
      <c r="AC195" s="18">
        <v>0</v>
      </c>
      <c r="AD195" s="18">
        <v>0</v>
      </c>
      <c r="AE195" s="18">
        <v>0</v>
      </c>
      <c r="AF195" s="18">
        <v>0</v>
      </c>
      <c r="AG195" s="18">
        <v>0</v>
      </c>
      <c r="AH195" s="18">
        <v>0</v>
      </c>
      <c r="AI195" s="18">
        <v>0</v>
      </c>
      <c r="AJ195" s="18">
        <v>0</v>
      </c>
      <c r="AK195" s="18">
        <v>0</v>
      </c>
      <c r="AL195" s="18">
        <v>0</v>
      </c>
      <c r="AM195" s="18">
        <v>0</v>
      </c>
      <c r="AN195" s="18">
        <v>0</v>
      </c>
      <c r="AO195" s="18">
        <v>0</v>
      </c>
      <c r="AP195" s="18">
        <v>0</v>
      </c>
      <c r="AQ195" s="18">
        <v>0</v>
      </c>
      <c r="AR195" s="18">
        <v>0</v>
      </c>
      <c r="AS195" s="18">
        <v>0</v>
      </c>
      <c r="AT195" s="18">
        <v>0</v>
      </c>
      <c r="AU195" s="18">
        <v>0</v>
      </c>
      <c r="AV195" s="18">
        <v>0</v>
      </c>
      <c r="AW195" s="18">
        <v>0</v>
      </c>
      <c r="AX195" s="18">
        <v>0</v>
      </c>
      <c r="AY195" s="18">
        <v>0</v>
      </c>
      <c r="AZ195" s="18">
        <v>0</v>
      </c>
      <c r="BA195" s="18">
        <v>0</v>
      </c>
      <c r="BB195" s="18">
        <v>0</v>
      </c>
      <c r="BC195" s="18">
        <v>0</v>
      </c>
      <c r="BD195" s="18">
        <v>0</v>
      </c>
      <c r="BE195" s="18">
        <v>0</v>
      </c>
      <c r="BF195" s="18">
        <v>0</v>
      </c>
      <c r="BG195" s="18">
        <v>0</v>
      </c>
      <c r="BH195" s="18">
        <v>0</v>
      </c>
      <c r="BI195" s="18">
        <v>0</v>
      </c>
      <c r="BJ195" s="18">
        <v>0</v>
      </c>
      <c r="BK195" s="18">
        <v>0</v>
      </c>
      <c r="BL195" s="18">
        <v>0</v>
      </c>
      <c r="BM195" s="18">
        <v>0</v>
      </c>
      <c r="BN195" s="18">
        <v>0</v>
      </c>
      <c r="BO195" s="18">
        <v>0</v>
      </c>
      <c r="BP195" s="18">
        <v>0</v>
      </c>
      <c r="BQ195" s="18">
        <v>0</v>
      </c>
      <c r="BR195" s="18">
        <v>0</v>
      </c>
      <c r="BS195" s="18">
        <v>0</v>
      </c>
      <c r="BT195" s="23">
        <f>G195</f>
        <v>0</v>
      </c>
      <c r="BU195" s="18">
        <v>0</v>
      </c>
      <c r="BV195" s="18">
        <v>0</v>
      </c>
      <c r="BW195" s="18">
        <v>0</v>
      </c>
      <c r="BX195" s="18">
        <v>0</v>
      </c>
      <c r="BY195" s="18">
        <v>0</v>
      </c>
      <c r="BZ195" s="18" t="str">
        <f t="shared" ref="BZ195:BZ218" si="84">TEXT(DEC2HEX(_xlfn.BITAND(SUM(
HEX2DEC(H195)+HEX2DEC(I195)+HEX2DEC(J195)+HEX2DEC(K195)+HEX2DEC(L195)+HEX2DEC(M195)+HEX2DEC(N195)+HEX2DEC(O195)+
HEX2DEC(P195)+HEX2DEC(Q195)+HEX2DEC(R195)+HEX2DEC(S195)+HEX2DEC(T195)+HEX2DEC(U195)+HEX2DEC(V195)+
HEX2DEC(W195)+HEX2DEC(X195)+HEX2DEC(Y195)+HEX2DEC(Z195)+HEX2DEC(AA195)+HEX2DEC(AB195)+HEX2DEC(AC195)+HEX2DEC(AD195)+HEX2DEC(AE195)+HEX2DEC(AF195)+HEX2DEC(AG195)+HEX2DEC(AH195)+HEX2DEC(AI195)+HEX2DEC(AJ195)+HEX2DEC(AK195)+
HEX2DEC(AL195)+HEX2DEC(AM195)+HEX2DEC(AN195)+HEX2DEC(AO195)+
HEX2DEC(AP195)+HEX2DEC(AQ195)+HEX2DEC(AR195)+HEX2DEC(AS195)+HEX2DEC(AT195)+HEX2DEC(AU195)+HEX2DEC(AV195)+
HEX2DEC(AW195)+HEX2DEC(AX195)+HEX2DEC(AY195)+HEX2DEC(AZ195)+HEX2DEC(BA195)+HEX2DEC(BB195)+HEX2DEC(BC195)+HEX2DEC(BD195)+HEX2DEC(BE195)+HEX2DEC(BF195)+HEX2DEC(BG195)+HEX2DEC(BH195)+HEX2DEC(BI195)+HEX2DEC(BJ195)+HEX2DEC(BK195)+
HEX2DEC(BL195)+HEX2DEC(BM195)+HEX2DEC(BN195)+HEX2DEC(BO195)+
HEX2DEC(BP195)+HEX2DEC(BQ195)+HEX2DEC(BR195)+HEX2DEC(BS195)+HEX2DEC(BT195)+HEX2DEC(BU195)+HEX2DEC(BV195)+
HEX2DEC(BW195)+HEX2DEC(BX195)+HEX2DEC(BY195)
),85)),"00")</f>
        <v>50</v>
      </c>
      <c r="CA195" s="18" t="s">
        <v>25</v>
      </c>
      <c r="CB195" s="18">
        <f t="shared" si="83"/>
        <v>72</v>
      </c>
      <c r="CC195" s="16" t="str">
        <f t="shared" ref="CC195:CC218" si="85">CONCATENATE(
TEXT(H195,"00"),
TEXT(I195,"00"),TEXT(J195,"00"),TEXT(K195,"00"),TEXT(L195,"00"),TEXT(M195,"00"),
TEXT(N195,"00"),TEXT(O195,"00"),TEXT(P195,"00"),TEXT(Q195,"00"),TEXT(R195,"00"),
TEXT(S195,"00"),TEXT(T195,"00"),TEXT(U195,"00"),TEXT(V195,"00"),TEXT(W195,"00"),
TEXT(X195,"00"),TEXT(Y195,"00"),TEXT(Z195,"00"),
TEXT(AA195,"00"),TEXT(AB195,"00"),TEXT(AC195,"00"),TEXT(AD195,"00"),TEXT(AE195,"00"),
TEXT(AF195,"00"),TEXT(AG195,"00"),TEXT(AH195,"00"),TEXT(AI195,"00"),TEXT(AJ195,"00"),
TEXT(AK195,"00"),TEXT(AL195,"00"),TEXT(AM195,"00"),TEXT(AN195,"00"),TEXT(AO195,"00"),
TEXT(AP195,"00"),TEXT(AQ195,"00"),TEXT(AR195,"00"),TEXT(AS195,"00"),TEXT(AT195,"00"),
TEXT(AU195,"00"),TEXT(AV195,"00"),TEXT(AW195,"00"),TEXT(AX195,"00"),TEXT(AY195,"00"),
TEXT(AZ195,"00"),
TEXT(BA195,"00"),TEXT(BB195,"00"),TEXT(BC195,"00"),TEXT(BD195,"00"),TEXT(BE195,"00"),
TEXT(BF195,"00"),TEXT(BG195,"00"),TEXT(BH195,"00"),TEXT(BI195,"00"),TEXT(BJ195,"00"),
TEXT(BK195,"00"),TEXT(BL195,"00"),TEXT(BM195,"00"),TEXT(BN195,"00"),TEXT(BO195,"00"),
TEXT(BP195,"00"),TEXT(BQ195,"00"),TEXT(BR195,"00"),TEXT(BS195,"00"),TEXT(BT195,"00"),
TEXT(BU195,"00"),TEXT(BV195,"00"),TEXT(BW195,"00"),TEXT(BX195,"00"),TEXT(BY195,"00"),
TEXT(BZ195,"00"),
TEXT(CA195,"00")
)</f>
        <v>7B010148A8010C000000000000000000000000000000000000000000000000000000000000000000000000000000000000000000000000000000000000000000000000000000507D</v>
      </c>
      <c r="CD195" s="95">
        <v>194</v>
      </c>
      <c r="CE195" s="21"/>
      <c r="CF195" s="18" t="str">
        <f t="shared" ref="CF195:CF218" si="86">TEXT(DEC2HEX(_xlfn.BITAND(SUM(
HEX2DEC(MID(CE195, 1,2))+HEX2DEC(MID(CE195, 4,2))+
HEX2DEC(MID(CE195, 7,2))+HEX2DEC(MID(CE195,10,2))+
HEX2DEC(MID(CE195,13,2))+HEX2DEC(MID(CE195,16,2))+
HEX2DEC(MID(CE195,19,2))
),85)),"00")</f>
        <v>00</v>
      </c>
      <c r="CG195" s="18">
        <f t="shared" ref="CG195:CG218" si="87">(LEN(CE195)/3)</f>
        <v>0</v>
      </c>
      <c r="CH195" s="20"/>
      <c r="CI195" s="21"/>
    </row>
    <row r="196" spans="1:87" ht="33">
      <c r="A196" s="27"/>
      <c r="B196" s="158"/>
      <c r="C196" s="165" t="s">
        <v>442</v>
      </c>
      <c r="D196" s="104"/>
      <c r="E196" s="16">
        <v>2</v>
      </c>
      <c r="F196" s="101" t="str">
        <f t="shared" si="71"/>
        <v>127</v>
      </c>
      <c r="G196" s="22" t="s">
        <v>246</v>
      </c>
      <c r="H196" s="18" t="s">
        <v>18</v>
      </c>
      <c r="I196" s="18">
        <v>1</v>
      </c>
      <c r="J196" s="18">
        <v>1</v>
      </c>
      <c r="K196" s="18">
        <v>48</v>
      </c>
      <c r="L196" s="18" t="s">
        <v>457</v>
      </c>
      <c r="M196" s="18">
        <v>1</v>
      </c>
      <c r="N196" s="18" t="s">
        <v>368</v>
      </c>
      <c r="O196" s="18">
        <v>0</v>
      </c>
      <c r="P196" s="18">
        <v>0</v>
      </c>
      <c r="Q196" s="18">
        <v>0</v>
      </c>
      <c r="R196" s="18">
        <v>0</v>
      </c>
      <c r="S196" s="18">
        <v>0</v>
      </c>
      <c r="T196" s="18">
        <v>0</v>
      </c>
      <c r="U196" s="18">
        <v>0</v>
      </c>
      <c r="V196" s="18">
        <v>0</v>
      </c>
      <c r="W196" s="18">
        <v>0</v>
      </c>
      <c r="X196" s="18">
        <v>0</v>
      </c>
      <c r="Y196" s="18">
        <v>0</v>
      </c>
      <c r="Z196" s="18">
        <v>0</v>
      </c>
      <c r="AA196" s="18">
        <v>0</v>
      </c>
      <c r="AB196" s="18">
        <v>0</v>
      </c>
      <c r="AC196" s="18">
        <v>0</v>
      </c>
      <c r="AD196" s="18">
        <v>0</v>
      </c>
      <c r="AE196" s="18">
        <v>0</v>
      </c>
      <c r="AF196" s="18">
        <v>0</v>
      </c>
      <c r="AG196" s="18">
        <v>0</v>
      </c>
      <c r="AH196" s="18">
        <v>0</v>
      </c>
      <c r="AI196" s="18">
        <v>0</v>
      </c>
      <c r="AJ196" s="18">
        <v>0</v>
      </c>
      <c r="AK196" s="18">
        <v>0</v>
      </c>
      <c r="AL196" s="18">
        <v>0</v>
      </c>
      <c r="AM196" s="18">
        <v>0</v>
      </c>
      <c r="AN196" s="18">
        <v>0</v>
      </c>
      <c r="AO196" s="18">
        <v>0</v>
      </c>
      <c r="AP196" s="18">
        <v>0</v>
      </c>
      <c r="AQ196" s="18">
        <v>0</v>
      </c>
      <c r="AR196" s="18">
        <v>0</v>
      </c>
      <c r="AS196" s="18">
        <v>0</v>
      </c>
      <c r="AT196" s="18">
        <v>0</v>
      </c>
      <c r="AU196" s="18">
        <v>0</v>
      </c>
      <c r="AV196" s="18">
        <v>0</v>
      </c>
      <c r="AW196" s="18">
        <v>0</v>
      </c>
      <c r="AX196" s="18">
        <v>0</v>
      </c>
      <c r="AY196" s="18">
        <v>0</v>
      </c>
      <c r="AZ196" s="18">
        <v>0</v>
      </c>
      <c r="BA196" s="18">
        <v>0</v>
      </c>
      <c r="BB196" s="18">
        <v>0</v>
      </c>
      <c r="BC196" s="18">
        <v>0</v>
      </c>
      <c r="BD196" s="18">
        <v>0</v>
      </c>
      <c r="BE196" s="18">
        <v>0</v>
      </c>
      <c r="BF196" s="18">
        <v>0</v>
      </c>
      <c r="BG196" s="18">
        <v>0</v>
      </c>
      <c r="BH196" s="18">
        <v>0</v>
      </c>
      <c r="BI196" s="18">
        <v>0</v>
      </c>
      <c r="BJ196" s="18">
        <v>0</v>
      </c>
      <c r="BK196" s="18">
        <v>0</v>
      </c>
      <c r="BL196" s="18">
        <v>0</v>
      </c>
      <c r="BM196" s="18">
        <v>0</v>
      </c>
      <c r="BN196" s="18">
        <v>0</v>
      </c>
      <c r="BO196" s="18">
        <v>0</v>
      </c>
      <c r="BP196" s="18">
        <v>0</v>
      </c>
      <c r="BQ196" s="18">
        <v>0</v>
      </c>
      <c r="BR196" s="18">
        <v>0</v>
      </c>
      <c r="BS196" s="18">
        <v>0</v>
      </c>
      <c r="BT196" s="23" t="str">
        <f t="shared" ref="BT196:BT197" si="88">G196</f>
        <v>7F</v>
      </c>
      <c r="BU196" s="18">
        <v>0</v>
      </c>
      <c r="BV196" s="18">
        <v>0</v>
      </c>
      <c r="BW196" s="18">
        <v>0</v>
      </c>
      <c r="BX196" s="18">
        <v>0</v>
      </c>
      <c r="BY196" s="18">
        <v>0</v>
      </c>
      <c r="BZ196" s="18" t="str">
        <f t="shared" si="84"/>
        <v>51</v>
      </c>
      <c r="CA196" s="18" t="s">
        <v>25</v>
      </c>
      <c r="CB196" s="18">
        <f t="shared" si="83"/>
        <v>72</v>
      </c>
      <c r="CC196" s="16" t="str">
        <f t="shared" si="85"/>
        <v>7B010148A8010C0000000000000000000000000000000000000000000000000000000000000000000000000000000000000000000000000000000000000000007F0000000000517D</v>
      </c>
      <c r="CD196" s="95">
        <v>195</v>
      </c>
      <c r="CE196" s="21"/>
      <c r="CF196" s="18" t="str">
        <f t="shared" si="86"/>
        <v>00</v>
      </c>
      <c r="CG196" s="18">
        <f t="shared" si="87"/>
        <v>0</v>
      </c>
      <c r="CH196" s="20"/>
      <c r="CI196" s="21"/>
    </row>
    <row r="197" spans="1:87" ht="33">
      <c r="A197" s="27"/>
      <c r="B197" s="159"/>
      <c r="C197" s="166"/>
      <c r="D197" s="104"/>
      <c r="E197" s="16">
        <v>3</v>
      </c>
      <c r="F197" s="101" t="str">
        <f t="shared" si="71"/>
        <v>255</v>
      </c>
      <c r="G197" s="22" t="s">
        <v>22</v>
      </c>
      <c r="H197" s="18" t="s">
        <v>18</v>
      </c>
      <c r="I197" s="18">
        <v>1</v>
      </c>
      <c r="J197" s="18">
        <v>1</v>
      </c>
      <c r="K197" s="18">
        <v>48</v>
      </c>
      <c r="L197" s="18" t="s">
        <v>457</v>
      </c>
      <c r="M197" s="18">
        <v>1</v>
      </c>
      <c r="N197" s="18" t="s">
        <v>368</v>
      </c>
      <c r="O197" s="18">
        <v>0</v>
      </c>
      <c r="P197" s="18">
        <v>0</v>
      </c>
      <c r="Q197" s="18">
        <v>0</v>
      </c>
      <c r="R197" s="18">
        <v>0</v>
      </c>
      <c r="S197" s="18">
        <v>0</v>
      </c>
      <c r="T197" s="18">
        <v>0</v>
      </c>
      <c r="U197" s="18">
        <v>0</v>
      </c>
      <c r="V197" s="18">
        <v>0</v>
      </c>
      <c r="W197" s="18">
        <v>0</v>
      </c>
      <c r="X197" s="18">
        <v>0</v>
      </c>
      <c r="Y197" s="18">
        <v>0</v>
      </c>
      <c r="Z197" s="18">
        <v>0</v>
      </c>
      <c r="AA197" s="18">
        <v>0</v>
      </c>
      <c r="AB197" s="18">
        <v>0</v>
      </c>
      <c r="AC197" s="18">
        <v>0</v>
      </c>
      <c r="AD197" s="18">
        <v>0</v>
      </c>
      <c r="AE197" s="18">
        <v>0</v>
      </c>
      <c r="AF197" s="18">
        <v>0</v>
      </c>
      <c r="AG197" s="18">
        <v>0</v>
      </c>
      <c r="AH197" s="18">
        <v>0</v>
      </c>
      <c r="AI197" s="18">
        <v>0</v>
      </c>
      <c r="AJ197" s="18">
        <v>0</v>
      </c>
      <c r="AK197" s="18">
        <v>0</v>
      </c>
      <c r="AL197" s="18">
        <v>0</v>
      </c>
      <c r="AM197" s="18">
        <v>0</v>
      </c>
      <c r="AN197" s="18">
        <v>0</v>
      </c>
      <c r="AO197" s="18">
        <v>0</v>
      </c>
      <c r="AP197" s="18">
        <v>0</v>
      </c>
      <c r="AQ197" s="18">
        <v>0</v>
      </c>
      <c r="AR197" s="18">
        <v>0</v>
      </c>
      <c r="AS197" s="18">
        <v>0</v>
      </c>
      <c r="AT197" s="18">
        <v>0</v>
      </c>
      <c r="AU197" s="18">
        <v>0</v>
      </c>
      <c r="AV197" s="18">
        <v>0</v>
      </c>
      <c r="AW197" s="18">
        <v>0</v>
      </c>
      <c r="AX197" s="18">
        <v>0</v>
      </c>
      <c r="AY197" s="18">
        <v>0</v>
      </c>
      <c r="AZ197" s="18">
        <v>0</v>
      </c>
      <c r="BA197" s="18">
        <v>0</v>
      </c>
      <c r="BB197" s="18">
        <v>0</v>
      </c>
      <c r="BC197" s="18">
        <v>0</v>
      </c>
      <c r="BD197" s="18">
        <v>0</v>
      </c>
      <c r="BE197" s="18">
        <v>0</v>
      </c>
      <c r="BF197" s="18">
        <v>0</v>
      </c>
      <c r="BG197" s="18">
        <v>0</v>
      </c>
      <c r="BH197" s="18">
        <v>0</v>
      </c>
      <c r="BI197" s="18">
        <v>0</v>
      </c>
      <c r="BJ197" s="18">
        <v>0</v>
      </c>
      <c r="BK197" s="18">
        <v>0</v>
      </c>
      <c r="BL197" s="18">
        <v>0</v>
      </c>
      <c r="BM197" s="18">
        <v>0</v>
      </c>
      <c r="BN197" s="18">
        <v>0</v>
      </c>
      <c r="BO197" s="18">
        <v>0</v>
      </c>
      <c r="BP197" s="18">
        <v>0</v>
      </c>
      <c r="BQ197" s="18">
        <v>0</v>
      </c>
      <c r="BR197" s="18">
        <v>0</v>
      </c>
      <c r="BS197" s="18">
        <v>0</v>
      </c>
      <c r="BT197" s="23" t="str">
        <f t="shared" si="88"/>
        <v>FF</v>
      </c>
      <c r="BU197" s="18">
        <v>0</v>
      </c>
      <c r="BV197" s="18">
        <v>0</v>
      </c>
      <c r="BW197" s="18">
        <v>0</v>
      </c>
      <c r="BX197" s="18">
        <v>0</v>
      </c>
      <c r="BY197" s="18">
        <v>0</v>
      </c>
      <c r="BZ197" s="18" t="str">
        <f t="shared" si="84"/>
        <v>51</v>
      </c>
      <c r="CA197" s="18" t="s">
        <v>25</v>
      </c>
      <c r="CB197" s="18">
        <f t="shared" si="83"/>
        <v>72</v>
      </c>
      <c r="CC197" s="16" t="str">
        <f t="shared" si="85"/>
        <v>7B010148A8010C000000000000000000000000000000000000000000000000000000000000000000000000000000000000000000000000000000000000000000FF0000000000517D</v>
      </c>
      <c r="CD197" s="95">
        <v>196</v>
      </c>
      <c r="CE197" s="21"/>
      <c r="CF197" s="18" t="str">
        <f t="shared" si="86"/>
        <v>00</v>
      </c>
      <c r="CG197" s="18">
        <f t="shared" si="87"/>
        <v>0</v>
      </c>
      <c r="CH197" s="20"/>
      <c r="CI197" s="21"/>
    </row>
    <row r="198" spans="1:87" ht="33">
      <c r="A198" s="27"/>
      <c r="B198" s="157">
        <v>65</v>
      </c>
      <c r="C198" s="105" t="s">
        <v>369</v>
      </c>
      <c r="D198" s="104" t="s">
        <v>736</v>
      </c>
      <c r="E198" s="16">
        <v>1</v>
      </c>
      <c r="F198" s="101" t="str">
        <f t="shared" si="71"/>
        <v>000</v>
      </c>
      <c r="G198" s="22">
        <v>0</v>
      </c>
      <c r="H198" s="18" t="s">
        <v>18</v>
      </c>
      <c r="I198" s="18">
        <v>1</v>
      </c>
      <c r="J198" s="18">
        <v>1</v>
      </c>
      <c r="K198" s="18">
        <v>48</v>
      </c>
      <c r="L198" s="18" t="s">
        <v>457</v>
      </c>
      <c r="M198" s="18">
        <v>1</v>
      </c>
      <c r="N198" s="18" t="s">
        <v>368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0</v>
      </c>
      <c r="AF198" s="18">
        <v>0</v>
      </c>
      <c r="AG198" s="18">
        <v>0</v>
      </c>
      <c r="AH198" s="18">
        <v>0</v>
      </c>
      <c r="AI198" s="18">
        <v>0</v>
      </c>
      <c r="AJ198" s="18">
        <v>0</v>
      </c>
      <c r="AK198" s="18">
        <v>0</v>
      </c>
      <c r="AL198" s="18">
        <v>0</v>
      </c>
      <c r="AM198" s="18">
        <v>0</v>
      </c>
      <c r="AN198" s="18">
        <v>0</v>
      </c>
      <c r="AO198" s="18">
        <v>0</v>
      </c>
      <c r="AP198" s="18">
        <v>0</v>
      </c>
      <c r="AQ198" s="18">
        <v>0</v>
      </c>
      <c r="AR198" s="18">
        <v>0</v>
      </c>
      <c r="AS198" s="18">
        <v>0</v>
      </c>
      <c r="AT198" s="18">
        <v>0</v>
      </c>
      <c r="AU198" s="18">
        <v>0</v>
      </c>
      <c r="AV198" s="18">
        <v>0</v>
      </c>
      <c r="AW198" s="18">
        <v>0</v>
      </c>
      <c r="AX198" s="18">
        <v>0</v>
      </c>
      <c r="AY198" s="18">
        <v>0</v>
      </c>
      <c r="AZ198" s="18">
        <v>0</v>
      </c>
      <c r="BA198" s="18">
        <v>0</v>
      </c>
      <c r="BB198" s="18">
        <v>0</v>
      </c>
      <c r="BC198" s="18">
        <v>0</v>
      </c>
      <c r="BD198" s="18">
        <v>0</v>
      </c>
      <c r="BE198" s="18">
        <v>0</v>
      </c>
      <c r="BF198" s="18">
        <v>0</v>
      </c>
      <c r="BG198" s="18">
        <v>0</v>
      </c>
      <c r="BH198" s="18">
        <v>0</v>
      </c>
      <c r="BI198" s="18">
        <v>0</v>
      </c>
      <c r="BJ198" s="18">
        <v>0</v>
      </c>
      <c r="BK198" s="18">
        <v>0</v>
      </c>
      <c r="BL198" s="18">
        <v>0</v>
      </c>
      <c r="BM198" s="18">
        <v>0</v>
      </c>
      <c r="BN198" s="18">
        <v>0</v>
      </c>
      <c r="BO198" s="18">
        <v>0</v>
      </c>
      <c r="BP198" s="18">
        <v>0</v>
      </c>
      <c r="BQ198" s="18">
        <v>0</v>
      </c>
      <c r="BR198" s="18">
        <v>0</v>
      </c>
      <c r="BS198" s="18">
        <v>0</v>
      </c>
      <c r="BT198" s="18">
        <v>0</v>
      </c>
      <c r="BU198" s="23">
        <f>G198</f>
        <v>0</v>
      </c>
      <c r="BV198" s="18">
        <v>0</v>
      </c>
      <c r="BW198" s="18">
        <v>0</v>
      </c>
      <c r="BX198" s="18">
        <v>0</v>
      </c>
      <c r="BY198" s="18">
        <v>0</v>
      </c>
      <c r="BZ198" s="18" t="str">
        <f t="shared" si="84"/>
        <v>50</v>
      </c>
      <c r="CA198" s="18" t="s">
        <v>25</v>
      </c>
      <c r="CB198" s="18">
        <f t="shared" si="83"/>
        <v>72</v>
      </c>
      <c r="CC198" s="16" t="str">
        <f t="shared" si="85"/>
        <v>7B010148A8010C000000000000000000000000000000000000000000000000000000000000000000000000000000000000000000000000000000000000000000000000000000507D</v>
      </c>
      <c r="CD198" s="95">
        <v>197</v>
      </c>
      <c r="CE198" s="21"/>
      <c r="CF198" s="18" t="str">
        <f t="shared" si="86"/>
        <v>00</v>
      </c>
      <c r="CG198" s="18">
        <f t="shared" si="87"/>
        <v>0</v>
      </c>
      <c r="CH198" s="20"/>
      <c r="CI198" s="21"/>
    </row>
    <row r="199" spans="1:87" ht="33">
      <c r="A199" s="27"/>
      <c r="B199" s="158"/>
      <c r="C199" s="165" t="s">
        <v>443</v>
      </c>
      <c r="D199" s="104"/>
      <c r="E199" s="16">
        <v>2</v>
      </c>
      <c r="F199" s="101" t="str">
        <f t="shared" si="71"/>
        <v>127</v>
      </c>
      <c r="G199" s="22" t="s">
        <v>246</v>
      </c>
      <c r="H199" s="18" t="s">
        <v>18</v>
      </c>
      <c r="I199" s="18">
        <v>1</v>
      </c>
      <c r="J199" s="18">
        <v>1</v>
      </c>
      <c r="K199" s="18">
        <v>48</v>
      </c>
      <c r="L199" s="18" t="s">
        <v>457</v>
      </c>
      <c r="M199" s="18">
        <v>1</v>
      </c>
      <c r="N199" s="18" t="s">
        <v>368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0</v>
      </c>
      <c r="Z199" s="18">
        <v>0</v>
      </c>
      <c r="AA199" s="18">
        <v>0</v>
      </c>
      <c r="AB199" s="18">
        <v>0</v>
      </c>
      <c r="AC199" s="18">
        <v>0</v>
      </c>
      <c r="AD199" s="18">
        <v>0</v>
      </c>
      <c r="AE199" s="18">
        <v>0</v>
      </c>
      <c r="AF199" s="18">
        <v>0</v>
      </c>
      <c r="AG199" s="18">
        <v>0</v>
      </c>
      <c r="AH199" s="18">
        <v>0</v>
      </c>
      <c r="AI199" s="18">
        <v>0</v>
      </c>
      <c r="AJ199" s="18">
        <v>0</v>
      </c>
      <c r="AK199" s="18">
        <v>0</v>
      </c>
      <c r="AL199" s="18">
        <v>0</v>
      </c>
      <c r="AM199" s="18">
        <v>0</v>
      </c>
      <c r="AN199" s="18">
        <v>0</v>
      </c>
      <c r="AO199" s="18">
        <v>0</v>
      </c>
      <c r="AP199" s="18">
        <v>0</v>
      </c>
      <c r="AQ199" s="18">
        <v>0</v>
      </c>
      <c r="AR199" s="18">
        <v>0</v>
      </c>
      <c r="AS199" s="18">
        <v>0</v>
      </c>
      <c r="AT199" s="18">
        <v>0</v>
      </c>
      <c r="AU199" s="18">
        <v>0</v>
      </c>
      <c r="AV199" s="18">
        <v>0</v>
      </c>
      <c r="AW199" s="18">
        <v>0</v>
      </c>
      <c r="AX199" s="18">
        <v>0</v>
      </c>
      <c r="AY199" s="18">
        <v>0</v>
      </c>
      <c r="AZ199" s="18">
        <v>0</v>
      </c>
      <c r="BA199" s="18">
        <v>0</v>
      </c>
      <c r="BB199" s="18">
        <v>0</v>
      </c>
      <c r="BC199" s="18">
        <v>0</v>
      </c>
      <c r="BD199" s="18">
        <v>0</v>
      </c>
      <c r="BE199" s="18">
        <v>0</v>
      </c>
      <c r="BF199" s="18">
        <v>0</v>
      </c>
      <c r="BG199" s="18">
        <v>0</v>
      </c>
      <c r="BH199" s="18">
        <v>0</v>
      </c>
      <c r="BI199" s="18">
        <v>0</v>
      </c>
      <c r="BJ199" s="18">
        <v>0</v>
      </c>
      <c r="BK199" s="18">
        <v>0</v>
      </c>
      <c r="BL199" s="18">
        <v>0</v>
      </c>
      <c r="BM199" s="18">
        <v>0</v>
      </c>
      <c r="BN199" s="18">
        <v>0</v>
      </c>
      <c r="BO199" s="18">
        <v>0</v>
      </c>
      <c r="BP199" s="18">
        <v>0</v>
      </c>
      <c r="BQ199" s="18">
        <v>0</v>
      </c>
      <c r="BR199" s="18">
        <v>0</v>
      </c>
      <c r="BS199" s="18">
        <v>0</v>
      </c>
      <c r="BT199" s="18">
        <v>0</v>
      </c>
      <c r="BU199" s="23" t="str">
        <f t="shared" ref="BU199:BU200" si="89">G199</f>
        <v>7F</v>
      </c>
      <c r="BV199" s="18">
        <v>0</v>
      </c>
      <c r="BW199" s="18">
        <v>0</v>
      </c>
      <c r="BX199" s="18">
        <v>0</v>
      </c>
      <c r="BY199" s="18">
        <v>0</v>
      </c>
      <c r="BZ199" s="18" t="str">
        <f t="shared" si="84"/>
        <v>51</v>
      </c>
      <c r="CA199" s="18" t="s">
        <v>25</v>
      </c>
      <c r="CB199" s="18">
        <f t="shared" si="83"/>
        <v>72</v>
      </c>
      <c r="CC199" s="16" t="str">
        <f t="shared" si="85"/>
        <v>7B010148A8010C000000000000000000000000000000000000000000000000000000000000000000000000000000000000000000000000000000000000000000007F00000000517D</v>
      </c>
      <c r="CD199" s="95">
        <v>198</v>
      </c>
      <c r="CE199" s="21"/>
      <c r="CF199" s="18" t="str">
        <f t="shared" si="86"/>
        <v>00</v>
      </c>
      <c r="CG199" s="18">
        <f t="shared" si="87"/>
        <v>0</v>
      </c>
      <c r="CH199" s="20"/>
      <c r="CI199" s="21"/>
    </row>
    <row r="200" spans="1:87" ht="33">
      <c r="A200" s="27"/>
      <c r="B200" s="159"/>
      <c r="C200" s="166"/>
      <c r="D200" s="104"/>
      <c r="E200" s="16">
        <v>3</v>
      </c>
      <c r="F200" s="101" t="str">
        <f t="shared" si="71"/>
        <v>255</v>
      </c>
      <c r="G200" s="22" t="s">
        <v>22</v>
      </c>
      <c r="H200" s="18" t="s">
        <v>18</v>
      </c>
      <c r="I200" s="18">
        <v>1</v>
      </c>
      <c r="J200" s="18">
        <v>1</v>
      </c>
      <c r="K200" s="18">
        <v>48</v>
      </c>
      <c r="L200" s="18" t="s">
        <v>457</v>
      </c>
      <c r="M200" s="18">
        <v>1</v>
      </c>
      <c r="N200" s="18" t="s">
        <v>368</v>
      </c>
      <c r="O200" s="18">
        <v>0</v>
      </c>
      <c r="P200" s="18">
        <v>0</v>
      </c>
      <c r="Q200" s="18">
        <v>0</v>
      </c>
      <c r="R200" s="18">
        <v>0</v>
      </c>
      <c r="S200" s="18">
        <v>0</v>
      </c>
      <c r="T200" s="18">
        <v>0</v>
      </c>
      <c r="U200" s="18">
        <v>0</v>
      </c>
      <c r="V200" s="18">
        <v>0</v>
      </c>
      <c r="W200" s="18">
        <v>0</v>
      </c>
      <c r="X200" s="18">
        <v>0</v>
      </c>
      <c r="Y200" s="18">
        <v>0</v>
      </c>
      <c r="Z200" s="18">
        <v>0</v>
      </c>
      <c r="AA200" s="18">
        <v>0</v>
      </c>
      <c r="AB200" s="18">
        <v>0</v>
      </c>
      <c r="AC200" s="18">
        <v>0</v>
      </c>
      <c r="AD200" s="18">
        <v>0</v>
      </c>
      <c r="AE200" s="18">
        <v>0</v>
      </c>
      <c r="AF200" s="18">
        <v>0</v>
      </c>
      <c r="AG200" s="18">
        <v>0</v>
      </c>
      <c r="AH200" s="18">
        <v>0</v>
      </c>
      <c r="AI200" s="18">
        <v>0</v>
      </c>
      <c r="AJ200" s="18">
        <v>0</v>
      </c>
      <c r="AK200" s="18">
        <v>0</v>
      </c>
      <c r="AL200" s="18">
        <v>0</v>
      </c>
      <c r="AM200" s="18">
        <v>0</v>
      </c>
      <c r="AN200" s="18">
        <v>0</v>
      </c>
      <c r="AO200" s="18">
        <v>0</v>
      </c>
      <c r="AP200" s="18">
        <v>0</v>
      </c>
      <c r="AQ200" s="18">
        <v>0</v>
      </c>
      <c r="AR200" s="18">
        <v>0</v>
      </c>
      <c r="AS200" s="18">
        <v>0</v>
      </c>
      <c r="AT200" s="18">
        <v>0</v>
      </c>
      <c r="AU200" s="18">
        <v>0</v>
      </c>
      <c r="AV200" s="18">
        <v>0</v>
      </c>
      <c r="AW200" s="18">
        <v>0</v>
      </c>
      <c r="AX200" s="18">
        <v>0</v>
      </c>
      <c r="AY200" s="18">
        <v>0</v>
      </c>
      <c r="AZ200" s="18">
        <v>0</v>
      </c>
      <c r="BA200" s="18">
        <v>0</v>
      </c>
      <c r="BB200" s="18">
        <v>0</v>
      </c>
      <c r="BC200" s="18">
        <v>0</v>
      </c>
      <c r="BD200" s="18">
        <v>0</v>
      </c>
      <c r="BE200" s="18">
        <v>0</v>
      </c>
      <c r="BF200" s="18">
        <v>0</v>
      </c>
      <c r="BG200" s="18">
        <v>0</v>
      </c>
      <c r="BH200" s="18">
        <v>0</v>
      </c>
      <c r="BI200" s="18">
        <v>0</v>
      </c>
      <c r="BJ200" s="18">
        <v>0</v>
      </c>
      <c r="BK200" s="18">
        <v>0</v>
      </c>
      <c r="BL200" s="18">
        <v>0</v>
      </c>
      <c r="BM200" s="18">
        <v>0</v>
      </c>
      <c r="BN200" s="18">
        <v>0</v>
      </c>
      <c r="BO200" s="18">
        <v>0</v>
      </c>
      <c r="BP200" s="18">
        <v>0</v>
      </c>
      <c r="BQ200" s="18">
        <v>0</v>
      </c>
      <c r="BR200" s="18">
        <v>0</v>
      </c>
      <c r="BS200" s="18">
        <v>0</v>
      </c>
      <c r="BT200" s="18">
        <v>0</v>
      </c>
      <c r="BU200" s="23" t="str">
        <f t="shared" si="89"/>
        <v>FF</v>
      </c>
      <c r="BV200" s="18">
        <v>0</v>
      </c>
      <c r="BW200" s="18">
        <v>0</v>
      </c>
      <c r="BX200" s="18">
        <v>0</v>
      </c>
      <c r="BY200" s="18">
        <v>0</v>
      </c>
      <c r="BZ200" s="18" t="str">
        <f t="shared" si="84"/>
        <v>51</v>
      </c>
      <c r="CA200" s="18" t="s">
        <v>25</v>
      </c>
      <c r="CB200" s="18">
        <f t="shared" si="83"/>
        <v>72</v>
      </c>
      <c r="CC200" s="16" t="str">
        <f t="shared" si="85"/>
        <v>7B010148A8010C00000000000000000000000000000000000000000000000000000000000000000000000000000000000000000000000000000000000000000000FF00000000517D</v>
      </c>
      <c r="CD200" s="95">
        <v>199</v>
      </c>
      <c r="CE200" s="21"/>
      <c r="CF200" s="18" t="str">
        <f t="shared" si="86"/>
        <v>00</v>
      </c>
      <c r="CG200" s="18">
        <f t="shared" si="87"/>
        <v>0</v>
      </c>
      <c r="CH200" s="20"/>
      <c r="CI200" s="21"/>
    </row>
    <row r="201" spans="1:87" ht="33">
      <c r="A201" s="27"/>
      <c r="B201" s="157">
        <v>66</v>
      </c>
      <c r="C201" s="105" t="s">
        <v>367</v>
      </c>
      <c r="D201" s="104" t="s">
        <v>734</v>
      </c>
      <c r="E201" s="16">
        <v>1</v>
      </c>
      <c r="F201" s="101" t="str">
        <f t="shared" si="71"/>
        <v>000</v>
      </c>
      <c r="G201" s="22">
        <v>0</v>
      </c>
      <c r="H201" s="18" t="s">
        <v>18</v>
      </c>
      <c r="I201" s="18">
        <v>1</v>
      </c>
      <c r="J201" s="18">
        <v>1</v>
      </c>
      <c r="K201" s="18">
        <v>48</v>
      </c>
      <c r="L201" s="18" t="s">
        <v>457</v>
      </c>
      <c r="M201" s="18">
        <v>1</v>
      </c>
      <c r="N201" s="18" t="s">
        <v>368</v>
      </c>
      <c r="O201" s="18">
        <v>0</v>
      </c>
      <c r="P201" s="18">
        <v>0</v>
      </c>
      <c r="Q201" s="18">
        <v>0</v>
      </c>
      <c r="R201" s="18">
        <v>0</v>
      </c>
      <c r="S201" s="18">
        <v>0</v>
      </c>
      <c r="T201" s="18">
        <v>0</v>
      </c>
      <c r="U201" s="18">
        <v>0</v>
      </c>
      <c r="V201" s="18">
        <v>0</v>
      </c>
      <c r="W201" s="18">
        <v>0</v>
      </c>
      <c r="X201" s="18">
        <v>0</v>
      </c>
      <c r="Y201" s="18">
        <v>0</v>
      </c>
      <c r="Z201" s="18">
        <v>0</v>
      </c>
      <c r="AA201" s="18">
        <v>0</v>
      </c>
      <c r="AB201" s="18">
        <v>0</v>
      </c>
      <c r="AC201" s="18">
        <v>0</v>
      </c>
      <c r="AD201" s="18">
        <v>0</v>
      </c>
      <c r="AE201" s="18">
        <v>0</v>
      </c>
      <c r="AF201" s="18">
        <v>0</v>
      </c>
      <c r="AG201" s="18">
        <v>0</v>
      </c>
      <c r="AH201" s="18">
        <v>0</v>
      </c>
      <c r="AI201" s="18">
        <v>0</v>
      </c>
      <c r="AJ201" s="18">
        <v>0</v>
      </c>
      <c r="AK201" s="18">
        <v>0</v>
      </c>
      <c r="AL201" s="18">
        <v>0</v>
      </c>
      <c r="AM201" s="18">
        <v>0</v>
      </c>
      <c r="AN201" s="18">
        <v>0</v>
      </c>
      <c r="AO201" s="18">
        <v>0</v>
      </c>
      <c r="AP201" s="18">
        <v>0</v>
      </c>
      <c r="AQ201" s="18">
        <v>0</v>
      </c>
      <c r="AR201" s="18">
        <v>0</v>
      </c>
      <c r="AS201" s="18">
        <v>0</v>
      </c>
      <c r="AT201" s="18">
        <v>0</v>
      </c>
      <c r="AU201" s="18">
        <v>0</v>
      </c>
      <c r="AV201" s="18">
        <v>0</v>
      </c>
      <c r="AW201" s="18">
        <v>0</v>
      </c>
      <c r="AX201" s="18">
        <v>0</v>
      </c>
      <c r="AY201" s="18">
        <v>0</v>
      </c>
      <c r="AZ201" s="18">
        <v>0</v>
      </c>
      <c r="BA201" s="18">
        <v>0</v>
      </c>
      <c r="BB201" s="18">
        <v>0</v>
      </c>
      <c r="BC201" s="18">
        <v>0</v>
      </c>
      <c r="BD201" s="18">
        <v>0</v>
      </c>
      <c r="BE201" s="18">
        <v>0</v>
      </c>
      <c r="BF201" s="18">
        <v>0</v>
      </c>
      <c r="BG201" s="18">
        <v>0</v>
      </c>
      <c r="BH201" s="18">
        <v>0</v>
      </c>
      <c r="BI201" s="18">
        <v>0</v>
      </c>
      <c r="BJ201" s="18">
        <v>0</v>
      </c>
      <c r="BK201" s="18">
        <v>0</v>
      </c>
      <c r="BL201" s="18">
        <v>0</v>
      </c>
      <c r="BM201" s="18">
        <v>0</v>
      </c>
      <c r="BN201" s="18">
        <v>0</v>
      </c>
      <c r="BO201" s="18">
        <v>0</v>
      </c>
      <c r="BP201" s="18">
        <v>0</v>
      </c>
      <c r="BQ201" s="18">
        <v>0</v>
      </c>
      <c r="BR201" s="18">
        <v>0</v>
      </c>
      <c r="BS201" s="18">
        <v>0</v>
      </c>
      <c r="BT201" s="18">
        <v>0</v>
      </c>
      <c r="BU201" s="18">
        <v>0</v>
      </c>
      <c r="BV201" s="23">
        <f>G201</f>
        <v>0</v>
      </c>
      <c r="BW201" s="18">
        <v>0</v>
      </c>
      <c r="BX201" s="18">
        <v>0</v>
      </c>
      <c r="BY201" s="18">
        <v>0</v>
      </c>
      <c r="BZ201" s="18" t="str">
        <f t="shared" si="84"/>
        <v>50</v>
      </c>
      <c r="CA201" s="18" t="s">
        <v>25</v>
      </c>
      <c r="CB201" s="18">
        <f t="shared" si="83"/>
        <v>72</v>
      </c>
      <c r="CC201" s="16" t="str">
        <f t="shared" si="85"/>
        <v>7B010148A8010C000000000000000000000000000000000000000000000000000000000000000000000000000000000000000000000000000000000000000000000000000000507D</v>
      </c>
      <c r="CD201" s="95">
        <v>200</v>
      </c>
      <c r="CE201" s="21"/>
      <c r="CF201" s="18" t="str">
        <f t="shared" si="86"/>
        <v>00</v>
      </c>
      <c r="CG201" s="18">
        <f t="shared" si="87"/>
        <v>0</v>
      </c>
      <c r="CH201" s="20"/>
      <c r="CI201" s="21"/>
    </row>
    <row r="202" spans="1:87" ht="33">
      <c r="A202" s="27"/>
      <c r="B202" s="158"/>
      <c r="C202" s="165" t="s">
        <v>444</v>
      </c>
      <c r="D202" s="104"/>
      <c r="E202" s="16">
        <v>2</v>
      </c>
      <c r="F202" s="101" t="str">
        <f t="shared" si="71"/>
        <v>127</v>
      </c>
      <c r="G202" s="22" t="s">
        <v>246</v>
      </c>
      <c r="H202" s="18" t="s">
        <v>18</v>
      </c>
      <c r="I202" s="18">
        <v>1</v>
      </c>
      <c r="J202" s="18">
        <v>1</v>
      </c>
      <c r="K202" s="18">
        <v>48</v>
      </c>
      <c r="L202" s="18" t="s">
        <v>457</v>
      </c>
      <c r="M202" s="18">
        <v>1</v>
      </c>
      <c r="N202" s="18" t="s">
        <v>368</v>
      </c>
      <c r="O202" s="18">
        <v>0</v>
      </c>
      <c r="P202" s="18">
        <v>0</v>
      </c>
      <c r="Q202" s="18">
        <v>0</v>
      </c>
      <c r="R202" s="18">
        <v>0</v>
      </c>
      <c r="S202" s="18">
        <v>0</v>
      </c>
      <c r="T202" s="18">
        <v>0</v>
      </c>
      <c r="U202" s="18">
        <v>0</v>
      </c>
      <c r="V202" s="18">
        <v>0</v>
      </c>
      <c r="W202" s="18">
        <v>0</v>
      </c>
      <c r="X202" s="18">
        <v>0</v>
      </c>
      <c r="Y202" s="18">
        <v>0</v>
      </c>
      <c r="Z202" s="18">
        <v>0</v>
      </c>
      <c r="AA202" s="18">
        <v>0</v>
      </c>
      <c r="AB202" s="18">
        <v>0</v>
      </c>
      <c r="AC202" s="18">
        <v>0</v>
      </c>
      <c r="AD202" s="18">
        <v>0</v>
      </c>
      <c r="AE202" s="18">
        <v>0</v>
      </c>
      <c r="AF202" s="18">
        <v>0</v>
      </c>
      <c r="AG202" s="18">
        <v>0</v>
      </c>
      <c r="AH202" s="18">
        <v>0</v>
      </c>
      <c r="AI202" s="18">
        <v>0</v>
      </c>
      <c r="AJ202" s="18">
        <v>0</v>
      </c>
      <c r="AK202" s="18">
        <v>0</v>
      </c>
      <c r="AL202" s="18">
        <v>0</v>
      </c>
      <c r="AM202" s="18">
        <v>0</v>
      </c>
      <c r="AN202" s="18">
        <v>0</v>
      </c>
      <c r="AO202" s="18">
        <v>0</v>
      </c>
      <c r="AP202" s="18">
        <v>0</v>
      </c>
      <c r="AQ202" s="18">
        <v>0</v>
      </c>
      <c r="AR202" s="18">
        <v>0</v>
      </c>
      <c r="AS202" s="18">
        <v>0</v>
      </c>
      <c r="AT202" s="18">
        <v>0</v>
      </c>
      <c r="AU202" s="18">
        <v>0</v>
      </c>
      <c r="AV202" s="18">
        <v>0</v>
      </c>
      <c r="AW202" s="18">
        <v>0</v>
      </c>
      <c r="AX202" s="18">
        <v>0</v>
      </c>
      <c r="AY202" s="18">
        <v>0</v>
      </c>
      <c r="AZ202" s="18">
        <v>0</v>
      </c>
      <c r="BA202" s="18">
        <v>0</v>
      </c>
      <c r="BB202" s="18">
        <v>0</v>
      </c>
      <c r="BC202" s="18">
        <v>0</v>
      </c>
      <c r="BD202" s="18">
        <v>0</v>
      </c>
      <c r="BE202" s="18">
        <v>0</v>
      </c>
      <c r="BF202" s="18">
        <v>0</v>
      </c>
      <c r="BG202" s="18">
        <v>0</v>
      </c>
      <c r="BH202" s="18">
        <v>0</v>
      </c>
      <c r="BI202" s="18">
        <v>0</v>
      </c>
      <c r="BJ202" s="18">
        <v>0</v>
      </c>
      <c r="BK202" s="18">
        <v>0</v>
      </c>
      <c r="BL202" s="18">
        <v>0</v>
      </c>
      <c r="BM202" s="18">
        <v>0</v>
      </c>
      <c r="BN202" s="18">
        <v>0</v>
      </c>
      <c r="BO202" s="18">
        <v>0</v>
      </c>
      <c r="BP202" s="18">
        <v>0</v>
      </c>
      <c r="BQ202" s="18">
        <v>0</v>
      </c>
      <c r="BR202" s="18">
        <v>0</v>
      </c>
      <c r="BS202" s="18">
        <v>0</v>
      </c>
      <c r="BT202" s="18">
        <v>0</v>
      </c>
      <c r="BU202" s="18">
        <v>0</v>
      </c>
      <c r="BV202" s="23" t="str">
        <f t="shared" ref="BV202:BV203" si="90">G202</f>
        <v>7F</v>
      </c>
      <c r="BW202" s="18">
        <v>0</v>
      </c>
      <c r="BX202" s="18">
        <v>0</v>
      </c>
      <c r="BY202" s="18">
        <v>0</v>
      </c>
      <c r="BZ202" s="18" t="str">
        <f t="shared" si="84"/>
        <v>51</v>
      </c>
      <c r="CA202" s="18" t="s">
        <v>25</v>
      </c>
      <c r="CB202" s="18">
        <f t="shared" si="83"/>
        <v>72</v>
      </c>
      <c r="CC202" s="16" t="str">
        <f t="shared" si="85"/>
        <v>7B010148A8010C00000000000000000000000000000000000000000000000000000000000000000000000000000000000000000000000000000000000000000000007F000000517D</v>
      </c>
      <c r="CD202" s="95">
        <v>201</v>
      </c>
      <c r="CE202" s="21"/>
      <c r="CF202" s="18" t="str">
        <f t="shared" si="86"/>
        <v>00</v>
      </c>
      <c r="CG202" s="18">
        <f t="shared" si="87"/>
        <v>0</v>
      </c>
      <c r="CH202" s="20"/>
      <c r="CI202" s="21"/>
    </row>
    <row r="203" spans="1:87" ht="33">
      <c r="A203" s="27"/>
      <c r="B203" s="159"/>
      <c r="C203" s="166"/>
      <c r="D203" s="104"/>
      <c r="E203" s="16">
        <v>3</v>
      </c>
      <c r="F203" s="101" t="str">
        <f t="shared" si="71"/>
        <v>255</v>
      </c>
      <c r="G203" s="22" t="s">
        <v>22</v>
      </c>
      <c r="H203" s="18" t="s">
        <v>18</v>
      </c>
      <c r="I203" s="18">
        <v>1</v>
      </c>
      <c r="J203" s="18">
        <v>1</v>
      </c>
      <c r="K203" s="18">
        <v>48</v>
      </c>
      <c r="L203" s="18" t="s">
        <v>457</v>
      </c>
      <c r="M203" s="18">
        <v>1</v>
      </c>
      <c r="N203" s="18" t="s">
        <v>368</v>
      </c>
      <c r="O203" s="18">
        <v>0</v>
      </c>
      <c r="P203" s="18">
        <v>0</v>
      </c>
      <c r="Q203" s="18">
        <v>0</v>
      </c>
      <c r="R203" s="18">
        <v>0</v>
      </c>
      <c r="S203" s="18">
        <v>0</v>
      </c>
      <c r="T203" s="18">
        <v>0</v>
      </c>
      <c r="U203" s="18">
        <v>0</v>
      </c>
      <c r="V203" s="18">
        <v>0</v>
      </c>
      <c r="W203" s="18">
        <v>0</v>
      </c>
      <c r="X203" s="18">
        <v>0</v>
      </c>
      <c r="Y203" s="18">
        <v>0</v>
      </c>
      <c r="Z203" s="18">
        <v>0</v>
      </c>
      <c r="AA203" s="18">
        <v>0</v>
      </c>
      <c r="AB203" s="18">
        <v>0</v>
      </c>
      <c r="AC203" s="18">
        <v>0</v>
      </c>
      <c r="AD203" s="18">
        <v>0</v>
      </c>
      <c r="AE203" s="18">
        <v>0</v>
      </c>
      <c r="AF203" s="18">
        <v>0</v>
      </c>
      <c r="AG203" s="18">
        <v>0</v>
      </c>
      <c r="AH203" s="18">
        <v>0</v>
      </c>
      <c r="AI203" s="18">
        <v>0</v>
      </c>
      <c r="AJ203" s="18">
        <v>0</v>
      </c>
      <c r="AK203" s="18">
        <v>0</v>
      </c>
      <c r="AL203" s="18">
        <v>0</v>
      </c>
      <c r="AM203" s="18">
        <v>0</v>
      </c>
      <c r="AN203" s="18">
        <v>0</v>
      </c>
      <c r="AO203" s="18">
        <v>0</v>
      </c>
      <c r="AP203" s="18">
        <v>0</v>
      </c>
      <c r="AQ203" s="18">
        <v>0</v>
      </c>
      <c r="AR203" s="18">
        <v>0</v>
      </c>
      <c r="AS203" s="18">
        <v>0</v>
      </c>
      <c r="AT203" s="18">
        <v>0</v>
      </c>
      <c r="AU203" s="18">
        <v>0</v>
      </c>
      <c r="AV203" s="18">
        <v>0</v>
      </c>
      <c r="AW203" s="18">
        <v>0</v>
      </c>
      <c r="AX203" s="18">
        <v>0</v>
      </c>
      <c r="AY203" s="18">
        <v>0</v>
      </c>
      <c r="AZ203" s="18">
        <v>0</v>
      </c>
      <c r="BA203" s="18">
        <v>0</v>
      </c>
      <c r="BB203" s="18">
        <v>0</v>
      </c>
      <c r="BC203" s="18">
        <v>0</v>
      </c>
      <c r="BD203" s="18">
        <v>0</v>
      </c>
      <c r="BE203" s="18">
        <v>0</v>
      </c>
      <c r="BF203" s="18">
        <v>0</v>
      </c>
      <c r="BG203" s="18">
        <v>0</v>
      </c>
      <c r="BH203" s="18">
        <v>0</v>
      </c>
      <c r="BI203" s="18">
        <v>0</v>
      </c>
      <c r="BJ203" s="18">
        <v>0</v>
      </c>
      <c r="BK203" s="18">
        <v>0</v>
      </c>
      <c r="BL203" s="18">
        <v>0</v>
      </c>
      <c r="BM203" s="18">
        <v>0</v>
      </c>
      <c r="BN203" s="18">
        <v>0</v>
      </c>
      <c r="BO203" s="18">
        <v>0</v>
      </c>
      <c r="BP203" s="18">
        <v>0</v>
      </c>
      <c r="BQ203" s="18">
        <v>0</v>
      </c>
      <c r="BR203" s="18">
        <v>0</v>
      </c>
      <c r="BS203" s="18">
        <v>0</v>
      </c>
      <c r="BT203" s="18">
        <v>0</v>
      </c>
      <c r="BU203" s="18">
        <v>0</v>
      </c>
      <c r="BV203" s="23" t="str">
        <f t="shared" si="90"/>
        <v>FF</v>
      </c>
      <c r="BW203" s="18">
        <v>0</v>
      </c>
      <c r="BX203" s="18">
        <v>0</v>
      </c>
      <c r="BY203" s="18">
        <v>0</v>
      </c>
      <c r="BZ203" s="18" t="str">
        <f t="shared" si="84"/>
        <v>51</v>
      </c>
      <c r="CA203" s="18" t="s">
        <v>25</v>
      </c>
      <c r="CB203" s="18">
        <f t="shared" si="83"/>
        <v>72</v>
      </c>
      <c r="CC203" s="16" t="str">
        <f t="shared" si="85"/>
        <v>7B010148A8010C0000000000000000000000000000000000000000000000000000000000000000000000000000000000000000000000000000000000000000000000FF000000517D</v>
      </c>
      <c r="CD203" s="95">
        <v>202</v>
      </c>
      <c r="CE203" s="21"/>
      <c r="CF203" s="18" t="str">
        <f t="shared" si="86"/>
        <v>00</v>
      </c>
      <c r="CG203" s="18">
        <f t="shared" si="87"/>
        <v>0</v>
      </c>
      <c r="CH203" s="20"/>
      <c r="CI203" s="21"/>
    </row>
    <row r="204" spans="1:87" ht="33">
      <c r="A204" s="27"/>
      <c r="B204" s="157">
        <v>67</v>
      </c>
      <c r="C204" s="105" t="s">
        <v>369</v>
      </c>
      <c r="D204" s="104" t="s">
        <v>736</v>
      </c>
      <c r="E204" s="16">
        <v>1</v>
      </c>
      <c r="F204" s="101" t="str">
        <f t="shared" si="71"/>
        <v>000</v>
      </c>
      <c r="G204" s="22">
        <v>0</v>
      </c>
      <c r="H204" s="18" t="s">
        <v>18</v>
      </c>
      <c r="I204" s="18">
        <v>1</v>
      </c>
      <c r="J204" s="18">
        <v>1</v>
      </c>
      <c r="K204" s="18">
        <v>48</v>
      </c>
      <c r="L204" s="18" t="s">
        <v>457</v>
      </c>
      <c r="M204" s="18">
        <v>1</v>
      </c>
      <c r="N204" s="18" t="s">
        <v>368</v>
      </c>
      <c r="O204" s="18">
        <v>0</v>
      </c>
      <c r="P204" s="18">
        <v>0</v>
      </c>
      <c r="Q204" s="18">
        <v>0</v>
      </c>
      <c r="R204" s="18">
        <v>0</v>
      </c>
      <c r="S204" s="18">
        <v>0</v>
      </c>
      <c r="T204" s="18">
        <v>0</v>
      </c>
      <c r="U204" s="18">
        <v>0</v>
      </c>
      <c r="V204" s="18">
        <v>0</v>
      </c>
      <c r="W204" s="18">
        <v>0</v>
      </c>
      <c r="X204" s="18">
        <v>0</v>
      </c>
      <c r="Y204" s="18">
        <v>0</v>
      </c>
      <c r="Z204" s="18">
        <v>0</v>
      </c>
      <c r="AA204" s="18">
        <v>0</v>
      </c>
      <c r="AB204" s="18">
        <v>0</v>
      </c>
      <c r="AC204" s="18">
        <v>0</v>
      </c>
      <c r="AD204" s="18">
        <v>0</v>
      </c>
      <c r="AE204" s="18">
        <v>0</v>
      </c>
      <c r="AF204" s="18">
        <v>0</v>
      </c>
      <c r="AG204" s="18">
        <v>0</v>
      </c>
      <c r="AH204" s="18">
        <v>0</v>
      </c>
      <c r="AI204" s="18">
        <v>0</v>
      </c>
      <c r="AJ204" s="18">
        <v>0</v>
      </c>
      <c r="AK204" s="18">
        <v>0</v>
      </c>
      <c r="AL204" s="18">
        <v>0</v>
      </c>
      <c r="AM204" s="18">
        <v>0</v>
      </c>
      <c r="AN204" s="18">
        <v>0</v>
      </c>
      <c r="AO204" s="18">
        <v>0</v>
      </c>
      <c r="AP204" s="18">
        <v>0</v>
      </c>
      <c r="AQ204" s="18">
        <v>0</v>
      </c>
      <c r="AR204" s="18">
        <v>0</v>
      </c>
      <c r="AS204" s="18">
        <v>0</v>
      </c>
      <c r="AT204" s="18">
        <v>0</v>
      </c>
      <c r="AU204" s="18">
        <v>0</v>
      </c>
      <c r="AV204" s="18">
        <v>0</v>
      </c>
      <c r="AW204" s="18">
        <v>0</v>
      </c>
      <c r="AX204" s="18">
        <v>0</v>
      </c>
      <c r="AY204" s="18">
        <v>0</v>
      </c>
      <c r="AZ204" s="18">
        <v>0</v>
      </c>
      <c r="BA204" s="18">
        <v>0</v>
      </c>
      <c r="BB204" s="18">
        <v>0</v>
      </c>
      <c r="BC204" s="18">
        <v>0</v>
      </c>
      <c r="BD204" s="18">
        <v>0</v>
      </c>
      <c r="BE204" s="18">
        <v>0</v>
      </c>
      <c r="BF204" s="18">
        <v>0</v>
      </c>
      <c r="BG204" s="18">
        <v>0</v>
      </c>
      <c r="BH204" s="18">
        <v>0</v>
      </c>
      <c r="BI204" s="18">
        <v>0</v>
      </c>
      <c r="BJ204" s="18">
        <v>0</v>
      </c>
      <c r="BK204" s="18">
        <v>0</v>
      </c>
      <c r="BL204" s="18">
        <v>0</v>
      </c>
      <c r="BM204" s="18">
        <v>0</v>
      </c>
      <c r="BN204" s="18">
        <v>0</v>
      </c>
      <c r="BO204" s="18">
        <v>0</v>
      </c>
      <c r="BP204" s="18">
        <v>0</v>
      </c>
      <c r="BQ204" s="18">
        <v>0</v>
      </c>
      <c r="BR204" s="18">
        <v>0</v>
      </c>
      <c r="BS204" s="18">
        <v>0</v>
      </c>
      <c r="BT204" s="18">
        <v>0</v>
      </c>
      <c r="BU204" s="18">
        <v>0</v>
      </c>
      <c r="BV204" s="18">
        <v>0</v>
      </c>
      <c r="BW204" s="23">
        <f>G204</f>
        <v>0</v>
      </c>
      <c r="BX204" s="18">
        <v>0</v>
      </c>
      <c r="BY204" s="18">
        <v>0</v>
      </c>
      <c r="BZ204" s="18" t="str">
        <f t="shared" si="84"/>
        <v>50</v>
      </c>
      <c r="CA204" s="18" t="s">
        <v>25</v>
      </c>
      <c r="CB204" s="18">
        <f t="shared" si="83"/>
        <v>72</v>
      </c>
      <c r="CC204" s="16" t="str">
        <f t="shared" si="85"/>
        <v>7B010148A8010C000000000000000000000000000000000000000000000000000000000000000000000000000000000000000000000000000000000000000000000000000000507D</v>
      </c>
      <c r="CD204" s="95">
        <v>203</v>
      </c>
      <c r="CE204" s="21"/>
      <c r="CF204" s="18" t="str">
        <f t="shared" si="86"/>
        <v>00</v>
      </c>
      <c r="CG204" s="18">
        <f t="shared" si="87"/>
        <v>0</v>
      </c>
      <c r="CH204" s="20"/>
      <c r="CI204" s="21"/>
    </row>
    <row r="205" spans="1:87" ht="33">
      <c r="A205" s="27"/>
      <c r="B205" s="158"/>
      <c r="C205" s="165" t="s">
        <v>445</v>
      </c>
      <c r="D205" s="104"/>
      <c r="E205" s="16">
        <v>2</v>
      </c>
      <c r="F205" s="101" t="str">
        <f t="shared" si="71"/>
        <v>127</v>
      </c>
      <c r="G205" s="22" t="s">
        <v>246</v>
      </c>
      <c r="H205" s="18" t="s">
        <v>18</v>
      </c>
      <c r="I205" s="18">
        <v>1</v>
      </c>
      <c r="J205" s="18">
        <v>1</v>
      </c>
      <c r="K205" s="18">
        <v>48</v>
      </c>
      <c r="L205" s="18" t="s">
        <v>457</v>
      </c>
      <c r="M205" s="18">
        <v>1</v>
      </c>
      <c r="N205" s="18" t="s">
        <v>368</v>
      </c>
      <c r="O205" s="18">
        <v>0</v>
      </c>
      <c r="P205" s="18">
        <v>0</v>
      </c>
      <c r="Q205" s="18">
        <v>0</v>
      </c>
      <c r="R205" s="18">
        <v>0</v>
      </c>
      <c r="S205" s="18">
        <v>0</v>
      </c>
      <c r="T205" s="18">
        <v>0</v>
      </c>
      <c r="U205" s="18">
        <v>0</v>
      </c>
      <c r="V205" s="18">
        <v>0</v>
      </c>
      <c r="W205" s="18">
        <v>0</v>
      </c>
      <c r="X205" s="18">
        <v>0</v>
      </c>
      <c r="Y205" s="18">
        <v>0</v>
      </c>
      <c r="Z205" s="18">
        <v>0</v>
      </c>
      <c r="AA205" s="18">
        <v>0</v>
      </c>
      <c r="AB205" s="18">
        <v>0</v>
      </c>
      <c r="AC205" s="18">
        <v>0</v>
      </c>
      <c r="AD205" s="18">
        <v>0</v>
      </c>
      <c r="AE205" s="18">
        <v>0</v>
      </c>
      <c r="AF205" s="18">
        <v>0</v>
      </c>
      <c r="AG205" s="18">
        <v>0</v>
      </c>
      <c r="AH205" s="18">
        <v>0</v>
      </c>
      <c r="AI205" s="18">
        <v>0</v>
      </c>
      <c r="AJ205" s="18">
        <v>0</v>
      </c>
      <c r="AK205" s="18">
        <v>0</v>
      </c>
      <c r="AL205" s="18">
        <v>0</v>
      </c>
      <c r="AM205" s="18">
        <v>0</v>
      </c>
      <c r="AN205" s="18">
        <v>0</v>
      </c>
      <c r="AO205" s="18">
        <v>0</v>
      </c>
      <c r="AP205" s="18">
        <v>0</v>
      </c>
      <c r="AQ205" s="18">
        <v>0</v>
      </c>
      <c r="AR205" s="18">
        <v>0</v>
      </c>
      <c r="AS205" s="18">
        <v>0</v>
      </c>
      <c r="AT205" s="18">
        <v>0</v>
      </c>
      <c r="AU205" s="18">
        <v>0</v>
      </c>
      <c r="AV205" s="18">
        <v>0</v>
      </c>
      <c r="AW205" s="18">
        <v>0</v>
      </c>
      <c r="AX205" s="18">
        <v>0</v>
      </c>
      <c r="AY205" s="18">
        <v>0</v>
      </c>
      <c r="AZ205" s="18">
        <v>0</v>
      </c>
      <c r="BA205" s="18">
        <v>0</v>
      </c>
      <c r="BB205" s="18">
        <v>0</v>
      </c>
      <c r="BC205" s="18">
        <v>0</v>
      </c>
      <c r="BD205" s="18">
        <v>0</v>
      </c>
      <c r="BE205" s="18">
        <v>0</v>
      </c>
      <c r="BF205" s="18">
        <v>0</v>
      </c>
      <c r="BG205" s="18">
        <v>0</v>
      </c>
      <c r="BH205" s="18">
        <v>0</v>
      </c>
      <c r="BI205" s="18">
        <v>0</v>
      </c>
      <c r="BJ205" s="18">
        <v>0</v>
      </c>
      <c r="BK205" s="18">
        <v>0</v>
      </c>
      <c r="BL205" s="18">
        <v>0</v>
      </c>
      <c r="BM205" s="18">
        <v>0</v>
      </c>
      <c r="BN205" s="18">
        <v>0</v>
      </c>
      <c r="BO205" s="18">
        <v>0</v>
      </c>
      <c r="BP205" s="18">
        <v>0</v>
      </c>
      <c r="BQ205" s="18">
        <v>0</v>
      </c>
      <c r="BR205" s="18">
        <v>0</v>
      </c>
      <c r="BS205" s="18">
        <v>0</v>
      </c>
      <c r="BT205" s="18">
        <v>0</v>
      </c>
      <c r="BU205" s="18">
        <v>0</v>
      </c>
      <c r="BV205" s="18">
        <v>0</v>
      </c>
      <c r="BW205" s="23" t="str">
        <f t="shared" ref="BW205:BW206" si="91">G205</f>
        <v>7F</v>
      </c>
      <c r="BX205" s="18">
        <v>0</v>
      </c>
      <c r="BY205" s="18">
        <v>0</v>
      </c>
      <c r="BZ205" s="18" t="str">
        <f t="shared" si="84"/>
        <v>51</v>
      </c>
      <c r="CA205" s="18" t="s">
        <v>25</v>
      </c>
      <c r="CB205" s="18">
        <f t="shared" si="83"/>
        <v>72</v>
      </c>
      <c r="CC205" s="16" t="str">
        <f t="shared" si="85"/>
        <v>7B010148A8010C0000000000000000000000000000000000000000000000000000000000000000000000000000000000000000000000000000000000000000000000007F0000517D</v>
      </c>
      <c r="CD205" s="95">
        <v>204</v>
      </c>
      <c r="CE205" s="21"/>
      <c r="CF205" s="18" t="str">
        <f t="shared" si="86"/>
        <v>00</v>
      </c>
      <c r="CG205" s="18">
        <f t="shared" si="87"/>
        <v>0</v>
      </c>
      <c r="CH205" s="20"/>
      <c r="CI205" s="21"/>
    </row>
    <row r="206" spans="1:87" ht="33">
      <c r="A206" s="27"/>
      <c r="B206" s="159"/>
      <c r="C206" s="166"/>
      <c r="D206" s="104"/>
      <c r="E206" s="16">
        <v>3</v>
      </c>
      <c r="F206" s="101" t="str">
        <f t="shared" si="71"/>
        <v>255</v>
      </c>
      <c r="G206" s="22" t="s">
        <v>22</v>
      </c>
      <c r="H206" s="18" t="s">
        <v>18</v>
      </c>
      <c r="I206" s="18">
        <v>1</v>
      </c>
      <c r="J206" s="18">
        <v>1</v>
      </c>
      <c r="K206" s="18">
        <v>48</v>
      </c>
      <c r="L206" s="18" t="s">
        <v>457</v>
      </c>
      <c r="M206" s="18">
        <v>1</v>
      </c>
      <c r="N206" s="18" t="s">
        <v>368</v>
      </c>
      <c r="O206" s="18">
        <v>0</v>
      </c>
      <c r="P206" s="18">
        <v>0</v>
      </c>
      <c r="Q206" s="18">
        <v>0</v>
      </c>
      <c r="R206" s="18">
        <v>0</v>
      </c>
      <c r="S206" s="18">
        <v>0</v>
      </c>
      <c r="T206" s="18">
        <v>0</v>
      </c>
      <c r="U206" s="18">
        <v>0</v>
      </c>
      <c r="V206" s="18">
        <v>0</v>
      </c>
      <c r="W206" s="18">
        <v>0</v>
      </c>
      <c r="X206" s="18">
        <v>0</v>
      </c>
      <c r="Y206" s="18">
        <v>0</v>
      </c>
      <c r="Z206" s="18">
        <v>0</v>
      </c>
      <c r="AA206" s="18">
        <v>0</v>
      </c>
      <c r="AB206" s="18">
        <v>0</v>
      </c>
      <c r="AC206" s="18">
        <v>0</v>
      </c>
      <c r="AD206" s="18">
        <v>0</v>
      </c>
      <c r="AE206" s="18">
        <v>0</v>
      </c>
      <c r="AF206" s="18">
        <v>0</v>
      </c>
      <c r="AG206" s="18">
        <v>0</v>
      </c>
      <c r="AH206" s="18">
        <v>0</v>
      </c>
      <c r="AI206" s="18">
        <v>0</v>
      </c>
      <c r="AJ206" s="18">
        <v>0</v>
      </c>
      <c r="AK206" s="18">
        <v>0</v>
      </c>
      <c r="AL206" s="18">
        <v>0</v>
      </c>
      <c r="AM206" s="18">
        <v>0</v>
      </c>
      <c r="AN206" s="18">
        <v>0</v>
      </c>
      <c r="AO206" s="18">
        <v>0</v>
      </c>
      <c r="AP206" s="18">
        <v>0</v>
      </c>
      <c r="AQ206" s="18">
        <v>0</v>
      </c>
      <c r="AR206" s="18">
        <v>0</v>
      </c>
      <c r="AS206" s="18">
        <v>0</v>
      </c>
      <c r="AT206" s="18">
        <v>0</v>
      </c>
      <c r="AU206" s="18">
        <v>0</v>
      </c>
      <c r="AV206" s="18">
        <v>0</v>
      </c>
      <c r="AW206" s="18">
        <v>0</v>
      </c>
      <c r="AX206" s="18">
        <v>0</v>
      </c>
      <c r="AY206" s="18">
        <v>0</v>
      </c>
      <c r="AZ206" s="18">
        <v>0</v>
      </c>
      <c r="BA206" s="18">
        <v>0</v>
      </c>
      <c r="BB206" s="18">
        <v>0</v>
      </c>
      <c r="BC206" s="18">
        <v>0</v>
      </c>
      <c r="BD206" s="18">
        <v>0</v>
      </c>
      <c r="BE206" s="18">
        <v>0</v>
      </c>
      <c r="BF206" s="18">
        <v>0</v>
      </c>
      <c r="BG206" s="18">
        <v>0</v>
      </c>
      <c r="BH206" s="18">
        <v>0</v>
      </c>
      <c r="BI206" s="18">
        <v>0</v>
      </c>
      <c r="BJ206" s="18">
        <v>0</v>
      </c>
      <c r="BK206" s="18">
        <v>0</v>
      </c>
      <c r="BL206" s="18">
        <v>0</v>
      </c>
      <c r="BM206" s="18">
        <v>0</v>
      </c>
      <c r="BN206" s="18">
        <v>0</v>
      </c>
      <c r="BO206" s="18">
        <v>0</v>
      </c>
      <c r="BP206" s="18">
        <v>0</v>
      </c>
      <c r="BQ206" s="18">
        <v>0</v>
      </c>
      <c r="BR206" s="18">
        <v>0</v>
      </c>
      <c r="BS206" s="18">
        <v>0</v>
      </c>
      <c r="BT206" s="18">
        <v>0</v>
      </c>
      <c r="BU206" s="18">
        <v>0</v>
      </c>
      <c r="BV206" s="18">
        <v>0</v>
      </c>
      <c r="BW206" s="23" t="str">
        <f t="shared" si="91"/>
        <v>FF</v>
      </c>
      <c r="BX206" s="18">
        <v>0</v>
      </c>
      <c r="BY206" s="18">
        <v>0</v>
      </c>
      <c r="BZ206" s="18" t="str">
        <f t="shared" si="84"/>
        <v>51</v>
      </c>
      <c r="CA206" s="18" t="s">
        <v>25</v>
      </c>
      <c r="CB206" s="18">
        <f t="shared" si="83"/>
        <v>72</v>
      </c>
      <c r="CC206" s="16" t="str">
        <f t="shared" si="85"/>
        <v>7B010148A8010C000000000000000000000000000000000000000000000000000000000000000000000000000000000000000000000000000000000000000000000000FF0000517D</v>
      </c>
      <c r="CD206" s="95">
        <v>205</v>
      </c>
      <c r="CE206" s="21"/>
      <c r="CF206" s="18" t="str">
        <f t="shared" si="86"/>
        <v>00</v>
      </c>
      <c r="CG206" s="18">
        <f t="shared" si="87"/>
        <v>0</v>
      </c>
      <c r="CH206" s="20"/>
      <c r="CI206" s="21"/>
    </row>
    <row r="207" spans="1:87" ht="33">
      <c r="A207" s="27"/>
      <c r="B207" s="157">
        <v>68</v>
      </c>
      <c r="C207" s="105" t="s">
        <v>367</v>
      </c>
      <c r="D207" s="104" t="s">
        <v>734</v>
      </c>
      <c r="E207" s="16">
        <v>1</v>
      </c>
      <c r="F207" s="101" t="str">
        <f t="shared" si="71"/>
        <v>000</v>
      </c>
      <c r="G207" s="22">
        <v>0</v>
      </c>
      <c r="H207" s="18" t="s">
        <v>18</v>
      </c>
      <c r="I207" s="18">
        <v>1</v>
      </c>
      <c r="J207" s="18">
        <v>1</v>
      </c>
      <c r="K207" s="18">
        <v>48</v>
      </c>
      <c r="L207" s="18" t="s">
        <v>457</v>
      </c>
      <c r="M207" s="18">
        <v>1</v>
      </c>
      <c r="N207" s="18" t="s">
        <v>368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0</v>
      </c>
      <c r="AG207" s="18">
        <v>0</v>
      </c>
      <c r="AH207" s="18">
        <v>0</v>
      </c>
      <c r="AI207" s="18">
        <v>0</v>
      </c>
      <c r="AJ207" s="18">
        <v>0</v>
      </c>
      <c r="AK207" s="18">
        <v>0</v>
      </c>
      <c r="AL207" s="18">
        <v>0</v>
      </c>
      <c r="AM207" s="18">
        <v>0</v>
      </c>
      <c r="AN207" s="18">
        <v>0</v>
      </c>
      <c r="AO207" s="18">
        <v>0</v>
      </c>
      <c r="AP207" s="18">
        <v>0</v>
      </c>
      <c r="AQ207" s="18">
        <v>0</v>
      </c>
      <c r="AR207" s="18">
        <v>0</v>
      </c>
      <c r="AS207" s="18">
        <v>0</v>
      </c>
      <c r="AT207" s="18">
        <v>0</v>
      </c>
      <c r="AU207" s="18">
        <v>0</v>
      </c>
      <c r="AV207" s="18">
        <v>0</v>
      </c>
      <c r="AW207" s="18">
        <v>0</v>
      </c>
      <c r="AX207" s="18">
        <v>0</v>
      </c>
      <c r="AY207" s="18">
        <v>0</v>
      </c>
      <c r="AZ207" s="18">
        <v>0</v>
      </c>
      <c r="BA207" s="18">
        <v>0</v>
      </c>
      <c r="BB207" s="18">
        <v>0</v>
      </c>
      <c r="BC207" s="18">
        <v>0</v>
      </c>
      <c r="BD207" s="18">
        <v>0</v>
      </c>
      <c r="BE207" s="18">
        <v>0</v>
      </c>
      <c r="BF207" s="18">
        <v>0</v>
      </c>
      <c r="BG207" s="18">
        <v>0</v>
      </c>
      <c r="BH207" s="18">
        <v>0</v>
      </c>
      <c r="BI207" s="18">
        <v>0</v>
      </c>
      <c r="BJ207" s="18">
        <v>0</v>
      </c>
      <c r="BK207" s="18">
        <v>0</v>
      </c>
      <c r="BL207" s="18">
        <v>0</v>
      </c>
      <c r="BM207" s="18">
        <v>0</v>
      </c>
      <c r="BN207" s="18">
        <v>0</v>
      </c>
      <c r="BO207" s="18">
        <v>0</v>
      </c>
      <c r="BP207" s="18">
        <v>0</v>
      </c>
      <c r="BQ207" s="18">
        <v>0</v>
      </c>
      <c r="BR207" s="18">
        <v>0</v>
      </c>
      <c r="BS207" s="18">
        <v>0</v>
      </c>
      <c r="BT207" s="18">
        <v>0</v>
      </c>
      <c r="BU207" s="18">
        <v>0</v>
      </c>
      <c r="BV207" s="18">
        <v>0</v>
      </c>
      <c r="BW207" s="18">
        <v>0</v>
      </c>
      <c r="BX207" s="23">
        <f>G207</f>
        <v>0</v>
      </c>
      <c r="BY207" s="18">
        <v>0</v>
      </c>
      <c r="BZ207" s="18" t="str">
        <f t="shared" si="84"/>
        <v>50</v>
      </c>
      <c r="CA207" s="18" t="s">
        <v>25</v>
      </c>
      <c r="CB207" s="18">
        <f t="shared" si="83"/>
        <v>72</v>
      </c>
      <c r="CC207" s="16" t="str">
        <f t="shared" si="85"/>
        <v>7B010148A8010C000000000000000000000000000000000000000000000000000000000000000000000000000000000000000000000000000000000000000000000000000000507D</v>
      </c>
      <c r="CD207" s="95">
        <v>206</v>
      </c>
      <c r="CE207" s="21"/>
      <c r="CF207" s="18" t="str">
        <f t="shared" si="86"/>
        <v>00</v>
      </c>
      <c r="CG207" s="18">
        <f t="shared" si="87"/>
        <v>0</v>
      </c>
      <c r="CH207" s="20"/>
      <c r="CI207" s="21"/>
    </row>
    <row r="208" spans="1:87" ht="33">
      <c r="A208" s="27"/>
      <c r="B208" s="158"/>
      <c r="C208" s="165" t="s">
        <v>446</v>
      </c>
      <c r="D208" s="104"/>
      <c r="E208" s="16">
        <v>2</v>
      </c>
      <c r="F208" s="101" t="str">
        <f t="shared" si="71"/>
        <v>127</v>
      </c>
      <c r="G208" s="22" t="s">
        <v>246</v>
      </c>
      <c r="H208" s="18" t="s">
        <v>18</v>
      </c>
      <c r="I208" s="18">
        <v>1</v>
      </c>
      <c r="J208" s="18">
        <v>1</v>
      </c>
      <c r="K208" s="18">
        <v>48</v>
      </c>
      <c r="L208" s="18" t="s">
        <v>457</v>
      </c>
      <c r="M208" s="18">
        <v>1</v>
      </c>
      <c r="N208" s="18" t="s">
        <v>368</v>
      </c>
      <c r="O208" s="18">
        <v>0</v>
      </c>
      <c r="P208" s="18">
        <v>0</v>
      </c>
      <c r="Q208" s="18">
        <v>0</v>
      </c>
      <c r="R208" s="18">
        <v>0</v>
      </c>
      <c r="S208" s="18">
        <v>0</v>
      </c>
      <c r="T208" s="18">
        <v>0</v>
      </c>
      <c r="U208" s="18">
        <v>0</v>
      </c>
      <c r="V208" s="18">
        <v>0</v>
      </c>
      <c r="W208" s="18">
        <v>0</v>
      </c>
      <c r="X208" s="18">
        <v>0</v>
      </c>
      <c r="Y208" s="18">
        <v>0</v>
      </c>
      <c r="Z208" s="18">
        <v>0</v>
      </c>
      <c r="AA208" s="18">
        <v>0</v>
      </c>
      <c r="AB208" s="18">
        <v>0</v>
      </c>
      <c r="AC208" s="18">
        <v>0</v>
      </c>
      <c r="AD208" s="18">
        <v>0</v>
      </c>
      <c r="AE208" s="18">
        <v>0</v>
      </c>
      <c r="AF208" s="18">
        <v>0</v>
      </c>
      <c r="AG208" s="18">
        <v>0</v>
      </c>
      <c r="AH208" s="18">
        <v>0</v>
      </c>
      <c r="AI208" s="18">
        <v>0</v>
      </c>
      <c r="AJ208" s="18">
        <v>0</v>
      </c>
      <c r="AK208" s="18">
        <v>0</v>
      </c>
      <c r="AL208" s="18">
        <v>0</v>
      </c>
      <c r="AM208" s="18">
        <v>0</v>
      </c>
      <c r="AN208" s="18">
        <v>0</v>
      </c>
      <c r="AO208" s="18">
        <v>0</v>
      </c>
      <c r="AP208" s="18">
        <v>0</v>
      </c>
      <c r="AQ208" s="18">
        <v>0</v>
      </c>
      <c r="AR208" s="18">
        <v>0</v>
      </c>
      <c r="AS208" s="18">
        <v>0</v>
      </c>
      <c r="AT208" s="18">
        <v>0</v>
      </c>
      <c r="AU208" s="18">
        <v>0</v>
      </c>
      <c r="AV208" s="18">
        <v>0</v>
      </c>
      <c r="AW208" s="18">
        <v>0</v>
      </c>
      <c r="AX208" s="18">
        <v>0</v>
      </c>
      <c r="AY208" s="18">
        <v>0</v>
      </c>
      <c r="AZ208" s="18">
        <v>0</v>
      </c>
      <c r="BA208" s="18">
        <v>0</v>
      </c>
      <c r="BB208" s="18">
        <v>0</v>
      </c>
      <c r="BC208" s="18">
        <v>0</v>
      </c>
      <c r="BD208" s="18">
        <v>0</v>
      </c>
      <c r="BE208" s="18">
        <v>0</v>
      </c>
      <c r="BF208" s="18">
        <v>0</v>
      </c>
      <c r="BG208" s="18">
        <v>0</v>
      </c>
      <c r="BH208" s="18">
        <v>0</v>
      </c>
      <c r="BI208" s="18">
        <v>0</v>
      </c>
      <c r="BJ208" s="18">
        <v>0</v>
      </c>
      <c r="BK208" s="18">
        <v>0</v>
      </c>
      <c r="BL208" s="18">
        <v>0</v>
      </c>
      <c r="BM208" s="18">
        <v>0</v>
      </c>
      <c r="BN208" s="18">
        <v>0</v>
      </c>
      <c r="BO208" s="18">
        <v>0</v>
      </c>
      <c r="BP208" s="18">
        <v>0</v>
      </c>
      <c r="BQ208" s="18">
        <v>0</v>
      </c>
      <c r="BR208" s="18">
        <v>0</v>
      </c>
      <c r="BS208" s="18">
        <v>0</v>
      </c>
      <c r="BT208" s="18">
        <v>0</v>
      </c>
      <c r="BU208" s="18">
        <v>0</v>
      </c>
      <c r="BV208" s="18">
        <v>0</v>
      </c>
      <c r="BW208" s="18">
        <v>0</v>
      </c>
      <c r="BX208" s="23" t="str">
        <f t="shared" ref="BX208:BX209" si="92">G208</f>
        <v>7F</v>
      </c>
      <c r="BY208" s="18">
        <v>0</v>
      </c>
      <c r="BZ208" s="18" t="str">
        <f t="shared" si="84"/>
        <v>51</v>
      </c>
      <c r="CA208" s="18" t="s">
        <v>25</v>
      </c>
      <c r="CB208" s="18">
        <f t="shared" si="83"/>
        <v>72</v>
      </c>
      <c r="CC208" s="16" t="str">
        <f t="shared" si="85"/>
        <v>7B010148A8010C000000000000000000000000000000000000000000000000000000000000000000000000000000000000000000000000000000000000000000000000007F00517D</v>
      </c>
      <c r="CD208" s="95">
        <v>207</v>
      </c>
      <c r="CE208" s="21"/>
      <c r="CF208" s="18" t="str">
        <f t="shared" si="86"/>
        <v>00</v>
      </c>
      <c r="CG208" s="18">
        <f t="shared" si="87"/>
        <v>0</v>
      </c>
      <c r="CH208" s="20"/>
      <c r="CI208" s="21"/>
    </row>
    <row r="209" spans="1:87" ht="33">
      <c r="A209" s="27"/>
      <c r="B209" s="159"/>
      <c r="C209" s="166"/>
      <c r="D209" s="104"/>
      <c r="E209" s="16">
        <v>3</v>
      </c>
      <c r="F209" s="101" t="str">
        <f t="shared" si="71"/>
        <v>255</v>
      </c>
      <c r="G209" s="22" t="s">
        <v>22</v>
      </c>
      <c r="H209" s="18" t="s">
        <v>18</v>
      </c>
      <c r="I209" s="18">
        <v>1</v>
      </c>
      <c r="J209" s="18">
        <v>1</v>
      </c>
      <c r="K209" s="18">
        <v>48</v>
      </c>
      <c r="L209" s="18" t="s">
        <v>457</v>
      </c>
      <c r="M209" s="18">
        <v>1</v>
      </c>
      <c r="N209" s="18" t="s">
        <v>368</v>
      </c>
      <c r="O209" s="18">
        <v>0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U209" s="18">
        <v>0</v>
      </c>
      <c r="V209" s="18">
        <v>0</v>
      </c>
      <c r="W209" s="18">
        <v>0</v>
      </c>
      <c r="X209" s="18">
        <v>0</v>
      </c>
      <c r="Y209" s="18">
        <v>0</v>
      </c>
      <c r="Z209" s="18">
        <v>0</v>
      </c>
      <c r="AA209" s="18">
        <v>0</v>
      </c>
      <c r="AB209" s="18">
        <v>0</v>
      </c>
      <c r="AC209" s="18">
        <v>0</v>
      </c>
      <c r="AD209" s="18">
        <v>0</v>
      </c>
      <c r="AE209" s="18">
        <v>0</v>
      </c>
      <c r="AF209" s="18">
        <v>0</v>
      </c>
      <c r="AG209" s="18">
        <v>0</v>
      </c>
      <c r="AH209" s="18">
        <v>0</v>
      </c>
      <c r="AI209" s="18">
        <v>0</v>
      </c>
      <c r="AJ209" s="18">
        <v>0</v>
      </c>
      <c r="AK209" s="18">
        <v>0</v>
      </c>
      <c r="AL209" s="18">
        <v>0</v>
      </c>
      <c r="AM209" s="18">
        <v>0</v>
      </c>
      <c r="AN209" s="18">
        <v>0</v>
      </c>
      <c r="AO209" s="18">
        <v>0</v>
      </c>
      <c r="AP209" s="18">
        <v>0</v>
      </c>
      <c r="AQ209" s="18">
        <v>0</v>
      </c>
      <c r="AR209" s="18">
        <v>0</v>
      </c>
      <c r="AS209" s="18">
        <v>0</v>
      </c>
      <c r="AT209" s="18">
        <v>0</v>
      </c>
      <c r="AU209" s="18">
        <v>0</v>
      </c>
      <c r="AV209" s="18">
        <v>0</v>
      </c>
      <c r="AW209" s="18">
        <v>0</v>
      </c>
      <c r="AX209" s="18">
        <v>0</v>
      </c>
      <c r="AY209" s="18">
        <v>0</v>
      </c>
      <c r="AZ209" s="18">
        <v>0</v>
      </c>
      <c r="BA209" s="18">
        <v>0</v>
      </c>
      <c r="BB209" s="18">
        <v>0</v>
      </c>
      <c r="BC209" s="18">
        <v>0</v>
      </c>
      <c r="BD209" s="18">
        <v>0</v>
      </c>
      <c r="BE209" s="18">
        <v>0</v>
      </c>
      <c r="BF209" s="18">
        <v>0</v>
      </c>
      <c r="BG209" s="18">
        <v>0</v>
      </c>
      <c r="BH209" s="18">
        <v>0</v>
      </c>
      <c r="BI209" s="18">
        <v>0</v>
      </c>
      <c r="BJ209" s="18">
        <v>0</v>
      </c>
      <c r="BK209" s="18">
        <v>0</v>
      </c>
      <c r="BL209" s="18">
        <v>0</v>
      </c>
      <c r="BM209" s="18">
        <v>0</v>
      </c>
      <c r="BN209" s="18">
        <v>0</v>
      </c>
      <c r="BO209" s="18">
        <v>0</v>
      </c>
      <c r="BP209" s="18">
        <v>0</v>
      </c>
      <c r="BQ209" s="18">
        <v>0</v>
      </c>
      <c r="BR209" s="18">
        <v>0</v>
      </c>
      <c r="BS209" s="18">
        <v>0</v>
      </c>
      <c r="BT209" s="18">
        <v>0</v>
      </c>
      <c r="BU209" s="18">
        <v>0</v>
      </c>
      <c r="BV209" s="18">
        <v>0</v>
      </c>
      <c r="BW209" s="18">
        <v>0</v>
      </c>
      <c r="BX209" s="23" t="str">
        <f t="shared" si="92"/>
        <v>FF</v>
      </c>
      <c r="BY209" s="18">
        <v>0</v>
      </c>
      <c r="BZ209" s="18" t="str">
        <f t="shared" si="84"/>
        <v>51</v>
      </c>
      <c r="CA209" s="18" t="s">
        <v>25</v>
      </c>
      <c r="CB209" s="18">
        <f t="shared" si="83"/>
        <v>72</v>
      </c>
      <c r="CC209" s="16" t="str">
        <f t="shared" si="85"/>
        <v>7B010148A8010C00000000000000000000000000000000000000000000000000000000000000000000000000000000000000000000000000000000000000000000000000FF00517D</v>
      </c>
      <c r="CD209" s="95">
        <v>208</v>
      </c>
      <c r="CE209" s="21"/>
      <c r="CF209" s="18" t="str">
        <f t="shared" si="86"/>
        <v>00</v>
      </c>
      <c r="CG209" s="18">
        <f t="shared" si="87"/>
        <v>0</v>
      </c>
      <c r="CH209" s="20"/>
      <c r="CI209" s="21"/>
    </row>
    <row r="210" spans="1:87" ht="33">
      <c r="A210" s="27"/>
      <c r="B210" s="157">
        <v>69</v>
      </c>
      <c r="C210" s="105" t="s">
        <v>369</v>
      </c>
      <c r="D210" s="104" t="s">
        <v>736</v>
      </c>
      <c r="E210" s="16">
        <v>1</v>
      </c>
      <c r="F210" s="101" t="str">
        <f t="shared" si="71"/>
        <v>000</v>
      </c>
      <c r="G210" s="22">
        <v>0</v>
      </c>
      <c r="H210" s="18" t="s">
        <v>18</v>
      </c>
      <c r="I210" s="18">
        <v>1</v>
      </c>
      <c r="J210" s="18">
        <v>1</v>
      </c>
      <c r="K210" s="18">
        <v>48</v>
      </c>
      <c r="L210" s="18" t="s">
        <v>457</v>
      </c>
      <c r="M210" s="18">
        <v>1</v>
      </c>
      <c r="N210" s="18" t="s">
        <v>368</v>
      </c>
      <c r="O210" s="18">
        <v>0</v>
      </c>
      <c r="P210" s="18">
        <v>0</v>
      </c>
      <c r="Q210" s="18">
        <v>0</v>
      </c>
      <c r="R210" s="18">
        <v>0</v>
      </c>
      <c r="S210" s="18">
        <v>0</v>
      </c>
      <c r="T210" s="18">
        <v>0</v>
      </c>
      <c r="U210" s="18">
        <v>0</v>
      </c>
      <c r="V210" s="18">
        <v>0</v>
      </c>
      <c r="W210" s="18">
        <v>0</v>
      </c>
      <c r="X210" s="18">
        <v>0</v>
      </c>
      <c r="Y210" s="18">
        <v>0</v>
      </c>
      <c r="Z210" s="18">
        <v>0</v>
      </c>
      <c r="AA210" s="18">
        <v>0</v>
      </c>
      <c r="AB210" s="18">
        <v>0</v>
      </c>
      <c r="AC210" s="18">
        <v>0</v>
      </c>
      <c r="AD210" s="18">
        <v>0</v>
      </c>
      <c r="AE210" s="18">
        <v>0</v>
      </c>
      <c r="AF210" s="18">
        <v>0</v>
      </c>
      <c r="AG210" s="18">
        <v>0</v>
      </c>
      <c r="AH210" s="18">
        <v>0</v>
      </c>
      <c r="AI210" s="18">
        <v>0</v>
      </c>
      <c r="AJ210" s="18">
        <v>0</v>
      </c>
      <c r="AK210" s="18">
        <v>0</v>
      </c>
      <c r="AL210" s="18">
        <v>0</v>
      </c>
      <c r="AM210" s="18">
        <v>0</v>
      </c>
      <c r="AN210" s="18">
        <v>0</v>
      </c>
      <c r="AO210" s="18">
        <v>0</v>
      </c>
      <c r="AP210" s="18">
        <v>0</v>
      </c>
      <c r="AQ210" s="18">
        <v>0</v>
      </c>
      <c r="AR210" s="18">
        <v>0</v>
      </c>
      <c r="AS210" s="18">
        <v>0</v>
      </c>
      <c r="AT210" s="18">
        <v>0</v>
      </c>
      <c r="AU210" s="18">
        <v>0</v>
      </c>
      <c r="AV210" s="18">
        <v>0</v>
      </c>
      <c r="AW210" s="18">
        <v>0</v>
      </c>
      <c r="AX210" s="18">
        <v>0</v>
      </c>
      <c r="AY210" s="18">
        <v>0</v>
      </c>
      <c r="AZ210" s="18">
        <v>0</v>
      </c>
      <c r="BA210" s="18">
        <v>0</v>
      </c>
      <c r="BB210" s="18">
        <v>0</v>
      </c>
      <c r="BC210" s="18">
        <v>0</v>
      </c>
      <c r="BD210" s="18">
        <v>0</v>
      </c>
      <c r="BE210" s="18">
        <v>0</v>
      </c>
      <c r="BF210" s="18">
        <v>0</v>
      </c>
      <c r="BG210" s="18">
        <v>0</v>
      </c>
      <c r="BH210" s="18">
        <v>0</v>
      </c>
      <c r="BI210" s="18">
        <v>0</v>
      </c>
      <c r="BJ210" s="18">
        <v>0</v>
      </c>
      <c r="BK210" s="18">
        <v>0</v>
      </c>
      <c r="BL210" s="18">
        <v>0</v>
      </c>
      <c r="BM210" s="18">
        <v>0</v>
      </c>
      <c r="BN210" s="18">
        <v>0</v>
      </c>
      <c r="BO210" s="18">
        <v>0</v>
      </c>
      <c r="BP210" s="18">
        <v>0</v>
      </c>
      <c r="BQ210" s="18">
        <v>0</v>
      </c>
      <c r="BR210" s="18">
        <v>0</v>
      </c>
      <c r="BS210" s="18">
        <v>0</v>
      </c>
      <c r="BT210" s="18">
        <v>0</v>
      </c>
      <c r="BU210" s="18">
        <v>0</v>
      </c>
      <c r="BV210" s="18">
        <v>0</v>
      </c>
      <c r="BW210" s="18">
        <v>0</v>
      </c>
      <c r="BX210" s="18">
        <v>0</v>
      </c>
      <c r="BY210" s="23">
        <f>G210</f>
        <v>0</v>
      </c>
      <c r="BZ210" s="18" t="str">
        <f t="shared" si="84"/>
        <v>50</v>
      </c>
      <c r="CA210" s="18" t="s">
        <v>25</v>
      </c>
      <c r="CB210" s="18">
        <f t="shared" si="83"/>
        <v>72</v>
      </c>
      <c r="CC210" s="16" t="str">
        <f t="shared" si="85"/>
        <v>7B010148A8010C000000000000000000000000000000000000000000000000000000000000000000000000000000000000000000000000000000000000000000000000000000507D</v>
      </c>
      <c r="CD210" s="95">
        <v>209</v>
      </c>
      <c r="CE210" s="21"/>
      <c r="CF210" s="18" t="str">
        <f t="shared" si="86"/>
        <v>00</v>
      </c>
      <c r="CG210" s="18">
        <f t="shared" si="87"/>
        <v>0</v>
      </c>
      <c r="CH210" s="20"/>
      <c r="CI210" s="21"/>
    </row>
    <row r="211" spans="1:87" ht="33">
      <c r="A211" s="27"/>
      <c r="B211" s="158"/>
      <c r="C211" s="165" t="s">
        <v>447</v>
      </c>
      <c r="D211" s="104"/>
      <c r="E211" s="16">
        <v>2</v>
      </c>
      <c r="F211" s="101" t="str">
        <f t="shared" si="71"/>
        <v>127</v>
      </c>
      <c r="G211" s="22" t="s">
        <v>246</v>
      </c>
      <c r="H211" s="18" t="s">
        <v>18</v>
      </c>
      <c r="I211" s="18">
        <v>1</v>
      </c>
      <c r="J211" s="18">
        <v>1</v>
      </c>
      <c r="K211" s="18">
        <v>48</v>
      </c>
      <c r="L211" s="18" t="s">
        <v>457</v>
      </c>
      <c r="M211" s="18">
        <v>1</v>
      </c>
      <c r="N211" s="18" t="s">
        <v>368</v>
      </c>
      <c r="O211" s="18">
        <v>0</v>
      </c>
      <c r="P211" s="18">
        <v>0</v>
      </c>
      <c r="Q211" s="18">
        <v>0</v>
      </c>
      <c r="R211" s="18">
        <v>0</v>
      </c>
      <c r="S211" s="18">
        <v>0</v>
      </c>
      <c r="T211" s="18">
        <v>0</v>
      </c>
      <c r="U211" s="18">
        <v>0</v>
      </c>
      <c r="V211" s="18">
        <v>0</v>
      </c>
      <c r="W211" s="18">
        <v>0</v>
      </c>
      <c r="X211" s="18">
        <v>0</v>
      </c>
      <c r="Y211" s="18">
        <v>0</v>
      </c>
      <c r="Z211" s="18">
        <v>0</v>
      </c>
      <c r="AA211" s="18">
        <v>0</v>
      </c>
      <c r="AB211" s="18">
        <v>0</v>
      </c>
      <c r="AC211" s="18">
        <v>0</v>
      </c>
      <c r="AD211" s="18">
        <v>0</v>
      </c>
      <c r="AE211" s="18">
        <v>0</v>
      </c>
      <c r="AF211" s="18">
        <v>0</v>
      </c>
      <c r="AG211" s="18">
        <v>0</v>
      </c>
      <c r="AH211" s="18">
        <v>0</v>
      </c>
      <c r="AI211" s="18">
        <v>0</v>
      </c>
      <c r="AJ211" s="18">
        <v>0</v>
      </c>
      <c r="AK211" s="18">
        <v>0</v>
      </c>
      <c r="AL211" s="18">
        <v>0</v>
      </c>
      <c r="AM211" s="18">
        <v>0</v>
      </c>
      <c r="AN211" s="18">
        <v>0</v>
      </c>
      <c r="AO211" s="18">
        <v>0</v>
      </c>
      <c r="AP211" s="18">
        <v>0</v>
      </c>
      <c r="AQ211" s="18">
        <v>0</v>
      </c>
      <c r="AR211" s="18">
        <v>0</v>
      </c>
      <c r="AS211" s="18">
        <v>0</v>
      </c>
      <c r="AT211" s="18">
        <v>0</v>
      </c>
      <c r="AU211" s="18">
        <v>0</v>
      </c>
      <c r="AV211" s="18">
        <v>0</v>
      </c>
      <c r="AW211" s="18">
        <v>0</v>
      </c>
      <c r="AX211" s="18">
        <v>0</v>
      </c>
      <c r="AY211" s="18">
        <v>0</v>
      </c>
      <c r="AZ211" s="18">
        <v>0</v>
      </c>
      <c r="BA211" s="18">
        <v>0</v>
      </c>
      <c r="BB211" s="18">
        <v>0</v>
      </c>
      <c r="BC211" s="18">
        <v>0</v>
      </c>
      <c r="BD211" s="18">
        <v>0</v>
      </c>
      <c r="BE211" s="18">
        <v>0</v>
      </c>
      <c r="BF211" s="18">
        <v>0</v>
      </c>
      <c r="BG211" s="18">
        <v>0</v>
      </c>
      <c r="BH211" s="18">
        <v>0</v>
      </c>
      <c r="BI211" s="18">
        <v>0</v>
      </c>
      <c r="BJ211" s="18">
        <v>0</v>
      </c>
      <c r="BK211" s="18">
        <v>0</v>
      </c>
      <c r="BL211" s="18">
        <v>0</v>
      </c>
      <c r="BM211" s="18">
        <v>0</v>
      </c>
      <c r="BN211" s="18">
        <v>0</v>
      </c>
      <c r="BO211" s="18">
        <v>0</v>
      </c>
      <c r="BP211" s="18">
        <v>0</v>
      </c>
      <c r="BQ211" s="18">
        <v>0</v>
      </c>
      <c r="BR211" s="18">
        <v>0</v>
      </c>
      <c r="BS211" s="18">
        <v>0</v>
      </c>
      <c r="BT211" s="18">
        <v>0</v>
      </c>
      <c r="BU211" s="18">
        <v>0</v>
      </c>
      <c r="BV211" s="18">
        <v>0</v>
      </c>
      <c r="BW211" s="18">
        <v>0</v>
      </c>
      <c r="BX211" s="18">
        <v>0</v>
      </c>
      <c r="BY211" s="23" t="str">
        <f t="shared" ref="BY211:BY212" si="93">G211</f>
        <v>7F</v>
      </c>
      <c r="BZ211" s="18" t="str">
        <f t="shared" si="84"/>
        <v>51</v>
      </c>
      <c r="CA211" s="18" t="s">
        <v>25</v>
      </c>
      <c r="CB211" s="18">
        <f t="shared" si="83"/>
        <v>72</v>
      </c>
      <c r="CC211" s="16" t="str">
        <f t="shared" si="85"/>
        <v>7B010148A8010C00000000000000000000000000000000000000000000000000000000000000000000000000000000000000000000000000000000000000000000000000007F517D</v>
      </c>
      <c r="CD211" s="95">
        <v>210</v>
      </c>
      <c r="CE211" s="21"/>
      <c r="CF211" s="18" t="str">
        <f t="shared" si="86"/>
        <v>00</v>
      </c>
      <c r="CG211" s="18">
        <f t="shared" si="87"/>
        <v>0</v>
      </c>
      <c r="CH211" s="20"/>
      <c r="CI211" s="21"/>
    </row>
    <row r="212" spans="1:87" ht="33">
      <c r="A212" s="27"/>
      <c r="B212" s="159"/>
      <c r="C212" s="166"/>
      <c r="D212" s="104"/>
      <c r="E212" s="16">
        <v>3</v>
      </c>
      <c r="F212" s="101" t="str">
        <f t="shared" si="71"/>
        <v>255</v>
      </c>
      <c r="G212" s="22" t="s">
        <v>22</v>
      </c>
      <c r="H212" s="18" t="s">
        <v>18</v>
      </c>
      <c r="I212" s="18">
        <v>1</v>
      </c>
      <c r="J212" s="18">
        <v>1</v>
      </c>
      <c r="K212" s="18">
        <v>48</v>
      </c>
      <c r="L212" s="18" t="s">
        <v>457</v>
      </c>
      <c r="M212" s="18">
        <v>1</v>
      </c>
      <c r="N212" s="18" t="s">
        <v>368</v>
      </c>
      <c r="O212" s="18">
        <v>0</v>
      </c>
      <c r="P212" s="18">
        <v>0</v>
      </c>
      <c r="Q212" s="18">
        <v>0</v>
      </c>
      <c r="R212" s="18">
        <v>0</v>
      </c>
      <c r="S212" s="18">
        <v>0</v>
      </c>
      <c r="T212" s="18">
        <v>0</v>
      </c>
      <c r="U212" s="18">
        <v>0</v>
      </c>
      <c r="V212" s="18">
        <v>0</v>
      </c>
      <c r="W212" s="18">
        <v>0</v>
      </c>
      <c r="X212" s="18">
        <v>0</v>
      </c>
      <c r="Y212" s="18">
        <v>0</v>
      </c>
      <c r="Z212" s="18">
        <v>0</v>
      </c>
      <c r="AA212" s="18">
        <v>0</v>
      </c>
      <c r="AB212" s="18">
        <v>0</v>
      </c>
      <c r="AC212" s="18">
        <v>0</v>
      </c>
      <c r="AD212" s="18">
        <v>0</v>
      </c>
      <c r="AE212" s="18">
        <v>0</v>
      </c>
      <c r="AF212" s="18">
        <v>0</v>
      </c>
      <c r="AG212" s="18">
        <v>0</v>
      </c>
      <c r="AH212" s="18">
        <v>0</v>
      </c>
      <c r="AI212" s="18">
        <v>0</v>
      </c>
      <c r="AJ212" s="18">
        <v>0</v>
      </c>
      <c r="AK212" s="18">
        <v>0</v>
      </c>
      <c r="AL212" s="18">
        <v>0</v>
      </c>
      <c r="AM212" s="18">
        <v>0</v>
      </c>
      <c r="AN212" s="18">
        <v>0</v>
      </c>
      <c r="AO212" s="18">
        <v>0</v>
      </c>
      <c r="AP212" s="18">
        <v>0</v>
      </c>
      <c r="AQ212" s="18">
        <v>0</v>
      </c>
      <c r="AR212" s="18">
        <v>0</v>
      </c>
      <c r="AS212" s="18">
        <v>0</v>
      </c>
      <c r="AT212" s="18">
        <v>0</v>
      </c>
      <c r="AU212" s="18">
        <v>0</v>
      </c>
      <c r="AV212" s="18">
        <v>0</v>
      </c>
      <c r="AW212" s="18">
        <v>0</v>
      </c>
      <c r="AX212" s="18">
        <v>0</v>
      </c>
      <c r="AY212" s="18">
        <v>0</v>
      </c>
      <c r="AZ212" s="18">
        <v>0</v>
      </c>
      <c r="BA212" s="18">
        <v>0</v>
      </c>
      <c r="BB212" s="18">
        <v>0</v>
      </c>
      <c r="BC212" s="18">
        <v>0</v>
      </c>
      <c r="BD212" s="18">
        <v>0</v>
      </c>
      <c r="BE212" s="18">
        <v>0</v>
      </c>
      <c r="BF212" s="18">
        <v>0</v>
      </c>
      <c r="BG212" s="18">
        <v>0</v>
      </c>
      <c r="BH212" s="18">
        <v>0</v>
      </c>
      <c r="BI212" s="18">
        <v>0</v>
      </c>
      <c r="BJ212" s="18">
        <v>0</v>
      </c>
      <c r="BK212" s="18">
        <v>0</v>
      </c>
      <c r="BL212" s="18">
        <v>0</v>
      </c>
      <c r="BM212" s="18">
        <v>0</v>
      </c>
      <c r="BN212" s="18">
        <v>0</v>
      </c>
      <c r="BO212" s="18">
        <v>0</v>
      </c>
      <c r="BP212" s="18">
        <v>0</v>
      </c>
      <c r="BQ212" s="18">
        <v>0</v>
      </c>
      <c r="BR212" s="18">
        <v>0</v>
      </c>
      <c r="BS212" s="18">
        <v>0</v>
      </c>
      <c r="BT212" s="18">
        <v>0</v>
      </c>
      <c r="BU212" s="18">
        <v>0</v>
      </c>
      <c r="BV212" s="18">
        <v>0</v>
      </c>
      <c r="BW212" s="18">
        <v>0</v>
      </c>
      <c r="BX212" s="18">
        <v>0</v>
      </c>
      <c r="BY212" s="23" t="str">
        <f t="shared" si="93"/>
        <v>FF</v>
      </c>
      <c r="BZ212" s="18" t="str">
        <f t="shared" si="84"/>
        <v>51</v>
      </c>
      <c r="CA212" s="18" t="s">
        <v>25</v>
      </c>
      <c r="CB212" s="18">
        <f t="shared" si="83"/>
        <v>72</v>
      </c>
      <c r="CC212" s="16" t="str">
        <f t="shared" si="85"/>
        <v>7B010148A8010C0000000000000000000000000000000000000000000000000000000000000000000000000000000000000000000000000000000000000000000000000000FF517D</v>
      </c>
      <c r="CD212" s="95">
        <v>211</v>
      </c>
      <c r="CE212" s="21"/>
      <c r="CF212" s="18" t="str">
        <f t="shared" si="86"/>
        <v>00</v>
      </c>
      <c r="CG212" s="18">
        <f t="shared" si="87"/>
        <v>0</v>
      </c>
      <c r="CH212" s="20"/>
      <c r="CI212" s="21"/>
    </row>
    <row r="213" spans="1:87" ht="33">
      <c r="A213" s="27"/>
      <c r="B213" s="157">
        <v>70</v>
      </c>
      <c r="C213" s="105" t="s">
        <v>258</v>
      </c>
      <c r="D213" s="104" t="s">
        <v>720</v>
      </c>
      <c r="E213" s="16">
        <v>1</v>
      </c>
      <c r="F213" s="101" t="str">
        <f t="shared" ref="F213:F218" si="94">TEXT(HEX2DEC(G213),"000")</f>
        <v>000</v>
      </c>
      <c r="G213" s="22">
        <v>0</v>
      </c>
      <c r="H213" s="18" t="s">
        <v>18</v>
      </c>
      <c r="I213" s="18">
        <v>1</v>
      </c>
      <c r="J213" s="18">
        <v>1</v>
      </c>
      <c r="K213" s="18">
        <v>48</v>
      </c>
      <c r="L213" s="18" t="s">
        <v>457</v>
      </c>
      <c r="M213" s="18">
        <v>1</v>
      </c>
      <c r="N213" s="18" t="s">
        <v>368</v>
      </c>
      <c r="O213" s="18">
        <v>0</v>
      </c>
      <c r="P213" s="18">
        <v>0</v>
      </c>
      <c r="Q213" s="18">
        <v>0</v>
      </c>
      <c r="R213" s="18">
        <v>0</v>
      </c>
      <c r="S213" s="18">
        <v>0</v>
      </c>
      <c r="T213" s="18">
        <v>0</v>
      </c>
      <c r="U213" s="18">
        <v>0</v>
      </c>
      <c r="V213" s="18">
        <v>0</v>
      </c>
      <c r="W213" s="18">
        <v>0</v>
      </c>
      <c r="X213" s="18">
        <v>0</v>
      </c>
      <c r="Y213" s="18">
        <v>0</v>
      </c>
      <c r="Z213" s="18">
        <v>0</v>
      </c>
      <c r="AA213" s="18">
        <v>0</v>
      </c>
      <c r="AB213" s="18">
        <v>0</v>
      </c>
      <c r="AC213" s="18">
        <v>0</v>
      </c>
      <c r="AD213" s="18">
        <v>0</v>
      </c>
      <c r="AE213" s="18">
        <v>0</v>
      </c>
      <c r="AF213" s="18">
        <v>0</v>
      </c>
      <c r="AG213" s="18">
        <v>0</v>
      </c>
      <c r="AH213" s="18">
        <v>0</v>
      </c>
      <c r="AI213" s="18">
        <v>0</v>
      </c>
      <c r="AJ213" s="18">
        <v>0</v>
      </c>
      <c r="AK213" s="18">
        <v>0</v>
      </c>
      <c r="AL213" s="18">
        <v>0</v>
      </c>
      <c r="AM213" s="18">
        <v>0</v>
      </c>
      <c r="AN213" s="18">
        <v>0</v>
      </c>
      <c r="AO213" s="18">
        <v>0</v>
      </c>
      <c r="AP213" s="18">
        <v>0</v>
      </c>
      <c r="AQ213" s="18">
        <v>0</v>
      </c>
      <c r="AR213" s="18">
        <v>0</v>
      </c>
      <c r="AS213" s="18">
        <v>0</v>
      </c>
      <c r="AT213" s="18">
        <v>0</v>
      </c>
      <c r="AU213" s="18">
        <v>0</v>
      </c>
      <c r="AV213" s="18">
        <v>0</v>
      </c>
      <c r="AW213" s="18">
        <v>0</v>
      </c>
      <c r="AX213" s="18">
        <v>0</v>
      </c>
      <c r="AY213" s="18">
        <v>0</v>
      </c>
      <c r="AZ213" s="18">
        <v>0</v>
      </c>
      <c r="BA213" s="18">
        <v>0</v>
      </c>
      <c r="BB213" s="18">
        <v>0</v>
      </c>
      <c r="BC213" s="18">
        <v>0</v>
      </c>
      <c r="BD213" s="18">
        <v>0</v>
      </c>
      <c r="BE213" s="18">
        <v>0</v>
      </c>
      <c r="BF213" s="18">
        <v>0</v>
      </c>
      <c r="BG213" s="18">
        <v>0</v>
      </c>
      <c r="BH213" s="18">
        <v>0</v>
      </c>
      <c r="BI213" s="18">
        <v>0</v>
      </c>
      <c r="BJ213" s="18">
        <v>0</v>
      </c>
      <c r="BK213" s="18">
        <v>0</v>
      </c>
      <c r="BL213" s="18">
        <v>0</v>
      </c>
      <c r="BM213" s="18">
        <v>0</v>
      </c>
      <c r="BN213" s="18">
        <v>0</v>
      </c>
      <c r="BO213" s="18">
        <v>0</v>
      </c>
      <c r="BP213" s="18">
        <v>0</v>
      </c>
      <c r="BQ213" s="18">
        <v>0</v>
      </c>
      <c r="BR213" s="18">
        <v>0</v>
      </c>
      <c r="BS213" s="18">
        <v>0</v>
      </c>
      <c r="BT213" s="18">
        <v>0</v>
      </c>
      <c r="BU213" s="18">
        <v>0</v>
      </c>
      <c r="BV213" s="18">
        <v>0</v>
      </c>
      <c r="BW213" s="18">
        <v>0</v>
      </c>
      <c r="BX213" s="18">
        <v>0</v>
      </c>
      <c r="BY213" s="18">
        <v>0</v>
      </c>
      <c r="BZ213" s="23">
        <f>G213</f>
        <v>0</v>
      </c>
      <c r="CA213" s="18" t="s">
        <v>25</v>
      </c>
      <c r="CB213" s="18">
        <f t="shared" si="83"/>
        <v>72</v>
      </c>
      <c r="CC213" s="16" t="str">
        <f t="shared" si="85"/>
        <v>7B010148A8010C000000000000000000000000000000000000000000000000000000000000000000000000000000000000000000000000000000000000000000000000000000007D</v>
      </c>
      <c r="CD213" s="95">
        <v>212</v>
      </c>
      <c r="CE213" s="21"/>
      <c r="CF213" s="18" t="str">
        <f t="shared" si="86"/>
        <v>00</v>
      </c>
      <c r="CG213" s="18">
        <f t="shared" si="87"/>
        <v>0</v>
      </c>
      <c r="CH213" s="20"/>
      <c r="CI213" s="21"/>
    </row>
    <row r="214" spans="1:87" ht="33">
      <c r="A214" s="27"/>
      <c r="B214" s="158"/>
      <c r="C214" s="163" t="s">
        <v>721</v>
      </c>
      <c r="D214" s="104"/>
      <c r="E214" s="16">
        <v>2</v>
      </c>
      <c r="F214" s="101" t="str">
        <f t="shared" si="94"/>
        <v>127</v>
      </c>
      <c r="G214" s="22" t="s">
        <v>246</v>
      </c>
      <c r="H214" s="18" t="s">
        <v>18</v>
      </c>
      <c r="I214" s="18">
        <v>1</v>
      </c>
      <c r="J214" s="18">
        <v>1</v>
      </c>
      <c r="K214" s="18">
        <v>48</v>
      </c>
      <c r="L214" s="18" t="s">
        <v>457</v>
      </c>
      <c r="M214" s="18">
        <v>1</v>
      </c>
      <c r="N214" s="18" t="s">
        <v>368</v>
      </c>
      <c r="O214" s="18">
        <v>0</v>
      </c>
      <c r="P214" s="18">
        <v>0</v>
      </c>
      <c r="Q214" s="18">
        <v>0</v>
      </c>
      <c r="R214" s="18">
        <v>0</v>
      </c>
      <c r="S214" s="18">
        <v>0</v>
      </c>
      <c r="T214" s="18">
        <v>0</v>
      </c>
      <c r="U214" s="18">
        <v>0</v>
      </c>
      <c r="V214" s="18">
        <v>0</v>
      </c>
      <c r="W214" s="18">
        <v>0</v>
      </c>
      <c r="X214" s="18">
        <v>0</v>
      </c>
      <c r="Y214" s="18">
        <v>0</v>
      </c>
      <c r="Z214" s="18">
        <v>0</v>
      </c>
      <c r="AA214" s="18">
        <v>0</v>
      </c>
      <c r="AB214" s="18">
        <v>0</v>
      </c>
      <c r="AC214" s="18">
        <v>0</v>
      </c>
      <c r="AD214" s="18">
        <v>0</v>
      </c>
      <c r="AE214" s="18">
        <v>0</v>
      </c>
      <c r="AF214" s="18">
        <v>0</v>
      </c>
      <c r="AG214" s="18">
        <v>0</v>
      </c>
      <c r="AH214" s="18">
        <v>0</v>
      </c>
      <c r="AI214" s="18">
        <v>0</v>
      </c>
      <c r="AJ214" s="18">
        <v>0</v>
      </c>
      <c r="AK214" s="18">
        <v>0</v>
      </c>
      <c r="AL214" s="18">
        <v>0</v>
      </c>
      <c r="AM214" s="18">
        <v>0</v>
      </c>
      <c r="AN214" s="18">
        <v>0</v>
      </c>
      <c r="AO214" s="18">
        <v>0</v>
      </c>
      <c r="AP214" s="18">
        <v>0</v>
      </c>
      <c r="AQ214" s="18">
        <v>0</v>
      </c>
      <c r="AR214" s="18">
        <v>0</v>
      </c>
      <c r="AS214" s="18">
        <v>0</v>
      </c>
      <c r="AT214" s="18">
        <v>0</v>
      </c>
      <c r="AU214" s="18">
        <v>0</v>
      </c>
      <c r="AV214" s="18">
        <v>0</v>
      </c>
      <c r="AW214" s="18">
        <v>0</v>
      </c>
      <c r="AX214" s="18">
        <v>0</v>
      </c>
      <c r="AY214" s="18">
        <v>0</v>
      </c>
      <c r="AZ214" s="18">
        <v>0</v>
      </c>
      <c r="BA214" s="18">
        <v>0</v>
      </c>
      <c r="BB214" s="18">
        <v>0</v>
      </c>
      <c r="BC214" s="18">
        <v>0</v>
      </c>
      <c r="BD214" s="18">
        <v>0</v>
      </c>
      <c r="BE214" s="18">
        <v>0</v>
      </c>
      <c r="BF214" s="18">
        <v>0</v>
      </c>
      <c r="BG214" s="18">
        <v>0</v>
      </c>
      <c r="BH214" s="18">
        <v>0</v>
      </c>
      <c r="BI214" s="18">
        <v>0</v>
      </c>
      <c r="BJ214" s="18">
        <v>0</v>
      </c>
      <c r="BK214" s="18">
        <v>0</v>
      </c>
      <c r="BL214" s="18">
        <v>0</v>
      </c>
      <c r="BM214" s="18">
        <v>0</v>
      </c>
      <c r="BN214" s="18">
        <v>0</v>
      </c>
      <c r="BO214" s="18">
        <v>0</v>
      </c>
      <c r="BP214" s="18">
        <v>0</v>
      </c>
      <c r="BQ214" s="18">
        <v>0</v>
      </c>
      <c r="BR214" s="18">
        <v>0</v>
      </c>
      <c r="BS214" s="18">
        <v>0</v>
      </c>
      <c r="BT214" s="18">
        <v>0</v>
      </c>
      <c r="BU214" s="18">
        <v>0</v>
      </c>
      <c r="BV214" s="18">
        <v>0</v>
      </c>
      <c r="BW214" s="18">
        <v>0</v>
      </c>
      <c r="BX214" s="18">
        <v>0</v>
      </c>
      <c r="BY214" s="18">
        <v>0</v>
      </c>
      <c r="BZ214" s="23" t="str">
        <f t="shared" ref="BZ214:BZ215" si="95">G214</f>
        <v>7F</v>
      </c>
      <c r="CA214" s="18" t="s">
        <v>25</v>
      </c>
      <c r="CB214" s="18">
        <f t="shared" si="83"/>
        <v>72</v>
      </c>
      <c r="CC214" s="16" t="str">
        <f t="shared" si="85"/>
        <v>7B010148A8010C0000000000000000000000000000000000000000000000000000000000000000000000000000000000000000000000000000000000000000000000000000007F7D</v>
      </c>
      <c r="CD214" s="95">
        <v>213</v>
      </c>
      <c r="CE214" s="21"/>
      <c r="CF214" s="18" t="str">
        <f t="shared" si="86"/>
        <v>00</v>
      </c>
      <c r="CG214" s="18">
        <f t="shared" si="87"/>
        <v>0</v>
      </c>
      <c r="CH214" s="20"/>
      <c r="CI214" s="21"/>
    </row>
    <row r="215" spans="1:87" ht="33">
      <c r="A215" s="27"/>
      <c r="B215" s="159"/>
      <c r="C215" s="164"/>
      <c r="D215" s="104"/>
      <c r="E215" s="16">
        <v>3</v>
      </c>
      <c r="F215" s="101" t="str">
        <f t="shared" si="94"/>
        <v>255</v>
      </c>
      <c r="G215" s="22" t="s">
        <v>22</v>
      </c>
      <c r="H215" s="18" t="s">
        <v>18</v>
      </c>
      <c r="I215" s="18">
        <v>1</v>
      </c>
      <c r="J215" s="18">
        <v>1</v>
      </c>
      <c r="K215" s="18">
        <v>48</v>
      </c>
      <c r="L215" s="18" t="s">
        <v>457</v>
      </c>
      <c r="M215" s="18">
        <v>1</v>
      </c>
      <c r="N215" s="18" t="s">
        <v>368</v>
      </c>
      <c r="O215" s="18">
        <v>0</v>
      </c>
      <c r="P215" s="18">
        <v>0</v>
      </c>
      <c r="Q215" s="18">
        <v>0</v>
      </c>
      <c r="R215" s="18">
        <v>0</v>
      </c>
      <c r="S215" s="18">
        <v>0</v>
      </c>
      <c r="T215" s="18">
        <v>0</v>
      </c>
      <c r="U215" s="18">
        <v>0</v>
      </c>
      <c r="V215" s="18">
        <v>0</v>
      </c>
      <c r="W215" s="18">
        <v>0</v>
      </c>
      <c r="X215" s="18">
        <v>0</v>
      </c>
      <c r="Y215" s="18">
        <v>0</v>
      </c>
      <c r="Z215" s="18">
        <v>0</v>
      </c>
      <c r="AA215" s="18">
        <v>0</v>
      </c>
      <c r="AB215" s="18">
        <v>0</v>
      </c>
      <c r="AC215" s="18">
        <v>0</v>
      </c>
      <c r="AD215" s="18">
        <v>0</v>
      </c>
      <c r="AE215" s="18">
        <v>0</v>
      </c>
      <c r="AF215" s="18">
        <v>0</v>
      </c>
      <c r="AG215" s="18">
        <v>0</v>
      </c>
      <c r="AH215" s="18">
        <v>0</v>
      </c>
      <c r="AI215" s="18">
        <v>0</v>
      </c>
      <c r="AJ215" s="18">
        <v>0</v>
      </c>
      <c r="AK215" s="18">
        <v>0</v>
      </c>
      <c r="AL215" s="18">
        <v>0</v>
      </c>
      <c r="AM215" s="18">
        <v>0</v>
      </c>
      <c r="AN215" s="18">
        <v>0</v>
      </c>
      <c r="AO215" s="18">
        <v>0</v>
      </c>
      <c r="AP215" s="18">
        <v>0</v>
      </c>
      <c r="AQ215" s="18">
        <v>0</v>
      </c>
      <c r="AR215" s="18">
        <v>0</v>
      </c>
      <c r="AS215" s="18">
        <v>0</v>
      </c>
      <c r="AT215" s="18">
        <v>0</v>
      </c>
      <c r="AU215" s="18">
        <v>0</v>
      </c>
      <c r="AV215" s="18">
        <v>0</v>
      </c>
      <c r="AW215" s="18">
        <v>0</v>
      </c>
      <c r="AX215" s="18">
        <v>0</v>
      </c>
      <c r="AY215" s="18">
        <v>0</v>
      </c>
      <c r="AZ215" s="18">
        <v>0</v>
      </c>
      <c r="BA215" s="18">
        <v>0</v>
      </c>
      <c r="BB215" s="18">
        <v>0</v>
      </c>
      <c r="BC215" s="18">
        <v>0</v>
      </c>
      <c r="BD215" s="18">
        <v>0</v>
      </c>
      <c r="BE215" s="18">
        <v>0</v>
      </c>
      <c r="BF215" s="18">
        <v>0</v>
      </c>
      <c r="BG215" s="18">
        <v>0</v>
      </c>
      <c r="BH215" s="18">
        <v>0</v>
      </c>
      <c r="BI215" s="18">
        <v>0</v>
      </c>
      <c r="BJ215" s="18">
        <v>0</v>
      </c>
      <c r="BK215" s="18">
        <v>0</v>
      </c>
      <c r="BL215" s="18">
        <v>0</v>
      </c>
      <c r="BM215" s="18">
        <v>0</v>
      </c>
      <c r="BN215" s="18">
        <v>0</v>
      </c>
      <c r="BO215" s="18">
        <v>0</v>
      </c>
      <c r="BP215" s="18">
        <v>0</v>
      </c>
      <c r="BQ215" s="18">
        <v>0</v>
      </c>
      <c r="BR215" s="18">
        <v>0</v>
      </c>
      <c r="BS215" s="18">
        <v>0</v>
      </c>
      <c r="BT215" s="18">
        <v>0</v>
      </c>
      <c r="BU215" s="18">
        <v>0</v>
      </c>
      <c r="BV215" s="18">
        <v>0</v>
      </c>
      <c r="BW215" s="18">
        <v>0</v>
      </c>
      <c r="BX215" s="18">
        <v>0</v>
      </c>
      <c r="BY215" s="18">
        <v>0</v>
      </c>
      <c r="BZ215" s="23" t="str">
        <f t="shared" si="95"/>
        <v>FF</v>
      </c>
      <c r="CA215" s="18" t="s">
        <v>25</v>
      </c>
      <c r="CB215" s="18">
        <f t="shared" si="83"/>
        <v>72</v>
      </c>
      <c r="CC215" s="16" t="str">
        <f t="shared" si="85"/>
        <v>7B010148A8010C000000000000000000000000000000000000000000000000000000000000000000000000000000000000000000000000000000000000000000000000000000FF7D</v>
      </c>
      <c r="CD215" s="95">
        <v>214</v>
      </c>
      <c r="CE215" s="21"/>
      <c r="CF215" s="18" t="str">
        <f t="shared" si="86"/>
        <v>00</v>
      </c>
      <c r="CG215" s="18">
        <f t="shared" si="87"/>
        <v>0</v>
      </c>
      <c r="CH215" s="20"/>
      <c r="CI215" s="21"/>
    </row>
    <row r="216" spans="1:87" ht="33">
      <c r="A216" s="27"/>
      <c r="B216" s="157">
        <v>71</v>
      </c>
      <c r="C216" s="105" t="s">
        <v>12</v>
      </c>
      <c r="D216" s="104" t="s">
        <v>2</v>
      </c>
      <c r="E216" s="16">
        <v>1</v>
      </c>
      <c r="F216" s="101" t="str">
        <f t="shared" si="94"/>
        <v>000</v>
      </c>
      <c r="G216" s="22">
        <v>0</v>
      </c>
      <c r="H216" s="18" t="s">
        <v>18</v>
      </c>
      <c r="I216" s="18">
        <v>1</v>
      </c>
      <c r="J216" s="18">
        <v>1</v>
      </c>
      <c r="K216" s="18">
        <v>48</v>
      </c>
      <c r="L216" s="18" t="s">
        <v>457</v>
      </c>
      <c r="M216" s="18">
        <v>1</v>
      </c>
      <c r="N216" s="18" t="s">
        <v>368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</v>
      </c>
      <c r="AG216" s="18">
        <v>0</v>
      </c>
      <c r="AH216" s="18">
        <v>0</v>
      </c>
      <c r="AI216" s="18">
        <v>0</v>
      </c>
      <c r="AJ216" s="18">
        <v>0</v>
      </c>
      <c r="AK216" s="18">
        <v>0</v>
      </c>
      <c r="AL216" s="18">
        <v>0</v>
      </c>
      <c r="AM216" s="18">
        <v>0</v>
      </c>
      <c r="AN216" s="18">
        <v>0</v>
      </c>
      <c r="AO216" s="18">
        <v>0</v>
      </c>
      <c r="AP216" s="18">
        <v>0</v>
      </c>
      <c r="AQ216" s="18">
        <v>0</v>
      </c>
      <c r="AR216" s="18">
        <v>0</v>
      </c>
      <c r="AS216" s="18">
        <v>0</v>
      </c>
      <c r="AT216" s="18">
        <v>0</v>
      </c>
      <c r="AU216" s="18">
        <v>0</v>
      </c>
      <c r="AV216" s="18">
        <v>0</v>
      </c>
      <c r="AW216" s="18">
        <v>0</v>
      </c>
      <c r="AX216" s="18">
        <v>0</v>
      </c>
      <c r="AY216" s="18">
        <v>0</v>
      </c>
      <c r="AZ216" s="18">
        <v>0</v>
      </c>
      <c r="BA216" s="18">
        <v>0</v>
      </c>
      <c r="BB216" s="18">
        <v>0</v>
      </c>
      <c r="BC216" s="18">
        <v>0</v>
      </c>
      <c r="BD216" s="18">
        <v>0</v>
      </c>
      <c r="BE216" s="18">
        <v>0</v>
      </c>
      <c r="BF216" s="18">
        <v>0</v>
      </c>
      <c r="BG216" s="18">
        <v>0</v>
      </c>
      <c r="BH216" s="18">
        <v>0</v>
      </c>
      <c r="BI216" s="18">
        <v>0</v>
      </c>
      <c r="BJ216" s="18">
        <v>0</v>
      </c>
      <c r="BK216" s="18">
        <v>0</v>
      </c>
      <c r="BL216" s="18">
        <v>0</v>
      </c>
      <c r="BM216" s="18">
        <v>0</v>
      </c>
      <c r="BN216" s="18">
        <v>0</v>
      </c>
      <c r="BO216" s="18">
        <v>0</v>
      </c>
      <c r="BP216" s="18">
        <v>0</v>
      </c>
      <c r="BQ216" s="18">
        <v>0</v>
      </c>
      <c r="BR216" s="18">
        <v>0</v>
      </c>
      <c r="BS216" s="18">
        <v>0</v>
      </c>
      <c r="BT216" s="18">
        <v>0</v>
      </c>
      <c r="BU216" s="18">
        <v>0</v>
      </c>
      <c r="BV216" s="18">
        <v>0</v>
      </c>
      <c r="BW216" s="18">
        <v>0</v>
      </c>
      <c r="BX216" s="18">
        <v>0</v>
      </c>
      <c r="BY216" s="18">
        <v>0</v>
      </c>
      <c r="BZ216" s="18" t="str">
        <f t="shared" si="84"/>
        <v>50</v>
      </c>
      <c r="CA216" s="23">
        <f>G216</f>
        <v>0</v>
      </c>
      <c r="CB216" s="18">
        <f t="shared" si="83"/>
        <v>72</v>
      </c>
      <c r="CC216" s="16" t="str">
        <f t="shared" si="85"/>
        <v>7B010148A8010C0000000000000000000000000000000000000000000000000000000000000000000000000000000000000000000000000000000000000000000000000000005000</v>
      </c>
      <c r="CD216" s="95">
        <v>215</v>
      </c>
      <c r="CE216" s="21"/>
      <c r="CF216" s="18" t="str">
        <f t="shared" si="86"/>
        <v>00</v>
      </c>
      <c r="CG216" s="18">
        <f t="shared" si="87"/>
        <v>0</v>
      </c>
      <c r="CH216" s="20"/>
      <c r="CI216" s="21"/>
    </row>
    <row r="217" spans="1:87" ht="33">
      <c r="A217" s="27"/>
      <c r="B217" s="158"/>
      <c r="C217" s="167" t="s">
        <v>383</v>
      </c>
      <c r="D217" s="104"/>
      <c r="E217" s="16">
        <v>2</v>
      </c>
      <c r="F217" s="101" t="str">
        <f t="shared" si="94"/>
        <v>127</v>
      </c>
      <c r="G217" s="22" t="s">
        <v>246</v>
      </c>
      <c r="H217" s="18" t="s">
        <v>18</v>
      </c>
      <c r="I217" s="18">
        <v>1</v>
      </c>
      <c r="J217" s="18">
        <v>1</v>
      </c>
      <c r="K217" s="18">
        <v>48</v>
      </c>
      <c r="L217" s="18" t="s">
        <v>457</v>
      </c>
      <c r="M217" s="18">
        <v>1</v>
      </c>
      <c r="N217" s="18" t="s">
        <v>368</v>
      </c>
      <c r="O217" s="18">
        <v>0</v>
      </c>
      <c r="P217" s="18">
        <v>0</v>
      </c>
      <c r="Q217" s="18">
        <v>0</v>
      </c>
      <c r="R217" s="18">
        <v>0</v>
      </c>
      <c r="S217" s="18">
        <v>0</v>
      </c>
      <c r="T217" s="18">
        <v>0</v>
      </c>
      <c r="U217" s="18">
        <v>0</v>
      </c>
      <c r="V217" s="18">
        <v>0</v>
      </c>
      <c r="W217" s="18">
        <v>0</v>
      </c>
      <c r="X217" s="18">
        <v>0</v>
      </c>
      <c r="Y217" s="18">
        <v>0</v>
      </c>
      <c r="Z217" s="18">
        <v>0</v>
      </c>
      <c r="AA217" s="18">
        <v>0</v>
      </c>
      <c r="AB217" s="18">
        <v>0</v>
      </c>
      <c r="AC217" s="18">
        <v>0</v>
      </c>
      <c r="AD217" s="18">
        <v>0</v>
      </c>
      <c r="AE217" s="18">
        <v>0</v>
      </c>
      <c r="AF217" s="18">
        <v>0</v>
      </c>
      <c r="AG217" s="18">
        <v>0</v>
      </c>
      <c r="AH217" s="18">
        <v>0</v>
      </c>
      <c r="AI217" s="18">
        <v>0</v>
      </c>
      <c r="AJ217" s="18">
        <v>0</v>
      </c>
      <c r="AK217" s="18">
        <v>0</v>
      </c>
      <c r="AL217" s="18">
        <v>0</v>
      </c>
      <c r="AM217" s="18">
        <v>0</v>
      </c>
      <c r="AN217" s="18">
        <v>0</v>
      </c>
      <c r="AO217" s="18">
        <v>0</v>
      </c>
      <c r="AP217" s="18">
        <v>0</v>
      </c>
      <c r="AQ217" s="18">
        <v>0</v>
      </c>
      <c r="AR217" s="18">
        <v>0</v>
      </c>
      <c r="AS217" s="18">
        <v>0</v>
      </c>
      <c r="AT217" s="18">
        <v>0</v>
      </c>
      <c r="AU217" s="18">
        <v>0</v>
      </c>
      <c r="AV217" s="18">
        <v>0</v>
      </c>
      <c r="AW217" s="18">
        <v>0</v>
      </c>
      <c r="AX217" s="18">
        <v>0</v>
      </c>
      <c r="AY217" s="18">
        <v>0</v>
      </c>
      <c r="AZ217" s="18">
        <v>0</v>
      </c>
      <c r="BA217" s="18">
        <v>0</v>
      </c>
      <c r="BB217" s="18">
        <v>0</v>
      </c>
      <c r="BC217" s="18">
        <v>0</v>
      </c>
      <c r="BD217" s="18">
        <v>0</v>
      </c>
      <c r="BE217" s="18">
        <v>0</v>
      </c>
      <c r="BF217" s="18">
        <v>0</v>
      </c>
      <c r="BG217" s="18">
        <v>0</v>
      </c>
      <c r="BH217" s="18">
        <v>0</v>
      </c>
      <c r="BI217" s="18">
        <v>0</v>
      </c>
      <c r="BJ217" s="18">
        <v>0</v>
      </c>
      <c r="BK217" s="18">
        <v>0</v>
      </c>
      <c r="BL217" s="18">
        <v>0</v>
      </c>
      <c r="BM217" s="18">
        <v>0</v>
      </c>
      <c r="BN217" s="18">
        <v>0</v>
      </c>
      <c r="BO217" s="18">
        <v>0</v>
      </c>
      <c r="BP217" s="18">
        <v>0</v>
      </c>
      <c r="BQ217" s="18">
        <v>0</v>
      </c>
      <c r="BR217" s="18">
        <v>0</v>
      </c>
      <c r="BS217" s="18">
        <v>0</v>
      </c>
      <c r="BT217" s="18">
        <v>0</v>
      </c>
      <c r="BU217" s="18">
        <v>0</v>
      </c>
      <c r="BV217" s="18">
        <v>0</v>
      </c>
      <c r="BW217" s="18">
        <v>0</v>
      </c>
      <c r="BX217" s="18">
        <v>0</v>
      </c>
      <c r="BY217" s="18">
        <v>0</v>
      </c>
      <c r="BZ217" s="18" t="str">
        <f t="shared" si="84"/>
        <v>50</v>
      </c>
      <c r="CA217" s="23" t="str">
        <f>G217</f>
        <v>7F</v>
      </c>
      <c r="CB217" s="18">
        <f t="shared" si="83"/>
        <v>72</v>
      </c>
      <c r="CC217" s="16" t="str">
        <f t="shared" si="85"/>
        <v>7B010148A8010C000000000000000000000000000000000000000000000000000000000000000000000000000000000000000000000000000000000000000000000000000000507F</v>
      </c>
      <c r="CD217" s="95">
        <v>216</v>
      </c>
      <c r="CE217" s="21"/>
      <c r="CF217" s="18" t="str">
        <f t="shared" si="86"/>
        <v>00</v>
      </c>
      <c r="CG217" s="18">
        <f t="shared" si="87"/>
        <v>0</v>
      </c>
      <c r="CH217" s="20"/>
      <c r="CI217" s="21"/>
    </row>
    <row r="218" spans="1:87" ht="33">
      <c r="A218" s="27"/>
      <c r="B218" s="159"/>
      <c r="C218" s="168"/>
      <c r="D218" s="104"/>
      <c r="E218" s="16">
        <v>3</v>
      </c>
      <c r="F218" s="101" t="str">
        <f t="shared" si="94"/>
        <v>255</v>
      </c>
      <c r="G218" s="22" t="s">
        <v>22</v>
      </c>
      <c r="H218" s="18" t="s">
        <v>18</v>
      </c>
      <c r="I218" s="18">
        <v>1</v>
      </c>
      <c r="J218" s="18">
        <v>1</v>
      </c>
      <c r="K218" s="18">
        <v>48</v>
      </c>
      <c r="L218" s="18" t="s">
        <v>457</v>
      </c>
      <c r="M218" s="18">
        <v>1</v>
      </c>
      <c r="N218" s="18" t="s">
        <v>368</v>
      </c>
      <c r="O218" s="18">
        <v>0</v>
      </c>
      <c r="P218" s="18">
        <v>0</v>
      </c>
      <c r="Q218" s="18">
        <v>0</v>
      </c>
      <c r="R218" s="18">
        <v>0</v>
      </c>
      <c r="S218" s="18">
        <v>0</v>
      </c>
      <c r="T218" s="18">
        <v>0</v>
      </c>
      <c r="U218" s="18">
        <v>0</v>
      </c>
      <c r="V218" s="18">
        <v>0</v>
      </c>
      <c r="W218" s="18">
        <v>0</v>
      </c>
      <c r="X218" s="18">
        <v>0</v>
      </c>
      <c r="Y218" s="18">
        <v>0</v>
      </c>
      <c r="Z218" s="18">
        <v>0</v>
      </c>
      <c r="AA218" s="18">
        <v>0</v>
      </c>
      <c r="AB218" s="18">
        <v>0</v>
      </c>
      <c r="AC218" s="18">
        <v>0</v>
      </c>
      <c r="AD218" s="18">
        <v>0</v>
      </c>
      <c r="AE218" s="18">
        <v>0</v>
      </c>
      <c r="AF218" s="18">
        <v>0</v>
      </c>
      <c r="AG218" s="18">
        <v>0</v>
      </c>
      <c r="AH218" s="18">
        <v>0</v>
      </c>
      <c r="AI218" s="18">
        <v>0</v>
      </c>
      <c r="AJ218" s="18">
        <v>0</v>
      </c>
      <c r="AK218" s="18">
        <v>0</v>
      </c>
      <c r="AL218" s="18">
        <v>0</v>
      </c>
      <c r="AM218" s="18">
        <v>0</v>
      </c>
      <c r="AN218" s="18">
        <v>0</v>
      </c>
      <c r="AO218" s="18">
        <v>0</v>
      </c>
      <c r="AP218" s="18">
        <v>0</v>
      </c>
      <c r="AQ218" s="18">
        <v>0</v>
      </c>
      <c r="AR218" s="18">
        <v>0</v>
      </c>
      <c r="AS218" s="18">
        <v>0</v>
      </c>
      <c r="AT218" s="18">
        <v>0</v>
      </c>
      <c r="AU218" s="18">
        <v>0</v>
      </c>
      <c r="AV218" s="18">
        <v>0</v>
      </c>
      <c r="AW218" s="18">
        <v>0</v>
      </c>
      <c r="AX218" s="18">
        <v>0</v>
      </c>
      <c r="AY218" s="18">
        <v>0</v>
      </c>
      <c r="AZ218" s="18">
        <v>0</v>
      </c>
      <c r="BA218" s="18">
        <v>0</v>
      </c>
      <c r="BB218" s="18">
        <v>0</v>
      </c>
      <c r="BC218" s="18">
        <v>0</v>
      </c>
      <c r="BD218" s="18">
        <v>0</v>
      </c>
      <c r="BE218" s="18">
        <v>0</v>
      </c>
      <c r="BF218" s="18">
        <v>0</v>
      </c>
      <c r="BG218" s="18">
        <v>0</v>
      </c>
      <c r="BH218" s="18">
        <v>0</v>
      </c>
      <c r="BI218" s="18">
        <v>0</v>
      </c>
      <c r="BJ218" s="18">
        <v>0</v>
      </c>
      <c r="BK218" s="18">
        <v>0</v>
      </c>
      <c r="BL218" s="18">
        <v>0</v>
      </c>
      <c r="BM218" s="18">
        <v>0</v>
      </c>
      <c r="BN218" s="18">
        <v>0</v>
      </c>
      <c r="BO218" s="18">
        <v>0</v>
      </c>
      <c r="BP218" s="18">
        <v>0</v>
      </c>
      <c r="BQ218" s="18">
        <v>0</v>
      </c>
      <c r="BR218" s="18">
        <v>0</v>
      </c>
      <c r="BS218" s="18">
        <v>0</v>
      </c>
      <c r="BT218" s="18">
        <v>0</v>
      </c>
      <c r="BU218" s="18">
        <v>0</v>
      </c>
      <c r="BV218" s="18">
        <v>0</v>
      </c>
      <c r="BW218" s="18">
        <v>0</v>
      </c>
      <c r="BX218" s="18">
        <v>0</v>
      </c>
      <c r="BY218" s="18">
        <v>0</v>
      </c>
      <c r="BZ218" s="18" t="str">
        <f t="shared" si="84"/>
        <v>50</v>
      </c>
      <c r="CA218" s="23" t="str">
        <f>G218</f>
        <v>FF</v>
      </c>
      <c r="CB218" s="18">
        <f t="shared" si="83"/>
        <v>72</v>
      </c>
      <c r="CC218" s="16" t="str">
        <f t="shared" si="85"/>
        <v>7B010148A8010C00000000000000000000000000000000000000000000000000000000000000000000000000000000000000000000000000000000000000000000000000000050FF</v>
      </c>
      <c r="CD218" s="95">
        <v>217</v>
      </c>
      <c r="CE218" s="21"/>
      <c r="CF218" s="18" t="str">
        <f t="shared" si="86"/>
        <v>00</v>
      </c>
      <c r="CG218" s="18">
        <f t="shared" si="87"/>
        <v>0</v>
      </c>
      <c r="CH218" s="20"/>
      <c r="CI218" s="21"/>
    </row>
    <row r="219" spans="1:87">
      <c r="A219" s="71"/>
      <c r="B219" s="91"/>
      <c r="C219" s="106"/>
      <c r="D219" s="107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  <c r="BV219" s="76"/>
      <c r="BW219" s="76"/>
      <c r="BX219" s="76"/>
      <c r="BY219" s="76"/>
      <c r="BZ219" s="76"/>
      <c r="CA219" s="76"/>
      <c r="CB219" s="76"/>
      <c r="CC219" s="76"/>
      <c r="CD219" s="92"/>
      <c r="CE219" s="75"/>
      <c r="CF219" s="76"/>
      <c r="CG219" s="76"/>
      <c r="CH219" s="76"/>
      <c r="CI219" s="75"/>
    </row>
  </sheetData>
  <sheetProtection algorithmName="SHA-512" hashValue="mDDPOJyCvXMCUOOGOlA9/Is0BOlMP8MncZXdoM+W9B7dISs/MxCxwfI9Vqc6Zp/Tmdx/QJgEuUh9eEi/fi893w==" saltValue="bzeB57ILBTf7C4XxKwfadw==" spinCount="100000" sheet="1" objects="1" scenarios="1"/>
  <mergeCells count="144">
    <mergeCell ref="B21:B23"/>
    <mergeCell ref="C22:C23"/>
    <mergeCell ref="B12:B14"/>
    <mergeCell ref="C13:C14"/>
    <mergeCell ref="B15:B17"/>
    <mergeCell ref="C16:C17"/>
    <mergeCell ref="B18:B20"/>
    <mergeCell ref="C19:C20"/>
    <mergeCell ref="B3:B5"/>
    <mergeCell ref="C4:C5"/>
    <mergeCell ref="B6:B8"/>
    <mergeCell ref="C7:C8"/>
    <mergeCell ref="B9:B11"/>
    <mergeCell ref="C10:C11"/>
    <mergeCell ref="B33:B35"/>
    <mergeCell ref="C34:C35"/>
    <mergeCell ref="B36:B38"/>
    <mergeCell ref="C37:C38"/>
    <mergeCell ref="B39:B41"/>
    <mergeCell ref="C40:C41"/>
    <mergeCell ref="B24:B26"/>
    <mergeCell ref="C25:C26"/>
    <mergeCell ref="B27:B29"/>
    <mergeCell ref="C28:C29"/>
    <mergeCell ref="B30:B32"/>
    <mergeCell ref="C31:C32"/>
    <mergeCell ref="B51:B53"/>
    <mergeCell ref="C52:C53"/>
    <mergeCell ref="B54:B56"/>
    <mergeCell ref="C55:C56"/>
    <mergeCell ref="B57:B59"/>
    <mergeCell ref="C58:C59"/>
    <mergeCell ref="B42:B44"/>
    <mergeCell ref="C43:C44"/>
    <mergeCell ref="B45:B47"/>
    <mergeCell ref="C46:C47"/>
    <mergeCell ref="B48:B50"/>
    <mergeCell ref="C49:C50"/>
    <mergeCell ref="B69:B71"/>
    <mergeCell ref="C70:C71"/>
    <mergeCell ref="B72:B74"/>
    <mergeCell ref="C73:C74"/>
    <mergeCell ref="B75:B77"/>
    <mergeCell ref="C76:C77"/>
    <mergeCell ref="B60:B62"/>
    <mergeCell ref="C61:C62"/>
    <mergeCell ref="B63:B65"/>
    <mergeCell ref="C64:C65"/>
    <mergeCell ref="B66:B68"/>
    <mergeCell ref="C67:C68"/>
    <mergeCell ref="B87:B89"/>
    <mergeCell ref="C88:C89"/>
    <mergeCell ref="B90:B92"/>
    <mergeCell ref="C91:C92"/>
    <mergeCell ref="B93:B95"/>
    <mergeCell ref="C94:C95"/>
    <mergeCell ref="B78:B80"/>
    <mergeCell ref="C79:C80"/>
    <mergeCell ref="B81:B83"/>
    <mergeCell ref="C82:C83"/>
    <mergeCell ref="B84:B86"/>
    <mergeCell ref="C85:C86"/>
    <mergeCell ref="B105:B107"/>
    <mergeCell ref="C106:C107"/>
    <mergeCell ref="B108:B110"/>
    <mergeCell ref="C109:C110"/>
    <mergeCell ref="B111:B113"/>
    <mergeCell ref="C112:C113"/>
    <mergeCell ref="B96:B98"/>
    <mergeCell ref="C97:C98"/>
    <mergeCell ref="B99:B101"/>
    <mergeCell ref="C100:C101"/>
    <mergeCell ref="B102:B104"/>
    <mergeCell ref="C103:C104"/>
    <mergeCell ref="B123:B125"/>
    <mergeCell ref="C124:C125"/>
    <mergeCell ref="B126:B128"/>
    <mergeCell ref="C127:C128"/>
    <mergeCell ref="B129:B131"/>
    <mergeCell ref="C130:C131"/>
    <mergeCell ref="B114:B116"/>
    <mergeCell ref="C115:C116"/>
    <mergeCell ref="B117:B119"/>
    <mergeCell ref="C118:C119"/>
    <mergeCell ref="B120:B122"/>
    <mergeCell ref="C121:C122"/>
    <mergeCell ref="B141:B143"/>
    <mergeCell ref="C142:C143"/>
    <mergeCell ref="B144:B146"/>
    <mergeCell ref="C145:C146"/>
    <mergeCell ref="B147:B149"/>
    <mergeCell ref="C148:C149"/>
    <mergeCell ref="B132:B134"/>
    <mergeCell ref="C133:C134"/>
    <mergeCell ref="B135:B137"/>
    <mergeCell ref="C136:C137"/>
    <mergeCell ref="B138:B140"/>
    <mergeCell ref="C139:C140"/>
    <mergeCell ref="B159:B161"/>
    <mergeCell ref="C160:C161"/>
    <mergeCell ref="B162:B164"/>
    <mergeCell ref="C163:C164"/>
    <mergeCell ref="B165:B167"/>
    <mergeCell ref="C166:C167"/>
    <mergeCell ref="B150:B152"/>
    <mergeCell ref="C151:C152"/>
    <mergeCell ref="B153:B155"/>
    <mergeCell ref="C154:C155"/>
    <mergeCell ref="B156:B158"/>
    <mergeCell ref="C157:C158"/>
    <mergeCell ref="B177:B179"/>
    <mergeCell ref="C178:C179"/>
    <mergeCell ref="B180:B182"/>
    <mergeCell ref="C181:C182"/>
    <mergeCell ref="B183:B185"/>
    <mergeCell ref="C184:C185"/>
    <mergeCell ref="B168:B170"/>
    <mergeCell ref="C169:C170"/>
    <mergeCell ref="B171:B173"/>
    <mergeCell ref="C172:C173"/>
    <mergeCell ref="B174:B176"/>
    <mergeCell ref="C175:C176"/>
    <mergeCell ref="B195:B197"/>
    <mergeCell ref="C196:C197"/>
    <mergeCell ref="B198:B200"/>
    <mergeCell ref="C199:C200"/>
    <mergeCell ref="B201:B203"/>
    <mergeCell ref="C202:C203"/>
    <mergeCell ref="B186:B188"/>
    <mergeCell ref="C187:C188"/>
    <mergeCell ref="B189:B191"/>
    <mergeCell ref="C190:C191"/>
    <mergeCell ref="B192:B194"/>
    <mergeCell ref="C193:C194"/>
    <mergeCell ref="B213:B215"/>
    <mergeCell ref="C214:C215"/>
    <mergeCell ref="B216:B218"/>
    <mergeCell ref="C217:C218"/>
    <mergeCell ref="B204:B206"/>
    <mergeCell ref="C205:C206"/>
    <mergeCell ref="B207:B209"/>
    <mergeCell ref="C208:C209"/>
    <mergeCell ref="B210:B212"/>
    <mergeCell ref="C211:C212"/>
  </mergeCells>
  <phoneticPr fontId="1" type="noConversion"/>
  <conditionalFormatting sqref="CD2:CD218">
    <cfRule type="duplicateValues" dxfId="10" priority="1"/>
  </conditionalFormatting>
  <dataValidations count="2">
    <dataValidation type="list" allowBlank="1" showInputMessage="1" showErrorMessage="1" sqref="CH2:CH218" xr:uid="{71AC3D40-5B5B-4444-8555-D01CBD60A4BC}">
      <formula1>Res</formula1>
    </dataValidation>
    <dataValidation type="whole" allowBlank="1" showInputMessage="1" showErrorMessage="1" sqref="CD2:CD218" xr:uid="{4792A693-2162-4383-8188-91A855A0FFDB}">
      <formula1>1</formula1>
      <formula2>300</formula2>
    </dataValidation>
  </dataValidations>
  <pageMargins left="0.17" right="0.17" top="0.41" bottom="0.41" header="0.3" footer="0.3"/>
  <pageSetup paperSize="9" scale="25" fitToHeight="0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185C6-4567-46B7-A97D-388097196771}">
  <sheetPr codeName="Sheet23">
    <pageSetUpPr fitToPage="1"/>
  </sheetPr>
  <dimension ref="A1:CJ222"/>
  <sheetViews>
    <sheetView zoomScale="70" zoomScaleNormal="70" workbookViewId="0">
      <pane xSplit="7" ySplit="1" topLeftCell="AS2" activePane="bottomRight" state="frozen"/>
      <selection activeCell="B1" sqref="B1"/>
      <selection pane="topRight" activeCell="G1" sqref="G1"/>
      <selection pane="bottomLeft" activeCell="B4" sqref="B4"/>
      <selection pane="bottomRight"/>
    </sheetView>
  </sheetViews>
  <sheetFormatPr defaultRowHeight="26.25"/>
  <cols>
    <col min="1" max="1" width="31.125" style="74" customWidth="1"/>
    <col min="2" max="2" width="6" style="111" customWidth="1"/>
    <col min="3" max="3" width="22" style="82" customWidth="1"/>
    <col min="4" max="4" width="27.625" style="108" customWidth="1"/>
    <col min="5" max="5" width="5.625" style="77" customWidth="1"/>
    <col min="6" max="6" width="8.875" style="77" customWidth="1"/>
    <col min="7" max="7" width="9.5" style="77" customWidth="1"/>
    <col min="8" max="81" width="5.375" style="77" customWidth="1"/>
    <col min="82" max="82" width="100" style="77" customWidth="1"/>
    <col min="83" max="83" width="5.375" style="94" customWidth="1"/>
    <col min="84" max="84" width="37" style="78" customWidth="1"/>
    <col min="85" max="86" width="5.375" style="77" customWidth="1"/>
    <col min="87" max="87" width="7.5" style="77" customWidth="1"/>
    <col min="88" max="88" width="82.875" style="77" bestFit="1" customWidth="1"/>
    <col min="89" max="16384" width="9" style="74"/>
  </cols>
  <sheetData>
    <row r="1" spans="1:88" s="99" customFormat="1" ht="27">
      <c r="A1" s="96" t="s">
        <v>232</v>
      </c>
      <c r="B1" s="96" t="s">
        <v>15</v>
      </c>
      <c r="C1" s="97" t="s">
        <v>52</v>
      </c>
      <c r="D1" s="97" t="s">
        <v>54</v>
      </c>
      <c r="E1" s="83" t="s">
        <v>15</v>
      </c>
      <c r="F1" s="83" t="s">
        <v>259</v>
      </c>
      <c r="G1" s="83" t="s">
        <v>260</v>
      </c>
      <c r="H1" s="83" t="s">
        <v>6</v>
      </c>
      <c r="I1" s="83" t="s">
        <v>26</v>
      </c>
      <c r="J1" s="83" t="s">
        <v>233</v>
      </c>
      <c r="K1" s="83" t="s">
        <v>27</v>
      </c>
      <c r="L1" s="83" t="s">
        <v>29</v>
      </c>
      <c r="M1" s="83" t="s">
        <v>10</v>
      </c>
      <c r="N1" s="83" t="s">
        <v>504</v>
      </c>
      <c r="O1" s="83" t="s">
        <v>533</v>
      </c>
      <c r="P1" s="83" t="s">
        <v>534</v>
      </c>
      <c r="Q1" s="83" t="s">
        <v>535</v>
      </c>
      <c r="R1" s="83" t="s">
        <v>536</v>
      </c>
      <c r="S1" s="83" t="s">
        <v>537</v>
      </c>
      <c r="T1" s="83" t="s">
        <v>538</v>
      </c>
      <c r="U1" s="83" t="s">
        <v>539</v>
      </c>
      <c r="V1" s="83" t="s">
        <v>540</v>
      </c>
      <c r="W1" s="83" t="s">
        <v>541</v>
      </c>
      <c r="X1" s="83" t="s">
        <v>542</v>
      </c>
      <c r="Y1" s="83" t="s">
        <v>543</v>
      </c>
      <c r="Z1" s="83" t="s">
        <v>544</v>
      </c>
      <c r="AA1" s="83" t="s">
        <v>545</v>
      </c>
      <c r="AB1" s="83" t="s">
        <v>546</v>
      </c>
      <c r="AC1" s="83" t="s">
        <v>547</v>
      </c>
      <c r="AD1" s="83" t="s">
        <v>548</v>
      </c>
      <c r="AE1" s="83" t="s">
        <v>549</v>
      </c>
      <c r="AF1" s="83" t="s">
        <v>550</v>
      </c>
      <c r="AG1" s="83" t="s">
        <v>551</v>
      </c>
      <c r="AH1" s="83" t="s">
        <v>552</v>
      </c>
      <c r="AI1" s="83" t="s">
        <v>553</v>
      </c>
      <c r="AJ1" s="83" t="s">
        <v>554</v>
      </c>
      <c r="AK1" s="83" t="s">
        <v>555</v>
      </c>
      <c r="AL1" s="83" t="s">
        <v>556</v>
      </c>
      <c r="AM1" s="83" t="s">
        <v>557</v>
      </c>
      <c r="AN1" s="83" t="s">
        <v>558</v>
      </c>
      <c r="AO1" s="83" t="s">
        <v>559</v>
      </c>
      <c r="AP1" s="83" t="s">
        <v>560</v>
      </c>
      <c r="AQ1" s="83" t="s">
        <v>561</v>
      </c>
      <c r="AR1" s="83" t="s">
        <v>562</v>
      </c>
      <c r="AS1" s="83" t="s">
        <v>563</v>
      </c>
      <c r="AT1" s="83" t="s">
        <v>564</v>
      </c>
      <c r="AU1" s="83" t="s">
        <v>565</v>
      </c>
      <c r="AV1" s="83" t="s">
        <v>566</v>
      </c>
      <c r="AW1" s="83" t="s">
        <v>567</v>
      </c>
      <c r="AX1" s="83" t="s">
        <v>568</v>
      </c>
      <c r="AY1" s="83" t="s">
        <v>569</v>
      </c>
      <c r="AZ1" s="83" t="s">
        <v>570</v>
      </c>
      <c r="BA1" s="83" t="s">
        <v>571</v>
      </c>
      <c r="BB1" s="83" t="s">
        <v>572</v>
      </c>
      <c r="BC1" s="83">
        <v>0</v>
      </c>
      <c r="BD1" s="83">
        <v>0</v>
      </c>
      <c r="BE1" s="83">
        <v>0</v>
      </c>
      <c r="BF1" s="83">
        <v>0</v>
      </c>
      <c r="BG1" s="83">
        <v>0</v>
      </c>
      <c r="BH1" s="83">
        <v>0</v>
      </c>
      <c r="BI1" s="83">
        <v>0</v>
      </c>
      <c r="BJ1" s="83">
        <v>0</v>
      </c>
      <c r="BK1" s="83">
        <v>0</v>
      </c>
      <c r="BL1" s="83">
        <v>0</v>
      </c>
      <c r="BM1" s="83">
        <v>0</v>
      </c>
      <c r="BN1" s="83">
        <v>0</v>
      </c>
      <c r="BO1" s="83">
        <v>0</v>
      </c>
      <c r="BP1" s="83">
        <v>0</v>
      </c>
      <c r="BQ1" s="83">
        <v>0</v>
      </c>
      <c r="BR1" s="83">
        <v>0</v>
      </c>
      <c r="BS1" s="83">
        <v>0</v>
      </c>
      <c r="BT1" s="83">
        <v>0</v>
      </c>
      <c r="BU1" s="83">
        <v>0</v>
      </c>
      <c r="BV1" s="83">
        <v>0</v>
      </c>
      <c r="BW1" s="83">
        <v>0</v>
      </c>
      <c r="BX1" s="83">
        <v>0</v>
      </c>
      <c r="BY1" s="83">
        <v>0</v>
      </c>
      <c r="BZ1" s="83">
        <v>0</v>
      </c>
      <c r="CA1" s="83">
        <v>0</v>
      </c>
      <c r="CB1" s="83" t="s">
        <v>12</v>
      </c>
      <c r="CC1" s="83" t="s">
        <v>713</v>
      </c>
      <c r="CD1" s="83" t="s">
        <v>21</v>
      </c>
      <c r="CE1" s="98" t="s">
        <v>787</v>
      </c>
      <c r="CF1" s="83" t="s">
        <v>17</v>
      </c>
      <c r="CG1" s="83" t="s">
        <v>155</v>
      </c>
      <c r="CH1" s="83" t="s">
        <v>243</v>
      </c>
      <c r="CI1" s="83" t="s">
        <v>34</v>
      </c>
      <c r="CJ1" s="83" t="s">
        <v>32</v>
      </c>
    </row>
    <row r="2" spans="1:88" ht="49.5">
      <c r="A2" s="41" t="s">
        <v>458</v>
      </c>
      <c r="B2" s="109">
        <f>COUNTA(CE2:CE300)</f>
        <v>220</v>
      </c>
      <c r="C2" s="100" t="s">
        <v>53</v>
      </c>
      <c r="D2" s="100"/>
      <c r="E2" s="42">
        <v>0</v>
      </c>
      <c r="F2" s="101" t="str">
        <f>TEXT(HEX2DEC(G2),"000")</f>
        <v>123</v>
      </c>
      <c r="G2" s="17" t="s">
        <v>18</v>
      </c>
      <c r="H2" s="18" t="s">
        <v>18</v>
      </c>
      <c r="I2" s="18">
        <v>1</v>
      </c>
      <c r="J2" s="18">
        <v>1</v>
      </c>
      <c r="K2" s="18">
        <v>89</v>
      </c>
      <c r="L2" s="18" t="s">
        <v>505</v>
      </c>
      <c r="M2" s="18">
        <v>1</v>
      </c>
      <c r="N2" s="18">
        <v>28</v>
      </c>
      <c r="O2" s="19">
        <v>65</v>
      </c>
      <c r="P2" s="19">
        <v>66</v>
      </c>
      <c r="Q2" s="19">
        <v>67</v>
      </c>
      <c r="R2" s="19">
        <v>68</v>
      </c>
      <c r="S2" s="19">
        <v>69</v>
      </c>
      <c r="T2" s="19" t="s">
        <v>507</v>
      </c>
      <c r="U2" s="19" t="s">
        <v>508</v>
      </c>
      <c r="V2" s="19" t="s">
        <v>509</v>
      </c>
      <c r="W2" s="19" t="s">
        <v>510</v>
      </c>
      <c r="X2" s="19" t="s">
        <v>511</v>
      </c>
      <c r="Y2" s="19" t="s">
        <v>512</v>
      </c>
      <c r="Z2" s="19" t="s">
        <v>513</v>
      </c>
      <c r="AA2" s="19" t="s">
        <v>514</v>
      </c>
      <c r="AB2" s="19" t="s">
        <v>515</v>
      </c>
      <c r="AC2" s="19" t="s">
        <v>516</v>
      </c>
      <c r="AD2" s="19" t="s">
        <v>517</v>
      </c>
      <c r="AE2" s="19" t="s">
        <v>518</v>
      </c>
      <c r="AF2" s="19" t="s">
        <v>519</v>
      </c>
      <c r="AG2" s="19" t="s">
        <v>520</v>
      </c>
      <c r="AH2" s="19" t="s">
        <v>521</v>
      </c>
      <c r="AI2" s="19" t="s">
        <v>522</v>
      </c>
      <c r="AJ2" s="19" t="s">
        <v>523</v>
      </c>
      <c r="AK2" s="19" t="s">
        <v>524</v>
      </c>
      <c r="AL2" s="19">
        <v>130</v>
      </c>
      <c r="AM2" s="19">
        <v>131</v>
      </c>
      <c r="AN2" s="19">
        <v>132</v>
      </c>
      <c r="AO2" s="19">
        <v>133</v>
      </c>
      <c r="AP2" s="19">
        <v>134</v>
      </c>
      <c r="AQ2" s="19">
        <v>135</v>
      </c>
      <c r="AR2" s="19">
        <v>136</v>
      </c>
      <c r="AS2" s="19">
        <v>191</v>
      </c>
      <c r="AT2" s="19">
        <v>192</v>
      </c>
      <c r="AU2" s="19">
        <v>193</v>
      </c>
      <c r="AV2" s="19">
        <v>194</v>
      </c>
      <c r="AW2" s="19">
        <v>195</v>
      </c>
      <c r="AX2" s="19">
        <v>196</v>
      </c>
      <c r="AY2" s="19">
        <v>197</v>
      </c>
      <c r="AZ2" s="19">
        <v>198</v>
      </c>
      <c r="BA2" s="19">
        <v>199</v>
      </c>
      <c r="BB2" s="19" t="s">
        <v>525</v>
      </c>
      <c r="BC2" s="19">
        <v>0</v>
      </c>
      <c r="BD2" s="19">
        <v>0</v>
      </c>
      <c r="BE2" s="19">
        <v>0</v>
      </c>
      <c r="BF2" s="19">
        <v>0</v>
      </c>
      <c r="BG2" s="19">
        <v>0</v>
      </c>
      <c r="BH2" s="19">
        <v>0</v>
      </c>
      <c r="BI2" s="19">
        <v>0</v>
      </c>
      <c r="BJ2" s="19">
        <v>0</v>
      </c>
      <c r="BK2" s="19">
        <v>0</v>
      </c>
      <c r="BL2" s="19">
        <v>0</v>
      </c>
      <c r="BM2" s="19">
        <v>0</v>
      </c>
      <c r="BN2" s="19">
        <v>0</v>
      </c>
      <c r="BO2" s="19">
        <v>0</v>
      </c>
      <c r="BP2" s="19">
        <v>0</v>
      </c>
      <c r="BQ2" s="19">
        <v>0</v>
      </c>
      <c r="BR2" s="19">
        <v>0</v>
      </c>
      <c r="BS2" s="19">
        <v>0</v>
      </c>
      <c r="BT2" s="19">
        <v>0</v>
      </c>
      <c r="BU2" s="19">
        <v>0</v>
      </c>
      <c r="BV2" s="19">
        <v>0</v>
      </c>
      <c r="BW2" s="19">
        <v>0</v>
      </c>
      <c r="BX2" s="19">
        <v>0</v>
      </c>
      <c r="BY2" s="19">
        <v>0</v>
      </c>
      <c r="BZ2" s="19">
        <v>0</v>
      </c>
      <c r="CA2" s="18" t="str">
        <f>TEXT(DEC2HEX(_xlfn.BITAND(SUM(
HEX2DEC(H2)+HEX2DEC(I2)+HEX2DEC(J2)+HEX2DEC(K2)+HEX2DEC(L2)+HEX2DEC(M2)+HEX2DEC(N2)+HEX2DEC(O2)+HEX2DEC(P2)+
HEX2DEC(Q2)+HEX2DEC(R2)+HEX2DEC(S2)+HEX2DEC(T2)+HEX2DEC(U2)+HEX2DEC(R2)+HEX2DEC(V2)+HEX2DEC(W2)+HEX2DEC(X2)+HEX2DEC(Y2)+HEX2DEC(Z2)+
HEX2DEC(AA2)+HEX2DEC(AB2)+HEX2DEC(AC2)+HEX2DEC(AD2)+HEX2DEC(AE2)+
HEX2DEC(AF2)+HEX2DEC(AG2)+HEX2DEC(AH2)+HEX2DEC(AI2)+HEX2DEC(AJ2)+HEX2DEC(AK2)+HEX2DEC(AL2)+HEX2DEC(AM2)+
HEX2DEC(AN2)+HEX2DEC(AO2)+HEX2DEC(AP2)+HEX2DEC(AQ2)+HEX2DEC(AR2)+HEX2DEC(AS2)+HEX2DEC(AT2)+
HEX2DEC(AU2)+HEX2DEC(AV2)+HEX2DEC(AW2)+HEX2DEC(AX2)+HEX2DEC(AY2)+HEX2DEC(AZ2)+HEX2DEC(BA2)+HEX2DEC(BB2)+HEX2DEC(BC2)+HEX2DEC(BD2)+HEX2DEC(BE2)+HEX2DEC(BF2)+HEX2DEC(BG2)+HEX2DEC(BH2)+HEX2DEC(BI2)+
HEX2DEC(BJ2)+HEX2DEC(BK2)+HEX2DEC(BL2)+HEX2DEC(BM2)+
HEX2DEC(BN2)+HEX2DEC(BO2)+HEX2DEC(BP2)+HEX2DEC(BQ2)+HEX2DEC(BR2)+HEX2DEC(BS2)+HEX2DEC(BT2)+
HEX2DEC(BU2)+HEX2DEC(BV2)+HEX2DEC(BW2)+HEX2DEC(BX2)+HEX2DEC(BY2)+HEX2DEC(BZ2)
),85)),"00")</f>
        <v>05</v>
      </c>
      <c r="CB2" s="18" t="s">
        <v>25</v>
      </c>
      <c r="CC2" s="18">
        <f t="shared" ref="CC2:CC65" si="0">(LEN(CD2)/2)</f>
        <v>137</v>
      </c>
      <c r="CD2" s="16" t="str">
        <f>CONCATENATE(
TEXT(H2,"00"),TEXT(I2,"00"),TEXT(J2,"00"),TEXT(K2,"00"),TEXT(L2,"00"),
TEXT(M2,"00"),TEXT(N2,"00"),
TEXT(O2,"0000"),TEXT(P2,"0000"),TEXT(Q2,"0000"),
TEXT(R2,"0000"),TEXT(S2,"0000"),TEXT(T2,"0000"),TEXT(U2,"0000"),TEXT(V2,"0000"),
TEXT(W2,"0000"),TEXT(X2,"0000"),TEXT(Y2,"0000"),TEXT(Z2,"0000"),
TEXT(AA2,"0000"),TEXT(AB2,"0000"),TEXT(AC2,"0000"),TEXT(AD2,"0000"),TEXT(AE2,"0000"),
TEXT(AF2,"0000"),TEXT(AG2,"0000"),TEXT(AH2,"0000"),TEXT(AI2,"0000"),TEXT(AJ2,"0000"),
TEXT(AK2,"0000"),TEXT(AL2,"0000"),TEXT(AM2,"0000"),TEXT(AN2,"0000"),TEXT(AO2,"0000"),
TEXT(AP2,"0000"),TEXT(AQ2,"0000"),TEXT(AR2,"0000"),TEXT(AS2,"0000"),TEXT(AT2,"0000"),
TEXT(AU2,"0000"),TEXT(AV2,"0000"),TEXT(AW2,"0000"),TEXT(AX2,"0000"),TEXT(AY2,"0000"),TEXT(AZ2,"0000"),
TEXT(BA2,"0000"),TEXT(BB2,"0000"),TEXT(BC2,"0000"),TEXT(BD2,"0000"),TEXT(BE2,"0000"),
TEXT(BF2,"0000"),TEXT(BG2,"0000"),TEXT(BH2,"0000"),TEXT(BI2,"0000"),TEXT(BJ2,"0000"),
TEXT(BK2,"0000"),TEXT(BL2,"0000"),TEXT(BM2,"0000"),TEXT(BN2,"0000"),TEXT(BO2,"0000"),
TEXT(BP2,"0000"),TEXT(BQ2,"0000"),TEXT(BR2,"0000"),TEXT(BS2,"0000"),TEXT(BT2,"0000"),
TEXT(BU2,"0000"),TEXT(BV2,"0000"),TEXT(BW2,"0000"),TEXT(BX2,"0000"),TEXT(BY2,"0000"),TEXT(BZ2,"0000"),
TEXT(CA2,"00"),TEXT(CB2,"00")
)</f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2" s="95">
        <v>1</v>
      </c>
      <c r="CF2" s="21" t="s">
        <v>728</v>
      </c>
      <c r="CG2" s="18" t="str">
        <f>TEXT(DEC2HEX(_xlfn.BITAND(SUM(
HEX2DEC(MID(CF2, 1,2))+HEX2DEC(MID(CF2, 4,2))+
HEX2DEC(MID(CF2, 7,2))+HEX2DEC(MID(CF2,10,2))+
HEX2DEC(MID(CF2,13,2))+HEX2DEC(MID(CF2,16,2))+
HEX2DEC(MID(CF2,19,2))
),85)),"00")</f>
        <v>41</v>
      </c>
      <c r="CH2" s="18">
        <f>(LEN(CF2)/3)</f>
        <v>8.6666666666666661</v>
      </c>
      <c r="CI2" s="20" t="s">
        <v>36</v>
      </c>
      <c r="CJ2" s="21" t="s">
        <v>750</v>
      </c>
    </row>
    <row r="3" spans="1:88" ht="49.5">
      <c r="A3" s="40" t="s">
        <v>5</v>
      </c>
      <c r="B3" s="169">
        <v>0</v>
      </c>
      <c r="C3" s="102" t="s">
        <v>6</v>
      </c>
      <c r="D3" s="103" t="s">
        <v>0</v>
      </c>
      <c r="E3" s="16">
        <v>1</v>
      </c>
      <c r="F3" s="101" t="str">
        <f t="shared" ref="F3:F23" si="1">TEXT(HEX2DEC(G3),"000")</f>
        <v>000</v>
      </c>
      <c r="G3" s="22">
        <v>0</v>
      </c>
      <c r="H3" s="23">
        <f>G3</f>
        <v>0</v>
      </c>
      <c r="I3" s="18">
        <v>1</v>
      </c>
      <c r="J3" s="18">
        <v>1</v>
      </c>
      <c r="K3" s="18">
        <v>89</v>
      </c>
      <c r="L3" s="18" t="s">
        <v>505</v>
      </c>
      <c r="M3" s="18">
        <v>1</v>
      </c>
      <c r="N3" s="18">
        <v>28</v>
      </c>
      <c r="O3" s="19">
        <v>65</v>
      </c>
      <c r="P3" s="19">
        <v>66</v>
      </c>
      <c r="Q3" s="19">
        <v>67</v>
      </c>
      <c r="R3" s="19">
        <v>68</v>
      </c>
      <c r="S3" s="19">
        <v>69</v>
      </c>
      <c r="T3" s="19" t="s">
        <v>507</v>
      </c>
      <c r="U3" s="19" t="s">
        <v>508</v>
      </c>
      <c r="V3" s="19" t="s">
        <v>509</v>
      </c>
      <c r="W3" s="19" t="s">
        <v>510</v>
      </c>
      <c r="X3" s="19" t="s">
        <v>511</v>
      </c>
      <c r="Y3" s="19" t="s">
        <v>512</v>
      </c>
      <c r="Z3" s="19" t="s">
        <v>513</v>
      </c>
      <c r="AA3" s="19" t="s">
        <v>514</v>
      </c>
      <c r="AB3" s="19" t="s">
        <v>515</v>
      </c>
      <c r="AC3" s="19" t="s">
        <v>516</v>
      </c>
      <c r="AD3" s="19" t="s">
        <v>517</v>
      </c>
      <c r="AE3" s="19" t="s">
        <v>518</v>
      </c>
      <c r="AF3" s="19" t="s">
        <v>519</v>
      </c>
      <c r="AG3" s="19" t="s">
        <v>520</v>
      </c>
      <c r="AH3" s="19" t="s">
        <v>521</v>
      </c>
      <c r="AI3" s="19" t="s">
        <v>522</v>
      </c>
      <c r="AJ3" s="19" t="s">
        <v>523</v>
      </c>
      <c r="AK3" s="19" t="s">
        <v>524</v>
      </c>
      <c r="AL3" s="19">
        <v>130</v>
      </c>
      <c r="AM3" s="19">
        <v>131</v>
      </c>
      <c r="AN3" s="19">
        <v>132</v>
      </c>
      <c r="AO3" s="19">
        <v>133</v>
      </c>
      <c r="AP3" s="19">
        <v>134</v>
      </c>
      <c r="AQ3" s="19">
        <v>135</v>
      </c>
      <c r="AR3" s="19">
        <v>136</v>
      </c>
      <c r="AS3" s="19">
        <v>191</v>
      </c>
      <c r="AT3" s="19">
        <v>192</v>
      </c>
      <c r="AU3" s="19">
        <v>193</v>
      </c>
      <c r="AV3" s="19">
        <v>194</v>
      </c>
      <c r="AW3" s="19">
        <v>195</v>
      </c>
      <c r="AX3" s="19">
        <v>196</v>
      </c>
      <c r="AY3" s="19">
        <v>197</v>
      </c>
      <c r="AZ3" s="19">
        <v>198</v>
      </c>
      <c r="BA3" s="19">
        <v>199</v>
      </c>
      <c r="BB3" s="19" t="s">
        <v>525</v>
      </c>
      <c r="BC3" s="19">
        <v>0</v>
      </c>
      <c r="BD3" s="19">
        <v>0</v>
      </c>
      <c r="BE3" s="19">
        <v>0</v>
      </c>
      <c r="BF3" s="19">
        <v>0</v>
      </c>
      <c r="BG3" s="19">
        <v>0</v>
      </c>
      <c r="BH3" s="19">
        <v>0</v>
      </c>
      <c r="BI3" s="19">
        <v>0</v>
      </c>
      <c r="BJ3" s="19">
        <v>0</v>
      </c>
      <c r="BK3" s="19">
        <v>0</v>
      </c>
      <c r="BL3" s="19">
        <v>0</v>
      </c>
      <c r="BM3" s="19">
        <v>0</v>
      </c>
      <c r="BN3" s="19">
        <v>0</v>
      </c>
      <c r="BO3" s="19">
        <v>0</v>
      </c>
      <c r="BP3" s="19">
        <v>0</v>
      </c>
      <c r="BQ3" s="19">
        <v>0</v>
      </c>
      <c r="BR3" s="19">
        <v>0</v>
      </c>
      <c r="BS3" s="19">
        <v>0</v>
      </c>
      <c r="BT3" s="19">
        <v>0</v>
      </c>
      <c r="BU3" s="19">
        <v>0</v>
      </c>
      <c r="BV3" s="19">
        <v>0</v>
      </c>
      <c r="BW3" s="19">
        <v>0</v>
      </c>
      <c r="BX3" s="19">
        <v>0</v>
      </c>
      <c r="BY3" s="19">
        <v>0</v>
      </c>
      <c r="BZ3" s="19">
        <v>0</v>
      </c>
      <c r="CA3" s="18" t="str">
        <f t="shared" ref="CA3:CA66" si="2">TEXT(DEC2HEX(_xlfn.BITAND(SUM(
HEX2DEC(H3)+HEX2DEC(I3)+HEX2DEC(J3)+HEX2DEC(K3)+HEX2DEC(L3)+HEX2DEC(M3)+HEX2DEC(N3)+HEX2DEC(O3)+HEX2DEC(P3)+
HEX2DEC(Q3)+HEX2DEC(R3)+HEX2DEC(S3)+HEX2DEC(T3)+HEX2DEC(U3)+HEX2DEC(R3)+HEX2DEC(V3)+HEX2DEC(W3)+HEX2DEC(X3)+HEX2DEC(Y3)+HEX2DEC(Z3)+
HEX2DEC(AA3)+HEX2DEC(AB3)+HEX2DEC(AC3)+HEX2DEC(AD3)+HEX2DEC(AE3)+
HEX2DEC(AF3)+HEX2DEC(AG3)+HEX2DEC(AH3)+HEX2DEC(AI3)+HEX2DEC(AJ3)+HEX2DEC(AK3)+HEX2DEC(AL3)+HEX2DEC(AM3)+
HEX2DEC(AN3)+HEX2DEC(AO3)+HEX2DEC(AP3)+HEX2DEC(AQ3)+HEX2DEC(AR3)+HEX2DEC(AS3)+HEX2DEC(AT3)+
HEX2DEC(AU3)+HEX2DEC(AV3)+HEX2DEC(AW3)+HEX2DEC(AX3)+HEX2DEC(AY3)+HEX2DEC(AZ3)+HEX2DEC(BA3)+HEX2DEC(BB3)+HEX2DEC(BC3)+HEX2DEC(BD3)+HEX2DEC(BE3)+HEX2DEC(BF3)+HEX2DEC(BG3)+HEX2DEC(BH3)+HEX2DEC(BI3)+
HEX2DEC(BJ3)+HEX2DEC(BK3)+HEX2DEC(BL3)+HEX2DEC(BM3)+
HEX2DEC(BN3)+HEX2DEC(BO3)+HEX2DEC(BP3)+HEX2DEC(BQ3)+HEX2DEC(BR3)+HEX2DEC(BS3)+HEX2DEC(BT3)+
HEX2DEC(BU3)+HEX2DEC(BV3)+HEX2DEC(BW3)+HEX2DEC(BX3)+HEX2DEC(BY3)+HEX2DEC(BZ3)
),85)),"00")</f>
        <v>10</v>
      </c>
      <c r="CB3" s="18" t="s">
        <v>25</v>
      </c>
      <c r="CC3" s="18">
        <f t="shared" si="0"/>
        <v>137</v>
      </c>
      <c r="CD3" s="16" t="str">
        <f t="shared" ref="CD3:CD66" si="3">CONCATENATE(
TEXT(H3,"00"),TEXT(I3,"00"),TEXT(J3,"00"),TEXT(K3,"00"),TEXT(L3,"00"),
TEXT(M3,"00"),TEXT(N3,"00"),
TEXT(O3,"0000"),TEXT(P3,"0000"),TEXT(Q3,"0000"),
TEXT(R3,"0000"),TEXT(S3,"0000"),TEXT(T3,"0000"),TEXT(U3,"0000"),TEXT(V3,"0000"),
TEXT(W3,"0000"),TEXT(X3,"0000"),TEXT(Y3,"0000"),TEXT(Z3,"0000"),
TEXT(AA3,"0000"),TEXT(AB3,"0000"),TEXT(AC3,"0000"),TEXT(AD3,"0000"),TEXT(AE3,"0000"),
TEXT(AF3,"0000"),TEXT(AG3,"0000"),TEXT(AH3,"0000"),TEXT(AI3,"0000"),TEXT(AJ3,"0000"),
TEXT(AK3,"0000"),TEXT(AL3,"0000"),TEXT(AM3,"0000"),TEXT(AN3,"0000"),TEXT(AO3,"0000"),
TEXT(AP3,"0000"),TEXT(AQ3,"0000"),TEXT(AR3,"0000"),TEXT(AS3,"0000"),TEXT(AT3,"0000"),
TEXT(AU3,"0000"),TEXT(AV3,"0000"),TEXT(AW3,"0000"),TEXT(AX3,"0000"),TEXT(AY3,"0000"),TEXT(AZ3,"0000"),
TEXT(BA3,"0000"),TEXT(BB3,"0000"),TEXT(BC3,"0000"),TEXT(BD3,"0000"),TEXT(BE3,"0000"),
TEXT(BF3,"0000"),TEXT(BG3,"0000"),TEXT(BH3,"0000"),TEXT(BI3,"0000"),TEXT(BJ3,"0000"),
TEXT(BK3,"0000"),TEXT(BL3,"0000"),TEXT(BM3,"0000"),TEXT(BN3,"0000"),TEXT(BO3,"0000"),
TEXT(BP3,"0000"),TEXT(BQ3,"0000"),TEXT(BR3,"0000"),TEXT(BS3,"0000"),TEXT(BT3,"0000"),
TEXT(BU3,"0000"),TEXT(BV3,"0000"),TEXT(BW3,"0000"),TEXT(BX3,"0000"),TEXT(BY3,"0000"),TEXT(BZ3,"0000"),
TEXT(CA3,"00"),TEXT(CB3,"00")
)</f>
        <v>00010189AA012800650066006700680069006A006B006C006D006E00C900CA00CB00CC00CD00CE00CF00D000D100D2012D012E012F0130013101320133013401350136019101920193019401950196019701980199019A000000000000000000000000000000000000000000000000000000000000000000000000000000000000000000000000107D</v>
      </c>
      <c r="CE3" s="95">
        <v>2</v>
      </c>
      <c r="CF3" s="21"/>
      <c r="CG3" s="18" t="str">
        <f t="shared" ref="CG3:CG66" si="4">TEXT(DEC2HEX(_xlfn.BITAND(SUM(
HEX2DEC(MID(CF3, 1,2))+HEX2DEC(MID(CF3, 4,2))+
HEX2DEC(MID(CF3, 7,2))+HEX2DEC(MID(CF3,10,2))+
HEX2DEC(MID(CF3,13,2))+HEX2DEC(MID(CF3,16,2))+
HEX2DEC(MID(CF3,19,2))
),85)),"00")</f>
        <v>00</v>
      </c>
      <c r="CH3" s="18">
        <f t="shared" ref="CH3:CH66" si="5">(LEN(CF3)/3)</f>
        <v>0</v>
      </c>
      <c r="CI3" s="20"/>
      <c r="CJ3" s="21"/>
    </row>
    <row r="4" spans="1:88" ht="49.5">
      <c r="A4" s="27"/>
      <c r="B4" s="170"/>
      <c r="C4" s="165" t="s">
        <v>341</v>
      </c>
      <c r="D4" s="104"/>
      <c r="E4" s="16">
        <v>2</v>
      </c>
      <c r="F4" s="101" t="str">
        <f t="shared" si="1"/>
        <v>127</v>
      </c>
      <c r="G4" s="22" t="s">
        <v>246</v>
      </c>
      <c r="H4" s="23" t="str">
        <f t="shared" ref="H4:H5" si="6">G4</f>
        <v>7F</v>
      </c>
      <c r="I4" s="18">
        <v>1</v>
      </c>
      <c r="J4" s="18">
        <v>1</v>
      </c>
      <c r="K4" s="18">
        <v>89</v>
      </c>
      <c r="L4" s="18" t="s">
        <v>505</v>
      </c>
      <c r="M4" s="18">
        <v>1</v>
      </c>
      <c r="N4" s="18">
        <v>28</v>
      </c>
      <c r="O4" s="19">
        <v>65</v>
      </c>
      <c r="P4" s="19">
        <v>66</v>
      </c>
      <c r="Q4" s="19">
        <v>67</v>
      </c>
      <c r="R4" s="19">
        <v>68</v>
      </c>
      <c r="S4" s="19">
        <v>69</v>
      </c>
      <c r="T4" s="19" t="s">
        <v>507</v>
      </c>
      <c r="U4" s="19" t="s">
        <v>508</v>
      </c>
      <c r="V4" s="19" t="s">
        <v>509</v>
      </c>
      <c r="W4" s="19" t="s">
        <v>510</v>
      </c>
      <c r="X4" s="19" t="s">
        <v>511</v>
      </c>
      <c r="Y4" s="19" t="s">
        <v>512</v>
      </c>
      <c r="Z4" s="19" t="s">
        <v>513</v>
      </c>
      <c r="AA4" s="19" t="s">
        <v>514</v>
      </c>
      <c r="AB4" s="19" t="s">
        <v>515</v>
      </c>
      <c r="AC4" s="19" t="s">
        <v>516</v>
      </c>
      <c r="AD4" s="19" t="s">
        <v>517</v>
      </c>
      <c r="AE4" s="19" t="s">
        <v>518</v>
      </c>
      <c r="AF4" s="19" t="s">
        <v>519</v>
      </c>
      <c r="AG4" s="19" t="s">
        <v>520</v>
      </c>
      <c r="AH4" s="19" t="s">
        <v>521</v>
      </c>
      <c r="AI4" s="19" t="s">
        <v>522</v>
      </c>
      <c r="AJ4" s="19" t="s">
        <v>523</v>
      </c>
      <c r="AK4" s="19" t="s">
        <v>524</v>
      </c>
      <c r="AL4" s="19">
        <v>130</v>
      </c>
      <c r="AM4" s="19">
        <v>131</v>
      </c>
      <c r="AN4" s="19">
        <v>132</v>
      </c>
      <c r="AO4" s="19">
        <v>133</v>
      </c>
      <c r="AP4" s="19">
        <v>134</v>
      </c>
      <c r="AQ4" s="19">
        <v>135</v>
      </c>
      <c r="AR4" s="19">
        <v>136</v>
      </c>
      <c r="AS4" s="19">
        <v>191</v>
      </c>
      <c r="AT4" s="19">
        <v>192</v>
      </c>
      <c r="AU4" s="19">
        <v>193</v>
      </c>
      <c r="AV4" s="19">
        <v>194</v>
      </c>
      <c r="AW4" s="19">
        <v>195</v>
      </c>
      <c r="AX4" s="19">
        <v>196</v>
      </c>
      <c r="AY4" s="19">
        <v>197</v>
      </c>
      <c r="AZ4" s="19">
        <v>198</v>
      </c>
      <c r="BA4" s="19">
        <v>199</v>
      </c>
      <c r="BB4" s="19" t="s">
        <v>525</v>
      </c>
      <c r="BC4" s="19">
        <v>0</v>
      </c>
      <c r="BD4" s="19">
        <v>0</v>
      </c>
      <c r="BE4" s="19">
        <v>0</v>
      </c>
      <c r="BF4" s="19">
        <v>0</v>
      </c>
      <c r="BG4" s="19">
        <v>0</v>
      </c>
      <c r="BH4" s="19">
        <v>0</v>
      </c>
      <c r="BI4" s="19">
        <v>0</v>
      </c>
      <c r="BJ4" s="19">
        <v>0</v>
      </c>
      <c r="BK4" s="19">
        <v>0</v>
      </c>
      <c r="BL4" s="19">
        <v>0</v>
      </c>
      <c r="BM4" s="19">
        <v>0</v>
      </c>
      <c r="BN4" s="19">
        <v>0</v>
      </c>
      <c r="BO4" s="19">
        <v>0</v>
      </c>
      <c r="BP4" s="19">
        <v>0</v>
      </c>
      <c r="BQ4" s="19">
        <v>0</v>
      </c>
      <c r="BR4" s="19">
        <v>0</v>
      </c>
      <c r="BS4" s="19">
        <v>0</v>
      </c>
      <c r="BT4" s="19">
        <v>0</v>
      </c>
      <c r="BU4" s="19">
        <v>0</v>
      </c>
      <c r="BV4" s="19">
        <v>0</v>
      </c>
      <c r="BW4" s="19">
        <v>0</v>
      </c>
      <c r="BX4" s="19">
        <v>0</v>
      </c>
      <c r="BY4" s="19">
        <v>0</v>
      </c>
      <c r="BZ4" s="19">
        <v>0</v>
      </c>
      <c r="CA4" s="18" t="str">
        <f t="shared" si="2"/>
        <v>11</v>
      </c>
      <c r="CB4" s="18" t="s">
        <v>25</v>
      </c>
      <c r="CC4" s="18">
        <f t="shared" si="0"/>
        <v>137</v>
      </c>
      <c r="CD4" s="16" t="str">
        <f t="shared" si="3"/>
        <v>7F010189AA012800650066006700680069006A006B006C006D006E00C900CA00CB00CC00CD00CE00CF00D000D100D2012D012E012F0130013101320133013401350136019101920193019401950196019701980199019A000000000000000000000000000000000000000000000000000000000000000000000000000000000000000000000000117D</v>
      </c>
      <c r="CE4" s="95">
        <v>3</v>
      </c>
      <c r="CF4" s="21"/>
      <c r="CG4" s="18" t="str">
        <f t="shared" si="4"/>
        <v>00</v>
      </c>
      <c r="CH4" s="18">
        <f t="shared" si="5"/>
        <v>0</v>
      </c>
      <c r="CI4" s="20"/>
      <c r="CJ4" s="21"/>
    </row>
    <row r="5" spans="1:88" ht="49.5">
      <c r="A5" s="45"/>
      <c r="B5" s="171"/>
      <c r="C5" s="166"/>
      <c r="D5" s="104"/>
      <c r="E5" s="16">
        <v>3</v>
      </c>
      <c r="F5" s="101" t="str">
        <f t="shared" si="1"/>
        <v>255</v>
      </c>
      <c r="G5" s="22" t="s">
        <v>22</v>
      </c>
      <c r="H5" s="23" t="str">
        <f t="shared" si="6"/>
        <v>FF</v>
      </c>
      <c r="I5" s="18">
        <v>1</v>
      </c>
      <c r="J5" s="18">
        <v>1</v>
      </c>
      <c r="K5" s="18">
        <v>89</v>
      </c>
      <c r="L5" s="18" t="s">
        <v>505</v>
      </c>
      <c r="M5" s="18">
        <v>1</v>
      </c>
      <c r="N5" s="18">
        <v>28</v>
      </c>
      <c r="O5" s="19">
        <v>65</v>
      </c>
      <c r="P5" s="19">
        <v>66</v>
      </c>
      <c r="Q5" s="19">
        <v>67</v>
      </c>
      <c r="R5" s="19">
        <v>68</v>
      </c>
      <c r="S5" s="19">
        <v>69</v>
      </c>
      <c r="T5" s="19" t="s">
        <v>507</v>
      </c>
      <c r="U5" s="19" t="s">
        <v>508</v>
      </c>
      <c r="V5" s="19" t="s">
        <v>509</v>
      </c>
      <c r="W5" s="19" t="s">
        <v>510</v>
      </c>
      <c r="X5" s="19" t="s">
        <v>511</v>
      </c>
      <c r="Y5" s="19" t="s">
        <v>512</v>
      </c>
      <c r="Z5" s="19" t="s">
        <v>513</v>
      </c>
      <c r="AA5" s="19" t="s">
        <v>514</v>
      </c>
      <c r="AB5" s="19" t="s">
        <v>515</v>
      </c>
      <c r="AC5" s="19" t="s">
        <v>516</v>
      </c>
      <c r="AD5" s="19" t="s">
        <v>517</v>
      </c>
      <c r="AE5" s="19" t="s">
        <v>518</v>
      </c>
      <c r="AF5" s="19" t="s">
        <v>519</v>
      </c>
      <c r="AG5" s="19" t="s">
        <v>520</v>
      </c>
      <c r="AH5" s="19" t="s">
        <v>521</v>
      </c>
      <c r="AI5" s="19" t="s">
        <v>522</v>
      </c>
      <c r="AJ5" s="19" t="s">
        <v>523</v>
      </c>
      <c r="AK5" s="19" t="s">
        <v>524</v>
      </c>
      <c r="AL5" s="19">
        <v>130</v>
      </c>
      <c r="AM5" s="19">
        <v>131</v>
      </c>
      <c r="AN5" s="19">
        <v>132</v>
      </c>
      <c r="AO5" s="19">
        <v>133</v>
      </c>
      <c r="AP5" s="19">
        <v>134</v>
      </c>
      <c r="AQ5" s="19">
        <v>135</v>
      </c>
      <c r="AR5" s="19">
        <v>136</v>
      </c>
      <c r="AS5" s="19">
        <v>191</v>
      </c>
      <c r="AT5" s="19">
        <v>192</v>
      </c>
      <c r="AU5" s="19">
        <v>193</v>
      </c>
      <c r="AV5" s="19">
        <v>194</v>
      </c>
      <c r="AW5" s="19">
        <v>195</v>
      </c>
      <c r="AX5" s="19">
        <v>196</v>
      </c>
      <c r="AY5" s="19">
        <v>197</v>
      </c>
      <c r="AZ5" s="19">
        <v>198</v>
      </c>
      <c r="BA5" s="19">
        <v>199</v>
      </c>
      <c r="BB5" s="19" t="s">
        <v>525</v>
      </c>
      <c r="BC5" s="19">
        <v>0</v>
      </c>
      <c r="BD5" s="19">
        <v>0</v>
      </c>
      <c r="BE5" s="19">
        <v>0</v>
      </c>
      <c r="BF5" s="19">
        <v>0</v>
      </c>
      <c r="BG5" s="19">
        <v>0</v>
      </c>
      <c r="BH5" s="19">
        <v>0</v>
      </c>
      <c r="BI5" s="19">
        <v>0</v>
      </c>
      <c r="BJ5" s="19">
        <v>0</v>
      </c>
      <c r="BK5" s="19">
        <v>0</v>
      </c>
      <c r="BL5" s="19">
        <v>0</v>
      </c>
      <c r="BM5" s="19">
        <v>0</v>
      </c>
      <c r="BN5" s="19">
        <v>0</v>
      </c>
      <c r="BO5" s="19">
        <v>0</v>
      </c>
      <c r="BP5" s="19">
        <v>0</v>
      </c>
      <c r="BQ5" s="19">
        <v>0</v>
      </c>
      <c r="BR5" s="19">
        <v>0</v>
      </c>
      <c r="BS5" s="19">
        <v>0</v>
      </c>
      <c r="BT5" s="19">
        <v>0</v>
      </c>
      <c r="BU5" s="19">
        <v>0</v>
      </c>
      <c r="BV5" s="19">
        <v>0</v>
      </c>
      <c r="BW5" s="19">
        <v>0</v>
      </c>
      <c r="BX5" s="19">
        <v>0</v>
      </c>
      <c r="BY5" s="19">
        <v>0</v>
      </c>
      <c r="BZ5" s="19">
        <v>0</v>
      </c>
      <c r="CA5" s="18" t="str">
        <f t="shared" si="2"/>
        <v>11</v>
      </c>
      <c r="CB5" s="18" t="s">
        <v>25</v>
      </c>
      <c r="CC5" s="18">
        <f t="shared" si="0"/>
        <v>137</v>
      </c>
      <c r="CD5" s="16" t="str">
        <f t="shared" si="3"/>
        <v>FF010189AA012800650066006700680069006A006B006C006D006E00C900CA00CB00CC00CD00CE00CF00D000D100D2012D012E012F0130013101320133013401350136019101920193019401950196019701980199019A000000000000000000000000000000000000000000000000000000000000000000000000000000000000000000000000117D</v>
      </c>
      <c r="CE5" s="95">
        <v>4</v>
      </c>
      <c r="CF5" s="21"/>
      <c r="CG5" s="18" t="str">
        <f t="shared" si="4"/>
        <v>00</v>
      </c>
      <c r="CH5" s="18">
        <f t="shared" si="5"/>
        <v>0</v>
      </c>
      <c r="CI5" s="20"/>
      <c r="CJ5" s="21"/>
    </row>
    <row r="6" spans="1:88" ht="49.5">
      <c r="A6" s="45"/>
      <c r="B6" s="169">
        <v>1</v>
      </c>
      <c r="C6" s="105" t="s">
        <v>3</v>
      </c>
      <c r="D6" s="104" t="s">
        <v>715</v>
      </c>
      <c r="E6" s="16">
        <v>1</v>
      </c>
      <c r="F6" s="101" t="str">
        <f t="shared" si="1"/>
        <v>000</v>
      </c>
      <c r="G6" s="22">
        <v>0</v>
      </c>
      <c r="H6" s="18" t="s">
        <v>18</v>
      </c>
      <c r="I6" s="23">
        <f>G6</f>
        <v>0</v>
      </c>
      <c r="J6" s="18">
        <v>1</v>
      </c>
      <c r="K6" s="18">
        <v>89</v>
      </c>
      <c r="L6" s="18" t="s">
        <v>505</v>
      </c>
      <c r="M6" s="18">
        <v>1</v>
      </c>
      <c r="N6" s="18">
        <v>28</v>
      </c>
      <c r="O6" s="19">
        <v>65</v>
      </c>
      <c r="P6" s="19">
        <v>66</v>
      </c>
      <c r="Q6" s="19">
        <v>67</v>
      </c>
      <c r="R6" s="19">
        <v>68</v>
      </c>
      <c r="S6" s="19">
        <v>69</v>
      </c>
      <c r="T6" s="19" t="s">
        <v>507</v>
      </c>
      <c r="U6" s="19" t="s">
        <v>508</v>
      </c>
      <c r="V6" s="19" t="s">
        <v>509</v>
      </c>
      <c r="W6" s="19" t="s">
        <v>510</v>
      </c>
      <c r="X6" s="19" t="s">
        <v>511</v>
      </c>
      <c r="Y6" s="19" t="s">
        <v>512</v>
      </c>
      <c r="Z6" s="19" t="s">
        <v>513</v>
      </c>
      <c r="AA6" s="19" t="s">
        <v>514</v>
      </c>
      <c r="AB6" s="19" t="s">
        <v>515</v>
      </c>
      <c r="AC6" s="19" t="s">
        <v>516</v>
      </c>
      <c r="AD6" s="19" t="s">
        <v>517</v>
      </c>
      <c r="AE6" s="19" t="s">
        <v>518</v>
      </c>
      <c r="AF6" s="19" t="s">
        <v>519</v>
      </c>
      <c r="AG6" s="19" t="s">
        <v>520</v>
      </c>
      <c r="AH6" s="19" t="s">
        <v>521</v>
      </c>
      <c r="AI6" s="19" t="s">
        <v>522</v>
      </c>
      <c r="AJ6" s="19" t="s">
        <v>523</v>
      </c>
      <c r="AK6" s="19" t="s">
        <v>524</v>
      </c>
      <c r="AL6" s="19">
        <v>130</v>
      </c>
      <c r="AM6" s="19">
        <v>131</v>
      </c>
      <c r="AN6" s="19">
        <v>132</v>
      </c>
      <c r="AO6" s="19">
        <v>133</v>
      </c>
      <c r="AP6" s="19">
        <v>134</v>
      </c>
      <c r="AQ6" s="19">
        <v>135</v>
      </c>
      <c r="AR6" s="19">
        <v>136</v>
      </c>
      <c r="AS6" s="19">
        <v>191</v>
      </c>
      <c r="AT6" s="19">
        <v>192</v>
      </c>
      <c r="AU6" s="19">
        <v>193</v>
      </c>
      <c r="AV6" s="19">
        <v>194</v>
      </c>
      <c r="AW6" s="19">
        <v>195</v>
      </c>
      <c r="AX6" s="19">
        <v>196</v>
      </c>
      <c r="AY6" s="19">
        <v>197</v>
      </c>
      <c r="AZ6" s="19">
        <v>198</v>
      </c>
      <c r="BA6" s="19">
        <v>199</v>
      </c>
      <c r="BB6" s="19" t="s">
        <v>525</v>
      </c>
      <c r="BC6" s="19">
        <v>0</v>
      </c>
      <c r="BD6" s="19">
        <v>0</v>
      </c>
      <c r="BE6" s="19">
        <v>0</v>
      </c>
      <c r="BF6" s="19">
        <v>0</v>
      </c>
      <c r="BG6" s="19">
        <v>0</v>
      </c>
      <c r="BH6" s="19">
        <v>0</v>
      </c>
      <c r="BI6" s="19">
        <v>0</v>
      </c>
      <c r="BJ6" s="19">
        <v>0</v>
      </c>
      <c r="BK6" s="19">
        <v>0</v>
      </c>
      <c r="BL6" s="19">
        <v>0</v>
      </c>
      <c r="BM6" s="19">
        <v>0</v>
      </c>
      <c r="BN6" s="19">
        <v>0</v>
      </c>
      <c r="BO6" s="19">
        <v>0</v>
      </c>
      <c r="BP6" s="19">
        <v>0</v>
      </c>
      <c r="BQ6" s="19">
        <v>0</v>
      </c>
      <c r="BR6" s="19">
        <v>0</v>
      </c>
      <c r="BS6" s="19">
        <v>0</v>
      </c>
      <c r="BT6" s="19">
        <v>0</v>
      </c>
      <c r="BU6" s="19">
        <v>0</v>
      </c>
      <c r="BV6" s="19">
        <v>0</v>
      </c>
      <c r="BW6" s="19">
        <v>0</v>
      </c>
      <c r="BX6" s="19">
        <v>0</v>
      </c>
      <c r="BY6" s="19">
        <v>0</v>
      </c>
      <c r="BZ6" s="19">
        <v>0</v>
      </c>
      <c r="CA6" s="18" t="str">
        <f t="shared" si="2"/>
        <v>04</v>
      </c>
      <c r="CB6" s="18" t="s">
        <v>25</v>
      </c>
      <c r="CC6" s="18">
        <f t="shared" si="0"/>
        <v>137</v>
      </c>
      <c r="CD6" s="16" t="str">
        <f t="shared" si="3"/>
        <v>7B000189AA012800650066006700680069006A006B006C006D006E00C900CA00CB00CC00CD00CE00CF00D000D100D2012D012E012F0130013101320133013401350136019101920193019401950196019701980199019A000000000000000000000000000000000000000000000000000000000000000000000000000000000000000000000000047D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6" s="95">
        <v>5</v>
      </c>
      <c r="CF6" s="21"/>
      <c r="CG6" s="18" t="str">
        <f t="shared" si="4"/>
        <v>00</v>
      </c>
      <c r="CH6" s="18">
        <f t="shared" si="5"/>
        <v>0</v>
      </c>
      <c r="CI6" s="20"/>
      <c r="CJ6" s="21"/>
    </row>
    <row r="7" spans="1:88" ht="49.5">
      <c r="A7" s="89"/>
      <c r="B7" s="170"/>
      <c r="C7" s="165" t="s">
        <v>342</v>
      </c>
      <c r="D7" s="104"/>
      <c r="E7" s="16">
        <v>2</v>
      </c>
      <c r="F7" s="101" t="str">
        <f t="shared" si="1"/>
        <v>127</v>
      </c>
      <c r="G7" s="22" t="s">
        <v>246</v>
      </c>
      <c r="H7" s="18" t="s">
        <v>18</v>
      </c>
      <c r="I7" s="23" t="str">
        <f t="shared" ref="I7:I8" si="7">G7</f>
        <v>7F</v>
      </c>
      <c r="J7" s="18">
        <v>1</v>
      </c>
      <c r="K7" s="18">
        <v>89</v>
      </c>
      <c r="L7" s="18" t="s">
        <v>505</v>
      </c>
      <c r="M7" s="18">
        <v>1</v>
      </c>
      <c r="N7" s="18">
        <v>28</v>
      </c>
      <c r="O7" s="19">
        <v>65</v>
      </c>
      <c r="P7" s="19">
        <v>66</v>
      </c>
      <c r="Q7" s="19">
        <v>67</v>
      </c>
      <c r="R7" s="19">
        <v>68</v>
      </c>
      <c r="S7" s="19">
        <v>69</v>
      </c>
      <c r="T7" s="19" t="s">
        <v>507</v>
      </c>
      <c r="U7" s="19" t="s">
        <v>508</v>
      </c>
      <c r="V7" s="19" t="s">
        <v>509</v>
      </c>
      <c r="W7" s="19" t="s">
        <v>510</v>
      </c>
      <c r="X7" s="19" t="s">
        <v>511</v>
      </c>
      <c r="Y7" s="19" t="s">
        <v>512</v>
      </c>
      <c r="Z7" s="19" t="s">
        <v>513</v>
      </c>
      <c r="AA7" s="19" t="s">
        <v>514</v>
      </c>
      <c r="AB7" s="19" t="s">
        <v>515</v>
      </c>
      <c r="AC7" s="19" t="s">
        <v>516</v>
      </c>
      <c r="AD7" s="19" t="s">
        <v>517</v>
      </c>
      <c r="AE7" s="19" t="s">
        <v>518</v>
      </c>
      <c r="AF7" s="19" t="s">
        <v>519</v>
      </c>
      <c r="AG7" s="19" t="s">
        <v>520</v>
      </c>
      <c r="AH7" s="19" t="s">
        <v>521</v>
      </c>
      <c r="AI7" s="19" t="s">
        <v>522</v>
      </c>
      <c r="AJ7" s="19" t="s">
        <v>523</v>
      </c>
      <c r="AK7" s="19" t="s">
        <v>524</v>
      </c>
      <c r="AL7" s="19">
        <v>130</v>
      </c>
      <c r="AM7" s="19">
        <v>131</v>
      </c>
      <c r="AN7" s="19">
        <v>132</v>
      </c>
      <c r="AO7" s="19">
        <v>133</v>
      </c>
      <c r="AP7" s="19">
        <v>134</v>
      </c>
      <c r="AQ7" s="19">
        <v>135</v>
      </c>
      <c r="AR7" s="19">
        <v>136</v>
      </c>
      <c r="AS7" s="19">
        <v>191</v>
      </c>
      <c r="AT7" s="19">
        <v>192</v>
      </c>
      <c r="AU7" s="19">
        <v>193</v>
      </c>
      <c r="AV7" s="19">
        <v>194</v>
      </c>
      <c r="AW7" s="19">
        <v>195</v>
      </c>
      <c r="AX7" s="19">
        <v>196</v>
      </c>
      <c r="AY7" s="19">
        <v>197</v>
      </c>
      <c r="AZ7" s="19">
        <v>198</v>
      </c>
      <c r="BA7" s="19">
        <v>199</v>
      </c>
      <c r="BB7" s="19" t="s">
        <v>525</v>
      </c>
      <c r="BC7" s="19">
        <v>0</v>
      </c>
      <c r="BD7" s="19">
        <v>0</v>
      </c>
      <c r="BE7" s="19">
        <v>0</v>
      </c>
      <c r="BF7" s="19">
        <v>0</v>
      </c>
      <c r="BG7" s="19">
        <v>0</v>
      </c>
      <c r="BH7" s="19">
        <v>0</v>
      </c>
      <c r="BI7" s="19">
        <v>0</v>
      </c>
      <c r="BJ7" s="19">
        <v>0</v>
      </c>
      <c r="BK7" s="19">
        <v>0</v>
      </c>
      <c r="BL7" s="19">
        <v>0</v>
      </c>
      <c r="BM7" s="19">
        <v>0</v>
      </c>
      <c r="BN7" s="19">
        <v>0</v>
      </c>
      <c r="BO7" s="19">
        <v>0</v>
      </c>
      <c r="BP7" s="19">
        <v>0</v>
      </c>
      <c r="BQ7" s="19">
        <v>0</v>
      </c>
      <c r="BR7" s="19">
        <v>0</v>
      </c>
      <c r="BS7" s="19">
        <v>0</v>
      </c>
      <c r="BT7" s="19">
        <v>0</v>
      </c>
      <c r="BU7" s="19">
        <v>0</v>
      </c>
      <c r="BV7" s="19">
        <v>0</v>
      </c>
      <c r="BW7" s="19">
        <v>0</v>
      </c>
      <c r="BX7" s="19">
        <v>0</v>
      </c>
      <c r="BY7" s="19">
        <v>0</v>
      </c>
      <c r="BZ7" s="19">
        <v>0</v>
      </c>
      <c r="CA7" s="18" t="str">
        <f t="shared" si="2"/>
        <v>01</v>
      </c>
      <c r="CB7" s="18" t="s">
        <v>25</v>
      </c>
      <c r="CC7" s="18">
        <f t="shared" si="0"/>
        <v>137</v>
      </c>
      <c r="CD7" s="16" t="str">
        <f t="shared" si="3"/>
        <v>7B7F0189AA012800650066006700680069006A006B006C006D006E00C900CA00CB00CC00CD00CE00CF00D000D100D2012D012E012F0130013101320133013401350136019101920193019401950196019701980199019A000000000000000000000000000000000000000000000000000000000000000000000000000000000000000000000000017D</v>
      </c>
      <c r="CE7" s="95">
        <v>6</v>
      </c>
      <c r="CF7" s="21"/>
      <c r="CG7" s="18" t="str">
        <f t="shared" si="4"/>
        <v>00</v>
      </c>
      <c r="CH7" s="18">
        <f t="shared" si="5"/>
        <v>0</v>
      </c>
      <c r="CI7" s="20"/>
      <c r="CJ7" s="21"/>
    </row>
    <row r="8" spans="1:88" ht="49.5">
      <c r="A8" s="27"/>
      <c r="B8" s="171"/>
      <c r="C8" s="166"/>
      <c r="D8" s="104"/>
      <c r="E8" s="16">
        <v>3</v>
      </c>
      <c r="F8" s="101" t="str">
        <f t="shared" si="1"/>
        <v>255</v>
      </c>
      <c r="G8" s="22" t="s">
        <v>22</v>
      </c>
      <c r="H8" s="18" t="s">
        <v>18</v>
      </c>
      <c r="I8" s="23" t="str">
        <f t="shared" si="7"/>
        <v>FF</v>
      </c>
      <c r="J8" s="18">
        <v>1</v>
      </c>
      <c r="K8" s="18">
        <v>89</v>
      </c>
      <c r="L8" s="18" t="s">
        <v>505</v>
      </c>
      <c r="M8" s="18">
        <v>1</v>
      </c>
      <c r="N8" s="18">
        <v>28</v>
      </c>
      <c r="O8" s="19">
        <v>65</v>
      </c>
      <c r="P8" s="19">
        <v>66</v>
      </c>
      <c r="Q8" s="19">
        <v>67</v>
      </c>
      <c r="R8" s="19">
        <v>68</v>
      </c>
      <c r="S8" s="19">
        <v>69</v>
      </c>
      <c r="T8" s="19" t="s">
        <v>507</v>
      </c>
      <c r="U8" s="19" t="s">
        <v>508</v>
      </c>
      <c r="V8" s="19" t="s">
        <v>509</v>
      </c>
      <c r="W8" s="19" t="s">
        <v>510</v>
      </c>
      <c r="X8" s="19" t="s">
        <v>511</v>
      </c>
      <c r="Y8" s="19" t="s">
        <v>512</v>
      </c>
      <c r="Z8" s="19" t="s">
        <v>513</v>
      </c>
      <c r="AA8" s="19" t="s">
        <v>514</v>
      </c>
      <c r="AB8" s="19" t="s">
        <v>515</v>
      </c>
      <c r="AC8" s="19" t="s">
        <v>516</v>
      </c>
      <c r="AD8" s="19" t="s">
        <v>517</v>
      </c>
      <c r="AE8" s="19" t="s">
        <v>518</v>
      </c>
      <c r="AF8" s="19" t="s">
        <v>519</v>
      </c>
      <c r="AG8" s="19" t="s">
        <v>520</v>
      </c>
      <c r="AH8" s="19" t="s">
        <v>521</v>
      </c>
      <c r="AI8" s="19" t="s">
        <v>522</v>
      </c>
      <c r="AJ8" s="19" t="s">
        <v>523</v>
      </c>
      <c r="AK8" s="19" t="s">
        <v>524</v>
      </c>
      <c r="AL8" s="19">
        <v>130</v>
      </c>
      <c r="AM8" s="19">
        <v>131</v>
      </c>
      <c r="AN8" s="19">
        <v>132</v>
      </c>
      <c r="AO8" s="19">
        <v>133</v>
      </c>
      <c r="AP8" s="19">
        <v>134</v>
      </c>
      <c r="AQ8" s="19">
        <v>135</v>
      </c>
      <c r="AR8" s="19">
        <v>136</v>
      </c>
      <c r="AS8" s="19">
        <v>191</v>
      </c>
      <c r="AT8" s="19">
        <v>192</v>
      </c>
      <c r="AU8" s="19">
        <v>193</v>
      </c>
      <c r="AV8" s="19">
        <v>194</v>
      </c>
      <c r="AW8" s="19">
        <v>195</v>
      </c>
      <c r="AX8" s="19">
        <v>196</v>
      </c>
      <c r="AY8" s="19">
        <v>197</v>
      </c>
      <c r="AZ8" s="19">
        <v>198</v>
      </c>
      <c r="BA8" s="19">
        <v>199</v>
      </c>
      <c r="BB8" s="19" t="s">
        <v>525</v>
      </c>
      <c r="BC8" s="19">
        <v>0</v>
      </c>
      <c r="BD8" s="19">
        <v>0</v>
      </c>
      <c r="BE8" s="19">
        <v>0</v>
      </c>
      <c r="BF8" s="19">
        <v>0</v>
      </c>
      <c r="BG8" s="19">
        <v>0</v>
      </c>
      <c r="BH8" s="19">
        <v>0</v>
      </c>
      <c r="BI8" s="19">
        <v>0</v>
      </c>
      <c r="BJ8" s="19">
        <v>0</v>
      </c>
      <c r="BK8" s="19">
        <v>0</v>
      </c>
      <c r="BL8" s="19">
        <v>0</v>
      </c>
      <c r="BM8" s="19">
        <v>0</v>
      </c>
      <c r="BN8" s="19">
        <v>0</v>
      </c>
      <c r="BO8" s="19">
        <v>0</v>
      </c>
      <c r="BP8" s="19">
        <v>0</v>
      </c>
      <c r="BQ8" s="19">
        <v>0</v>
      </c>
      <c r="BR8" s="19">
        <v>0</v>
      </c>
      <c r="BS8" s="19">
        <v>0</v>
      </c>
      <c r="BT8" s="19">
        <v>0</v>
      </c>
      <c r="BU8" s="19">
        <v>0</v>
      </c>
      <c r="BV8" s="19">
        <v>0</v>
      </c>
      <c r="BW8" s="19">
        <v>0</v>
      </c>
      <c r="BX8" s="19">
        <v>0</v>
      </c>
      <c r="BY8" s="19">
        <v>0</v>
      </c>
      <c r="BZ8" s="19">
        <v>0</v>
      </c>
      <c r="CA8" s="18" t="str">
        <f t="shared" si="2"/>
        <v>01</v>
      </c>
      <c r="CB8" s="18" t="s">
        <v>25</v>
      </c>
      <c r="CC8" s="18">
        <f t="shared" si="0"/>
        <v>137</v>
      </c>
      <c r="CD8" s="16" t="str">
        <f t="shared" si="3"/>
        <v>7BFF0189AA012800650066006700680069006A006B006C006D006E00C900CA00CB00CC00CD00CE00CF00D000D100D2012D012E012F0130013101320133013401350136019101920193019401950196019701980199019A000000000000000000000000000000000000000000000000000000000000000000000000000000000000000000000000017D</v>
      </c>
      <c r="CE8" s="95">
        <v>7</v>
      </c>
      <c r="CF8" s="21"/>
      <c r="CG8" s="18" t="str">
        <f t="shared" si="4"/>
        <v>00</v>
      </c>
      <c r="CH8" s="18">
        <f t="shared" si="5"/>
        <v>0</v>
      </c>
      <c r="CI8" s="20"/>
      <c r="CJ8" s="21"/>
    </row>
    <row r="9" spans="1:88" ht="49.5">
      <c r="A9" s="27"/>
      <c r="B9" s="169">
        <v>2</v>
      </c>
      <c r="C9" s="105" t="s">
        <v>247</v>
      </c>
      <c r="D9" s="104" t="s">
        <v>716</v>
      </c>
      <c r="E9" s="16">
        <v>1</v>
      </c>
      <c r="F9" s="101" t="str">
        <f t="shared" si="1"/>
        <v>000</v>
      </c>
      <c r="G9" s="22">
        <v>0</v>
      </c>
      <c r="H9" s="18" t="s">
        <v>18</v>
      </c>
      <c r="I9" s="18">
        <v>1</v>
      </c>
      <c r="J9" s="23">
        <f>G9</f>
        <v>0</v>
      </c>
      <c r="K9" s="18">
        <v>89</v>
      </c>
      <c r="L9" s="18" t="s">
        <v>505</v>
      </c>
      <c r="M9" s="18">
        <v>1</v>
      </c>
      <c r="N9" s="18">
        <v>28</v>
      </c>
      <c r="O9" s="19">
        <v>65</v>
      </c>
      <c r="P9" s="19">
        <v>66</v>
      </c>
      <c r="Q9" s="19">
        <v>67</v>
      </c>
      <c r="R9" s="19">
        <v>68</v>
      </c>
      <c r="S9" s="19">
        <v>69</v>
      </c>
      <c r="T9" s="19" t="s">
        <v>507</v>
      </c>
      <c r="U9" s="19" t="s">
        <v>508</v>
      </c>
      <c r="V9" s="19" t="s">
        <v>509</v>
      </c>
      <c r="W9" s="19" t="s">
        <v>510</v>
      </c>
      <c r="X9" s="19" t="s">
        <v>511</v>
      </c>
      <c r="Y9" s="19" t="s">
        <v>512</v>
      </c>
      <c r="Z9" s="19" t="s">
        <v>513</v>
      </c>
      <c r="AA9" s="19" t="s">
        <v>514</v>
      </c>
      <c r="AB9" s="19" t="s">
        <v>515</v>
      </c>
      <c r="AC9" s="19" t="s">
        <v>516</v>
      </c>
      <c r="AD9" s="19" t="s">
        <v>517</v>
      </c>
      <c r="AE9" s="19" t="s">
        <v>518</v>
      </c>
      <c r="AF9" s="19" t="s">
        <v>519</v>
      </c>
      <c r="AG9" s="19" t="s">
        <v>520</v>
      </c>
      <c r="AH9" s="19" t="s">
        <v>521</v>
      </c>
      <c r="AI9" s="19" t="s">
        <v>522</v>
      </c>
      <c r="AJ9" s="19" t="s">
        <v>523</v>
      </c>
      <c r="AK9" s="19" t="s">
        <v>524</v>
      </c>
      <c r="AL9" s="19">
        <v>130</v>
      </c>
      <c r="AM9" s="19">
        <v>131</v>
      </c>
      <c r="AN9" s="19">
        <v>132</v>
      </c>
      <c r="AO9" s="19">
        <v>133</v>
      </c>
      <c r="AP9" s="19">
        <v>134</v>
      </c>
      <c r="AQ9" s="19">
        <v>135</v>
      </c>
      <c r="AR9" s="19">
        <v>136</v>
      </c>
      <c r="AS9" s="19">
        <v>191</v>
      </c>
      <c r="AT9" s="19">
        <v>192</v>
      </c>
      <c r="AU9" s="19">
        <v>193</v>
      </c>
      <c r="AV9" s="19">
        <v>194</v>
      </c>
      <c r="AW9" s="19">
        <v>195</v>
      </c>
      <c r="AX9" s="19">
        <v>196</v>
      </c>
      <c r="AY9" s="19">
        <v>197</v>
      </c>
      <c r="AZ9" s="19">
        <v>198</v>
      </c>
      <c r="BA9" s="19">
        <v>199</v>
      </c>
      <c r="BB9" s="19" t="s">
        <v>525</v>
      </c>
      <c r="BC9" s="19">
        <v>0</v>
      </c>
      <c r="BD9" s="19">
        <v>0</v>
      </c>
      <c r="BE9" s="19">
        <v>0</v>
      </c>
      <c r="BF9" s="19">
        <v>0</v>
      </c>
      <c r="BG9" s="19">
        <v>0</v>
      </c>
      <c r="BH9" s="19">
        <v>0</v>
      </c>
      <c r="BI9" s="19">
        <v>0</v>
      </c>
      <c r="BJ9" s="19">
        <v>0</v>
      </c>
      <c r="BK9" s="19">
        <v>0</v>
      </c>
      <c r="BL9" s="19">
        <v>0</v>
      </c>
      <c r="BM9" s="19">
        <v>0</v>
      </c>
      <c r="BN9" s="19">
        <v>0</v>
      </c>
      <c r="BO9" s="19">
        <v>0</v>
      </c>
      <c r="BP9" s="19">
        <v>0</v>
      </c>
      <c r="BQ9" s="19">
        <v>0</v>
      </c>
      <c r="BR9" s="19">
        <v>0</v>
      </c>
      <c r="BS9" s="19">
        <v>0</v>
      </c>
      <c r="BT9" s="19">
        <v>0</v>
      </c>
      <c r="BU9" s="19">
        <v>0</v>
      </c>
      <c r="BV9" s="19">
        <v>0</v>
      </c>
      <c r="BW9" s="19">
        <v>0</v>
      </c>
      <c r="BX9" s="19">
        <v>0</v>
      </c>
      <c r="BY9" s="19">
        <v>0</v>
      </c>
      <c r="BZ9" s="19">
        <v>0</v>
      </c>
      <c r="CA9" s="18" t="str">
        <f t="shared" si="2"/>
        <v>04</v>
      </c>
      <c r="CB9" s="18" t="s">
        <v>25</v>
      </c>
      <c r="CC9" s="18">
        <f t="shared" si="0"/>
        <v>137</v>
      </c>
      <c r="CD9" s="16" t="str">
        <f t="shared" si="3"/>
        <v>7B010089AA012800650066006700680069006A006B006C006D006E00C900CA00CB00CC00CD00CE00CF00D000D100D2012D012E012F0130013101320133013401350136019101920193019401950196019701980199019A000000000000000000000000000000000000000000000000000000000000000000000000000000000000000000000000047D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9" s="95">
        <v>8</v>
      </c>
      <c r="CF9" s="21"/>
      <c r="CG9" s="18" t="str">
        <f t="shared" si="4"/>
        <v>00</v>
      </c>
      <c r="CH9" s="18">
        <f t="shared" si="5"/>
        <v>0</v>
      </c>
      <c r="CI9" s="20"/>
      <c r="CJ9" s="21"/>
    </row>
    <row r="10" spans="1:88" ht="49.5">
      <c r="A10" s="27"/>
      <c r="B10" s="170"/>
      <c r="C10" s="165" t="s">
        <v>343</v>
      </c>
      <c r="D10" s="104"/>
      <c r="E10" s="16">
        <v>2</v>
      </c>
      <c r="F10" s="101" t="str">
        <f t="shared" si="1"/>
        <v>127</v>
      </c>
      <c r="G10" s="22" t="s">
        <v>246</v>
      </c>
      <c r="H10" s="18" t="s">
        <v>18</v>
      </c>
      <c r="I10" s="18">
        <v>1</v>
      </c>
      <c r="J10" s="23" t="str">
        <f t="shared" ref="J10:J11" si="8">G10</f>
        <v>7F</v>
      </c>
      <c r="K10" s="18">
        <v>89</v>
      </c>
      <c r="L10" s="18" t="s">
        <v>505</v>
      </c>
      <c r="M10" s="18">
        <v>1</v>
      </c>
      <c r="N10" s="18">
        <v>28</v>
      </c>
      <c r="O10" s="19">
        <v>65</v>
      </c>
      <c r="P10" s="19">
        <v>66</v>
      </c>
      <c r="Q10" s="19">
        <v>67</v>
      </c>
      <c r="R10" s="19">
        <v>68</v>
      </c>
      <c r="S10" s="19">
        <v>69</v>
      </c>
      <c r="T10" s="19" t="s">
        <v>507</v>
      </c>
      <c r="U10" s="19" t="s">
        <v>508</v>
      </c>
      <c r="V10" s="19" t="s">
        <v>509</v>
      </c>
      <c r="W10" s="19" t="s">
        <v>510</v>
      </c>
      <c r="X10" s="19" t="s">
        <v>511</v>
      </c>
      <c r="Y10" s="19" t="s">
        <v>512</v>
      </c>
      <c r="Z10" s="19" t="s">
        <v>513</v>
      </c>
      <c r="AA10" s="19" t="s">
        <v>514</v>
      </c>
      <c r="AB10" s="19" t="s">
        <v>515</v>
      </c>
      <c r="AC10" s="19" t="s">
        <v>516</v>
      </c>
      <c r="AD10" s="19" t="s">
        <v>517</v>
      </c>
      <c r="AE10" s="19" t="s">
        <v>518</v>
      </c>
      <c r="AF10" s="19" t="s">
        <v>519</v>
      </c>
      <c r="AG10" s="19" t="s">
        <v>520</v>
      </c>
      <c r="AH10" s="19" t="s">
        <v>521</v>
      </c>
      <c r="AI10" s="19" t="s">
        <v>522</v>
      </c>
      <c r="AJ10" s="19" t="s">
        <v>523</v>
      </c>
      <c r="AK10" s="19" t="s">
        <v>524</v>
      </c>
      <c r="AL10" s="19">
        <v>130</v>
      </c>
      <c r="AM10" s="19">
        <v>131</v>
      </c>
      <c r="AN10" s="19">
        <v>132</v>
      </c>
      <c r="AO10" s="19">
        <v>133</v>
      </c>
      <c r="AP10" s="19">
        <v>134</v>
      </c>
      <c r="AQ10" s="19">
        <v>135</v>
      </c>
      <c r="AR10" s="19">
        <v>136</v>
      </c>
      <c r="AS10" s="19">
        <v>191</v>
      </c>
      <c r="AT10" s="19">
        <v>192</v>
      </c>
      <c r="AU10" s="19">
        <v>193</v>
      </c>
      <c r="AV10" s="19">
        <v>194</v>
      </c>
      <c r="AW10" s="19">
        <v>195</v>
      </c>
      <c r="AX10" s="19">
        <v>196</v>
      </c>
      <c r="AY10" s="19">
        <v>197</v>
      </c>
      <c r="AZ10" s="19">
        <v>198</v>
      </c>
      <c r="BA10" s="19">
        <v>199</v>
      </c>
      <c r="BB10" s="19" t="s">
        <v>525</v>
      </c>
      <c r="BC10" s="19">
        <v>0</v>
      </c>
      <c r="BD10" s="19">
        <v>0</v>
      </c>
      <c r="BE10" s="19">
        <v>0</v>
      </c>
      <c r="BF10" s="19">
        <v>0</v>
      </c>
      <c r="BG10" s="19">
        <v>0</v>
      </c>
      <c r="BH10" s="19">
        <v>0</v>
      </c>
      <c r="BI10" s="19">
        <v>0</v>
      </c>
      <c r="BJ10" s="19">
        <v>0</v>
      </c>
      <c r="BK10" s="19">
        <v>0</v>
      </c>
      <c r="BL10" s="19">
        <v>0</v>
      </c>
      <c r="BM10" s="19">
        <v>0</v>
      </c>
      <c r="BN10" s="19">
        <v>0</v>
      </c>
      <c r="BO10" s="19">
        <v>0</v>
      </c>
      <c r="BP10" s="19">
        <v>0</v>
      </c>
      <c r="BQ10" s="19">
        <v>0</v>
      </c>
      <c r="BR10" s="19">
        <v>0</v>
      </c>
      <c r="BS10" s="19">
        <v>0</v>
      </c>
      <c r="BT10" s="19">
        <v>0</v>
      </c>
      <c r="BU10" s="19">
        <v>0</v>
      </c>
      <c r="BV10" s="19">
        <v>0</v>
      </c>
      <c r="BW10" s="19">
        <v>0</v>
      </c>
      <c r="BX10" s="19">
        <v>0</v>
      </c>
      <c r="BY10" s="19">
        <v>0</v>
      </c>
      <c r="BZ10" s="19">
        <v>0</v>
      </c>
      <c r="CA10" s="18" t="str">
        <f t="shared" si="2"/>
        <v>01</v>
      </c>
      <c r="CB10" s="18" t="s">
        <v>25</v>
      </c>
      <c r="CC10" s="18">
        <f t="shared" si="0"/>
        <v>137</v>
      </c>
      <c r="CD10" s="16" t="str">
        <f t="shared" si="3"/>
        <v>7B017F89AA012800650066006700680069006A006B006C006D006E00C900CA00CB00CC00CD00CE00CF00D000D100D2012D012E012F0130013101320133013401350136019101920193019401950196019701980199019A000000000000000000000000000000000000000000000000000000000000000000000000000000000000000000000000017D</v>
      </c>
      <c r="CE10" s="95">
        <v>9</v>
      </c>
      <c r="CF10" s="21"/>
      <c r="CG10" s="18" t="str">
        <f t="shared" si="4"/>
        <v>00</v>
      </c>
      <c r="CH10" s="18">
        <f t="shared" si="5"/>
        <v>0</v>
      </c>
      <c r="CI10" s="20"/>
      <c r="CJ10" s="21"/>
    </row>
    <row r="11" spans="1:88" ht="49.5">
      <c r="A11" s="89"/>
      <c r="B11" s="171"/>
      <c r="C11" s="166"/>
      <c r="D11" s="104"/>
      <c r="E11" s="16">
        <v>3</v>
      </c>
      <c r="F11" s="101" t="str">
        <f t="shared" si="1"/>
        <v>255</v>
      </c>
      <c r="G11" s="22" t="s">
        <v>22</v>
      </c>
      <c r="H11" s="18" t="s">
        <v>18</v>
      </c>
      <c r="I11" s="18">
        <v>1</v>
      </c>
      <c r="J11" s="23" t="str">
        <f t="shared" si="8"/>
        <v>FF</v>
      </c>
      <c r="K11" s="18">
        <v>89</v>
      </c>
      <c r="L11" s="18" t="s">
        <v>505</v>
      </c>
      <c r="M11" s="18">
        <v>1</v>
      </c>
      <c r="N11" s="18">
        <v>28</v>
      </c>
      <c r="O11" s="19">
        <v>65</v>
      </c>
      <c r="P11" s="19">
        <v>66</v>
      </c>
      <c r="Q11" s="19">
        <v>67</v>
      </c>
      <c r="R11" s="19">
        <v>68</v>
      </c>
      <c r="S11" s="19">
        <v>69</v>
      </c>
      <c r="T11" s="19" t="s">
        <v>507</v>
      </c>
      <c r="U11" s="19" t="s">
        <v>508</v>
      </c>
      <c r="V11" s="19" t="s">
        <v>509</v>
      </c>
      <c r="W11" s="19" t="s">
        <v>510</v>
      </c>
      <c r="X11" s="19" t="s">
        <v>511</v>
      </c>
      <c r="Y11" s="19" t="s">
        <v>512</v>
      </c>
      <c r="Z11" s="19" t="s">
        <v>513</v>
      </c>
      <c r="AA11" s="19" t="s">
        <v>514</v>
      </c>
      <c r="AB11" s="19" t="s">
        <v>515</v>
      </c>
      <c r="AC11" s="19" t="s">
        <v>516</v>
      </c>
      <c r="AD11" s="19" t="s">
        <v>517</v>
      </c>
      <c r="AE11" s="19" t="s">
        <v>518</v>
      </c>
      <c r="AF11" s="19" t="s">
        <v>519</v>
      </c>
      <c r="AG11" s="19" t="s">
        <v>520</v>
      </c>
      <c r="AH11" s="19" t="s">
        <v>521</v>
      </c>
      <c r="AI11" s="19" t="s">
        <v>522</v>
      </c>
      <c r="AJ11" s="19" t="s">
        <v>523</v>
      </c>
      <c r="AK11" s="19" t="s">
        <v>524</v>
      </c>
      <c r="AL11" s="19">
        <v>130</v>
      </c>
      <c r="AM11" s="19">
        <v>131</v>
      </c>
      <c r="AN11" s="19">
        <v>132</v>
      </c>
      <c r="AO11" s="19">
        <v>133</v>
      </c>
      <c r="AP11" s="19">
        <v>134</v>
      </c>
      <c r="AQ11" s="19">
        <v>135</v>
      </c>
      <c r="AR11" s="19">
        <v>136</v>
      </c>
      <c r="AS11" s="19">
        <v>191</v>
      </c>
      <c r="AT11" s="19">
        <v>192</v>
      </c>
      <c r="AU11" s="19">
        <v>193</v>
      </c>
      <c r="AV11" s="19">
        <v>194</v>
      </c>
      <c r="AW11" s="19">
        <v>195</v>
      </c>
      <c r="AX11" s="19">
        <v>196</v>
      </c>
      <c r="AY11" s="19">
        <v>197</v>
      </c>
      <c r="AZ11" s="19">
        <v>198</v>
      </c>
      <c r="BA11" s="19">
        <v>199</v>
      </c>
      <c r="BB11" s="19" t="s">
        <v>525</v>
      </c>
      <c r="BC11" s="19">
        <v>0</v>
      </c>
      <c r="BD11" s="19">
        <v>0</v>
      </c>
      <c r="BE11" s="19">
        <v>0</v>
      </c>
      <c r="BF11" s="19">
        <v>0</v>
      </c>
      <c r="BG11" s="19">
        <v>0</v>
      </c>
      <c r="BH11" s="19">
        <v>0</v>
      </c>
      <c r="BI11" s="19">
        <v>0</v>
      </c>
      <c r="BJ11" s="19">
        <v>0</v>
      </c>
      <c r="BK11" s="19">
        <v>0</v>
      </c>
      <c r="BL11" s="19">
        <v>0</v>
      </c>
      <c r="BM11" s="19">
        <v>0</v>
      </c>
      <c r="BN11" s="19">
        <v>0</v>
      </c>
      <c r="BO11" s="19">
        <v>0</v>
      </c>
      <c r="BP11" s="19">
        <v>0</v>
      </c>
      <c r="BQ11" s="19">
        <v>0</v>
      </c>
      <c r="BR11" s="19">
        <v>0</v>
      </c>
      <c r="BS11" s="19">
        <v>0</v>
      </c>
      <c r="BT11" s="19">
        <v>0</v>
      </c>
      <c r="BU11" s="19">
        <v>0</v>
      </c>
      <c r="BV11" s="19">
        <v>0</v>
      </c>
      <c r="BW11" s="19">
        <v>0</v>
      </c>
      <c r="BX11" s="19">
        <v>0</v>
      </c>
      <c r="BY11" s="19">
        <v>0</v>
      </c>
      <c r="BZ11" s="19">
        <v>0</v>
      </c>
      <c r="CA11" s="18" t="str">
        <f t="shared" si="2"/>
        <v>01</v>
      </c>
      <c r="CB11" s="18" t="s">
        <v>25</v>
      </c>
      <c r="CC11" s="18">
        <f t="shared" si="0"/>
        <v>137</v>
      </c>
      <c r="CD11" s="16" t="str">
        <f t="shared" si="3"/>
        <v>7B01FF89AA012800650066006700680069006A006B006C006D006E00C900CA00CB00CC00CD00CE00CF00D000D100D2012D012E012F0130013101320133013401350136019101920193019401950196019701980199019A000000000000000000000000000000000000000000000000000000000000000000000000000000000000000000000000017D</v>
      </c>
      <c r="CE11" s="95">
        <v>10</v>
      </c>
      <c r="CF11" s="21"/>
      <c r="CG11" s="18" t="str">
        <f t="shared" si="4"/>
        <v>00</v>
      </c>
      <c r="CH11" s="18">
        <f t="shared" si="5"/>
        <v>0</v>
      </c>
      <c r="CI11" s="20"/>
      <c r="CJ11" s="21"/>
    </row>
    <row r="12" spans="1:88" ht="49.5">
      <c r="A12" s="89"/>
      <c r="B12" s="169">
        <v>3</v>
      </c>
      <c r="C12" s="105" t="s">
        <v>248</v>
      </c>
      <c r="D12" s="104" t="s">
        <v>459</v>
      </c>
      <c r="E12" s="16">
        <v>1</v>
      </c>
      <c r="F12" s="101" t="str">
        <f t="shared" si="1"/>
        <v>000</v>
      </c>
      <c r="G12" s="22">
        <v>0</v>
      </c>
      <c r="H12" s="18" t="s">
        <v>18</v>
      </c>
      <c r="I12" s="18">
        <v>1</v>
      </c>
      <c r="J12" s="18">
        <v>1</v>
      </c>
      <c r="K12" s="23">
        <f>G12</f>
        <v>0</v>
      </c>
      <c r="L12" s="18" t="s">
        <v>505</v>
      </c>
      <c r="M12" s="18">
        <v>1</v>
      </c>
      <c r="N12" s="18">
        <v>28</v>
      </c>
      <c r="O12" s="19">
        <v>65</v>
      </c>
      <c r="P12" s="19">
        <v>66</v>
      </c>
      <c r="Q12" s="19">
        <v>67</v>
      </c>
      <c r="R12" s="19">
        <v>68</v>
      </c>
      <c r="S12" s="19">
        <v>69</v>
      </c>
      <c r="T12" s="19" t="s">
        <v>507</v>
      </c>
      <c r="U12" s="19" t="s">
        <v>508</v>
      </c>
      <c r="V12" s="19" t="s">
        <v>509</v>
      </c>
      <c r="W12" s="19" t="s">
        <v>510</v>
      </c>
      <c r="X12" s="19" t="s">
        <v>511</v>
      </c>
      <c r="Y12" s="19" t="s">
        <v>512</v>
      </c>
      <c r="Z12" s="19" t="s">
        <v>513</v>
      </c>
      <c r="AA12" s="19" t="s">
        <v>514</v>
      </c>
      <c r="AB12" s="19" t="s">
        <v>515</v>
      </c>
      <c r="AC12" s="19" t="s">
        <v>516</v>
      </c>
      <c r="AD12" s="19" t="s">
        <v>517</v>
      </c>
      <c r="AE12" s="19" t="s">
        <v>518</v>
      </c>
      <c r="AF12" s="19" t="s">
        <v>519</v>
      </c>
      <c r="AG12" s="19" t="s">
        <v>520</v>
      </c>
      <c r="AH12" s="19" t="s">
        <v>521</v>
      </c>
      <c r="AI12" s="19" t="s">
        <v>522</v>
      </c>
      <c r="AJ12" s="19" t="s">
        <v>523</v>
      </c>
      <c r="AK12" s="19" t="s">
        <v>524</v>
      </c>
      <c r="AL12" s="19">
        <v>130</v>
      </c>
      <c r="AM12" s="19">
        <v>131</v>
      </c>
      <c r="AN12" s="19">
        <v>132</v>
      </c>
      <c r="AO12" s="19">
        <v>133</v>
      </c>
      <c r="AP12" s="19">
        <v>134</v>
      </c>
      <c r="AQ12" s="19">
        <v>135</v>
      </c>
      <c r="AR12" s="19">
        <v>136</v>
      </c>
      <c r="AS12" s="19">
        <v>191</v>
      </c>
      <c r="AT12" s="19">
        <v>192</v>
      </c>
      <c r="AU12" s="19">
        <v>193</v>
      </c>
      <c r="AV12" s="19">
        <v>194</v>
      </c>
      <c r="AW12" s="19">
        <v>195</v>
      </c>
      <c r="AX12" s="19">
        <v>196</v>
      </c>
      <c r="AY12" s="19">
        <v>197</v>
      </c>
      <c r="AZ12" s="19">
        <v>198</v>
      </c>
      <c r="BA12" s="19">
        <v>199</v>
      </c>
      <c r="BB12" s="19" t="s">
        <v>525</v>
      </c>
      <c r="BC12" s="19">
        <v>0</v>
      </c>
      <c r="BD12" s="19">
        <v>0</v>
      </c>
      <c r="BE12" s="19">
        <v>0</v>
      </c>
      <c r="BF12" s="19">
        <v>0</v>
      </c>
      <c r="BG12" s="19">
        <v>0</v>
      </c>
      <c r="BH12" s="19">
        <v>0</v>
      </c>
      <c r="BI12" s="19">
        <v>0</v>
      </c>
      <c r="BJ12" s="19">
        <v>0</v>
      </c>
      <c r="BK12" s="19">
        <v>0</v>
      </c>
      <c r="BL12" s="19">
        <v>0</v>
      </c>
      <c r="BM12" s="19">
        <v>0</v>
      </c>
      <c r="BN12" s="19">
        <v>0</v>
      </c>
      <c r="BO12" s="19">
        <v>0</v>
      </c>
      <c r="BP12" s="19">
        <v>0</v>
      </c>
      <c r="BQ12" s="19">
        <v>0</v>
      </c>
      <c r="BR12" s="19">
        <v>0</v>
      </c>
      <c r="BS12" s="19">
        <v>0</v>
      </c>
      <c r="BT12" s="19">
        <v>0</v>
      </c>
      <c r="BU12" s="19">
        <v>0</v>
      </c>
      <c r="BV12" s="19">
        <v>0</v>
      </c>
      <c r="BW12" s="19">
        <v>0</v>
      </c>
      <c r="BX12" s="19">
        <v>0</v>
      </c>
      <c r="BY12" s="19">
        <v>0</v>
      </c>
      <c r="BZ12" s="19">
        <v>0</v>
      </c>
      <c r="CA12" s="18" t="str">
        <f t="shared" si="2"/>
        <v>04</v>
      </c>
      <c r="CB12" s="18" t="s">
        <v>25</v>
      </c>
      <c r="CC12" s="18">
        <f t="shared" si="0"/>
        <v>137</v>
      </c>
      <c r="CD12" s="16" t="str">
        <f t="shared" si="3"/>
        <v>7B010100AA012800650066006700680069006A006B006C006D006E00C900CA00CB00CC00CD00CE00CF00D000D100D2012D012E012F0130013101320133013401350136019101920193019401950196019701980199019A000000000000000000000000000000000000000000000000000000000000000000000000000000000000000000000000047D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2" s="95">
        <v>11</v>
      </c>
      <c r="CF12" s="21"/>
      <c r="CG12" s="18" t="str">
        <f t="shared" si="4"/>
        <v>00</v>
      </c>
      <c r="CH12" s="18">
        <f t="shared" si="5"/>
        <v>0</v>
      </c>
      <c r="CI12" s="20"/>
      <c r="CJ12" s="21"/>
    </row>
    <row r="13" spans="1:88" ht="49.5">
      <c r="A13" s="89"/>
      <c r="B13" s="170"/>
      <c r="C13" s="165" t="s">
        <v>345</v>
      </c>
      <c r="D13" s="104"/>
      <c r="E13" s="16">
        <v>2</v>
      </c>
      <c r="F13" s="101" t="str">
        <f t="shared" si="1"/>
        <v>127</v>
      </c>
      <c r="G13" s="22" t="s">
        <v>246</v>
      </c>
      <c r="H13" s="18" t="s">
        <v>18</v>
      </c>
      <c r="I13" s="18">
        <v>1</v>
      </c>
      <c r="J13" s="18">
        <v>1</v>
      </c>
      <c r="K13" s="23" t="str">
        <f t="shared" ref="K13:K14" si="9">G13</f>
        <v>7F</v>
      </c>
      <c r="L13" s="18" t="s">
        <v>505</v>
      </c>
      <c r="M13" s="18">
        <v>1</v>
      </c>
      <c r="N13" s="18">
        <v>28</v>
      </c>
      <c r="O13" s="19">
        <v>65</v>
      </c>
      <c r="P13" s="19">
        <v>66</v>
      </c>
      <c r="Q13" s="19">
        <v>67</v>
      </c>
      <c r="R13" s="19">
        <v>68</v>
      </c>
      <c r="S13" s="19">
        <v>69</v>
      </c>
      <c r="T13" s="19" t="s">
        <v>507</v>
      </c>
      <c r="U13" s="19" t="s">
        <v>508</v>
      </c>
      <c r="V13" s="19" t="s">
        <v>509</v>
      </c>
      <c r="W13" s="19" t="s">
        <v>510</v>
      </c>
      <c r="X13" s="19" t="s">
        <v>511</v>
      </c>
      <c r="Y13" s="19" t="s">
        <v>512</v>
      </c>
      <c r="Z13" s="19" t="s">
        <v>513</v>
      </c>
      <c r="AA13" s="19" t="s">
        <v>514</v>
      </c>
      <c r="AB13" s="19" t="s">
        <v>515</v>
      </c>
      <c r="AC13" s="19" t="s">
        <v>516</v>
      </c>
      <c r="AD13" s="19" t="s">
        <v>517</v>
      </c>
      <c r="AE13" s="19" t="s">
        <v>518</v>
      </c>
      <c r="AF13" s="19" t="s">
        <v>519</v>
      </c>
      <c r="AG13" s="19" t="s">
        <v>520</v>
      </c>
      <c r="AH13" s="19" t="s">
        <v>521</v>
      </c>
      <c r="AI13" s="19" t="s">
        <v>522</v>
      </c>
      <c r="AJ13" s="19" t="s">
        <v>523</v>
      </c>
      <c r="AK13" s="19" t="s">
        <v>524</v>
      </c>
      <c r="AL13" s="19">
        <v>130</v>
      </c>
      <c r="AM13" s="19">
        <v>131</v>
      </c>
      <c r="AN13" s="19">
        <v>132</v>
      </c>
      <c r="AO13" s="19">
        <v>133</v>
      </c>
      <c r="AP13" s="19">
        <v>134</v>
      </c>
      <c r="AQ13" s="19">
        <v>135</v>
      </c>
      <c r="AR13" s="19">
        <v>136</v>
      </c>
      <c r="AS13" s="19">
        <v>191</v>
      </c>
      <c r="AT13" s="19">
        <v>192</v>
      </c>
      <c r="AU13" s="19">
        <v>193</v>
      </c>
      <c r="AV13" s="19">
        <v>194</v>
      </c>
      <c r="AW13" s="19">
        <v>195</v>
      </c>
      <c r="AX13" s="19">
        <v>196</v>
      </c>
      <c r="AY13" s="19">
        <v>197</v>
      </c>
      <c r="AZ13" s="19">
        <v>198</v>
      </c>
      <c r="BA13" s="19">
        <v>199</v>
      </c>
      <c r="BB13" s="19" t="s">
        <v>525</v>
      </c>
      <c r="BC13" s="19">
        <v>0</v>
      </c>
      <c r="BD13" s="19">
        <v>0</v>
      </c>
      <c r="BE13" s="19">
        <v>0</v>
      </c>
      <c r="BF13" s="19">
        <v>0</v>
      </c>
      <c r="BG13" s="19">
        <v>0</v>
      </c>
      <c r="BH13" s="19">
        <v>0</v>
      </c>
      <c r="BI13" s="19">
        <v>0</v>
      </c>
      <c r="BJ13" s="19">
        <v>0</v>
      </c>
      <c r="BK13" s="19">
        <v>0</v>
      </c>
      <c r="BL13" s="19">
        <v>0</v>
      </c>
      <c r="BM13" s="19">
        <v>0</v>
      </c>
      <c r="BN13" s="19">
        <v>0</v>
      </c>
      <c r="BO13" s="19">
        <v>0</v>
      </c>
      <c r="BP13" s="19">
        <v>0</v>
      </c>
      <c r="BQ13" s="19">
        <v>0</v>
      </c>
      <c r="BR13" s="19">
        <v>0</v>
      </c>
      <c r="BS13" s="19">
        <v>0</v>
      </c>
      <c r="BT13" s="19">
        <v>0</v>
      </c>
      <c r="BU13" s="19">
        <v>0</v>
      </c>
      <c r="BV13" s="19">
        <v>0</v>
      </c>
      <c r="BW13" s="19">
        <v>0</v>
      </c>
      <c r="BX13" s="19">
        <v>0</v>
      </c>
      <c r="BY13" s="19">
        <v>0</v>
      </c>
      <c r="BZ13" s="19">
        <v>0</v>
      </c>
      <c r="CA13" s="18" t="str">
        <f t="shared" si="2"/>
        <v>01</v>
      </c>
      <c r="CB13" s="18" t="s">
        <v>25</v>
      </c>
      <c r="CC13" s="18">
        <f t="shared" si="0"/>
        <v>137</v>
      </c>
      <c r="CD13" s="16" t="str">
        <f t="shared" si="3"/>
        <v>7B01017FAA012800650066006700680069006A006B006C006D006E00C900CA00CB00CC00CD00CE00CF00D000D100D2012D012E012F0130013101320133013401350136019101920193019401950196019701980199019A000000000000000000000000000000000000000000000000000000000000000000000000000000000000000000000000017D</v>
      </c>
      <c r="CE13" s="95">
        <v>12</v>
      </c>
      <c r="CF13" s="21"/>
      <c r="CG13" s="18" t="str">
        <f t="shared" si="4"/>
        <v>00</v>
      </c>
      <c r="CH13" s="18">
        <f t="shared" si="5"/>
        <v>0</v>
      </c>
      <c r="CI13" s="20"/>
      <c r="CJ13" s="21"/>
    </row>
    <row r="14" spans="1:88" ht="49.5">
      <c r="A14" s="27"/>
      <c r="B14" s="171"/>
      <c r="C14" s="166"/>
      <c r="D14" s="104"/>
      <c r="E14" s="16">
        <v>3</v>
      </c>
      <c r="F14" s="101" t="str">
        <f t="shared" si="1"/>
        <v>255</v>
      </c>
      <c r="G14" s="22" t="s">
        <v>22</v>
      </c>
      <c r="H14" s="18" t="s">
        <v>18</v>
      </c>
      <c r="I14" s="18">
        <v>1</v>
      </c>
      <c r="J14" s="18">
        <v>1</v>
      </c>
      <c r="K14" s="23" t="str">
        <f t="shared" si="9"/>
        <v>FF</v>
      </c>
      <c r="L14" s="18" t="s">
        <v>505</v>
      </c>
      <c r="M14" s="18">
        <v>1</v>
      </c>
      <c r="N14" s="18">
        <v>28</v>
      </c>
      <c r="O14" s="19">
        <v>65</v>
      </c>
      <c r="P14" s="19">
        <v>66</v>
      </c>
      <c r="Q14" s="19">
        <v>67</v>
      </c>
      <c r="R14" s="19">
        <v>68</v>
      </c>
      <c r="S14" s="19">
        <v>69</v>
      </c>
      <c r="T14" s="19" t="s">
        <v>507</v>
      </c>
      <c r="U14" s="19" t="s">
        <v>508</v>
      </c>
      <c r="V14" s="19" t="s">
        <v>509</v>
      </c>
      <c r="W14" s="19" t="s">
        <v>510</v>
      </c>
      <c r="X14" s="19" t="s">
        <v>511</v>
      </c>
      <c r="Y14" s="19" t="s">
        <v>512</v>
      </c>
      <c r="Z14" s="19" t="s">
        <v>513</v>
      </c>
      <c r="AA14" s="19" t="s">
        <v>514</v>
      </c>
      <c r="AB14" s="19" t="s">
        <v>515</v>
      </c>
      <c r="AC14" s="19" t="s">
        <v>516</v>
      </c>
      <c r="AD14" s="19" t="s">
        <v>517</v>
      </c>
      <c r="AE14" s="19" t="s">
        <v>518</v>
      </c>
      <c r="AF14" s="19" t="s">
        <v>519</v>
      </c>
      <c r="AG14" s="19" t="s">
        <v>520</v>
      </c>
      <c r="AH14" s="19" t="s">
        <v>521</v>
      </c>
      <c r="AI14" s="19" t="s">
        <v>522</v>
      </c>
      <c r="AJ14" s="19" t="s">
        <v>523</v>
      </c>
      <c r="AK14" s="19" t="s">
        <v>524</v>
      </c>
      <c r="AL14" s="19">
        <v>130</v>
      </c>
      <c r="AM14" s="19">
        <v>131</v>
      </c>
      <c r="AN14" s="19">
        <v>132</v>
      </c>
      <c r="AO14" s="19">
        <v>133</v>
      </c>
      <c r="AP14" s="19">
        <v>134</v>
      </c>
      <c r="AQ14" s="19">
        <v>135</v>
      </c>
      <c r="AR14" s="19">
        <v>136</v>
      </c>
      <c r="AS14" s="19">
        <v>191</v>
      </c>
      <c r="AT14" s="19">
        <v>192</v>
      </c>
      <c r="AU14" s="19">
        <v>193</v>
      </c>
      <c r="AV14" s="19">
        <v>194</v>
      </c>
      <c r="AW14" s="19">
        <v>195</v>
      </c>
      <c r="AX14" s="19">
        <v>196</v>
      </c>
      <c r="AY14" s="19">
        <v>197</v>
      </c>
      <c r="AZ14" s="19">
        <v>198</v>
      </c>
      <c r="BA14" s="19">
        <v>199</v>
      </c>
      <c r="BB14" s="19" t="s">
        <v>525</v>
      </c>
      <c r="BC14" s="19">
        <v>0</v>
      </c>
      <c r="BD14" s="19">
        <v>0</v>
      </c>
      <c r="BE14" s="19">
        <v>0</v>
      </c>
      <c r="BF14" s="19">
        <v>0</v>
      </c>
      <c r="BG14" s="19">
        <v>0</v>
      </c>
      <c r="BH14" s="19">
        <v>0</v>
      </c>
      <c r="BI14" s="19">
        <v>0</v>
      </c>
      <c r="BJ14" s="19">
        <v>0</v>
      </c>
      <c r="BK14" s="19">
        <v>0</v>
      </c>
      <c r="BL14" s="19">
        <v>0</v>
      </c>
      <c r="BM14" s="19">
        <v>0</v>
      </c>
      <c r="BN14" s="19">
        <v>0</v>
      </c>
      <c r="BO14" s="19">
        <v>0</v>
      </c>
      <c r="BP14" s="19">
        <v>0</v>
      </c>
      <c r="BQ14" s="19">
        <v>0</v>
      </c>
      <c r="BR14" s="19">
        <v>0</v>
      </c>
      <c r="BS14" s="19">
        <v>0</v>
      </c>
      <c r="BT14" s="19">
        <v>0</v>
      </c>
      <c r="BU14" s="19">
        <v>0</v>
      </c>
      <c r="BV14" s="19">
        <v>0</v>
      </c>
      <c r="BW14" s="19">
        <v>0</v>
      </c>
      <c r="BX14" s="19">
        <v>0</v>
      </c>
      <c r="BY14" s="19">
        <v>0</v>
      </c>
      <c r="BZ14" s="19">
        <v>0</v>
      </c>
      <c r="CA14" s="18" t="str">
        <f t="shared" si="2"/>
        <v>01</v>
      </c>
      <c r="CB14" s="18" t="s">
        <v>25</v>
      </c>
      <c r="CC14" s="18">
        <f t="shared" si="0"/>
        <v>137</v>
      </c>
      <c r="CD14" s="16" t="str">
        <f t="shared" si="3"/>
        <v>7B0101FFAA012800650066006700680069006A006B006C006D006E00C900CA00CB00CC00CD00CE00CF00D000D100D2012D012E012F0130013101320133013401350136019101920193019401950196019701980199019A000000000000000000000000000000000000000000000000000000000000000000000000000000000000000000000000017D</v>
      </c>
      <c r="CE14" s="95">
        <v>13</v>
      </c>
      <c r="CF14" s="21"/>
      <c r="CG14" s="18" t="str">
        <f t="shared" si="4"/>
        <v>00</v>
      </c>
      <c r="CH14" s="18">
        <f t="shared" si="5"/>
        <v>0</v>
      </c>
      <c r="CI14" s="20"/>
      <c r="CJ14" s="21"/>
    </row>
    <row r="15" spans="1:88" ht="49.5">
      <c r="A15" s="89"/>
      <c r="B15" s="169">
        <v>4</v>
      </c>
      <c r="C15" s="105" t="s">
        <v>8</v>
      </c>
      <c r="D15" s="104" t="s">
        <v>460</v>
      </c>
      <c r="E15" s="16">
        <v>1</v>
      </c>
      <c r="F15" s="101" t="str">
        <f t="shared" si="1"/>
        <v>000</v>
      </c>
      <c r="G15" s="22">
        <v>0</v>
      </c>
      <c r="H15" s="18" t="s">
        <v>18</v>
      </c>
      <c r="I15" s="18">
        <v>1</v>
      </c>
      <c r="J15" s="18">
        <v>1</v>
      </c>
      <c r="K15" s="18">
        <v>89</v>
      </c>
      <c r="L15" s="23">
        <f>G15</f>
        <v>0</v>
      </c>
      <c r="M15" s="18">
        <v>1</v>
      </c>
      <c r="N15" s="18">
        <v>28</v>
      </c>
      <c r="O15" s="19">
        <v>65</v>
      </c>
      <c r="P15" s="19">
        <v>66</v>
      </c>
      <c r="Q15" s="19">
        <v>67</v>
      </c>
      <c r="R15" s="19">
        <v>68</v>
      </c>
      <c r="S15" s="19">
        <v>69</v>
      </c>
      <c r="T15" s="19" t="s">
        <v>507</v>
      </c>
      <c r="U15" s="19" t="s">
        <v>508</v>
      </c>
      <c r="V15" s="19" t="s">
        <v>509</v>
      </c>
      <c r="W15" s="19" t="s">
        <v>510</v>
      </c>
      <c r="X15" s="19" t="s">
        <v>511</v>
      </c>
      <c r="Y15" s="19" t="s">
        <v>512</v>
      </c>
      <c r="Z15" s="19" t="s">
        <v>513</v>
      </c>
      <c r="AA15" s="19" t="s">
        <v>514</v>
      </c>
      <c r="AB15" s="19" t="s">
        <v>515</v>
      </c>
      <c r="AC15" s="19" t="s">
        <v>516</v>
      </c>
      <c r="AD15" s="19" t="s">
        <v>517</v>
      </c>
      <c r="AE15" s="19" t="s">
        <v>518</v>
      </c>
      <c r="AF15" s="19" t="s">
        <v>519</v>
      </c>
      <c r="AG15" s="19" t="s">
        <v>520</v>
      </c>
      <c r="AH15" s="19" t="s">
        <v>521</v>
      </c>
      <c r="AI15" s="19" t="s">
        <v>522</v>
      </c>
      <c r="AJ15" s="19" t="s">
        <v>523</v>
      </c>
      <c r="AK15" s="19" t="s">
        <v>524</v>
      </c>
      <c r="AL15" s="19">
        <v>130</v>
      </c>
      <c r="AM15" s="19">
        <v>131</v>
      </c>
      <c r="AN15" s="19">
        <v>132</v>
      </c>
      <c r="AO15" s="19">
        <v>133</v>
      </c>
      <c r="AP15" s="19">
        <v>134</v>
      </c>
      <c r="AQ15" s="19">
        <v>135</v>
      </c>
      <c r="AR15" s="19">
        <v>136</v>
      </c>
      <c r="AS15" s="19">
        <v>191</v>
      </c>
      <c r="AT15" s="19">
        <v>192</v>
      </c>
      <c r="AU15" s="19">
        <v>193</v>
      </c>
      <c r="AV15" s="19">
        <v>194</v>
      </c>
      <c r="AW15" s="19">
        <v>195</v>
      </c>
      <c r="AX15" s="19">
        <v>196</v>
      </c>
      <c r="AY15" s="19">
        <v>197</v>
      </c>
      <c r="AZ15" s="19">
        <v>198</v>
      </c>
      <c r="BA15" s="19">
        <v>199</v>
      </c>
      <c r="BB15" s="19" t="s">
        <v>525</v>
      </c>
      <c r="BC15" s="19">
        <v>0</v>
      </c>
      <c r="BD15" s="19">
        <v>0</v>
      </c>
      <c r="BE15" s="19">
        <v>0</v>
      </c>
      <c r="BF15" s="19">
        <v>0</v>
      </c>
      <c r="BG15" s="19">
        <v>0</v>
      </c>
      <c r="BH15" s="19">
        <v>0</v>
      </c>
      <c r="BI15" s="19">
        <v>0</v>
      </c>
      <c r="BJ15" s="19">
        <v>0</v>
      </c>
      <c r="BK15" s="19">
        <v>0</v>
      </c>
      <c r="BL15" s="19">
        <v>0</v>
      </c>
      <c r="BM15" s="19">
        <v>0</v>
      </c>
      <c r="BN15" s="19">
        <v>0</v>
      </c>
      <c r="BO15" s="19">
        <v>0</v>
      </c>
      <c r="BP15" s="19">
        <v>0</v>
      </c>
      <c r="BQ15" s="19">
        <v>0</v>
      </c>
      <c r="BR15" s="19">
        <v>0</v>
      </c>
      <c r="BS15" s="19">
        <v>0</v>
      </c>
      <c r="BT15" s="19">
        <v>0</v>
      </c>
      <c r="BU15" s="19">
        <v>0</v>
      </c>
      <c r="BV15" s="19">
        <v>0</v>
      </c>
      <c r="BW15" s="19">
        <v>0</v>
      </c>
      <c r="BX15" s="19">
        <v>0</v>
      </c>
      <c r="BY15" s="19">
        <v>0</v>
      </c>
      <c r="BZ15" s="19">
        <v>0</v>
      </c>
      <c r="CA15" s="18" t="str">
        <f t="shared" si="2"/>
        <v>01</v>
      </c>
      <c r="CB15" s="18" t="s">
        <v>25</v>
      </c>
      <c r="CC15" s="18">
        <f t="shared" si="0"/>
        <v>137</v>
      </c>
      <c r="CD15" s="16" t="str">
        <f t="shared" si="3"/>
        <v>7B01018900012800650066006700680069006A006B006C006D006E00C900CA00CB00CC00CD00CE00CF00D000D100D2012D012E012F0130013101320133013401350136019101920193019401950196019701980199019A000000000000000000000000000000000000000000000000000000000000000000000000000000000000000000000000017D</v>
      </c>
      <c r="CE15" s="95">
        <v>14</v>
      </c>
      <c r="CF15" s="21"/>
      <c r="CG15" s="18" t="str">
        <f t="shared" si="4"/>
        <v>00</v>
      </c>
      <c r="CH15" s="18">
        <f t="shared" si="5"/>
        <v>0</v>
      </c>
      <c r="CI15" s="20"/>
      <c r="CJ15" s="21"/>
    </row>
    <row r="16" spans="1:88" ht="49.5">
      <c r="A16" s="89"/>
      <c r="B16" s="170"/>
      <c r="C16" s="165" t="s">
        <v>347</v>
      </c>
      <c r="D16" s="104"/>
      <c r="E16" s="16">
        <v>2</v>
      </c>
      <c r="F16" s="101" t="str">
        <f t="shared" si="1"/>
        <v>127</v>
      </c>
      <c r="G16" s="22" t="s">
        <v>246</v>
      </c>
      <c r="H16" s="18" t="s">
        <v>18</v>
      </c>
      <c r="I16" s="18">
        <v>1</v>
      </c>
      <c r="J16" s="18">
        <v>1</v>
      </c>
      <c r="K16" s="18">
        <v>89</v>
      </c>
      <c r="L16" s="23" t="str">
        <f t="shared" ref="L16:L17" si="10">G16</f>
        <v>7F</v>
      </c>
      <c r="M16" s="18">
        <v>1</v>
      </c>
      <c r="N16" s="18">
        <v>28</v>
      </c>
      <c r="O16" s="19">
        <v>65</v>
      </c>
      <c r="P16" s="19">
        <v>66</v>
      </c>
      <c r="Q16" s="19">
        <v>67</v>
      </c>
      <c r="R16" s="19">
        <v>68</v>
      </c>
      <c r="S16" s="19">
        <v>69</v>
      </c>
      <c r="T16" s="19" t="s">
        <v>507</v>
      </c>
      <c r="U16" s="19" t="s">
        <v>508</v>
      </c>
      <c r="V16" s="19" t="s">
        <v>509</v>
      </c>
      <c r="W16" s="19" t="s">
        <v>510</v>
      </c>
      <c r="X16" s="19" t="s">
        <v>511</v>
      </c>
      <c r="Y16" s="19" t="s">
        <v>512</v>
      </c>
      <c r="Z16" s="19" t="s">
        <v>513</v>
      </c>
      <c r="AA16" s="19" t="s">
        <v>514</v>
      </c>
      <c r="AB16" s="19" t="s">
        <v>515</v>
      </c>
      <c r="AC16" s="19" t="s">
        <v>516</v>
      </c>
      <c r="AD16" s="19" t="s">
        <v>517</v>
      </c>
      <c r="AE16" s="19" t="s">
        <v>518</v>
      </c>
      <c r="AF16" s="19" t="s">
        <v>519</v>
      </c>
      <c r="AG16" s="19" t="s">
        <v>520</v>
      </c>
      <c r="AH16" s="19" t="s">
        <v>521</v>
      </c>
      <c r="AI16" s="19" t="s">
        <v>522</v>
      </c>
      <c r="AJ16" s="19" t="s">
        <v>523</v>
      </c>
      <c r="AK16" s="19" t="s">
        <v>524</v>
      </c>
      <c r="AL16" s="19">
        <v>130</v>
      </c>
      <c r="AM16" s="19">
        <v>131</v>
      </c>
      <c r="AN16" s="19">
        <v>132</v>
      </c>
      <c r="AO16" s="19">
        <v>133</v>
      </c>
      <c r="AP16" s="19">
        <v>134</v>
      </c>
      <c r="AQ16" s="19">
        <v>135</v>
      </c>
      <c r="AR16" s="19">
        <v>136</v>
      </c>
      <c r="AS16" s="19">
        <v>191</v>
      </c>
      <c r="AT16" s="19">
        <v>192</v>
      </c>
      <c r="AU16" s="19">
        <v>193</v>
      </c>
      <c r="AV16" s="19">
        <v>194</v>
      </c>
      <c r="AW16" s="19">
        <v>195</v>
      </c>
      <c r="AX16" s="19">
        <v>196</v>
      </c>
      <c r="AY16" s="19">
        <v>197</v>
      </c>
      <c r="AZ16" s="19">
        <v>198</v>
      </c>
      <c r="BA16" s="19">
        <v>199</v>
      </c>
      <c r="BB16" s="19" t="s">
        <v>525</v>
      </c>
      <c r="BC16" s="19">
        <v>0</v>
      </c>
      <c r="BD16" s="19">
        <v>0</v>
      </c>
      <c r="BE16" s="19">
        <v>0</v>
      </c>
      <c r="BF16" s="19">
        <v>0</v>
      </c>
      <c r="BG16" s="19">
        <v>0</v>
      </c>
      <c r="BH16" s="19">
        <v>0</v>
      </c>
      <c r="BI16" s="19">
        <v>0</v>
      </c>
      <c r="BJ16" s="19">
        <v>0</v>
      </c>
      <c r="BK16" s="19">
        <v>0</v>
      </c>
      <c r="BL16" s="19">
        <v>0</v>
      </c>
      <c r="BM16" s="19">
        <v>0</v>
      </c>
      <c r="BN16" s="19">
        <v>0</v>
      </c>
      <c r="BO16" s="19">
        <v>0</v>
      </c>
      <c r="BP16" s="19">
        <v>0</v>
      </c>
      <c r="BQ16" s="19">
        <v>0</v>
      </c>
      <c r="BR16" s="19">
        <v>0</v>
      </c>
      <c r="BS16" s="19">
        <v>0</v>
      </c>
      <c r="BT16" s="19">
        <v>0</v>
      </c>
      <c r="BU16" s="19">
        <v>0</v>
      </c>
      <c r="BV16" s="19">
        <v>0</v>
      </c>
      <c r="BW16" s="19">
        <v>0</v>
      </c>
      <c r="BX16" s="19">
        <v>0</v>
      </c>
      <c r="BY16" s="19">
        <v>0</v>
      </c>
      <c r="BZ16" s="19">
        <v>0</v>
      </c>
      <c r="CA16" s="18" t="str">
        <f t="shared" si="2"/>
        <v>00</v>
      </c>
      <c r="CB16" s="18" t="s">
        <v>25</v>
      </c>
      <c r="CC16" s="18">
        <f t="shared" si="0"/>
        <v>137</v>
      </c>
      <c r="CD16" s="16" t="str">
        <f t="shared" si="3"/>
        <v>7B0101897F012800650066006700680069006A006B006C006D006E00C900CA00CB00CC00CD00CE00CF00D000D100D2012D012E012F0130013101320133013401350136019101920193019401950196019701980199019A000000000000000000000000000000000000000000000000000000000000000000000000000000000000000000000000007D</v>
      </c>
      <c r="CE16" s="95">
        <v>15</v>
      </c>
      <c r="CF16" s="21"/>
      <c r="CG16" s="18" t="str">
        <f t="shared" si="4"/>
        <v>00</v>
      </c>
      <c r="CH16" s="18">
        <f t="shared" si="5"/>
        <v>0</v>
      </c>
      <c r="CI16" s="20"/>
      <c r="CJ16" s="21"/>
    </row>
    <row r="17" spans="1:88" ht="49.5">
      <c r="A17" s="89"/>
      <c r="B17" s="171"/>
      <c r="C17" s="166"/>
      <c r="D17" s="104"/>
      <c r="E17" s="16">
        <v>3</v>
      </c>
      <c r="F17" s="101" t="str">
        <f t="shared" si="1"/>
        <v>255</v>
      </c>
      <c r="G17" s="22" t="s">
        <v>22</v>
      </c>
      <c r="H17" s="18" t="s">
        <v>18</v>
      </c>
      <c r="I17" s="18">
        <v>1</v>
      </c>
      <c r="J17" s="18">
        <v>1</v>
      </c>
      <c r="K17" s="18">
        <v>89</v>
      </c>
      <c r="L17" s="23" t="str">
        <f t="shared" si="10"/>
        <v>FF</v>
      </c>
      <c r="M17" s="18">
        <v>1</v>
      </c>
      <c r="N17" s="18">
        <v>28</v>
      </c>
      <c r="O17" s="19">
        <v>65</v>
      </c>
      <c r="P17" s="19">
        <v>66</v>
      </c>
      <c r="Q17" s="19">
        <v>67</v>
      </c>
      <c r="R17" s="19">
        <v>68</v>
      </c>
      <c r="S17" s="19">
        <v>69</v>
      </c>
      <c r="T17" s="19" t="s">
        <v>507</v>
      </c>
      <c r="U17" s="19" t="s">
        <v>508</v>
      </c>
      <c r="V17" s="19" t="s">
        <v>509</v>
      </c>
      <c r="W17" s="19" t="s">
        <v>510</v>
      </c>
      <c r="X17" s="19" t="s">
        <v>511</v>
      </c>
      <c r="Y17" s="19" t="s">
        <v>512</v>
      </c>
      <c r="Z17" s="19" t="s">
        <v>513</v>
      </c>
      <c r="AA17" s="19" t="s">
        <v>514</v>
      </c>
      <c r="AB17" s="19" t="s">
        <v>515</v>
      </c>
      <c r="AC17" s="19" t="s">
        <v>516</v>
      </c>
      <c r="AD17" s="19" t="s">
        <v>517</v>
      </c>
      <c r="AE17" s="19" t="s">
        <v>518</v>
      </c>
      <c r="AF17" s="19" t="s">
        <v>519</v>
      </c>
      <c r="AG17" s="19" t="s">
        <v>520</v>
      </c>
      <c r="AH17" s="19" t="s">
        <v>521</v>
      </c>
      <c r="AI17" s="19" t="s">
        <v>522</v>
      </c>
      <c r="AJ17" s="19" t="s">
        <v>523</v>
      </c>
      <c r="AK17" s="19" t="s">
        <v>524</v>
      </c>
      <c r="AL17" s="19">
        <v>130</v>
      </c>
      <c r="AM17" s="19">
        <v>131</v>
      </c>
      <c r="AN17" s="19">
        <v>132</v>
      </c>
      <c r="AO17" s="19">
        <v>133</v>
      </c>
      <c r="AP17" s="19">
        <v>134</v>
      </c>
      <c r="AQ17" s="19">
        <v>135</v>
      </c>
      <c r="AR17" s="19">
        <v>136</v>
      </c>
      <c r="AS17" s="19">
        <v>191</v>
      </c>
      <c r="AT17" s="19">
        <v>192</v>
      </c>
      <c r="AU17" s="19">
        <v>193</v>
      </c>
      <c r="AV17" s="19">
        <v>194</v>
      </c>
      <c r="AW17" s="19">
        <v>195</v>
      </c>
      <c r="AX17" s="19">
        <v>196</v>
      </c>
      <c r="AY17" s="19">
        <v>197</v>
      </c>
      <c r="AZ17" s="19">
        <v>198</v>
      </c>
      <c r="BA17" s="19">
        <v>199</v>
      </c>
      <c r="BB17" s="19" t="s">
        <v>525</v>
      </c>
      <c r="BC17" s="19">
        <v>0</v>
      </c>
      <c r="BD17" s="19">
        <v>0</v>
      </c>
      <c r="BE17" s="19">
        <v>0</v>
      </c>
      <c r="BF17" s="19">
        <v>0</v>
      </c>
      <c r="BG17" s="19">
        <v>0</v>
      </c>
      <c r="BH17" s="19">
        <v>0</v>
      </c>
      <c r="BI17" s="19">
        <v>0</v>
      </c>
      <c r="BJ17" s="19">
        <v>0</v>
      </c>
      <c r="BK17" s="19">
        <v>0</v>
      </c>
      <c r="BL17" s="19">
        <v>0</v>
      </c>
      <c r="BM17" s="19">
        <v>0</v>
      </c>
      <c r="BN17" s="19">
        <v>0</v>
      </c>
      <c r="BO17" s="19">
        <v>0</v>
      </c>
      <c r="BP17" s="19">
        <v>0</v>
      </c>
      <c r="BQ17" s="19">
        <v>0</v>
      </c>
      <c r="BR17" s="19">
        <v>0</v>
      </c>
      <c r="BS17" s="19">
        <v>0</v>
      </c>
      <c r="BT17" s="19">
        <v>0</v>
      </c>
      <c r="BU17" s="19">
        <v>0</v>
      </c>
      <c r="BV17" s="19">
        <v>0</v>
      </c>
      <c r="BW17" s="19">
        <v>0</v>
      </c>
      <c r="BX17" s="19">
        <v>0</v>
      </c>
      <c r="BY17" s="19">
        <v>0</v>
      </c>
      <c r="BZ17" s="19">
        <v>0</v>
      </c>
      <c r="CA17" s="18" t="str">
        <f t="shared" si="2"/>
        <v>00</v>
      </c>
      <c r="CB17" s="18" t="s">
        <v>25</v>
      </c>
      <c r="CC17" s="18">
        <f t="shared" si="0"/>
        <v>137</v>
      </c>
      <c r="CD17" s="16" t="str">
        <f t="shared" si="3"/>
        <v>7B010189FF012800650066006700680069006A006B006C006D006E00C900CA00CB00CC00CD00CE00CF00D000D100D2012D012E012F0130013101320133013401350136019101920193019401950196019701980199019A000000000000000000000000000000000000000000000000000000000000000000000000000000000000000000000000007D</v>
      </c>
      <c r="CE17" s="95">
        <v>16</v>
      </c>
      <c r="CF17" s="21"/>
      <c r="CG17" s="18" t="str">
        <f t="shared" si="4"/>
        <v>00</v>
      </c>
      <c r="CH17" s="18">
        <f t="shared" si="5"/>
        <v>0</v>
      </c>
      <c r="CI17" s="20"/>
      <c r="CJ17" s="21"/>
    </row>
    <row r="18" spans="1:88" ht="49.5">
      <c r="A18" s="27"/>
      <c r="B18" s="169">
        <v>5</v>
      </c>
      <c r="C18" s="105" t="s">
        <v>10</v>
      </c>
      <c r="D18" s="104" t="s">
        <v>13</v>
      </c>
      <c r="E18" s="16">
        <v>1</v>
      </c>
      <c r="F18" s="101" t="str">
        <f t="shared" si="1"/>
        <v>000</v>
      </c>
      <c r="G18" s="22">
        <v>0</v>
      </c>
      <c r="H18" s="18" t="s">
        <v>18</v>
      </c>
      <c r="I18" s="18">
        <v>1</v>
      </c>
      <c r="J18" s="18">
        <v>1</v>
      </c>
      <c r="K18" s="18">
        <v>89</v>
      </c>
      <c r="L18" s="18" t="s">
        <v>505</v>
      </c>
      <c r="M18" s="23">
        <f>G18</f>
        <v>0</v>
      </c>
      <c r="N18" s="18">
        <v>28</v>
      </c>
      <c r="O18" s="19">
        <v>65</v>
      </c>
      <c r="P18" s="19">
        <v>66</v>
      </c>
      <c r="Q18" s="19">
        <v>67</v>
      </c>
      <c r="R18" s="19">
        <v>68</v>
      </c>
      <c r="S18" s="19">
        <v>69</v>
      </c>
      <c r="T18" s="19" t="s">
        <v>507</v>
      </c>
      <c r="U18" s="19" t="s">
        <v>508</v>
      </c>
      <c r="V18" s="19" t="s">
        <v>509</v>
      </c>
      <c r="W18" s="19" t="s">
        <v>510</v>
      </c>
      <c r="X18" s="19" t="s">
        <v>511</v>
      </c>
      <c r="Y18" s="19" t="s">
        <v>512</v>
      </c>
      <c r="Z18" s="19" t="s">
        <v>513</v>
      </c>
      <c r="AA18" s="19" t="s">
        <v>514</v>
      </c>
      <c r="AB18" s="19" t="s">
        <v>515</v>
      </c>
      <c r="AC18" s="19" t="s">
        <v>516</v>
      </c>
      <c r="AD18" s="19" t="s">
        <v>517</v>
      </c>
      <c r="AE18" s="19" t="s">
        <v>518</v>
      </c>
      <c r="AF18" s="19" t="s">
        <v>519</v>
      </c>
      <c r="AG18" s="19" t="s">
        <v>520</v>
      </c>
      <c r="AH18" s="19" t="s">
        <v>521</v>
      </c>
      <c r="AI18" s="19" t="s">
        <v>522</v>
      </c>
      <c r="AJ18" s="19" t="s">
        <v>523</v>
      </c>
      <c r="AK18" s="19" t="s">
        <v>524</v>
      </c>
      <c r="AL18" s="19">
        <v>130</v>
      </c>
      <c r="AM18" s="19">
        <v>131</v>
      </c>
      <c r="AN18" s="19">
        <v>132</v>
      </c>
      <c r="AO18" s="19">
        <v>133</v>
      </c>
      <c r="AP18" s="19">
        <v>134</v>
      </c>
      <c r="AQ18" s="19">
        <v>135</v>
      </c>
      <c r="AR18" s="19">
        <v>136</v>
      </c>
      <c r="AS18" s="19">
        <v>191</v>
      </c>
      <c r="AT18" s="19">
        <v>192</v>
      </c>
      <c r="AU18" s="19">
        <v>193</v>
      </c>
      <c r="AV18" s="19">
        <v>194</v>
      </c>
      <c r="AW18" s="19">
        <v>195</v>
      </c>
      <c r="AX18" s="19">
        <v>196</v>
      </c>
      <c r="AY18" s="19">
        <v>197</v>
      </c>
      <c r="AZ18" s="19">
        <v>198</v>
      </c>
      <c r="BA18" s="19">
        <v>199</v>
      </c>
      <c r="BB18" s="19" t="s">
        <v>525</v>
      </c>
      <c r="BC18" s="19">
        <v>0</v>
      </c>
      <c r="BD18" s="19">
        <v>0</v>
      </c>
      <c r="BE18" s="19">
        <v>0</v>
      </c>
      <c r="BF18" s="19">
        <v>0</v>
      </c>
      <c r="BG18" s="19">
        <v>0</v>
      </c>
      <c r="BH18" s="19">
        <v>0</v>
      </c>
      <c r="BI18" s="19">
        <v>0</v>
      </c>
      <c r="BJ18" s="19">
        <v>0</v>
      </c>
      <c r="BK18" s="19">
        <v>0</v>
      </c>
      <c r="BL18" s="19">
        <v>0</v>
      </c>
      <c r="BM18" s="19">
        <v>0</v>
      </c>
      <c r="BN18" s="19">
        <v>0</v>
      </c>
      <c r="BO18" s="19">
        <v>0</v>
      </c>
      <c r="BP18" s="19">
        <v>0</v>
      </c>
      <c r="BQ18" s="19">
        <v>0</v>
      </c>
      <c r="BR18" s="19">
        <v>0</v>
      </c>
      <c r="BS18" s="19">
        <v>0</v>
      </c>
      <c r="BT18" s="19">
        <v>0</v>
      </c>
      <c r="BU18" s="19">
        <v>0</v>
      </c>
      <c r="BV18" s="19">
        <v>0</v>
      </c>
      <c r="BW18" s="19">
        <v>0</v>
      </c>
      <c r="BX18" s="19">
        <v>0</v>
      </c>
      <c r="BY18" s="19">
        <v>0</v>
      </c>
      <c r="BZ18" s="19">
        <v>0</v>
      </c>
      <c r="CA18" s="18" t="str">
        <f t="shared" si="2"/>
        <v>04</v>
      </c>
      <c r="CB18" s="18" t="s">
        <v>25</v>
      </c>
      <c r="CC18" s="18">
        <f t="shared" si="0"/>
        <v>137</v>
      </c>
      <c r="CD18" s="16" t="str">
        <f t="shared" si="3"/>
        <v>7B010189AA002800650066006700680069006A006B006C006D006E00C900CA00CB00CC00CD00CE00CF00D000D100D2012D012E012F0130013101320133013401350136019101920193019401950196019701980199019A000000000000000000000000000000000000000000000000000000000000000000000000000000000000000000000000047D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8" s="95">
        <v>17</v>
      </c>
      <c r="CF18" s="21"/>
      <c r="CG18" s="18" t="str">
        <f t="shared" si="4"/>
        <v>00</v>
      </c>
      <c r="CH18" s="18">
        <f t="shared" si="5"/>
        <v>0</v>
      </c>
      <c r="CI18" s="20"/>
      <c r="CJ18" s="21"/>
    </row>
    <row r="19" spans="1:88" ht="49.5">
      <c r="A19" s="27"/>
      <c r="B19" s="170"/>
      <c r="C19" s="165" t="s">
        <v>348</v>
      </c>
      <c r="D19" s="104"/>
      <c r="E19" s="16">
        <v>2</v>
      </c>
      <c r="F19" s="101" t="str">
        <f t="shared" si="1"/>
        <v>127</v>
      </c>
      <c r="G19" s="22" t="s">
        <v>246</v>
      </c>
      <c r="H19" s="18" t="s">
        <v>18</v>
      </c>
      <c r="I19" s="18">
        <v>1</v>
      </c>
      <c r="J19" s="18">
        <v>1</v>
      </c>
      <c r="K19" s="18">
        <v>89</v>
      </c>
      <c r="L19" s="18" t="s">
        <v>505</v>
      </c>
      <c r="M19" s="23" t="str">
        <f t="shared" ref="M19:M20" si="11">G19</f>
        <v>7F</v>
      </c>
      <c r="N19" s="18">
        <v>28</v>
      </c>
      <c r="O19" s="19">
        <v>65</v>
      </c>
      <c r="P19" s="19">
        <v>66</v>
      </c>
      <c r="Q19" s="19">
        <v>67</v>
      </c>
      <c r="R19" s="19">
        <v>68</v>
      </c>
      <c r="S19" s="19">
        <v>69</v>
      </c>
      <c r="T19" s="19" t="s">
        <v>507</v>
      </c>
      <c r="U19" s="19" t="s">
        <v>508</v>
      </c>
      <c r="V19" s="19" t="s">
        <v>509</v>
      </c>
      <c r="W19" s="19" t="s">
        <v>510</v>
      </c>
      <c r="X19" s="19" t="s">
        <v>511</v>
      </c>
      <c r="Y19" s="19" t="s">
        <v>512</v>
      </c>
      <c r="Z19" s="19" t="s">
        <v>513</v>
      </c>
      <c r="AA19" s="19" t="s">
        <v>514</v>
      </c>
      <c r="AB19" s="19" t="s">
        <v>515</v>
      </c>
      <c r="AC19" s="19" t="s">
        <v>516</v>
      </c>
      <c r="AD19" s="19" t="s">
        <v>517</v>
      </c>
      <c r="AE19" s="19" t="s">
        <v>518</v>
      </c>
      <c r="AF19" s="19" t="s">
        <v>519</v>
      </c>
      <c r="AG19" s="19" t="s">
        <v>520</v>
      </c>
      <c r="AH19" s="19" t="s">
        <v>521</v>
      </c>
      <c r="AI19" s="19" t="s">
        <v>522</v>
      </c>
      <c r="AJ19" s="19" t="s">
        <v>523</v>
      </c>
      <c r="AK19" s="19" t="s">
        <v>524</v>
      </c>
      <c r="AL19" s="19">
        <v>130</v>
      </c>
      <c r="AM19" s="19">
        <v>131</v>
      </c>
      <c r="AN19" s="19">
        <v>132</v>
      </c>
      <c r="AO19" s="19">
        <v>133</v>
      </c>
      <c r="AP19" s="19">
        <v>134</v>
      </c>
      <c r="AQ19" s="19">
        <v>135</v>
      </c>
      <c r="AR19" s="19">
        <v>136</v>
      </c>
      <c r="AS19" s="19">
        <v>191</v>
      </c>
      <c r="AT19" s="19">
        <v>192</v>
      </c>
      <c r="AU19" s="19">
        <v>193</v>
      </c>
      <c r="AV19" s="19">
        <v>194</v>
      </c>
      <c r="AW19" s="19">
        <v>195</v>
      </c>
      <c r="AX19" s="19">
        <v>196</v>
      </c>
      <c r="AY19" s="19">
        <v>197</v>
      </c>
      <c r="AZ19" s="19">
        <v>198</v>
      </c>
      <c r="BA19" s="19">
        <v>199</v>
      </c>
      <c r="BB19" s="19" t="s">
        <v>525</v>
      </c>
      <c r="BC19" s="19">
        <v>0</v>
      </c>
      <c r="BD19" s="19">
        <v>0</v>
      </c>
      <c r="BE19" s="19">
        <v>0</v>
      </c>
      <c r="BF19" s="19">
        <v>0</v>
      </c>
      <c r="BG19" s="19">
        <v>0</v>
      </c>
      <c r="BH19" s="19">
        <v>0</v>
      </c>
      <c r="BI19" s="19">
        <v>0</v>
      </c>
      <c r="BJ19" s="19">
        <v>0</v>
      </c>
      <c r="BK19" s="19">
        <v>0</v>
      </c>
      <c r="BL19" s="19">
        <v>0</v>
      </c>
      <c r="BM19" s="19">
        <v>0</v>
      </c>
      <c r="BN19" s="19">
        <v>0</v>
      </c>
      <c r="BO19" s="19">
        <v>0</v>
      </c>
      <c r="BP19" s="19">
        <v>0</v>
      </c>
      <c r="BQ19" s="19">
        <v>0</v>
      </c>
      <c r="BR19" s="19">
        <v>0</v>
      </c>
      <c r="BS19" s="19">
        <v>0</v>
      </c>
      <c r="BT19" s="19">
        <v>0</v>
      </c>
      <c r="BU19" s="19">
        <v>0</v>
      </c>
      <c r="BV19" s="19">
        <v>0</v>
      </c>
      <c r="BW19" s="19">
        <v>0</v>
      </c>
      <c r="BX19" s="19">
        <v>0</v>
      </c>
      <c r="BY19" s="19">
        <v>0</v>
      </c>
      <c r="BZ19" s="19">
        <v>0</v>
      </c>
      <c r="CA19" s="18" t="str">
        <f t="shared" si="2"/>
        <v>01</v>
      </c>
      <c r="CB19" s="18" t="s">
        <v>25</v>
      </c>
      <c r="CC19" s="18">
        <f t="shared" si="0"/>
        <v>137</v>
      </c>
      <c r="CD19" s="16" t="str">
        <f t="shared" si="3"/>
        <v>7B010189AA7F2800650066006700680069006A006B006C006D006E00C900CA00CB00CC00CD00CE00CF00D000D100D2012D012E012F0130013101320133013401350136019101920193019401950196019701980199019A000000000000000000000000000000000000000000000000000000000000000000000000000000000000000000000000017D</v>
      </c>
      <c r="CE19" s="95">
        <v>18</v>
      </c>
      <c r="CF19" s="21"/>
      <c r="CG19" s="18" t="str">
        <f t="shared" si="4"/>
        <v>00</v>
      </c>
      <c r="CH19" s="18">
        <f t="shared" si="5"/>
        <v>0</v>
      </c>
      <c r="CI19" s="20"/>
      <c r="CJ19" s="21"/>
    </row>
    <row r="20" spans="1:88" ht="49.5">
      <c r="A20" s="27"/>
      <c r="B20" s="171"/>
      <c r="C20" s="166"/>
      <c r="D20" s="104"/>
      <c r="E20" s="16">
        <v>3</v>
      </c>
      <c r="F20" s="101" t="str">
        <f t="shared" si="1"/>
        <v>255</v>
      </c>
      <c r="G20" s="22" t="s">
        <v>22</v>
      </c>
      <c r="H20" s="18" t="s">
        <v>18</v>
      </c>
      <c r="I20" s="18">
        <v>1</v>
      </c>
      <c r="J20" s="18">
        <v>1</v>
      </c>
      <c r="K20" s="18">
        <v>89</v>
      </c>
      <c r="L20" s="18" t="s">
        <v>505</v>
      </c>
      <c r="M20" s="23" t="str">
        <f t="shared" si="11"/>
        <v>FF</v>
      </c>
      <c r="N20" s="18">
        <v>28</v>
      </c>
      <c r="O20" s="19">
        <v>65</v>
      </c>
      <c r="P20" s="19">
        <v>66</v>
      </c>
      <c r="Q20" s="19">
        <v>67</v>
      </c>
      <c r="R20" s="19">
        <v>68</v>
      </c>
      <c r="S20" s="19">
        <v>69</v>
      </c>
      <c r="T20" s="19" t="s">
        <v>507</v>
      </c>
      <c r="U20" s="19" t="s">
        <v>508</v>
      </c>
      <c r="V20" s="19" t="s">
        <v>509</v>
      </c>
      <c r="W20" s="19" t="s">
        <v>510</v>
      </c>
      <c r="X20" s="19" t="s">
        <v>511</v>
      </c>
      <c r="Y20" s="19" t="s">
        <v>512</v>
      </c>
      <c r="Z20" s="19" t="s">
        <v>513</v>
      </c>
      <c r="AA20" s="19" t="s">
        <v>514</v>
      </c>
      <c r="AB20" s="19" t="s">
        <v>515</v>
      </c>
      <c r="AC20" s="19" t="s">
        <v>516</v>
      </c>
      <c r="AD20" s="19" t="s">
        <v>517</v>
      </c>
      <c r="AE20" s="19" t="s">
        <v>518</v>
      </c>
      <c r="AF20" s="19" t="s">
        <v>519</v>
      </c>
      <c r="AG20" s="19" t="s">
        <v>520</v>
      </c>
      <c r="AH20" s="19" t="s">
        <v>521</v>
      </c>
      <c r="AI20" s="19" t="s">
        <v>522</v>
      </c>
      <c r="AJ20" s="19" t="s">
        <v>523</v>
      </c>
      <c r="AK20" s="19" t="s">
        <v>524</v>
      </c>
      <c r="AL20" s="19">
        <v>130</v>
      </c>
      <c r="AM20" s="19">
        <v>131</v>
      </c>
      <c r="AN20" s="19">
        <v>132</v>
      </c>
      <c r="AO20" s="19">
        <v>133</v>
      </c>
      <c r="AP20" s="19">
        <v>134</v>
      </c>
      <c r="AQ20" s="19">
        <v>135</v>
      </c>
      <c r="AR20" s="19">
        <v>136</v>
      </c>
      <c r="AS20" s="19">
        <v>191</v>
      </c>
      <c r="AT20" s="19">
        <v>192</v>
      </c>
      <c r="AU20" s="19">
        <v>193</v>
      </c>
      <c r="AV20" s="19">
        <v>194</v>
      </c>
      <c r="AW20" s="19">
        <v>195</v>
      </c>
      <c r="AX20" s="19">
        <v>196</v>
      </c>
      <c r="AY20" s="19">
        <v>197</v>
      </c>
      <c r="AZ20" s="19">
        <v>198</v>
      </c>
      <c r="BA20" s="19">
        <v>199</v>
      </c>
      <c r="BB20" s="19" t="s">
        <v>525</v>
      </c>
      <c r="BC20" s="19">
        <v>0</v>
      </c>
      <c r="BD20" s="19">
        <v>0</v>
      </c>
      <c r="BE20" s="19">
        <v>0</v>
      </c>
      <c r="BF20" s="19">
        <v>0</v>
      </c>
      <c r="BG20" s="19">
        <v>0</v>
      </c>
      <c r="BH20" s="19">
        <v>0</v>
      </c>
      <c r="BI20" s="19">
        <v>0</v>
      </c>
      <c r="BJ20" s="19">
        <v>0</v>
      </c>
      <c r="BK20" s="19">
        <v>0</v>
      </c>
      <c r="BL20" s="19">
        <v>0</v>
      </c>
      <c r="BM20" s="19">
        <v>0</v>
      </c>
      <c r="BN20" s="19">
        <v>0</v>
      </c>
      <c r="BO20" s="19">
        <v>0</v>
      </c>
      <c r="BP20" s="19">
        <v>0</v>
      </c>
      <c r="BQ20" s="19">
        <v>0</v>
      </c>
      <c r="BR20" s="19">
        <v>0</v>
      </c>
      <c r="BS20" s="19">
        <v>0</v>
      </c>
      <c r="BT20" s="19">
        <v>0</v>
      </c>
      <c r="BU20" s="19">
        <v>0</v>
      </c>
      <c r="BV20" s="19">
        <v>0</v>
      </c>
      <c r="BW20" s="19">
        <v>0</v>
      </c>
      <c r="BX20" s="19">
        <v>0</v>
      </c>
      <c r="BY20" s="19">
        <v>0</v>
      </c>
      <c r="BZ20" s="19">
        <v>0</v>
      </c>
      <c r="CA20" s="18" t="str">
        <f t="shared" si="2"/>
        <v>01</v>
      </c>
      <c r="CB20" s="18" t="s">
        <v>25</v>
      </c>
      <c r="CC20" s="18">
        <f t="shared" si="0"/>
        <v>137</v>
      </c>
      <c r="CD20" s="16" t="str">
        <f t="shared" si="3"/>
        <v>7B010189AAFF2800650066006700680069006A006B006C006D006E00C900CA00CB00CC00CD00CE00CF00D000D100D2012D012E012F0130013101320133013401350136019101920193019401950196019701980199019A000000000000000000000000000000000000000000000000000000000000000000000000000000000000000000000000017D</v>
      </c>
      <c r="CE20" s="95">
        <v>19</v>
      </c>
      <c r="CF20" s="21"/>
      <c r="CG20" s="18" t="str">
        <f t="shared" si="4"/>
        <v>00</v>
      </c>
      <c r="CH20" s="18">
        <f t="shared" si="5"/>
        <v>0</v>
      </c>
      <c r="CI20" s="20"/>
      <c r="CJ20" s="21"/>
    </row>
    <row r="21" spans="1:88" ht="49.5">
      <c r="A21" s="27"/>
      <c r="B21" s="169">
        <v>6</v>
      </c>
      <c r="C21" s="105" t="s">
        <v>461</v>
      </c>
      <c r="D21" s="104" t="s">
        <v>506</v>
      </c>
      <c r="E21" s="16">
        <v>1</v>
      </c>
      <c r="F21" s="101" t="str">
        <f t="shared" si="1"/>
        <v>012</v>
      </c>
      <c r="G21" s="22" t="s">
        <v>368</v>
      </c>
      <c r="H21" s="18" t="s">
        <v>18</v>
      </c>
      <c r="I21" s="18">
        <v>1</v>
      </c>
      <c r="J21" s="18">
        <v>1</v>
      </c>
      <c r="K21" s="18">
        <v>89</v>
      </c>
      <c r="L21" s="18" t="s">
        <v>505</v>
      </c>
      <c r="M21" s="18">
        <v>1</v>
      </c>
      <c r="N21" s="23" t="str">
        <f>G21</f>
        <v>0C</v>
      </c>
      <c r="O21" s="19">
        <v>65</v>
      </c>
      <c r="P21" s="19">
        <v>66</v>
      </c>
      <c r="Q21" s="19">
        <v>67</v>
      </c>
      <c r="R21" s="19">
        <v>68</v>
      </c>
      <c r="S21" s="19">
        <v>69</v>
      </c>
      <c r="T21" s="19" t="s">
        <v>507</v>
      </c>
      <c r="U21" s="19" t="s">
        <v>508</v>
      </c>
      <c r="V21" s="19" t="s">
        <v>509</v>
      </c>
      <c r="W21" s="19" t="s">
        <v>510</v>
      </c>
      <c r="X21" s="19" t="s">
        <v>511</v>
      </c>
      <c r="Y21" s="19" t="s">
        <v>512</v>
      </c>
      <c r="Z21" s="19" t="s">
        <v>513</v>
      </c>
      <c r="AA21" s="19" t="s">
        <v>514</v>
      </c>
      <c r="AB21" s="19" t="s">
        <v>515</v>
      </c>
      <c r="AC21" s="19" t="s">
        <v>516</v>
      </c>
      <c r="AD21" s="19" t="s">
        <v>517</v>
      </c>
      <c r="AE21" s="19" t="s">
        <v>518</v>
      </c>
      <c r="AF21" s="19" t="s">
        <v>519</v>
      </c>
      <c r="AG21" s="19" t="s">
        <v>520</v>
      </c>
      <c r="AH21" s="19" t="s">
        <v>521</v>
      </c>
      <c r="AI21" s="19" t="s">
        <v>522</v>
      </c>
      <c r="AJ21" s="19" t="s">
        <v>523</v>
      </c>
      <c r="AK21" s="19" t="s">
        <v>524</v>
      </c>
      <c r="AL21" s="19">
        <v>130</v>
      </c>
      <c r="AM21" s="19">
        <v>131</v>
      </c>
      <c r="AN21" s="19">
        <v>132</v>
      </c>
      <c r="AO21" s="19">
        <v>133</v>
      </c>
      <c r="AP21" s="19">
        <v>134</v>
      </c>
      <c r="AQ21" s="19">
        <v>135</v>
      </c>
      <c r="AR21" s="19">
        <v>136</v>
      </c>
      <c r="AS21" s="19">
        <v>191</v>
      </c>
      <c r="AT21" s="19">
        <v>192</v>
      </c>
      <c r="AU21" s="19">
        <v>193</v>
      </c>
      <c r="AV21" s="19">
        <v>194</v>
      </c>
      <c r="AW21" s="19">
        <v>195</v>
      </c>
      <c r="AX21" s="19">
        <v>196</v>
      </c>
      <c r="AY21" s="19">
        <v>197</v>
      </c>
      <c r="AZ21" s="19">
        <v>198</v>
      </c>
      <c r="BA21" s="19">
        <v>199</v>
      </c>
      <c r="BB21" s="19" t="s">
        <v>525</v>
      </c>
      <c r="BC21" s="19">
        <v>0</v>
      </c>
      <c r="BD21" s="19">
        <v>0</v>
      </c>
      <c r="BE21" s="19">
        <v>0</v>
      </c>
      <c r="BF21" s="19">
        <v>0</v>
      </c>
      <c r="BG21" s="19">
        <v>0</v>
      </c>
      <c r="BH21" s="19">
        <v>0</v>
      </c>
      <c r="BI21" s="19">
        <v>0</v>
      </c>
      <c r="BJ21" s="19">
        <v>0</v>
      </c>
      <c r="BK21" s="19">
        <v>0</v>
      </c>
      <c r="BL21" s="19">
        <v>0</v>
      </c>
      <c r="BM21" s="19">
        <v>0</v>
      </c>
      <c r="BN21" s="19">
        <v>0</v>
      </c>
      <c r="BO21" s="19">
        <v>0</v>
      </c>
      <c r="BP21" s="19">
        <v>0</v>
      </c>
      <c r="BQ21" s="19">
        <v>0</v>
      </c>
      <c r="BR21" s="19">
        <v>0</v>
      </c>
      <c r="BS21" s="19">
        <v>0</v>
      </c>
      <c r="BT21" s="19">
        <v>0</v>
      </c>
      <c r="BU21" s="19">
        <v>0</v>
      </c>
      <c r="BV21" s="19">
        <v>0</v>
      </c>
      <c r="BW21" s="19">
        <v>0</v>
      </c>
      <c r="BX21" s="19">
        <v>0</v>
      </c>
      <c r="BY21" s="19">
        <v>0</v>
      </c>
      <c r="BZ21" s="19">
        <v>0</v>
      </c>
      <c r="CA21" s="18" t="str">
        <f t="shared" si="2"/>
        <v>11</v>
      </c>
      <c r="CB21" s="18" t="s">
        <v>25</v>
      </c>
      <c r="CC21" s="18">
        <f t="shared" si="0"/>
        <v>137</v>
      </c>
      <c r="CD21" s="16" t="str">
        <f t="shared" si="3"/>
        <v>7B010189AA010C00650066006700680069006A006B006C006D006E00C900CA00CB00CC00CD00CE00CF00D000D100D2012D012E012F0130013101320133013401350136019101920193019401950196019701980199019A000000000000000000000000000000000000000000000000000000000000000000000000000000000000000000000000117D</v>
      </c>
      <c r="CE21" s="95">
        <v>20</v>
      </c>
      <c r="CF21" s="21"/>
      <c r="CG21" s="18" t="str">
        <f t="shared" si="4"/>
        <v>00</v>
      </c>
      <c r="CH21" s="18">
        <f t="shared" si="5"/>
        <v>0</v>
      </c>
      <c r="CI21" s="20"/>
      <c r="CJ21" s="21"/>
    </row>
    <row r="22" spans="1:88" ht="49.5">
      <c r="A22" s="27"/>
      <c r="B22" s="170"/>
      <c r="C22" s="165" t="s">
        <v>503</v>
      </c>
      <c r="D22" s="104"/>
      <c r="E22" s="16">
        <v>2</v>
      </c>
      <c r="F22" s="101" t="str">
        <f t="shared" si="1"/>
        <v>127</v>
      </c>
      <c r="G22" s="22" t="s">
        <v>246</v>
      </c>
      <c r="H22" s="18" t="s">
        <v>18</v>
      </c>
      <c r="I22" s="18">
        <v>1</v>
      </c>
      <c r="J22" s="18">
        <v>1</v>
      </c>
      <c r="K22" s="18">
        <v>89</v>
      </c>
      <c r="L22" s="18" t="s">
        <v>505</v>
      </c>
      <c r="M22" s="18">
        <v>1</v>
      </c>
      <c r="N22" s="23" t="str">
        <f t="shared" ref="N22:N23" si="12">G22</f>
        <v>7F</v>
      </c>
      <c r="O22" s="19">
        <v>65</v>
      </c>
      <c r="P22" s="19">
        <v>66</v>
      </c>
      <c r="Q22" s="19">
        <v>67</v>
      </c>
      <c r="R22" s="19">
        <v>68</v>
      </c>
      <c r="S22" s="19">
        <v>69</v>
      </c>
      <c r="T22" s="19" t="s">
        <v>507</v>
      </c>
      <c r="U22" s="19" t="s">
        <v>508</v>
      </c>
      <c r="V22" s="19" t="s">
        <v>509</v>
      </c>
      <c r="W22" s="19" t="s">
        <v>510</v>
      </c>
      <c r="X22" s="19" t="s">
        <v>511</v>
      </c>
      <c r="Y22" s="19" t="s">
        <v>512</v>
      </c>
      <c r="Z22" s="19" t="s">
        <v>513</v>
      </c>
      <c r="AA22" s="19" t="s">
        <v>514</v>
      </c>
      <c r="AB22" s="19" t="s">
        <v>515</v>
      </c>
      <c r="AC22" s="19" t="s">
        <v>516</v>
      </c>
      <c r="AD22" s="19" t="s">
        <v>517</v>
      </c>
      <c r="AE22" s="19" t="s">
        <v>518</v>
      </c>
      <c r="AF22" s="19" t="s">
        <v>519</v>
      </c>
      <c r="AG22" s="19" t="s">
        <v>520</v>
      </c>
      <c r="AH22" s="19" t="s">
        <v>521</v>
      </c>
      <c r="AI22" s="19" t="s">
        <v>522</v>
      </c>
      <c r="AJ22" s="19" t="s">
        <v>523</v>
      </c>
      <c r="AK22" s="19" t="s">
        <v>524</v>
      </c>
      <c r="AL22" s="19">
        <v>130</v>
      </c>
      <c r="AM22" s="19">
        <v>131</v>
      </c>
      <c r="AN22" s="19">
        <v>132</v>
      </c>
      <c r="AO22" s="19">
        <v>133</v>
      </c>
      <c r="AP22" s="19">
        <v>134</v>
      </c>
      <c r="AQ22" s="19">
        <v>135</v>
      </c>
      <c r="AR22" s="19">
        <v>136</v>
      </c>
      <c r="AS22" s="19">
        <v>191</v>
      </c>
      <c r="AT22" s="19">
        <v>192</v>
      </c>
      <c r="AU22" s="19">
        <v>193</v>
      </c>
      <c r="AV22" s="19">
        <v>194</v>
      </c>
      <c r="AW22" s="19">
        <v>195</v>
      </c>
      <c r="AX22" s="19">
        <v>196</v>
      </c>
      <c r="AY22" s="19">
        <v>197</v>
      </c>
      <c r="AZ22" s="19">
        <v>198</v>
      </c>
      <c r="BA22" s="19">
        <v>199</v>
      </c>
      <c r="BB22" s="19" t="s">
        <v>525</v>
      </c>
      <c r="BC22" s="19">
        <v>0</v>
      </c>
      <c r="BD22" s="19">
        <v>0</v>
      </c>
      <c r="BE22" s="19">
        <v>0</v>
      </c>
      <c r="BF22" s="19">
        <v>0</v>
      </c>
      <c r="BG22" s="19">
        <v>0</v>
      </c>
      <c r="BH22" s="19">
        <v>0</v>
      </c>
      <c r="BI22" s="19">
        <v>0</v>
      </c>
      <c r="BJ22" s="19">
        <v>0</v>
      </c>
      <c r="BK22" s="19">
        <v>0</v>
      </c>
      <c r="BL22" s="19">
        <v>0</v>
      </c>
      <c r="BM22" s="19">
        <v>0</v>
      </c>
      <c r="BN22" s="19">
        <v>0</v>
      </c>
      <c r="BO22" s="19">
        <v>0</v>
      </c>
      <c r="BP22" s="19">
        <v>0</v>
      </c>
      <c r="BQ22" s="19">
        <v>0</v>
      </c>
      <c r="BR22" s="19">
        <v>0</v>
      </c>
      <c r="BS22" s="19">
        <v>0</v>
      </c>
      <c r="BT22" s="19">
        <v>0</v>
      </c>
      <c r="BU22" s="19">
        <v>0</v>
      </c>
      <c r="BV22" s="19">
        <v>0</v>
      </c>
      <c r="BW22" s="19">
        <v>0</v>
      </c>
      <c r="BX22" s="19">
        <v>0</v>
      </c>
      <c r="BY22" s="19">
        <v>0</v>
      </c>
      <c r="BZ22" s="19">
        <v>0</v>
      </c>
      <c r="CA22" s="18" t="str">
        <f t="shared" si="2"/>
        <v>04</v>
      </c>
      <c r="CB22" s="18" t="s">
        <v>25</v>
      </c>
      <c r="CC22" s="18">
        <f t="shared" si="0"/>
        <v>137</v>
      </c>
      <c r="CD22" s="16" t="str">
        <f t="shared" si="3"/>
        <v>7B010189AA017F00650066006700680069006A006B006C006D006E00C900CA00CB00CC00CD00CE00CF00D000D100D2012D012E012F0130013101320133013401350136019101920193019401950196019701980199019A000000000000000000000000000000000000000000000000000000000000000000000000000000000000000000000000047D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22" s="95">
        <v>21</v>
      </c>
      <c r="CF22" s="21"/>
      <c r="CG22" s="18" t="str">
        <f t="shared" si="4"/>
        <v>00</v>
      </c>
      <c r="CH22" s="18">
        <f t="shared" si="5"/>
        <v>0</v>
      </c>
      <c r="CI22" s="20"/>
      <c r="CJ22" s="21"/>
    </row>
    <row r="23" spans="1:88" ht="49.5">
      <c r="A23" s="27"/>
      <c r="B23" s="171"/>
      <c r="C23" s="166"/>
      <c r="D23" s="104"/>
      <c r="E23" s="16">
        <v>3</v>
      </c>
      <c r="F23" s="101" t="str">
        <f t="shared" si="1"/>
        <v>255</v>
      </c>
      <c r="G23" s="22" t="s">
        <v>22</v>
      </c>
      <c r="H23" s="18" t="s">
        <v>18</v>
      </c>
      <c r="I23" s="18">
        <v>1</v>
      </c>
      <c r="J23" s="18">
        <v>1</v>
      </c>
      <c r="K23" s="18">
        <v>89</v>
      </c>
      <c r="L23" s="18" t="s">
        <v>505</v>
      </c>
      <c r="M23" s="18">
        <v>1</v>
      </c>
      <c r="N23" s="23" t="str">
        <f t="shared" si="12"/>
        <v>FF</v>
      </c>
      <c r="O23" s="19">
        <v>65</v>
      </c>
      <c r="P23" s="19">
        <v>66</v>
      </c>
      <c r="Q23" s="19">
        <v>67</v>
      </c>
      <c r="R23" s="19">
        <v>68</v>
      </c>
      <c r="S23" s="19">
        <v>69</v>
      </c>
      <c r="T23" s="19" t="s">
        <v>507</v>
      </c>
      <c r="U23" s="19" t="s">
        <v>508</v>
      </c>
      <c r="V23" s="19" t="s">
        <v>509</v>
      </c>
      <c r="W23" s="19" t="s">
        <v>510</v>
      </c>
      <c r="X23" s="19" t="s">
        <v>511</v>
      </c>
      <c r="Y23" s="19" t="s">
        <v>512</v>
      </c>
      <c r="Z23" s="19" t="s">
        <v>513</v>
      </c>
      <c r="AA23" s="19" t="s">
        <v>514</v>
      </c>
      <c r="AB23" s="19" t="s">
        <v>515</v>
      </c>
      <c r="AC23" s="19" t="s">
        <v>516</v>
      </c>
      <c r="AD23" s="19" t="s">
        <v>517</v>
      </c>
      <c r="AE23" s="19" t="s">
        <v>518</v>
      </c>
      <c r="AF23" s="19" t="s">
        <v>519</v>
      </c>
      <c r="AG23" s="19" t="s">
        <v>520</v>
      </c>
      <c r="AH23" s="19" t="s">
        <v>521</v>
      </c>
      <c r="AI23" s="19" t="s">
        <v>522</v>
      </c>
      <c r="AJ23" s="19" t="s">
        <v>523</v>
      </c>
      <c r="AK23" s="19" t="s">
        <v>524</v>
      </c>
      <c r="AL23" s="19">
        <v>130</v>
      </c>
      <c r="AM23" s="19">
        <v>131</v>
      </c>
      <c r="AN23" s="19">
        <v>132</v>
      </c>
      <c r="AO23" s="19">
        <v>133</v>
      </c>
      <c r="AP23" s="19">
        <v>134</v>
      </c>
      <c r="AQ23" s="19">
        <v>135</v>
      </c>
      <c r="AR23" s="19">
        <v>136</v>
      </c>
      <c r="AS23" s="19">
        <v>191</v>
      </c>
      <c r="AT23" s="19">
        <v>192</v>
      </c>
      <c r="AU23" s="19">
        <v>193</v>
      </c>
      <c r="AV23" s="19">
        <v>194</v>
      </c>
      <c r="AW23" s="19">
        <v>195</v>
      </c>
      <c r="AX23" s="19">
        <v>196</v>
      </c>
      <c r="AY23" s="19">
        <v>197</v>
      </c>
      <c r="AZ23" s="19">
        <v>198</v>
      </c>
      <c r="BA23" s="19">
        <v>199</v>
      </c>
      <c r="BB23" s="19" t="s">
        <v>525</v>
      </c>
      <c r="BC23" s="19">
        <v>0</v>
      </c>
      <c r="BD23" s="19">
        <v>0</v>
      </c>
      <c r="BE23" s="19">
        <v>0</v>
      </c>
      <c r="BF23" s="19">
        <v>0</v>
      </c>
      <c r="BG23" s="19">
        <v>0</v>
      </c>
      <c r="BH23" s="19">
        <v>0</v>
      </c>
      <c r="BI23" s="19">
        <v>0</v>
      </c>
      <c r="BJ23" s="19">
        <v>0</v>
      </c>
      <c r="BK23" s="19">
        <v>0</v>
      </c>
      <c r="BL23" s="19">
        <v>0</v>
      </c>
      <c r="BM23" s="19">
        <v>0</v>
      </c>
      <c r="BN23" s="19">
        <v>0</v>
      </c>
      <c r="BO23" s="19">
        <v>0</v>
      </c>
      <c r="BP23" s="19">
        <v>0</v>
      </c>
      <c r="BQ23" s="19">
        <v>0</v>
      </c>
      <c r="BR23" s="19">
        <v>0</v>
      </c>
      <c r="BS23" s="19">
        <v>0</v>
      </c>
      <c r="BT23" s="19">
        <v>0</v>
      </c>
      <c r="BU23" s="19">
        <v>0</v>
      </c>
      <c r="BV23" s="19">
        <v>0</v>
      </c>
      <c r="BW23" s="19">
        <v>0</v>
      </c>
      <c r="BX23" s="19">
        <v>0</v>
      </c>
      <c r="BY23" s="19">
        <v>0</v>
      </c>
      <c r="BZ23" s="19">
        <v>0</v>
      </c>
      <c r="CA23" s="18" t="str">
        <f t="shared" si="2"/>
        <v>04</v>
      </c>
      <c r="CB23" s="18" t="s">
        <v>25</v>
      </c>
      <c r="CC23" s="18">
        <f t="shared" si="0"/>
        <v>137</v>
      </c>
      <c r="CD23" s="16" t="str">
        <f t="shared" si="3"/>
        <v>7B010189AA01FF00650066006700680069006A006B006C006D006E00C900CA00CB00CC00CD00CE00CF00D000D100D2012D012E012F0130013101320133013401350136019101920193019401950196019701980199019A000000000000000000000000000000000000000000000000000000000000000000000000000000000000000000000000047D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23" s="95">
        <v>22</v>
      </c>
      <c r="CF23" s="21"/>
      <c r="CG23" s="18" t="str">
        <f t="shared" si="4"/>
        <v>00</v>
      </c>
      <c r="CH23" s="18">
        <f t="shared" si="5"/>
        <v>0</v>
      </c>
      <c r="CI23" s="20"/>
      <c r="CJ23" s="21"/>
    </row>
    <row r="24" spans="1:88" ht="49.5">
      <c r="A24" s="27"/>
      <c r="B24" s="169">
        <v>7</v>
      </c>
      <c r="C24" s="105" t="s">
        <v>462</v>
      </c>
      <c r="D24" s="104" t="s">
        <v>739</v>
      </c>
      <c r="E24" s="16">
        <v>1</v>
      </c>
      <c r="F24" s="101" t="str">
        <f>TEXT(HEX2DEC(G24),"00000")</f>
        <v>00000</v>
      </c>
      <c r="G24" s="25">
        <v>0</v>
      </c>
      <c r="H24" s="18" t="s">
        <v>18</v>
      </c>
      <c r="I24" s="18">
        <v>1</v>
      </c>
      <c r="J24" s="18">
        <v>1</v>
      </c>
      <c r="K24" s="18">
        <v>89</v>
      </c>
      <c r="L24" s="18" t="s">
        <v>505</v>
      </c>
      <c r="M24" s="18">
        <v>1</v>
      </c>
      <c r="N24" s="18">
        <v>28</v>
      </c>
      <c r="O24" s="26">
        <f>G24</f>
        <v>0</v>
      </c>
      <c r="P24" s="19">
        <v>66</v>
      </c>
      <c r="Q24" s="19">
        <v>67</v>
      </c>
      <c r="R24" s="19">
        <v>68</v>
      </c>
      <c r="S24" s="19">
        <v>69</v>
      </c>
      <c r="T24" s="19" t="s">
        <v>507</v>
      </c>
      <c r="U24" s="19" t="s">
        <v>508</v>
      </c>
      <c r="V24" s="19" t="s">
        <v>509</v>
      </c>
      <c r="W24" s="19" t="s">
        <v>510</v>
      </c>
      <c r="X24" s="19" t="s">
        <v>511</v>
      </c>
      <c r="Y24" s="19" t="s">
        <v>512</v>
      </c>
      <c r="Z24" s="19" t="s">
        <v>513</v>
      </c>
      <c r="AA24" s="19" t="s">
        <v>514</v>
      </c>
      <c r="AB24" s="19" t="s">
        <v>515</v>
      </c>
      <c r="AC24" s="19" t="s">
        <v>516</v>
      </c>
      <c r="AD24" s="19" t="s">
        <v>517</v>
      </c>
      <c r="AE24" s="19" t="s">
        <v>518</v>
      </c>
      <c r="AF24" s="19" t="s">
        <v>519</v>
      </c>
      <c r="AG24" s="19" t="s">
        <v>520</v>
      </c>
      <c r="AH24" s="19" t="s">
        <v>521</v>
      </c>
      <c r="AI24" s="19" t="s">
        <v>522</v>
      </c>
      <c r="AJ24" s="19" t="s">
        <v>523</v>
      </c>
      <c r="AK24" s="19" t="s">
        <v>524</v>
      </c>
      <c r="AL24" s="19">
        <v>130</v>
      </c>
      <c r="AM24" s="19">
        <v>131</v>
      </c>
      <c r="AN24" s="19">
        <v>132</v>
      </c>
      <c r="AO24" s="19">
        <v>133</v>
      </c>
      <c r="AP24" s="19">
        <v>134</v>
      </c>
      <c r="AQ24" s="19">
        <v>135</v>
      </c>
      <c r="AR24" s="19">
        <v>136</v>
      </c>
      <c r="AS24" s="19">
        <v>191</v>
      </c>
      <c r="AT24" s="19">
        <v>192</v>
      </c>
      <c r="AU24" s="19">
        <v>193</v>
      </c>
      <c r="AV24" s="19">
        <v>194</v>
      </c>
      <c r="AW24" s="19">
        <v>195</v>
      </c>
      <c r="AX24" s="19">
        <v>196</v>
      </c>
      <c r="AY24" s="19">
        <v>197</v>
      </c>
      <c r="AZ24" s="19">
        <v>198</v>
      </c>
      <c r="BA24" s="19">
        <v>199</v>
      </c>
      <c r="BB24" s="19" t="s">
        <v>525</v>
      </c>
      <c r="BC24" s="19">
        <v>0</v>
      </c>
      <c r="BD24" s="19">
        <v>0</v>
      </c>
      <c r="BE24" s="19">
        <v>0</v>
      </c>
      <c r="BF24" s="19">
        <v>0</v>
      </c>
      <c r="BG24" s="19">
        <v>0</v>
      </c>
      <c r="BH24" s="19">
        <v>0</v>
      </c>
      <c r="BI24" s="19">
        <v>0</v>
      </c>
      <c r="BJ24" s="19">
        <v>0</v>
      </c>
      <c r="BK24" s="19">
        <v>0</v>
      </c>
      <c r="BL24" s="19">
        <v>0</v>
      </c>
      <c r="BM24" s="19">
        <v>0</v>
      </c>
      <c r="BN24" s="19">
        <v>0</v>
      </c>
      <c r="BO24" s="19">
        <v>0</v>
      </c>
      <c r="BP24" s="19">
        <v>0</v>
      </c>
      <c r="BQ24" s="19">
        <v>0</v>
      </c>
      <c r="BR24" s="19">
        <v>0</v>
      </c>
      <c r="BS24" s="19">
        <v>0</v>
      </c>
      <c r="BT24" s="19">
        <v>0</v>
      </c>
      <c r="BU24" s="19">
        <v>0</v>
      </c>
      <c r="BV24" s="19">
        <v>0</v>
      </c>
      <c r="BW24" s="19">
        <v>0</v>
      </c>
      <c r="BX24" s="19">
        <v>0</v>
      </c>
      <c r="BY24" s="19">
        <v>0</v>
      </c>
      <c r="BZ24" s="19">
        <v>0</v>
      </c>
      <c r="CA24" s="18" t="str">
        <f t="shared" si="2"/>
        <v>40</v>
      </c>
      <c r="CB24" s="18" t="s">
        <v>25</v>
      </c>
      <c r="CC24" s="18">
        <f t="shared" si="0"/>
        <v>137</v>
      </c>
      <c r="CD24" s="16" t="str">
        <f t="shared" si="3"/>
        <v>7B010189AA012800000066006700680069006A006B006C006D006E00C900CA00CB00CC00CD00CE00CF00D000D100D2012D012E012F0130013101320133013401350136019101920193019401950196019701980199019A000000000000000000000000000000000000000000000000000000000000000000000000000000000000000000000000407D</v>
      </c>
      <c r="CE24" s="95">
        <v>23</v>
      </c>
      <c r="CF24" s="21"/>
      <c r="CG24" s="18" t="str">
        <f t="shared" si="4"/>
        <v>00</v>
      </c>
      <c r="CH24" s="18">
        <f t="shared" si="5"/>
        <v>0</v>
      </c>
      <c r="CI24" s="20"/>
      <c r="CJ24" s="21"/>
    </row>
    <row r="25" spans="1:88" ht="49.5">
      <c r="A25" s="27"/>
      <c r="B25" s="170"/>
      <c r="C25" s="167" t="s">
        <v>463</v>
      </c>
      <c r="D25" s="104"/>
      <c r="E25" s="16">
        <v>2</v>
      </c>
      <c r="F25" s="101" t="str">
        <f t="shared" ref="F25:F88" si="13">TEXT(HEX2DEC(G25),"00000")</f>
        <v>01516</v>
      </c>
      <c r="G25" s="25" t="s">
        <v>527</v>
      </c>
      <c r="H25" s="18" t="s">
        <v>18</v>
      </c>
      <c r="I25" s="18">
        <v>1</v>
      </c>
      <c r="J25" s="18">
        <v>1</v>
      </c>
      <c r="K25" s="18">
        <v>89</v>
      </c>
      <c r="L25" s="18" t="s">
        <v>505</v>
      </c>
      <c r="M25" s="18">
        <v>1</v>
      </c>
      <c r="N25" s="18">
        <v>28</v>
      </c>
      <c r="O25" s="26" t="str">
        <f t="shared" ref="O25:O26" si="14">G25</f>
        <v>05EC</v>
      </c>
      <c r="P25" s="19">
        <v>66</v>
      </c>
      <c r="Q25" s="19">
        <v>67</v>
      </c>
      <c r="R25" s="19">
        <v>68</v>
      </c>
      <c r="S25" s="19">
        <v>69</v>
      </c>
      <c r="T25" s="19" t="s">
        <v>507</v>
      </c>
      <c r="U25" s="19" t="s">
        <v>508</v>
      </c>
      <c r="V25" s="19" t="s">
        <v>509</v>
      </c>
      <c r="W25" s="19" t="s">
        <v>510</v>
      </c>
      <c r="X25" s="19" t="s">
        <v>511</v>
      </c>
      <c r="Y25" s="19" t="s">
        <v>512</v>
      </c>
      <c r="Z25" s="19" t="s">
        <v>513</v>
      </c>
      <c r="AA25" s="19" t="s">
        <v>514</v>
      </c>
      <c r="AB25" s="19" t="s">
        <v>515</v>
      </c>
      <c r="AC25" s="19" t="s">
        <v>516</v>
      </c>
      <c r="AD25" s="19" t="s">
        <v>517</v>
      </c>
      <c r="AE25" s="19" t="s">
        <v>518</v>
      </c>
      <c r="AF25" s="19" t="s">
        <v>519</v>
      </c>
      <c r="AG25" s="19" t="s">
        <v>520</v>
      </c>
      <c r="AH25" s="19" t="s">
        <v>521</v>
      </c>
      <c r="AI25" s="19" t="s">
        <v>522</v>
      </c>
      <c r="AJ25" s="19" t="s">
        <v>523</v>
      </c>
      <c r="AK25" s="19" t="s">
        <v>524</v>
      </c>
      <c r="AL25" s="19">
        <v>130</v>
      </c>
      <c r="AM25" s="19">
        <v>131</v>
      </c>
      <c r="AN25" s="19">
        <v>132</v>
      </c>
      <c r="AO25" s="19">
        <v>133</v>
      </c>
      <c r="AP25" s="19">
        <v>134</v>
      </c>
      <c r="AQ25" s="19">
        <v>135</v>
      </c>
      <c r="AR25" s="19">
        <v>136</v>
      </c>
      <c r="AS25" s="19">
        <v>191</v>
      </c>
      <c r="AT25" s="19">
        <v>192</v>
      </c>
      <c r="AU25" s="19">
        <v>193</v>
      </c>
      <c r="AV25" s="19">
        <v>194</v>
      </c>
      <c r="AW25" s="19">
        <v>195</v>
      </c>
      <c r="AX25" s="19">
        <v>196</v>
      </c>
      <c r="AY25" s="19">
        <v>197</v>
      </c>
      <c r="AZ25" s="19">
        <v>198</v>
      </c>
      <c r="BA25" s="19">
        <v>199</v>
      </c>
      <c r="BB25" s="19" t="s">
        <v>525</v>
      </c>
      <c r="BC25" s="19">
        <v>0</v>
      </c>
      <c r="BD25" s="19">
        <v>0</v>
      </c>
      <c r="BE25" s="19">
        <v>0</v>
      </c>
      <c r="BF25" s="19">
        <v>0</v>
      </c>
      <c r="BG25" s="19">
        <v>0</v>
      </c>
      <c r="BH25" s="19">
        <v>0</v>
      </c>
      <c r="BI25" s="19">
        <v>0</v>
      </c>
      <c r="BJ25" s="19">
        <v>0</v>
      </c>
      <c r="BK25" s="19">
        <v>0</v>
      </c>
      <c r="BL25" s="19">
        <v>0</v>
      </c>
      <c r="BM25" s="19">
        <v>0</v>
      </c>
      <c r="BN25" s="19">
        <v>0</v>
      </c>
      <c r="BO25" s="19">
        <v>0</v>
      </c>
      <c r="BP25" s="19">
        <v>0</v>
      </c>
      <c r="BQ25" s="19">
        <v>0</v>
      </c>
      <c r="BR25" s="19">
        <v>0</v>
      </c>
      <c r="BS25" s="19">
        <v>0</v>
      </c>
      <c r="BT25" s="19">
        <v>0</v>
      </c>
      <c r="BU25" s="19">
        <v>0</v>
      </c>
      <c r="BV25" s="19">
        <v>0</v>
      </c>
      <c r="BW25" s="19">
        <v>0</v>
      </c>
      <c r="BX25" s="19">
        <v>0</v>
      </c>
      <c r="BY25" s="19">
        <v>0</v>
      </c>
      <c r="BZ25" s="19">
        <v>0</v>
      </c>
      <c r="CA25" s="18" t="str">
        <f t="shared" si="2"/>
        <v>14</v>
      </c>
      <c r="CB25" s="18" t="s">
        <v>25</v>
      </c>
      <c r="CC25" s="18">
        <f t="shared" si="0"/>
        <v>137</v>
      </c>
      <c r="CD25" s="16" t="str">
        <f t="shared" si="3"/>
        <v>7B010189AA012805EC0066006700680069006A006B006C006D006E00C900CA00CB00CC00CD00CE00CF00D000D100D2012D012E012F0130013101320133013401350136019101920193019401950196019701980199019A000000000000000000000000000000000000000000000000000000000000000000000000000000000000000000000000147D</v>
      </c>
      <c r="CE25" s="95">
        <v>24</v>
      </c>
      <c r="CF25" s="21"/>
      <c r="CG25" s="18" t="str">
        <f t="shared" si="4"/>
        <v>00</v>
      </c>
      <c r="CH25" s="18">
        <f t="shared" si="5"/>
        <v>0</v>
      </c>
      <c r="CI25" s="20"/>
      <c r="CJ25" s="21"/>
    </row>
    <row r="26" spans="1:88" ht="49.5">
      <c r="A26" s="27"/>
      <c r="B26" s="171"/>
      <c r="C26" s="168"/>
      <c r="D26" s="104"/>
      <c r="E26" s="16">
        <v>3</v>
      </c>
      <c r="F26" s="101" t="str">
        <f t="shared" si="13"/>
        <v>65535</v>
      </c>
      <c r="G26" s="25" t="s">
        <v>72</v>
      </c>
      <c r="H26" s="18" t="s">
        <v>18</v>
      </c>
      <c r="I26" s="18">
        <v>1</v>
      </c>
      <c r="J26" s="18">
        <v>1</v>
      </c>
      <c r="K26" s="18">
        <v>89</v>
      </c>
      <c r="L26" s="18" t="s">
        <v>505</v>
      </c>
      <c r="M26" s="18">
        <v>1</v>
      </c>
      <c r="N26" s="18">
        <v>28</v>
      </c>
      <c r="O26" s="26" t="str">
        <f t="shared" si="14"/>
        <v>FFFF</v>
      </c>
      <c r="P26" s="19">
        <v>66</v>
      </c>
      <c r="Q26" s="19">
        <v>67</v>
      </c>
      <c r="R26" s="19">
        <v>68</v>
      </c>
      <c r="S26" s="19">
        <v>69</v>
      </c>
      <c r="T26" s="19" t="s">
        <v>507</v>
      </c>
      <c r="U26" s="19" t="s">
        <v>508</v>
      </c>
      <c r="V26" s="19" t="s">
        <v>509</v>
      </c>
      <c r="W26" s="19" t="s">
        <v>510</v>
      </c>
      <c r="X26" s="19" t="s">
        <v>511</v>
      </c>
      <c r="Y26" s="19" t="s">
        <v>512</v>
      </c>
      <c r="Z26" s="19" t="s">
        <v>513</v>
      </c>
      <c r="AA26" s="19" t="s">
        <v>514</v>
      </c>
      <c r="AB26" s="19" t="s">
        <v>515</v>
      </c>
      <c r="AC26" s="19" t="s">
        <v>516</v>
      </c>
      <c r="AD26" s="19" t="s">
        <v>517</v>
      </c>
      <c r="AE26" s="19" t="s">
        <v>518</v>
      </c>
      <c r="AF26" s="19" t="s">
        <v>519</v>
      </c>
      <c r="AG26" s="19" t="s">
        <v>520</v>
      </c>
      <c r="AH26" s="19" t="s">
        <v>521</v>
      </c>
      <c r="AI26" s="19" t="s">
        <v>522</v>
      </c>
      <c r="AJ26" s="19" t="s">
        <v>523</v>
      </c>
      <c r="AK26" s="19" t="s">
        <v>524</v>
      </c>
      <c r="AL26" s="19">
        <v>130</v>
      </c>
      <c r="AM26" s="19">
        <v>131</v>
      </c>
      <c r="AN26" s="19">
        <v>132</v>
      </c>
      <c r="AO26" s="19">
        <v>133</v>
      </c>
      <c r="AP26" s="19">
        <v>134</v>
      </c>
      <c r="AQ26" s="19">
        <v>135</v>
      </c>
      <c r="AR26" s="19">
        <v>136</v>
      </c>
      <c r="AS26" s="19">
        <v>191</v>
      </c>
      <c r="AT26" s="19">
        <v>192</v>
      </c>
      <c r="AU26" s="19">
        <v>193</v>
      </c>
      <c r="AV26" s="19">
        <v>194</v>
      </c>
      <c r="AW26" s="19">
        <v>195</v>
      </c>
      <c r="AX26" s="19">
        <v>196</v>
      </c>
      <c r="AY26" s="19">
        <v>197</v>
      </c>
      <c r="AZ26" s="19">
        <v>198</v>
      </c>
      <c r="BA26" s="19">
        <v>199</v>
      </c>
      <c r="BB26" s="19" t="s">
        <v>525</v>
      </c>
      <c r="BC26" s="19">
        <v>0</v>
      </c>
      <c r="BD26" s="19">
        <v>0</v>
      </c>
      <c r="BE26" s="19">
        <v>0</v>
      </c>
      <c r="BF26" s="19">
        <v>0</v>
      </c>
      <c r="BG26" s="19">
        <v>0</v>
      </c>
      <c r="BH26" s="19">
        <v>0</v>
      </c>
      <c r="BI26" s="19">
        <v>0</v>
      </c>
      <c r="BJ26" s="19">
        <v>0</v>
      </c>
      <c r="BK26" s="19">
        <v>0</v>
      </c>
      <c r="BL26" s="19">
        <v>0</v>
      </c>
      <c r="BM26" s="19">
        <v>0</v>
      </c>
      <c r="BN26" s="19">
        <v>0</v>
      </c>
      <c r="BO26" s="19">
        <v>0</v>
      </c>
      <c r="BP26" s="19">
        <v>0</v>
      </c>
      <c r="BQ26" s="19">
        <v>0</v>
      </c>
      <c r="BR26" s="19">
        <v>0</v>
      </c>
      <c r="BS26" s="19">
        <v>0</v>
      </c>
      <c r="BT26" s="19">
        <v>0</v>
      </c>
      <c r="BU26" s="19">
        <v>0</v>
      </c>
      <c r="BV26" s="19">
        <v>0</v>
      </c>
      <c r="BW26" s="19">
        <v>0</v>
      </c>
      <c r="BX26" s="19">
        <v>0</v>
      </c>
      <c r="BY26" s="19">
        <v>0</v>
      </c>
      <c r="BZ26" s="19">
        <v>0</v>
      </c>
      <c r="CA26" s="18" t="str">
        <f t="shared" si="2"/>
        <v>45</v>
      </c>
      <c r="CB26" s="18" t="s">
        <v>25</v>
      </c>
      <c r="CC26" s="18">
        <f t="shared" si="0"/>
        <v>137</v>
      </c>
      <c r="CD26" s="16" t="str">
        <f t="shared" si="3"/>
        <v>7B010189AA0128FFFF0066006700680069006A006B006C006D006E00C900CA00CB00CC00CD00CE00CF00D000D100D2012D012E012F0130013101320133013401350136019101920193019401950196019701980199019A000000000000000000000000000000000000000000000000000000000000000000000000000000000000000000000000457D</v>
      </c>
      <c r="CE26" s="95">
        <v>25</v>
      </c>
      <c r="CF26" s="21"/>
      <c r="CG26" s="18" t="str">
        <f t="shared" si="4"/>
        <v>00</v>
      </c>
      <c r="CH26" s="18">
        <f t="shared" si="5"/>
        <v>0</v>
      </c>
      <c r="CI26" s="20"/>
      <c r="CJ26" s="21"/>
    </row>
    <row r="27" spans="1:88" ht="49.5">
      <c r="A27" s="27"/>
      <c r="B27" s="169">
        <v>9</v>
      </c>
      <c r="C27" s="105" t="s">
        <v>462</v>
      </c>
      <c r="D27" s="104" t="s">
        <v>739</v>
      </c>
      <c r="E27" s="16">
        <v>1</v>
      </c>
      <c r="F27" s="101" t="str">
        <f t="shared" si="13"/>
        <v>00000</v>
      </c>
      <c r="G27" s="25">
        <v>0</v>
      </c>
      <c r="H27" s="18" t="s">
        <v>18</v>
      </c>
      <c r="I27" s="18">
        <v>1</v>
      </c>
      <c r="J27" s="18">
        <v>1</v>
      </c>
      <c r="K27" s="18">
        <v>89</v>
      </c>
      <c r="L27" s="18" t="s">
        <v>505</v>
      </c>
      <c r="M27" s="18">
        <v>1</v>
      </c>
      <c r="N27" s="18">
        <v>28</v>
      </c>
      <c r="O27" s="19">
        <v>65</v>
      </c>
      <c r="P27" s="26">
        <f>G27</f>
        <v>0</v>
      </c>
      <c r="Q27" s="19">
        <v>67</v>
      </c>
      <c r="R27" s="19">
        <v>68</v>
      </c>
      <c r="S27" s="19">
        <v>69</v>
      </c>
      <c r="T27" s="19" t="s">
        <v>507</v>
      </c>
      <c r="U27" s="19" t="s">
        <v>508</v>
      </c>
      <c r="V27" s="19" t="s">
        <v>509</v>
      </c>
      <c r="W27" s="19" t="s">
        <v>510</v>
      </c>
      <c r="X27" s="19" t="s">
        <v>511</v>
      </c>
      <c r="Y27" s="19" t="s">
        <v>512</v>
      </c>
      <c r="Z27" s="19" t="s">
        <v>513</v>
      </c>
      <c r="AA27" s="19" t="s">
        <v>514</v>
      </c>
      <c r="AB27" s="19" t="s">
        <v>515</v>
      </c>
      <c r="AC27" s="19" t="s">
        <v>516</v>
      </c>
      <c r="AD27" s="19" t="s">
        <v>517</v>
      </c>
      <c r="AE27" s="19" t="s">
        <v>518</v>
      </c>
      <c r="AF27" s="19" t="s">
        <v>519</v>
      </c>
      <c r="AG27" s="19" t="s">
        <v>520</v>
      </c>
      <c r="AH27" s="19" t="s">
        <v>521</v>
      </c>
      <c r="AI27" s="19" t="s">
        <v>522</v>
      </c>
      <c r="AJ27" s="19" t="s">
        <v>523</v>
      </c>
      <c r="AK27" s="19" t="s">
        <v>524</v>
      </c>
      <c r="AL27" s="19">
        <v>130</v>
      </c>
      <c r="AM27" s="19">
        <v>131</v>
      </c>
      <c r="AN27" s="19">
        <v>132</v>
      </c>
      <c r="AO27" s="19">
        <v>133</v>
      </c>
      <c r="AP27" s="19">
        <v>134</v>
      </c>
      <c r="AQ27" s="19">
        <v>135</v>
      </c>
      <c r="AR27" s="19">
        <v>136</v>
      </c>
      <c r="AS27" s="19">
        <v>191</v>
      </c>
      <c r="AT27" s="19">
        <v>192</v>
      </c>
      <c r="AU27" s="19">
        <v>193</v>
      </c>
      <c r="AV27" s="19">
        <v>194</v>
      </c>
      <c r="AW27" s="19">
        <v>195</v>
      </c>
      <c r="AX27" s="19">
        <v>196</v>
      </c>
      <c r="AY27" s="19">
        <v>197</v>
      </c>
      <c r="AZ27" s="19">
        <v>198</v>
      </c>
      <c r="BA27" s="19">
        <v>199</v>
      </c>
      <c r="BB27" s="19" t="s">
        <v>525</v>
      </c>
      <c r="BC27" s="19">
        <v>0</v>
      </c>
      <c r="BD27" s="19">
        <v>0</v>
      </c>
      <c r="BE27" s="19">
        <v>0</v>
      </c>
      <c r="BF27" s="19">
        <v>0</v>
      </c>
      <c r="BG27" s="19">
        <v>0</v>
      </c>
      <c r="BH27" s="19">
        <v>0</v>
      </c>
      <c r="BI27" s="19">
        <v>0</v>
      </c>
      <c r="BJ27" s="19">
        <v>0</v>
      </c>
      <c r="BK27" s="19">
        <v>0</v>
      </c>
      <c r="BL27" s="19">
        <v>0</v>
      </c>
      <c r="BM27" s="19">
        <v>0</v>
      </c>
      <c r="BN27" s="19">
        <v>0</v>
      </c>
      <c r="BO27" s="19">
        <v>0</v>
      </c>
      <c r="BP27" s="19">
        <v>0</v>
      </c>
      <c r="BQ27" s="19">
        <v>0</v>
      </c>
      <c r="BR27" s="19">
        <v>0</v>
      </c>
      <c r="BS27" s="19">
        <v>0</v>
      </c>
      <c r="BT27" s="19">
        <v>0</v>
      </c>
      <c r="BU27" s="19">
        <v>0</v>
      </c>
      <c r="BV27" s="19">
        <v>0</v>
      </c>
      <c r="BW27" s="19">
        <v>0</v>
      </c>
      <c r="BX27" s="19">
        <v>0</v>
      </c>
      <c r="BY27" s="19">
        <v>0</v>
      </c>
      <c r="BZ27" s="19">
        <v>0</v>
      </c>
      <c r="CA27" s="18" t="str">
        <f t="shared" si="2"/>
        <v>45</v>
      </c>
      <c r="CB27" s="18" t="s">
        <v>25</v>
      </c>
      <c r="CC27" s="18">
        <f t="shared" si="0"/>
        <v>137</v>
      </c>
      <c r="CD27" s="16" t="str">
        <f t="shared" si="3"/>
        <v>7B010189AA012800650000006700680069006A006B006C006D006E00C900CA00CB00CC00CD00CE00CF00D000D100D2012D012E012F0130013101320133013401350136019101920193019401950196019701980199019A000000000000000000000000000000000000000000000000000000000000000000000000000000000000000000000000457D</v>
      </c>
      <c r="CE27" s="95">
        <v>26</v>
      </c>
      <c r="CF27" s="21"/>
      <c r="CG27" s="18" t="str">
        <f t="shared" si="4"/>
        <v>00</v>
      </c>
      <c r="CH27" s="18">
        <f t="shared" si="5"/>
        <v>0</v>
      </c>
      <c r="CI27" s="20"/>
      <c r="CJ27" s="21"/>
    </row>
    <row r="28" spans="1:88" ht="49.5">
      <c r="A28" s="27"/>
      <c r="B28" s="170"/>
      <c r="C28" s="167" t="s">
        <v>464</v>
      </c>
      <c r="D28" s="104"/>
      <c r="E28" s="16">
        <v>2</v>
      </c>
      <c r="F28" s="101" t="str">
        <f t="shared" si="13"/>
        <v>01516</v>
      </c>
      <c r="G28" s="25" t="s">
        <v>527</v>
      </c>
      <c r="H28" s="18" t="s">
        <v>18</v>
      </c>
      <c r="I28" s="18">
        <v>1</v>
      </c>
      <c r="J28" s="18">
        <v>1</v>
      </c>
      <c r="K28" s="18">
        <v>89</v>
      </c>
      <c r="L28" s="18" t="s">
        <v>505</v>
      </c>
      <c r="M28" s="18">
        <v>1</v>
      </c>
      <c r="N28" s="18">
        <v>28</v>
      </c>
      <c r="O28" s="19">
        <v>65</v>
      </c>
      <c r="P28" s="26" t="str">
        <f t="shared" ref="P28:P29" si="15">G28</f>
        <v>05EC</v>
      </c>
      <c r="Q28" s="19">
        <v>67</v>
      </c>
      <c r="R28" s="19">
        <v>68</v>
      </c>
      <c r="S28" s="19">
        <v>69</v>
      </c>
      <c r="T28" s="19" t="s">
        <v>507</v>
      </c>
      <c r="U28" s="19" t="s">
        <v>508</v>
      </c>
      <c r="V28" s="19" t="s">
        <v>509</v>
      </c>
      <c r="W28" s="19" t="s">
        <v>510</v>
      </c>
      <c r="X28" s="19" t="s">
        <v>511</v>
      </c>
      <c r="Y28" s="19" t="s">
        <v>512</v>
      </c>
      <c r="Z28" s="19" t="s">
        <v>513</v>
      </c>
      <c r="AA28" s="19" t="s">
        <v>514</v>
      </c>
      <c r="AB28" s="19" t="s">
        <v>515</v>
      </c>
      <c r="AC28" s="19" t="s">
        <v>516</v>
      </c>
      <c r="AD28" s="19" t="s">
        <v>517</v>
      </c>
      <c r="AE28" s="19" t="s">
        <v>518</v>
      </c>
      <c r="AF28" s="19" t="s">
        <v>519</v>
      </c>
      <c r="AG28" s="19" t="s">
        <v>520</v>
      </c>
      <c r="AH28" s="19" t="s">
        <v>521</v>
      </c>
      <c r="AI28" s="19" t="s">
        <v>522</v>
      </c>
      <c r="AJ28" s="19" t="s">
        <v>523</v>
      </c>
      <c r="AK28" s="19" t="s">
        <v>524</v>
      </c>
      <c r="AL28" s="19">
        <v>130</v>
      </c>
      <c r="AM28" s="19">
        <v>131</v>
      </c>
      <c r="AN28" s="19">
        <v>132</v>
      </c>
      <c r="AO28" s="19">
        <v>133</v>
      </c>
      <c r="AP28" s="19">
        <v>134</v>
      </c>
      <c r="AQ28" s="19">
        <v>135</v>
      </c>
      <c r="AR28" s="19">
        <v>136</v>
      </c>
      <c r="AS28" s="19">
        <v>191</v>
      </c>
      <c r="AT28" s="19">
        <v>192</v>
      </c>
      <c r="AU28" s="19">
        <v>193</v>
      </c>
      <c r="AV28" s="19">
        <v>194</v>
      </c>
      <c r="AW28" s="19">
        <v>195</v>
      </c>
      <c r="AX28" s="19">
        <v>196</v>
      </c>
      <c r="AY28" s="19">
        <v>197</v>
      </c>
      <c r="AZ28" s="19">
        <v>198</v>
      </c>
      <c r="BA28" s="19">
        <v>199</v>
      </c>
      <c r="BB28" s="19" t="s">
        <v>525</v>
      </c>
      <c r="BC28" s="19">
        <v>0</v>
      </c>
      <c r="BD28" s="19">
        <v>0</v>
      </c>
      <c r="BE28" s="19">
        <v>0</v>
      </c>
      <c r="BF28" s="19">
        <v>0</v>
      </c>
      <c r="BG28" s="19">
        <v>0</v>
      </c>
      <c r="BH28" s="19">
        <v>0</v>
      </c>
      <c r="BI28" s="19">
        <v>0</v>
      </c>
      <c r="BJ28" s="19">
        <v>0</v>
      </c>
      <c r="BK28" s="19">
        <v>0</v>
      </c>
      <c r="BL28" s="19">
        <v>0</v>
      </c>
      <c r="BM28" s="19">
        <v>0</v>
      </c>
      <c r="BN28" s="19">
        <v>0</v>
      </c>
      <c r="BO28" s="19">
        <v>0</v>
      </c>
      <c r="BP28" s="19">
        <v>0</v>
      </c>
      <c r="BQ28" s="19">
        <v>0</v>
      </c>
      <c r="BR28" s="19">
        <v>0</v>
      </c>
      <c r="BS28" s="19">
        <v>0</v>
      </c>
      <c r="BT28" s="19">
        <v>0</v>
      </c>
      <c r="BU28" s="19">
        <v>0</v>
      </c>
      <c r="BV28" s="19">
        <v>0</v>
      </c>
      <c r="BW28" s="19">
        <v>0</v>
      </c>
      <c r="BX28" s="19">
        <v>0</v>
      </c>
      <c r="BY28" s="19">
        <v>0</v>
      </c>
      <c r="BZ28" s="19">
        <v>0</v>
      </c>
      <c r="CA28" s="18" t="str">
        <f t="shared" si="2"/>
        <v>11</v>
      </c>
      <c r="CB28" s="18" t="s">
        <v>25</v>
      </c>
      <c r="CC28" s="18">
        <f t="shared" si="0"/>
        <v>137</v>
      </c>
      <c r="CD28" s="16" t="str">
        <f t="shared" si="3"/>
        <v>7B010189AA0128006505EC006700680069006A006B006C006D006E00C900CA00CB00CC00CD00CE00CF00D000D100D2012D012E012F0130013101320133013401350136019101920193019401950196019701980199019A000000000000000000000000000000000000000000000000000000000000000000000000000000000000000000000000117D</v>
      </c>
      <c r="CE28" s="95">
        <v>27</v>
      </c>
      <c r="CF28" s="21"/>
      <c r="CG28" s="18" t="str">
        <f t="shared" si="4"/>
        <v>00</v>
      </c>
      <c r="CH28" s="18">
        <f t="shared" si="5"/>
        <v>0</v>
      </c>
      <c r="CI28" s="20"/>
      <c r="CJ28" s="21"/>
    </row>
    <row r="29" spans="1:88" ht="49.5">
      <c r="A29" s="27"/>
      <c r="B29" s="171"/>
      <c r="C29" s="168"/>
      <c r="D29" s="104"/>
      <c r="E29" s="16">
        <v>3</v>
      </c>
      <c r="F29" s="101" t="str">
        <f t="shared" si="13"/>
        <v>65535</v>
      </c>
      <c r="G29" s="25" t="s">
        <v>72</v>
      </c>
      <c r="H29" s="18" t="s">
        <v>18</v>
      </c>
      <c r="I29" s="18">
        <v>1</v>
      </c>
      <c r="J29" s="18">
        <v>1</v>
      </c>
      <c r="K29" s="18">
        <v>89</v>
      </c>
      <c r="L29" s="18" t="s">
        <v>505</v>
      </c>
      <c r="M29" s="18">
        <v>1</v>
      </c>
      <c r="N29" s="18">
        <v>28</v>
      </c>
      <c r="O29" s="19">
        <v>65</v>
      </c>
      <c r="P29" s="26" t="str">
        <f t="shared" si="15"/>
        <v>FFFF</v>
      </c>
      <c r="Q29" s="19">
        <v>67</v>
      </c>
      <c r="R29" s="19">
        <v>68</v>
      </c>
      <c r="S29" s="19">
        <v>69</v>
      </c>
      <c r="T29" s="19" t="s">
        <v>507</v>
      </c>
      <c r="U29" s="19" t="s">
        <v>508</v>
      </c>
      <c r="V29" s="19" t="s">
        <v>509</v>
      </c>
      <c r="W29" s="19" t="s">
        <v>510</v>
      </c>
      <c r="X29" s="19" t="s">
        <v>511</v>
      </c>
      <c r="Y29" s="19" t="s">
        <v>512</v>
      </c>
      <c r="Z29" s="19" t="s">
        <v>513</v>
      </c>
      <c r="AA29" s="19" t="s">
        <v>514</v>
      </c>
      <c r="AB29" s="19" t="s">
        <v>515</v>
      </c>
      <c r="AC29" s="19" t="s">
        <v>516</v>
      </c>
      <c r="AD29" s="19" t="s">
        <v>517</v>
      </c>
      <c r="AE29" s="19" t="s">
        <v>518</v>
      </c>
      <c r="AF29" s="19" t="s">
        <v>519</v>
      </c>
      <c r="AG29" s="19" t="s">
        <v>520</v>
      </c>
      <c r="AH29" s="19" t="s">
        <v>521</v>
      </c>
      <c r="AI29" s="19" t="s">
        <v>522</v>
      </c>
      <c r="AJ29" s="19" t="s">
        <v>523</v>
      </c>
      <c r="AK29" s="19" t="s">
        <v>524</v>
      </c>
      <c r="AL29" s="19">
        <v>130</v>
      </c>
      <c r="AM29" s="19">
        <v>131</v>
      </c>
      <c r="AN29" s="19">
        <v>132</v>
      </c>
      <c r="AO29" s="19">
        <v>133</v>
      </c>
      <c r="AP29" s="19">
        <v>134</v>
      </c>
      <c r="AQ29" s="19">
        <v>135</v>
      </c>
      <c r="AR29" s="19">
        <v>136</v>
      </c>
      <c r="AS29" s="19">
        <v>191</v>
      </c>
      <c r="AT29" s="19">
        <v>192</v>
      </c>
      <c r="AU29" s="19">
        <v>193</v>
      </c>
      <c r="AV29" s="19">
        <v>194</v>
      </c>
      <c r="AW29" s="19">
        <v>195</v>
      </c>
      <c r="AX29" s="19">
        <v>196</v>
      </c>
      <c r="AY29" s="19">
        <v>197</v>
      </c>
      <c r="AZ29" s="19">
        <v>198</v>
      </c>
      <c r="BA29" s="19">
        <v>199</v>
      </c>
      <c r="BB29" s="19" t="s">
        <v>525</v>
      </c>
      <c r="BC29" s="19">
        <v>0</v>
      </c>
      <c r="BD29" s="19">
        <v>0</v>
      </c>
      <c r="BE29" s="19">
        <v>0</v>
      </c>
      <c r="BF29" s="19">
        <v>0</v>
      </c>
      <c r="BG29" s="19">
        <v>0</v>
      </c>
      <c r="BH29" s="19">
        <v>0</v>
      </c>
      <c r="BI29" s="19">
        <v>0</v>
      </c>
      <c r="BJ29" s="19">
        <v>0</v>
      </c>
      <c r="BK29" s="19">
        <v>0</v>
      </c>
      <c r="BL29" s="19">
        <v>0</v>
      </c>
      <c r="BM29" s="19">
        <v>0</v>
      </c>
      <c r="BN29" s="19">
        <v>0</v>
      </c>
      <c r="BO29" s="19">
        <v>0</v>
      </c>
      <c r="BP29" s="19">
        <v>0</v>
      </c>
      <c r="BQ29" s="19">
        <v>0</v>
      </c>
      <c r="BR29" s="19">
        <v>0</v>
      </c>
      <c r="BS29" s="19">
        <v>0</v>
      </c>
      <c r="BT29" s="19">
        <v>0</v>
      </c>
      <c r="BU29" s="19">
        <v>0</v>
      </c>
      <c r="BV29" s="19">
        <v>0</v>
      </c>
      <c r="BW29" s="19">
        <v>0</v>
      </c>
      <c r="BX29" s="19">
        <v>0</v>
      </c>
      <c r="BY29" s="19">
        <v>0</v>
      </c>
      <c r="BZ29" s="19">
        <v>0</v>
      </c>
      <c r="CA29" s="18" t="str">
        <f t="shared" si="2"/>
        <v>44</v>
      </c>
      <c r="CB29" s="18" t="s">
        <v>25</v>
      </c>
      <c r="CC29" s="18">
        <f t="shared" si="0"/>
        <v>137</v>
      </c>
      <c r="CD29" s="16" t="str">
        <f t="shared" si="3"/>
        <v>7B010189AA01280065FFFF006700680069006A006B006C006D006E00C900CA00CB00CC00CD00CE00CF00D000D100D2012D012E012F0130013101320133013401350136019101920193019401950196019701980199019A000000000000000000000000000000000000000000000000000000000000000000000000000000000000000000000000447D</v>
      </c>
      <c r="CE29" s="95">
        <v>28</v>
      </c>
      <c r="CF29" s="21"/>
      <c r="CG29" s="18" t="str">
        <f t="shared" si="4"/>
        <v>00</v>
      </c>
      <c r="CH29" s="18">
        <f t="shared" si="5"/>
        <v>0</v>
      </c>
      <c r="CI29" s="20"/>
      <c r="CJ29" s="21"/>
    </row>
    <row r="30" spans="1:88" ht="49.5">
      <c r="A30" s="27"/>
      <c r="B30" s="169">
        <v>11</v>
      </c>
      <c r="C30" s="105" t="s">
        <v>462</v>
      </c>
      <c r="D30" s="104" t="s">
        <v>739</v>
      </c>
      <c r="E30" s="16">
        <v>1</v>
      </c>
      <c r="F30" s="101" t="str">
        <f t="shared" si="13"/>
        <v>00000</v>
      </c>
      <c r="G30" s="25">
        <v>0</v>
      </c>
      <c r="H30" s="18" t="s">
        <v>18</v>
      </c>
      <c r="I30" s="18">
        <v>1</v>
      </c>
      <c r="J30" s="18">
        <v>1</v>
      </c>
      <c r="K30" s="18">
        <v>89</v>
      </c>
      <c r="L30" s="18" t="s">
        <v>505</v>
      </c>
      <c r="M30" s="18">
        <v>1</v>
      </c>
      <c r="N30" s="18">
        <v>28</v>
      </c>
      <c r="O30" s="19">
        <v>65</v>
      </c>
      <c r="P30" s="19">
        <v>66</v>
      </c>
      <c r="Q30" s="26">
        <f>G30</f>
        <v>0</v>
      </c>
      <c r="R30" s="19">
        <v>68</v>
      </c>
      <c r="S30" s="19">
        <v>69</v>
      </c>
      <c r="T30" s="19" t="s">
        <v>507</v>
      </c>
      <c r="U30" s="19" t="s">
        <v>508</v>
      </c>
      <c r="V30" s="19" t="s">
        <v>509</v>
      </c>
      <c r="W30" s="19" t="s">
        <v>510</v>
      </c>
      <c r="X30" s="19" t="s">
        <v>511</v>
      </c>
      <c r="Y30" s="19" t="s">
        <v>512</v>
      </c>
      <c r="Z30" s="19" t="s">
        <v>513</v>
      </c>
      <c r="AA30" s="19" t="s">
        <v>514</v>
      </c>
      <c r="AB30" s="19" t="s">
        <v>515</v>
      </c>
      <c r="AC30" s="19" t="s">
        <v>516</v>
      </c>
      <c r="AD30" s="19" t="s">
        <v>517</v>
      </c>
      <c r="AE30" s="19" t="s">
        <v>518</v>
      </c>
      <c r="AF30" s="19" t="s">
        <v>519</v>
      </c>
      <c r="AG30" s="19" t="s">
        <v>520</v>
      </c>
      <c r="AH30" s="19" t="s">
        <v>521</v>
      </c>
      <c r="AI30" s="19" t="s">
        <v>522</v>
      </c>
      <c r="AJ30" s="19" t="s">
        <v>523</v>
      </c>
      <c r="AK30" s="19" t="s">
        <v>524</v>
      </c>
      <c r="AL30" s="19">
        <v>130</v>
      </c>
      <c r="AM30" s="19">
        <v>131</v>
      </c>
      <c r="AN30" s="19">
        <v>132</v>
      </c>
      <c r="AO30" s="19">
        <v>133</v>
      </c>
      <c r="AP30" s="19">
        <v>134</v>
      </c>
      <c r="AQ30" s="19">
        <v>135</v>
      </c>
      <c r="AR30" s="19">
        <v>136</v>
      </c>
      <c r="AS30" s="19">
        <v>191</v>
      </c>
      <c r="AT30" s="19">
        <v>192</v>
      </c>
      <c r="AU30" s="19">
        <v>193</v>
      </c>
      <c r="AV30" s="19">
        <v>194</v>
      </c>
      <c r="AW30" s="19">
        <v>195</v>
      </c>
      <c r="AX30" s="19">
        <v>196</v>
      </c>
      <c r="AY30" s="19">
        <v>197</v>
      </c>
      <c r="AZ30" s="19">
        <v>198</v>
      </c>
      <c r="BA30" s="19">
        <v>199</v>
      </c>
      <c r="BB30" s="19" t="s">
        <v>525</v>
      </c>
      <c r="BC30" s="19">
        <v>0</v>
      </c>
      <c r="BD30" s="19">
        <v>0</v>
      </c>
      <c r="BE30" s="19">
        <v>0</v>
      </c>
      <c r="BF30" s="19">
        <v>0</v>
      </c>
      <c r="BG30" s="19">
        <v>0</v>
      </c>
      <c r="BH30" s="19">
        <v>0</v>
      </c>
      <c r="BI30" s="19">
        <v>0</v>
      </c>
      <c r="BJ30" s="19">
        <v>0</v>
      </c>
      <c r="BK30" s="19">
        <v>0</v>
      </c>
      <c r="BL30" s="19">
        <v>0</v>
      </c>
      <c r="BM30" s="19">
        <v>0</v>
      </c>
      <c r="BN30" s="19">
        <v>0</v>
      </c>
      <c r="BO30" s="19">
        <v>0</v>
      </c>
      <c r="BP30" s="19">
        <v>0</v>
      </c>
      <c r="BQ30" s="19">
        <v>0</v>
      </c>
      <c r="BR30" s="19">
        <v>0</v>
      </c>
      <c r="BS30" s="19">
        <v>0</v>
      </c>
      <c r="BT30" s="19">
        <v>0</v>
      </c>
      <c r="BU30" s="19">
        <v>0</v>
      </c>
      <c r="BV30" s="19">
        <v>0</v>
      </c>
      <c r="BW30" s="19">
        <v>0</v>
      </c>
      <c r="BX30" s="19">
        <v>0</v>
      </c>
      <c r="BY30" s="19">
        <v>0</v>
      </c>
      <c r="BZ30" s="19">
        <v>0</v>
      </c>
      <c r="CA30" s="18" t="str">
        <f t="shared" si="2"/>
        <v>44</v>
      </c>
      <c r="CB30" s="18" t="s">
        <v>25</v>
      </c>
      <c r="CC30" s="18">
        <f t="shared" si="0"/>
        <v>137</v>
      </c>
      <c r="CD30" s="16" t="str">
        <f t="shared" si="3"/>
        <v>7B010189AA012800650066000000680069006A006B006C006D006E00C900CA00CB00CC00CD00CE00CF00D000D100D2012D012E012F0130013101320133013401350136019101920193019401950196019701980199019A000000000000000000000000000000000000000000000000000000000000000000000000000000000000000000000000447D</v>
      </c>
      <c r="CE30" s="95">
        <v>29</v>
      </c>
      <c r="CF30" s="21"/>
      <c r="CG30" s="18" t="str">
        <f t="shared" si="4"/>
        <v>00</v>
      </c>
      <c r="CH30" s="18">
        <f t="shared" si="5"/>
        <v>0</v>
      </c>
      <c r="CI30" s="20"/>
      <c r="CJ30" s="21"/>
    </row>
    <row r="31" spans="1:88" ht="49.5">
      <c r="A31" s="27"/>
      <c r="B31" s="170"/>
      <c r="C31" s="167" t="s">
        <v>492</v>
      </c>
      <c r="D31" s="104"/>
      <c r="E31" s="16">
        <v>2</v>
      </c>
      <c r="F31" s="101" t="str">
        <f t="shared" si="13"/>
        <v>01516</v>
      </c>
      <c r="G31" s="25" t="s">
        <v>527</v>
      </c>
      <c r="H31" s="18" t="s">
        <v>18</v>
      </c>
      <c r="I31" s="18">
        <v>1</v>
      </c>
      <c r="J31" s="18">
        <v>1</v>
      </c>
      <c r="K31" s="18">
        <v>89</v>
      </c>
      <c r="L31" s="18" t="s">
        <v>505</v>
      </c>
      <c r="M31" s="18">
        <v>1</v>
      </c>
      <c r="N31" s="18">
        <v>28</v>
      </c>
      <c r="O31" s="19">
        <v>65</v>
      </c>
      <c r="P31" s="19">
        <v>66</v>
      </c>
      <c r="Q31" s="26" t="str">
        <f t="shared" ref="Q31:Q32" si="16">G31</f>
        <v>05EC</v>
      </c>
      <c r="R31" s="19">
        <v>68</v>
      </c>
      <c r="S31" s="19">
        <v>69</v>
      </c>
      <c r="T31" s="19" t="s">
        <v>507</v>
      </c>
      <c r="U31" s="19" t="s">
        <v>508</v>
      </c>
      <c r="V31" s="19" t="s">
        <v>509</v>
      </c>
      <c r="W31" s="19" t="s">
        <v>510</v>
      </c>
      <c r="X31" s="19" t="s">
        <v>511</v>
      </c>
      <c r="Y31" s="19" t="s">
        <v>512</v>
      </c>
      <c r="Z31" s="19" t="s">
        <v>513</v>
      </c>
      <c r="AA31" s="19" t="s">
        <v>514</v>
      </c>
      <c r="AB31" s="19" t="s">
        <v>515</v>
      </c>
      <c r="AC31" s="19" t="s">
        <v>516</v>
      </c>
      <c r="AD31" s="19" t="s">
        <v>517</v>
      </c>
      <c r="AE31" s="19" t="s">
        <v>518</v>
      </c>
      <c r="AF31" s="19" t="s">
        <v>519</v>
      </c>
      <c r="AG31" s="19" t="s">
        <v>520</v>
      </c>
      <c r="AH31" s="19" t="s">
        <v>521</v>
      </c>
      <c r="AI31" s="19" t="s">
        <v>522</v>
      </c>
      <c r="AJ31" s="19" t="s">
        <v>523</v>
      </c>
      <c r="AK31" s="19" t="s">
        <v>524</v>
      </c>
      <c r="AL31" s="19">
        <v>130</v>
      </c>
      <c r="AM31" s="19">
        <v>131</v>
      </c>
      <c r="AN31" s="19">
        <v>132</v>
      </c>
      <c r="AO31" s="19">
        <v>133</v>
      </c>
      <c r="AP31" s="19">
        <v>134</v>
      </c>
      <c r="AQ31" s="19">
        <v>135</v>
      </c>
      <c r="AR31" s="19">
        <v>136</v>
      </c>
      <c r="AS31" s="19">
        <v>191</v>
      </c>
      <c r="AT31" s="19">
        <v>192</v>
      </c>
      <c r="AU31" s="19">
        <v>193</v>
      </c>
      <c r="AV31" s="19">
        <v>194</v>
      </c>
      <c r="AW31" s="19">
        <v>195</v>
      </c>
      <c r="AX31" s="19">
        <v>196</v>
      </c>
      <c r="AY31" s="19">
        <v>197</v>
      </c>
      <c r="AZ31" s="19">
        <v>198</v>
      </c>
      <c r="BA31" s="19">
        <v>199</v>
      </c>
      <c r="BB31" s="19" t="s">
        <v>525</v>
      </c>
      <c r="BC31" s="19">
        <v>0</v>
      </c>
      <c r="BD31" s="19">
        <v>0</v>
      </c>
      <c r="BE31" s="19">
        <v>0</v>
      </c>
      <c r="BF31" s="19">
        <v>0</v>
      </c>
      <c r="BG31" s="19">
        <v>0</v>
      </c>
      <c r="BH31" s="19">
        <v>0</v>
      </c>
      <c r="BI31" s="19">
        <v>0</v>
      </c>
      <c r="BJ31" s="19">
        <v>0</v>
      </c>
      <c r="BK31" s="19">
        <v>0</v>
      </c>
      <c r="BL31" s="19">
        <v>0</v>
      </c>
      <c r="BM31" s="19">
        <v>0</v>
      </c>
      <c r="BN31" s="19">
        <v>0</v>
      </c>
      <c r="BO31" s="19">
        <v>0</v>
      </c>
      <c r="BP31" s="19">
        <v>0</v>
      </c>
      <c r="BQ31" s="19">
        <v>0</v>
      </c>
      <c r="BR31" s="19">
        <v>0</v>
      </c>
      <c r="BS31" s="19">
        <v>0</v>
      </c>
      <c r="BT31" s="19">
        <v>0</v>
      </c>
      <c r="BU31" s="19">
        <v>0</v>
      </c>
      <c r="BV31" s="19">
        <v>0</v>
      </c>
      <c r="BW31" s="19">
        <v>0</v>
      </c>
      <c r="BX31" s="19">
        <v>0</v>
      </c>
      <c r="BY31" s="19">
        <v>0</v>
      </c>
      <c r="BZ31" s="19">
        <v>0</v>
      </c>
      <c r="CA31" s="18" t="str">
        <f t="shared" si="2"/>
        <v>10</v>
      </c>
      <c r="CB31" s="18" t="s">
        <v>25</v>
      </c>
      <c r="CC31" s="18">
        <f t="shared" si="0"/>
        <v>137</v>
      </c>
      <c r="CD31" s="16" t="str">
        <f t="shared" si="3"/>
        <v>7B010189AA01280065006605EC00680069006A006B006C006D006E00C900CA00CB00CC00CD00CE00CF00D000D100D2012D012E012F0130013101320133013401350136019101920193019401950196019701980199019A000000000000000000000000000000000000000000000000000000000000000000000000000000000000000000000000107D</v>
      </c>
      <c r="CE31" s="95">
        <v>30</v>
      </c>
      <c r="CF31" s="21"/>
      <c r="CG31" s="18" t="str">
        <f t="shared" si="4"/>
        <v>00</v>
      </c>
      <c r="CH31" s="18">
        <f t="shared" si="5"/>
        <v>0</v>
      </c>
      <c r="CI31" s="20"/>
      <c r="CJ31" s="21"/>
    </row>
    <row r="32" spans="1:88" ht="49.5">
      <c r="A32" s="27"/>
      <c r="B32" s="171"/>
      <c r="C32" s="168"/>
      <c r="D32" s="104"/>
      <c r="E32" s="16">
        <v>3</v>
      </c>
      <c r="F32" s="101" t="str">
        <f t="shared" si="13"/>
        <v>65535</v>
      </c>
      <c r="G32" s="25" t="s">
        <v>72</v>
      </c>
      <c r="H32" s="18" t="s">
        <v>18</v>
      </c>
      <c r="I32" s="18">
        <v>1</v>
      </c>
      <c r="J32" s="18">
        <v>1</v>
      </c>
      <c r="K32" s="18">
        <v>89</v>
      </c>
      <c r="L32" s="18" t="s">
        <v>505</v>
      </c>
      <c r="M32" s="18">
        <v>1</v>
      </c>
      <c r="N32" s="18">
        <v>28</v>
      </c>
      <c r="O32" s="19">
        <v>65</v>
      </c>
      <c r="P32" s="19">
        <v>66</v>
      </c>
      <c r="Q32" s="26" t="str">
        <f t="shared" si="16"/>
        <v>FFFF</v>
      </c>
      <c r="R32" s="19">
        <v>68</v>
      </c>
      <c r="S32" s="19">
        <v>69</v>
      </c>
      <c r="T32" s="19" t="s">
        <v>507</v>
      </c>
      <c r="U32" s="19" t="s">
        <v>508</v>
      </c>
      <c r="V32" s="19" t="s">
        <v>509</v>
      </c>
      <c r="W32" s="19" t="s">
        <v>510</v>
      </c>
      <c r="X32" s="19" t="s">
        <v>511</v>
      </c>
      <c r="Y32" s="19" t="s">
        <v>512</v>
      </c>
      <c r="Z32" s="19" t="s">
        <v>513</v>
      </c>
      <c r="AA32" s="19" t="s">
        <v>514</v>
      </c>
      <c r="AB32" s="19" t="s">
        <v>515</v>
      </c>
      <c r="AC32" s="19" t="s">
        <v>516</v>
      </c>
      <c r="AD32" s="19" t="s">
        <v>517</v>
      </c>
      <c r="AE32" s="19" t="s">
        <v>518</v>
      </c>
      <c r="AF32" s="19" t="s">
        <v>519</v>
      </c>
      <c r="AG32" s="19" t="s">
        <v>520</v>
      </c>
      <c r="AH32" s="19" t="s">
        <v>521</v>
      </c>
      <c r="AI32" s="19" t="s">
        <v>522</v>
      </c>
      <c r="AJ32" s="19" t="s">
        <v>523</v>
      </c>
      <c r="AK32" s="19" t="s">
        <v>524</v>
      </c>
      <c r="AL32" s="19">
        <v>130</v>
      </c>
      <c r="AM32" s="19">
        <v>131</v>
      </c>
      <c r="AN32" s="19">
        <v>132</v>
      </c>
      <c r="AO32" s="19">
        <v>133</v>
      </c>
      <c r="AP32" s="19">
        <v>134</v>
      </c>
      <c r="AQ32" s="19">
        <v>135</v>
      </c>
      <c r="AR32" s="19">
        <v>136</v>
      </c>
      <c r="AS32" s="19">
        <v>191</v>
      </c>
      <c r="AT32" s="19">
        <v>192</v>
      </c>
      <c r="AU32" s="19">
        <v>193</v>
      </c>
      <c r="AV32" s="19">
        <v>194</v>
      </c>
      <c r="AW32" s="19">
        <v>195</v>
      </c>
      <c r="AX32" s="19">
        <v>196</v>
      </c>
      <c r="AY32" s="19">
        <v>197</v>
      </c>
      <c r="AZ32" s="19">
        <v>198</v>
      </c>
      <c r="BA32" s="19">
        <v>199</v>
      </c>
      <c r="BB32" s="19" t="s">
        <v>525</v>
      </c>
      <c r="BC32" s="19">
        <v>0</v>
      </c>
      <c r="BD32" s="19">
        <v>0</v>
      </c>
      <c r="BE32" s="19">
        <v>0</v>
      </c>
      <c r="BF32" s="19">
        <v>0</v>
      </c>
      <c r="BG32" s="19">
        <v>0</v>
      </c>
      <c r="BH32" s="19">
        <v>0</v>
      </c>
      <c r="BI32" s="19">
        <v>0</v>
      </c>
      <c r="BJ32" s="19">
        <v>0</v>
      </c>
      <c r="BK32" s="19">
        <v>0</v>
      </c>
      <c r="BL32" s="19">
        <v>0</v>
      </c>
      <c r="BM32" s="19">
        <v>0</v>
      </c>
      <c r="BN32" s="19">
        <v>0</v>
      </c>
      <c r="BO32" s="19">
        <v>0</v>
      </c>
      <c r="BP32" s="19">
        <v>0</v>
      </c>
      <c r="BQ32" s="19">
        <v>0</v>
      </c>
      <c r="BR32" s="19">
        <v>0</v>
      </c>
      <c r="BS32" s="19">
        <v>0</v>
      </c>
      <c r="BT32" s="19">
        <v>0</v>
      </c>
      <c r="BU32" s="19">
        <v>0</v>
      </c>
      <c r="BV32" s="19">
        <v>0</v>
      </c>
      <c r="BW32" s="19">
        <v>0</v>
      </c>
      <c r="BX32" s="19">
        <v>0</v>
      </c>
      <c r="BY32" s="19">
        <v>0</v>
      </c>
      <c r="BZ32" s="19">
        <v>0</v>
      </c>
      <c r="CA32" s="18" t="str">
        <f t="shared" si="2"/>
        <v>45</v>
      </c>
      <c r="CB32" s="18" t="s">
        <v>25</v>
      </c>
      <c r="CC32" s="18">
        <f t="shared" si="0"/>
        <v>137</v>
      </c>
      <c r="CD32" s="16" t="str">
        <f t="shared" si="3"/>
        <v>7B010189AA012800650066FFFF00680069006A006B006C006D006E00C900CA00CB00CC00CD00CE00CF00D000D100D2012D012E012F0130013101320133013401350136019101920193019401950196019701980199019A000000000000000000000000000000000000000000000000000000000000000000000000000000000000000000000000457D</v>
      </c>
      <c r="CE32" s="95">
        <v>31</v>
      </c>
      <c r="CF32" s="21"/>
      <c r="CG32" s="18" t="str">
        <f t="shared" si="4"/>
        <v>00</v>
      </c>
      <c r="CH32" s="18">
        <f t="shared" si="5"/>
        <v>0</v>
      </c>
      <c r="CI32" s="20"/>
      <c r="CJ32" s="21"/>
    </row>
    <row r="33" spans="1:88" ht="49.5">
      <c r="A33" s="27"/>
      <c r="B33" s="169">
        <v>13</v>
      </c>
      <c r="C33" s="105" t="s">
        <v>462</v>
      </c>
      <c r="D33" s="104" t="s">
        <v>739</v>
      </c>
      <c r="E33" s="16">
        <v>1</v>
      </c>
      <c r="F33" s="101" t="str">
        <f t="shared" si="13"/>
        <v>00000</v>
      </c>
      <c r="G33" s="25">
        <v>0</v>
      </c>
      <c r="H33" s="18" t="s">
        <v>18</v>
      </c>
      <c r="I33" s="18">
        <v>1</v>
      </c>
      <c r="J33" s="18">
        <v>1</v>
      </c>
      <c r="K33" s="18">
        <v>89</v>
      </c>
      <c r="L33" s="18" t="s">
        <v>505</v>
      </c>
      <c r="M33" s="18">
        <v>1</v>
      </c>
      <c r="N33" s="18">
        <v>28</v>
      </c>
      <c r="O33" s="19">
        <v>65</v>
      </c>
      <c r="P33" s="19">
        <v>66</v>
      </c>
      <c r="Q33" s="19">
        <v>67</v>
      </c>
      <c r="R33" s="26">
        <f>G33</f>
        <v>0</v>
      </c>
      <c r="S33" s="19">
        <v>69</v>
      </c>
      <c r="T33" s="19" t="s">
        <v>507</v>
      </c>
      <c r="U33" s="19" t="s">
        <v>508</v>
      </c>
      <c r="V33" s="19" t="s">
        <v>509</v>
      </c>
      <c r="W33" s="19" t="s">
        <v>510</v>
      </c>
      <c r="X33" s="19" t="s">
        <v>511</v>
      </c>
      <c r="Y33" s="19" t="s">
        <v>512</v>
      </c>
      <c r="Z33" s="19" t="s">
        <v>513</v>
      </c>
      <c r="AA33" s="19" t="s">
        <v>514</v>
      </c>
      <c r="AB33" s="19" t="s">
        <v>515</v>
      </c>
      <c r="AC33" s="19" t="s">
        <v>516</v>
      </c>
      <c r="AD33" s="19" t="s">
        <v>517</v>
      </c>
      <c r="AE33" s="19" t="s">
        <v>518</v>
      </c>
      <c r="AF33" s="19" t="s">
        <v>519</v>
      </c>
      <c r="AG33" s="19" t="s">
        <v>520</v>
      </c>
      <c r="AH33" s="19" t="s">
        <v>521</v>
      </c>
      <c r="AI33" s="19" t="s">
        <v>522</v>
      </c>
      <c r="AJ33" s="19" t="s">
        <v>523</v>
      </c>
      <c r="AK33" s="19" t="s">
        <v>524</v>
      </c>
      <c r="AL33" s="19">
        <v>130</v>
      </c>
      <c r="AM33" s="19">
        <v>131</v>
      </c>
      <c r="AN33" s="19">
        <v>132</v>
      </c>
      <c r="AO33" s="19">
        <v>133</v>
      </c>
      <c r="AP33" s="19">
        <v>134</v>
      </c>
      <c r="AQ33" s="19">
        <v>135</v>
      </c>
      <c r="AR33" s="19">
        <v>136</v>
      </c>
      <c r="AS33" s="19">
        <v>191</v>
      </c>
      <c r="AT33" s="19">
        <v>192</v>
      </c>
      <c r="AU33" s="19">
        <v>193</v>
      </c>
      <c r="AV33" s="19">
        <v>194</v>
      </c>
      <c r="AW33" s="19">
        <v>195</v>
      </c>
      <c r="AX33" s="19">
        <v>196</v>
      </c>
      <c r="AY33" s="19">
        <v>197</v>
      </c>
      <c r="AZ33" s="19">
        <v>198</v>
      </c>
      <c r="BA33" s="19">
        <v>199</v>
      </c>
      <c r="BB33" s="19" t="s">
        <v>525</v>
      </c>
      <c r="BC33" s="19">
        <v>0</v>
      </c>
      <c r="BD33" s="19">
        <v>0</v>
      </c>
      <c r="BE33" s="19">
        <v>0</v>
      </c>
      <c r="BF33" s="19">
        <v>0</v>
      </c>
      <c r="BG33" s="19">
        <v>0</v>
      </c>
      <c r="BH33" s="19">
        <v>0</v>
      </c>
      <c r="BI33" s="19">
        <v>0</v>
      </c>
      <c r="BJ33" s="19">
        <v>0</v>
      </c>
      <c r="BK33" s="19">
        <v>0</v>
      </c>
      <c r="BL33" s="19">
        <v>0</v>
      </c>
      <c r="BM33" s="19">
        <v>0</v>
      </c>
      <c r="BN33" s="19">
        <v>0</v>
      </c>
      <c r="BO33" s="19">
        <v>0</v>
      </c>
      <c r="BP33" s="19">
        <v>0</v>
      </c>
      <c r="BQ33" s="19">
        <v>0</v>
      </c>
      <c r="BR33" s="19">
        <v>0</v>
      </c>
      <c r="BS33" s="19">
        <v>0</v>
      </c>
      <c r="BT33" s="19">
        <v>0</v>
      </c>
      <c r="BU33" s="19">
        <v>0</v>
      </c>
      <c r="BV33" s="19">
        <v>0</v>
      </c>
      <c r="BW33" s="19">
        <v>0</v>
      </c>
      <c r="BX33" s="19">
        <v>0</v>
      </c>
      <c r="BY33" s="19">
        <v>0</v>
      </c>
      <c r="BZ33" s="19">
        <v>0</v>
      </c>
      <c r="CA33" s="18" t="str">
        <f t="shared" si="2"/>
        <v>55</v>
      </c>
      <c r="CB33" s="18" t="s">
        <v>25</v>
      </c>
      <c r="CC33" s="18">
        <f t="shared" si="0"/>
        <v>137</v>
      </c>
      <c r="CD33" s="16" t="str">
        <f t="shared" si="3"/>
        <v>7B010189AA012800650066006700000069006A006B006C006D006E00C900CA00CB00CC00CD00CE00CF00D000D100D2012D012E012F0130013101320133013401350136019101920193019401950196019701980199019A000000000000000000000000000000000000000000000000000000000000000000000000000000000000000000000000557D</v>
      </c>
      <c r="CE33" s="95">
        <v>32</v>
      </c>
      <c r="CF33" s="21"/>
      <c r="CG33" s="18" t="str">
        <f t="shared" si="4"/>
        <v>00</v>
      </c>
      <c r="CH33" s="18">
        <f t="shared" si="5"/>
        <v>0</v>
      </c>
      <c r="CI33" s="20"/>
      <c r="CJ33" s="21"/>
    </row>
    <row r="34" spans="1:88" ht="49.5">
      <c r="A34" s="27"/>
      <c r="B34" s="170"/>
      <c r="C34" s="167" t="s">
        <v>502</v>
      </c>
      <c r="D34" s="104"/>
      <c r="E34" s="16">
        <v>2</v>
      </c>
      <c r="F34" s="101" t="str">
        <f t="shared" si="13"/>
        <v>01516</v>
      </c>
      <c r="G34" s="25" t="s">
        <v>527</v>
      </c>
      <c r="H34" s="18" t="s">
        <v>18</v>
      </c>
      <c r="I34" s="18">
        <v>1</v>
      </c>
      <c r="J34" s="18">
        <v>1</v>
      </c>
      <c r="K34" s="18">
        <v>89</v>
      </c>
      <c r="L34" s="18" t="s">
        <v>505</v>
      </c>
      <c r="M34" s="18">
        <v>1</v>
      </c>
      <c r="N34" s="18">
        <v>28</v>
      </c>
      <c r="O34" s="19">
        <v>65</v>
      </c>
      <c r="P34" s="19">
        <v>66</v>
      </c>
      <c r="Q34" s="19">
        <v>67</v>
      </c>
      <c r="R34" s="26" t="str">
        <f t="shared" ref="R34:R35" si="17">G34</f>
        <v>05EC</v>
      </c>
      <c r="S34" s="19">
        <v>69</v>
      </c>
      <c r="T34" s="19" t="s">
        <v>507</v>
      </c>
      <c r="U34" s="19" t="s">
        <v>508</v>
      </c>
      <c r="V34" s="19" t="s">
        <v>509</v>
      </c>
      <c r="W34" s="19" t="s">
        <v>510</v>
      </c>
      <c r="X34" s="19" t="s">
        <v>511</v>
      </c>
      <c r="Y34" s="19" t="s">
        <v>512</v>
      </c>
      <c r="Z34" s="19" t="s">
        <v>513</v>
      </c>
      <c r="AA34" s="19" t="s">
        <v>514</v>
      </c>
      <c r="AB34" s="19" t="s">
        <v>515</v>
      </c>
      <c r="AC34" s="19" t="s">
        <v>516</v>
      </c>
      <c r="AD34" s="19" t="s">
        <v>517</v>
      </c>
      <c r="AE34" s="19" t="s">
        <v>518</v>
      </c>
      <c r="AF34" s="19" t="s">
        <v>519</v>
      </c>
      <c r="AG34" s="19" t="s">
        <v>520</v>
      </c>
      <c r="AH34" s="19" t="s">
        <v>521</v>
      </c>
      <c r="AI34" s="19" t="s">
        <v>522</v>
      </c>
      <c r="AJ34" s="19" t="s">
        <v>523</v>
      </c>
      <c r="AK34" s="19" t="s">
        <v>524</v>
      </c>
      <c r="AL34" s="19">
        <v>130</v>
      </c>
      <c r="AM34" s="19">
        <v>131</v>
      </c>
      <c r="AN34" s="19">
        <v>132</v>
      </c>
      <c r="AO34" s="19">
        <v>133</v>
      </c>
      <c r="AP34" s="19">
        <v>134</v>
      </c>
      <c r="AQ34" s="19">
        <v>135</v>
      </c>
      <c r="AR34" s="19">
        <v>136</v>
      </c>
      <c r="AS34" s="19">
        <v>191</v>
      </c>
      <c r="AT34" s="19">
        <v>192</v>
      </c>
      <c r="AU34" s="19">
        <v>193</v>
      </c>
      <c r="AV34" s="19">
        <v>194</v>
      </c>
      <c r="AW34" s="19">
        <v>195</v>
      </c>
      <c r="AX34" s="19">
        <v>196</v>
      </c>
      <c r="AY34" s="19">
        <v>197</v>
      </c>
      <c r="AZ34" s="19">
        <v>198</v>
      </c>
      <c r="BA34" s="19">
        <v>199</v>
      </c>
      <c r="BB34" s="19" t="s">
        <v>525</v>
      </c>
      <c r="BC34" s="19">
        <v>0</v>
      </c>
      <c r="BD34" s="19">
        <v>0</v>
      </c>
      <c r="BE34" s="19">
        <v>0</v>
      </c>
      <c r="BF34" s="19">
        <v>0</v>
      </c>
      <c r="BG34" s="19">
        <v>0</v>
      </c>
      <c r="BH34" s="19">
        <v>0</v>
      </c>
      <c r="BI34" s="19">
        <v>0</v>
      </c>
      <c r="BJ34" s="19">
        <v>0</v>
      </c>
      <c r="BK34" s="19">
        <v>0</v>
      </c>
      <c r="BL34" s="19">
        <v>0</v>
      </c>
      <c r="BM34" s="19">
        <v>0</v>
      </c>
      <c r="BN34" s="19">
        <v>0</v>
      </c>
      <c r="BO34" s="19">
        <v>0</v>
      </c>
      <c r="BP34" s="19">
        <v>0</v>
      </c>
      <c r="BQ34" s="19">
        <v>0</v>
      </c>
      <c r="BR34" s="19">
        <v>0</v>
      </c>
      <c r="BS34" s="19">
        <v>0</v>
      </c>
      <c r="BT34" s="19">
        <v>0</v>
      </c>
      <c r="BU34" s="19">
        <v>0</v>
      </c>
      <c r="BV34" s="19">
        <v>0</v>
      </c>
      <c r="BW34" s="19">
        <v>0</v>
      </c>
      <c r="BX34" s="19">
        <v>0</v>
      </c>
      <c r="BY34" s="19">
        <v>0</v>
      </c>
      <c r="BZ34" s="19">
        <v>0</v>
      </c>
      <c r="CA34" s="18" t="str">
        <f t="shared" si="2"/>
        <v>15</v>
      </c>
      <c r="CB34" s="18" t="s">
        <v>25</v>
      </c>
      <c r="CC34" s="18">
        <f t="shared" si="0"/>
        <v>137</v>
      </c>
      <c r="CD34" s="16" t="str">
        <f t="shared" si="3"/>
        <v>7B010189AA012800650066006705EC0069006A006B006C006D006E00C900CA00CB00CC00CD00CE00CF00D000D100D2012D012E012F0130013101320133013401350136019101920193019401950196019701980199019A000000000000000000000000000000000000000000000000000000000000000000000000000000000000000000000000157D</v>
      </c>
      <c r="CE34" s="95">
        <v>33</v>
      </c>
      <c r="CF34" s="21"/>
      <c r="CG34" s="18" t="str">
        <f t="shared" si="4"/>
        <v>00</v>
      </c>
      <c r="CH34" s="18">
        <f t="shared" si="5"/>
        <v>0</v>
      </c>
      <c r="CI34" s="20"/>
      <c r="CJ34" s="21"/>
    </row>
    <row r="35" spans="1:88" ht="49.5">
      <c r="A35" s="27"/>
      <c r="B35" s="171"/>
      <c r="C35" s="168"/>
      <c r="D35" s="104"/>
      <c r="E35" s="16">
        <v>3</v>
      </c>
      <c r="F35" s="101" t="str">
        <f t="shared" si="13"/>
        <v>65535</v>
      </c>
      <c r="G35" s="25" t="s">
        <v>72</v>
      </c>
      <c r="H35" s="18" t="s">
        <v>18</v>
      </c>
      <c r="I35" s="18">
        <v>1</v>
      </c>
      <c r="J35" s="18">
        <v>1</v>
      </c>
      <c r="K35" s="18">
        <v>89</v>
      </c>
      <c r="L35" s="18" t="s">
        <v>505</v>
      </c>
      <c r="M35" s="18">
        <v>1</v>
      </c>
      <c r="N35" s="18">
        <v>28</v>
      </c>
      <c r="O35" s="19">
        <v>65</v>
      </c>
      <c r="P35" s="19">
        <v>66</v>
      </c>
      <c r="Q35" s="19">
        <v>67</v>
      </c>
      <c r="R35" s="26" t="str">
        <f t="shared" si="17"/>
        <v>FFFF</v>
      </c>
      <c r="S35" s="19">
        <v>69</v>
      </c>
      <c r="T35" s="19" t="s">
        <v>507</v>
      </c>
      <c r="U35" s="19" t="s">
        <v>508</v>
      </c>
      <c r="V35" s="19" t="s">
        <v>509</v>
      </c>
      <c r="W35" s="19" t="s">
        <v>510</v>
      </c>
      <c r="X35" s="19" t="s">
        <v>511</v>
      </c>
      <c r="Y35" s="19" t="s">
        <v>512</v>
      </c>
      <c r="Z35" s="19" t="s">
        <v>513</v>
      </c>
      <c r="AA35" s="19" t="s">
        <v>514</v>
      </c>
      <c r="AB35" s="19" t="s">
        <v>515</v>
      </c>
      <c r="AC35" s="19" t="s">
        <v>516</v>
      </c>
      <c r="AD35" s="19" t="s">
        <v>517</v>
      </c>
      <c r="AE35" s="19" t="s">
        <v>518</v>
      </c>
      <c r="AF35" s="19" t="s">
        <v>519</v>
      </c>
      <c r="AG35" s="19" t="s">
        <v>520</v>
      </c>
      <c r="AH35" s="19" t="s">
        <v>521</v>
      </c>
      <c r="AI35" s="19" t="s">
        <v>522</v>
      </c>
      <c r="AJ35" s="19" t="s">
        <v>523</v>
      </c>
      <c r="AK35" s="19" t="s">
        <v>524</v>
      </c>
      <c r="AL35" s="19">
        <v>130</v>
      </c>
      <c r="AM35" s="19">
        <v>131</v>
      </c>
      <c r="AN35" s="19">
        <v>132</v>
      </c>
      <c r="AO35" s="19">
        <v>133</v>
      </c>
      <c r="AP35" s="19">
        <v>134</v>
      </c>
      <c r="AQ35" s="19">
        <v>135</v>
      </c>
      <c r="AR35" s="19">
        <v>136</v>
      </c>
      <c r="AS35" s="19">
        <v>191</v>
      </c>
      <c r="AT35" s="19">
        <v>192</v>
      </c>
      <c r="AU35" s="19">
        <v>193</v>
      </c>
      <c r="AV35" s="19">
        <v>194</v>
      </c>
      <c r="AW35" s="19">
        <v>195</v>
      </c>
      <c r="AX35" s="19">
        <v>196</v>
      </c>
      <c r="AY35" s="19">
        <v>197</v>
      </c>
      <c r="AZ35" s="19">
        <v>198</v>
      </c>
      <c r="BA35" s="19">
        <v>199</v>
      </c>
      <c r="BB35" s="19" t="s">
        <v>525</v>
      </c>
      <c r="BC35" s="19">
        <v>0</v>
      </c>
      <c r="BD35" s="19">
        <v>0</v>
      </c>
      <c r="BE35" s="19">
        <v>0</v>
      </c>
      <c r="BF35" s="19">
        <v>0</v>
      </c>
      <c r="BG35" s="19">
        <v>0</v>
      </c>
      <c r="BH35" s="19">
        <v>0</v>
      </c>
      <c r="BI35" s="19">
        <v>0</v>
      </c>
      <c r="BJ35" s="19">
        <v>0</v>
      </c>
      <c r="BK35" s="19">
        <v>0</v>
      </c>
      <c r="BL35" s="19">
        <v>0</v>
      </c>
      <c r="BM35" s="19">
        <v>0</v>
      </c>
      <c r="BN35" s="19">
        <v>0</v>
      </c>
      <c r="BO35" s="19">
        <v>0</v>
      </c>
      <c r="BP35" s="19">
        <v>0</v>
      </c>
      <c r="BQ35" s="19">
        <v>0</v>
      </c>
      <c r="BR35" s="19">
        <v>0</v>
      </c>
      <c r="BS35" s="19">
        <v>0</v>
      </c>
      <c r="BT35" s="19">
        <v>0</v>
      </c>
      <c r="BU35" s="19">
        <v>0</v>
      </c>
      <c r="BV35" s="19">
        <v>0</v>
      </c>
      <c r="BW35" s="19">
        <v>0</v>
      </c>
      <c r="BX35" s="19">
        <v>0</v>
      </c>
      <c r="BY35" s="19">
        <v>0</v>
      </c>
      <c r="BZ35" s="19">
        <v>0</v>
      </c>
      <c r="CA35" s="18" t="str">
        <f t="shared" si="2"/>
        <v>51</v>
      </c>
      <c r="CB35" s="18" t="s">
        <v>25</v>
      </c>
      <c r="CC35" s="18">
        <f t="shared" si="0"/>
        <v>137</v>
      </c>
      <c r="CD35" s="16" t="str">
        <f t="shared" si="3"/>
        <v>7B010189AA0128006500660067FFFF0069006A006B006C006D006E00C900CA00CB00CC00CD00CE00CF00D000D100D2012D012E012F0130013101320133013401350136019101920193019401950196019701980199019A000000000000000000000000000000000000000000000000000000000000000000000000000000000000000000000000517D</v>
      </c>
      <c r="CE35" s="95">
        <v>34</v>
      </c>
      <c r="CF35" s="21"/>
      <c r="CG35" s="18" t="str">
        <f t="shared" si="4"/>
        <v>00</v>
      </c>
      <c r="CH35" s="18">
        <f t="shared" si="5"/>
        <v>0</v>
      </c>
      <c r="CI35" s="20"/>
      <c r="CJ35" s="21"/>
    </row>
    <row r="36" spans="1:88" ht="49.5">
      <c r="A36" s="27"/>
      <c r="B36" s="169">
        <v>15</v>
      </c>
      <c r="C36" s="105" t="s">
        <v>462</v>
      </c>
      <c r="D36" s="104" t="s">
        <v>739</v>
      </c>
      <c r="E36" s="16">
        <v>1</v>
      </c>
      <c r="F36" s="101" t="str">
        <f t="shared" si="13"/>
        <v>00000</v>
      </c>
      <c r="G36" s="25">
        <v>0</v>
      </c>
      <c r="H36" s="18" t="s">
        <v>18</v>
      </c>
      <c r="I36" s="18">
        <v>1</v>
      </c>
      <c r="J36" s="18">
        <v>1</v>
      </c>
      <c r="K36" s="18">
        <v>89</v>
      </c>
      <c r="L36" s="18" t="s">
        <v>505</v>
      </c>
      <c r="M36" s="18">
        <v>1</v>
      </c>
      <c r="N36" s="18">
        <v>28</v>
      </c>
      <c r="O36" s="19">
        <v>65</v>
      </c>
      <c r="P36" s="19">
        <v>66</v>
      </c>
      <c r="Q36" s="19">
        <v>67</v>
      </c>
      <c r="R36" s="19">
        <v>68</v>
      </c>
      <c r="S36" s="26">
        <f>G36</f>
        <v>0</v>
      </c>
      <c r="T36" s="19" t="s">
        <v>507</v>
      </c>
      <c r="U36" s="19" t="s">
        <v>508</v>
      </c>
      <c r="V36" s="19" t="s">
        <v>509</v>
      </c>
      <c r="W36" s="19" t="s">
        <v>510</v>
      </c>
      <c r="X36" s="19" t="s">
        <v>511</v>
      </c>
      <c r="Y36" s="19" t="s">
        <v>512</v>
      </c>
      <c r="Z36" s="19" t="s">
        <v>513</v>
      </c>
      <c r="AA36" s="19" t="s">
        <v>514</v>
      </c>
      <c r="AB36" s="19" t="s">
        <v>515</v>
      </c>
      <c r="AC36" s="19" t="s">
        <v>516</v>
      </c>
      <c r="AD36" s="19" t="s">
        <v>517</v>
      </c>
      <c r="AE36" s="19" t="s">
        <v>518</v>
      </c>
      <c r="AF36" s="19" t="s">
        <v>519</v>
      </c>
      <c r="AG36" s="19" t="s">
        <v>520</v>
      </c>
      <c r="AH36" s="19" t="s">
        <v>521</v>
      </c>
      <c r="AI36" s="19" t="s">
        <v>522</v>
      </c>
      <c r="AJ36" s="19" t="s">
        <v>523</v>
      </c>
      <c r="AK36" s="19" t="s">
        <v>524</v>
      </c>
      <c r="AL36" s="19">
        <v>130</v>
      </c>
      <c r="AM36" s="19">
        <v>131</v>
      </c>
      <c r="AN36" s="19">
        <v>132</v>
      </c>
      <c r="AO36" s="19">
        <v>133</v>
      </c>
      <c r="AP36" s="19">
        <v>134</v>
      </c>
      <c r="AQ36" s="19">
        <v>135</v>
      </c>
      <c r="AR36" s="19">
        <v>136</v>
      </c>
      <c r="AS36" s="19">
        <v>191</v>
      </c>
      <c r="AT36" s="19">
        <v>192</v>
      </c>
      <c r="AU36" s="19">
        <v>193</v>
      </c>
      <c r="AV36" s="19">
        <v>194</v>
      </c>
      <c r="AW36" s="19">
        <v>195</v>
      </c>
      <c r="AX36" s="19">
        <v>196</v>
      </c>
      <c r="AY36" s="19">
        <v>197</v>
      </c>
      <c r="AZ36" s="19">
        <v>198</v>
      </c>
      <c r="BA36" s="19">
        <v>199</v>
      </c>
      <c r="BB36" s="19" t="s">
        <v>525</v>
      </c>
      <c r="BC36" s="19">
        <v>0</v>
      </c>
      <c r="BD36" s="19">
        <v>0</v>
      </c>
      <c r="BE36" s="19">
        <v>0</v>
      </c>
      <c r="BF36" s="19">
        <v>0</v>
      </c>
      <c r="BG36" s="19">
        <v>0</v>
      </c>
      <c r="BH36" s="19">
        <v>0</v>
      </c>
      <c r="BI36" s="19">
        <v>0</v>
      </c>
      <c r="BJ36" s="19">
        <v>0</v>
      </c>
      <c r="BK36" s="19">
        <v>0</v>
      </c>
      <c r="BL36" s="19">
        <v>0</v>
      </c>
      <c r="BM36" s="19">
        <v>0</v>
      </c>
      <c r="BN36" s="19">
        <v>0</v>
      </c>
      <c r="BO36" s="19">
        <v>0</v>
      </c>
      <c r="BP36" s="19">
        <v>0</v>
      </c>
      <c r="BQ36" s="19">
        <v>0</v>
      </c>
      <c r="BR36" s="19">
        <v>0</v>
      </c>
      <c r="BS36" s="19">
        <v>0</v>
      </c>
      <c r="BT36" s="19">
        <v>0</v>
      </c>
      <c r="BU36" s="19">
        <v>0</v>
      </c>
      <c r="BV36" s="19">
        <v>0</v>
      </c>
      <c r="BW36" s="19">
        <v>0</v>
      </c>
      <c r="BX36" s="19">
        <v>0</v>
      </c>
      <c r="BY36" s="19">
        <v>0</v>
      </c>
      <c r="BZ36" s="19">
        <v>0</v>
      </c>
      <c r="CA36" s="18" t="str">
        <f t="shared" si="2"/>
        <v>44</v>
      </c>
      <c r="CB36" s="18" t="s">
        <v>25</v>
      </c>
      <c r="CC36" s="18">
        <f t="shared" si="0"/>
        <v>137</v>
      </c>
      <c r="CD36" s="16" t="str">
        <f t="shared" si="3"/>
        <v>7B010189AA012800650066006700680000006A006B006C006D006E00C900CA00CB00CC00CD00CE00CF00D000D100D2012D012E012F0130013101320133013401350136019101920193019401950196019701980199019A000000000000000000000000000000000000000000000000000000000000000000000000000000000000000000000000447D</v>
      </c>
      <c r="CE36" s="95">
        <v>35</v>
      </c>
      <c r="CF36" s="21"/>
      <c r="CG36" s="18" t="str">
        <f t="shared" si="4"/>
        <v>00</v>
      </c>
      <c r="CH36" s="18">
        <f t="shared" si="5"/>
        <v>0</v>
      </c>
      <c r="CI36" s="20"/>
      <c r="CJ36" s="21"/>
    </row>
    <row r="37" spans="1:88" ht="49.5">
      <c r="A37" s="27"/>
      <c r="B37" s="170"/>
      <c r="C37" s="167" t="s">
        <v>501</v>
      </c>
      <c r="D37" s="104"/>
      <c r="E37" s="16">
        <v>2</v>
      </c>
      <c r="F37" s="101" t="str">
        <f t="shared" si="13"/>
        <v>01516</v>
      </c>
      <c r="G37" s="25" t="s">
        <v>527</v>
      </c>
      <c r="H37" s="18" t="s">
        <v>18</v>
      </c>
      <c r="I37" s="18">
        <v>1</v>
      </c>
      <c r="J37" s="18">
        <v>1</v>
      </c>
      <c r="K37" s="18">
        <v>89</v>
      </c>
      <c r="L37" s="18" t="s">
        <v>505</v>
      </c>
      <c r="M37" s="18">
        <v>1</v>
      </c>
      <c r="N37" s="18">
        <v>28</v>
      </c>
      <c r="O37" s="19">
        <v>65</v>
      </c>
      <c r="P37" s="19">
        <v>66</v>
      </c>
      <c r="Q37" s="19">
        <v>67</v>
      </c>
      <c r="R37" s="19">
        <v>68</v>
      </c>
      <c r="S37" s="26" t="str">
        <f t="shared" ref="S37:S38" si="18">G37</f>
        <v>05EC</v>
      </c>
      <c r="T37" s="19" t="s">
        <v>507</v>
      </c>
      <c r="U37" s="19" t="s">
        <v>508</v>
      </c>
      <c r="V37" s="19" t="s">
        <v>509</v>
      </c>
      <c r="W37" s="19" t="s">
        <v>510</v>
      </c>
      <c r="X37" s="19" t="s">
        <v>511</v>
      </c>
      <c r="Y37" s="19" t="s">
        <v>512</v>
      </c>
      <c r="Z37" s="19" t="s">
        <v>513</v>
      </c>
      <c r="AA37" s="19" t="s">
        <v>514</v>
      </c>
      <c r="AB37" s="19" t="s">
        <v>515</v>
      </c>
      <c r="AC37" s="19" t="s">
        <v>516</v>
      </c>
      <c r="AD37" s="19" t="s">
        <v>517</v>
      </c>
      <c r="AE37" s="19" t="s">
        <v>518</v>
      </c>
      <c r="AF37" s="19" t="s">
        <v>519</v>
      </c>
      <c r="AG37" s="19" t="s">
        <v>520</v>
      </c>
      <c r="AH37" s="19" t="s">
        <v>521</v>
      </c>
      <c r="AI37" s="19" t="s">
        <v>522</v>
      </c>
      <c r="AJ37" s="19" t="s">
        <v>523</v>
      </c>
      <c r="AK37" s="19" t="s">
        <v>524</v>
      </c>
      <c r="AL37" s="19">
        <v>130</v>
      </c>
      <c r="AM37" s="19">
        <v>131</v>
      </c>
      <c r="AN37" s="19">
        <v>132</v>
      </c>
      <c r="AO37" s="19">
        <v>133</v>
      </c>
      <c r="AP37" s="19">
        <v>134</v>
      </c>
      <c r="AQ37" s="19">
        <v>135</v>
      </c>
      <c r="AR37" s="19">
        <v>136</v>
      </c>
      <c r="AS37" s="19">
        <v>191</v>
      </c>
      <c r="AT37" s="19">
        <v>192</v>
      </c>
      <c r="AU37" s="19">
        <v>193</v>
      </c>
      <c r="AV37" s="19">
        <v>194</v>
      </c>
      <c r="AW37" s="19">
        <v>195</v>
      </c>
      <c r="AX37" s="19">
        <v>196</v>
      </c>
      <c r="AY37" s="19">
        <v>197</v>
      </c>
      <c r="AZ37" s="19">
        <v>198</v>
      </c>
      <c r="BA37" s="19">
        <v>199</v>
      </c>
      <c r="BB37" s="19" t="s">
        <v>525</v>
      </c>
      <c r="BC37" s="19">
        <v>0</v>
      </c>
      <c r="BD37" s="19">
        <v>0</v>
      </c>
      <c r="BE37" s="19">
        <v>0</v>
      </c>
      <c r="BF37" s="19">
        <v>0</v>
      </c>
      <c r="BG37" s="19">
        <v>0</v>
      </c>
      <c r="BH37" s="19">
        <v>0</v>
      </c>
      <c r="BI37" s="19">
        <v>0</v>
      </c>
      <c r="BJ37" s="19">
        <v>0</v>
      </c>
      <c r="BK37" s="19">
        <v>0</v>
      </c>
      <c r="BL37" s="19">
        <v>0</v>
      </c>
      <c r="BM37" s="19">
        <v>0</v>
      </c>
      <c r="BN37" s="19">
        <v>0</v>
      </c>
      <c r="BO37" s="19">
        <v>0</v>
      </c>
      <c r="BP37" s="19">
        <v>0</v>
      </c>
      <c r="BQ37" s="19">
        <v>0</v>
      </c>
      <c r="BR37" s="19">
        <v>0</v>
      </c>
      <c r="BS37" s="19">
        <v>0</v>
      </c>
      <c r="BT37" s="19">
        <v>0</v>
      </c>
      <c r="BU37" s="19">
        <v>0</v>
      </c>
      <c r="BV37" s="19">
        <v>0</v>
      </c>
      <c r="BW37" s="19">
        <v>0</v>
      </c>
      <c r="BX37" s="19">
        <v>0</v>
      </c>
      <c r="BY37" s="19">
        <v>0</v>
      </c>
      <c r="BZ37" s="19">
        <v>0</v>
      </c>
      <c r="CA37" s="18" t="str">
        <f t="shared" si="2"/>
        <v>10</v>
      </c>
      <c r="CB37" s="18" t="s">
        <v>25</v>
      </c>
      <c r="CC37" s="18">
        <f t="shared" si="0"/>
        <v>137</v>
      </c>
      <c r="CD37" s="16" t="str">
        <f t="shared" si="3"/>
        <v>7B010189AA0128006500660067006805EC006A006B006C006D006E00C900CA00CB00CC00CD00CE00CF00D000D100D2012D012E012F0130013101320133013401350136019101920193019401950196019701980199019A000000000000000000000000000000000000000000000000000000000000000000000000000000000000000000000000107D</v>
      </c>
      <c r="CE37" s="95">
        <v>36</v>
      </c>
      <c r="CF37" s="21"/>
      <c r="CG37" s="18" t="str">
        <f t="shared" si="4"/>
        <v>00</v>
      </c>
      <c r="CH37" s="18">
        <f t="shared" si="5"/>
        <v>0</v>
      </c>
      <c r="CI37" s="20"/>
      <c r="CJ37" s="21"/>
    </row>
    <row r="38" spans="1:88" ht="49.5">
      <c r="A38" s="27"/>
      <c r="B38" s="171"/>
      <c r="C38" s="168"/>
      <c r="D38" s="104"/>
      <c r="E38" s="16">
        <v>3</v>
      </c>
      <c r="F38" s="101" t="str">
        <f t="shared" si="13"/>
        <v>65535</v>
      </c>
      <c r="G38" s="25" t="s">
        <v>72</v>
      </c>
      <c r="H38" s="18" t="s">
        <v>18</v>
      </c>
      <c r="I38" s="18">
        <v>1</v>
      </c>
      <c r="J38" s="18">
        <v>1</v>
      </c>
      <c r="K38" s="18">
        <v>89</v>
      </c>
      <c r="L38" s="18" t="s">
        <v>505</v>
      </c>
      <c r="M38" s="18">
        <v>1</v>
      </c>
      <c r="N38" s="18">
        <v>28</v>
      </c>
      <c r="O38" s="19">
        <v>65</v>
      </c>
      <c r="P38" s="19">
        <v>66</v>
      </c>
      <c r="Q38" s="19">
        <v>67</v>
      </c>
      <c r="R38" s="19">
        <v>68</v>
      </c>
      <c r="S38" s="26" t="str">
        <f t="shared" si="18"/>
        <v>FFFF</v>
      </c>
      <c r="T38" s="19" t="s">
        <v>507</v>
      </c>
      <c r="U38" s="19" t="s">
        <v>508</v>
      </c>
      <c r="V38" s="19" t="s">
        <v>509</v>
      </c>
      <c r="W38" s="19" t="s">
        <v>510</v>
      </c>
      <c r="X38" s="19" t="s">
        <v>511</v>
      </c>
      <c r="Y38" s="19" t="s">
        <v>512</v>
      </c>
      <c r="Z38" s="19" t="s">
        <v>513</v>
      </c>
      <c r="AA38" s="19" t="s">
        <v>514</v>
      </c>
      <c r="AB38" s="19" t="s">
        <v>515</v>
      </c>
      <c r="AC38" s="19" t="s">
        <v>516</v>
      </c>
      <c r="AD38" s="19" t="s">
        <v>517</v>
      </c>
      <c r="AE38" s="19" t="s">
        <v>518</v>
      </c>
      <c r="AF38" s="19" t="s">
        <v>519</v>
      </c>
      <c r="AG38" s="19" t="s">
        <v>520</v>
      </c>
      <c r="AH38" s="19" t="s">
        <v>521</v>
      </c>
      <c r="AI38" s="19" t="s">
        <v>522</v>
      </c>
      <c r="AJ38" s="19" t="s">
        <v>523</v>
      </c>
      <c r="AK38" s="19" t="s">
        <v>524</v>
      </c>
      <c r="AL38" s="19">
        <v>130</v>
      </c>
      <c r="AM38" s="19">
        <v>131</v>
      </c>
      <c r="AN38" s="19">
        <v>132</v>
      </c>
      <c r="AO38" s="19">
        <v>133</v>
      </c>
      <c r="AP38" s="19">
        <v>134</v>
      </c>
      <c r="AQ38" s="19">
        <v>135</v>
      </c>
      <c r="AR38" s="19">
        <v>136</v>
      </c>
      <c r="AS38" s="19">
        <v>191</v>
      </c>
      <c r="AT38" s="19">
        <v>192</v>
      </c>
      <c r="AU38" s="19">
        <v>193</v>
      </c>
      <c r="AV38" s="19">
        <v>194</v>
      </c>
      <c r="AW38" s="19">
        <v>195</v>
      </c>
      <c r="AX38" s="19">
        <v>196</v>
      </c>
      <c r="AY38" s="19">
        <v>197</v>
      </c>
      <c r="AZ38" s="19">
        <v>198</v>
      </c>
      <c r="BA38" s="19">
        <v>199</v>
      </c>
      <c r="BB38" s="19" t="s">
        <v>525</v>
      </c>
      <c r="BC38" s="19">
        <v>0</v>
      </c>
      <c r="BD38" s="19">
        <v>0</v>
      </c>
      <c r="BE38" s="19">
        <v>0</v>
      </c>
      <c r="BF38" s="19">
        <v>0</v>
      </c>
      <c r="BG38" s="19">
        <v>0</v>
      </c>
      <c r="BH38" s="19">
        <v>0</v>
      </c>
      <c r="BI38" s="19">
        <v>0</v>
      </c>
      <c r="BJ38" s="19">
        <v>0</v>
      </c>
      <c r="BK38" s="19">
        <v>0</v>
      </c>
      <c r="BL38" s="19">
        <v>0</v>
      </c>
      <c r="BM38" s="19">
        <v>0</v>
      </c>
      <c r="BN38" s="19">
        <v>0</v>
      </c>
      <c r="BO38" s="19">
        <v>0</v>
      </c>
      <c r="BP38" s="19">
        <v>0</v>
      </c>
      <c r="BQ38" s="19">
        <v>0</v>
      </c>
      <c r="BR38" s="19">
        <v>0</v>
      </c>
      <c r="BS38" s="19">
        <v>0</v>
      </c>
      <c r="BT38" s="19">
        <v>0</v>
      </c>
      <c r="BU38" s="19">
        <v>0</v>
      </c>
      <c r="BV38" s="19">
        <v>0</v>
      </c>
      <c r="BW38" s="19">
        <v>0</v>
      </c>
      <c r="BX38" s="19">
        <v>0</v>
      </c>
      <c r="BY38" s="19">
        <v>0</v>
      </c>
      <c r="BZ38" s="19">
        <v>0</v>
      </c>
      <c r="CA38" s="18" t="str">
        <f t="shared" si="2"/>
        <v>41</v>
      </c>
      <c r="CB38" s="18" t="s">
        <v>25</v>
      </c>
      <c r="CC38" s="18">
        <f t="shared" si="0"/>
        <v>137</v>
      </c>
      <c r="CD38" s="16" t="str">
        <f t="shared" si="3"/>
        <v>7B010189AA01280065006600670068FFFF006A006B006C006D006E00C900CA00CB00CC00CD00CE00CF00D000D100D2012D012E012F0130013101320133013401350136019101920193019401950196019701980199019A000000000000000000000000000000000000000000000000000000000000000000000000000000000000000000000000417D</v>
      </c>
      <c r="CE38" s="95">
        <v>37</v>
      </c>
      <c r="CF38" s="21"/>
      <c r="CG38" s="18" t="str">
        <f t="shared" si="4"/>
        <v>00</v>
      </c>
      <c r="CH38" s="18">
        <f t="shared" si="5"/>
        <v>0</v>
      </c>
      <c r="CI38" s="20"/>
      <c r="CJ38" s="21"/>
    </row>
    <row r="39" spans="1:88" ht="49.5">
      <c r="A39" s="27"/>
      <c r="B39" s="169">
        <v>17</v>
      </c>
      <c r="C39" s="105" t="s">
        <v>462</v>
      </c>
      <c r="D39" s="104" t="s">
        <v>739</v>
      </c>
      <c r="E39" s="16">
        <v>1</v>
      </c>
      <c r="F39" s="101" t="str">
        <f t="shared" si="13"/>
        <v>00000</v>
      </c>
      <c r="G39" s="25">
        <v>0</v>
      </c>
      <c r="H39" s="18" t="s">
        <v>18</v>
      </c>
      <c r="I39" s="18">
        <v>1</v>
      </c>
      <c r="J39" s="18">
        <v>1</v>
      </c>
      <c r="K39" s="18">
        <v>89</v>
      </c>
      <c r="L39" s="18" t="s">
        <v>505</v>
      </c>
      <c r="M39" s="18">
        <v>1</v>
      </c>
      <c r="N39" s="18">
        <v>28</v>
      </c>
      <c r="O39" s="19">
        <v>65</v>
      </c>
      <c r="P39" s="19">
        <v>66</v>
      </c>
      <c r="Q39" s="19">
        <v>67</v>
      </c>
      <c r="R39" s="19">
        <v>68</v>
      </c>
      <c r="S39" s="19">
        <v>69</v>
      </c>
      <c r="T39" s="26">
        <f>G39</f>
        <v>0</v>
      </c>
      <c r="U39" s="19" t="s">
        <v>508</v>
      </c>
      <c r="V39" s="19" t="s">
        <v>509</v>
      </c>
      <c r="W39" s="19" t="s">
        <v>510</v>
      </c>
      <c r="X39" s="19" t="s">
        <v>511</v>
      </c>
      <c r="Y39" s="19" t="s">
        <v>512</v>
      </c>
      <c r="Z39" s="19" t="s">
        <v>513</v>
      </c>
      <c r="AA39" s="19" t="s">
        <v>514</v>
      </c>
      <c r="AB39" s="19" t="s">
        <v>515</v>
      </c>
      <c r="AC39" s="19" t="s">
        <v>516</v>
      </c>
      <c r="AD39" s="19" t="s">
        <v>517</v>
      </c>
      <c r="AE39" s="19" t="s">
        <v>518</v>
      </c>
      <c r="AF39" s="19" t="s">
        <v>519</v>
      </c>
      <c r="AG39" s="19" t="s">
        <v>520</v>
      </c>
      <c r="AH39" s="19" t="s">
        <v>521</v>
      </c>
      <c r="AI39" s="19" t="s">
        <v>522</v>
      </c>
      <c r="AJ39" s="19" t="s">
        <v>523</v>
      </c>
      <c r="AK39" s="19" t="s">
        <v>524</v>
      </c>
      <c r="AL39" s="19">
        <v>130</v>
      </c>
      <c r="AM39" s="19">
        <v>131</v>
      </c>
      <c r="AN39" s="19">
        <v>132</v>
      </c>
      <c r="AO39" s="19">
        <v>133</v>
      </c>
      <c r="AP39" s="19">
        <v>134</v>
      </c>
      <c r="AQ39" s="19">
        <v>135</v>
      </c>
      <c r="AR39" s="19">
        <v>136</v>
      </c>
      <c r="AS39" s="19">
        <v>191</v>
      </c>
      <c r="AT39" s="19">
        <v>192</v>
      </c>
      <c r="AU39" s="19">
        <v>193</v>
      </c>
      <c r="AV39" s="19">
        <v>194</v>
      </c>
      <c r="AW39" s="19">
        <v>195</v>
      </c>
      <c r="AX39" s="19">
        <v>196</v>
      </c>
      <c r="AY39" s="19">
        <v>197</v>
      </c>
      <c r="AZ39" s="19">
        <v>198</v>
      </c>
      <c r="BA39" s="19">
        <v>199</v>
      </c>
      <c r="BB39" s="19" t="s">
        <v>525</v>
      </c>
      <c r="BC39" s="19">
        <v>0</v>
      </c>
      <c r="BD39" s="19">
        <v>0</v>
      </c>
      <c r="BE39" s="19">
        <v>0</v>
      </c>
      <c r="BF39" s="19">
        <v>0</v>
      </c>
      <c r="BG39" s="19">
        <v>0</v>
      </c>
      <c r="BH39" s="19">
        <v>0</v>
      </c>
      <c r="BI39" s="19">
        <v>0</v>
      </c>
      <c r="BJ39" s="19">
        <v>0</v>
      </c>
      <c r="BK39" s="19">
        <v>0</v>
      </c>
      <c r="BL39" s="19">
        <v>0</v>
      </c>
      <c r="BM39" s="19">
        <v>0</v>
      </c>
      <c r="BN39" s="19">
        <v>0</v>
      </c>
      <c r="BO39" s="19">
        <v>0</v>
      </c>
      <c r="BP39" s="19">
        <v>0</v>
      </c>
      <c r="BQ39" s="19">
        <v>0</v>
      </c>
      <c r="BR39" s="19">
        <v>0</v>
      </c>
      <c r="BS39" s="19">
        <v>0</v>
      </c>
      <c r="BT39" s="19">
        <v>0</v>
      </c>
      <c r="BU39" s="19">
        <v>0</v>
      </c>
      <c r="BV39" s="19">
        <v>0</v>
      </c>
      <c r="BW39" s="19">
        <v>0</v>
      </c>
      <c r="BX39" s="19">
        <v>0</v>
      </c>
      <c r="BY39" s="19">
        <v>0</v>
      </c>
      <c r="BZ39" s="19">
        <v>0</v>
      </c>
      <c r="CA39" s="18" t="str">
        <f t="shared" si="2"/>
        <v>41</v>
      </c>
      <c r="CB39" s="18" t="s">
        <v>25</v>
      </c>
      <c r="CC39" s="18">
        <f t="shared" si="0"/>
        <v>137</v>
      </c>
      <c r="CD39" s="16" t="str">
        <f t="shared" si="3"/>
        <v>7B010189AA0128006500660067006800690000006B006C006D006E00C900CA00CB00CC00CD00CE00CF00D000D100D2012D012E012F0130013101320133013401350136019101920193019401950196019701980199019A000000000000000000000000000000000000000000000000000000000000000000000000000000000000000000000000417D</v>
      </c>
      <c r="CE39" s="95">
        <v>38</v>
      </c>
      <c r="CF39" s="21"/>
      <c r="CG39" s="18" t="str">
        <f t="shared" si="4"/>
        <v>00</v>
      </c>
      <c r="CH39" s="18">
        <f t="shared" si="5"/>
        <v>0</v>
      </c>
      <c r="CI39" s="20"/>
      <c r="CJ39" s="21"/>
    </row>
    <row r="40" spans="1:88" ht="49.5">
      <c r="A40" s="27"/>
      <c r="B40" s="170"/>
      <c r="C40" s="167" t="s">
        <v>500</v>
      </c>
      <c r="D40" s="104"/>
      <c r="E40" s="16">
        <v>2</v>
      </c>
      <c r="F40" s="101" t="str">
        <f t="shared" si="13"/>
        <v>01516</v>
      </c>
      <c r="G40" s="25" t="s">
        <v>527</v>
      </c>
      <c r="H40" s="18" t="s">
        <v>18</v>
      </c>
      <c r="I40" s="18">
        <v>1</v>
      </c>
      <c r="J40" s="18">
        <v>1</v>
      </c>
      <c r="K40" s="18">
        <v>89</v>
      </c>
      <c r="L40" s="18" t="s">
        <v>505</v>
      </c>
      <c r="M40" s="18">
        <v>1</v>
      </c>
      <c r="N40" s="18">
        <v>28</v>
      </c>
      <c r="O40" s="19">
        <v>65</v>
      </c>
      <c r="P40" s="19">
        <v>66</v>
      </c>
      <c r="Q40" s="19">
        <v>67</v>
      </c>
      <c r="R40" s="19">
        <v>68</v>
      </c>
      <c r="S40" s="19">
        <v>69</v>
      </c>
      <c r="T40" s="26" t="str">
        <f t="shared" ref="T40:T41" si="19">G40</f>
        <v>05EC</v>
      </c>
      <c r="U40" s="19" t="s">
        <v>508</v>
      </c>
      <c r="V40" s="19" t="s">
        <v>509</v>
      </c>
      <c r="W40" s="19" t="s">
        <v>510</v>
      </c>
      <c r="X40" s="19" t="s">
        <v>511</v>
      </c>
      <c r="Y40" s="19" t="s">
        <v>512</v>
      </c>
      <c r="Z40" s="19" t="s">
        <v>513</v>
      </c>
      <c r="AA40" s="19" t="s">
        <v>514</v>
      </c>
      <c r="AB40" s="19" t="s">
        <v>515</v>
      </c>
      <c r="AC40" s="19" t="s">
        <v>516</v>
      </c>
      <c r="AD40" s="19" t="s">
        <v>517</v>
      </c>
      <c r="AE40" s="19" t="s">
        <v>518</v>
      </c>
      <c r="AF40" s="19" t="s">
        <v>519</v>
      </c>
      <c r="AG40" s="19" t="s">
        <v>520</v>
      </c>
      <c r="AH40" s="19" t="s">
        <v>521</v>
      </c>
      <c r="AI40" s="19" t="s">
        <v>522</v>
      </c>
      <c r="AJ40" s="19" t="s">
        <v>523</v>
      </c>
      <c r="AK40" s="19" t="s">
        <v>524</v>
      </c>
      <c r="AL40" s="19">
        <v>130</v>
      </c>
      <c r="AM40" s="19">
        <v>131</v>
      </c>
      <c r="AN40" s="19">
        <v>132</v>
      </c>
      <c r="AO40" s="19">
        <v>133</v>
      </c>
      <c r="AP40" s="19">
        <v>134</v>
      </c>
      <c r="AQ40" s="19">
        <v>135</v>
      </c>
      <c r="AR40" s="19">
        <v>136</v>
      </c>
      <c r="AS40" s="19">
        <v>191</v>
      </c>
      <c r="AT40" s="19">
        <v>192</v>
      </c>
      <c r="AU40" s="19">
        <v>193</v>
      </c>
      <c r="AV40" s="19">
        <v>194</v>
      </c>
      <c r="AW40" s="19">
        <v>195</v>
      </c>
      <c r="AX40" s="19">
        <v>196</v>
      </c>
      <c r="AY40" s="19">
        <v>197</v>
      </c>
      <c r="AZ40" s="19">
        <v>198</v>
      </c>
      <c r="BA40" s="19">
        <v>199</v>
      </c>
      <c r="BB40" s="19" t="s">
        <v>525</v>
      </c>
      <c r="BC40" s="19">
        <v>0</v>
      </c>
      <c r="BD40" s="19">
        <v>0</v>
      </c>
      <c r="BE40" s="19">
        <v>0</v>
      </c>
      <c r="BF40" s="19">
        <v>0</v>
      </c>
      <c r="BG40" s="19">
        <v>0</v>
      </c>
      <c r="BH40" s="19">
        <v>0</v>
      </c>
      <c r="BI40" s="19">
        <v>0</v>
      </c>
      <c r="BJ40" s="19">
        <v>0</v>
      </c>
      <c r="BK40" s="19">
        <v>0</v>
      </c>
      <c r="BL40" s="19">
        <v>0</v>
      </c>
      <c r="BM40" s="19">
        <v>0</v>
      </c>
      <c r="BN40" s="19">
        <v>0</v>
      </c>
      <c r="BO40" s="19">
        <v>0</v>
      </c>
      <c r="BP40" s="19">
        <v>0</v>
      </c>
      <c r="BQ40" s="19">
        <v>0</v>
      </c>
      <c r="BR40" s="19">
        <v>0</v>
      </c>
      <c r="BS40" s="19">
        <v>0</v>
      </c>
      <c r="BT40" s="19">
        <v>0</v>
      </c>
      <c r="BU40" s="19">
        <v>0</v>
      </c>
      <c r="BV40" s="19">
        <v>0</v>
      </c>
      <c r="BW40" s="19">
        <v>0</v>
      </c>
      <c r="BX40" s="19">
        <v>0</v>
      </c>
      <c r="BY40" s="19">
        <v>0</v>
      </c>
      <c r="BZ40" s="19">
        <v>0</v>
      </c>
      <c r="CA40" s="18" t="str">
        <f t="shared" si="2"/>
        <v>05</v>
      </c>
      <c r="CB40" s="18" t="s">
        <v>25</v>
      </c>
      <c r="CC40" s="18">
        <f t="shared" si="0"/>
        <v>137</v>
      </c>
      <c r="CD40" s="16" t="str">
        <f t="shared" si="3"/>
        <v>7B010189AA01280065006600670068006905EC006B006C006D006E00C900CA00CB00CC00CD00CE00CF00D000D100D2012D012E012F0130013101320133013401350136019101920193019401950196019701980199019A000000000000000000000000000000000000000000000000000000000000000000000000000000000000000000000000057D</v>
      </c>
      <c r="CE40" s="95">
        <v>39</v>
      </c>
      <c r="CF40" s="21"/>
      <c r="CG40" s="18" t="str">
        <f t="shared" si="4"/>
        <v>00</v>
      </c>
      <c r="CH40" s="18">
        <f t="shared" si="5"/>
        <v>0</v>
      </c>
      <c r="CI40" s="20"/>
      <c r="CJ40" s="21"/>
    </row>
    <row r="41" spans="1:88" ht="49.5">
      <c r="A41" s="27"/>
      <c r="B41" s="171"/>
      <c r="C41" s="168"/>
      <c r="D41" s="104"/>
      <c r="E41" s="16">
        <v>3</v>
      </c>
      <c r="F41" s="101" t="str">
        <f t="shared" si="13"/>
        <v>65535</v>
      </c>
      <c r="G41" s="25" t="s">
        <v>72</v>
      </c>
      <c r="H41" s="18" t="s">
        <v>18</v>
      </c>
      <c r="I41" s="18">
        <v>1</v>
      </c>
      <c r="J41" s="18">
        <v>1</v>
      </c>
      <c r="K41" s="18">
        <v>89</v>
      </c>
      <c r="L41" s="18" t="s">
        <v>505</v>
      </c>
      <c r="M41" s="18">
        <v>1</v>
      </c>
      <c r="N41" s="18">
        <v>28</v>
      </c>
      <c r="O41" s="19">
        <v>65</v>
      </c>
      <c r="P41" s="19">
        <v>66</v>
      </c>
      <c r="Q41" s="19">
        <v>67</v>
      </c>
      <c r="R41" s="19">
        <v>68</v>
      </c>
      <c r="S41" s="19">
        <v>69</v>
      </c>
      <c r="T41" s="26" t="str">
        <f t="shared" si="19"/>
        <v>FFFF</v>
      </c>
      <c r="U41" s="19" t="s">
        <v>508</v>
      </c>
      <c r="V41" s="19" t="s">
        <v>509</v>
      </c>
      <c r="W41" s="19" t="s">
        <v>510</v>
      </c>
      <c r="X41" s="19" t="s">
        <v>511</v>
      </c>
      <c r="Y41" s="19" t="s">
        <v>512</v>
      </c>
      <c r="Z41" s="19" t="s">
        <v>513</v>
      </c>
      <c r="AA41" s="19" t="s">
        <v>514</v>
      </c>
      <c r="AB41" s="19" t="s">
        <v>515</v>
      </c>
      <c r="AC41" s="19" t="s">
        <v>516</v>
      </c>
      <c r="AD41" s="19" t="s">
        <v>517</v>
      </c>
      <c r="AE41" s="19" t="s">
        <v>518</v>
      </c>
      <c r="AF41" s="19" t="s">
        <v>519</v>
      </c>
      <c r="AG41" s="19" t="s">
        <v>520</v>
      </c>
      <c r="AH41" s="19" t="s">
        <v>521</v>
      </c>
      <c r="AI41" s="19" t="s">
        <v>522</v>
      </c>
      <c r="AJ41" s="19" t="s">
        <v>523</v>
      </c>
      <c r="AK41" s="19" t="s">
        <v>524</v>
      </c>
      <c r="AL41" s="19">
        <v>130</v>
      </c>
      <c r="AM41" s="19">
        <v>131</v>
      </c>
      <c r="AN41" s="19">
        <v>132</v>
      </c>
      <c r="AO41" s="19">
        <v>133</v>
      </c>
      <c r="AP41" s="19">
        <v>134</v>
      </c>
      <c r="AQ41" s="19">
        <v>135</v>
      </c>
      <c r="AR41" s="19">
        <v>136</v>
      </c>
      <c r="AS41" s="19">
        <v>191</v>
      </c>
      <c r="AT41" s="19">
        <v>192</v>
      </c>
      <c r="AU41" s="19">
        <v>193</v>
      </c>
      <c r="AV41" s="19">
        <v>194</v>
      </c>
      <c r="AW41" s="19">
        <v>195</v>
      </c>
      <c r="AX41" s="19">
        <v>196</v>
      </c>
      <c r="AY41" s="19">
        <v>197</v>
      </c>
      <c r="AZ41" s="19">
        <v>198</v>
      </c>
      <c r="BA41" s="19">
        <v>199</v>
      </c>
      <c r="BB41" s="19" t="s">
        <v>525</v>
      </c>
      <c r="BC41" s="19">
        <v>0</v>
      </c>
      <c r="BD41" s="19">
        <v>0</v>
      </c>
      <c r="BE41" s="19">
        <v>0</v>
      </c>
      <c r="BF41" s="19">
        <v>0</v>
      </c>
      <c r="BG41" s="19">
        <v>0</v>
      </c>
      <c r="BH41" s="19">
        <v>0</v>
      </c>
      <c r="BI41" s="19">
        <v>0</v>
      </c>
      <c r="BJ41" s="19">
        <v>0</v>
      </c>
      <c r="BK41" s="19">
        <v>0</v>
      </c>
      <c r="BL41" s="19">
        <v>0</v>
      </c>
      <c r="BM41" s="19">
        <v>0</v>
      </c>
      <c r="BN41" s="19">
        <v>0</v>
      </c>
      <c r="BO41" s="19">
        <v>0</v>
      </c>
      <c r="BP41" s="19">
        <v>0</v>
      </c>
      <c r="BQ41" s="19">
        <v>0</v>
      </c>
      <c r="BR41" s="19">
        <v>0</v>
      </c>
      <c r="BS41" s="19">
        <v>0</v>
      </c>
      <c r="BT41" s="19">
        <v>0</v>
      </c>
      <c r="BU41" s="19">
        <v>0</v>
      </c>
      <c r="BV41" s="19">
        <v>0</v>
      </c>
      <c r="BW41" s="19">
        <v>0</v>
      </c>
      <c r="BX41" s="19">
        <v>0</v>
      </c>
      <c r="BY41" s="19">
        <v>0</v>
      </c>
      <c r="BZ41" s="19">
        <v>0</v>
      </c>
      <c r="CA41" s="18" t="str">
        <f t="shared" si="2"/>
        <v>40</v>
      </c>
      <c r="CB41" s="18" t="s">
        <v>25</v>
      </c>
      <c r="CC41" s="18">
        <f t="shared" si="0"/>
        <v>137</v>
      </c>
      <c r="CD41" s="16" t="str">
        <f t="shared" si="3"/>
        <v>7B010189AA012800650066006700680069FFFF006B006C006D006E00C900CA00CB00CC00CD00CE00CF00D000D100D2012D012E012F0130013101320133013401350136019101920193019401950196019701980199019A000000000000000000000000000000000000000000000000000000000000000000000000000000000000000000000000407D</v>
      </c>
      <c r="CE41" s="95">
        <v>40</v>
      </c>
      <c r="CF41" s="21"/>
      <c r="CG41" s="18" t="str">
        <f t="shared" si="4"/>
        <v>00</v>
      </c>
      <c r="CH41" s="18">
        <f t="shared" si="5"/>
        <v>0</v>
      </c>
      <c r="CI41" s="20"/>
      <c r="CJ41" s="21"/>
    </row>
    <row r="42" spans="1:88" ht="49.5">
      <c r="A42" s="27"/>
      <c r="B42" s="169">
        <v>19</v>
      </c>
      <c r="C42" s="105" t="s">
        <v>462</v>
      </c>
      <c r="D42" s="104" t="s">
        <v>739</v>
      </c>
      <c r="E42" s="16">
        <v>1</v>
      </c>
      <c r="F42" s="101" t="str">
        <f t="shared" si="13"/>
        <v>00000</v>
      </c>
      <c r="G42" s="25">
        <v>0</v>
      </c>
      <c r="H42" s="18" t="s">
        <v>18</v>
      </c>
      <c r="I42" s="18">
        <v>1</v>
      </c>
      <c r="J42" s="18">
        <v>1</v>
      </c>
      <c r="K42" s="18">
        <v>89</v>
      </c>
      <c r="L42" s="18" t="s">
        <v>505</v>
      </c>
      <c r="M42" s="18">
        <v>1</v>
      </c>
      <c r="N42" s="18">
        <v>28</v>
      </c>
      <c r="O42" s="19">
        <v>65</v>
      </c>
      <c r="P42" s="19">
        <v>66</v>
      </c>
      <c r="Q42" s="19">
        <v>67</v>
      </c>
      <c r="R42" s="19">
        <v>68</v>
      </c>
      <c r="S42" s="19">
        <v>69</v>
      </c>
      <c r="T42" s="19" t="s">
        <v>507</v>
      </c>
      <c r="U42" s="26">
        <f>G42</f>
        <v>0</v>
      </c>
      <c r="V42" s="19" t="s">
        <v>509</v>
      </c>
      <c r="W42" s="19" t="s">
        <v>510</v>
      </c>
      <c r="X42" s="19" t="s">
        <v>511</v>
      </c>
      <c r="Y42" s="19" t="s">
        <v>512</v>
      </c>
      <c r="Z42" s="19" t="s">
        <v>513</v>
      </c>
      <c r="AA42" s="19" t="s">
        <v>514</v>
      </c>
      <c r="AB42" s="19" t="s">
        <v>515</v>
      </c>
      <c r="AC42" s="19" t="s">
        <v>516</v>
      </c>
      <c r="AD42" s="19" t="s">
        <v>517</v>
      </c>
      <c r="AE42" s="19" t="s">
        <v>518</v>
      </c>
      <c r="AF42" s="19" t="s">
        <v>519</v>
      </c>
      <c r="AG42" s="19" t="s">
        <v>520</v>
      </c>
      <c r="AH42" s="19" t="s">
        <v>521</v>
      </c>
      <c r="AI42" s="19" t="s">
        <v>522</v>
      </c>
      <c r="AJ42" s="19" t="s">
        <v>523</v>
      </c>
      <c r="AK42" s="19" t="s">
        <v>524</v>
      </c>
      <c r="AL42" s="19">
        <v>130</v>
      </c>
      <c r="AM42" s="19">
        <v>131</v>
      </c>
      <c r="AN42" s="19">
        <v>132</v>
      </c>
      <c r="AO42" s="19">
        <v>133</v>
      </c>
      <c r="AP42" s="19">
        <v>134</v>
      </c>
      <c r="AQ42" s="19">
        <v>135</v>
      </c>
      <c r="AR42" s="19">
        <v>136</v>
      </c>
      <c r="AS42" s="19">
        <v>191</v>
      </c>
      <c r="AT42" s="19">
        <v>192</v>
      </c>
      <c r="AU42" s="19">
        <v>193</v>
      </c>
      <c r="AV42" s="19">
        <v>194</v>
      </c>
      <c r="AW42" s="19">
        <v>195</v>
      </c>
      <c r="AX42" s="19">
        <v>196</v>
      </c>
      <c r="AY42" s="19">
        <v>197</v>
      </c>
      <c r="AZ42" s="19">
        <v>198</v>
      </c>
      <c r="BA42" s="19">
        <v>199</v>
      </c>
      <c r="BB42" s="19" t="s">
        <v>525</v>
      </c>
      <c r="BC42" s="19">
        <v>0</v>
      </c>
      <c r="BD42" s="19">
        <v>0</v>
      </c>
      <c r="BE42" s="19">
        <v>0</v>
      </c>
      <c r="BF42" s="19">
        <v>0</v>
      </c>
      <c r="BG42" s="19">
        <v>0</v>
      </c>
      <c r="BH42" s="19">
        <v>0</v>
      </c>
      <c r="BI42" s="19">
        <v>0</v>
      </c>
      <c r="BJ42" s="19">
        <v>0</v>
      </c>
      <c r="BK42" s="19">
        <v>0</v>
      </c>
      <c r="BL42" s="19">
        <v>0</v>
      </c>
      <c r="BM42" s="19">
        <v>0</v>
      </c>
      <c r="BN42" s="19">
        <v>0</v>
      </c>
      <c r="BO42" s="19">
        <v>0</v>
      </c>
      <c r="BP42" s="19">
        <v>0</v>
      </c>
      <c r="BQ42" s="19">
        <v>0</v>
      </c>
      <c r="BR42" s="19">
        <v>0</v>
      </c>
      <c r="BS42" s="19">
        <v>0</v>
      </c>
      <c r="BT42" s="19">
        <v>0</v>
      </c>
      <c r="BU42" s="19">
        <v>0</v>
      </c>
      <c r="BV42" s="19">
        <v>0</v>
      </c>
      <c r="BW42" s="19">
        <v>0</v>
      </c>
      <c r="BX42" s="19">
        <v>0</v>
      </c>
      <c r="BY42" s="19">
        <v>0</v>
      </c>
      <c r="BZ42" s="19">
        <v>0</v>
      </c>
      <c r="CA42" s="18" t="str">
        <f t="shared" si="2"/>
        <v>40</v>
      </c>
      <c r="CB42" s="18" t="s">
        <v>25</v>
      </c>
      <c r="CC42" s="18">
        <f t="shared" si="0"/>
        <v>137</v>
      </c>
      <c r="CD42" s="16" t="str">
        <f t="shared" si="3"/>
        <v>7B010189AA012800650066006700680069006A0000006C006D006E00C900CA00CB00CC00CD00CE00CF00D000D100D2012D012E012F0130013101320133013401350136019101920193019401950196019701980199019A000000000000000000000000000000000000000000000000000000000000000000000000000000000000000000000000407D</v>
      </c>
      <c r="CE42" s="95">
        <v>41</v>
      </c>
      <c r="CF42" s="21"/>
      <c r="CG42" s="18" t="str">
        <f t="shared" si="4"/>
        <v>00</v>
      </c>
      <c r="CH42" s="18">
        <f t="shared" si="5"/>
        <v>0</v>
      </c>
      <c r="CI42" s="20"/>
      <c r="CJ42" s="21"/>
    </row>
    <row r="43" spans="1:88" ht="49.5">
      <c r="A43" s="27"/>
      <c r="B43" s="170"/>
      <c r="C43" s="167" t="s">
        <v>499</v>
      </c>
      <c r="D43" s="104"/>
      <c r="E43" s="16">
        <v>2</v>
      </c>
      <c r="F43" s="101" t="str">
        <f t="shared" si="13"/>
        <v>01516</v>
      </c>
      <c r="G43" s="25" t="s">
        <v>527</v>
      </c>
      <c r="H43" s="18" t="s">
        <v>18</v>
      </c>
      <c r="I43" s="18">
        <v>1</v>
      </c>
      <c r="J43" s="18">
        <v>1</v>
      </c>
      <c r="K43" s="18">
        <v>89</v>
      </c>
      <c r="L43" s="18" t="s">
        <v>505</v>
      </c>
      <c r="M43" s="18">
        <v>1</v>
      </c>
      <c r="N43" s="18">
        <v>28</v>
      </c>
      <c r="O43" s="19">
        <v>65</v>
      </c>
      <c r="P43" s="19">
        <v>66</v>
      </c>
      <c r="Q43" s="19">
        <v>67</v>
      </c>
      <c r="R43" s="19">
        <v>68</v>
      </c>
      <c r="S43" s="19">
        <v>69</v>
      </c>
      <c r="T43" s="19" t="s">
        <v>507</v>
      </c>
      <c r="U43" s="26" t="str">
        <f t="shared" ref="U43:U44" si="20">G43</f>
        <v>05EC</v>
      </c>
      <c r="V43" s="19" t="s">
        <v>509</v>
      </c>
      <c r="W43" s="19" t="s">
        <v>510</v>
      </c>
      <c r="X43" s="19" t="s">
        <v>511</v>
      </c>
      <c r="Y43" s="19" t="s">
        <v>512</v>
      </c>
      <c r="Z43" s="19" t="s">
        <v>513</v>
      </c>
      <c r="AA43" s="19" t="s">
        <v>514</v>
      </c>
      <c r="AB43" s="19" t="s">
        <v>515</v>
      </c>
      <c r="AC43" s="19" t="s">
        <v>516</v>
      </c>
      <c r="AD43" s="19" t="s">
        <v>517</v>
      </c>
      <c r="AE43" s="19" t="s">
        <v>518</v>
      </c>
      <c r="AF43" s="19" t="s">
        <v>519</v>
      </c>
      <c r="AG43" s="19" t="s">
        <v>520</v>
      </c>
      <c r="AH43" s="19" t="s">
        <v>521</v>
      </c>
      <c r="AI43" s="19" t="s">
        <v>522</v>
      </c>
      <c r="AJ43" s="19" t="s">
        <v>523</v>
      </c>
      <c r="AK43" s="19" t="s">
        <v>524</v>
      </c>
      <c r="AL43" s="19">
        <v>130</v>
      </c>
      <c r="AM43" s="19">
        <v>131</v>
      </c>
      <c r="AN43" s="19">
        <v>132</v>
      </c>
      <c r="AO43" s="19">
        <v>133</v>
      </c>
      <c r="AP43" s="19">
        <v>134</v>
      </c>
      <c r="AQ43" s="19">
        <v>135</v>
      </c>
      <c r="AR43" s="19">
        <v>136</v>
      </c>
      <c r="AS43" s="19">
        <v>191</v>
      </c>
      <c r="AT43" s="19">
        <v>192</v>
      </c>
      <c r="AU43" s="19">
        <v>193</v>
      </c>
      <c r="AV43" s="19">
        <v>194</v>
      </c>
      <c r="AW43" s="19">
        <v>195</v>
      </c>
      <c r="AX43" s="19">
        <v>196</v>
      </c>
      <c r="AY43" s="19">
        <v>197</v>
      </c>
      <c r="AZ43" s="19">
        <v>198</v>
      </c>
      <c r="BA43" s="19">
        <v>199</v>
      </c>
      <c r="BB43" s="19" t="s">
        <v>525</v>
      </c>
      <c r="BC43" s="19">
        <v>0</v>
      </c>
      <c r="BD43" s="19">
        <v>0</v>
      </c>
      <c r="BE43" s="19">
        <v>0</v>
      </c>
      <c r="BF43" s="19">
        <v>0</v>
      </c>
      <c r="BG43" s="19">
        <v>0</v>
      </c>
      <c r="BH43" s="19">
        <v>0</v>
      </c>
      <c r="BI43" s="19">
        <v>0</v>
      </c>
      <c r="BJ43" s="19">
        <v>0</v>
      </c>
      <c r="BK43" s="19">
        <v>0</v>
      </c>
      <c r="BL43" s="19">
        <v>0</v>
      </c>
      <c r="BM43" s="19">
        <v>0</v>
      </c>
      <c r="BN43" s="19">
        <v>0</v>
      </c>
      <c r="BO43" s="19">
        <v>0</v>
      </c>
      <c r="BP43" s="19">
        <v>0</v>
      </c>
      <c r="BQ43" s="19">
        <v>0</v>
      </c>
      <c r="BR43" s="19">
        <v>0</v>
      </c>
      <c r="BS43" s="19">
        <v>0</v>
      </c>
      <c r="BT43" s="19">
        <v>0</v>
      </c>
      <c r="BU43" s="19">
        <v>0</v>
      </c>
      <c r="BV43" s="19">
        <v>0</v>
      </c>
      <c r="BW43" s="19">
        <v>0</v>
      </c>
      <c r="BX43" s="19">
        <v>0</v>
      </c>
      <c r="BY43" s="19">
        <v>0</v>
      </c>
      <c r="BZ43" s="19">
        <v>0</v>
      </c>
      <c r="CA43" s="18" t="str">
        <f t="shared" si="2"/>
        <v>04</v>
      </c>
      <c r="CB43" s="18" t="s">
        <v>25</v>
      </c>
      <c r="CC43" s="18">
        <f t="shared" si="0"/>
        <v>137</v>
      </c>
      <c r="CD43" s="16" t="str">
        <f t="shared" si="3"/>
        <v>7B010189AA012800650066006700680069006A05EC006C006D006E00C900CA00CB00CC00CD00CE00CF00D000D100D2012D012E012F0130013101320133013401350136019101920193019401950196019701980199019A000000000000000000000000000000000000000000000000000000000000000000000000000000000000000000000000047D</v>
      </c>
      <c r="CE43" s="95">
        <v>42</v>
      </c>
      <c r="CF43" s="21"/>
      <c r="CG43" s="18" t="str">
        <f t="shared" si="4"/>
        <v>00</v>
      </c>
      <c r="CH43" s="18">
        <f t="shared" si="5"/>
        <v>0</v>
      </c>
      <c r="CI43" s="20"/>
      <c r="CJ43" s="21"/>
    </row>
    <row r="44" spans="1:88" ht="49.5">
      <c r="A44" s="27"/>
      <c r="B44" s="171"/>
      <c r="C44" s="168"/>
      <c r="D44" s="104"/>
      <c r="E44" s="16">
        <v>3</v>
      </c>
      <c r="F44" s="101" t="str">
        <f t="shared" si="13"/>
        <v>65535</v>
      </c>
      <c r="G44" s="25" t="s">
        <v>72</v>
      </c>
      <c r="H44" s="18" t="s">
        <v>18</v>
      </c>
      <c r="I44" s="18">
        <v>1</v>
      </c>
      <c r="J44" s="18">
        <v>1</v>
      </c>
      <c r="K44" s="18">
        <v>89</v>
      </c>
      <c r="L44" s="18" t="s">
        <v>505</v>
      </c>
      <c r="M44" s="18">
        <v>1</v>
      </c>
      <c r="N44" s="18">
        <v>28</v>
      </c>
      <c r="O44" s="19">
        <v>65</v>
      </c>
      <c r="P44" s="19">
        <v>66</v>
      </c>
      <c r="Q44" s="19">
        <v>67</v>
      </c>
      <c r="R44" s="19">
        <v>68</v>
      </c>
      <c r="S44" s="19">
        <v>69</v>
      </c>
      <c r="T44" s="19" t="s">
        <v>507</v>
      </c>
      <c r="U44" s="26" t="str">
        <f t="shared" si="20"/>
        <v>FFFF</v>
      </c>
      <c r="V44" s="19" t="s">
        <v>509</v>
      </c>
      <c r="W44" s="19" t="s">
        <v>510</v>
      </c>
      <c r="X44" s="19" t="s">
        <v>511</v>
      </c>
      <c r="Y44" s="19" t="s">
        <v>512</v>
      </c>
      <c r="Z44" s="19" t="s">
        <v>513</v>
      </c>
      <c r="AA44" s="19" t="s">
        <v>514</v>
      </c>
      <c r="AB44" s="19" t="s">
        <v>515</v>
      </c>
      <c r="AC44" s="19" t="s">
        <v>516</v>
      </c>
      <c r="AD44" s="19" t="s">
        <v>517</v>
      </c>
      <c r="AE44" s="19" t="s">
        <v>518</v>
      </c>
      <c r="AF44" s="19" t="s">
        <v>519</v>
      </c>
      <c r="AG44" s="19" t="s">
        <v>520</v>
      </c>
      <c r="AH44" s="19" t="s">
        <v>521</v>
      </c>
      <c r="AI44" s="19" t="s">
        <v>522</v>
      </c>
      <c r="AJ44" s="19" t="s">
        <v>523</v>
      </c>
      <c r="AK44" s="19" t="s">
        <v>524</v>
      </c>
      <c r="AL44" s="19">
        <v>130</v>
      </c>
      <c r="AM44" s="19">
        <v>131</v>
      </c>
      <c r="AN44" s="19">
        <v>132</v>
      </c>
      <c r="AO44" s="19">
        <v>133</v>
      </c>
      <c r="AP44" s="19">
        <v>134</v>
      </c>
      <c r="AQ44" s="19">
        <v>135</v>
      </c>
      <c r="AR44" s="19">
        <v>136</v>
      </c>
      <c r="AS44" s="19">
        <v>191</v>
      </c>
      <c r="AT44" s="19">
        <v>192</v>
      </c>
      <c r="AU44" s="19">
        <v>193</v>
      </c>
      <c r="AV44" s="19">
        <v>194</v>
      </c>
      <c r="AW44" s="19">
        <v>195</v>
      </c>
      <c r="AX44" s="19">
        <v>196</v>
      </c>
      <c r="AY44" s="19">
        <v>197</v>
      </c>
      <c r="AZ44" s="19">
        <v>198</v>
      </c>
      <c r="BA44" s="19">
        <v>199</v>
      </c>
      <c r="BB44" s="19" t="s">
        <v>525</v>
      </c>
      <c r="BC44" s="19">
        <v>0</v>
      </c>
      <c r="BD44" s="19">
        <v>0</v>
      </c>
      <c r="BE44" s="19">
        <v>0</v>
      </c>
      <c r="BF44" s="19">
        <v>0</v>
      </c>
      <c r="BG44" s="19">
        <v>0</v>
      </c>
      <c r="BH44" s="19">
        <v>0</v>
      </c>
      <c r="BI44" s="19">
        <v>0</v>
      </c>
      <c r="BJ44" s="19">
        <v>0</v>
      </c>
      <c r="BK44" s="19">
        <v>0</v>
      </c>
      <c r="BL44" s="19">
        <v>0</v>
      </c>
      <c r="BM44" s="19">
        <v>0</v>
      </c>
      <c r="BN44" s="19">
        <v>0</v>
      </c>
      <c r="BO44" s="19">
        <v>0</v>
      </c>
      <c r="BP44" s="19">
        <v>0</v>
      </c>
      <c r="BQ44" s="19">
        <v>0</v>
      </c>
      <c r="BR44" s="19">
        <v>0</v>
      </c>
      <c r="BS44" s="19">
        <v>0</v>
      </c>
      <c r="BT44" s="19">
        <v>0</v>
      </c>
      <c r="BU44" s="19">
        <v>0</v>
      </c>
      <c r="BV44" s="19">
        <v>0</v>
      </c>
      <c r="BW44" s="19">
        <v>0</v>
      </c>
      <c r="BX44" s="19">
        <v>0</v>
      </c>
      <c r="BY44" s="19">
        <v>0</v>
      </c>
      <c r="BZ44" s="19">
        <v>0</v>
      </c>
      <c r="CA44" s="18" t="str">
        <f t="shared" si="2"/>
        <v>41</v>
      </c>
      <c r="CB44" s="18" t="s">
        <v>25</v>
      </c>
      <c r="CC44" s="18">
        <f t="shared" si="0"/>
        <v>137</v>
      </c>
      <c r="CD44" s="16" t="str">
        <f t="shared" si="3"/>
        <v>7B010189AA012800650066006700680069006AFFFF006C006D006E00C900CA00CB00CC00CD00CE00CF00D000D100D2012D012E012F0130013101320133013401350136019101920193019401950196019701980199019A000000000000000000000000000000000000000000000000000000000000000000000000000000000000000000000000417D</v>
      </c>
      <c r="CE44" s="95">
        <v>43</v>
      </c>
      <c r="CF44" s="21"/>
      <c r="CG44" s="18" t="str">
        <f t="shared" si="4"/>
        <v>00</v>
      </c>
      <c r="CH44" s="18">
        <f t="shared" si="5"/>
        <v>0</v>
      </c>
      <c r="CI44" s="20"/>
      <c r="CJ44" s="21"/>
    </row>
    <row r="45" spans="1:88" ht="49.5">
      <c r="A45" s="27"/>
      <c r="B45" s="169">
        <v>21</v>
      </c>
      <c r="C45" s="105" t="s">
        <v>462</v>
      </c>
      <c r="D45" s="104" t="s">
        <v>739</v>
      </c>
      <c r="E45" s="16">
        <v>1</v>
      </c>
      <c r="F45" s="101" t="str">
        <f t="shared" si="13"/>
        <v>00000</v>
      </c>
      <c r="G45" s="25">
        <v>0</v>
      </c>
      <c r="H45" s="18" t="s">
        <v>18</v>
      </c>
      <c r="I45" s="18">
        <v>1</v>
      </c>
      <c r="J45" s="18">
        <v>1</v>
      </c>
      <c r="K45" s="18">
        <v>89</v>
      </c>
      <c r="L45" s="18" t="s">
        <v>505</v>
      </c>
      <c r="M45" s="18">
        <v>1</v>
      </c>
      <c r="N45" s="18">
        <v>28</v>
      </c>
      <c r="O45" s="19">
        <v>65</v>
      </c>
      <c r="P45" s="19">
        <v>66</v>
      </c>
      <c r="Q45" s="19">
        <v>67</v>
      </c>
      <c r="R45" s="19">
        <v>68</v>
      </c>
      <c r="S45" s="19">
        <v>69</v>
      </c>
      <c r="T45" s="19" t="s">
        <v>507</v>
      </c>
      <c r="U45" s="19" t="s">
        <v>508</v>
      </c>
      <c r="V45" s="26">
        <f>G45</f>
        <v>0</v>
      </c>
      <c r="W45" s="19" t="s">
        <v>510</v>
      </c>
      <c r="X45" s="19" t="s">
        <v>511</v>
      </c>
      <c r="Y45" s="19" t="s">
        <v>512</v>
      </c>
      <c r="Z45" s="19" t="s">
        <v>513</v>
      </c>
      <c r="AA45" s="19" t="s">
        <v>514</v>
      </c>
      <c r="AB45" s="19" t="s">
        <v>515</v>
      </c>
      <c r="AC45" s="19" t="s">
        <v>516</v>
      </c>
      <c r="AD45" s="19" t="s">
        <v>517</v>
      </c>
      <c r="AE45" s="19" t="s">
        <v>518</v>
      </c>
      <c r="AF45" s="19" t="s">
        <v>519</v>
      </c>
      <c r="AG45" s="19" t="s">
        <v>520</v>
      </c>
      <c r="AH45" s="19" t="s">
        <v>521</v>
      </c>
      <c r="AI45" s="19" t="s">
        <v>522</v>
      </c>
      <c r="AJ45" s="19" t="s">
        <v>523</v>
      </c>
      <c r="AK45" s="19" t="s">
        <v>524</v>
      </c>
      <c r="AL45" s="19">
        <v>130</v>
      </c>
      <c r="AM45" s="19">
        <v>131</v>
      </c>
      <c r="AN45" s="19">
        <v>132</v>
      </c>
      <c r="AO45" s="19">
        <v>133</v>
      </c>
      <c r="AP45" s="19">
        <v>134</v>
      </c>
      <c r="AQ45" s="19">
        <v>135</v>
      </c>
      <c r="AR45" s="19">
        <v>136</v>
      </c>
      <c r="AS45" s="19">
        <v>191</v>
      </c>
      <c r="AT45" s="19">
        <v>192</v>
      </c>
      <c r="AU45" s="19">
        <v>193</v>
      </c>
      <c r="AV45" s="19">
        <v>194</v>
      </c>
      <c r="AW45" s="19">
        <v>195</v>
      </c>
      <c r="AX45" s="19">
        <v>196</v>
      </c>
      <c r="AY45" s="19">
        <v>197</v>
      </c>
      <c r="AZ45" s="19">
        <v>198</v>
      </c>
      <c r="BA45" s="19">
        <v>199</v>
      </c>
      <c r="BB45" s="19" t="s">
        <v>525</v>
      </c>
      <c r="BC45" s="19">
        <v>0</v>
      </c>
      <c r="BD45" s="19">
        <v>0</v>
      </c>
      <c r="BE45" s="19">
        <v>0</v>
      </c>
      <c r="BF45" s="19">
        <v>0</v>
      </c>
      <c r="BG45" s="19">
        <v>0</v>
      </c>
      <c r="BH45" s="19">
        <v>0</v>
      </c>
      <c r="BI45" s="19">
        <v>0</v>
      </c>
      <c r="BJ45" s="19">
        <v>0</v>
      </c>
      <c r="BK45" s="19">
        <v>0</v>
      </c>
      <c r="BL45" s="19">
        <v>0</v>
      </c>
      <c r="BM45" s="19">
        <v>0</v>
      </c>
      <c r="BN45" s="19">
        <v>0</v>
      </c>
      <c r="BO45" s="19">
        <v>0</v>
      </c>
      <c r="BP45" s="19">
        <v>0</v>
      </c>
      <c r="BQ45" s="19">
        <v>0</v>
      </c>
      <c r="BR45" s="19">
        <v>0</v>
      </c>
      <c r="BS45" s="19">
        <v>0</v>
      </c>
      <c r="BT45" s="19">
        <v>0</v>
      </c>
      <c r="BU45" s="19">
        <v>0</v>
      </c>
      <c r="BV45" s="19">
        <v>0</v>
      </c>
      <c r="BW45" s="19">
        <v>0</v>
      </c>
      <c r="BX45" s="19">
        <v>0</v>
      </c>
      <c r="BY45" s="19">
        <v>0</v>
      </c>
      <c r="BZ45" s="19">
        <v>0</v>
      </c>
      <c r="CA45" s="18" t="str">
        <f t="shared" si="2"/>
        <v>41</v>
      </c>
      <c r="CB45" s="18" t="s">
        <v>25</v>
      </c>
      <c r="CC45" s="18">
        <f t="shared" si="0"/>
        <v>137</v>
      </c>
      <c r="CD45" s="16" t="str">
        <f t="shared" si="3"/>
        <v>7B010189AA012800650066006700680069006A006B0000006D006E00C900CA00CB00CC00CD00CE00CF00D000D100D2012D012E012F0130013101320133013401350136019101920193019401950196019701980199019A000000000000000000000000000000000000000000000000000000000000000000000000000000000000000000000000417D</v>
      </c>
      <c r="CE45" s="95">
        <v>44</v>
      </c>
      <c r="CF45" s="21"/>
      <c r="CG45" s="18" t="str">
        <f t="shared" si="4"/>
        <v>00</v>
      </c>
      <c r="CH45" s="18">
        <f t="shared" si="5"/>
        <v>0</v>
      </c>
      <c r="CI45" s="20"/>
      <c r="CJ45" s="21"/>
    </row>
    <row r="46" spans="1:88" ht="49.5">
      <c r="A46" s="27"/>
      <c r="B46" s="170"/>
      <c r="C46" s="167" t="s">
        <v>498</v>
      </c>
      <c r="D46" s="104"/>
      <c r="E46" s="16">
        <v>2</v>
      </c>
      <c r="F46" s="101" t="str">
        <f t="shared" si="13"/>
        <v>01516</v>
      </c>
      <c r="G46" s="25" t="s">
        <v>527</v>
      </c>
      <c r="H46" s="18" t="s">
        <v>18</v>
      </c>
      <c r="I46" s="18">
        <v>1</v>
      </c>
      <c r="J46" s="18">
        <v>1</v>
      </c>
      <c r="K46" s="18">
        <v>89</v>
      </c>
      <c r="L46" s="18" t="s">
        <v>505</v>
      </c>
      <c r="M46" s="18">
        <v>1</v>
      </c>
      <c r="N46" s="18">
        <v>28</v>
      </c>
      <c r="O46" s="19">
        <v>65</v>
      </c>
      <c r="P46" s="19">
        <v>66</v>
      </c>
      <c r="Q46" s="19">
        <v>67</v>
      </c>
      <c r="R46" s="19">
        <v>68</v>
      </c>
      <c r="S46" s="19">
        <v>69</v>
      </c>
      <c r="T46" s="19" t="s">
        <v>507</v>
      </c>
      <c r="U46" s="19" t="s">
        <v>508</v>
      </c>
      <c r="V46" s="26" t="str">
        <f t="shared" ref="V46:V47" si="21">G46</f>
        <v>05EC</v>
      </c>
      <c r="W46" s="19" t="s">
        <v>510</v>
      </c>
      <c r="X46" s="19" t="s">
        <v>511</v>
      </c>
      <c r="Y46" s="19" t="s">
        <v>512</v>
      </c>
      <c r="Z46" s="19" t="s">
        <v>513</v>
      </c>
      <c r="AA46" s="19" t="s">
        <v>514</v>
      </c>
      <c r="AB46" s="19" t="s">
        <v>515</v>
      </c>
      <c r="AC46" s="19" t="s">
        <v>516</v>
      </c>
      <c r="AD46" s="19" t="s">
        <v>517</v>
      </c>
      <c r="AE46" s="19" t="s">
        <v>518</v>
      </c>
      <c r="AF46" s="19" t="s">
        <v>519</v>
      </c>
      <c r="AG46" s="19" t="s">
        <v>520</v>
      </c>
      <c r="AH46" s="19" t="s">
        <v>521</v>
      </c>
      <c r="AI46" s="19" t="s">
        <v>522</v>
      </c>
      <c r="AJ46" s="19" t="s">
        <v>523</v>
      </c>
      <c r="AK46" s="19" t="s">
        <v>524</v>
      </c>
      <c r="AL46" s="19">
        <v>130</v>
      </c>
      <c r="AM46" s="19">
        <v>131</v>
      </c>
      <c r="AN46" s="19">
        <v>132</v>
      </c>
      <c r="AO46" s="19">
        <v>133</v>
      </c>
      <c r="AP46" s="19">
        <v>134</v>
      </c>
      <c r="AQ46" s="19">
        <v>135</v>
      </c>
      <c r="AR46" s="19">
        <v>136</v>
      </c>
      <c r="AS46" s="19">
        <v>191</v>
      </c>
      <c r="AT46" s="19">
        <v>192</v>
      </c>
      <c r="AU46" s="19">
        <v>193</v>
      </c>
      <c r="AV46" s="19">
        <v>194</v>
      </c>
      <c r="AW46" s="19">
        <v>195</v>
      </c>
      <c r="AX46" s="19">
        <v>196</v>
      </c>
      <c r="AY46" s="19">
        <v>197</v>
      </c>
      <c r="AZ46" s="19">
        <v>198</v>
      </c>
      <c r="BA46" s="19">
        <v>199</v>
      </c>
      <c r="BB46" s="19" t="s">
        <v>525</v>
      </c>
      <c r="BC46" s="19">
        <v>0</v>
      </c>
      <c r="BD46" s="19">
        <v>0</v>
      </c>
      <c r="BE46" s="19">
        <v>0</v>
      </c>
      <c r="BF46" s="19">
        <v>0</v>
      </c>
      <c r="BG46" s="19">
        <v>0</v>
      </c>
      <c r="BH46" s="19">
        <v>0</v>
      </c>
      <c r="BI46" s="19">
        <v>0</v>
      </c>
      <c r="BJ46" s="19">
        <v>0</v>
      </c>
      <c r="BK46" s="19">
        <v>0</v>
      </c>
      <c r="BL46" s="19">
        <v>0</v>
      </c>
      <c r="BM46" s="19">
        <v>0</v>
      </c>
      <c r="BN46" s="19">
        <v>0</v>
      </c>
      <c r="BO46" s="19">
        <v>0</v>
      </c>
      <c r="BP46" s="19">
        <v>0</v>
      </c>
      <c r="BQ46" s="19">
        <v>0</v>
      </c>
      <c r="BR46" s="19">
        <v>0</v>
      </c>
      <c r="BS46" s="19">
        <v>0</v>
      </c>
      <c r="BT46" s="19">
        <v>0</v>
      </c>
      <c r="BU46" s="19">
        <v>0</v>
      </c>
      <c r="BV46" s="19">
        <v>0</v>
      </c>
      <c r="BW46" s="19">
        <v>0</v>
      </c>
      <c r="BX46" s="19">
        <v>0</v>
      </c>
      <c r="BY46" s="19">
        <v>0</v>
      </c>
      <c r="BZ46" s="19">
        <v>0</v>
      </c>
      <c r="CA46" s="18" t="str">
        <f t="shared" si="2"/>
        <v>05</v>
      </c>
      <c r="CB46" s="18" t="s">
        <v>25</v>
      </c>
      <c r="CC46" s="18">
        <f t="shared" si="0"/>
        <v>137</v>
      </c>
      <c r="CD46" s="16" t="str">
        <f t="shared" si="3"/>
        <v>7B010189AA012800650066006700680069006A006B05EC006D006E00C900CA00CB00CC00CD00CE00CF00D000D100D2012D012E012F0130013101320133013401350136019101920193019401950196019701980199019A000000000000000000000000000000000000000000000000000000000000000000000000000000000000000000000000057D</v>
      </c>
      <c r="CE46" s="95">
        <v>45</v>
      </c>
      <c r="CF46" s="21"/>
      <c r="CG46" s="18" t="str">
        <f t="shared" si="4"/>
        <v>00</v>
      </c>
      <c r="CH46" s="18">
        <f t="shared" si="5"/>
        <v>0</v>
      </c>
      <c r="CI46" s="20"/>
      <c r="CJ46" s="21"/>
    </row>
    <row r="47" spans="1:88" ht="49.5">
      <c r="A47" s="27"/>
      <c r="B47" s="171"/>
      <c r="C47" s="168"/>
      <c r="D47" s="104"/>
      <c r="E47" s="16">
        <v>3</v>
      </c>
      <c r="F47" s="101" t="str">
        <f t="shared" si="13"/>
        <v>65535</v>
      </c>
      <c r="G47" s="25" t="s">
        <v>72</v>
      </c>
      <c r="H47" s="18" t="s">
        <v>18</v>
      </c>
      <c r="I47" s="18">
        <v>1</v>
      </c>
      <c r="J47" s="18">
        <v>1</v>
      </c>
      <c r="K47" s="18">
        <v>89</v>
      </c>
      <c r="L47" s="18" t="s">
        <v>505</v>
      </c>
      <c r="M47" s="18">
        <v>1</v>
      </c>
      <c r="N47" s="18">
        <v>28</v>
      </c>
      <c r="O47" s="19">
        <v>65</v>
      </c>
      <c r="P47" s="19">
        <v>66</v>
      </c>
      <c r="Q47" s="19">
        <v>67</v>
      </c>
      <c r="R47" s="19">
        <v>68</v>
      </c>
      <c r="S47" s="19">
        <v>69</v>
      </c>
      <c r="T47" s="19" t="s">
        <v>507</v>
      </c>
      <c r="U47" s="19" t="s">
        <v>508</v>
      </c>
      <c r="V47" s="26" t="str">
        <f t="shared" si="21"/>
        <v>FFFF</v>
      </c>
      <c r="W47" s="19" t="s">
        <v>510</v>
      </c>
      <c r="X47" s="19" t="s">
        <v>511</v>
      </c>
      <c r="Y47" s="19" t="s">
        <v>512</v>
      </c>
      <c r="Z47" s="19" t="s">
        <v>513</v>
      </c>
      <c r="AA47" s="19" t="s">
        <v>514</v>
      </c>
      <c r="AB47" s="19" t="s">
        <v>515</v>
      </c>
      <c r="AC47" s="19" t="s">
        <v>516</v>
      </c>
      <c r="AD47" s="19" t="s">
        <v>517</v>
      </c>
      <c r="AE47" s="19" t="s">
        <v>518</v>
      </c>
      <c r="AF47" s="19" t="s">
        <v>519</v>
      </c>
      <c r="AG47" s="19" t="s">
        <v>520</v>
      </c>
      <c r="AH47" s="19" t="s">
        <v>521</v>
      </c>
      <c r="AI47" s="19" t="s">
        <v>522</v>
      </c>
      <c r="AJ47" s="19" t="s">
        <v>523</v>
      </c>
      <c r="AK47" s="19" t="s">
        <v>524</v>
      </c>
      <c r="AL47" s="19">
        <v>130</v>
      </c>
      <c r="AM47" s="19">
        <v>131</v>
      </c>
      <c r="AN47" s="19">
        <v>132</v>
      </c>
      <c r="AO47" s="19">
        <v>133</v>
      </c>
      <c r="AP47" s="19">
        <v>134</v>
      </c>
      <c r="AQ47" s="19">
        <v>135</v>
      </c>
      <c r="AR47" s="19">
        <v>136</v>
      </c>
      <c r="AS47" s="19">
        <v>191</v>
      </c>
      <c r="AT47" s="19">
        <v>192</v>
      </c>
      <c r="AU47" s="19">
        <v>193</v>
      </c>
      <c r="AV47" s="19">
        <v>194</v>
      </c>
      <c r="AW47" s="19">
        <v>195</v>
      </c>
      <c r="AX47" s="19">
        <v>196</v>
      </c>
      <c r="AY47" s="19">
        <v>197</v>
      </c>
      <c r="AZ47" s="19">
        <v>198</v>
      </c>
      <c r="BA47" s="19">
        <v>199</v>
      </c>
      <c r="BB47" s="19" t="s">
        <v>525</v>
      </c>
      <c r="BC47" s="19">
        <v>0</v>
      </c>
      <c r="BD47" s="19">
        <v>0</v>
      </c>
      <c r="BE47" s="19">
        <v>0</v>
      </c>
      <c r="BF47" s="19">
        <v>0</v>
      </c>
      <c r="BG47" s="19">
        <v>0</v>
      </c>
      <c r="BH47" s="19">
        <v>0</v>
      </c>
      <c r="BI47" s="19">
        <v>0</v>
      </c>
      <c r="BJ47" s="19">
        <v>0</v>
      </c>
      <c r="BK47" s="19">
        <v>0</v>
      </c>
      <c r="BL47" s="19">
        <v>0</v>
      </c>
      <c r="BM47" s="19">
        <v>0</v>
      </c>
      <c r="BN47" s="19">
        <v>0</v>
      </c>
      <c r="BO47" s="19">
        <v>0</v>
      </c>
      <c r="BP47" s="19">
        <v>0</v>
      </c>
      <c r="BQ47" s="19">
        <v>0</v>
      </c>
      <c r="BR47" s="19">
        <v>0</v>
      </c>
      <c r="BS47" s="19">
        <v>0</v>
      </c>
      <c r="BT47" s="19">
        <v>0</v>
      </c>
      <c r="BU47" s="19">
        <v>0</v>
      </c>
      <c r="BV47" s="19">
        <v>0</v>
      </c>
      <c r="BW47" s="19">
        <v>0</v>
      </c>
      <c r="BX47" s="19">
        <v>0</v>
      </c>
      <c r="BY47" s="19">
        <v>0</v>
      </c>
      <c r="BZ47" s="19">
        <v>0</v>
      </c>
      <c r="CA47" s="18" t="str">
        <f t="shared" si="2"/>
        <v>40</v>
      </c>
      <c r="CB47" s="18" t="s">
        <v>25</v>
      </c>
      <c r="CC47" s="18">
        <f t="shared" si="0"/>
        <v>137</v>
      </c>
      <c r="CD47" s="16" t="str">
        <f t="shared" si="3"/>
        <v>7B010189AA012800650066006700680069006A006BFFFF006D006E00C900CA00CB00CC00CD00CE00CF00D000D100D2012D012E012F0130013101320133013401350136019101920193019401950196019701980199019A000000000000000000000000000000000000000000000000000000000000000000000000000000000000000000000000407D</v>
      </c>
      <c r="CE47" s="95">
        <v>46</v>
      </c>
      <c r="CF47" s="21"/>
      <c r="CG47" s="18" t="str">
        <f t="shared" si="4"/>
        <v>00</v>
      </c>
      <c r="CH47" s="18">
        <f t="shared" si="5"/>
        <v>0</v>
      </c>
      <c r="CI47" s="20"/>
      <c r="CJ47" s="21"/>
    </row>
    <row r="48" spans="1:88" ht="49.5">
      <c r="A48" s="27"/>
      <c r="B48" s="169">
        <v>23</v>
      </c>
      <c r="C48" s="105" t="s">
        <v>462</v>
      </c>
      <c r="D48" s="104" t="s">
        <v>739</v>
      </c>
      <c r="E48" s="16">
        <v>1</v>
      </c>
      <c r="F48" s="101" t="str">
        <f t="shared" si="13"/>
        <v>00000</v>
      </c>
      <c r="G48" s="25">
        <v>0</v>
      </c>
      <c r="H48" s="18" t="s">
        <v>18</v>
      </c>
      <c r="I48" s="18">
        <v>1</v>
      </c>
      <c r="J48" s="18">
        <v>1</v>
      </c>
      <c r="K48" s="18">
        <v>89</v>
      </c>
      <c r="L48" s="18" t="s">
        <v>505</v>
      </c>
      <c r="M48" s="18">
        <v>1</v>
      </c>
      <c r="N48" s="18">
        <v>28</v>
      </c>
      <c r="O48" s="19">
        <v>65</v>
      </c>
      <c r="P48" s="19">
        <v>66</v>
      </c>
      <c r="Q48" s="19">
        <v>67</v>
      </c>
      <c r="R48" s="19">
        <v>68</v>
      </c>
      <c r="S48" s="19">
        <v>69</v>
      </c>
      <c r="T48" s="19" t="s">
        <v>507</v>
      </c>
      <c r="U48" s="19" t="s">
        <v>508</v>
      </c>
      <c r="V48" s="19" t="s">
        <v>509</v>
      </c>
      <c r="W48" s="26">
        <f>G48</f>
        <v>0</v>
      </c>
      <c r="X48" s="19" t="s">
        <v>511</v>
      </c>
      <c r="Y48" s="19" t="s">
        <v>512</v>
      </c>
      <c r="Z48" s="19" t="s">
        <v>513</v>
      </c>
      <c r="AA48" s="19" t="s">
        <v>514</v>
      </c>
      <c r="AB48" s="19" t="s">
        <v>515</v>
      </c>
      <c r="AC48" s="19" t="s">
        <v>516</v>
      </c>
      <c r="AD48" s="19" t="s">
        <v>517</v>
      </c>
      <c r="AE48" s="19" t="s">
        <v>518</v>
      </c>
      <c r="AF48" s="19" t="s">
        <v>519</v>
      </c>
      <c r="AG48" s="19" t="s">
        <v>520</v>
      </c>
      <c r="AH48" s="19" t="s">
        <v>521</v>
      </c>
      <c r="AI48" s="19" t="s">
        <v>522</v>
      </c>
      <c r="AJ48" s="19" t="s">
        <v>523</v>
      </c>
      <c r="AK48" s="19" t="s">
        <v>524</v>
      </c>
      <c r="AL48" s="19">
        <v>130</v>
      </c>
      <c r="AM48" s="19">
        <v>131</v>
      </c>
      <c r="AN48" s="19">
        <v>132</v>
      </c>
      <c r="AO48" s="19">
        <v>133</v>
      </c>
      <c r="AP48" s="19">
        <v>134</v>
      </c>
      <c r="AQ48" s="19">
        <v>135</v>
      </c>
      <c r="AR48" s="19">
        <v>136</v>
      </c>
      <c r="AS48" s="19">
        <v>191</v>
      </c>
      <c r="AT48" s="19">
        <v>192</v>
      </c>
      <c r="AU48" s="19">
        <v>193</v>
      </c>
      <c r="AV48" s="19">
        <v>194</v>
      </c>
      <c r="AW48" s="19">
        <v>195</v>
      </c>
      <c r="AX48" s="19">
        <v>196</v>
      </c>
      <c r="AY48" s="19">
        <v>197</v>
      </c>
      <c r="AZ48" s="19">
        <v>198</v>
      </c>
      <c r="BA48" s="19">
        <v>199</v>
      </c>
      <c r="BB48" s="19" t="s">
        <v>525</v>
      </c>
      <c r="BC48" s="19">
        <v>0</v>
      </c>
      <c r="BD48" s="19">
        <v>0</v>
      </c>
      <c r="BE48" s="19">
        <v>0</v>
      </c>
      <c r="BF48" s="19">
        <v>0</v>
      </c>
      <c r="BG48" s="19">
        <v>0</v>
      </c>
      <c r="BH48" s="19">
        <v>0</v>
      </c>
      <c r="BI48" s="19">
        <v>0</v>
      </c>
      <c r="BJ48" s="19">
        <v>0</v>
      </c>
      <c r="BK48" s="19">
        <v>0</v>
      </c>
      <c r="BL48" s="19">
        <v>0</v>
      </c>
      <c r="BM48" s="19">
        <v>0</v>
      </c>
      <c r="BN48" s="19">
        <v>0</v>
      </c>
      <c r="BO48" s="19">
        <v>0</v>
      </c>
      <c r="BP48" s="19">
        <v>0</v>
      </c>
      <c r="BQ48" s="19">
        <v>0</v>
      </c>
      <c r="BR48" s="19">
        <v>0</v>
      </c>
      <c r="BS48" s="19">
        <v>0</v>
      </c>
      <c r="BT48" s="19">
        <v>0</v>
      </c>
      <c r="BU48" s="19">
        <v>0</v>
      </c>
      <c r="BV48" s="19">
        <v>0</v>
      </c>
      <c r="BW48" s="19">
        <v>0</v>
      </c>
      <c r="BX48" s="19">
        <v>0</v>
      </c>
      <c r="BY48" s="19">
        <v>0</v>
      </c>
      <c r="BZ48" s="19">
        <v>0</v>
      </c>
      <c r="CA48" s="18" t="str">
        <f t="shared" si="2"/>
        <v>40</v>
      </c>
      <c r="CB48" s="18" t="s">
        <v>25</v>
      </c>
      <c r="CC48" s="18">
        <f t="shared" si="0"/>
        <v>137</v>
      </c>
      <c r="CD48" s="16" t="str">
        <f t="shared" si="3"/>
        <v>7B010189AA012800650066006700680069006A006B006C0000006E00C900CA00CB00CC00CD00CE00CF00D000D100D2012D012E012F0130013101320133013401350136019101920193019401950196019701980199019A000000000000000000000000000000000000000000000000000000000000000000000000000000000000000000000000407D</v>
      </c>
      <c r="CE48" s="95">
        <v>47</v>
      </c>
      <c r="CF48" s="21"/>
      <c r="CG48" s="18" t="str">
        <f t="shared" si="4"/>
        <v>00</v>
      </c>
      <c r="CH48" s="18">
        <f t="shared" si="5"/>
        <v>0</v>
      </c>
      <c r="CI48" s="20"/>
      <c r="CJ48" s="21"/>
    </row>
    <row r="49" spans="1:88" ht="49.5">
      <c r="A49" s="27"/>
      <c r="B49" s="170"/>
      <c r="C49" s="167" t="s">
        <v>497</v>
      </c>
      <c r="D49" s="104"/>
      <c r="E49" s="16">
        <v>2</v>
      </c>
      <c r="F49" s="101" t="str">
        <f t="shared" si="13"/>
        <v>01516</v>
      </c>
      <c r="G49" s="25" t="s">
        <v>527</v>
      </c>
      <c r="H49" s="18" t="s">
        <v>18</v>
      </c>
      <c r="I49" s="18">
        <v>1</v>
      </c>
      <c r="J49" s="18">
        <v>1</v>
      </c>
      <c r="K49" s="18">
        <v>89</v>
      </c>
      <c r="L49" s="18" t="s">
        <v>505</v>
      </c>
      <c r="M49" s="18">
        <v>1</v>
      </c>
      <c r="N49" s="18">
        <v>28</v>
      </c>
      <c r="O49" s="19">
        <v>65</v>
      </c>
      <c r="P49" s="19">
        <v>66</v>
      </c>
      <c r="Q49" s="19">
        <v>67</v>
      </c>
      <c r="R49" s="19">
        <v>68</v>
      </c>
      <c r="S49" s="19">
        <v>69</v>
      </c>
      <c r="T49" s="19" t="s">
        <v>507</v>
      </c>
      <c r="U49" s="19" t="s">
        <v>508</v>
      </c>
      <c r="V49" s="19" t="s">
        <v>509</v>
      </c>
      <c r="W49" s="26" t="str">
        <f t="shared" ref="W49:W50" si="22">G49</f>
        <v>05EC</v>
      </c>
      <c r="X49" s="19" t="s">
        <v>511</v>
      </c>
      <c r="Y49" s="19" t="s">
        <v>512</v>
      </c>
      <c r="Z49" s="19" t="s">
        <v>513</v>
      </c>
      <c r="AA49" s="19" t="s">
        <v>514</v>
      </c>
      <c r="AB49" s="19" t="s">
        <v>515</v>
      </c>
      <c r="AC49" s="19" t="s">
        <v>516</v>
      </c>
      <c r="AD49" s="19" t="s">
        <v>517</v>
      </c>
      <c r="AE49" s="19" t="s">
        <v>518</v>
      </c>
      <c r="AF49" s="19" t="s">
        <v>519</v>
      </c>
      <c r="AG49" s="19" t="s">
        <v>520</v>
      </c>
      <c r="AH49" s="19" t="s">
        <v>521</v>
      </c>
      <c r="AI49" s="19" t="s">
        <v>522</v>
      </c>
      <c r="AJ49" s="19" t="s">
        <v>523</v>
      </c>
      <c r="AK49" s="19" t="s">
        <v>524</v>
      </c>
      <c r="AL49" s="19">
        <v>130</v>
      </c>
      <c r="AM49" s="19">
        <v>131</v>
      </c>
      <c r="AN49" s="19">
        <v>132</v>
      </c>
      <c r="AO49" s="19">
        <v>133</v>
      </c>
      <c r="AP49" s="19">
        <v>134</v>
      </c>
      <c r="AQ49" s="19">
        <v>135</v>
      </c>
      <c r="AR49" s="19">
        <v>136</v>
      </c>
      <c r="AS49" s="19">
        <v>191</v>
      </c>
      <c r="AT49" s="19">
        <v>192</v>
      </c>
      <c r="AU49" s="19">
        <v>193</v>
      </c>
      <c r="AV49" s="19">
        <v>194</v>
      </c>
      <c r="AW49" s="19">
        <v>195</v>
      </c>
      <c r="AX49" s="19">
        <v>196</v>
      </c>
      <c r="AY49" s="19">
        <v>197</v>
      </c>
      <c r="AZ49" s="19">
        <v>198</v>
      </c>
      <c r="BA49" s="19">
        <v>199</v>
      </c>
      <c r="BB49" s="19" t="s">
        <v>525</v>
      </c>
      <c r="BC49" s="19">
        <v>0</v>
      </c>
      <c r="BD49" s="19">
        <v>0</v>
      </c>
      <c r="BE49" s="19">
        <v>0</v>
      </c>
      <c r="BF49" s="19">
        <v>0</v>
      </c>
      <c r="BG49" s="19">
        <v>0</v>
      </c>
      <c r="BH49" s="19">
        <v>0</v>
      </c>
      <c r="BI49" s="19">
        <v>0</v>
      </c>
      <c r="BJ49" s="19">
        <v>0</v>
      </c>
      <c r="BK49" s="19">
        <v>0</v>
      </c>
      <c r="BL49" s="19">
        <v>0</v>
      </c>
      <c r="BM49" s="19">
        <v>0</v>
      </c>
      <c r="BN49" s="19">
        <v>0</v>
      </c>
      <c r="BO49" s="19">
        <v>0</v>
      </c>
      <c r="BP49" s="19">
        <v>0</v>
      </c>
      <c r="BQ49" s="19">
        <v>0</v>
      </c>
      <c r="BR49" s="19">
        <v>0</v>
      </c>
      <c r="BS49" s="19">
        <v>0</v>
      </c>
      <c r="BT49" s="19">
        <v>0</v>
      </c>
      <c r="BU49" s="19">
        <v>0</v>
      </c>
      <c r="BV49" s="19">
        <v>0</v>
      </c>
      <c r="BW49" s="19">
        <v>0</v>
      </c>
      <c r="BX49" s="19">
        <v>0</v>
      </c>
      <c r="BY49" s="19">
        <v>0</v>
      </c>
      <c r="BZ49" s="19">
        <v>0</v>
      </c>
      <c r="CA49" s="18" t="str">
        <f t="shared" si="2"/>
        <v>04</v>
      </c>
      <c r="CB49" s="18" t="s">
        <v>25</v>
      </c>
      <c r="CC49" s="18">
        <f t="shared" si="0"/>
        <v>137</v>
      </c>
      <c r="CD49" s="16" t="str">
        <f t="shared" si="3"/>
        <v>7B010189AA012800650066006700680069006A006B006C05EC006E00C900CA00CB00CC00CD00CE00CF00D000D100D2012D012E012F0130013101320133013401350136019101920193019401950196019701980199019A000000000000000000000000000000000000000000000000000000000000000000000000000000000000000000000000047D</v>
      </c>
      <c r="CE49" s="95">
        <v>48</v>
      </c>
      <c r="CF49" s="21"/>
      <c r="CG49" s="18" t="str">
        <f t="shared" si="4"/>
        <v>00</v>
      </c>
      <c r="CH49" s="18">
        <f t="shared" si="5"/>
        <v>0</v>
      </c>
      <c r="CI49" s="20"/>
      <c r="CJ49" s="21"/>
    </row>
    <row r="50" spans="1:88" ht="49.5">
      <c r="A50" s="27"/>
      <c r="B50" s="171"/>
      <c r="C50" s="168"/>
      <c r="D50" s="104"/>
      <c r="E50" s="16">
        <v>3</v>
      </c>
      <c r="F50" s="101" t="str">
        <f t="shared" si="13"/>
        <v>65535</v>
      </c>
      <c r="G50" s="25" t="s">
        <v>72</v>
      </c>
      <c r="H50" s="18" t="s">
        <v>18</v>
      </c>
      <c r="I50" s="18">
        <v>1</v>
      </c>
      <c r="J50" s="18">
        <v>1</v>
      </c>
      <c r="K50" s="18">
        <v>89</v>
      </c>
      <c r="L50" s="18" t="s">
        <v>505</v>
      </c>
      <c r="M50" s="18">
        <v>1</v>
      </c>
      <c r="N50" s="18">
        <v>28</v>
      </c>
      <c r="O50" s="19">
        <v>65</v>
      </c>
      <c r="P50" s="19">
        <v>66</v>
      </c>
      <c r="Q50" s="19">
        <v>67</v>
      </c>
      <c r="R50" s="19">
        <v>68</v>
      </c>
      <c r="S50" s="19">
        <v>69</v>
      </c>
      <c r="T50" s="19" t="s">
        <v>507</v>
      </c>
      <c r="U50" s="19" t="s">
        <v>508</v>
      </c>
      <c r="V50" s="19" t="s">
        <v>509</v>
      </c>
      <c r="W50" s="26" t="str">
        <f t="shared" si="22"/>
        <v>FFFF</v>
      </c>
      <c r="X50" s="19" t="s">
        <v>511</v>
      </c>
      <c r="Y50" s="19" t="s">
        <v>512</v>
      </c>
      <c r="Z50" s="19" t="s">
        <v>513</v>
      </c>
      <c r="AA50" s="19" t="s">
        <v>514</v>
      </c>
      <c r="AB50" s="19" t="s">
        <v>515</v>
      </c>
      <c r="AC50" s="19" t="s">
        <v>516</v>
      </c>
      <c r="AD50" s="19" t="s">
        <v>517</v>
      </c>
      <c r="AE50" s="19" t="s">
        <v>518</v>
      </c>
      <c r="AF50" s="19" t="s">
        <v>519</v>
      </c>
      <c r="AG50" s="19" t="s">
        <v>520</v>
      </c>
      <c r="AH50" s="19" t="s">
        <v>521</v>
      </c>
      <c r="AI50" s="19" t="s">
        <v>522</v>
      </c>
      <c r="AJ50" s="19" t="s">
        <v>523</v>
      </c>
      <c r="AK50" s="19" t="s">
        <v>524</v>
      </c>
      <c r="AL50" s="19">
        <v>130</v>
      </c>
      <c r="AM50" s="19">
        <v>131</v>
      </c>
      <c r="AN50" s="19">
        <v>132</v>
      </c>
      <c r="AO50" s="19">
        <v>133</v>
      </c>
      <c r="AP50" s="19">
        <v>134</v>
      </c>
      <c r="AQ50" s="19">
        <v>135</v>
      </c>
      <c r="AR50" s="19">
        <v>136</v>
      </c>
      <c r="AS50" s="19">
        <v>191</v>
      </c>
      <c r="AT50" s="19">
        <v>192</v>
      </c>
      <c r="AU50" s="19">
        <v>193</v>
      </c>
      <c r="AV50" s="19">
        <v>194</v>
      </c>
      <c r="AW50" s="19">
        <v>195</v>
      </c>
      <c r="AX50" s="19">
        <v>196</v>
      </c>
      <c r="AY50" s="19">
        <v>197</v>
      </c>
      <c r="AZ50" s="19">
        <v>198</v>
      </c>
      <c r="BA50" s="19">
        <v>199</v>
      </c>
      <c r="BB50" s="19" t="s">
        <v>525</v>
      </c>
      <c r="BC50" s="19">
        <v>0</v>
      </c>
      <c r="BD50" s="19">
        <v>0</v>
      </c>
      <c r="BE50" s="19">
        <v>0</v>
      </c>
      <c r="BF50" s="19">
        <v>0</v>
      </c>
      <c r="BG50" s="19">
        <v>0</v>
      </c>
      <c r="BH50" s="19">
        <v>0</v>
      </c>
      <c r="BI50" s="19">
        <v>0</v>
      </c>
      <c r="BJ50" s="19">
        <v>0</v>
      </c>
      <c r="BK50" s="19">
        <v>0</v>
      </c>
      <c r="BL50" s="19">
        <v>0</v>
      </c>
      <c r="BM50" s="19">
        <v>0</v>
      </c>
      <c r="BN50" s="19">
        <v>0</v>
      </c>
      <c r="BO50" s="19">
        <v>0</v>
      </c>
      <c r="BP50" s="19">
        <v>0</v>
      </c>
      <c r="BQ50" s="19">
        <v>0</v>
      </c>
      <c r="BR50" s="19">
        <v>0</v>
      </c>
      <c r="BS50" s="19">
        <v>0</v>
      </c>
      <c r="BT50" s="19">
        <v>0</v>
      </c>
      <c r="BU50" s="19">
        <v>0</v>
      </c>
      <c r="BV50" s="19">
        <v>0</v>
      </c>
      <c r="BW50" s="19">
        <v>0</v>
      </c>
      <c r="BX50" s="19">
        <v>0</v>
      </c>
      <c r="BY50" s="19">
        <v>0</v>
      </c>
      <c r="BZ50" s="19">
        <v>0</v>
      </c>
      <c r="CA50" s="18" t="str">
        <f t="shared" si="2"/>
        <v>15</v>
      </c>
      <c r="CB50" s="18" t="s">
        <v>25</v>
      </c>
      <c r="CC50" s="18">
        <f t="shared" si="0"/>
        <v>137</v>
      </c>
      <c r="CD50" s="16" t="str">
        <f t="shared" si="3"/>
        <v>7B010189AA012800650066006700680069006A006B006CFFFF006E00C900CA00CB00CC00CD00CE00CF00D000D100D2012D012E012F0130013101320133013401350136019101920193019401950196019701980199019A000000000000000000000000000000000000000000000000000000000000000000000000000000000000000000000000157D</v>
      </c>
      <c r="CE50" s="95">
        <v>49</v>
      </c>
      <c r="CF50" s="21"/>
      <c r="CG50" s="18" t="str">
        <f t="shared" si="4"/>
        <v>00</v>
      </c>
      <c r="CH50" s="18">
        <f t="shared" si="5"/>
        <v>0</v>
      </c>
      <c r="CI50" s="20"/>
      <c r="CJ50" s="21"/>
    </row>
    <row r="51" spans="1:88" ht="49.5">
      <c r="A51" s="27"/>
      <c r="B51" s="169">
        <v>25</v>
      </c>
      <c r="C51" s="105" t="s">
        <v>462</v>
      </c>
      <c r="D51" s="104" t="s">
        <v>739</v>
      </c>
      <c r="E51" s="16">
        <v>1</v>
      </c>
      <c r="F51" s="101" t="str">
        <f t="shared" si="13"/>
        <v>00000</v>
      </c>
      <c r="G51" s="25">
        <v>0</v>
      </c>
      <c r="H51" s="18" t="s">
        <v>18</v>
      </c>
      <c r="I51" s="18">
        <v>1</v>
      </c>
      <c r="J51" s="18">
        <v>1</v>
      </c>
      <c r="K51" s="18">
        <v>89</v>
      </c>
      <c r="L51" s="18" t="s">
        <v>505</v>
      </c>
      <c r="M51" s="18">
        <v>1</v>
      </c>
      <c r="N51" s="18">
        <v>28</v>
      </c>
      <c r="O51" s="19">
        <v>65</v>
      </c>
      <c r="P51" s="19">
        <v>66</v>
      </c>
      <c r="Q51" s="19">
        <v>67</v>
      </c>
      <c r="R51" s="19">
        <v>68</v>
      </c>
      <c r="S51" s="19">
        <v>69</v>
      </c>
      <c r="T51" s="19" t="s">
        <v>507</v>
      </c>
      <c r="U51" s="19" t="s">
        <v>508</v>
      </c>
      <c r="V51" s="19" t="s">
        <v>509</v>
      </c>
      <c r="W51" s="19" t="s">
        <v>510</v>
      </c>
      <c r="X51" s="26">
        <f>G51</f>
        <v>0</v>
      </c>
      <c r="Y51" s="19" t="s">
        <v>512</v>
      </c>
      <c r="Z51" s="19" t="s">
        <v>513</v>
      </c>
      <c r="AA51" s="19" t="s">
        <v>514</v>
      </c>
      <c r="AB51" s="19" t="s">
        <v>515</v>
      </c>
      <c r="AC51" s="19" t="s">
        <v>516</v>
      </c>
      <c r="AD51" s="19" t="s">
        <v>517</v>
      </c>
      <c r="AE51" s="19" t="s">
        <v>518</v>
      </c>
      <c r="AF51" s="19" t="s">
        <v>519</v>
      </c>
      <c r="AG51" s="19" t="s">
        <v>520</v>
      </c>
      <c r="AH51" s="19" t="s">
        <v>521</v>
      </c>
      <c r="AI51" s="19" t="s">
        <v>522</v>
      </c>
      <c r="AJ51" s="19" t="s">
        <v>523</v>
      </c>
      <c r="AK51" s="19" t="s">
        <v>524</v>
      </c>
      <c r="AL51" s="19">
        <v>130</v>
      </c>
      <c r="AM51" s="19">
        <v>131</v>
      </c>
      <c r="AN51" s="19">
        <v>132</v>
      </c>
      <c r="AO51" s="19">
        <v>133</v>
      </c>
      <c r="AP51" s="19">
        <v>134</v>
      </c>
      <c r="AQ51" s="19">
        <v>135</v>
      </c>
      <c r="AR51" s="19">
        <v>136</v>
      </c>
      <c r="AS51" s="19">
        <v>191</v>
      </c>
      <c r="AT51" s="19">
        <v>192</v>
      </c>
      <c r="AU51" s="19">
        <v>193</v>
      </c>
      <c r="AV51" s="19">
        <v>194</v>
      </c>
      <c r="AW51" s="19">
        <v>195</v>
      </c>
      <c r="AX51" s="19">
        <v>196</v>
      </c>
      <c r="AY51" s="19">
        <v>197</v>
      </c>
      <c r="AZ51" s="19">
        <v>198</v>
      </c>
      <c r="BA51" s="19">
        <v>199</v>
      </c>
      <c r="BB51" s="19" t="s">
        <v>525</v>
      </c>
      <c r="BC51" s="19">
        <v>0</v>
      </c>
      <c r="BD51" s="19">
        <v>0</v>
      </c>
      <c r="BE51" s="19">
        <v>0</v>
      </c>
      <c r="BF51" s="19">
        <v>0</v>
      </c>
      <c r="BG51" s="19">
        <v>0</v>
      </c>
      <c r="BH51" s="19">
        <v>0</v>
      </c>
      <c r="BI51" s="19">
        <v>0</v>
      </c>
      <c r="BJ51" s="19">
        <v>0</v>
      </c>
      <c r="BK51" s="19">
        <v>0</v>
      </c>
      <c r="BL51" s="19">
        <v>0</v>
      </c>
      <c r="BM51" s="19">
        <v>0</v>
      </c>
      <c r="BN51" s="19">
        <v>0</v>
      </c>
      <c r="BO51" s="19">
        <v>0</v>
      </c>
      <c r="BP51" s="19">
        <v>0</v>
      </c>
      <c r="BQ51" s="19">
        <v>0</v>
      </c>
      <c r="BR51" s="19">
        <v>0</v>
      </c>
      <c r="BS51" s="19">
        <v>0</v>
      </c>
      <c r="BT51" s="19">
        <v>0</v>
      </c>
      <c r="BU51" s="19">
        <v>0</v>
      </c>
      <c r="BV51" s="19">
        <v>0</v>
      </c>
      <c r="BW51" s="19">
        <v>0</v>
      </c>
      <c r="BX51" s="19">
        <v>0</v>
      </c>
      <c r="BY51" s="19">
        <v>0</v>
      </c>
      <c r="BZ51" s="19">
        <v>0</v>
      </c>
      <c r="CA51" s="18" t="str">
        <f t="shared" si="2"/>
        <v>15</v>
      </c>
      <c r="CB51" s="18" t="s">
        <v>25</v>
      </c>
      <c r="CC51" s="18">
        <f t="shared" si="0"/>
        <v>137</v>
      </c>
      <c r="CD51" s="16" t="str">
        <f t="shared" si="3"/>
        <v>7B010189AA012800650066006700680069006A006B006C006D000000C900CA00CB00CC00CD00CE00CF00D000D100D2012D012E012F0130013101320133013401350136019101920193019401950196019701980199019A000000000000000000000000000000000000000000000000000000000000000000000000000000000000000000000000157D</v>
      </c>
      <c r="CE51" s="95">
        <v>50</v>
      </c>
      <c r="CF51" s="21"/>
      <c r="CG51" s="18" t="str">
        <f t="shared" si="4"/>
        <v>00</v>
      </c>
      <c r="CH51" s="18">
        <f t="shared" si="5"/>
        <v>0</v>
      </c>
      <c r="CI51" s="20"/>
      <c r="CJ51" s="21"/>
    </row>
    <row r="52" spans="1:88" ht="49.5">
      <c r="A52" s="27"/>
      <c r="B52" s="170"/>
      <c r="C52" s="167" t="s">
        <v>496</v>
      </c>
      <c r="D52" s="104"/>
      <c r="E52" s="16">
        <v>2</v>
      </c>
      <c r="F52" s="101" t="str">
        <f t="shared" si="13"/>
        <v>01516</v>
      </c>
      <c r="G52" s="25" t="s">
        <v>527</v>
      </c>
      <c r="H52" s="18" t="s">
        <v>18</v>
      </c>
      <c r="I52" s="18">
        <v>1</v>
      </c>
      <c r="J52" s="18">
        <v>1</v>
      </c>
      <c r="K52" s="18">
        <v>89</v>
      </c>
      <c r="L52" s="18" t="s">
        <v>505</v>
      </c>
      <c r="M52" s="18">
        <v>1</v>
      </c>
      <c r="N52" s="18">
        <v>28</v>
      </c>
      <c r="O52" s="19">
        <v>65</v>
      </c>
      <c r="P52" s="19">
        <v>66</v>
      </c>
      <c r="Q52" s="19">
        <v>67</v>
      </c>
      <c r="R52" s="19">
        <v>68</v>
      </c>
      <c r="S52" s="19">
        <v>69</v>
      </c>
      <c r="T52" s="19" t="s">
        <v>507</v>
      </c>
      <c r="U52" s="19" t="s">
        <v>508</v>
      </c>
      <c r="V52" s="19" t="s">
        <v>509</v>
      </c>
      <c r="W52" s="19" t="s">
        <v>510</v>
      </c>
      <c r="X52" s="26" t="str">
        <f t="shared" ref="X52:X53" si="23">G52</f>
        <v>05EC</v>
      </c>
      <c r="Y52" s="19" t="s">
        <v>512</v>
      </c>
      <c r="Z52" s="19" t="s">
        <v>513</v>
      </c>
      <c r="AA52" s="19" t="s">
        <v>514</v>
      </c>
      <c r="AB52" s="19" t="s">
        <v>515</v>
      </c>
      <c r="AC52" s="19" t="s">
        <v>516</v>
      </c>
      <c r="AD52" s="19" t="s">
        <v>517</v>
      </c>
      <c r="AE52" s="19" t="s">
        <v>518</v>
      </c>
      <c r="AF52" s="19" t="s">
        <v>519</v>
      </c>
      <c r="AG52" s="19" t="s">
        <v>520</v>
      </c>
      <c r="AH52" s="19" t="s">
        <v>521</v>
      </c>
      <c r="AI52" s="19" t="s">
        <v>522</v>
      </c>
      <c r="AJ52" s="19" t="s">
        <v>523</v>
      </c>
      <c r="AK52" s="19" t="s">
        <v>524</v>
      </c>
      <c r="AL52" s="19">
        <v>130</v>
      </c>
      <c r="AM52" s="19">
        <v>131</v>
      </c>
      <c r="AN52" s="19">
        <v>132</v>
      </c>
      <c r="AO52" s="19">
        <v>133</v>
      </c>
      <c r="AP52" s="19">
        <v>134</v>
      </c>
      <c r="AQ52" s="19">
        <v>135</v>
      </c>
      <c r="AR52" s="19">
        <v>136</v>
      </c>
      <c r="AS52" s="19">
        <v>191</v>
      </c>
      <c r="AT52" s="19">
        <v>192</v>
      </c>
      <c r="AU52" s="19">
        <v>193</v>
      </c>
      <c r="AV52" s="19">
        <v>194</v>
      </c>
      <c r="AW52" s="19">
        <v>195</v>
      </c>
      <c r="AX52" s="19">
        <v>196</v>
      </c>
      <c r="AY52" s="19">
        <v>197</v>
      </c>
      <c r="AZ52" s="19">
        <v>198</v>
      </c>
      <c r="BA52" s="19">
        <v>199</v>
      </c>
      <c r="BB52" s="19" t="s">
        <v>525</v>
      </c>
      <c r="BC52" s="19">
        <v>0</v>
      </c>
      <c r="BD52" s="19">
        <v>0</v>
      </c>
      <c r="BE52" s="19">
        <v>0</v>
      </c>
      <c r="BF52" s="19">
        <v>0</v>
      </c>
      <c r="BG52" s="19">
        <v>0</v>
      </c>
      <c r="BH52" s="19">
        <v>0</v>
      </c>
      <c r="BI52" s="19">
        <v>0</v>
      </c>
      <c r="BJ52" s="19">
        <v>0</v>
      </c>
      <c r="BK52" s="19">
        <v>0</v>
      </c>
      <c r="BL52" s="19">
        <v>0</v>
      </c>
      <c r="BM52" s="19">
        <v>0</v>
      </c>
      <c r="BN52" s="19">
        <v>0</v>
      </c>
      <c r="BO52" s="19">
        <v>0</v>
      </c>
      <c r="BP52" s="19">
        <v>0</v>
      </c>
      <c r="BQ52" s="19">
        <v>0</v>
      </c>
      <c r="BR52" s="19">
        <v>0</v>
      </c>
      <c r="BS52" s="19">
        <v>0</v>
      </c>
      <c r="BT52" s="19">
        <v>0</v>
      </c>
      <c r="BU52" s="19">
        <v>0</v>
      </c>
      <c r="BV52" s="19">
        <v>0</v>
      </c>
      <c r="BW52" s="19">
        <v>0</v>
      </c>
      <c r="BX52" s="19">
        <v>0</v>
      </c>
      <c r="BY52" s="19">
        <v>0</v>
      </c>
      <c r="BZ52" s="19">
        <v>0</v>
      </c>
      <c r="CA52" s="18" t="str">
        <f t="shared" si="2"/>
        <v>01</v>
      </c>
      <c r="CB52" s="18" t="s">
        <v>25</v>
      </c>
      <c r="CC52" s="18">
        <f t="shared" si="0"/>
        <v>137</v>
      </c>
      <c r="CD52" s="16" t="str">
        <f t="shared" si="3"/>
        <v>7B010189AA012800650066006700680069006A006B006C006D05EC00C900CA00CB00CC00CD00CE00CF00D000D100D2012D012E012F0130013101320133013401350136019101920193019401950196019701980199019A000000000000000000000000000000000000000000000000000000000000000000000000000000000000000000000000017D</v>
      </c>
      <c r="CE52" s="95">
        <v>51</v>
      </c>
      <c r="CF52" s="21"/>
      <c r="CG52" s="18" t="str">
        <f t="shared" si="4"/>
        <v>00</v>
      </c>
      <c r="CH52" s="18">
        <f t="shared" si="5"/>
        <v>0</v>
      </c>
      <c r="CI52" s="20"/>
      <c r="CJ52" s="21"/>
    </row>
    <row r="53" spans="1:88" ht="49.5">
      <c r="A53" s="27"/>
      <c r="B53" s="171"/>
      <c r="C53" s="168"/>
      <c r="D53" s="104"/>
      <c r="E53" s="16">
        <v>3</v>
      </c>
      <c r="F53" s="101" t="str">
        <f t="shared" si="13"/>
        <v>65535</v>
      </c>
      <c r="G53" s="25" t="s">
        <v>72</v>
      </c>
      <c r="H53" s="18" t="s">
        <v>18</v>
      </c>
      <c r="I53" s="18">
        <v>1</v>
      </c>
      <c r="J53" s="18">
        <v>1</v>
      </c>
      <c r="K53" s="18">
        <v>89</v>
      </c>
      <c r="L53" s="18" t="s">
        <v>505</v>
      </c>
      <c r="M53" s="18">
        <v>1</v>
      </c>
      <c r="N53" s="18">
        <v>28</v>
      </c>
      <c r="O53" s="19">
        <v>65</v>
      </c>
      <c r="P53" s="19">
        <v>66</v>
      </c>
      <c r="Q53" s="19">
        <v>67</v>
      </c>
      <c r="R53" s="19">
        <v>68</v>
      </c>
      <c r="S53" s="19">
        <v>69</v>
      </c>
      <c r="T53" s="19" t="s">
        <v>507</v>
      </c>
      <c r="U53" s="19" t="s">
        <v>508</v>
      </c>
      <c r="V53" s="19" t="s">
        <v>509</v>
      </c>
      <c r="W53" s="19" t="s">
        <v>510</v>
      </c>
      <c r="X53" s="26" t="str">
        <f t="shared" si="23"/>
        <v>FFFF</v>
      </c>
      <c r="Y53" s="19" t="s">
        <v>512</v>
      </c>
      <c r="Z53" s="19" t="s">
        <v>513</v>
      </c>
      <c r="AA53" s="19" t="s">
        <v>514</v>
      </c>
      <c r="AB53" s="19" t="s">
        <v>515</v>
      </c>
      <c r="AC53" s="19" t="s">
        <v>516</v>
      </c>
      <c r="AD53" s="19" t="s">
        <v>517</v>
      </c>
      <c r="AE53" s="19" t="s">
        <v>518</v>
      </c>
      <c r="AF53" s="19" t="s">
        <v>519</v>
      </c>
      <c r="AG53" s="19" t="s">
        <v>520</v>
      </c>
      <c r="AH53" s="19" t="s">
        <v>521</v>
      </c>
      <c r="AI53" s="19" t="s">
        <v>522</v>
      </c>
      <c r="AJ53" s="19" t="s">
        <v>523</v>
      </c>
      <c r="AK53" s="19" t="s">
        <v>524</v>
      </c>
      <c r="AL53" s="19">
        <v>130</v>
      </c>
      <c r="AM53" s="19">
        <v>131</v>
      </c>
      <c r="AN53" s="19">
        <v>132</v>
      </c>
      <c r="AO53" s="19">
        <v>133</v>
      </c>
      <c r="AP53" s="19">
        <v>134</v>
      </c>
      <c r="AQ53" s="19">
        <v>135</v>
      </c>
      <c r="AR53" s="19">
        <v>136</v>
      </c>
      <c r="AS53" s="19">
        <v>191</v>
      </c>
      <c r="AT53" s="19">
        <v>192</v>
      </c>
      <c r="AU53" s="19">
        <v>193</v>
      </c>
      <c r="AV53" s="19">
        <v>194</v>
      </c>
      <c r="AW53" s="19">
        <v>195</v>
      </c>
      <c r="AX53" s="19">
        <v>196</v>
      </c>
      <c r="AY53" s="19">
        <v>197</v>
      </c>
      <c r="AZ53" s="19">
        <v>198</v>
      </c>
      <c r="BA53" s="19">
        <v>199</v>
      </c>
      <c r="BB53" s="19" t="s">
        <v>525</v>
      </c>
      <c r="BC53" s="19">
        <v>0</v>
      </c>
      <c r="BD53" s="19">
        <v>0</v>
      </c>
      <c r="BE53" s="19">
        <v>0</v>
      </c>
      <c r="BF53" s="19">
        <v>0</v>
      </c>
      <c r="BG53" s="19">
        <v>0</v>
      </c>
      <c r="BH53" s="19">
        <v>0</v>
      </c>
      <c r="BI53" s="19">
        <v>0</v>
      </c>
      <c r="BJ53" s="19">
        <v>0</v>
      </c>
      <c r="BK53" s="19">
        <v>0</v>
      </c>
      <c r="BL53" s="19">
        <v>0</v>
      </c>
      <c r="BM53" s="19">
        <v>0</v>
      </c>
      <c r="BN53" s="19">
        <v>0</v>
      </c>
      <c r="BO53" s="19">
        <v>0</v>
      </c>
      <c r="BP53" s="19">
        <v>0</v>
      </c>
      <c r="BQ53" s="19">
        <v>0</v>
      </c>
      <c r="BR53" s="19">
        <v>0</v>
      </c>
      <c r="BS53" s="19">
        <v>0</v>
      </c>
      <c r="BT53" s="19">
        <v>0</v>
      </c>
      <c r="BU53" s="19">
        <v>0</v>
      </c>
      <c r="BV53" s="19">
        <v>0</v>
      </c>
      <c r="BW53" s="19">
        <v>0</v>
      </c>
      <c r="BX53" s="19">
        <v>0</v>
      </c>
      <c r="BY53" s="19">
        <v>0</v>
      </c>
      <c r="BZ53" s="19">
        <v>0</v>
      </c>
      <c r="CA53" s="18" t="str">
        <f t="shared" si="2"/>
        <v>14</v>
      </c>
      <c r="CB53" s="18" t="s">
        <v>25</v>
      </c>
      <c r="CC53" s="18">
        <f t="shared" si="0"/>
        <v>137</v>
      </c>
      <c r="CD53" s="16" t="str">
        <f t="shared" si="3"/>
        <v>7B010189AA012800650066006700680069006A006B006C006DFFFF00C900CA00CB00CC00CD00CE00CF00D000D100D2012D012E012F0130013101320133013401350136019101920193019401950196019701980199019A000000000000000000000000000000000000000000000000000000000000000000000000000000000000000000000000147D</v>
      </c>
      <c r="CE53" s="95">
        <v>52</v>
      </c>
      <c r="CF53" s="21"/>
      <c r="CG53" s="18" t="str">
        <f t="shared" si="4"/>
        <v>00</v>
      </c>
      <c r="CH53" s="18">
        <f t="shared" si="5"/>
        <v>0</v>
      </c>
      <c r="CI53" s="20"/>
      <c r="CJ53" s="21"/>
    </row>
    <row r="54" spans="1:88" ht="49.5">
      <c r="A54" s="27"/>
      <c r="B54" s="169">
        <v>27</v>
      </c>
      <c r="C54" s="105" t="s">
        <v>462</v>
      </c>
      <c r="D54" s="104" t="s">
        <v>739</v>
      </c>
      <c r="E54" s="16">
        <v>1</v>
      </c>
      <c r="F54" s="101" t="str">
        <f t="shared" si="13"/>
        <v>00000</v>
      </c>
      <c r="G54" s="25">
        <v>0</v>
      </c>
      <c r="H54" s="18" t="s">
        <v>18</v>
      </c>
      <c r="I54" s="18">
        <v>1</v>
      </c>
      <c r="J54" s="18">
        <v>1</v>
      </c>
      <c r="K54" s="18">
        <v>89</v>
      </c>
      <c r="L54" s="18" t="s">
        <v>505</v>
      </c>
      <c r="M54" s="18">
        <v>1</v>
      </c>
      <c r="N54" s="18">
        <v>28</v>
      </c>
      <c r="O54" s="19">
        <v>65</v>
      </c>
      <c r="P54" s="19">
        <v>66</v>
      </c>
      <c r="Q54" s="19">
        <v>67</v>
      </c>
      <c r="R54" s="19">
        <v>68</v>
      </c>
      <c r="S54" s="19">
        <v>69</v>
      </c>
      <c r="T54" s="19" t="s">
        <v>507</v>
      </c>
      <c r="U54" s="19" t="s">
        <v>508</v>
      </c>
      <c r="V54" s="19" t="s">
        <v>509</v>
      </c>
      <c r="W54" s="19" t="s">
        <v>510</v>
      </c>
      <c r="X54" s="19" t="s">
        <v>511</v>
      </c>
      <c r="Y54" s="26">
        <f>G54</f>
        <v>0</v>
      </c>
      <c r="Z54" s="19" t="s">
        <v>513</v>
      </c>
      <c r="AA54" s="19" t="s">
        <v>514</v>
      </c>
      <c r="AB54" s="19" t="s">
        <v>515</v>
      </c>
      <c r="AC54" s="19" t="s">
        <v>516</v>
      </c>
      <c r="AD54" s="19" t="s">
        <v>517</v>
      </c>
      <c r="AE54" s="19" t="s">
        <v>518</v>
      </c>
      <c r="AF54" s="19" t="s">
        <v>519</v>
      </c>
      <c r="AG54" s="19" t="s">
        <v>520</v>
      </c>
      <c r="AH54" s="19" t="s">
        <v>521</v>
      </c>
      <c r="AI54" s="19" t="s">
        <v>522</v>
      </c>
      <c r="AJ54" s="19" t="s">
        <v>523</v>
      </c>
      <c r="AK54" s="19" t="s">
        <v>524</v>
      </c>
      <c r="AL54" s="19">
        <v>130</v>
      </c>
      <c r="AM54" s="19">
        <v>131</v>
      </c>
      <c r="AN54" s="19">
        <v>132</v>
      </c>
      <c r="AO54" s="19">
        <v>133</v>
      </c>
      <c r="AP54" s="19">
        <v>134</v>
      </c>
      <c r="AQ54" s="19">
        <v>135</v>
      </c>
      <c r="AR54" s="19">
        <v>136</v>
      </c>
      <c r="AS54" s="19">
        <v>191</v>
      </c>
      <c r="AT54" s="19">
        <v>192</v>
      </c>
      <c r="AU54" s="19">
        <v>193</v>
      </c>
      <c r="AV54" s="19">
        <v>194</v>
      </c>
      <c r="AW54" s="19">
        <v>195</v>
      </c>
      <c r="AX54" s="19">
        <v>196</v>
      </c>
      <c r="AY54" s="19">
        <v>197</v>
      </c>
      <c r="AZ54" s="19">
        <v>198</v>
      </c>
      <c r="BA54" s="19">
        <v>199</v>
      </c>
      <c r="BB54" s="19" t="s">
        <v>525</v>
      </c>
      <c r="BC54" s="19">
        <v>0</v>
      </c>
      <c r="BD54" s="19">
        <v>0</v>
      </c>
      <c r="BE54" s="19">
        <v>0</v>
      </c>
      <c r="BF54" s="19">
        <v>0</v>
      </c>
      <c r="BG54" s="19">
        <v>0</v>
      </c>
      <c r="BH54" s="19">
        <v>0</v>
      </c>
      <c r="BI54" s="19">
        <v>0</v>
      </c>
      <c r="BJ54" s="19">
        <v>0</v>
      </c>
      <c r="BK54" s="19">
        <v>0</v>
      </c>
      <c r="BL54" s="19">
        <v>0</v>
      </c>
      <c r="BM54" s="19">
        <v>0</v>
      </c>
      <c r="BN54" s="19">
        <v>0</v>
      </c>
      <c r="BO54" s="19">
        <v>0</v>
      </c>
      <c r="BP54" s="19">
        <v>0</v>
      </c>
      <c r="BQ54" s="19">
        <v>0</v>
      </c>
      <c r="BR54" s="19">
        <v>0</v>
      </c>
      <c r="BS54" s="19">
        <v>0</v>
      </c>
      <c r="BT54" s="19">
        <v>0</v>
      </c>
      <c r="BU54" s="19">
        <v>0</v>
      </c>
      <c r="BV54" s="19">
        <v>0</v>
      </c>
      <c r="BW54" s="19">
        <v>0</v>
      </c>
      <c r="BX54" s="19">
        <v>0</v>
      </c>
      <c r="BY54" s="19">
        <v>0</v>
      </c>
      <c r="BZ54" s="19">
        <v>0</v>
      </c>
      <c r="CA54" s="18" t="str">
        <f t="shared" si="2"/>
        <v>44</v>
      </c>
      <c r="CB54" s="18" t="s">
        <v>25</v>
      </c>
      <c r="CC54" s="18">
        <f t="shared" si="0"/>
        <v>137</v>
      </c>
      <c r="CD54" s="16" t="str">
        <f t="shared" si="3"/>
        <v>7B010189AA012800650066006700680069006A006B006C006D006E000000CA00CB00CC00CD00CE00CF00D000D100D2012D012E012F0130013101320133013401350136019101920193019401950196019701980199019A000000000000000000000000000000000000000000000000000000000000000000000000000000000000000000000000447D</v>
      </c>
      <c r="CE54" s="95">
        <v>53</v>
      </c>
      <c r="CF54" s="21"/>
      <c r="CG54" s="18" t="str">
        <f t="shared" si="4"/>
        <v>00</v>
      </c>
      <c r="CH54" s="18">
        <f t="shared" si="5"/>
        <v>0</v>
      </c>
      <c r="CI54" s="20"/>
      <c r="CJ54" s="21"/>
    </row>
    <row r="55" spans="1:88" ht="49.5">
      <c r="A55" s="27"/>
      <c r="B55" s="170"/>
      <c r="C55" s="167" t="s">
        <v>495</v>
      </c>
      <c r="D55" s="104"/>
      <c r="E55" s="16">
        <v>2</v>
      </c>
      <c r="F55" s="101" t="str">
        <f t="shared" si="13"/>
        <v>01516</v>
      </c>
      <c r="G55" s="25" t="s">
        <v>527</v>
      </c>
      <c r="H55" s="18" t="s">
        <v>18</v>
      </c>
      <c r="I55" s="18">
        <v>1</v>
      </c>
      <c r="J55" s="18">
        <v>1</v>
      </c>
      <c r="K55" s="18">
        <v>89</v>
      </c>
      <c r="L55" s="18" t="s">
        <v>505</v>
      </c>
      <c r="M55" s="18">
        <v>1</v>
      </c>
      <c r="N55" s="18">
        <v>28</v>
      </c>
      <c r="O55" s="19">
        <v>65</v>
      </c>
      <c r="P55" s="19">
        <v>66</v>
      </c>
      <c r="Q55" s="19">
        <v>67</v>
      </c>
      <c r="R55" s="19">
        <v>68</v>
      </c>
      <c r="S55" s="19">
        <v>69</v>
      </c>
      <c r="T55" s="19" t="s">
        <v>507</v>
      </c>
      <c r="U55" s="19" t="s">
        <v>508</v>
      </c>
      <c r="V55" s="19" t="s">
        <v>509</v>
      </c>
      <c r="W55" s="19" t="s">
        <v>510</v>
      </c>
      <c r="X55" s="19" t="s">
        <v>511</v>
      </c>
      <c r="Y55" s="26" t="str">
        <f t="shared" ref="Y55:Y56" si="24">G55</f>
        <v>05EC</v>
      </c>
      <c r="Z55" s="19" t="s">
        <v>513</v>
      </c>
      <c r="AA55" s="19" t="s">
        <v>514</v>
      </c>
      <c r="AB55" s="19" t="s">
        <v>515</v>
      </c>
      <c r="AC55" s="19" t="s">
        <v>516</v>
      </c>
      <c r="AD55" s="19" t="s">
        <v>517</v>
      </c>
      <c r="AE55" s="19" t="s">
        <v>518</v>
      </c>
      <c r="AF55" s="19" t="s">
        <v>519</v>
      </c>
      <c r="AG55" s="19" t="s">
        <v>520</v>
      </c>
      <c r="AH55" s="19" t="s">
        <v>521</v>
      </c>
      <c r="AI55" s="19" t="s">
        <v>522</v>
      </c>
      <c r="AJ55" s="19" t="s">
        <v>523</v>
      </c>
      <c r="AK55" s="19" t="s">
        <v>524</v>
      </c>
      <c r="AL55" s="19">
        <v>130</v>
      </c>
      <c r="AM55" s="19">
        <v>131</v>
      </c>
      <c r="AN55" s="19">
        <v>132</v>
      </c>
      <c r="AO55" s="19">
        <v>133</v>
      </c>
      <c r="AP55" s="19">
        <v>134</v>
      </c>
      <c r="AQ55" s="19">
        <v>135</v>
      </c>
      <c r="AR55" s="19">
        <v>136</v>
      </c>
      <c r="AS55" s="19">
        <v>191</v>
      </c>
      <c r="AT55" s="19">
        <v>192</v>
      </c>
      <c r="AU55" s="19">
        <v>193</v>
      </c>
      <c r="AV55" s="19">
        <v>194</v>
      </c>
      <c r="AW55" s="19">
        <v>195</v>
      </c>
      <c r="AX55" s="19">
        <v>196</v>
      </c>
      <c r="AY55" s="19">
        <v>197</v>
      </c>
      <c r="AZ55" s="19">
        <v>198</v>
      </c>
      <c r="BA55" s="19">
        <v>199</v>
      </c>
      <c r="BB55" s="19" t="s">
        <v>525</v>
      </c>
      <c r="BC55" s="19">
        <v>0</v>
      </c>
      <c r="BD55" s="19">
        <v>0</v>
      </c>
      <c r="BE55" s="19">
        <v>0</v>
      </c>
      <c r="BF55" s="19">
        <v>0</v>
      </c>
      <c r="BG55" s="19">
        <v>0</v>
      </c>
      <c r="BH55" s="19">
        <v>0</v>
      </c>
      <c r="BI55" s="19">
        <v>0</v>
      </c>
      <c r="BJ55" s="19">
        <v>0</v>
      </c>
      <c r="BK55" s="19">
        <v>0</v>
      </c>
      <c r="BL55" s="19">
        <v>0</v>
      </c>
      <c r="BM55" s="19">
        <v>0</v>
      </c>
      <c r="BN55" s="19">
        <v>0</v>
      </c>
      <c r="BO55" s="19">
        <v>0</v>
      </c>
      <c r="BP55" s="19">
        <v>0</v>
      </c>
      <c r="BQ55" s="19">
        <v>0</v>
      </c>
      <c r="BR55" s="19">
        <v>0</v>
      </c>
      <c r="BS55" s="19">
        <v>0</v>
      </c>
      <c r="BT55" s="19">
        <v>0</v>
      </c>
      <c r="BU55" s="19">
        <v>0</v>
      </c>
      <c r="BV55" s="19">
        <v>0</v>
      </c>
      <c r="BW55" s="19">
        <v>0</v>
      </c>
      <c r="BX55" s="19">
        <v>0</v>
      </c>
      <c r="BY55" s="19">
        <v>0</v>
      </c>
      <c r="BZ55" s="19">
        <v>0</v>
      </c>
      <c r="CA55" s="18" t="str">
        <f t="shared" si="2"/>
        <v>50</v>
      </c>
      <c r="CB55" s="18" t="s">
        <v>25</v>
      </c>
      <c r="CC55" s="18">
        <f t="shared" si="0"/>
        <v>137</v>
      </c>
      <c r="CD55" s="16" t="str">
        <f t="shared" si="3"/>
        <v>7B010189AA012800650066006700680069006A006B006C006D006E05EC00CA00CB00CC00CD00CE00CF00D000D100D2012D012E012F0130013101320133013401350136019101920193019401950196019701980199019A000000000000000000000000000000000000000000000000000000000000000000000000000000000000000000000000507D</v>
      </c>
      <c r="CE55" s="95">
        <v>54</v>
      </c>
      <c r="CF55" s="21"/>
      <c r="CG55" s="18" t="str">
        <f t="shared" si="4"/>
        <v>00</v>
      </c>
      <c r="CH55" s="18">
        <f t="shared" si="5"/>
        <v>0</v>
      </c>
      <c r="CI55" s="20"/>
      <c r="CJ55" s="21"/>
    </row>
    <row r="56" spans="1:88" ht="49.5">
      <c r="A56" s="27"/>
      <c r="B56" s="171"/>
      <c r="C56" s="168"/>
      <c r="D56" s="104"/>
      <c r="E56" s="16">
        <v>3</v>
      </c>
      <c r="F56" s="101" t="str">
        <f t="shared" si="13"/>
        <v>65535</v>
      </c>
      <c r="G56" s="25" t="s">
        <v>72</v>
      </c>
      <c r="H56" s="18" t="s">
        <v>18</v>
      </c>
      <c r="I56" s="18">
        <v>1</v>
      </c>
      <c r="J56" s="18">
        <v>1</v>
      </c>
      <c r="K56" s="18">
        <v>89</v>
      </c>
      <c r="L56" s="18" t="s">
        <v>505</v>
      </c>
      <c r="M56" s="18">
        <v>1</v>
      </c>
      <c r="N56" s="18">
        <v>28</v>
      </c>
      <c r="O56" s="19">
        <v>65</v>
      </c>
      <c r="P56" s="19">
        <v>66</v>
      </c>
      <c r="Q56" s="19">
        <v>67</v>
      </c>
      <c r="R56" s="19">
        <v>68</v>
      </c>
      <c r="S56" s="19">
        <v>69</v>
      </c>
      <c r="T56" s="19" t="s">
        <v>507</v>
      </c>
      <c r="U56" s="19" t="s">
        <v>508</v>
      </c>
      <c r="V56" s="19" t="s">
        <v>509</v>
      </c>
      <c r="W56" s="19" t="s">
        <v>510</v>
      </c>
      <c r="X56" s="19" t="s">
        <v>511</v>
      </c>
      <c r="Y56" s="26" t="str">
        <f t="shared" si="24"/>
        <v>FFFF</v>
      </c>
      <c r="Z56" s="19" t="s">
        <v>513</v>
      </c>
      <c r="AA56" s="19" t="s">
        <v>514</v>
      </c>
      <c r="AB56" s="19" t="s">
        <v>515</v>
      </c>
      <c r="AC56" s="19" t="s">
        <v>516</v>
      </c>
      <c r="AD56" s="19" t="s">
        <v>517</v>
      </c>
      <c r="AE56" s="19" t="s">
        <v>518</v>
      </c>
      <c r="AF56" s="19" t="s">
        <v>519</v>
      </c>
      <c r="AG56" s="19" t="s">
        <v>520</v>
      </c>
      <c r="AH56" s="19" t="s">
        <v>521</v>
      </c>
      <c r="AI56" s="19" t="s">
        <v>522</v>
      </c>
      <c r="AJ56" s="19" t="s">
        <v>523</v>
      </c>
      <c r="AK56" s="19" t="s">
        <v>524</v>
      </c>
      <c r="AL56" s="19">
        <v>130</v>
      </c>
      <c r="AM56" s="19">
        <v>131</v>
      </c>
      <c r="AN56" s="19">
        <v>132</v>
      </c>
      <c r="AO56" s="19">
        <v>133</v>
      </c>
      <c r="AP56" s="19">
        <v>134</v>
      </c>
      <c r="AQ56" s="19">
        <v>135</v>
      </c>
      <c r="AR56" s="19">
        <v>136</v>
      </c>
      <c r="AS56" s="19">
        <v>191</v>
      </c>
      <c r="AT56" s="19">
        <v>192</v>
      </c>
      <c r="AU56" s="19">
        <v>193</v>
      </c>
      <c r="AV56" s="19">
        <v>194</v>
      </c>
      <c r="AW56" s="19">
        <v>195</v>
      </c>
      <c r="AX56" s="19">
        <v>196</v>
      </c>
      <c r="AY56" s="19">
        <v>197</v>
      </c>
      <c r="AZ56" s="19">
        <v>198</v>
      </c>
      <c r="BA56" s="19">
        <v>199</v>
      </c>
      <c r="BB56" s="19" t="s">
        <v>525</v>
      </c>
      <c r="BC56" s="19">
        <v>0</v>
      </c>
      <c r="BD56" s="19">
        <v>0</v>
      </c>
      <c r="BE56" s="19">
        <v>0</v>
      </c>
      <c r="BF56" s="19">
        <v>0</v>
      </c>
      <c r="BG56" s="19">
        <v>0</v>
      </c>
      <c r="BH56" s="19">
        <v>0</v>
      </c>
      <c r="BI56" s="19">
        <v>0</v>
      </c>
      <c r="BJ56" s="19">
        <v>0</v>
      </c>
      <c r="BK56" s="19">
        <v>0</v>
      </c>
      <c r="BL56" s="19">
        <v>0</v>
      </c>
      <c r="BM56" s="19">
        <v>0</v>
      </c>
      <c r="BN56" s="19">
        <v>0</v>
      </c>
      <c r="BO56" s="19">
        <v>0</v>
      </c>
      <c r="BP56" s="19">
        <v>0</v>
      </c>
      <c r="BQ56" s="19">
        <v>0</v>
      </c>
      <c r="BR56" s="19">
        <v>0</v>
      </c>
      <c r="BS56" s="19">
        <v>0</v>
      </c>
      <c r="BT56" s="19">
        <v>0</v>
      </c>
      <c r="BU56" s="19">
        <v>0</v>
      </c>
      <c r="BV56" s="19">
        <v>0</v>
      </c>
      <c r="BW56" s="19">
        <v>0</v>
      </c>
      <c r="BX56" s="19">
        <v>0</v>
      </c>
      <c r="BY56" s="19">
        <v>0</v>
      </c>
      <c r="BZ56" s="19">
        <v>0</v>
      </c>
      <c r="CA56" s="18" t="str">
        <f t="shared" si="2"/>
        <v>41</v>
      </c>
      <c r="CB56" s="18" t="s">
        <v>25</v>
      </c>
      <c r="CC56" s="18">
        <f t="shared" si="0"/>
        <v>137</v>
      </c>
      <c r="CD56" s="16" t="str">
        <f t="shared" si="3"/>
        <v>7B010189AA012800650066006700680069006A006B006C006D006EFFFF00CA00CB00CC00CD00CE00CF00D000D100D2012D012E012F0130013101320133013401350136019101920193019401950196019701980199019A000000000000000000000000000000000000000000000000000000000000000000000000000000000000000000000000417D</v>
      </c>
      <c r="CE56" s="95">
        <v>55</v>
      </c>
      <c r="CF56" s="21"/>
      <c r="CG56" s="18" t="str">
        <f t="shared" si="4"/>
        <v>00</v>
      </c>
      <c r="CH56" s="18">
        <f t="shared" si="5"/>
        <v>0</v>
      </c>
      <c r="CI56" s="20"/>
      <c r="CJ56" s="21"/>
    </row>
    <row r="57" spans="1:88" ht="49.5">
      <c r="A57" s="27"/>
      <c r="B57" s="169">
        <v>29</v>
      </c>
      <c r="C57" s="105" t="s">
        <v>462</v>
      </c>
      <c r="D57" s="104" t="s">
        <v>739</v>
      </c>
      <c r="E57" s="16">
        <v>1</v>
      </c>
      <c r="F57" s="101" t="str">
        <f t="shared" si="13"/>
        <v>00000</v>
      </c>
      <c r="G57" s="25">
        <v>0</v>
      </c>
      <c r="H57" s="18" t="s">
        <v>18</v>
      </c>
      <c r="I57" s="18">
        <v>1</v>
      </c>
      <c r="J57" s="18">
        <v>1</v>
      </c>
      <c r="K57" s="18">
        <v>89</v>
      </c>
      <c r="L57" s="18" t="s">
        <v>505</v>
      </c>
      <c r="M57" s="18">
        <v>1</v>
      </c>
      <c r="N57" s="18">
        <v>28</v>
      </c>
      <c r="O57" s="19">
        <v>65</v>
      </c>
      <c r="P57" s="19">
        <v>66</v>
      </c>
      <c r="Q57" s="19">
        <v>67</v>
      </c>
      <c r="R57" s="19">
        <v>68</v>
      </c>
      <c r="S57" s="19">
        <v>69</v>
      </c>
      <c r="T57" s="19" t="s">
        <v>507</v>
      </c>
      <c r="U57" s="19" t="s">
        <v>508</v>
      </c>
      <c r="V57" s="19" t="s">
        <v>509</v>
      </c>
      <c r="W57" s="19" t="s">
        <v>510</v>
      </c>
      <c r="X57" s="19" t="s">
        <v>511</v>
      </c>
      <c r="Y57" s="19" t="s">
        <v>512</v>
      </c>
      <c r="Z57" s="26">
        <f>G57</f>
        <v>0</v>
      </c>
      <c r="AA57" s="19" t="s">
        <v>514</v>
      </c>
      <c r="AB57" s="19" t="s">
        <v>515</v>
      </c>
      <c r="AC57" s="19" t="s">
        <v>516</v>
      </c>
      <c r="AD57" s="19" t="s">
        <v>517</v>
      </c>
      <c r="AE57" s="19" t="s">
        <v>518</v>
      </c>
      <c r="AF57" s="19" t="s">
        <v>519</v>
      </c>
      <c r="AG57" s="19" t="s">
        <v>520</v>
      </c>
      <c r="AH57" s="19" t="s">
        <v>521</v>
      </c>
      <c r="AI57" s="19" t="s">
        <v>522</v>
      </c>
      <c r="AJ57" s="19" t="s">
        <v>523</v>
      </c>
      <c r="AK57" s="19" t="s">
        <v>524</v>
      </c>
      <c r="AL57" s="19">
        <v>130</v>
      </c>
      <c r="AM57" s="19">
        <v>131</v>
      </c>
      <c r="AN57" s="19">
        <v>132</v>
      </c>
      <c r="AO57" s="19">
        <v>133</v>
      </c>
      <c r="AP57" s="19">
        <v>134</v>
      </c>
      <c r="AQ57" s="19">
        <v>135</v>
      </c>
      <c r="AR57" s="19">
        <v>136</v>
      </c>
      <c r="AS57" s="19">
        <v>191</v>
      </c>
      <c r="AT57" s="19">
        <v>192</v>
      </c>
      <c r="AU57" s="19">
        <v>193</v>
      </c>
      <c r="AV57" s="19">
        <v>194</v>
      </c>
      <c r="AW57" s="19">
        <v>195</v>
      </c>
      <c r="AX57" s="19">
        <v>196</v>
      </c>
      <c r="AY57" s="19">
        <v>197</v>
      </c>
      <c r="AZ57" s="19">
        <v>198</v>
      </c>
      <c r="BA57" s="19">
        <v>199</v>
      </c>
      <c r="BB57" s="19" t="s">
        <v>525</v>
      </c>
      <c r="BC57" s="19">
        <v>0</v>
      </c>
      <c r="BD57" s="19">
        <v>0</v>
      </c>
      <c r="BE57" s="19">
        <v>0</v>
      </c>
      <c r="BF57" s="19">
        <v>0</v>
      </c>
      <c r="BG57" s="19">
        <v>0</v>
      </c>
      <c r="BH57" s="19">
        <v>0</v>
      </c>
      <c r="BI57" s="19">
        <v>0</v>
      </c>
      <c r="BJ57" s="19">
        <v>0</v>
      </c>
      <c r="BK57" s="19">
        <v>0</v>
      </c>
      <c r="BL57" s="19">
        <v>0</v>
      </c>
      <c r="BM57" s="19">
        <v>0</v>
      </c>
      <c r="BN57" s="19">
        <v>0</v>
      </c>
      <c r="BO57" s="19">
        <v>0</v>
      </c>
      <c r="BP57" s="19">
        <v>0</v>
      </c>
      <c r="BQ57" s="19">
        <v>0</v>
      </c>
      <c r="BR57" s="19">
        <v>0</v>
      </c>
      <c r="BS57" s="19">
        <v>0</v>
      </c>
      <c r="BT57" s="19">
        <v>0</v>
      </c>
      <c r="BU57" s="19">
        <v>0</v>
      </c>
      <c r="BV57" s="19">
        <v>0</v>
      </c>
      <c r="BW57" s="19">
        <v>0</v>
      </c>
      <c r="BX57" s="19">
        <v>0</v>
      </c>
      <c r="BY57" s="19">
        <v>0</v>
      </c>
      <c r="BZ57" s="19">
        <v>0</v>
      </c>
      <c r="CA57" s="18" t="str">
        <f t="shared" si="2"/>
        <v>41</v>
      </c>
      <c r="CB57" s="18" t="s">
        <v>25</v>
      </c>
      <c r="CC57" s="18">
        <f t="shared" si="0"/>
        <v>137</v>
      </c>
      <c r="CD57" s="16" t="str">
        <f t="shared" si="3"/>
        <v>7B010189AA012800650066006700680069006A006B006C006D006E00C9000000CB00CC00CD00CE00CF00D000D100D2012D012E012F0130013101320133013401350136019101920193019401950196019701980199019A000000000000000000000000000000000000000000000000000000000000000000000000000000000000000000000000417D</v>
      </c>
      <c r="CE57" s="95">
        <v>56</v>
      </c>
      <c r="CF57" s="21"/>
      <c r="CG57" s="18" t="str">
        <f t="shared" si="4"/>
        <v>00</v>
      </c>
      <c r="CH57" s="18">
        <f t="shared" si="5"/>
        <v>0</v>
      </c>
      <c r="CI57" s="20"/>
      <c r="CJ57" s="21"/>
    </row>
    <row r="58" spans="1:88" ht="49.5">
      <c r="A58" s="27"/>
      <c r="B58" s="170"/>
      <c r="C58" s="167" t="s">
        <v>494</v>
      </c>
      <c r="D58" s="104"/>
      <c r="E58" s="16">
        <v>2</v>
      </c>
      <c r="F58" s="101" t="str">
        <f t="shared" si="13"/>
        <v>01516</v>
      </c>
      <c r="G58" s="25" t="s">
        <v>527</v>
      </c>
      <c r="H58" s="18" t="s">
        <v>18</v>
      </c>
      <c r="I58" s="18">
        <v>1</v>
      </c>
      <c r="J58" s="18">
        <v>1</v>
      </c>
      <c r="K58" s="18">
        <v>89</v>
      </c>
      <c r="L58" s="18" t="s">
        <v>505</v>
      </c>
      <c r="M58" s="18">
        <v>1</v>
      </c>
      <c r="N58" s="18">
        <v>28</v>
      </c>
      <c r="O58" s="19">
        <v>65</v>
      </c>
      <c r="P58" s="19">
        <v>66</v>
      </c>
      <c r="Q58" s="19">
        <v>67</v>
      </c>
      <c r="R58" s="19">
        <v>68</v>
      </c>
      <c r="S58" s="19">
        <v>69</v>
      </c>
      <c r="T58" s="19" t="s">
        <v>507</v>
      </c>
      <c r="U58" s="19" t="s">
        <v>508</v>
      </c>
      <c r="V58" s="19" t="s">
        <v>509</v>
      </c>
      <c r="W58" s="19" t="s">
        <v>510</v>
      </c>
      <c r="X58" s="19" t="s">
        <v>511</v>
      </c>
      <c r="Y58" s="19" t="s">
        <v>512</v>
      </c>
      <c r="Z58" s="26" t="str">
        <f t="shared" ref="Z58:Z59" si="25">G58</f>
        <v>05EC</v>
      </c>
      <c r="AA58" s="19" t="s">
        <v>514</v>
      </c>
      <c r="AB58" s="19" t="s">
        <v>515</v>
      </c>
      <c r="AC58" s="19" t="s">
        <v>516</v>
      </c>
      <c r="AD58" s="19" t="s">
        <v>517</v>
      </c>
      <c r="AE58" s="19" t="s">
        <v>518</v>
      </c>
      <c r="AF58" s="19" t="s">
        <v>519</v>
      </c>
      <c r="AG58" s="19" t="s">
        <v>520</v>
      </c>
      <c r="AH58" s="19" t="s">
        <v>521</v>
      </c>
      <c r="AI58" s="19" t="s">
        <v>522</v>
      </c>
      <c r="AJ58" s="19" t="s">
        <v>523</v>
      </c>
      <c r="AK58" s="19" t="s">
        <v>524</v>
      </c>
      <c r="AL58" s="19">
        <v>130</v>
      </c>
      <c r="AM58" s="19">
        <v>131</v>
      </c>
      <c r="AN58" s="19">
        <v>132</v>
      </c>
      <c r="AO58" s="19">
        <v>133</v>
      </c>
      <c r="AP58" s="19">
        <v>134</v>
      </c>
      <c r="AQ58" s="19">
        <v>135</v>
      </c>
      <c r="AR58" s="19">
        <v>136</v>
      </c>
      <c r="AS58" s="19">
        <v>191</v>
      </c>
      <c r="AT58" s="19">
        <v>192</v>
      </c>
      <c r="AU58" s="19">
        <v>193</v>
      </c>
      <c r="AV58" s="19">
        <v>194</v>
      </c>
      <c r="AW58" s="19">
        <v>195</v>
      </c>
      <c r="AX58" s="19">
        <v>196</v>
      </c>
      <c r="AY58" s="19">
        <v>197</v>
      </c>
      <c r="AZ58" s="19">
        <v>198</v>
      </c>
      <c r="BA58" s="19">
        <v>199</v>
      </c>
      <c r="BB58" s="19" t="s">
        <v>525</v>
      </c>
      <c r="BC58" s="19">
        <v>0</v>
      </c>
      <c r="BD58" s="19">
        <v>0</v>
      </c>
      <c r="BE58" s="19">
        <v>0</v>
      </c>
      <c r="BF58" s="19">
        <v>0</v>
      </c>
      <c r="BG58" s="19">
        <v>0</v>
      </c>
      <c r="BH58" s="19">
        <v>0</v>
      </c>
      <c r="BI58" s="19">
        <v>0</v>
      </c>
      <c r="BJ58" s="19">
        <v>0</v>
      </c>
      <c r="BK58" s="19">
        <v>0</v>
      </c>
      <c r="BL58" s="19">
        <v>0</v>
      </c>
      <c r="BM58" s="19">
        <v>0</v>
      </c>
      <c r="BN58" s="19">
        <v>0</v>
      </c>
      <c r="BO58" s="19">
        <v>0</v>
      </c>
      <c r="BP58" s="19">
        <v>0</v>
      </c>
      <c r="BQ58" s="19">
        <v>0</v>
      </c>
      <c r="BR58" s="19">
        <v>0</v>
      </c>
      <c r="BS58" s="19">
        <v>0</v>
      </c>
      <c r="BT58" s="19">
        <v>0</v>
      </c>
      <c r="BU58" s="19">
        <v>0</v>
      </c>
      <c r="BV58" s="19">
        <v>0</v>
      </c>
      <c r="BW58" s="19">
        <v>0</v>
      </c>
      <c r="BX58" s="19">
        <v>0</v>
      </c>
      <c r="BY58" s="19">
        <v>0</v>
      </c>
      <c r="BZ58" s="19">
        <v>0</v>
      </c>
      <c r="CA58" s="18" t="str">
        <f t="shared" si="2"/>
        <v>45</v>
      </c>
      <c r="CB58" s="18" t="s">
        <v>25</v>
      </c>
      <c r="CC58" s="18">
        <f t="shared" si="0"/>
        <v>137</v>
      </c>
      <c r="CD58" s="16" t="str">
        <f t="shared" si="3"/>
        <v>7B010189AA012800650066006700680069006A006B006C006D006E00C905EC00CB00CC00CD00CE00CF00D000D100D2012D012E012F0130013101320133013401350136019101920193019401950196019701980199019A000000000000000000000000000000000000000000000000000000000000000000000000000000000000000000000000457D</v>
      </c>
      <c r="CE58" s="95">
        <v>57</v>
      </c>
      <c r="CF58" s="21"/>
      <c r="CG58" s="18" t="str">
        <f t="shared" si="4"/>
        <v>00</v>
      </c>
      <c r="CH58" s="18">
        <f t="shared" si="5"/>
        <v>0</v>
      </c>
      <c r="CI58" s="20"/>
      <c r="CJ58" s="21"/>
    </row>
    <row r="59" spans="1:88" ht="49.5">
      <c r="A59" s="27"/>
      <c r="B59" s="171"/>
      <c r="C59" s="168"/>
      <c r="D59" s="104"/>
      <c r="E59" s="16">
        <v>3</v>
      </c>
      <c r="F59" s="101" t="str">
        <f t="shared" si="13"/>
        <v>65535</v>
      </c>
      <c r="G59" s="25" t="s">
        <v>72</v>
      </c>
      <c r="H59" s="18" t="s">
        <v>18</v>
      </c>
      <c r="I59" s="18">
        <v>1</v>
      </c>
      <c r="J59" s="18">
        <v>1</v>
      </c>
      <c r="K59" s="18">
        <v>89</v>
      </c>
      <c r="L59" s="18" t="s">
        <v>505</v>
      </c>
      <c r="M59" s="18">
        <v>1</v>
      </c>
      <c r="N59" s="18">
        <v>28</v>
      </c>
      <c r="O59" s="19">
        <v>65</v>
      </c>
      <c r="P59" s="19">
        <v>66</v>
      </c>
      <c r="Q59" s="19">
        <v>67</v>
      </c>
      <c r="R59" s="19">
        <v>68</v>
      </c>
      <c r="S59" s="19">
        <v>69</v>
      </c>
      <c r="T59" s="19" t="s">
        <v>507</v>
      </c>
      <c r="U59" s="19" t="s">
        <v>508</v>
      </c>
      <c r="V59" s="19" t="s">
        <v>509</v>
      </c>
      <c r="W59" s="19" t="s">
        <v>510</v>
      </c>
      <c r="X59" s="19" t="s">
        <v>511</v>
      </c>
      <c r="Y59" s="19" t="s">
        <v>512</v>
      </c>
      <c r="Z59" s="26" t="str">
        <f t="shared" si="25"/>
        <v>FFFF</v>
      </c>
      <c r="AA59" s="19" t="s">
        <v>514</v>
      </c>
      <c r="AB59" s="19" t="s">
        <v>515</v>
      </c>
      <c r="AC59" s="19" t="s">
        <v>516</v>
      </c>
      <c r="AD59" s="19" t="s">
        <v>517</v>
      </c>
      <c r="AE59" s="19" t="s">
        <v>518</v>
      </c>
      <c r="AF59" s="19" t="s">
        <v>519</v>
      </c>
      <c r="AG59" s="19" t="s">
        <v>520</v>
      </c>
      <c r="AH59" s="19" t="s">
        <v>521</v>
      </c>
      <c r="AI59" s="19" t="s">
        <v>522</v>
      </c>
      <c r="AJ59" s="19" t="s">
        <v>523</v>
      </c>
      <c r="AK59" s="19" t="s">
        <v>524</v>
      </c>
      <c r="AL59" s="19">
        <v>130</v>
      </c>
      <c r="AM59" s="19">
        <v>131</v>
      </c>
      <c r="AN59" s="19">
        <v>132</v>
      </c>
      <c r="AO59" s="19">
        <v>133</v>
      </c>
      <c r="AP59" s="19">
        <v>134</v>
      </c>
      <c r="AQ59" s="19">
        <v>135</v>
      </c>
      <c r="AR59" s="19">
        <v>136</v>
      </c>
      <c r="AS59" s="19">
        <v>191</v>
      </c>
      <c r="AT59" s="19">
        <v>192</v>
      </c>
      <c r="AU59" s="19">
        <v>193</v>
      </c>
      <c r="AV59" s="19">
        <v>194</v>
      </c>
      <c r="AW59" s="19">
        <v>195</v>
      </c>
      <c r="AX59" s="19">
        <v>196</v>
      </c>
      <c r="AY59" s="19">
        <v>197</v>
      </c>
      <c r="AZ59" s="19">
        <v>198</v>
      </c>
      <c r="BA59" s="19">
        <v>199</v>
      </c>
      <c r="BB59" s="19" t="s">
        <v>525</v>
      </c>
      <c r="BC59" s="19">
        <v>0</v>
      </c>
      <c r="BD59" s="19">
        <v>0</v>
      </c>
      <c r="BE59" s="19">
        <v>0</v>
      </c>
      <c r="BF59" s="19">
        <v>0</v>
      </c>
      <c r="BG59" s="19">
        <v>0</v>
      </c>
      <c r="BH59" s="19">
        <v>0</v>
      </c>
      <c r="BI59" s="19">
        <v>0</v>
      </c>
      <c r="BJ59" s="19">
        <v>0</v>
      </c>
      <c r="BK59" s="19">
        <v>0</v>
      </c>
      <c r="BL59" s="19">
        <v>0</v>
      </c>
      <c r="BM59" s="19">
        <v>0</v>
      </c>
      <c r="BN59" s="19">
        <v>0</v>
      </c>
      <c r="BO59" s="19">
        <v>0</v>
      </c>
      <c r="BP59" s="19">
        <v>0</v>
      </c>
      <c r="BQ59" s="19">
        <v>0</v>
      </c>
      <c r="BR59" s="19">
        <v>0</v>
      </c>
      <c r="BS59" s="19">
        <v>0</v>
      </c>
      <c r="BT59" s="19">
        <v>0</v>
      </c>
      <c r="BU59" s="19">
        <v>0</v>
      </c>
      <c r="BV59" s="19">
        <v>0</v>
      </c>
      <c r="BW59" s="19">
        <v>0</v>
      </c>
      <c r="BX59" s="19">
        <v>0</v>
      </c>
      <c r="BY59" s="19">
        <v>0</v>
      </c>
      <c r="BZ59" s="19">
        <v>0</v>
      </c>
      <c r="CA59" s="18" t="str">
        <f t="shared" si="2"/>
        <v>40</v>
      </c>
      <c r="CB59" s="18" t="s">
        <v>25</v>
      </c>
      <c r="CC59" s="18">
        <f t="shared" si="0"/>
        <v>137</v>
      </c>
      <c r="CD59" s="16" t="str">
        <f t="shared" si="3"/>
        <v>7B010189AA012800650066006700680069006A006B006C006D006E00C9FFFF00CB00CC00CD00CE00CF00D000D100D2012D012E012F0130013101320133013401350136019101920193019401950196019701980199019A000000000000000000000000000000000000000000000000000000000000000000000000000000000000000000000000407D</v>
      </c>
      <c r="CE59" s="95">
        <v>58</v>
      </c>
      <c r="CF59" s="21"/>
      <c r="CG59" s="18" t="str">
        <f t="shared" si="4"/>
        <v>00</v>
      </c>
      <c r="CH59" s="18">
        <f t="shared" si="5"/>
        <v>0</v>
      </c>
      <c r="CI59" s="20"/>
      <c r="CJ59" s="21"/>
    </row>
    <row r="60" spans="1:88" ht="49.5">
      <c r="A60" s="27"/>
      <c r="B60" s="169">
        <v>31</v>
      </c>
      <c r="C60" s="105" t="s">
        <v>462</v>
      </c>
      <c r="D60" s="104" t="s">
        <v>739</v>
      </c>
      <c r="E60" s="16">
        <v>1</v>
      </c>
      <c r="F60" s="101" t="str">
        <f t="shared" si="13"/>
        <v>00000</v>
      </c>
      <c r="G60" s="25">
        <v>0</v>
      </c>
      <c r="H60" s="18" t="s">
        <v>18</v>
      </c>
      <c r="I60" s="18">
        <v>1</v>
      </c>
      <c r="J60" s="18">
        <v>1</v>
      </c>
      <c r="K60" s="18">
        <v>89</v>
      </c>
      <c r="L60" s="18" t="s">
        <v>505</v>
      </c>
      <c r="M60" s="18">
        <v>1</v>
      </c>
      <c r="N60" s="18">
        <v>28</v>
      </c>
      <c r="O60" s="19">
        <v>65</v>
      </c>
      <c r="P60" s="19">
        <v>66</v>
      </c>
      <c r="Q60" s="19">
        <v>67</v>
      </c>
      <c r="R60" s="19">
        <v>68</v>
      </c>
      <c r="S60" s="19">
        <v>69</v>
      </c>
      <c r="T60" s="19" t="s">
        <v>507</v>
      </c>
      <c r="U60" s="19" t="s">
        <v>508</v>
      </c>
      <c r="V60" s="19" t="s">
        <v>509</v>
      </c>
      <c r="W60" s="19" t="s">
        <v>510</v>
      </c>
      <c r="X60" s="19" t="s">
        <v>511</v>
      </c>
      <c r="Y60" s="19" t="s">
        <v>512</v>
      </c>
      <c r="Z60" s="19" t="s">
        <v>513</v>
      </c>
      <c r="AA60" s="26">
        <f>G60</f>
        <v>0</v>
      </c>
      <c r="AB60" s="19" t="s">
        <v>515</v>
      </c>
      <c r="AC60" s="19" t="s">
        <v>516</v>
      </c>
      <c r="AD60" s="19" t="s">
        <v>517</v>
      </c>
      <c r="AE60" s="19" t="s">
        <v>518</v>
      </c>
      <c r="AF60" s="19" t="s">
        <v>519</v>
      </c>
      <c r="AG60" s="19" t="s">
        <v>520</v>
      </c>
      <c r="AH60" s="19" t="s">
        <v>521</v>
      </c>
      <c r="AI60" s="19" t="s">
        <v>522</v>
      </c>
      <c r="AJ60" s="19" t="s">
        <v>523</v>
      </c>
      <c r="AK60" s="19" t="s">
        <v>524</v>
      </c>
      <c r="AL60" s="19">
        <v>130</v>
      </c>
      <c r="AM60" s="19">
        <v>131</v>
      </c>
      <c r="AN60" s="19">
        <v>132</v>
      </c>
      <c r="AO60" s="19">
        <v>133</v>
      </c>
      <c r="AP60" s="19">
        <v>134</v>
      </c>
      <c r="AQ60" s="19">
        <v>135</v>
      </c>
      <c r="AR60" s="19">
        <v>136</v>
      </c>
      <c r="AS60" s="19">
        <v>191</v>
      </c>
      <c r="AT60" s="19">
        <v>192</v>
      </c>
      <c r="AU60" s="19">
        <v>193</v>
      </c>
      <c r="AV60" s="19">
        <v>194</v>
      </c>
      <c r="AW60" s="19">
        <v>195</v>
      </c>
      <c r="AX60" s="19">
        <v>196</v>
      </c>
      <c r="AY60" s="19">
        <v>197</v>
      </c>
      <c r="AZ60" s="19">
        <v>198</v>
      </c>
      <c r="BA60" s="19">
        <v>199</v>
      </c>
      <c r="BB60" s="19" t="s">
        <v>525</v>
      </c>
      <c r="BC60" s="19">
        <v>0</v>
      </c>
      <c r="BD60" s="19">
        <v>0</v>
      </c>
      <c r="BE60" s="19">
        <v>0</v>
      </c>
      <c r="BF60" s="19">
        <v>0</v>
      </c>
      <c r="BG60" s="19">
        <v>0</v>
      </c>
      <c r="BH60" s="19">
        <v>0</v>
      </c>
      <c r="BI60" s="19">
        <v>0</v>
      </c>
      <c r="BJ60" s="19">
        <v>0</v>
      </c>
      <c r="BK60" s="19">
        <v>0</v>
      </c>
      <c r="BL60" s="19">
        <v>0</v>
      </c>
      <c r="BM60" s="19">
        <v>0</v>
      </c>
      <c r="BN60" s="19">
        <v>0</v>
      </c>
      <c r="BO60" s="19">
        <v>0</v>
      </c>
      <c r="BP60" s="19">
        <v>0</v>
      </c>
      <c r="BQ60" s="19">
        <v>0</v>
      </c>
      <c r="BR60" s="19">
        <v>0</v>
      </c>
      <c r="BS60" s="19">
        <v>0</v>
      </c>
      <c r="BT60" s="19">
        <v>0</v>
      </c>
      <c r="BU60" s="19">
        <v>0</v>
      </c>
      <c r="BV60" s="19">
        <v>0</v>
      </c>
      <c r="BW60" s="19">
        <v>0</v>
      </c>
      <c r="BX60" s="19">
        <v>0</v>
      </c>
      <c r="BY60" s="19">
        <v>0</v>
      </c>
      <c r="BZ60" s="19">
        <v>0</v>
      </c>
      <c r="CA60" s="18" t="str">
        <f t="shared" si="2"/>
        <v>40</v>
      </c>
      <c r="CB60" s="18" t="s">
        <v>25</v>
      </c>
      <c r="CC60" s="18">
        <f t="shared" si="0"/>
        <v>137</v>
      </c>
      <c r="CD60" s="16" t="str">
        <f t="shared" si="3"/>
        <v>7B010189AA012800650066006700680069006A006B006C006D006E00C900CA000000CC00CD00CE00CF00D000D100D2012D012E012F0130013101320133013401350136019101920193019401950196019701980199019A000000000000000000000000000000000000000000000000000000000000000000000000000000000000000000000000407D</v>
      </c>
      <c r="CE60" s="95">
        <v>59</v>
      </c>
      <c r="CF60" s="21"/>
      <c r="CG60" s="18" t="str">
        <f t="shared" si="4"/>
        <v>00</v>
      </c>
      <c r="CH60" s="18">
        <f t="shared" si="5"/>
        <v>0</v>
      </c>
      <c r="CI60" s="20"/>
      <c r="CJ60" s="21"/>
    </row>
    <row r="61" spans="1:88" ht="49.5">
      <c r="A61" s="27"/>
      <c r="B61" s="170"/>
      <c r="C61" s="167" t="s">
        <v>493</v>
      </c>
      <c r="D61" s="104"/>
      <c r="E61" s="16">
        <v>2</v>
      </c>
      <c r="F61" s="101" t="str">
        <f t="shared" si="13"/>
        <v>01516</v>
      </c>
      <c r="G61" s="25" t="s">
        <v>527</v>
      </c>
      <c r="H61" s="18" t="s">
        <v>18</v>
      </c>
      <c r="I61" s="18">
        <v>1</v>
      </c>
      <c r="J61" s="18">
        <v>1</v>
      </c>
      <c r="K61" s="18">
        <v>89</v>
      </c>
      <c r="L61" s="18" t="s">
        <v>505</v>
      </c>
      <c r="M61" s="18">
        <v>1</v>
      </c>
      <c r="N61" s="18">
        <v>28</v>
      </c>
      <c r="O61" s="19">
        <v>65</v>
      </c>
      <c r="P61" s="19">
        <v>66</v>
      </c>
      <c r="Q61" s="19">
        <v>67</v>
      </c>
      <c r="R61" s="19">
        <v>68</v>
      </c>
      <c r="S61" s="19">
        <v>69</v>
      </c>
      <c r="T61" s="19" t="s">
        <v>507</v>
      </c>
      <c r="U61" s="19" t="s">
        <v>508</v>
      </c>
      <c r="V61" s="19" t="s">
        <v>509</v>
      </c>
      <c r="W61" s="19" t="s">
        <v>510</v>
      </c>
      <c r="X61" s="19" t="s">
        <v>511</v>
      </c>
      <c r="Y61" s="19" t="s">
        <v>512</v>
      </c>
      <c r="Z61" s="19" t="s">
        <v>513</v>
      </c>
      <c r="AA61" s="26" t="str">
        <f t="shared" ref="AA61:AA62" si="26">G61</f>
        <v>05EC</v>
      </c>
      <c r="AB61" s="19" t="s">
        <v>515</v>
      </c>
      <c r="AC61" s="19" t="s">
        <v>516</v>
      </c>
      <c r="AD61" s="19" t="s">
        <v>517</v>
      </c>
      <c r="AE61" s="19" t="s">
        <v>518</v>
      </c>
      <c r="AF61" s="19" t="s">
        <v>519</v>
      </c>
      <c r="AG61" s="19" t="s">
        <v>520</v>
      </c>
      <c r="AH61" s="19" t="s">
        <v>521</v>
      </c>
      <c r="AI61" s="19" t="s">
        <v>522</v>
      </c>
      <c r="AJ61" s="19" t="s">
        <v>523</v>
      </c>
      <c r="AK61" s="19" t="s">
        <v>524</v>
      </c>
      <c r="AL61" s="19">
        <v>130</v>
      </c>
      <c r="AM61" s="19">
        <v>131</v>
      </c>
      <c r="AN61" s="19">
        <v>132</v>
      </c>
      <c r="AO61" s="19">
        <v>133</v>
      </c>
      <c r="AP61" s="19">
        <v>134</v>
      </c>
      <c r="AQ61" s="19">
        <v>135</v>
      </c>
      <c r="AR61" s="19">
        <v>136</v>
      </c>
      <c r="AS61" s="19">
        <v>191</v>
      </c>
      <c r="AT61" s="19">
        <v>192</v>
      </c>
      <c r="AU61" s="19">
        <v>193</v>
      </c>
      <c r="AV61" s="19">
        <v>194</v>
      </c>
      <c r="AW61" s="19">
        <v>195</v>
      </c>
      <c r="AX61" s="19">
        <v>196</v>
      </c>
      <c r="AY61" s="19">
        <v>197</v>
      </c>
      <c r="AZ61" s="19">
        <v>198</v>
      </c>
      <c r="BA61" s="19">
        <v>199</v>
      </c>
      <c r="BB61" s="19" t="s">
        <v>525</v>
      </c>
      <c r="BC61" s="19">
        <v>0</v>
      </c>
      <c r="BD61" s="19">
        <v>0</v>
      </c>
      <c r="BE61" s="19">
        <v>0</v>
      </c>
      <c r="BF61" s="19">
        <v>0</v>
      </c>
      <c r="BG61" s="19">
        <v>0</v>
      </c>
      <c r="BH61" s="19">
        <v>0</v>
      </c>
      <c r="BI61" s="19">
        <v>0</v>
      </c>
      <c r="BJ61" s="19">
        <v>0</v>
      </c>
      <c r="BK61" s="19">
        <v>0</v>
      </c>
      <c r="BL61" s="19">
        <v>0</v>
      </c>
      <c r="BM61" s="19">
        <v>0</v>
      </c>
      <c r="BN61" s="19">
        <v>0</v>
      </c>
      <c r="BO61" s="19">
        <v>0</v>
      </c>
      <c r="BP61" s="19">
        <v>0</v>
      </c>
      <c r="BQ61" s="19">
        <v>0</v>
      </c>
      <c r="BR61" s="19">
        <v>0</v>
      </c>
      <c r="BS61" s="19">
        <v>0</v>
      </c>
      <c r="BT61" s="19">
        <v>0</v>
      </c>
      <c r="BU61" s="19">
        <v>0</v>
      </c>
      <c r="BV61" s="19">
        <v>0</v>
      </c>
      <c r="BW61" s="19">
        <v>0</v>
      </c>
      <c r="BX61" s="19">
        <v>0</v>
      </c>
      <c r="BY61" s="19">
        <v>0</v>
      </c>
      <c r="BZ61" s="19">
        <v>0</v>
      </c>
      <c r="CA61" s="18" t="str">
        <f t="shared" si="2"/>
        <v>44</v>
      </c>
      <c r="CB61" s="18" t="s">
        <v>25</v>
      </c>
      <c r="CC61" s="18">
        <f t="shared" si="0"/>
        <v>137</v>
      </c>
      <c r="CD61" s="16" t="str">
        <f t="shared" si="3"/>
        <v>7B010189AA012800650066006700680069006A006B006C006D006E00C900CA05EC00CC00CD00CE00CF00D000D100D2012D012E012F0130013101320133013401350136019101920193019401950196019701980199019A000000000000000000000000000000000000000000000000000000000000000000000000000000000000000000000000447D</v>
      </c>
      <c r="CE61" s="95">
        <v>60</v>
      </c>
      <c r="CF61" s="21"/>
      <c r="CG61" s="18" t="str">
        <f t="shared" si="4"/>
        <v>00</v>
      </c>
      <c r="CH61" s="18">
        <f t="shared" si="5"/>
        <v>0</v>
      </c>
      <c r="CI61" s="20"/>
      <c r="CJ61" s="21"/>
    </row>
    <row r="62" spans="1:88" ht="49.5">
      <c r="A62" s="27"/>
      <c r="B62" s="171"/>
      <c r="C62" s="168"/>
      <c r="D62" s="104"/>
      <c r="E62" s="16">
        <v>3</v>
      </c>
      <c r="F62" s="101" t="str">
        <f t="shared" si="13"/>
        <v>65535</v>
      </c>
      <c r="G62" s="25" t="s">
        <v>72</v>
      </c>
      <c r="H62" s="18" t="s">
        <v>18</v>
      </c>
      <c r="I62" s="18">
        <v>1</v>
      </c>
      <c r="J62" s="18">
        <v>1</v>
      </c>
      <c r="K62" s="18">
        <v>89</v>
      </c>
      <c r="L62" s="18" t="s">
        <v>505</v>
      </c>
      <c r="M62" s="18">
        <v>1</v>
      </c>
      <c r="N62" s="18">
        <v>28</v>
      </c>
      <c r="O62" s="19">
        <v>65</v>
      </c>
      <c r="P62" s="19">
        <v>66</v>
      </c>
      <c r="Q62" s="19">
        <v>67</v>
      </c>
      <c r="R62" s="19">
        <v>68</v>
      </c>
      <c r="S62" s="19">
        <v>69</v>
      </c>
      <c r="T62" s="19" t="s">
        <v>507</v>
      </c>
      <c r="U62" s="19" t="s">
        <v>508</v>
      </c>
      <c r="V62" s="19" t="s">
        <v>509</v>
      </c>
      <c r="W62" s="19" t="s">
        <v>510</v>
      </c>
      <c r="X62" s="19" t="s">
        <v>511</v>
      </c>
      <c r="Y62" s="19" t="s">
        <v>512</v>
      </c>
      <c r="Z62" s="19" t="s">
        <v>513</v>
      </c>
      <c r="AA62" s="26" t="str">
        <f t="shared" si="26"/>
        <v>FFFF</v>
      </c>
      <c r="AB62" s="19" t="s">
        <v>515</v>
      </c>
      <c r="AC62" s="19" t="s">
        <v>516</v>
      </c>
      <c r="AD62" s="19" t="s">
        <v>517</v>
      </c>
      <c r="AE62" s="19" t="s">
        <v>518</v>
      </c>
      <c r="AF62" s="19" t="s">
        <v>519</v>
      </c>
      <c r="AG62" s="19" t="s">
        <v>520</v>
      </c>
      <c r="AH62" s="19" t="s">
        <v>521</v>
      </c>
      <c r="AI62" s="19" t="s">
        <v>522</v>
      </c>
      <c r="AJ62" s="19" t="s">
        <v>523</v>
      </c>
      <c r="AK62" s="19" t="s">
        <v>524</v>
      </c>
      <c r="AL62" s="19">
        <v>130</v>
      </c>
      <c r="AM62" s="19">
        <v>131</v>
      </c>
      <c r="AN62" s="19">
        <v>132</v>
      </c>
      <c r="AO62" s="19">
        <v>133</v>
      </c>
      <c r="AP62" s="19">
        <v>134</v>
      </c>
      <c r="AQ62" s="19">
        <v>135</v>
      </c>
      <c r="AR62" s="19">
        <v>136</v>
      </c>
      <c r="AS62" s="19">
        <v>191</v>
      </c>
      <c r="AT62" s="19">
        <v>192</v>
      </c>
      <c r="AU62" s="19">
        <v>193</v>
      </c>
      <c r="AV62" s="19">
        <v>194</v>
      </c>
      <c r="AW62" s="19">
        <v>195</v>
      </c>
      <c r="AX62" s="19">
        <v>196</v>
      </c>
      <c r="AY62" s="19">
        <v>197</v>
      </c>
      <c r="AZ62" s="19">
        <v>198</v>
      </c>
      <c r="BA62" s="19">
        <v>199</v>
      </c>
      <c r="BB62" s="19" t="s">
        <v>525</v>
      </c>
      <c r="BC62" s="19">
        <v>0</v>
      </c>
      <c r="BD62" s="19">
        <v>0</v>
      </c>
      <c r="BE62" s="19">
        <v>0</v>
      </c>
      <c r="BF62" s="19">
        <v>0</v>
      </c>
      <c r="BG62" s="19">
        <v>0</v>
      </c>
      <c r="BH62" s="19">
        <v>0</v>
      </c>
      <c r="BI62" s="19">
        <v>0</v>
      </c>
      <c r="BJ62" s="19">
        <v>0</v>
      </c>
      <c r="BK62" s="19">
        <v>0</v>
      </c>
      <c r="BL62" s="19">
        <v>0</v>
      </c>
      <c r="BM62" s="19">
        <v>0</v>
      </c>
      <c r="BN62" s="19">
        <v>0</v>
      </c>
      <c r="BO62" s="19">
        <v>0</v>
      </c>
      <c r="BP62" s="19">
        <v>0</v>
      </c>
      <c r="BQ62" s="19">
        <v>0</v>
      </c>
      <c r="BR62" s="19">
        <v>0</v>
      </c>
      <c r="BS62" s="19">
        <v>0</v>
      </c>
      <c r="BT62" s="19">
        <v>0</v>
      </c>
      <c r="BU62" s="19">
        <v>0</v>
      </c>
      <c r="BV62" s="19">
        <v>0</v>
      </c>
      <c r="BW62" s="19">
        <v>0</v>
      </c>
      <c r="BX62" s="19">
        <v>0</v>
      </c>
      <c r="BY62" s="19">
        <v>0</v>
      </c>
      <c r="BZ62" s="19">
        <v>0</v>
      </c>
      <c r="CA62" s="18" t="str">
        <f t="shared" si="2"/>
        <v>41</v>
      </c>
      <c r="CB62" s="18" t="s">
        <v>25</v>
      </c>
      <c r="CC62" s="18">
        <f t="shared" si="0"/>
        <v>137</v>
      </c>
      <c r="CD62" s="16" t="str">
        <f t="shared" si="3"/>
        <v>7B010189AA012800650066006700680069006A006B006C006D006E00C900CAFFFF00CC00CD00CE00CF00D000D100D2012D012E012F0130013101320133013401350136019101920193019401950196019701980199019A000000000000000000000000000000000000000000000000000000000000000000000000000000000000000000000000417D</v>
      </c>
      <c r="CE62" s="95">
        <v>61</v>
      </c>
      <c r="CF62" s="21"/>
      <c r="CG62" s="18" t="str">
        <f t="shared" si="4"/>
        <v>00</v>
      </c>
      <c r="CH62" s="18">
        <f t="shared" si="5"/>
        <v>0</v>
      </c>
      <c r="CI62" s="20"/>
      <c r="CJ62" s="21"/>
    </row>
    <row r="63" spans="1:88" ht="49.5">
      <c r="A63" s="27"/>
      <c r="B63" s="169">
        <v>33</v>
      </c>
      <c r="C63" s="105" t="s">
        <v>462</v>
      </c>
      <c r="D63" s="104" t="s">
        <v>739</v>
      </c>
      <c r="E63" s="16">
        <v>1</v>
      </c>
      <c r="F63" s="101" t="str">
        <f t="shared" si="13"/>
        <v>00000</v>
      </c>
      <c r="G63" s="25">
        <v>0</v>
      </c>
      <c r="H63" s="18" t="s">
        <v>18</v>
      </c>
      <c r="I63" s="18">
        <v>1</v>
      </c>
      <c r="J63" s="18">
        <v>1</v>
      </c>
      <c r="K63" s="18">
        <v>89</v>
      </c>
      <c r="L63" s="18" t="s">
        <v>505</v>
      </c>
      <c r="M63" s="18">
        <v>1</v>
      </c>
      <c r="N63" s="18">
        <v>28</v>
      </c>
      <c r="O63" s="19">
        <v>65</v>
      </c>
      <c r="P63" s="19">
        <v>66</v>
      </c>
      <c r="Q63" s="19">
        <v>67</v>
      </c>
      <c r="R63" s="19">
        <v>68</v>
      </c>
      <c r="S63" s="19">
        <v>69</v>
      </c>
      <c r="T63" s="19" t="s">
        <v>507</v>
      </c>
      <c r="U63" s="19" t="s">
        <v>508</v>
      </c>
      <c r="V63" s="19" t="s">
        <v>509</v>
      </c>
      <c r="W63" s="19" t="s">
        <v>510</v>
      </c>
      <c r="X63" s="19" t="s">
        <v>511</v>
      </c>
      <c r="Y63" s="19" t="s">
        <v>512</v>
      </c>
      <c r="Z63" s="19" t="s">
        <v>513</v>
      </c>
      <c r="AA63" s="19" t="s">
        <v>514</v>
      </c>
      <c r="AB63" s="26">
        <f>G63</f>
        <v>0</v>
      </c>
      <c r="AC63" s="19" t="s">
        <v>516</v>
      </c>
      <c r="AD63" s="19" t="s">
        <v>517</v>
      </c>
      <c r="AE63" s="19" t="s">
        <v>518</v>
      </c>
      <c r="AF63" s="19" t="s">
        <v>519</v>
      </c>
      <c r="AG63" s="19" t="s">
        <v>520</v>
      </c>
      <c r="AH63" s="19" t="s">
        <v>521</v>
      </c>
      <c r="AI63" s="19" t="s">
        <v>522</v>
      </c>
      <c r="AJ63" s="19" t="s">
        <v>523</v>
      </c>
      <c r="AK63" s="19" t="s">
        <v>524</v>
      </c>
      <c r="AL63" s="19">
        <v>130</v>
      </c>
      <c r="AM63" s="19">
        <v>131</v>
      </c>
      <c r="AN63" s="19">
        <v>132</v>
      </c>
      <c r="AO63" s="19">
        <v>133</v>
      </c>
      <c r="AP63" s="19">
        <v>134</v>
      </c>
      <c r="AQ63" s="19">
        <v>135</v>
      </c>
      <c r="AR63" s="19">
        <v>136</v>
      </c>
      <c r="AS63" s="19">
        <v>191</v>
      </c>
      <c r="AT63" s="19">
        <v>192</v>
      </c>
      <c r="AU63" s="19">
        <v>193</v>
      </c>
      <c r="AV63" s="19">
        <v>194</v>
      </c>
      <c r="AW63" s="19">
        <v>195</v>
      </c>
      <c r="AX63" s="19">
        <v>196</v>
      </c>
      <c r="AY63" s="19">
        <v>197</v>
      </c>
      <c r="AZ63" s="19">
        <v>198</v>
      </c>
      <c r="BA63" s="19">
        <v>199</v>
      </c>
      <c r="BB63" s="19" t="s">
        <v>525</v>
      </c>
      <c r="BC63" s="19">
        <v>0</v>
      </c>
      <c r="BD63" s="19">
        <v>0</v>
      </c>
      <c r="BE63" s="19">
        <v>0</v>
      </c>
      <c r="BF63" s="19">
        <v>0</v>
      </c>
      <c r="BG63" s="19">
        <v>0</v>
      </c>
      <c r="BH63" s="19">
        <v>0</v>
      </c>
      <c r="BI63" s="19">
        <v>0</v>
      </c>
      <c r="BJ63" s="19">
        <v>0</v>
      </c>
      <c r="BK63" s="19">
        <v>0</v>
      </c>
      <c r="BL63" s="19">
        <v>0</v>
      </c>
      <c r="BM63" s="19">
        <v>0</v>
      </c>
      <c r="BN63" s="19">
        <v>0</v>
      </c>
      <c r="BO63" s="19">
        <v>0</v>
      </c>
      <c r="BP63" s="19">
        <v>0</v>
      </c>
      <c r="BQ63" s="19">
        <v>0</v>
      </c>
      <c r="BR63" s="19">
        <v>0</v>
      </c>
      <c r="BS63" s="19">
        <v>0</v>
      </c>
      <c r="BT63" s="19">
        <v>0</v>
      </c>
      <c r="BU63" s="19">
        <v>0</v>
      </c>
      <c r="BV63" s="19">
        <v>0</v>
      </c>
      <c r="BW63" s="19">
        <v>0</v>
      </c>
      <c r="BX63" s="19">
        <v>0</v>
      </c>
      <c r="BY63" s="19">
        <v>0</v>
      </c>
      <c r="BZ63" s="19">
        <v>0</v>
      </c>
      <c r="CA63" s="18" t="str">
        <f t="shared" si="2"/>
        <v>41</v>
      </c>
      <c r="CB63" s="18" t="s">
        <v>25</v>
      </c>
      <c r="CC63" s="18">
        <f t="shared" si="0"/>
        <v>137</v>
      </c>
      <c r="CD63" s="16" t="str">
        <f t="shared" si="3"/>
        <v>7B010189AA012800650066006700680069006A006B006C006D006E00C900CA00CB000000CD00CE00CF00D000D100D2012D012E012F0130013101320133013401350136019101920193019401950196019701980199019A000000000000000000000000000000000000000000000000000000000000000000000000000000000000000000000000417D</v>
      </c>
      <c r="CE63" s="95">
        <v>62</v>
      </c>
      <c r="CF63" s="21"/>
      <c r="CG63" s="18" t="str">
        <f t="shared" si="4"/>
        <v>00</v>
      </c>
      <c r="CH63" s="18">
        <f t="shared" si="5"/>
        <v>0</v>
      </c>
      <c r="CI63" s="20"/>
      <c r="CJ63" s="21"/>
    </row>
    <row r="64" spans="1:88" ht="49.5">
      <c r="A64" s="27"/>
      <c r="B64" s="170"/>
      <c r="C64" s="167" t="s">
        <v>491</v>
      </c>
      <c r="D64" s="104"/>
      <c r="E64" s="16">
        <v>2</v>
      </c>
      <c r="F64" s="101" t="str">
        <f t="shared" si="13"/>
        <v>01516</v>
      </c>
      <c r="G64" s="25" t="s">
        <v>527</v>
      </c>
      <c r="H64" s="18" t="s">
        <v>18</v>
      </c>
      <c r="I64" s="18">
        <v>1</v>
      </c>
      <c r="J64" s="18">
        <v>1</v>
      </c>
      <c r="K64" s="18">
        <v>89</v>
      </c>
      <c r="L64" s="18" t="s">
        <v>505</v>
      </c>
      <c r="M64" s="18">
        <v>1</v>
      </c>
      <c r="N64" s="18">
        <v>28</v>
      </c>
      <c r="O64" s="19">
        <v>65</v>
      </c>
      <c r="P64" s="19">
        <v>66</v>
      </c>
      <c r="Q64" s="19">
        <v>67</v>
      </c>
      <c r="R64" s="19">
        <v>68</v>
      </c>
      <c r="S64" s="19">
        <v>69</v>
      </c>
      <c r="T64" s="19" t="s">
        <v>507</v>
      </c>
      <c r="U64" s="19" t="s">
        <v>508</v>
      </c>
      <c r="V64" s="19" t="s">
        <v>509</v>
      </c>
      <c r="W64" s="19" t="s">
        <v>510</v>
      </c>
      <c r="X64" s="19" t="s">
        <v>511</v>
      </c>
      <c r="Y64" s="19" t="s">
        <v>512</v>
      </c>
      <c r="Z64" s="19" t="s">
        <v>513</v>
      </c>
      <c r="AA64" s="19" t="s">
        <v>514</v>
      </c>
      <c r="AB64" s="26" t="str">
        <f t="shared" ref="AB64:AB65" si="27">G64</f>
        <v>05EC</v>
      </c>
      <c r="AC64" s="19" t="s">
        <v>516</v>
      </c>
      <c r="AD64" s="19" t="s">
        <v>517</v>
      </c>
      <c r="AE64" s="19" t="s">
        <v>518</v>
      </c>
      <c r="AF64" s="19" t="s">
        <v>519</v>
      </c>
      <c r="AG64" s="19" t="s">
        <v>520</v>
      </c>
      <c r="AH64" s="19" t="s">
        <v>521</v>
      </c>
      <c r="AI64" s="19" t="s">
        <v>522</v>
      </c>
      <c r="AJ64" s="19" t="s">
        <v>523</v>
      </c>
      <c r="AK64" s="19" t="s">
        <v>524</v>
      </c>
      <c r="AL64" s="19">
        <v>130</v>
      </c>
      <c r="AM64" s="19">
        <v>131</v>
      </c>
      <c r="AN64" s="19">
        <v>132</v>
      </c>
      <c r="AO64" s="19">
        <v>133</v>
      </c>
      <c r="AP64" s="19">
        <v>134</v>
      </c>
      <c r="AQ64" s="19">
        <v>135</v>
      </c>
      <c r="AR64" s="19">
        <v>136</v>
      </c>
      <c r="AS64" s="19">
        <v>191</v>
      </c>
      <c r="AT64" s="19">
        <v>192</v>
      </c>
      <c r="AU64" s="19">
        <v>193</v>
      </c>
      <c r="AV64" s="19">
        <v>194</v>
      </c>
      <c r="AW64" s="19">
        <v>195</v>
      </c>
      <c r="AX64" s="19">
        <v>196</v>
      </c>
      <c r="AY64" s="19">
        <v>197</v>
      </c>
      <c r="AZ64" s="19">
        <v>198</v>
      </c>
      <c r="BA64" s="19">
        <v>199</v>
      </c>
      <c r="BB64" s="19" t="s">
        <v>525</v>
      </c>
      <c r="BC64" s="19">
        <v>0</v>
      </c>
      <c r="BD64" s="19">
        <v>0</v>
      </c>
      <c r="BE64" s="19">
        <v>0</v>
      </c>
      <c r="BF64" s="19">
        <v>0</v>
      </c>
      <c r="BG64" s="19">
        <v>0</v>
      </c>
      <c r="BH64" s="19">
        <v>0</v>
      </c>
      <c r="BI64" s="19">
        <v>0</v>
      </c>
      <c r="BJ64" s="19">
        <v>0</v>
      </c>
      <c r="BK64" s="19">
        <v>0</v>
      </c>
      <c r="BL64" s="19">
        <v>0</v>
      </c>
      <c r="BM64" s="19">
        <v>0</v>
      </c>
      <c r="BN64" s="19">
        <v>0</v>
      </c>
      <c r="BO64" s="19">
        <v>0</v>
      </c>
      <c r="BP64" s="19">
        <v>0</v>
      </c>
      <c r="BQ64" s="19">
        <v>0</v>
      </c>
      <c r="BR64" s="19">
        <v>0</v>
      </c>
      <c r="BS64" s="19">
        <v>0</v>
      </c>
      <c r="BT64" s="19">
        <v>0</v>
      </c>
      <c r="BU64" s="19">
        <v>0</v>
      </c>
      <c r="BV64" s="19">
        <v>0</v>
      </c>
      <c r="BW64" s="19">
        <v>0</v>
      </c>
      <c r="BX64" s="19">
        <v>0</v>
      </c>
      <c r="BY64" s="19">
        <v>0</v>
      </c>
      <c r="BZ64" s="19">
        <v>0</v>
      </c>
      <c r="CA64" s="18" t="str">
        <f t="shared" si="2"/>
        <v>45</v>
      </c>
      <c r="CB64" s="18" t="s">
        <v>25</v>
      </c>
      <c r="CC64" s="18">
        <f t="shared" si="0"/>
        <v>137</v>
      </c>
      <c r="CD64" s="16" t="str">
        <f t="shared" si="3"/>
        <v>7B010189AA012800650066006700680069006A006B006C006D006E00C900CA00CB05EC00CD00CE00CF00D000D100D2012D012E012F0130013101320133013401350136019101920193019401950196019701980199019A000000000000000000000000000000000000000000000000000000000000000000000000000000000000000000000000457D</v>
      </c>
      <c r="CE64" s="95">
        <v>63</v>
      </c>
      <c r="CF64" s="21"/>
      <c r="CG64" s="18" t="str">
        <f t="shared" si="4"/>
        <v>00</v>
      </c>
      <c r="CH64" s="18">
        <f t="shared" si="5"/>
        <v>0</v>
      </c>
      <c r="CI64" s="20"/>
      <c r="CJ64" s="21"/>
    </row>
    <row r="65" spans="1:88" ht="49.5">
      <c r="A65" s="27"/>
      <c r="B65" s="171"/>
      <c r="C65" s="168"/>
      <c r="D65" s="104"/>
      <c r="E65" s="16">
        <v>3</v>
      </c>
      <c r="F65" s="101" t="str">
        <f t="shared" si="13"/>
        <v>65535</v>
      </c>
      <c r="G65" s="25" t="s">
        <v>72</v>
      </c>
      <c r="H65" s="18" t="s">
        <v>18</v>
      </c>
      <c r="I65" s="18">
        <v>1</v>
      </c>
      <c r="J65" s="18">
        <v>1</v>
      </c>
      <c r="K65" s="18">
        <v>89</v>
      </c>
      <c r="L65" s="18" t="s">
        <v>505</v>
      </c>
      <c r="M65" s="18">
        <v>1</v>
      </c>
      <c r="N65" s="18">
        <v>28</v>
      </c>
      <c r="O65" s="19">
        <v>65</v>
      </c>
      <c r="P65" s="19">
        <v>66</v>
      </c>
      <c r="Q65" s="19">
        <v>67</v>
      </c>
      <c r="R65" s="19">
        <v>68</v>
      </c>
      <c r="S65" s="19">
        <v>69</v>
      </c>
      <c r="T65" s="19" t="s">
        <v>507</v>
      </c>
      <c r="U65" s="19" t="s">
        <v>508</v>
      </c>
      <c r="V65" s="19" t="s">
        <v>509</v>
      </c>
      <c r="W65" s="19" t="s">
        <v>510</v>
      </c>
      <c r="X65" s="19" t="s">
        <v>511</v>
      </c>
      <c r="Y65" s="19" t="s">
        <v>512</v>
      </c>
      <c r="Z65" s="19" t="s">
        <v>513</v>
      </c>
      <c r="AA65" s="19" t="s">
        <v>514</v>
      </c>
      <c r="AB65" s="26" t="str">
        <f t="shared" si="27"/>
        <v>FFFF</v>
      </c>
      <c r="AC65" s="19" t="s">
        <v>516</v>
      </c>
      <c r="AD65" s="19" t="s">
        <v>517</v>
      </c>
      <c r="AE65" s="19" t="s">
        <v>518</v>
      </c>
      <c r="AF65" s="19" t="s">
        <v>519</v>
      </c>
      <c r="AG65" s="19" t="s">
        <v>520</v>
      </c>
      <c r="AH65" s="19" t="s">
        <v>521</v>
      </c>
      <c r="AI65" s="19" t="s">
        <v>522</v>
      </c>
      <c r="AJ65" s="19" t="s">
        <v>523</v>
      </c>
      <c r="AK65" s="19" t="s">
        <v>524</v>
      </c>
      <c r="AL65" s="19">
        <v>130</v>
      </c>
      <c r="AM65" s="19">
        <v>131</v>
      </c>
      <c r="AN65" s="19">
        <v>132</v>
      </c>
      <c r="AO65" s="19">
        <v>133</v>
      </c>
      <c r="AP65" s="19">
        <v>134</v>
      </c>
      <c r="AQ65" s="19">
        <v>135</v>
      </c>
      <c r="AR65" s="19">
        <v>136</v>
      </c>
      <c r="AS65" s="19">
        <v>191</v>
      </c>
      <c r="AT65" s="19">
        <v>192</v>
      </c>
      <c r="AU65" s="19">
        <v>193</v>
      </c>
      <c r="AV65" s="19">
        <v>194</v>
      </c>
      <c r="AW65" s="19">
        <v>195</v>
      </c>
      <c r="AX65" s="19">
        <v>196</v>
      </c>
      <c r="AY65" s="19">
        <v>197</v>
      </c>
      <c r="AZ65" s="19">
        <v>198</v>
      </c>
      <c r="BA65" s="19">
        <v>199</v>
      </c>
      <c r="BB65" s="19" t="s">
        <v>525</v>
      </c>
      <c r="BC65" s="19">
        <v>0</v>
      </c>
      <c r="BD65" s="19">
        <v>0</v>
      </c>
      <c r="BE65" s="19">
        <v>0</v>
      </c>
      <c r="BF65" s="19">
        <v>0</v>
      </c>
      <c r="BG65" s="19">
        <v>0</v>
      </c>
      <c r="BH65" s="19">
        <v>0</v>
      </c>
      <c r="BI65" s="19">
        <v>0</v>
      </c>
      <c r="BJ65" s="19">
        <v>0</v>
      </c>
      <c r="BK65" s="19">
        <v>0</v>
      </c>
      <c r="BL65" s="19">
        <v>0</v>
      </c>
      <c r="BM65" s="19">
        <v>0</v>
      </c>
      <c r="BN65" s="19">
        <v>0</v>
      </c>
      <c r="BO65" s="19">
        <v>0</v>
      </c>
      <c r="BP65" s="19">
        <v>0</v>
      </c>
      <c r="BQ65" s="19">
        <v>0</v>
      </c>
      <c r="BR65" s="19">
        <v>0</v>
      </c>
      <c r="BS65" s="19">
        <v>0</v>
      </c>
      <c r="BT65" s="19">
        <v>0</v>
      </c>
      <c r="BU65" s="19">
        <v>0</v>
      </c>
      <c r="BV65" s="19">
        <v>0</v>
      </c>
      <c r="BW65" s="19">
        <v>0</v>
      </c>
      <c r="BX65" s="19">
        <v>0</v>
      </c>
      <c r="BY65" s="19">
        <v>0</v>
      </c>
      <c r="BZ65" s="19">
        <v>0</v>
      </c>
      <c r="CA65" s="18" t="str">
        <f t="shared" si="2"/>
        <v>40</v>
      </c>
      <c r="CB65" s="18" t="s">
        <v>25</v>
      </c>
      <c r="CC65" s="18">
        <f t="shared" si="0"/>
        <v>137</v>
      </c>
      <c r="CD65" s="16" t="str">
        <f t="shared" si="3"/>
        <v>7B010189AA012800650066006700680069006A006B006C006D006E00C900CA00CBFFFF00CD00CE00CF00D000D100D2012D012E012F0130013101320133013401350136019101920193019401950196019701980199019A000000000000000000000000000000000000000000000000000000000000000000000000000000000000000000000000407D</v>
      </c>
      <c r="CE65" s="95">
        <v>64</v>
      </c>
      <c r="CF65" s="21"/>
      <c r="CG65" s="18" t="str">
        <f t="shared" si="4"/>
        <v>00</v>
      </c>
      <c r="CH65" s="18">
        <f t="shared" si="5"/>
        <v>0</v>
      </c>
      <c r="CI65" s="20"/>
      <c r="CJ65" s="21"/>
    </row>
    <row r="66" spans="1:88" ht="49.5">
      <c r="A66" s="27"/>
      <c r="B66" s="169">
        <v>35</v>
      </c>
      <c r="C66" s="105" t="s">
        <v>462</v>
      </c>
      <c r="D66" s="104" t="s">
        <v>739</v>
      </c>
      <c r="E66" s="16">
        <v>1</v>
      </c>
      <c r="F66" s="101" t="str">
        <f t="shared" si="13"/>
        <v>00000</v>
      </c>
      <c r="G66" s="25">
        <v>0</v>
      </c>
      <c r="H66" s="18" t="s">
        <v>18</v>
      </c>
      <c r="I66" s="18">
        <v>1</v>
      </c>
      <c r="J66" s="18">
        <v>1</v>
      </c>
      <c r="K66" s="18">
        <v>89</v>
      </c>
      <c r="L66" s="18" t="s">
        <v>505</v>
      </c>
      <c r="M66" s="18">
        <v>1</v>
      </c>
      <c r="N66" s="18">
        <v>28</v>
      </c>
      <c r="O66" s="19">
        <v>65</v>
      </c>
      <c r="P66" s="19">
        <v>66</v>
      </c>
      <c r="Q66" s="19">
        <v>67</v>
      </c>
      <c r="R66" s="19">
        <v>68</v>
      </c>
      <c r="S66" s="19">
        <v>69</v>
      </c>
      <c r="T66" s="19" t="s">
        <v>507</v>
      </c>
      <c r="U66" s="19" t="s">
        <v>508</v>
      </c>
      <c r="V66" s="19" t="s">
        <v>509</v>
      </c>
      <c r="W66" s="19" t="s">
        <v>510</v>
      </c>
      <c r="X66" s="19" t="s">
        <v>511</v>
      </c>
      <c r="Y66" s="19" t="s">
        <v>512</v>
      </c>
      <c r="Z66" s="19" t="s">
        <v>513</v>
      </c>
      <c r="AA66" s="19" t="s">
        <v>514</v>
      </c>
      <c r="AB66" s="19" t="s">
        <v>515</v>
      </c>
      <c r="AC66" s="26">
        <f>G66</f>
        <v>0</v>
      </c>
      <c r="AD66" s="19" t="s">
        <v>517</v>
      </c>
      <c r="AE66" s="19" t="s">
        <v>518</v>
      </c>
      <c r="AF66" s="19" t="s">
        <v>519</v>
      </c>
      <c r="AG66" s="19" t="s">
        <v>520</v>
      </c>
      <c r="AH66" s="19" t="s">
        <v>521</v>
      </c>
      <c r="AI66" s="19" t="s">
        <v>522</v>
      </c>
      <c r="AJ66" s="19" t="s">
        <v>523</v>
      </c>
      <c r="AK66" s="19" t="s">
        <v>524</v>
      </c>
      <c r="AL66" s="19">
        <v>130</v>
      </c>
      <c r="AM66" s="19">
        <v>131</v>
      </c>
      <c r="AN66" s="19">
        <v>132</v>
      </c>
      <c r="AO66" s="19">
        <v>133</v>
      </c>
      <c r="AP66" s="19">
        <v>134</v>
      </c>
      <c r="AQ66" s="19">
        <v>135</v>
      </c>
      <c r="AR66" s="19">
        <v>136</v>
      </c>
      <c r="AS66" s="19">
        <v>191</v>
      </c>
      <c r="AT66" s="19">
        <v>192</v>
      </c>
      <c r="AU66" s="19">
        <v>193</v>
      </c>
      <c r="AV66" s="19">
        <v>194</v>
      </c>
      <c r="AW66" s="19">
        <v>195</v>
      </c>
      <c r="AX66" s="19">
        <v>196</v>
      </c>
      <c r="AY66" s="19">
        <v>197</v>
      </c>
      <c r="AZ66" s="19">
        <v>198</v>
      </c>
      <c r="BA66" s="19">
        <v>199</v>
      </c>
      <c r="BB66" s="19" t="s">
        <v>525</v>
      </c>
      <c r="BC66" s="19">
        <v>0</v>
      </c>
      <c r="BD66" s="19">
        <v>0</v>
      </c>
      <c r="BE66" s="19">
        <v>0</v>
      </c>
      <c r="BF66" s="19">
        <v>0</v>
      </c>
      <c r="BG66" s="19">
        <v>0</v>
      </c>
      <c r="BH66" s="19">
        <v>0</v>
      </c>
      <c r="BI66" s="19">
        <v>0</v>
      </c>
      <c r="BJ66" s="19">
        <v>0</v>
      </c>
      <c r="BK66" s="19">
        <v>0</v>
      </c>
      <c r="BL66" s="19">
        <v>0</v>
      </c>
      <c r="BM66" s="19">
        <v>0</v>
      </c>
      <c r="BN66" s="19">
        <v>0</v>
      </c>
      <c r="BO66" s="19">
        <v>0</v>
      </c>
      <c r="BP66" s="19">
        <v>0</v>
      </c>
      <c r="BQ66" s="19">
        <v>0</v>
      </c>
      <c r="BR66" s="19">
        <v>0</v>
      </c>
      <c r="BS66" s="19">
        <v>0</v>
      </c>
      <c r="BT66" s="19">
        <v>0</v>
      </c>
      <c r="BU66" s="19">
        <v>0</v>
      </c>
      <c r="BV66" s="19">
        <v>0</v>
      </c>
      <c r="BW66" s="19">
        <v>0</v>
      </c>
      <c r="BX66" s="19">
        <v>0</v>
      </c>
      <c r="BY66" s="19">
        <v>0</v>
      </c>
      <c r="BZ66" s="19">
        <v>0</v>
      </c>
      <c r="CA66" s="18" t="str">
        <f t="shared" si="2"/>
        <v>40</v>
      </c>
      <c r="CB66" s="18" t="s">
        <v>25</v>
      </c>
      <c r="CC66" s="18">
        <f t="shared" ref="CC66:CC129" si="28">(LEN(CD66)/2)</f>
        <v>137</v>
      </c>
      <c r="CD66" s="16" t="str">
        <f t="shared" si="3"/>
        <v>7B010189AA012800650066006700680069006A006B006C006D006E00C900CA00CB00CC000000CE00CF00D000D100D2012D012E012F0130013101320133013401350136019101920193019401950196019701980199019A000000000000000000000000000000000000000000000000000000000000000000000000000000000000000000000000407D</v>
      </c>
      <c r="CE66" s="95">
        <v>65</v>
      </c>
      <c r="CF66" s="21"/>
      <c r="CG66" s="18" t="str">
        <f t="shared" si="4"/>
        <v>00</v>
      </c>
      <c r="CH66" s="18">
        <f t="shared" si="5"/>
        <v>0</v>
      </c>
      <c r="CI66" s="20"/>
      <c r="CJ66" s="21"/>
    </row>
    <row r="67" spans="1:88" ht="49.5">
      <c r="A67" s="27"/>
      <c r="B67" s="170"/>
      <c r="C67" s="167" t="s">
        <v>490</v>
      </c>
      <c r="D67" s="104"/>
      <c r="E67" s="16">
        <v>2</v>
      </c>
      <c r="F67" s="101" t="str">
        <f t="shared" si="13"/>
        <v>01516</v>
      </c>
      <c r="G67" s="25" t="s">
        <v>527</v>
      </c>
      <c r="H67" s="18" t="s">
        <v>18</v>
      </c>
      <c r="I67" s="18">
        <v>1</v>
      </c>
      <c r="J67" s="18">
        <v>1</v>
      </c>
      <c r="K67" s="18">
        <v>89</v>
      </c>
      <c r="L67" s="18" t="s">
        <v>505</v>
      </c>
      <c r="M67" s="18">
        <v>1</v>
      </c>
      <c r="N67" s="18">
        <v>28</v>
      </c>
      <c r="O67" s="19">
        <v>65</v>
      </c>
      <c r="P67" s="19">
        <v>66</v>
      </c>
      <c r="Q67" s="19">
        <v>67</v>
      </c>
      <c r="R67" s="19">
        <v>68</v>
      </c>
      <c r="S67" s="19">
        <v>69</v>
      </c>
      <c r="T67" s="19" t="s">
        <v>507</v>
      </c>
      <c r="U67" s="19" t="s">
        <v>508</v>
      </c>
      <c r="V67" s="19" t="s">
        <v>509</v>
      </c>
      <c r="W67" s="19" t="s">
        <v>510</v>
      </c>
      <c r="X67" s="19" t="s">
        <v>511</v>
      </c>
      <c r="Y67" s="19" t="s">
        <v>512</v>
      </c>
      <c r="Z67" s="19" t="s">
        <v>513</v>
      </c>
      <c r="AA67" s="19" t="s">
        <v>514</v>
      </c>
      <c r="AB67" s="19" t="s">
        <v>515</v>
      </c>
      <c r="AC67" s="26" t="str">
        <f t="shared" ref="AC67:AC68" si="29">G67</f>
        <v>05EC</v>
      </c>
      <c r="AD67" s="19" t="s">
        <v>517</v>
      </c>
      <c r="AE67" s="19" t="s">
        <v>518</v>
      </c>
      <c r="AF67" s="19" t="s">
        <v>519</v>
      </c>
      <c r="AG67" s="19" t="s">
        <v>520</v>
      </c>
      <c r="AH67" s="19" t="s">
        <v>521</v>
      </c>
      <c r="AI67" s="19" t="s">
        <v>522</v>
      </c>
      <c r="AJ67" s="19" t="s">
        <v>523</v>
      </c>
      <c r="AK67" s="19" t="s">
        <v>524</v>
      </c>
      <c r="AL67" s="19">
        <v>130</v>
      </c>
      <c r="AM67" s="19">
        <v>131</v>
      </c>
      <c r="AN67" s="19">
        <v>132</v>
      </c>
      <c r="AO67" s="19">
        <v>133</v>
      </c>
      <c r="AP67" s="19">
        <v>134</v>
      </c>
      <c r="AQ67" s="19">
        <v>135</v>
      </c>
      <c r="AR67" s="19">
        <v>136</v>
      </c>
      <c r="AS67" s="19">
        <v>191</v>
      </c>
      <c r="AT67" s="19">
        <v>192</v>
      </c>
      <c r="AU67" s="19">
        <v>193</v>
      </c>
      <c r="AV67" s="19">
        <v>194</v>
      </c>
      <c r="AW67" s="19">
        <v>195</v>
      </c>
      <c r="AX67" s="19">
        <v>196</v>
      </c>
      <c r="AY67" s="19">
        <v>197</v>
      </c>
      <c r="AZ67" s="19">
        <v>198</v>
      </c>
      <c r="BA67" s="19">
        <v>199</v>
      </c>
      <c r="BB67" s="19" t="s">
        <v>525</v>
      </c>
      <c r="BC67" s="19">
        <v>0</v>
      </c>
      <c r="BD67" s="19">
        <v>0</v>
      </c>
      <c r="BE67" s="19">
        <v>0</v>
      </c>
      <c r="BF67" s="19">
        <v>0</v>
      </c>
      <c r="BG67" s="19">
        <v>0</v>
      </c>
      <c r="BH67" s="19">
        <v>0</v>
      </c>
      <c r="BI67" s="19">
        <v>0</v>
      </c>
      <c r="BJ67" s="19">
        <v>0</v>
      </c>
      <c r="BK67" s="19">
        <v>0</v>
      </c>
      <c r="BL67" s="19">
        <v>0</v>
      </c>
      <c r="BM67" s="19">
        <v>0</v>
      </c>
      <c r="BN67" s="19">
        <v>0</v>
      </c>
      <c r="BO67" s="19">
        <v>0</v>
      </c>
      <c r="BP67" s="19">
        <v>0</v>
      </c>
      <c r="BQ67" s="19">
        <v>0</v>
      </c>
      <c r="BR67" s="19">
        <v>0</v>
      </c>
      <c r="BS67" s="19">
        <v>0</v>
      </c>
      <c r="BT67" s="19">
        <v>0</v>
      </c>
      <c r="BU67" s="19">
        <v>0</v>
      </c>
      <c r="BV67" s="19">
        <v>0</v>
      </c>
      <c r="BW67" s="19">
        <v>0</v>
      </c>
      <c r="BX67" s="19">
        <v>0</v>
      </c>
      <c r="BY67" s="19">
        <v>0</v>
      </c>
      <c r="BZ67" s="19">
        <v>0</v>
      </c>
      <c r="CA67" s="18" t="str">
        <f t="shared" ref="CA67:CA130" si="30">TEXT(DEC2HEX(_xlfn.BITAND(SUM(
HEX2DEC(H67)+HEX2DEC(I67)+HEX2DEC(J67)+HEX2DEC(K67)+HEX2DEC(L67)+HEX2DEC(M67)+HEX2DEC(N67)+HEX2DEC(O67)+HEX2DEC(P67)+
HEX2DEC(Q67)+HEX2DEC(R67)+HEX2DEC(S67)+HEX2DEC(T67)+HEX2DEC(U67)+HEX2DEC(R67)+HEX2DEC(V67)+HEX2DEC(W67)+HEX2DEC(X67)+HEX2DEC(Y67)+HEX2DEC(Z67)+
HEX2DEC(AA67)+HEX2DEC(AB67)+HEX2DEC(AC67)+HEX2DEC(AD67)+HEX2DEC(AE67)+
HEX2DEC(AF67)+HEX2DEC(AG67)+HEX2DEC(AH67)+HEX2DEC(AI67)+HEX2DEC(AJ67)+HEX2DEC(AK67)+HEX2DEC(AL67)+HEX2DEC(AM67)+
HEX2DEC(AN67)+HEX2DEC(AO67)+HEX2DEC(AP67)+HEX2DEC(AQ67)+HEX2DEC(AR67)+HEX2DEC(AS67)+HEX2DEC(AT67)+
HEX2DEC(AU67)+HEX2DEC(AV67)+HEX2DEC(AW67)+HEX2DEC(AX67)+HEX2DEC(AY67)+HEX2DEC(AZ67)+HEX2DEC(BA67)+HEX2DEC(BB67)+HEX2DEC(BC67)+HEX2DEC(BD67)+HEX2DEC(BE67)+HEX2DEC(BF67)+HEX2DEC(BG67)+HEX2DEC(BH67)+HEX2DEC(BI67)+
HEX2DEC(BJ67)+HEX2DEC(BK67)+HEX2DEC(BL67)+HEX2DEC(BM67)+
HEX2DEC(BN67)+HEX2DEC(BO67)+HEX2DEC(BP67)+HEX2DEC(BQ67)+HEX2DEC(BR67)+HEX2DEC(BS67)+HEX2DEC(BT67)+
HEX2DEC(BU67)+HEX2DEC(BV67)+HEX2DEC(BW67)+HEX2DEC(BX67)+HEX2DEC(BY67)+HEX2DEC(BZ67)
),85)),"00")</f>
        <v>44</v>
      </c>
      <c r="CB67" s="18" t="s">
        <v>25</v>
      </c>
      <c r="CC67" s="18">
        <f t="shared" si="28"/>
        <v>137</v>
      </c>
      <c r="CD67" s="16" t="str">
        <f t="shared" ref="CD67:CD130" si="31">CONCATENATE(
TEXT(H67,"00"),TEXT(I67,"00"),TEXT(J67,"00"),TEXT(K67,"00"),TEXT(L67,"00"),
TEXT(M67,"00"),TEXT(N67,"00"),
TEXT(O67,"0000"),TEXT(P67,"0000"),TEXT(Q67,"0000"),
TEXT(R67,"0000"),TEXT(S67,"0000"),TEXT(T67,"0000"),TEXT(U67,"0000"),TEXT(V67,"0000"),
TEXT(W67,"0000"),TEXT(X67,"0000"),TEXT(Y67,"0000"),TEXT(Z67,"0000"),
TEXT(AA67,"0000"),TEXT(AB67,"0000"),TEXT(AC67,"0000"),TEXT(AD67,"0000"),TEXT(AE67,"0000"),
TEXT(AF67,"0000"),TEXT(AG67,"0000"),TEXT(AH67,"0000"),TEXT(AI67,"0000"),TEXT(AJ67,"0000"),
TEXT(AK67,"0000"),TEXT(AL67,"0000"),TEXT(AM67,"0000"),TEXT(AN67,"0000"),TEXT(AO67,"0000"),
TEXT(AP67,"0000"),TEXT(AQ67,"0000"),TEXT(AR67,"0000"),TEXT(AS67,"0000"),TEXT(AT67,"0000"),
TEXT(AU67,"0000"),TEXT(AV67,"0000"),TEXT(AW67,"0000"),TEXT(AX67,"0000"),TEXT(AY67,"0000"),TEXT(AZ67,"0000"),
TEXT(BA67,"0000"),TEXT(BB67,"0000"),TEXT(BC67,"0000"),TEXT(BD67,"0000"),TEXT(BE67,"0000"),
TEXT(BF67,"0000"),TEXT(BG67,"0000"),TEXT(BH67,"0000"),TEXT(BI67,"0000"),TEXT(BJ67,"0000"),
TEXT(BK67,"0000"),TEXT(BL67,"0000"),TEXT(BM67,"0000"),TEXT(BN67,"0000"),TEXT(BO67,"0000"),
TEXT(BP67,"0000"),TEXT(BQ67,"0000"),TEXT(BR67,"0000"),TEXT(BS67,"0000"),TEXT(BT67,"0000"),
TEXT(BU67,"0000"),TEXT(BV67,"0000"),TEXT(BW67,"0000"),TEXT(BX67,"0000"),TEXT(BY67,"0000"),TEXT(BZ67,"0000"),
TEXT(CA67,"00"),TEXT(CB67,"00")
)</f>
        <v>7B010189AA012800650066006700680069006A006B006C006D006E00C900CA00CB00CC05EC00CE00CF00D000D100D2012D012E012F0130013101320133013401350136019101920193019401950196019701980199019A000000000000000000000000000000000000000000000000000000000000000000000000000000000000000000000000447D</v>
      </c>
      <c r="CE67" s="95">
        <v>66</v>
      </c>
      <c r="CF67" s="21"/>
      <c r="CG67" s="18" t="str">
        <f t="shared" ref="CG67:CG130" si="32">TEXT(DEC2HEX(_xlfn.BITAND(SUM(
HEX2DEC(MID(CF67, 1,2))+HEX2DEC(MID(CF67, 4,2))+
HEX2DEC(MID(CF67, 7,2))+HEX2DEC(MID(CF67,10,2))+
HEX2DEC(MID(CF67,13,2))+HEX2DEC(MID(CF67,16,2))+
HEX2DEC(MID(CF67,19,2))
),85)),"00")</f>
        <v>00</v>
      </c>
      <c r="CH67" s="18">
        <f t="shared" ref="CH67:CH130" si="33">(LEN(CF67)/3)</f>
        <v>0</v>
      </c>
      <c r="CI67" s="20"/>
      <c r="CJ67" s="21"/>
    </row>
    <row r="68" spans="1:88" ht="49.5">
      <c r="A68" s="27"/>
      <c r="B68" s="171"/>
      <c r="C68" s="168"/>
      <c r="D68" s="104"/>
      <c r="E68" s="16">
        <v>3</v>
      </c>
      <c r="F68" s="101" t="str">
        <f t="shared" si="13"/>
        <v>65535</v>
      </c>
      <c r="G68" s="25" t="s">
        <v>72</v>
      </c>
      <c r="H68" s="18" t="s">
        <v>18</v>
      </c>
      <c r="I68" s="18">
        <v>1</v>
      </c>
      <c r="J68" s="18">
        <v>1</v>
      </c>
      <c r="K68" s="18">
        <v>89</v>
      </c>
      <c r="L68" s="18" t="s">
        <v>505</v>
      </c>
      <c r="M68" s="18">
        <v>1</v>
      </c>
      <c r="N68" s="18">
        <v>28</v>
      </c>
      <c r="O68" s="19">
        <v>65</v>
      </c>
      <c r="P68" s="19">
        <v>66</v>
      </c>
      <c r="Q68" s="19">
        <v>67</v>
      </c>
      <c r="R68" s="19">
        <v>68</v>
      </c>
      <c r="S68" s="19">
        <v>69</v>
      </c>
      <c r="T68" s="19" t="s">
        <v>507</v>
      </c>
      <c r="U68" s="19" t="s">
        <v>508</v>
      </c>
      <c r="V68" s="19" t="s">
        <v>509</v>
      </c>
      <c r="W68" s="19" t="s">
        <v>510</v>
      </c>
      <c r="X68" s="19" t="s">
        <v>511</v>
      </c>
      <c r="Y68" s="19" t="s">
        <v>512</v>
      </c>
      <c r="Z68" s="19" t="s">
        <v>513</v>
      </c>
      <c r="AA68" s="19" t="s">
        <v>514</v>
      </c>
      <c r="AB68" s="19" t="s">
        <v>515</v>
      </c>
      <c r="AC68" s="26" t="str">
        <f t="shared" si="29"/>
        <v>FFFF</v>
      </c>
      <c r="AD68" s="19" t="s">
        <v>517</v>
      </c>
      <c r="AE68" s="19" t="s">
        <v>518</v>
      </c>
      <c r="AF68" s="19" t="s">
        <v>519</v>
      </c>
      <c r="AG68" s="19" t="s">
        <v>520</v>
      </c>
      <c r="AH68" s="19" t="s">
        <v>521</v>
      </c>
      <c r="AI68" s="19" t="s">
        <v>522</v>
      </c>
      <c r="AJ68" s="19" t="s">
        <v>523</v>
      </c>
      <c r="AK68" s="19" t="s">
        <v>524</v>
      </c>
      <c r="AL68" s="19">
        <v>130</v>
      </c>
      <c r="AM68" s="19">
        <v>131</v>
      </c>
      <c r="AN68" s="19">
        <v>132</v>
      </c>
      <c r="AO68" s="19">
        <v>133</v>
      </c>
      <c r="AP68" s="19">
        <v>134</v>
      </c>
      <c r="AQ68" s="19">
        <v>135</v>
      </c>
      <c r="AR68" s="19">
        <v>136</v>
      </c>
      <c r="AS68" s="19">
        <v>191</v>
      </c>
      <c r="AT68" s="19">
        <v>192</v>
      </c>
      <c r="AU68" s="19">
        <v>193</v>
      </c>
      <c r="AV68" s="19">
        <v>194</v>
      </c>
      <c r="AW68" s="19">
        <v>195</v>
      </c>
      <c r="AX68" s="19">
        <v>196</v>
      </c>
      <c r="AY68" s="19">
        <v>197</v>
      </c>
      <c r="AZ68" s="19">
        <v>198</v>
      </c>
      <c r="BA68" s="19">
        <v>199</v>
      </c>
      <c r="BB68" s="19" t="s">
        <v>525</v>
      </c>
      <c r="BC68" s="19">
        <v>0</v>
      </c>
      <c r="BD68" s="19">
        <v>0</v>
      </c>
      <c r="BE68" s="19">
        <v>0</v>
      </c>
      <c r="BF68" s="19">
        <v>0</v>
      </c>
      <c r="BG68" s="19">
        <v>0</v>
      </c>
      <c r="BH68" s="19">
        <v>0</v>
      </c>
      <c r="BI68" s="19">
        <v>0</v>
      </c>
      <c r="BJ68" s="19">
        <v>0</v>
      </c>
      <c r="BK68" s="19">
        <v>0</v>
      </c>
      <c r="BL68" s="19">
        <v>0</v>
      </c>
      <c r="BM68" s="19">
        <v>0</v>
      </c>
      <c r="BN68" s="19">
        <v>0</v>
      </c>
      <c r="BO68" s="19">
        <v>0</v>
      </c>
      <c r="BP68" s="19">
        <v>0</v>
      </c>
      <c r="BQ68" s="19">
        <v>0</v>
      </c>
      <c r="BR68" s="19">
        <v>0</v>
      </c>
      <c r="BS68" s="19">
        <v>0</v>
      </c>
      <c r="BT68" s="19">
        <v>0</v>
      </c>
      <c r="BU68" s="19">
        <v>0</v>
      </c>
      <c r="BV68" s="19">
        <v>0</v>
      </c>
      <c r="BW68" s="19">
        <v>0</v>
      </c>
      <c r="BX68" s="19">
        <v>0</v>
      </c>
      <c r="BY68" s="19">
        <v>0</v>
      </c>
      <c r="BZ68" s="19">
        <v>0</v>
      </c>
      <c r="CA68" s="18" t="str">
        <f t="shared" si="30"/>
        <v>55</v>
      </c>
      <c r="CB68" s="18" t="s">
        <v>25</v>
      </c>
      <c r="CC68" s="18">
        <f t="shared" si="28"/>
        <v>137</v>
      </c>
      <c r="CD68" s="16" t="str">
        <f t="shared" si="31"/>
        <v>7B010189AA012800650066006700680069006A006B006C006D006E00C900CA00CB00CCFFFF00CE00CF00D000D100D2012D012E012F0130013101320133013401350136019101920193019401950196019701980199019A000000000000000000000000000000000000000000000000000000000000000000000000000000000000000000000000557D</v>
      </c>
      <c r="CE68" s="95">
        <v>67</v>
      </c>
      <c r="CF68" s="21"/>
      <c r="CG68" s="18" t="str">
        <f t="shared" si="32"/>
        <v>00</v>
      </c>
      <c r="CH68" s="18">
        <f t="shared" si="33"/>
        <v>0</v>
      </c>
      <c r="CI68" s="20"/>
      <c r="CJ68" s="21"/>
    </row>
    <row r="69" spans="1:88" ht="49.5">
      <c r="A69" s="27"/>
      <c r="B69" s="169">
        <v>37</v>
      </c>
      <c r="C69" s="105" t="s">
        <v>462</v>
      </c>
      <c r="D69" s="104" t="s">
        <v>739</v>
      </c>
      <c r="E69" s="16">
        <v>1</v>
      </c>
      <c r="F69" s="101" t="str">
        <f t="shared" si="13"/>
        <v>00000</v>
      </c>
      <c r="G69" s="25">
        <v>0</v>
      </c>
      <c r="H69" s="18" t="s">
        <v>18</v>
      </c>
      <c r="I69" s="18">
        <v>1</v>
      </c>
      <c r="J69" s="18">
        <v>1</v>
      </c>
      <c r="K69" s="18">
        <v>89</v>
      </c>
      <c r="L69" s="18" t="s">
        <v>505</v>
      </c>
      <c r="M69" s="18">
        <v>1</v>
      </c>
      <c r="N69" s="18">
        <v>28</v>
      </c>
      <c r="O69" s="19">
        <v>65</v>
      </c>
      <c r="P69" s="19">
        <v>66</v>
      </c>
      <c r="Q69" s="19">
        <v>67</v>
      </c>
      <c r="R69" s="19">
        <v>68</v>
      </c>
      <c r="S69" s="19">
        <v>69</v>
      </c>
      <c r="T69" s="19" t="s">
        <v>507</v>
      </c>
      <c r="U69" s="19" t="s">
        <v>508</v>
      </c>
      <c r="V69" s="19" t="s">
        <v>509</v>
      </c>
      <c r="W69" s="19" t="s">
        <v>510</v>
      </c>
      <c r="X69" s="19" t="s">
        <v>511</v>
      </c>
      <c r="Y69" s="19" t="s">
        <v>512</v>
      </c>
      <c r="Z69" s="19" t="s">
        <v>513</v>
      </c>
      <c r="AA69" s="19" t="s">
        <v>514</v>
      </c>
      <c r="AB69" s="19" t="s">
        <v>515</v>
      </c>
      <c r="AC69" s="19" t="s">
        <v>516</v>
      </c>
      <c r="AD69" s="26">
        <f>G69</f>
        <v>0</v>
      </c>
      <c r="AE69" s="19" t="s">
        <v>518</v>
      </c>
      <c r="AF69" s="19" t="s">
        <v>519</v>
      </c>
      <c r="AG69" s="19" t="s">
        <v>520</v>
      </c>
      <c r="AH69" s="19" t="s">
        <v>521</v>
      </c>
      <c r="AI69" s="19" t="s">
        <v>522</v>
      </c>
      <c r="AJ69" s="19" t="s">
        <v>523</v>
      </c>
      <c r="AK69" s="19" t="s">
        <v>524</v>
      </c>
      <c r="AL69" s="19">
        <v>130</v>
      </c>
      <c r="AM69" s="19">
        <v>131</v>
      </c>
      <c r="AN69" s="19">
        <v>132</v>
      </c>
      <c r="AO69" s="19">
        <v>133</v>
      </c>
      <c r="AP69" s="19">
        <v>134</v>
      </c>
      <c r="AQ69" s="19">
        <v>135</v>
      </c>
      <c r="AR69" s="19">
        <v>136</v>
      </c>
      <c r="AS69" s="19">
        <v>191</v>
      </c>
      <c r="AT69" s="19">
        <v>192</v>
      </c>
      <c r="AU69" s="19">
        <v>193</v>
      </c>
      <c r="AV69" s="19">
        <v>194</v>
      </c>
      <c r="AW69" s="19">
        <v>195</v>
      </c>
      <c r="AX69" s="19">
        <v>196</v>
      </c>
      <c r="AY69" s="19">
        <v>197</v>
      </c>
      <c r="AZ69" s="19">
        <v>198</v>
      </c>
      <c r="BA69" s="19">
        <v>199</v>
      </c>
      <c r="BB69" s="19" t="s">
        <v>525</v>
      </c>
      <c r="BC69" s="19">
        <v>0</v>
      </c>
      <c r="BD69" s="19">
        <v>0</v>
      </c>
      <c r="BE69" s="19">
        <v>0</v>
      </c>
      <c r="BF69" s="19">
        <v>0</v>
      </c>
      <c r="BG69" s="19">
        <v>0</v>
      </c>
      <c r="BH69" s="19">
        <v>0</v>
      </c>
      <c r="BI69" s="19">
        <v>0</v>
      </c>
      <c r="BJ69" s="19">
        <v>0</v>
      </c>
      <c r="BK69" s="19">
        <v>0</v>
      </c>
      <c r="BL69" s="19">
        <v>0</v>
      </c>
      <c r="BM69" s="19">
        <v>0</v>
      </c>
      <c r="BN69" s="19">
        <v>0</v>
      </c>
      <c r="BO69" s="19">
        <v>0</v>
      </c>
      <c r="BP69" s="19">
        <v>0</v>
      </c>
      <c r="BQ69" s="19">
        <v>0</v>
      </c>
      <c r="BR69" s="19">
        <v>0</v>
      </c>
      <c r="BS69" s="19">
        <v>0</v>
      </c>
      <c r="BT69" s="19">
        <v>0</v>
      </c>
      <c r="BU69" s="19">
        <v>0</v>
      </c>
      <c r="BV69" s="19">
        <v>0</v>
      </c>
      <c r="BW69" s="19">
        <v>0</v>
      </c>
      <c r="BX69" s="19">
        <v>0</v>
      </c>
      <c r="BY69" s="19">
        <v>0</v>
      </c>
      <c r="BZ69" s="19">
        <v>0</v>
      </c>
      <c r="CA69" s="18" t="str">
        <f t="shared" si="30"/>
        <v>55</v>
      </c>
      <c r="CB69" s="18" t="s">
        <v>25</v>
      </c>
      <c r="CC69" s="18">
        <f t="shared" si="28"/>
        <v>137</v>
      </c>
      <c r="CD69" s="16" t="str">
        <f t="shared" si="31"/>
        <v>7B010189AA012800650066006700680069006A006B006C006D006E00C900CA00CB00CC00CD000000CF00D000D100D2012D012E012F0130013101320133013401350136019101920193019401950196019701980199019A000000000000000000000000000000000000000000000000000000000000000000000000000000000000000000000000557D</v>
      </c>
      <c r="CE69" s="95">
        <v>68</v>
      </c>
      <c r="CF69" s="21"/>
      <c r="CG69" s="18" t="str">
        <f t="shared" si="32"/>
        <v>00</v>
      </c>
      <c r="CH69" s="18">
        <f t="shared" si="33"/>
        <v>0</v>
      </c>
      <c r="CI69" s="20"/>
      <c r="CJ69" s="21"/>
    </row>
    <row r="70" spans="1:88" ht="49.5">
      <c r="A70" s="27"/>
      <c r="B70" s="170"/>
      <c r="C70" s="167" t="s">
        <v>489</v>
      </c>
      <c r="D70" s="104"/>
      <c r="E70" s="16">
        <v>2</v>
      </c>
      <c r="F70" s="101" t="str">
        <f t="shared" si="13"/>
        <v>01516</v>
      </c>
      <c r="G70" s="25" t="s">
        <v>527</v>
      </c>
      <c r="H70" s="18" t="s">
        <v>18</v>
      </c>
      <c r="I70" s="18">
        <v>1</v>
      </c>
      <c r="J70" s="18">
        <v>1</v>
      </c>
      <c r="K70" s="18">
        <v>89</v>
      </c>
      <c r="L70" s="18" t="s">
        <v>505</v>
      </c>
      <c r="M70" s="18">
        <v>1</v>
      </c>
      <c r="N70" s="18">
        <v>28</v>
      </c>
      <c r="O70" s="19">
        <v>65</v>
      </c>
      <c r="P70" s="19">
        <v>66</v>
      </c>
      <c r="Q70" s="19">
        <v>67</v>
      </c>
      <c r="R70" s="19">
        <v>68</v>
      </c>
      <c r="S70" s="19">
        <v>69</v>
      </c>
      <c r="T70" s="19" t="s">
        <v>507</v>
      </c>
      <c r="U70" s="19" t="s">
        <v>508</v>
      </c>
      <c r="V70" s="19" t="s">
        <v>509</v>
      </c>
      <c r="W70" s="19" t="s">
        <v>510</v>
      </c>
      <c r="X70" s="19" t="s">
        <v>511</v>
      </c>
      <c r="Y70" s="19" t="s">
        <v>512</v>
      </c>
      <c r="Z70" s="19" t="s">
        <v>513</v>
      </c>
      <c r="AA70" s="19" t="s">
        <v>514</v>
      </c>
      <c r="AB70" s="19" t="s">
        <v>515</v>
      </c>
      <c r="AC70" s="19" t="s">
        <v>516</v>
      </c>
      <c r="AD70" s="26" t="str">
        <f t="shared" ref="AD70:AD71" si="34">G70</f>
        <v>05EC</v>
      </c>
      <c r="AE70" s="19" t="s">
        <v>518</v>
      </c>
      <c r="AF70" s="19" t="s">
        <v>519</v>
      </c>
      <c r="AG70" s="19" t="s">
        <v>520</v>
      </c>
      <c r="AH70" s="19" t="s">
        <v>521</v>
      </c>
      <c r="AI70" s="19" t="s">
        <v>522</v>
      </c>
      <c r="AJ70" s="19" t="s">
        <v>523</v>
      </c>
      <c r="AK70" s="19" t="s">
        <v>524</v>
      </c>
      <c r="AL70" s="19">
        <v>130</v>
      </c>
      <c r="AM70" s="19">
        <v>131</v>
      </c>
      <c r="AN70" s="19">
        <v>132</v>
      </c>
      <c r="AO70" s="19">
        <v>133</v>
      </c>
      <c r="AP70" s="19">
        <v>134</v>
      </c>
      <c r="AQ70" s="19">
        <v>135</v>
      </c>
      <c r="AR70" s="19">
        <v>136</v>
      </c>
      <c r="AS70" s="19">
        <v>191</v>
      </c>
      <c r="AT70" s="19">
        <v>192</v>
      </c>
      <c r="AU70" s="19">
        <v>193</v>
      </c>
      <c r="AV70" s="19">
        <v>194</v>
      </c>
      <c r="AW70" s="19">
        <v>195</v>
      </c>
      <c r="AX70" s="19">
        <v>196</v>
      </c>
      <c r="AY70" s="19">
        <v>197</v>
      </c>
      <c r="AZ70" s="19">
        <v>198</v>
      </c>
      <c r="BA70" s="19">
        <v>199</v>
      </c>
      <c r="BB70" s="19" t="s">
        <v>525</v>
      </c>
      <c r="BC70" s="19">
        <v>0</v>
      </c>
      <c r="BD70" s="19">
        <v>0</v>
      </c>
      <c r="BE70" s="19">
        <v>0</v>
      </c>
      <c r="BF70" s="19">
        <v>0</v>
      </c>
      <c r="BG70" s="19">
        <v>0</v>
      </c>
      <c r="BH70" s="19">
        <v>0</v>
      </c>
      <c r="BI70" s="19">
        <v>0</v>
      </c>
      <c r="BJ70" s="19">
        <v>0</v>
      </c>
      <c r="BK70" s="19">
        <v>0</v>
      </c>
      <c r="BL70" s="19">
        <v>0</v>
      </c>
      <c r="BM70" s="19">
        <v>0</v>
      </c>
      <c r="BN70" s="19">
        <v>0</v>
      </c>
      <c r="BO70" s="19">
        <v>0</v>
      </c>
      <c r="BP70" s="19">
        <v>0</v>
      </c>
      <c r="BQ70" s="19">
        <v>0</v>
      </c>
      <c r="BR70" s="19">
        <v>0</v>
      </c>
      <c r="BS70" s="19">
        <v>0</v>
      </c>
      <c r="BT70" s="19">
        <v>0</v>
      </c>
      <c r="BU70" s="19">
        <v>0</v>
      </c>
      <c r="BV70" s="19">
        <v>0</v>
      </c>
      <c r="BW70" s="19">
        <v>0</v>
      </c>
      <c r="BX70" s="19">
        <v>0</v>
      </c>
      <c r="BY70" s="19">
        <v>0</v>
      </c>
      <c r="BZ70" s="19">
        <v>0</v>
      </c>
      <c r="CA70" s="18" t="str">
        <f t="shared" si="30"/>
        <v>41</v>
      </c>
      <c r="CB70" s="18" t="s">
        <v>25</v>
      </c>
      <c r="CC70" s="18">
        <f t="shared" si="28"/>
        <v>137</v>
      </c>
      <c r="CD70" s="16" t="str">
        <f t="shared" si="31"/>
        <v>7B010189AA012800650066006700680069006A006B006C006D006E00C900CA00CB00CC00CD05EC00CF00D000D100D2012D012E012F0130013101320133013401350136019101920193019401950196019701980199019A000000000000000000000000000000000000000000000000000000000000000000000000000000000000000000000000417D</v>
      </c>
      <c r="CE70" s="95">
        <v>69</v>
      </c>
      <c r="CF70" s="21"/>
      <c r="CG70" s="18" t="str">
        <f t="shared" si="32"/>
        <v>00</v>
      </c>
      <c r="CH70" s="18">
        <f t="shared" si="33"/>
        <v>0</v>
      </c>
      <c r="CI70" s="20"/>
      <c r="CJ70" s="21"/>
    </row>
    <row r="71" spans="1:88" ht="49.5">
      <c r="A71" s="27"/>
      <c r="B71" s="171"/>
      <c r="C71" s="168"/>
      <c r="D71" s="104"/>
      <c r="E71" s="16">
        <v>3</v>
      </c>
      <c r="F71" s="101" t="str">
        <f t="shared" si="13"/>
        <v>65535</v>
      </c>
      <c r="G71" s="25" t="s">
        <v>72</v>
      </c>
      <c r="H71" s="18" t="s">
        <v>18</v>
      </c>
      <c r="I71" s="18">
        <v>1</v>
      </c>
      <c r="J71" s="18">
        <v>1</v>
      </c>
      <c r="K71" s="18">
        <v>89</v>
      </c>
      <c r="L71" s="18" t="s">
        <v>505</v>
      </c>
      <c r="M71" s="18">
        <v>1</v>
      </c>
      <c r="N71" s="18">
        <v>28</v>
      </c>
      <c r="O71" s="19">
        <v>65</v>
      </c>
      <c r="P71" s="19">
        <v>66</v>
      </c>
      <c r="Q71" s="19">
        <v>67</v>
      </c>
      <c r="R71" s="19">
        <v>68</v>
      </c>
      <c r="S71" s="19">
        <v>69</v>
      </c>
      <c r="T71" s="19" t="s">
        <v>507</v>
      </c>
      <c r="U71" s="19" t="s">
        <v>508</v>
      </c>
      <c r="V71" s="19" t="s">
        <v>509</v>
      </c>
      <c r="W71" s="19" t="s">
        <v>510</v>
      </c>
      <c r="X71" s="19" t="s">
        <v>511</v>
      </c>
      <c r="Y71" s="19" t="s">
        <v>512</v>
      </c>
      <c r="Z71" s="19" t="s">
        <v>513</v>
      </c>
      <c r="AA71" s="19" t="s">
        <v>514</v>
      </c>
      <c r="AB71" s="19" t="s">
        <v>515</v>
      </c>
      <c r="AC71" s="19" t="s">
        <v>516</v>
      </c>
      <c r="AD71" s="26" t="str">
        <f t="shared" si="34"/>
        <v>FFFF</v>
      </c>
      <c r="AE71" s="19" t="s">
        <v>518</v>
      </c>
      <c r="AF71" s="19" t="s">
        <v>519</v>
      </c>
      <c r="AG71" s="19" t="s">
        <v>520</v>
      </c>
      <c r="AH71" s="19" t="s">
        <v>521</v>
      </c>
      <c r="AI71" s="19" t="s">
        <v>522</v>
      </c>
      <c r="AJ71" s="19" t="s">
        <v>523</v>
      </c>
      <c r="AK71" s="19" t="s">
        <v>524</v>
      </c>
      <c r="AL71" s="19">
        <v>130</v>
      </c>
      <c r="AM71" s="19">
        <v>131</v>
      </c>
      <c r="AN71" s="19">
        <v>132</v>
      </c>
      <c r="AO71" s="19">
        <v>133</v>
      </c>
      <c r="AP71" s="19">
        <v>134</v>
      </c>
      <c r="AQ71" s="19">
        <v>135</v>
      </c>
      <c r="AR71" s="19">
        <v>136</v>
      </c>
      <c r="AS71" s="19">
        <v>191</v>
      </c>
      <c r="AT71" s="19">
        <v>192</v>
      </c>
      <c r="AU71" s="19">
        <v>193</v>
      </c>
      <c r="AV71" s="19">
        <v>194</v>
      </c>
      <c r="AW71" s="19">
        <v>195</v>
      </c>
      <c r="AX71" s="19">
        <v>196</v>
      </c>
      <c r="AY71" s="19">
        <v>197</v>
      </c>
      <c r="AZ71" s="19">
        <v>198</v>
      </c>
      <c r="BA71" s="19">
        <v>199</v>
      </c>
      <c r="BB71" s="19" t="s">
        <v>525</v>
      </c>
      <c r="BC71" s="19">
        <v>0</v>
      </c>
      <c r="BD71" s="19">
        <v>0</v>
      </c>
      <c r="BE71" s="19">
        <v>0</v>
      </c>
      <c r="BF71" s="19">
        <v>0</v>
      </c>
      <c r="BG71" s="19">
        <v>0</v>
      </c>
      <c r="BH71" s="19">
        <v>0</v>
      </c>
      <c r="BI71" s="19">
        <v>0</v>
      </c>
      <c r="BJ71" s="19">
        <v>0</v>
      </c>
      <c r="BK71" s="19">
        <v>0</v>
      </c>
      <c r="BL71" s="19">
        <v>0</v>
      </c>
      <c r="BM71" s="19">
        <v>0</v>
      </c>
      <c r="BN71" s="19">
        <v>0</v>
      </c>
      <c r="BO71" s="19">
        <v>0</v>
      </c>
      <c r="BP71" s="19">
        <v>0</v>
      </c>
      <c r="BQ71" s="19">
        <v>0</v>
      </c>
      <c r="BR71" s="19">
        <v>0</v>
      </c>
      <c r="BS71" s="19">
        <v>0</v>
      </c>
      <c r="BT71" s="19">
        <v>0</v>
      </c>
      <c r="BU71" s="19">
        <v>0</v>
      </c>
      <c r="BV71" s="19">
        <v>0</v>
      </c>
      <c r="BW71" s="19">
        <v>0</v>
      </c>
      <c r="BX71" s="19">
        <v>0</v>
      </c>
      <c r="BY71" s="19">
        <v>0</v>
      </c>
      <c r="BZ71" s="19">
        <v>0</v>
      </c>
      <c r="CA71" s="18" t="str">
        <f t="shared" si="30"/>
        <v>54</v>
      </c>
      <c r="CB71" s="18" t="s">
        <v>25</v>
      </c>
      <c r="CC71" s="18">
        <f t="shared" si="28"/>
        <v>137</v>
      </c>
      <c r="CD71" s="16" t="str">
        <f t="shared" si="31"/>
        <v>7B010189AA012800650066006700680069006A006B006C006D006E00C900CA00CB00CC00CDFFFF00CF00D000D100D2012D012E012F0130013101320133013401350136019101920193019401950196019701980199019A000000000000000000000000000000000000000000000000000000000000000000000000000000000000000000000000547D</v>
      </c>
      <c r="CE71" s="95">
        <v>70</v>
      </c>
      <c r="CF71" s="21"/>
      <c r="CG71" s="18" t="str">
        <f t="shared" si="32"/>
        <v>00</v>
      </c>
      <c r="CH71" s="18">
        <f t="shared" si="33"/>
        <v>0</v>
      </c>
      <c r="CI71" s="20"/>
      <c r="CJ71" s="21"/>
    </row>
    <row r="72" spans="1:88" ht="49.5">
      <c r="A72" s="27"/>
      <c r="B72" s="169">
        <v>39</v>
      </c>
      <c r="C72" s="105" t="s">
        <v>462</v>
      </c>
      <c r="D72" s="104" t="s">
        <v>739</v>
      </c>
      <c r="E72" s="16">
        <v>1</v>
      </c>
      <c r="F72" s="101" t="str">
        <f t="shared" si="13"/>
        <v>00000</v>
      </c>
      <c r="G72" s="25">
        <v>0</v>
      </c>
      <c r="H72" s="18" t="s">
        <v>18</v>
      </c>
      <c r="I72" s="18">
        <v>1</v>
      </c>
      <c r="J72" s="18">
        <v>1</v>
      </c>
      <c r="K72" s="18">
        <v>89</v>
      </c>
      <c r="L72" s="18" t="s">
        <v>505</v>
      </c>
      <c r="M72" s="18">
        <v>1</v>
      </c>
      <c r="N72" s="18">
        <v>28</v>
      </c>
      <c r="O72" s="19">
        <v>65</v>
      </c>
      <c r="P72" s="19">
        <v>66</v>
      </c>
      <c r="Q72" s="19">
        <v>67</v>
      </c>
      <c r="R72" s="19">
        <v>68</v>
      </c>
      <c r="S72" s="19">
        <v>69</v>
      </c>
      <c r="T72" s="19" t="s">
        <v>507</v>
      </c>
      <c r="U72" s="19" t="s">
        <v>508</v>
      </c>
      <c r="V72" s="19" t="s">
        <v>509</v>
      </c>
      <c r="W72" s="19" t="s">
        <v>510</v>
      </c>
      <c r="X72" s="19" t="s">
        <v>511</v>
      </c>
      <c r="Y72" s="19" t="s">
        <v>512</v>
      </c>
      <c r="Z72" s="19" t="s">
        <v>513</v>
      </c>
      <c r="AA72" s="19" t="s">
        <v>514</v>
      </c>
      <c r="AB72" s="19" t="s">
        <v>515</v>
      </c>
      <c r="AC72" s="19" t="s">
        <v>516</v>
      </c>
      <c r="AD72" s="19" t="s">
        <v>517</v>
      </c>
      <c r="AE72" s="26">
        <f>G72</f>
        <v>0</v>
      </c>
      <c r="AF72" s="19" t="s">
        <v>519</v>
      </c>
      <c r="AG72" s="19" t="s">
        <v>520</v>
      </c>
      <c r="AH72" s="19" t="s">
        <v>521</v>
      </c>
      <c r="AI72" s="19" t="s">
        <v>522</v>
      </c>
      <c r="AJ72" s="19" t="s">
        <v>523</v>
      </c>
      <c r="AK72" s="19" t="s">
        <v>524</v>
      </c>
      <c r="AL72" s="19">
        <v>130</v>
      </c>
      <c r="AM72" s="19">
        <v>131</v>
      </c>
      <c r="AN72" s="19">
        <v>132</v>
      </c>
      <c r="AO72" s="19">
        <v>133</v>
      </c>
      <c r="AP72" s="19">
        <v>134</v>
      </c>
      <c r="AQ72" s="19">
        <v>135</v>
      </c>
      <c r="AR72" s="19">
        <v>136</v>
      </c>
      <c r="AS72" s="19">
        <v>191</v>
      </c>
      <c r="AT72" s="19">
        <v>192</v>
      </c>
      <c r="AU72" s="19">
        <v>193</v>
      </c>
      <c r="AV72" s="19">
        <v>194</v>
      </c>
      <c r="AW72" s="19">
        <v>195</v>
      </c>
      <c r="AX72" s="19">
        <v>196</v>
      </c>
      <c r="AY72" s="19">
        <v>197</v>
      </c>
      <c r="AZ72" s="19">
        <v>198</v>
      </c>
      <c r="BA72" s="19">
        <v>199</v>
      </c>
      <c r="BB72" s="19" t="s">
        <v>525</v>
      </c>
      <c r="BC72" s="19">
        <v>0</v>
      </c>
      <c r="BD72" s="19">
        <v>0</v>
      </c>
      <c r="BE72" s="19">
        <v>0</v>
      </c>
      <c r="BF72" s="19">
        <v>0</v>
      </c>
      <c r="BG72" s="19">
        <v>0</v>
      </c>
      <c r="BH72" s="19">
        <v>0</v>
      </c>
      <c r="BI72" s="19">
        <v>0</v>
      </c>
      <c r="BJ72" s="19">
        <v>0</v>
      </c>
      <c r="BK72" s="19">
        <v>0</v>
      </c>
      <c r="BL72" s="19">
        <v>0</v>
      </c>
      <c r="BM72" s="19">
        <v>0</v>
      </c>
      <c r="BN72" s="19">
        <v>0</v>
      </c>
      <c r="BO72" s="19">
        <v>0</v>
      </c>
      <c r="BP72" s="19">
        <v>0</v>
      </c>
      <c r="BQ72" s="19">
        <v>0</v>
      </c>
      <c r="BR72" s="19">
        <v>0</v>
      </c>
      <c r="BS72" s="19">
        <v>0</v>
      </c>
      <c r="BT72" s="19">
        <v>0</v>
      </c>
      <c r="BU72" s="19">
        <v>0</v>
      </c>
      <c r="BV72" s="19">
        <v>0</v>
      </c>
      <c r="BW72" s="19">
        <v>0</v>
      </c>
      <c r="BX72" s="19">
        <v>0</v>
      </c>
      <c r="BY72" s="19">
        <v>0</v>
      </c>
      <c r="BZ72" s="19">
        <v>0</v>
      </c>
      <c r="CA72" s="18" t="str">
        <f t="shared" si="30"/>
        <v>54</v>
      </c>
      <c r="CB72" s="18" t="s">
        <v>25</v>
      </c>
      <c r="CC72" s="18">
        <f t="shared" si="28"/>
        <v>137</v>
      </c>
      <c r="CD72" s="16" t="str">
        <f t="shared" si="31"/>
        <v>7B010189AA012800650066006700680069006A006B006C006D006E00C900CA00CB00CC00CD00CE000000D000D100D2012D012E012F0130013101320133013401350136019101920193019401950196019701980199019A000000000000000000000000000000000000000000000000000000000000000000000000000000000000000000000000547D</v>
      </c>
      <c r="CE72" s="95">
        <v>71</v>
      </c>
      <c r="CF72" s="21"/>
      <c r="CG72" s="18" t="str">
        <f t="shared" si="32"/>
        <v>00</v>
      </c>
      <c r="CH72" s="18">
        <f t="shared" si="33"/>
        <v>0</v>
      </c>
      <c r="CI72" s="20"/>
      <c r="CJ72" s="21"/>
    </row>
    <row r="73" spans="1:88" ht="49.5">
      <c r="A73" s="27"/>
      <c r="B73" s="170"/>
      <c r="C73" s="167" t="s">
        <v>488</v>
      </c>
      <c r="D73" s="104"/>
      <c r="E73" s="16">
        <v>2</v>
      </c>
      <c r="F73" s="101" t="str">
        <f t="shared" si="13"/>
        <v>01516</v>
      </c>
      <c r="G73" s="25" t="s">
        <v>527</v>
      </c>
      <c r="H73" s="18" t="s">
        <v>18</v>
      </c>
      <c r="I73" s="18">
        <v>1</v>
      </c>
      <c r="J73" s="18">
        <v>1</v>
      </c>
      <c r="K73" s="18">
        <v>89</v>
      </c>
      <c r="L73" s="18" t="s">
        <v>505</v>
      </c>
      <c r="M73" s="18">
        <v>1</v>
      </c>
      <c r="N73" s="18">
        <v>28</v>
      </c>
      <c r="O73" s="19">
        <v>65</v>
      </c>
      <c r="P73" s="19">
        <v>66</v>
      </c>
      <c r="Q73" s="19">
        <v>67</v>
      </c>
      <c r="R73" s="19">
        <v>68</v>
      </c>
      <c r="S73" s="19">
        <v>69</v>
      </c>
      <c r="T73" s="19" t="s">
        <v>507</v>
      </c>
      <c r="U73" s="19" t="s">
        <v>508</v>
      </c>
      <c r="V73" s="19" t="s">
        <v>509</v>
      </c>
      <c r="W73" s="19" t="s">
        <v>510</v>
      </c>
      <c r="X73" s="19" t="s">
        <v>511</v>
      </c>
      <c r="Y73" s="19" t="s">
        <v>512</v>
      </c>
      <c r="Z73" s="19" t="s">
        <v>513</v>
      </c>
      <c r="AA73" s="19" t="s">
        <v>514</v>
      </c>
      <c r="AB73" s="19" t="s">
        <v>515</v>
      </c>
      <c r="AC73" s="19" t="s">
        <v>516</v>
      </c>
      <c r="AD73" s="19" t="s">
        <v>517</v>
      </c>
      <c r="AE73" s="26" t="str">
        <f t="shared" ref="AE73:AE74" si="35">G73</f>
        <v>05EC</v>
      </c>
      <c r="AF73" s="19" t="s">
        <v>519</v>
      </c>
      <c r="AG73" s="19" t="s">
        <v>520</v>
      </c>
      <c r="AH73" s="19" t="s">
        <v>521</v>
      </c>
      <c r="AI73" s="19" t="s">
        <v>522</v>
      </c>
      <c r="AJ73" s="19" t="s">
        <v>523</v>
      </c>
      <c r="AK73" s="19" t="s">
        <v>524</v>
      </c>
      <c r="AL73" s="19">
        <v>130</v>
      </c>
      <c r="AM73" s="19">
        <v>131</v>
      </c>
      <c r="AN73" s="19">
        <v>132</v>
      </c>
      <c r="AO73" s="19">
        <v>133</v>
      </c>
      <c r="AP73" s="19">
        <v>134</v>
      </c>
      <c r="AQ73" s="19">
        <v>135</v>
      </c>
      <c r="AR73" s="19">
        <v>136</v>
      </c>
      <c r="AS73" s="19">
        <v>191</v>
      </c>
      <c r="AT73" s="19">
        <v>192</v>
      </c>
      <c r="AU73" s="19">
        <v>193</v>
      </c>
      <c r="AV73" s="19">
        <v>194</v>
      </c>
      <c r="AW73" s="19">
        <v>195</v>
      </c>
      <c r="AX73" s="19">
        <v>196</v>
      </c>
      <c r="AY73" s="19">
        <v>197</v>
      </c>
      <c r="AZ73" s="19">
        <v>198</v>
      </c>
      <c r="BA73" s="19">
        <v>199</v>
      </c>
      <c r="BB73" s="19" t="s">
        <v>525</v>
      </c>
      <c r="BC73" s="19">
        <v>0</v>
      </c>
      <c r="BD73" s="19">
        <v>0</v>
      </c>
      <c r="BE73" s="19">
        <v>0</v>
      </c>
      <c r="BF73" s="19">
        <v>0</v>
      </c>
      <c r="BG73" s="19">
        <v>0</v>
      </c>
      <c r="BH73" s="19">
        <v>0</v>
      </c>
      <c r="BI73" s="19">
        <v>0</v>
      </c>
      <c r="BJ73" s="19">
        <v>0</v>
      </c>
      <c r="BK73" s="19">
        <v>0</v>
      </c>
      <c r="BL73" s="19">
        <v>0</v>
      </c>
      <c r="BM73" s="19">
        <v>0</v>
      </c>
      <c r="BN73" s="19">
        <v>0</v>
      </c>
      <c r="BO73" s="19">
        <v>0</v>
      </c>
      <c r="BP73" s="19">
        <v>0</v>
      </c>
      <c r="BQ73" s="19">
        <v>0</v>
      </c>
      <c r="BR73" s="19">
        <v>0</v>
      </c>
      <c r="BS73" s="19">
        <v>0</v>
      </c>
      <c r="BT73" s="19">
        <v>0</v>
      </c>
      <c r="BU73" s="19">
        <v>0</v>
      </c>
      <c r="BV73" s="19">
        <v>0</v>
      </c>
      <c r="BW73" s="19">
        <v>0</v>
      </c>
      <c r="BX73" s="19">
        <v>0</v>
      </c>
      <c r="BY73" s="19">
        <v>0</v>
      </c>
      <c r="BZ73" s="19">
        <v>0</v>
      </c>
      <c r="CA73" s="18" t="str">
        <f t="shared" si="30"/>
        <v>40</v>
      </c>
      <c r="CB73" s="18" t="s">
        <v>25</v>
      </c>
      <c r="CC73" s="18">
        <f t="shared" si="28"/>
        <v>137</v>
      </c>
      <c r="CD73" s="16" t="str">
        <f t="shared" si="31"/>
        <v>7B010189AA012800650066006700680069006A006B006C006D006E00C900CA00CB00CC00CD00CE05EC00D000D100D2012D012E012F0130013101320133013401350136019101920193019401950196019701980199019A000000000000000000000000000000000000000000000000000000000000000000000000000000000000000000000000407D</v>
      </c>
      <c r="CE73" s="95">
        <v>72</v>
      </c>
      <c r="CF73" s="21"/>
      <c r="CG73" s="18" t="str">
        <f t="shared" si="32"/>
        <v>00</v>
      </c>
      <c r="CH73" s="18">
        <f t="shared" si="33"/>
        <v>0</v>
      </c>
      <c r="CI73" s="20"/>
      <c r="CJ73" s="21"/>
    </row>
    <row r="74" spans="1:88" ht="49.5">
      <c r="A74" s="27"/>
      <c r="B74" s="171"/>
      <c r="C74" s="168"/>
      <c r="D74" s="104"/>
      <c r="E74" s="16">
        <v>3</v>
      </c>
      <c r="F74" s="101" t="str">
        <f t="shared" si="13"/>
        <v>65535</v>
      </c>
      <c r="G74" s="25" t="s">
        <v>72</v>
      </c>
      <c r="H74" s="18" t="s">
        <v>18</v>
      </c>
      <c r="I74" s="18">
        <v>1</v>
      </c>
      <c r="J74" s="18">
        <v>1</v>
      </c>
      <c r="K74" s="18">
        <v>89</v>
      </c>
      <c r="L74" s="18" t="s">
        <v>505</v>
      </c>
      <c r="M74" s="18">
        <v>1</v>
      </c>
      <c r="N74" s="18">
        <v>28</v>
      </c>
      <c r="O74" s="19">
        <v>65</v>
      </c>
      <c r="P74" s="19">
        <v>66</v>
      </c>
      <c r="Q74" s="19">
        <v>67</v>
      </c>
      <c r="R74" s="19">
        <v>68</v>
      </c>
      <c r="S74" s="19">
        <v>69</v>
      </c>
      <c r="T74" s="19" t="s">
        <v>507</v>
      </c>
      <c r="U74" s="19" t="s">
        <v>508</v>
      </c>
      <c r="V74" s="19" t="s">
        <v>509</v>
      </c>
      <c r="W74" s="19" t="s">
        <v>510</v>
      </c>
      <c r="X74" s="19" t="s">
        <v>511</v>
      </c>
      <c r="Y74" s="19" t="s">
        <v>512</v>
      </c>
      <c r="Z74" s="19" t="s">
        <v>513</v>
      </c>
      <c r="AA74" s="19" t="s">
        <v>514</v>
      </c>
      <c r="AB74" s="19" t="s">
        <v>515</v>
      </c>
      <c r="AC74" s="19" t="s">
        <v>516</v>
      </c>
      <c r="AD74" s="19" t="s">
        <v>517</v>
      </c>
      <c r="AE74" s="26" t="str">
        <f t="shared" si="35"/>
        <v>FFFF</v>
      </c>
      <c r="AF74" s="19" t="s">
        <v>519</v>
      </c>
      <c r="AG74" s="19" t="s">
        <v>520</v>
      </c>
      <c r="AH74" s="19" t="s">
        <v>521</v>
      </c>
      <c r="AI74" s="19" t="s">
        <v>522</v>
      </c>
      <c r="AJ74" s="19" t="s">
        <v>523</v>
      </c>
      <c r="AK74" s="19" t="s">
        <v>524</v>
      </c>
      <c r="AL74" s="19">
        <v>130</v>
      </c>
      <c r="AM74" s="19">
        <v>131</v>
      </c>
      <c r="AN74" s="19">
        <v>132</v>
      </c>
      <c r="AO74" s="19">
        <v>133</v>
      </c>
      <c r="AP74" s="19">
        <v>134</v>
      </c>
      <c r="AQ74" s="19">
        <v>135</v>
      </c>
      <c r="AR74" s="19">
        <v>136</v>
      </c>
      <c r="AS74" s="19">
        <v>191</v>
      </c>
      <c r="AT74" s="19">
        <v>192</v>
      </c>
      <c r="AU74" s="19">
        <v>193</v>
      </c>
      <c r="AV74" s="19">
        <v>194</v>
      </c>
      <c r="AW74" s="19">
        <v>195</v>
      </c>
      <c r="AX74" s="19">
        <v>196</v>
      </c>
      <c r="AY74" s="19">
        <v>197</v>
      </c>
      <c r="AZ74" s="19">
        <v>198</v>
      </c>
      <c r="BA74" s="19">
        <v>199</v>
      </c>
      <c r="BB74" s="19" t="s">
        <v>525</v>
      </c>
      <c r="BC74" s="19">
        <v>0</v>
      </c>
      <c r="BD74" s="19">
        <v>0</v>
      </c>
      <c r="BE74" s="19">
        <v>0</v>
      </c>
      <c r="BF74" s="19">
        <v>0</v>
      </c>
      <c r="BG74" s="19">
        <v>0</v>
      </c>
      <c r="BH74" s="19">
        <v>0</v>
      </c>
      <c r="BI74" s="19">
        <v>0</v>
      </c>
      <c r="BJ74" s="19">
        <v>0</v>
      </c>
      <c r="BK74" s="19">
        <v>0</v>
      </c>
      <c r="BL74" s="19">
        <v>0</v>
      </c>
      <c r="BM74" s="19">
        <v>0</v>
      </c>
      <c r="BN74" s="19">
        <v>0</v>
      </c>
      <c r="BO74" s="19">
        <v>0</v>
      </c>
      <c r="BP74" s="19">
        <v>0</v>
      </c>
      <c r="BQ74" s="19">
        <v>0</v>
      </c>
      <c r="BR74" s="19">
        <v>0</v>
      </c>
      <c r="BS74" s="19">
        <v>0</v>
      </c>
      <c r="BT74" s="19">
        <v>0</v>
      </c>
      <c r="BU74" s="19">
        <v>0</v>
      </c>
      <c r="BV74" s="19">
        <v>0</v>
      </c>
      <c r="BW74" s="19">
        <v>0</v>
      </c>
      <c r="BX74" s="19">
        <v>0</v>
      </c>
      <c r="BY74" s="19">
        <v>0</v>
      </c>
      <c r="BZ74" s="19">
        <v>0</v>
      </c>
      <c r="CA74" s="18" t="str">
        <f t="shared" si="30"/>
        <v>55</v>
      </c>
      <c r="CB74" s="18" t="s">
        <v>25</v>
      </c>
      <c r="CC74" s="18">
        <f t="shared" si="28"/>
        <v>137</v>
      </c>
      <c r="CD74" s="16" t="str">
        <f t="shared" si="31"/>
        <v>7B010189AA012800650066006700680069006A006B006C006D006E00C900CA00CB00CC00CD00CEFFFF00D000D100D2012D012E012F0130013101320133013401350136019101920193019401950196019701980199019A000000000000000000000000000000000000000000000000000000000000000000000000000000000000000000000000557D</v>
      </c>
      <c r="CE74" s="95">
        <v>73</v>
      </c>
      <c r="CF74" s="21"/>
      <c r="CG74" s="18" t="str">
        <f t="shared" si="32"/>
        <v>00</v>
      </c>
      <c r="CH74" s="18">
        <f t="shared" si="33"/>
        <v>0</v>
      </c>
      <c r="CI74" s="20"/>
      <c r="CJ74" s="21"/>
    </row>
    <row r="75" spans="1:88" ht="49.5">
      <c r="A75" s="27"/>
      <c r="B75" s="169">
        <v>41</v>
      </c>
      <c r="C75" s="105" t="s">
        <v>462</v>
      </c>
      <c r="D75" s="104" t="s">
        <v>739</v>
      </c>
      <c r="E75" s="16">
        <v>1</v>
      </c>
      <c r="F75" s="101" t="str">
        <f t="shared" si="13"/>
        <v>00000</v>
      </c>
      <c r="G75" s="25">
        <v>0</v>
      </c>
      <c r="H75" s="18" t="s">
        <v>18</v>
      </c>
      <c r="I75" s="18">
        <v>1</v>
      </c>
      <c r="J75" s="18">
        <v>1</v>
      </c>
      <c r="K75" s="18">
        <v>89</v>
      </c>
      <c r="L75" s="18" t="s">
        <v>505</v>
      </c>
      <c r="M75" s="18">
        <v>1</v>
      </c>
      <c r="N75" s="18">
        <v>28</v>
      </c>
      <c r="O75" s="19">
        <v>65</v>
      </c>
      <c r="P75" s="19">
        <v>66</v>
      </c>
      <c r="Q75" s="19">
        <v>67</v>
      </c>
      <c r="R75" s="19">
        <v>68</v>
      </c>
      <c r="S75" s="19">
        <v>69</v>
      </c>
      <c r="T75" s="19" t="s">
        <v>507</v>
      </c>
      <c r="U75" s="19" t="s">
        <v>508</v>
      </c>
      <c r="V75" s="19" t="s">
        <v>509</v>
      </c>
      <c r="W75" s="19" t="s">
        <v>510</v>
      </c>
      <c r="X75" s="19" t="s">
        <v>511</v>
      </c>
      <c r="Y75" s="19" t="s">
        <v>512</v>
      </c>
      <c r="Z75" s="19" t="s">
        <v>513</v>
      </c>
      <c r="AA75" s="19" t="s">
        <v>514</v>
      </c>
      <c r="AB75" s="19" t="s">
        <v>515</v>
      </c>
      <c r="AC75" s="19" t="s">
        <v>516</v>
      </c>
      <c r="AD75" s="19" t="s">
        <v>517</v>
      </c>
      <c r="AE75" s="19" t="s">
        <v>518</v>
      </c>
      <c r="AF75" s="26">
        <f>G75</f>
        <v>0</v>
      </c>
      <c r="AG75" s="19" t="s">
        <v>520</v>
      </c>
      <c r="AH75" s="19" t="s">
        <v>521</v>
      </c>
      <c r="AI75" s="19" t="s">
        <v>522</v>
      </c>
      <c r="AJ75" s="19" t="s">
        <v>523</v>
      </c>
      <c r="AK75" s="19" t="s">
        <v>524</v>
      </c>
      <c r="AL75" s="19">
        <v>130</v>
      </c>
      <c r="AM75" s="19">
        <v>131</v>
      </c>
      <c r="AN75" s="19">
        <v>132</v>
      </c>
      <c r="AO75" s="19">
        <v>133</v>
      </c>
      <c r="AP75" s="19">
        <v>134</v>
      </c>
      <c r="AQ75" s="19">
        <v>135</v>
      </c>
      <c r="AR75" s="19">
        <v>136</v>
      </c>
      <c r="AS75" s="19">
        <v>191</v>
      </c>
      <c r="AT75" s="19">
        <v>192</v>
      </c>
      <c r="AU75" s="19">
        <v>193</v>
      </c>
      <c r="AV75" s="19">
        <v>194</v>
      </c>
      <c r="AW75" s="19">
        <v>195</v>
      </c>
      <c r="AX75" s="19">
        <v>196</v>
      </c>
      <c r="AY75" s="19">
        <v>197</v>
      </c>
      <c r="AZ75" s="19">
        <v>198</v>
      </c>
      <c r="BA75" s="19">
        <v>199</v>
      </c>
      <c r="BB75" s="19" t="s">
        <v>525</v>
      </c>
      <c r="BC75" s="19">
        <v>0</v>
      </c>
      <c r="BD75" s="19">
        <v>0</v>
      </c>
      <c r="BE75" s="19">
        <v>0</v>
      </c>
      <c r="BF75" s="19">
        <v>0</v>
      </c>
      <c r="BG75" s="19">
        <v>0</v>
      </c>
      <c r="BH75" s="19">
        <v>0</v>
      </c>
      <c r="BI75" s="19">
        <v>0</v>
      </c>
      <c r="BJ75" s="19">
        <v>0</v>
      </c>
      <c r="BK75" s="19">
        <v>0</v>
      </c>
      <c r="BL75" s="19">
        <v>0</v>
      </c>
      <c r="BM75" s="19">
        <v>0</v>
      </c>
      <c r="BN75" s="19">
        <v>0</v>
      </c>
      <c r="BO75" s="19">
        <v>0</v>
      </c>
      <c r="BP75" s="19">
        <v>0</v>
      </c>
      <c r="BQ75" s="19">
        <v>0</v>
      </c>
      <c r="BR75" s="19">
        <v>0</v>
      </c>
      <c r="BS75" s="19">
        <v>0</v>
      </c>
      <c r="BT75" s="19">
        <v>0</v>
      </c>
      <c r="BU75" s="19">
        <v>0</v>
      </c>
      <c r="BV75" s="19">
        <v>0</v>
      </c>
      <c r="BW75" s="19">
        <v>0</v>
      </c>
      <c r="BX75" s="19">
        <v>0</v>
      </c>
      <c r="BY75" s="19">
        <v>0</v>
      </c>
      <c r="BZ75" s="19">
        <v>0</v>
      </c>
      <c r="CA75" s="18" t="str">
        <f t="shared" si="30"/>
        <v>55</v>
      </c>
      <c r="CB75" s="18" t="s">
        <v>25</v>
      </c>
      <c r="CC75" s="18">
        <f t="shared" si="28"/>
        <v>137</v>
      </c>
      <c r="CD75" s="16" t="str">
        <f t="shared" si="31"/>
        <v>7B010189AA012800650066006700680069006A006B006C006D006E00C900CA00CB00CC00CD00CE00CF000000D100D2012D012E012F0130013101320133013401350136019101920193019401950196019701980199019A000000000000000000000000000000000000000000000000000000000000000000000000000000000000000000000000557D</v>
      </c>
      <c r="CE75" s="95">
        <v>74</v>
      </c>
      <c r="CF75" s="21"/>
      <c r="CG75" s="18" t="str">
        <f t="shared" si="32"/>
        <v>00</v>
      </c>
      <c r="CH75" s="18">
        <f t="shared" si="33"/>
        <v>0</v>
      </c>
      <c r="CI75" s="20"/>
      <c r="CJ75" s="21"/>
    </row>
    <row r="76" spans="1:88" ht="49.5">
      <c r="A76" s="27"/>
      <c r="B76" s="170"/>
      <c r="C76" s="167" t="s">
        <v>487</v>
      </c>
      <c r="D76" s="104"/>
      <c r="E76" s="16">
        <v>2</v>
      </c>
      <c r="F76" s="101" t="str">
        <f t="shared" si="13"/>
        <v>01516</v>
      </c>
      <c r="G76" s="25" t="s">
        <v>527</v>
      </c>
      <c r="H76" s="18" t="s">
        <v>18</v>
      </c>
      <c r="I76" s="18">
        <v>1</v>
      </c>
      <c r="J76" s="18">
        <v>1</v>
      </c>
      <c r="K76" s="18">
        <v>89</v>
      </c>
      <c r="L76" s="18" t="s">
        <v>505</v>
      </c>
      <c r="M76" s="18">
        <v>1</v>
      </c>
      <c r="N76" s="18">
        <v>28</v>
      </c>
      <c r="O76" s="19">
        <v>65</v>
      </c>
      <c r="P76" s="19">
        <v>66</v>
      </c>
      <c r="Q76" s="19">
        <v>67</v>
      </c>
      <c r="R76" s="19">
        <v>68</v>
      </c>
      <c r="S76" s="19">
        <v>69</v>
      </c>
      <c r="T76" s="19" t="s">
        <v>507</v>
      </c>
      <c r="U76" s="19" t="s">
        <v>508</v>
      </c>
      <c r="V76" s="19" t="s">
        <v>509</v>
      </c>
      <c r="W76" s="19" t="s">
        <v>510</v>
      </c>
      <c r="X76" s="19" t="s">
        <v>511</v>
      </c>
      <c r="Y76" s="19" t="s">
        <v>512</v>
      </c>
      <c r="Z76" s="19" t="s">
        <v>513</v>
      </c>
      <c r="AA76" s="19" t="s">
        <v>514</v>
      </c>
      <c r="AB76" s="19" t="s">
        <v>515</v>
      </c>
      <c r="AC76" s="19" t="s">
        <v>516</v>
      </c>
      <c r="AD76" s="19" t="s">
        <v>517</v>
      </c>
      <c r="AE76" s="19" t="s">
        <v>518</v>
      </c>
      <c r="AF76" s="26" t="str">
        <f t="shared" ref="AF76:AF77" si="36">G76</f>
        <v>05EC</v>
      </c>
      <c r="AG76" s="19" t="s">
        <v>520</v>
      </c>
      <c r="AH76" s="19" t="s">
        <v>521</v>
      </c>
      <c r="AI76" s="19" t="s">
        <v>522</v>
      </c>
      <c r="AJ76" s="19" t="s">
        <v>523</v>
      </c>
      <c r="AK76" s="19" t="s">
        <v>524</v>
      </c>
      <c r="AL76" s="19">
        <v>130</v>
      </c>
      <c r="AM76" s="19">
        <v>131</v>
      </c>
      <c r="AN76" s="19">
        <v>132</v>
      </c>
      <c r="AO76" s="19">
        <v>133</v>
      </c>
      <c r="AP76" s="19">
        <v>134</v>
      </c>
      <c r="AQ76" s="19">
        <v>135</v>
      </c>
      <c r="AR76" s="19">
        <v>136</v>
      </c>
      <c r="AS76" s="19">
        <v>191</v>
      </c>
      <c r="AT76" s="19">
        <v>192</v>
      </c>
      <c r="AU76" s="19">
        <v>193</v>
      </c>
      <c r="AV76" s="19">
        <v>194</v>
      </c>
      <c r="AW76" s="19">
        <v>195</v>
      </c>
      <c r="AX76" s="19">
        <v>196</v>
      </c>
      <c r="AY76" s="19">
        <v>197</v>
      </c>
      <c r="AZ76" s="19">
        <v>198</v>
      </c>
      <c r="BA76" s="19">
        <v>199</v>
      </c>
      <c r="BB76" s="19" t="s">
        <v>525</v>
      </c>
      <c r="BC76" s="19">
        <v>0</v>
      </c>
      <c r="BD76" s="19">
        <v>0</v>
      </c>
      <c r="BE76" s="19">
        <v>0</v>
      </c>
      <c r="BF76" s="19">
        <v>0</v>
      </c>
      <c r="BG76" s="19">
        <v>0</v>
      </c>
      <c r="BH76" s="19">
        <v>0</v>
      </c>
      <c r="BI76" s="19">
        <v>0</v>
      </c>
      <c r="BJ76" s="19">
        <v>0</v>
      </c>
      <c r="BK76" s="19">
        <v>0</v>
      </c>
      <c r="BL76" s="19">
        <v>0</v>
      </c>
      <c r="BM76" s="19">
        <v>0</v>
      </c>
      <c r="BN76" s="19">
        <v>0</v>
      </c>
      <c r="BO76" s="19">
        <v>0</v>
      </c>
      <c r="BP76" s="19">
        <v>0</v>
      </c>
      <c r="BQ76" s="19">
        <v>0</v>
      </c>
      <c r="BR76" s="19">
        <v>0</v>
      </c>
      <c r="BS76" s="19">
        <v>0</v>
      </c>
      <c r="BT76" s="19">
        <v>0</v>
      </c>
      <c r="BU76" s="19">
        <v>0</v>
      </c>
      <c r="BV76" s="19">
        <v>0</v>
      </c>
      <c r="BW76" s="19">
        <v>0</v>
      </c>
      <c r="BX76" s="19">
        <v>0</v>
      </c>
      <c r="BY76" s="19">
        <v>0</v>
      </c>
      <c r="BZ76" s="19">
        <v>0</v>
      </c>
      <c r="CA76" s="18" t="str">
        <f t="shared" si="30"/>
        <v>41</v>
      </c>
      <c r="CB76" s="18" t="s">
        <v>25</v>
      </c>
      <c r="CC76" s="18">
        <f t="shared" si="28"/>
        <v>137</v>
      </c>
      <c r="CD76" s="16" t="str">
        <f t="shared" si="31"/>
        <v>7B010189AA012800650066006700680069006A006B006C006D006E00C900CA00CB00CC00CD00CE00CF05EC00D100D2012D012E012F0130013101320133013401350136019101920193019401950196019701980199019A000000000000000000000000000000000000000000000000000000000000000000000000000000000000000000000000417D</v>
      </c>
      <c r="CE76" s="95">
        <v>75</v>
      </c>
      <c r="CF76" s="21"/>
      <c r="CG76" s="18" t="str">
        <f t="shared" si="32"/>
        <v>00</v>
      </c>
      <c r="CH76" s="18">
        <f t="shared" si="33"/>
        <v>0</v>
      </c>
      <c r="CI76" s="20"/>
      <c r="CJ76" s="21"/>
    </row>
    <row r="77" spans="1:88" ht="49.5">
      <c r="A77" s="27"/>
      <c r="B77" s="171"/>
      <c r="C77" s="168"/>
      <c r="D77" s="104"/>
      <c r="E77" s="16">
        <v>3</v>
      </c>
      <c r="F77" s="101" t="str">
        <f t="shared" si="13"/>
        <v>65535</v>
      </c>
      <c r="G77" s="25" t="s">
        <v>72</v>
      </c>
      <c r="H77" s="18" t="s">
        <v>18</v>
      </c>
      <c r="I77" s="18">
        <v>1</v>
      </c>
      <c r="J77" s="18">
        <v>1</v>
      </c>
      <c r="K77" s="18">
        <v>89</v>
      </c>
      <c r="L77" s="18" t="s">
        <v>505</v>
      </c>
      <c r="M77" s="18">
        <v>1</v>
      </c>
      <c r="N77" s="18">
        <v>28</v>
      </c>
      <c r="O77" s="19">
        <v>65</v>
      </c>
      <c r="P77" s="19">
        <v>66</v>
      </c>
      <c r="Q77" s="19">
        <v>67</v>
      </c>
      <c r="R77" s="19">
        <v>68</v>
      </c>
      <c r="S77" s="19">
        <v>69</v>
      </c>
      <c r="T77" s="19" t="s">
        <v>507</v>
      </c>
      <c r="U77" s="19" t="s">
        <v>508</v>
      </c>
      <c r="V77" s="19" t="s">
        <v>509</v>
      </c>
      <c r="W77" s="19" t="s">
        <v>510</v>
      </c>
      <c r="X77" s="19" t="s">
        <v>511</v>
      </c>
      <c r="Y77" s="19" t="s">
        <v>512</v>
      </c>
      <c r="Z77" s="19" t="s">
        <v>513</v>
      </c>
      <c r="AA77" s="19" t="s">
        <v>514</v>
      </c>
      <c r="AB77" s="19" t="s">
        <v>515</v>
      </c>
      <c r="AC77" s="19" t="s">
        <v>516</v>
      </c>
      <c r="AD77" s="19" t="s">
        <v>517</v>
      </c>
      <c r="AE77" s="19" t="s">
        <v>518</v>
      </c>
      <c r="AF77" s="26" t="str">
        <f t="shared" si="36"/>
        <v>FFFF</v>
      </c>
      <c r="AG77" s="19" t="s">
        <v>520</v>
      </c>
      <c r="AH77" s="19" t="s">
        <v>521</v>
      </c>
      <c r="AI77" s="19" t="s">
        <v>522</v>
      </c>
      <c r="AJ77" s="19" t="s">
        <v>523</v>
      </c>
      <c r="AK77" s="19" t="s">
        <v>524</v>
      </c>
      <c r="AL77" s="19">
        <v>130</v>
      </c>
      <c r="AM77" s="19">
        <v>131</v>
      </c>
      <c r="AN77" s="19">
        <v>132</v>
      </c>
      <c r="AO77" s="19">
        <v>133</v>
      </c>
      <c r="AP77" s="19">
        <v>134</v>
      </c>
      <c r="AQ77" s="19">
        <v>135</v>
      </c>
      <c r="AR77" s="19">
        <v>136</v>
      </c>
      <c r="AS77" s="19">
        <v>191</v>
      </c>
      <c r="AT77" s="19">
        <v>192</v>
      </c>
      <c r="AU77" s="19">
        <v>193</v>
      </c>
      <c r="AV77" s="19">
        <v>194</v>
      </c>
      <c r="AW77" s="19">
        <v>195</v>
      </c>
      <c r="AX77" s="19">
        <v>196</v>
      </c>
      <c r="AY77" s="19">
        <v>197</v>
      </c>
      <c r="AZ77" s="19">
        <v>198</v>
      </c>
      <c r="BA77" s="19">
        <v>199</v>
      </c>
      <c r="BB77" s="19" t="s">
        <v>525</v>
      </c>
      <c r="BC77" s="19">
        <v>0</v>
      </c>
      <c r="BD77" s="19">
        <v>0</v>
      </c>
      <c r="BE77" s="19">
        <v>0</v>
      </c>
      <c r="BF77" s="19">
        <v>0</v>
      </c>
      <c r="BG77" s="19">
        <v>0</v>
      </c>
      <c r="BH77" s="19">
        <v>0</v>
      </c>
      <c r="BI77" s="19">
        <v>0</v>
      </c>
      <c r="BJ77" s="19">
        <v>0</v>
      </c>
      <c r="BK77" s="19">
        <v>0</v>
      </c>
      <c r="BL77" s="19">
        <v>0</v>
      </c>
      <c r="BM77" s="19">
        <v>0</v>
      </c>
      <c r="BN77" s="19">
        <v>0</v>
      </c>
      <c r="BO77" s="19">
        <v>0</v>
      </c>
      <c r="BP77" s="19">
        <v>0</v>
      </c>
      <c r="BQ77" s="19">
        <v>0</v>
      </c>
      <c r="BR77" s="19">
        <v>0</v>
      </c>
      <c r="BS77" s="19">
        <v>0</v>
      </c>
      <c r="BT77" s="19">
        <v>0</v>
      </c>
      <c r="BU77" s="19">
        <v>0</v>
      </c>
      <c r="BV77" s="19">
        <v>0</v>
      </c>
      <c r="BW77" s="19">
        <v>0</v>
      </c>
      <c r="BX77" s="19">
        <v>0</v>
      </c>
      <c r="BY77" s="19">
        <v>0</v>
      </c>
      <c r="BZ77" s="19">
        <v>0</v>
      </c>
      <c r="CA77" s="18" t="str">
        <f t="shared" si="30"/>
        <v>54</v>
      </c>
      <c r="CB77" s="18" t="s">
        <v>25</v>
      </c>
      <c r="CC77" s="18">
        <f t="shared" si="28"/>
        <v>137</v>
      </c>
      <c r="CD77" s="16" t="str">
        <f t="shared" si="31"/>
        <v>7B010189AA012800650066006700680069006A006B006C006D006E00C900CA00CB00CC00CD00CE00CFFFFF00D100D2012D012E012F0130013101320133013401350136019101920193019401950196019701980199019A000000000000000000000000000000000000000000000000000000000000000000000000000000000000000000000000547D</v>
      </c>
      <c r="CE77" s="95">
        <v>76</v>
      </c>
      <c r="CF77" s="21"/>
      <c r="CG77" s="18" t="str">
        <f t="shared" si="32"/>
        <v>00</v>
      </c>
      <c r="CH77" s="18">
        <f t="shared" si="33"/>
        <v>0</v>
      </c>
      <c r="CI77" s="20"/>
      <c r="CJ77" s="21"/>
    </row>
    <row r="78" spans="1:88" ht="49.5">
      <c r="A78" s="27"/>
      <c r="B78" s="169">
        <v>43</v>
      </c>
      <c r="C78" s="105" t="s">
        <v>462</v>
      </c>
      <c r="D78" s="104" t="s">
        <v>739</v>
      </c>
      <c r="E78" s="16">
        <v>1</v>
      </c>
      <c r="F78" s="101" t="str">
        <f t="shared" si="13"/>
        <v>00000</v>
      </c>
      <c r="G78" s="25">
        <v>0</v>
      </c>
      <c r="H78" s="18" t="s">
        <v>18</v>
      </c>
      <c r="I78" s="18">
        <v>1</v>
      </c>
      <c r="J78" s="18">
        <v>1</v>
      </c>
      <c r="K78" s="18">
        <v>89</v>
      </c>
      <c r="L78" s="18" t="s">
        <v>505</v>
      </c>
      <c r="M78" s="18">
        <v>1</v>
      </c>
      <c r="N78" s="18">
        <v>28</v>
      </c>
      <c r="O78" s="19">
        <v>65</v>
      </c>
      <c r="P78" s="19">
        <v>66</v>
      </c>
      <c r="Q78" s="19">
        <v>67</v>
      </c>
      <c r="R78" s="19">
        <v>68</v>
      </c>
      <c r="S78" s="19">
        <v>69</v>
      </c>
      <c r="T78" s="19" t="s">
        <v>507</v>
      </c>
      <c r="U78" s="19" t="s">
        <v>508</v>
      </c>
      <c r="V78" s="19" t="s">
        <v>509</v>
      </c>
      <c r="W78" s="19" t="s">
        <v>510</v>
      </c>
      <c r="X78" s="19" t="s">
        <v>511</v>
      </c>
      <c r="Y78" s="19" t="s">
        <v>512</v>
      </c>
      <c r="Z78" s="19" t="s">
        <v>513</v>
      </c>
      <c r="AA78" s="19" t="s">
        <v>514</v>
      </c>
      <c r="AB78" s="19" t="s">
        <v>515</v>
      </c>
      <c r="AC78" s="19" t="s">
        <v>516</v>
      </c>
      <c r="AD78" s="19" t="s">
        <v>517</v>
      </c>
      <c r="AE78" s="19" t="s">
        <v>518</v>
      </c>
      <c r="AF78" s="19" t="s">
        <v>519</v>
      </c>
      <c r="AG78" s="26">
        <f>G78</f>
        <v>0</v>
      </c>
      <c r="AH78" s="19" t="s">
        <v>521</v>
      </c>
      <c r="AI78" s="19" t="s">
        <v>522</v>
      </c>
      <c r="AJ78" s="19" t="s">
        <v>523</v>
      </c>
      <c r="AK78" s="19" t="s">
        <v>524</v>
      </c>
      <c r="AL78" s="19">
        <v>130</v>
      </c>
      <c r="AM78" s="19">
        <v>131</v>
      </c>
      <c r="AN78" s="19">
        <v>132</v>
      </c>
      <c r="AO78" s="19">
        <v>133</v>
      </c>
      <c r="AP78" s="19">
        <v>134</v>
      </c>
      <c r="AQ78" s="19">
        <v>135</v>
      </c>
      <c r="AR78" s="19">
        <v>136</v>
      </c>
      <c r="AS78" s="19">
        <v>191</v>
      </c>
      <c r="AT78" s="19">
        <v>192</v>
      </c>
      <c r="AU78" s="19">
        <v>193</v>
      </c>
      <c r="AV78" s="19">
        <v>194</v>
      </c>
      <c r="AW78" s="19">
        <v>195</v>
      </c>
      <c r="AX78" s="19">
        <v>196</v>
      </c>
      <c r="AY78" s="19">
        <v>197</v>
      </c>
      <c r="AZ78" s="19">
        <v>198</v>
      </c>
      <c r="BA78" s="19">
        <v>199</v>
      </c>
      <c r="BB78" s="19" t="s">
        <v>525</v>
      </c>
      <c r="BC78" s="19">
        <v>0</v>
      </c>
      <c r="BD78" s="19">
        <v>0</v>
      </c>
      <c r="BE78" s="19">
        <v>0</v>
      </c>
      <c r="BF78" s="19">
        <v>0</v>
      </c>
      <c r="BG78" s="19">
        <v>0</v>
      </c>
      <c r="BH78" s="19">
        <v>0</v>
      </c>
      <c r="BI78" s="19">
        <v>0</v>
      </c>
      <c r="BJ78" s="19">
        <v>0</v>
      </c>
      <c r="BK78" s="19">
        <v>0</v>
      </c>
      <c r="BL78" s="19">
        <v>0</v>
      </c>
      <c r="BM78" s="19">
        <v>0</v>
      </c>
      <c r="BN78" s="19">
        <v>0</v>
      </c>
      <c r="BO78" s="19">
        <v>0</v>
      </c>
      <c r="BP78" s="19">
        <v>0</v>
      </c>
      <c r="BQ78" s="19">
        <v>0</v>
      </c>
      <c r="BR78" s="19">
        <v>0</v>
      </c>
      <c r="BS78" s="19">
        <v>0</v>
      </c>
      <c r="BT78" s="19">
        <v>0</v>
      </c>
      <c r="BU78" s="19">
        <v>0</v>
      </c>
      <c r="BV78" s="19">
        <v>0</v>
      </c>
      <c r="BW78" s="19">
        <v>0</v>
      </c>
      <c r="BX78" s="19">
        <v>0</v>
      </c>
      <c r="BY78" s="19">
        <v>0</v>
      </c>
      <c r="BZ78" s="19">
        <v>0</v>
      </c>
      <c r="CA78" s="18" t="str">
        <f t="shared" si="30"/>
        <v>54</v>
      </c>
      <c r="CB78" s="18" t="s">
        <v>25</v>
      </c>
      <c r="CC78" s="18">
        <f t="shared" si="28"/>
        <v>137</v>
      </c>
      <c r="CD78" s="16" t="str">
        <f t="shared" si="31"/>
        <v>7B010189AA012800650066006700680069006A006B006C006D006E00C900CA00CB00CC00CD00CE00CF00D0000000D2012D012E012F0130013101320133013401350136019101920193019401950196019701980199019A000000000000000000000000000000000000000000000000000000000000000000000000000000000000000000000000547D</v>
      </c>
      <c r="CE78" s="95">
        <v>77</v>
      </c>
      <c r="CF78" s="21"/>
      <c r="CG78" s="18" t="str">
        <f t="shared" si="32"/>
        <v>00</v>
      </c>
      <c r="CH78" s="18">
        <f t="shared" si="33"/>
        <v>0</v>
      </c>
      <c r="CI78" s="20"/>
      <c r="CJ78" s="21"/>
    </row>
    <row r="79" spans="1:88" ht="49.5">
      <c r="A79" s="27"/>
      <c r="B79" s="170"/>
      <c r="C79" s="167" t="s">
        <v>486</v>
      </c>
      <c r="D79" s="104"/>
      <c r="E79" s="16">
        <v>2</v>
      </c>
      <c r="F79" s="101" t="str">
        <f t="shared" si="13"/>
        <v>01516</v>
      </c>
      <c r="G79" s="25" t="s">
        <v>527</v>
      </c>
      <c r="H79" s="18" t="s">
        <v>18</v>
      </c>
      <c r="I79" s="18">
        <v>1</v>
      </c>
      <c r="J79" s="18">
        <v>1</v>
      </c>
      <c r="K79" s="18">
        <v>89</v>
      </c>
      <c r="L79" s="18" t="s">
        <v>505</v>
      </c>
      <c r="M79" s="18">
        <v>1</v>
      </c>
      <c r="N79" s="18">
        <v>28</v>
      </c>
      <c r="O79" s="19">
        <v>65</v>
      </c>
      <c r="P79" s="19">
        <v>66</v>
      </c>
      <c r="Q79" s="19">
        <v>67</v>
      </c>
      <c r="R79" s="19">
        <v>68</v>
      </c>
      <c r="S79" s="19">
        <v>69</v>
      </c>
      <c r="T79" s="19" t="s">
        <v>507</v>
      </c>
      <c r="U79" s="19" t="s">
        <v>508</v>
      </c>
      <c r="V79" s="19" t="s">
        <v>509</v>
      </c>
      <c r="W79" s="19" t="s">
        <v>510</v>
      </c>
      <c r="X79" s="19" t="s">
        <v>511</v>
      </c>
      <c r="Y79" s="19" t="s">
        <v>512</v>
      </c>
      <c r="Z79" s="19" t="s">
        <v>513</v>
      </c>
      <c r="AA79" s="19" t="s">
        <v>514</v>
      </c>
      <c r="AB79" s="19" t="s">
        <v>515</v>
      </c>
      <c r="AC79" s="19" t="s">
        <v>516</v>
      </c>
      <c r="AD79" s="19" t="s">
        <v>517</v>
      </c>
      <c r="AE79" s="19" t="s">
        <v>518</v>
      </c>
      <c r="AF79" s="19" t="s">
        <v>519</v>
      </c>
      <c r="AG79" s="26" t="str">
        <f t="shared" ref="AG79:AG80" si="37">G79</f>
        <v>05EC</v>
      </c>
      <c r="AH79" s="19" t="s">
        <v>521</v>
      </c>
      <c r="AI79" s="19" t="s">
        <v>522</v>
      </c>
      <c r="AJ79" s="19" t="s">
        <v>523</v>
      </c>
      <c r="AK79" s="19" t="s">
        <v>524</v>
      </c>
      <c r="AL79" s="19">
        <v>130</v>
      </c>
      <c r="AM79" s="19">
        <v>131</v>
      </c>
      <c r="AN79" s="19">
        <v>132</v>
      </c>
      <c r="AO79" s="19">
        <v>133</v>
      </c>
      <c r="AP79" s="19">
        <v>134</v>
      </c>
      <c r="AQ79" s="19">
        <v>135</v>
      </c>
      <c r="AR79" s="19">
        <v>136</v>
      </c>
      <c r="AS79" s="19">
        <v>191</v>
      </c>
      <c r="AT79" s="19">
        <v>192</v>
      </c>
      <c r="AU79" s="19">
        <v>193</v>
      </c>
      <c r="AV79" s="19">
        <v>194</v>
      </c>
      <c r="AW79" s="19">
        <v>195</v>
      </c>
      <c r="AX79" s="19">
        <v>196</v>
      </c>
      <c r="AY79" s="19">
        <v>197</v>
      </c>
      <c r="AZ79" s="19">
        <v>198</v>
      </c>
      <c r="BA79" s="19">
        <v>199</v>
      </c>
      <c r="BB79" s="19" t="s">
        <v>525</v>
      </c>
      <c r="BC79" s="19">
        <v>0</v>
      </c>
      <c r="BD79" s="19">
        <v>0</v>
      </c>
      <c r="BE79" s="19">
        <v>0</v>
      </c>
      <c r="BF79" s="19">
        <v>0</v>
      </c>
      <c r="BG79" s="19">
        <v>0</v>
      </c>
      <c r="BH79" s="19">
        <v>0</v>
      </c>
      <c r="BI79" s="19">
        <v>0</v>
      </c>
      <c r="BJ79" s="19">
        <v>0</v>
      </c>
      <c r="BK79" s="19">
        <v>0</v>
      </c>
      <c r="BL79" s="19">
        <v>0</v>
      </c>
      <c r="BM79" s="19">
        <v>0</v>
      </c>
      <c r="BN79" s="19">
        <v>0</v>
      </c>
      <c r="BO79" s="19">
        <v>0</v>
      </c>
      <c r="BP79" s="19">
        <v>0</v>
      </c>
      <c r="BQ79" s="19">
        <v>0</v>
      </c>
      <c r="BR79" s="19">
        <v>0</v>
      </c>
      <c r="BS79" s="19">
        <v>0</v>
      </c>
      <c r="BT79" s="19">
        <v>0</v>
      </c>
      <c r="BU79" s="19">
        <v>0</v>
      </c>
      <c r="BV79" s="19">
        <v>0</v>
      </c>
      <c r="BW79" s="19">
        <v>0</v>
      </c>
      <c r="BX79" s="19">
        <v>0</v>
      </c>
      <c r="BY79" s="19">
        <v>0</v>
      </c>
      <c r="BZ79" s="19">
        <v>0</v>
      </c>
      <c r="CA79" s="18" t="str">
        <f t="shared" si="30"/>
        <v>40</v>
      </c>
      <c r="CB79" s="18" t="s">
        <v>25</v>
      </c>
      <c r="CC79" s="18">
        <f t="shared" si="28"/>
        <v>137</v>
      </c>
      <c r="CD79" s="16" t="str">
        <f t="shared" si="31"/>
        <v>7B010189AA012800650066006700680069006A006B006C006D006E00C900CA00CB00CC00CD00CE00CF00D005EC00D2012D012E012F0130013101320133013401350136019101920193019401950196019701980199019A000000000000000000000000000000000000000000000000000000000000000000000000000000000000000000000000407D</v>
      </c>
      <c r="CE79" s="95">
        <v>78</v>
      </c>
      <c r="CF79" s="21"/>
      <c r="CG79" s="18" t="str">
        <f t="shared" si="32"/>
        <v>00</v>
      </c>
      <c r="CH79" s="18">
        <f t="shared" si="33"/>
        <v>0</v>
      </c>
      <c r="CI79" s="20"/>
      <c r="CJ79" s="21"/>
    </row>
    <row r="80" spans="1:88" ht="49.5">
      <c r="A80" s="27"/>
      <c r="B80" s="171"/>
      <c r="C80" s="168"/>
      <c r="D80" s="104"/>
      <c r="E80" s="16">
        <v>3</v>
      </c>
      <c r="F80" s="101" t="str">
        <f t="shared" si="13"/>
        <v>65535</v>
      </c>
      <c r="G80" s="25" t="s">
        <v>72</v>
      </c>
      <c r="H80" s="18" t="s">
        <v>18</v>
      </c>
      <c r="I80" s="18">
        <v>1</v>
      </c>
      <c r="J80" s="18">
        <v>1</v>
      </c>
      <c r="K80" s="18">
        <v>89</v>
      </c>
      <c r="L80" s="18" t="s">
        <v>505</v>
      </c>
      <c r="M80" s="18">
        <v>1</v>
      </c>
      <c r="N80" s="18">
        <v>28</v>
      </c>
      <c r="O80" s="19">
        <v>65</v>
      </c>
      <c r="P80" s="19">
        <v>66</v>
      </c>
      <c r="Q80" s="19">
        <v>67</v>
      </c>
      <c r="R80" s="19">
        <v>68</v>
      </c>
      <c r="S80" s="19">
        <v>69</v>
      </c>
      <c r="T80" s="19" t="s">
        <v>507</v>
      </c>
      <c r="U80" s="19" t="s">
        <v>508</v>
      </c>
      <c r="V80" s="19" t="s">
        <v>509</v>
      </c>
      <c r="W80" s="19" t="s">
        <v>510</v>
      </c>
      <c r="X80" s="19" t="s">
        <v>511</v>
      </c>
      <c r="Y80" s="19" t="s">
        <v>512</v>
      </c>
      <c r="Z80" s="19" t="s">
        <v>513</v>
      </c>
      <c r="AA80" s="19" t="s">
        <v>514</v>
      </c>
      <c r="AB80" s="19" t="s">
        <v>515</v>
      </c>
      <c r="AC80" s="19" t="s">
        <v>516</v>
      </c>
      <c r="AD80" s="19" t="s">
        <v>517</v>
      </c>
      <c r="AE80" s="19" t="s">
        <v>518</v>
      </c>
      <c r="AF80" s="19" t="s">
        <v>519</v>
      </c>
      <c r="AG80" s="26" t="str">
        <f t="shared" si="37"/>
        <v>FFFF</v>
      </c>
      <c r="AH80" s="19" t="s">
        <v>521</v>
      </c>
      <c r="AI80" s="19" t="s">
        <v>522</v>
      </c>
      <c r="AJ80" s="19" t="s">
        <v>523</v>
      </c>
      <c r="AK80" s="19" t="s">
        <v>524</v>
      </c>
      <c r="AL80" s="19">
        <v>130</v>
      </c>
      <c r="AM80" s="19">
        <v>131</v>
      </c>
      <c r="AN80" s="19">
        <v>132</v>
      </c>
      <c r="AO80" s="19">
        <v>133</v>
      </c>
      <c r="AP80" s="19">
        <v>134</v>
      </c>
      <c r="AQ80" s="19">
        <v>135</v>
      </c>
      <c r="AR80" s="19">
        <v>136</v>
      </c>
      <c r="AS80" s="19">
        <v>191</v>
      </c>
      <c r="AT80" s="19">
        <v>192</v>
      </c>
      <c r="AU80" s="19">
        <v>193</v>
      </c>
      <c r="AV80" s="19">
        <v>194</v>
      </c>
      <c r="AW80" s="19">
        <v>195</v>
      </c>
      <c r="AX80" s="19">
        <v>196</v>
      </c>
      <c r="AY80" s="19">
        <v>197</v>
      </c>
      <c r="AZ80" s="19">
        <v>198</v>
      </c>
      <c r="BA80" s="19">
        <v>199</v>
      </c>
      <c r="BB80" s="19" t="s">
        <v>525</v>
      </c>
      <c r="BC80" s="19">
        <v>0</v>
      </c>
      <c r="BD80" s="19">
        <v>0</v>
      </c>
      <c r="BE80" s="19">
        <v>0</v>
      </c>
      <c r="BF80" s="19">
        <v>0</v>
      </c>
      <c r="BG80" s="19">
        <v>0</v>
      </c>
      <c r="BH80" s="19">
        <v>0</v>
      </c>
      <c r="BI80" s="19">
        <v>0</v>
      </c>
      <c r="BJ80" s="19">
        <v>0</v>
      </c>
      <c r="BK80" s="19">
        <v>0</v>
      </c>
      <c r="BL80" s="19">
        <v>0</v>
      </c>
      <c r="BM80" s="19">
        <v>0</v>
      </c>
      <c r="BN80" s="19">
        <v>0</v>
      </c>
      <c r="BO80" s="19">
        <v>0</v>
      </c>
      <c r="BP80" s="19">
        <v>0</v>
      </c>
      <c r="BQ80" s="19">
        <v>0</v>
      </c>
      <c r="BR80" s="19">
        <v>0</v>
      </c>
      <c r="BS80" s="19">
        <v>0</v>
      </c>
      <c r="BT80" s="19">
        <v>0</v>
      </c>
      <c r="BU80" s="19">
        <v>0</v>
      </c>
      <c r="BV80" s="19">
        <v>0</v>
      </c>
      <c r="BW80" s="19">
        <v>0</v>
      </c>
      <c r="BX80" s="19">
        <v>0</v>
      </c>
      <c r="BY80" s="19">
        <v>0</v>
      </c>
      <c r="BZ80" s="19">
        <v>0</v>
      </c>
      <c r="CA80" s="18" t="str">
        <f t="shared" si="30"/>
        <v>51</v>
      </c>
      <c r="CB80" s="18" t="s">
        <v>25</v>
      </c>
      <c r="CC80" s="18">
        <f t="shared" si="28"/>
        <v>137</v>
      </c>
      <c r="CD80" s="16" t="str">
        <f t="shared" si="31"/>
        <v>7B010189AA012800650066006700680069006A006B006C006D006E00C900CA00CB00CC00CD00CE00CF00D0FFFF00D2012D012E012F0130013101320133013401350136019101920193019401950196019701980199019A000000000000000000000000000000000000000000000000000000000000000000000000000000000000000000000000517D</v>
      </c>
      <c r="CE80" s="95">
        <v>79</v>
      </c>
      <c r="CF80" s="21"/>
      <c r="CG80" s="18" t="str">
        <f t="shared" si="32"/>
        <v>00</v>
      </c>
      <c r="CH80" s="18">
        <f t="shared" si="33"/>
        <v>0</v>
      </c>
      <c r="CI80" s="20"/>
      <c r="CJ80" s="21"/>
    </row>
    <row r="81" spans="1:88" ht="49.5">
      <c r="A81" s="27"/>
      <c r="B81" s="169">
        <v>45</v>
      </c>
      <c r="C81" s="105" t="s">
        <v>462</v>
      </c>
      <c r="D81" s="104" t="s">
        <v>739</v>
      </c>
      <c r="E81" s="16">
        <v>1</v>
      </c>
      <c r="F81" s="101" t="str">
        <f t="shared" si="13"/>
        <v>00000</v>
      </c>
      <c r="G81" s="25">
        <v>0</v>
      </c>
      <c r="H81" s="18" t="s">
        <v>18</v>
      </c>
      <c r="I81" s="18">
        <v>1</v>
      </c>
      <c r="J81" s="18">
        <v>1</v>
      </c>
      <c r="K81" s="18">
        <v>89</v>
      </c>
      <c r="L81" s="18" t="s">
        <v>505</v>
      </c>
      <c r="M81" s="18">
        <v>1</v>
      </c>
      <c r="N81" s="18">
        <v>28</v>
      </c>
      <c r="O81" s="19">
        <v>65</v>
      </c>
      <c r="P81" s="19">
        <v>66</v>
      </c>
      <c r="Q81" s="19">
        <v>67</v>
      </c>
      <c r="R81" s="19">
        <v>68</v>
      </c>
      <c r="S81" s="19">
        <v>69</v>
      </c>
      <c r="T81" s="19" t="s">
        <v>507</v>
      </c>
      <c r="U81" s="19" t="s">
        <v>508</v>
      </c>
      <c r="V81" s="19" t="s">
        <v>509</v>
      </c>
      <c r="W81" s="19" t="s">
        <v>510</v>
      </c>
      <c r="X81" s="19" t="s">
        <v>511</v>
      </c>
      <c r="Y81" s="19" t="s">
        <v>512</v>
      </c>
      <c r="Z81" s="19" t="s">
        <v>513</v>
      </c>
      <c r="AA81" s="19" t="s">
        <v>514</v>
      </c>
      <c r="AB81" s="19" t="s">
        <v>515</v>
      </c>
      <c r="AC81" s="19" t="s">
        <v>516</v>
      </c>
      <c r="AD81" s="19" t="s">
        <v>517</v>
      </c>
      <c r="AE81" s="19" t="s">
        <v>518</v>
      </c>
      <c r="AF81" s="19" t="s">
        <v>519</v>
      </c>
      <c r="AG81" s="19" t="s">
        <v>520</v>
      </c>
      <c r="AH81" s="26">
        <f>G81</f>
        <v>0</v>
      </c>
      <c r="AI81" s="19" t="s">
        <v>522</v>
      </c>
      <c r="AJ81" s="19" t="s">
        <v>523</v>
      </c>
      <c r="AK81" s="19" t="s">
        <v>524</v>
      </c>
      <c r="AL81" s="19">
        <v>130</v>
      </c>
      <c r="AM81" s="19">
        <v>131</v>
      </c>
      <c r="AN81" s="19">
        <v>132</v>
      </c>
      <c r="AO81" s="19">
        <v>133</v>
      </c>
      <c r="AP81" s="19">
        <v>134</v>
      </c>
      <c r="AQ81" s="19">
        <v>135</v>
      </c>
      <c r="AR81" s="19">
        <v>136</v>
      </c>
      <c r="AS81" s="19">
        <v>191</v>
      </c>
      <c r="AT81" s="19">
        <v>192</v>
      </c>
      <c r="AU81" s="19">
        <v>193</v>
      </c>
      <c r="AV81" s="19">
        <v>194</v>
      </c>
      <c r="AW81" s="19">
        <v>195</v>
      </c>
      <c r="AX81" s="19">
        <v>196</v>
      </c>
      <c r="AY81" s="19">
        <v>197</v>
      </c>
      <c r="AZ81" s="19">
        <v>198</v>
      </c>
      <c r="BA81" s="19">
        <v>199</v>
      </c>
      <c r="BB81" s="19" t="s">
        <v>525</v>
      </c>
      <c r="BC81" s="19">
        <v>0</v>
      </c>
      <c r="BD81" s="19">
        <v>0</v>
      </c>
      <c r="BE81" s="19">
        <v>0</v>
      </c>
      <c r="BF81" s="19">
        <v>0</v>
      </c>
      <c r="BG81" s="19">
        <v>0</v>
      </c>
      <c r="BH81" s="19">
        <v>0</v>
      </c>
      <c r="BI81" s="19">
        <v>0</v>
      </c>
      <c r="BJ81" s="19">
        <v>0</v>
      </c>
      <c r="BK81" s="19">
        <v>0</v>
      </c>
      <c r="BL81" s="19">
        <v>0</v>
      </c>
      <c r="BM81" s="19">
        <v>0</v>
      </c>
      <c r="BN81" s="19">
        <v>0</v>
      </c>
      <c r="BO81" s="19">
        <v>0</v>
      </c>
      <c r="BP81" s="19">
        <v>0</v>
      </c>
      <c r="BQ81" s="19">
        <v>0</v>
      </c>
      <c r="BR81" s="19">
        <v>0</v>
      </c>
      <c r="BS81" s="19">
        <v>0</v>
      </c>
      <c r="BT81" s="19">
        <v>0</v>
      </c>
      <c r="BU81" s="19">
        <v>0</v>
      </c>
      <c r="BV81" s="19">
        <v>0</v>
      </c>
      <c r="BW81" s="19">
        <v>0</v>
      </c>
      <c r="BX81" s="19">
        <v>0</v>
      </c>
      <c r="BY81" s="19">
        <v>0</v>
      </c>
      <c r="BZ81" s="19">
        <v>0</v>
      </c>
      <c r="CA81" s="18" t="str">
        <f t="shared" si="30"/>
        <v>51</v>
      </c>
      <c r="CB81" s="18" t="s">
        <v>25</v>
      </c>
      <c r="CC81" s="18">
        <f t="shared" si="28"/>
        <v>137</v>
      </c>
      <c r="CD81" s="16" t="str">
        <f t="shared" si="31"/>
        <v>7B010189AA012800650066006700680069006A006B006C006D006E00C900CA00CB00CC00CD00CE00CF00D000D10000012D012E012F0130013101320133013401350136019101920193019401950196019701980199019A000000000000000000000000000000000000000000000000000000000000000000000000000000000000000000000000517D</v>
      </c>
      <c r="CE81" s="95">
        <v>80</v>
      </c>
      <c r="CF81" s="21"/>
      <c r="CG81" s="18" t="str">
        <f t="shared" si="32"/>
        <v>00</v>
      </c>
      <c r="CH81" s="18">
        <f t="shared" si="33"/>
        <v>0</v>
      </c>
      <c r="CI81" s="20"/>
      <c r="CJ81" s="21"/>
    </row>
    <row r="82" spans="1:88" ht="49.5">
      <c r="A82" s="27"/>
      <c r="B82" s="170"/>
      <c r="C82" s="167" t="s">
        <v>485</v>
      </c>
      <c r="D82" s="104"/>
      <c r="E82" s="16">
        <v>2</v>
      </c>
      <c r="F82" s="101" t="str">
        <f t="shared" si="13"/>
        <v>01516</v>
      </c>
      <c r="G82" s="25" t="s">
        <v>527</v>
      </c>
      <c r="H82" s="18" t="s">
        <v>18</v>
      </c>
      <c r="I82" s="18">
        <v>1</v>
      </c>
      <c r="J82" s="18">
        <v>1</v>
      </c>
      <c r="K82" s="18">
        <v>89</v>
      </c>
      <c r="L82" s="18" t="s">
        <v>505</v>
      </c>
      <c r="M82" s="18">
        <v>1</v>
      </c>
      <c r="N82" s="18">
        <v>28</v>
      </c>
      <c r="O82" s="19">
        <v>65</v>
      </c>
      <c r="P82" s="19">
        <v>66</v>
      </c>
      <c r="Q82" s="19">
        <v>67</v>
      </c>
      <c r="R82" s="19">
        <v>68</v>
      </c>
      <c r="S82" s="19">
        <v>69</v>
      </c>
      <c r="T82" s="19" t="s">
        <v>507</v>
      </c>
      <c r="U82" s="19" t="s">
        <v>508</v>
      </c>
      <c r="V82" s="19" t="s">
        <v>509</v>
      </c>
      <c r="W82" s="19" t="s">
        <v>510</v>
      </c>
      <c r="X82" s="19" t="s">
        <v>511</v>
      </c>
      <c r="Y82" s="19" t="s">
        <v>512</v>
      </c>
      <c r="Z82" s="19" t="s">
        <v>513</v>
      </c>
      <c r="AA82" s="19" t="s">
        <v>514</v>
      </c>
      <c r="AB82" s="19" t="s">
        <v>515</v>
      </c>
      <c r="AC82" s="19" t="s">
        <v>516</v>
      </c>
      <c r="AD82" s="19" t="s">
        <v>517</v>
      </c>
      <c r="AE82" s="19" t="s">
        <v>518</v>
      </c>
      <c r="AF82" s="19" t="s">
        <v>519</v>
      </c>
      <c r="AG82" s="19" t="s">
        <v>520</v>
      </c>
      <c r="AH82" s="26" t="str">
        <f t="shared" ref="AH82:AH83" si="38">G82</f>
        <v>05EC</v>
      </c>
      <c r="AI82" s="19" t="s">
        <v>522</v>
      </c>
      <c r="AJ82" s="19" t="s">
        <v>523</v>
      </c>
      <c r="AK82" s="19" t="s">
        <v>524</v>
      </c>
      <c r="AL82" s="19">
        <v>130</v>
      </c>
      <c r="AM82" s="19">
        <v>131</v>
      </c>
      <c r="AN82" s="19">
        <v>132</v>
      </c>
      <c r="AO82" s="19">
        <v>133</v>
      </c>
      <c r="AP82" s="19">
        <v>134</v>
      </c>
      <c r="AQ82" s="19">
        <v>135</v>
      </c>
      <c r="AR82" s="19">
        <v>136</v>
      </c>
      <c r="AS82" s="19">
        <v>191</v>
      </c>
      <c r="AT82" s="19">
        <v>192</v>
      </c>
      <c r="AU82" s="19">
        <v>193</v>
      </c>
      <c r="AV82" s="19">
        <v>194</v>
      </c>
      <c r="AW82" s="19">
        <v>195</v>
      </c>
      <c r="AX82" s="19">
        <v>196</v>
      </c>
      <c r="AY82" s="19">
        <v>197</v>
      </c>
      <c r="AZ82" s="19">
        <v>198</v>
      </c>
      <c r="BA82" s="19">
        <v>199</v>
      </c>
      <c r="BB82" s="19" t="s">
        <v>525</v>
      </c>
      <c r="BC82" s="19">
        <v>0</v>
      </c>
      <c r="BD82" s="19">
        <v>0</v>
      </c>
      <c r="BE82" s="19">
        <v>0</v>
      </c>
      <c r="BF82" s="19">
        <v>0</v>
      </c>
      <c r="BG82" s="19">
        <v>0</v>
      </c>
      <c r="BH82" s="19">
        <v>0</v>
      </c>
      <c r="BI82" s="19">
        <v>0</v>
      </c>
      <c r="BJ82" s="19">
        <v>0</v>
      </c>
      <c r="BK82" s="19">
        <v>0</v>
      </c>
      <c r="BL82" s="19">
        <v>0</v>
      </c>
      <c r="BM82" s="19">
        <v>0</v>
      </c>
      <c r="BN82" s="19">
        <v>0</v>
      </c>
      <c r="BO82" s="19">
        <v>0</v>
      </c>
      <c r="BP82" s="19">
        <v>0</v>
      </c>
      <c r="BQ82" s="19">
        <v>0</v>
      </c>
      <c r="BR82" s="19">
        <v>0</v>
      </c>
      <c r="BS82" s="19">
        <v>0</v>
      </c>
      <c r="BT82" s="19">
        <v>0</v>
      </c>
      <c r="BU82" s="19">
        <v>0</v>
      </c>
      <c r="BV82" s="19">
        <v>0</v>
      </c>
      <c r="BW82" s="19">
        <v>0</v>
      </c>
      <c r="BX82" s="19">
        <v>0</v>
      </c>
      <c r="BY82" s="19">
        <v>0</v>
      </c>
      <c r="BZ82" s="19">
        <v>0</v>
      </c>
      <c r="CA82" s="18" t="str">
        <f t="shared" si="30"/>
        <v>45</v>
      </c>
      <c r="CB82" s="18" t="s">
        <v>25</v>
      </c>
      <c r="CC82" s="18">
        <f t="shared" si="28"/>
        <v>137</v>
      </c>
      <c r="CD82" s="16" t="str">
        <f t="shared" si="31"/>
        <v>7B010189AA012800650066006700680069006A006B006C006D006E00C900CA00CB00CC00CD00CE00CF00D000D105EC012D012E012F0130013101320133013401350136019101920193019401950196019701980199019A000000000000000000000000000000000000000000000000000000000000000000000000000000000000000000000000457D</v>
      </c>
      <c r="CE82" s="95">
        <v>81</v>
      </c>
      <c r="CF82" s="21"/>
      <c r="CG82" s="18" t="str">
        <f t="shared" si="32"/>
        <v>00</v>
      </c>
      <c r="CH82" s="18">
        <f t="shared" si="33"/>
        <v>0</v>
      </c>
      <c r="CI82" s="20"/>
      <c r="CJ82" s="21"/>
    </row>
    <row r="83" spans="1:88" ht="49.5">
      <c r="A83" s="27"/>
      <c r="B83" s="171"/>
      <c r="C83" s="168"/>
      <c r="D83" s="104"/>
      <c r="E83" s="16">
        <v>3</v>
      </c>
      <c r="F83" s="101" t="str">
        <f t="shared" si="13"/>
        <v>65535</v>
      </c>
      <c r="G83" s="25" t="s">
        <v>72</v>
      </c>
      <c r="H83" s="18" t="s">
        <v>18</v>
      </c>
      <c r="I83" s="18">
        <v>1</v>
      </c>
      <c r="J83" s="18">
        <v>1</v>
      </c>
      <c r="K83" s="18">
        <v>89</v>
      </c>
      <c r="L83" s="18" t="s">
        <v>505</v>
      </c>
      <c r="M83" s="18">
        <v>1</v>
      </c>
      <c r="N83" s="18">
        <v>28</v>
      </c>
      <c r="O83" s="19">
        <v>65</v>
      </c>
      <c r="P83" s="19">
        <v>66</v>
      </c>
      <c r="Q83" s="19">
        <v>67</v>
      </c>
      <c r="R83" s="19">
        <v>68</v>
      </c>
      <c r="S83" s="19">
        <v>69</v>
      </c>
      <c r="T83" s="19" t="s">
        <v>507</v>
      </c>
      <c r="U83" s="19" t="s">
        <v>508</v>
      </c>
      <c r="V83" s="19" t="s">
        <v>509</v>
      </c>
      <c r="W83" s="19" t="s">
        <v>510</v>
      </c>
      <c r="X83" s="19" t="s">
        <v>511</v>
      </c>
      <c r="Y83" s="19" t="s">
        <v>512</v>
      </c>
      <c r="Z83" s="19" t="s">
        <v>513</v>
      </c>
      <c r="AA83" s="19" t="s">
        <v>514</v>
      </c>
      <c r="AB83" s="19" t="s">
        <v>515</v>
      </c>
      <c r="AC83" s="19" t="s">
        <v>516</v>
      </c>
      <c r="AD83" s="19" t="s">
        <v>517</v>
      </c>
      <c r="AE83" s="19" t="s">
        <v>518</v>
      </c>
      <c r="AF83" s="19" t="s">
        <v>519</v>
      </c>
      <c r="AG83" s="19" t="s">
        <v>520</v>
      </c>
      <c r="AH83" s="26" t="str">
        <f t="shared" si="38"/>
        <v>FFFF</v>
      </c>
      <c r="AI83" s="19" t="s">
        <v>522</v>
      </c>
      <c r="AJ83" s="19" t="s">
        <v>523</v>
      </c>
      <c r="AK83" s="19" t="s">
        <v>524</v>
      </c>
      <c r="AL83" s="19">
        <v>130</v>
      </c>
      <c r="AM83" s="19">
        <v>131</v>
      </c>
      <c r="AN83" s="19">
        <v>132</v>
      </c>
      <c r="AO83" s="19">
        <v>133</v>
      </c>
      <c r="AP83" s="19">
        <v>134</v>
      </c>
      <c r="AQ83" s="19">
        <v>135</v>
      </c>
      <c r="AR83" s="19">
        <v>136</v>
      </c>
      <c r="AS83" s="19">
        <v>191</v>
      </c>
      <c r="AT83" s="19">
        <v>192</v>
      </c>
      <c r="AU83" s="19">
        <v>193</v>
      </c>
      <c r="AV83" s="19">
        <v>194</v>
      </c>
      <c r="AW83" s="19">
        <v>195</v>
      </c>
      <c r="AX83" s="19">
        <v>196</v>
      </c>
      <c r="AY83" s="19">
        <v>197</v>
      </c>
      <c r="AZ83" s="19">
        <v>198</v>
      </c>
      <c r="BA83" s="19">
        <v>199</v>
      </c>
      <c r="BB83" s="19" t="s">
        <v>525</v>
      </c>
      <c r="BC83" s="19">
        <v>0</v>
      </c>
      <c r="BD83" s="19">
        <v>0</v>
      </c>
      <c r="BE83" s="19">
        <v>0</v>
      </c>
      <c r="BF83" s="19">
        <v>0</v>
      </c>
      <c r="BG83" s="19">
        <v>0</v>
      </c>
      <c r="BH83" s="19">
        <v>0</v>
      </c>
      <c r="BI83" s="19">
        <v>0</v>
      </c>
      <c r="BJ83" s="19">
        <v>0</v>
      </c>
      <c r="BK83" s="19">
        <v>0</v>
      </c>
      <c r="BL83" s="19">
        <v>0</v>
      </c>
      <c r="BM83" s="19">
        <v>0</v>
      </c>
      <c r="BN83" s="19">
        <v>0</v>
      </c>
      <c r="BO83" s="19">
        <v>0</v>
      </c>
      <c r="BP83" s="19">
        <v>0</v>
      </c>
      <c r="BQ83" s="19">
        <v>0</v>
      </c>
      <c r="BR83" s="19">
        <v>0</v>
      </c>
      <c r="BS83" s="19">
        <v>0</v>
      </c>
      <c r="BT83" s="19">
        <v>0</v>
      </c>
      <c r="BU83" s="19">
        <v>0</v>
      </c>
      <c r="BV83" s="19">
        <v>0</v>
      </c>
      <c r="BW83" s="19">
        <v>0</v>
      </c>
      <c r="BX83" s="19">
        <v>0</v>
      </c>
      <c r="BY83" s="19">
        <v>0</v>
      </c>
      <c r="BZ83" s="19">
        <v>0</v>
      </c>
      <c r="CA83" s="18" t="str">
        <f t="shared" si="30"/>
        <v>50</v>
      </c>
      <c r="CB83" s="18" t="s">
        <v>25</v>
      </c>
      <c r="CC83" s="18">
        <f t="shared" si="28"/>
        <v>137</v>
      </c>
      <c r="CD83" s="16" t="str">
        <f t="shared" si="31"/>
        <v>7B010189AA012800650066006700680069006A006B006C006D006E00C900CA00CB00CC00CD00CE00CF00D000D1FFFF012D012E012F0130013101320133013401350136019101920193019401950196019701980199019A000000000000000000000000000000000000000000000000000000000000000000000000000000000000000000000000507D</v>
      </c>
      <c r="CE83" s="95">
        <v>82</v>
      </c>
      <c r="CF83" s="21"/>
      <c r="CG83" s="18" t="str">
        <f t="shared" si="32"/>
        <v>00</v>
      </c>
      <c r="CH83" s="18">
        <f t="shared" si="33"/>
        <v>0</v>
      </c>
      <c r="CI83" s="20"/>
      <c r="CJ83" s="21"/>
    </row>
    <row r="84" spans="1:88" ht="49.5">
      <c r="A84" s="27"/>
      <c r="B84" s="169">
        <v>47</v>
      </c>
      <c r="C84" s="105" t="s">
        <v>462</v>
      </c>
      <c r="D84" s="104" t="s">
        <v>739</v>
      </c>
      <c r="E84" s="16">
        <v>1</v>
      </c>
      <c r="F84" s="101" t="str">
        <f t="shared" si="13"/>
        <v>00000</v>
      </c>
      <c r="G84" s="25">
        <v>0</v>
      </c>
      <c r="H84" s="18" t="s">
        <v>18</v>
      </c>
      <c r="I84" s="18">
        <v>1</v>
      </c>
      <c r="J84" s="18">
        <v>1</v>
      </c>
      <c r="K84" s="18">
        <v>89</v>
      </c>
      <c r="L84" s="18" t="s">
        <v>505</v>
      </c>
      <c r="M84" s="18">
        <v>1</v>
      </c>
      <c r="N84" s="18">
        <v>28</v>
      </c>
      <c r="O84" s="19">
        <v>65</v>
      </c>
      <c r="P84" s="19">
        <v>66</v>
      </c>
      <c r="Q84" s="19">
        <v>67</v>
      </c>
      <c r="R84" s="19">
        <v>68</v>
      </c>
      <c r="S84" s="19">
        <v>69</v>
      </c>
      <c r="T84" s="19" t="s">
        <v>507</v>
      </c>
      <c r="U84" s="19" t="s">
        <v>508</v>
      </c>
      <c r="V84" s="19" t="s">
        <v>509</v>
      </c>
      <c r="W84" s="19" t="s">
        <v>510</v>
      </c>
      <c r="X84" s="19" t="s">
        <v>511</v>
      </c>
      <c r="Y84" s="19" t="s">
        <v>512</v>
      </c>
      <c r="Z84" s="19" t="s">
        <v>513</v>
      </c>
      <c r="AA84" s="19" t="s">
        <v>514</v>
      </c>
      <c r="AB84" s="19" t="s">
        <v>515</v>
      </c>
      <c r="AC84" s="19" t="s">
        <v>516</v>
      </c>
      <c r="AD84" s="19" t="s">
        <v>517</v>
      </c>
      <c r="AE84" s="19" t="s">
        <v>518</v>
      </c>
      <c r="AF84" s="19" t="s">
        <v>519</v>
      </c>
      <c r="AG84" s="19" t="s">
        <v>520</v>
      </c>
      <c r="AH84" s="19" t="s">
        <v>521</v>
      </c>
      <c r="AI84" s="26">
        <f>G84</f>
        <v>0</v>
      </c>
      <c r="AJ84" s="19" t="s">
        <v>523</v>
      </c>
      <c r="AK84" s="19" t="s">
        <v>524</v>
      </c>
      <c r="AL84" s="19">
        <v>130</v>
      </c>
      <c r="AM84" s="19">
        <v>131</v>
      </c>
      <c r="AN84" s="19">
        <v>132</v>
      </c>
      <c r="AO84" s="19">
        <v>133</v>
      </c>
      <c r="AP84" s="19">
        <v>134</v>
      </c>
      <c r="AQ84" s="19">
        <v>135</v>
      </c>
      <c r="AR84" s="19">
        <v>136</v>
      </c>
      <c r="AS84" s="19">
        <v>191</v>
      </c>
      <c r="AT84" s="19">
        <v>192</v>
      </c>
      <c r="AU84" s="19">
        <v>193</v>
      </c>
      <c r="AV84" s="19">
        <v>194</v>
      </c>
      <c r="AW84" s="19">
        <v>195</v>
      </c>
      <c r="AX84" s="19">
        <v>196</v>
      </c>
      <c r="AY84" s="19">
        <v>197</v>
      </c>
      <c r="AZ84" s="19">
        <v>198</v>
      </c>
      <c r="BA84" s="19">
        <v>199</v>
      </c>
      <c r="BB84" s="19" t="s">
        <v>525</v>
      </c>
      <c r="BC84" s="19">
        <v>0</v>
      </c>
      <c r="BD84" s="19">
        <v>0</v>
      </c>
      <c r="BE84" s="19">
        <v>0</v>
      </c>
      <c r="BF84" s="19">
        <v>0</v>
      </c>
      <c r="BG84" s="19">
        <v>0</v>
      </c>
      <c r="BH84" s="19">
        <v>0</v>
      </c>
      <c r="BI84" s="19">
        <v>0</v>
      </c>
      <c r="BJ84" s="19">
        <v>0</v>
      </c>
      <c r="BK84" s="19">
        <v>0</v>
      </c>
      <c r="BL84" s="19">
        <v>0</v>
      </c>
      <c r="BM84" s="19">
        <v>0</v>
      </c>
      <c r="BN84" s="19">
        <v>0</v>
      </c>
      <c r="BO84" s="19">
        <v>0</v>
      </c>
      <c r="BP84" s="19">
        <v>0</v>
      </c>
      <c r="BQ84" s="19">
        <v>0</v>
      </c>
      <c r="BR84" s="19">
        <v>0</v>
      </c>
      <c r="BS84" s="19">
        <v>0</v>
      </c>
      <c r="BT84" s="19">
        <v>0</v>
      </c>
      <c r="BU84" s="19">
        <v>0</v>
      </c>
      <c r="BV84" s="19">
        <v>0</v>
      </c>
      <c r="BW84" s="19">
        <v>0</v>
      </c>
      <c r="BX84" s="19">
        <v>0</v>
      </c>
      <c r="BY84" s="19">
        <v>0</v>
      </c>
      <c r="BZ84" s="19">
        <v>0</v>
      </c>
      <c r="CA84" s="18" t="str">
        <f t="shared" si="30"/>
        <v>00</v>
      </c>
      <c r="CB84" s="18" t="s">
        <v>25</v>
      </c>
      <c r="CC84" s="18">
        <f t="shared" si="28"/>
        <v>137</v>
      </c>
      <c r="CD84" s="16" t="str">
        <f t="shared" si="31"/>
        <v>7B010189AA012800650066006700680069006A006B006C006D006E00C900CA00CB00CC00CD00CE00CF00D000D100D20000012E012F0130013101320133013401350136019101920193019401950196019701980199019A000000000000000000000000000000000000000000000000000000000000000000000000000000000000000000000000007D</v>
      </c>
      <c r="CE84" s="95">
        <v>83</v>
      </c>
      <c r="CF84" s="21"/>
      <c r="CG84" s="18" t="str">
        <f t="shared" si="32"/>
        <v>00</v>
      </c>
      <c r="CH84" s="18">
        <f t="shared" si="33"/>
        <v>0</v>
      </c>
      <c r="CI84" s="20"/>
      <c r="CJ84" s="21"/>
    </row>
    <row r="85" spans="1:88" ht="49.5">
      <c r="A85" s="27"/>
      <c r="B85" s="170"/>
      <c r="C85" s="167" t="s">
        <v>484</v>
      </c>
      <c r="D85" s="104"/>
      <c r="E85" s="16">
        <v>2</v>
      </c>
      <c r="F85" s="101" t="str">
        <f t="shared" si="13"/>
        <v>01516</v>
      </c>
      <c r="G85" s="25" t="s">
        <v>527</v>
      </c>
      <c r="H85" s="18" t="s">
        <v>18</v>
      </c>
      <c r="I85" s="18">
        <v>1</v>
      </c>
      <c r="J85" s="18">
        <v>1</v>
      </c>
      <c r="K85" s="18">
        <v>89</v>
      </c>
      <c r="L85" s="18" t="s">
        <v>505</v>
      </c>
      <c r="M85" s="18">
        <v>1</v>
      </c>
      <c r="N85" s="18">
        <v>28</v>
      </c>
      <c r="O85" s="19">
        <v>65</v>
      </c>
      <c r="P85" s="19">
        <v>66</v>
      </c>
      <c r="Q85" s="19">
        <v>67</v>
      </c>
      <c r="R85" s="19">
        <v>68</v>
      </c>
      <c r="S85" s="19">
        <v>69</v>
      </c>
      <c r="T85" s="19" t="s">
        <v>507</v>
      </c>
      <c r="U85" s="19" t="s">
        <v>508</v>
      </c>
      <c r="V85" s="19" t="s">
        <v>509</v>
      </c>
      <c r="W85" s="19" t="s">
        <v>510</v>
      </c>
      <c r="X85" s="19" t="s">
        <v>511</v>
      </c>
      <c r="Y85" s="19" t="s">
        <v>512</v>
      </c>
      <c r="Z85" s="19" t="s">
        <v>513</v>
      </c>
      <c r="AA85" s="19" t="s">
        <v>514</v>
      </c>
      <c r="AB85" s="19" t="s">
        <v>515</v>
      </c>
      <c r="AC85" s="19" t="s">
        <v>516</v>
      </c>
      <c r="AD85" s="19" t="s">
        <v>517</v>
      </c>
      <c r="AE85" s="19" t="s">
        <v>518</v>
      </c>
      <c r="AF85" s="19" t="s">
        <v>519</v>
      </c>
      <c r="AG85" s="19" t="s">
        <v>520</v>
      </c>
      <c r="AH85" s="19" t="s">
        <v>521</v>
      </c>
      <c r="AI85" s="26" t="str">
        <f t="shared" ref="AI85:AI86" si="39">G85</f>
        <v>05EC</v>
      </c>
      <c r="AJ85" s="19" t="s">
        <v>523</v>
      </c>
      <c r="AK85" s="19" t="s">
        <v>524</v>
      </c>
      <c r="AL85" s="19">
        <v>130</v>
      </c>
      <c r="AM85" s="19">
        <v>131</v>
      </c>
      <c r="AN85" s="19">
        <v>132</v>
      </c>
      <c r="AO85" s="19">
        <v>133</v>
      </c>
      <c r="AP85" s="19">
        <v>134</v>
      </c>
      <c r="AQ85" s="19">
        <v>135</v>
      </c>
      <c r="AR85" s="19">
        <v>136</v>
      </c>
      <c r="AS85" s="19">
        <v>191</v>
      </c>
      <c r="AT85" s="19">
        <v>192</v>
      </c>
      <c r="AU85" s="19">
        <v>193</v>
      </c>
      <c r="AV85" s="19">
        <v>194</v>
      </c>
      <c r="AW85" s="19">
        <v>195</v>
      </c>
      <c r="AX85" s="19">
        <v>196</v>
      </c>
      <c r="AY85" s="19">
        <v>197</v>
      </c>
      <c r="AZ85" s="19">
        <v>198</v>
      </c>
      <c r="BA85" s="19">
        <v>199</v>
      </c>
      <c r="BB85" s="19" t="s">
        <v>525</v>
      </c>
      <c r="BC85" s="19">
        <v>0</v>
      </c>
      <c r="BD85" s="19">
        <v>0</v>
      </c>
      <c r="BE85" s="19">
        <v>0</v>
      </c>
      <c r="BF85" s="19">
        <v>0</v>
      </c>
      <c r="BG85" s="19">
        <v>0</v>
      </c>
      <c r="BH85" s="19">
        <v>0</v>
      </c>
      <c r="BI85" s="19">
        <v>0</v>
      </c>
      <c r="BJ85" s="19">
        <v>0</v>
      </c>
      <c r="BK85" s="19">
        <v>0</v>
      </c>
      <c r="BL85" s="19">
        <v>0</v>
      </c>
      <c r="BM85" s="19">
        <v>0</v>
      </c>
      <c r="BN85" s="19">
        <v>0</v>
      </c>
      <c r="BO85" s="19">
        <v>0</v>
      </c>
      <c r="BP85" s="19">
        <v>0</v>
      </c>
      <c r="BQ85" s="19">
        <v>0</v>
      </c>
      <c r="BR85" s="19">
        <v>0</v>
      </c>
      <c r="BS85" s="19">
        <v>0</v>
      </c>
      <c r="BT85" s="19">
        <v>0</v>
      </c>
      <c r="BU85" s="19">
        <v>0</v>
      </c>
      <c r="BV85" s="19">
        <v>0</v>
      </c>
      <c r="BW85" s="19">
        <v>0</v>
      </c>
      <c r="BX85" s="19">
        <v>0</v>
      </c>
      <c r="BY85" s="19">
        <v>0</v>
      </c>
      <c r="BZ85" s="19">
        <v>0</v>
      </c>
      <c r="CA85" s="18" t="str">
        <f t="shared" si="30"/>
        <v>44</v>
      </c>
      <c r="CB85" s="18" t="s">
        <v>25</v>
      </c>
      <c r="CC85" s="18">
        <f t="shared" si="28"/>
        <v>137</v>
      </c>
      <c r="CD85" s="16" t="str">
        <f t="shared" si="31"/>
        <v>7B010189AA012800650066006700680069006A006B006C006D006E00C900CA00CB00CC00CD00CE00CF00D000D100D205EC012E012F0130013101320133013401350136019101920193019401950196019701980199019A000000000000000000000000000000000000000000000000000000000000000000000000000000000000000000000000447D</v>
      </c>
      <c r="CE85" s="95">
        <v>84</v>
      </c>
      <c r="CF85" s="21"/>
      <c r="CG85" s="18" t="str">
        <f t="shared" si="32"/>
        <v>00</v>
      </c>
      <c r="CH85" s="18">
        <f t="shared" si="33"/>
        <v>0</v>
      </c>
      <c r="CI85" s="20"/>
      <c r="CJ85" s="21"/>
    </row>
    <row r="86" spans="1:88" ht="49.5">
      <c r="A86" s="27"/>
      <c r="B86" s="171"/>
      <c r="C86" s="168"/>
      <c r="D86" s="104"/>
      <c r="E86" s="16">
        <v>3</v>
      </c>
      <c r="F86" s="101" t="str">
        <f t="shared" si="13"/>
        <v>65535</v>
      </c>
      <c r="G86" s="25" t="s">
        <v>72</v>
      </c>
      <c r="H86" s="18" t="s">
        <v>18</v>
      </c>
      <c r="I86" s="18">
        <v>1</v>
      </c>
      <c r="J86" s="18">
        <v>1</v>
      </c>
      <c r="K86" s="18">
        <v>89</v>
      </c>
      <c r="L86" s="18" t="s">
        <v>505</v>
      </c>
      <c r="M86" s="18">
        <v>1</v>
      </c>
      <c r="N86" s="18">
        <v>28</v>
      </c>
      <c r="O86" s="19">
        <v>65</v>
      </c>
      <c r="P86" s="19">
        <v>66</v>
      </c>
      <c r="Q86" s="19">
        <v>67</v>
      </c>
      <c r="R86" s="19">
        <v>68</v>
      </c>
      <c r="S86" s="19">
        <v>69</v>
      </c>
      <c r="T86" s="19" t="s">
        <v>507</v>
      </c>
      <c r="U86" s="19" t="s">
        <v>508</v>
      </c>
      <c r="V86" s="19" t="s">
        <v>509</v>
      </c>
      <c r="W86" s="19" t="s">
        <v>510</v>
      </c>
      <c r="X86" s="19" t="s">
        <v>511</v>
      </c>
      <c r="Y86" s="19" t="s">
        <v>512</v>
      </c>
      <c r="Z86" s="19" t="s">
        <v>513</v>
      </c>
      <c r="AA86" s="19" t="s">
        <v>514</v>
      </c>
      <c r="AB86" s="19" t="s">
        <v>515</v>
      </c>
      <c r="AC86" s="19" t="s">
        <v>516</v>
      </c>
      <c r="AD86" s="19" t="s">
        <v>517</v>
      </c>
      <c r="AE86" s="19" t="s">
        <v>518</v>
      </c>
      <c r="AF86" s="19" t="s">
        <v>519</v>
      </c>
      <c r="AG86" s="19" t="s">
        <v>520</v>
      </c>
      <c r="AH86" s="19" t="s">
        <v>521</v>
      </c>
      <c r="AI86" s="26" t="str">
        <f t="shared" si="39"/>
        <v>FFFF</v>
      </c>
      <c r="AJ86" s="19" t="s">
        <v>523</v>
      </c>
      <c r="AK86" s="19" t="s">
        <v>524</v>
      </c>
      <c r="AL86" s="19">
        <v>130</v>
      </c>
      <c r="AM86" s="19">
        <v>131</v>
      </c>
      <c r="AN86" s="19">
        <v>132</v>
      </c>
      <c r="AO86" s="19">
        <v>133</v>
      </c>
      <c r="AP86" s="19">
        <v>134</v>
      </c>
      <c r="AQ86" s="19">
        <v>135</v>
      </c>
      <c r="AR86" s="19">
        <v>136</v>
      </c>
      <c r="AS86" s="19">
        <v>191</v>
      </c>
      <c r="AT86" s="19">
        <v>192</v>
      </c>
      <c r="AU86" s="19">
        <v>193</v>
      </c>
      <c r="AV86" s="19">
        <v>194</v>
      </c>
      <c r="AW86" s="19">
        <v>195</v>
      </c>
      <c r="AX86" s="19">
        <v>196</v>
      </c>
      <c r="AY86" s="19">
        <v>197</v>
      </c>
      <c r="AZ86" s="19">
        <v>198</v>
      </c>
      <c r="BA86" s="19">
        <v>199</v>
      </c>
      <c r="BB86" s="19" t="s">
        <v>525</v>
      </c>
      <c r="BC86" s="19">
        <v>0</v>
      </c>
      <c r="BD86" s="19">
        <v>0</v>
      </c>
      <c r="BE86" s="19">
        <v>0</v>
      </c>
      <c r="BF86" s="19">
        <v>0</v>
      </c>
      <c r="BG86" s="19">
        <v>0</v>
      </c>
      <c r="BH86" s="19">
        <v>0</v>
      </c>
      <c r="BI86" s="19">
        <v>0</v>
      </c>
      <c r="BJ86" s="19">
        <v>0</v>
      </c>
      <c r="BK86" s="19">
        <v>0</v>
      </c>
      <c r="BL86" s="19">
        <v>0</v>
      </c>
      <c r="BM86" s="19">
        <v>0</v>
      </c>
      <c r="BN86" s="19">
        <v>0</v>
      </c>
      <c r="BO86" s="19">
        <v>0</v>
      </c>
      <c r="BP86" s="19">
        <v>0</v>
      </c>
      <c r="BQ86" s="19">
        <v>0</v>
      </c>
      <c r="BR86" s="19">
        <v>0</v>
      </c>
      <c r="BS86" s="19">
        <v>0</v>
      </c>
      <c r="BT86" s="19">
        <v>0</v>
      </c>
      <c r="BU86" s="19">
        <v>0</v>
      </c>
      <c r="BV86" s="19">
        <v>0</v>
      </c>
      <c r="BW86" s="19">
        <v>0</v>
      </c>
      <c r="BX86" s="19">
        <v>0</v>
      </c>
      <c r="BY86" s="19">
        <v>0</v>
      </c>
      <c r="BZ86" s="19">
        <v>0</v>
      </c>
      <c r="CA86" s="18" t="str">
        <f t="shared" si="30"/>
        <v>55</v>
      </c>
      <c r="CB86" s="18" t="s">
        <v>25</v>
      </c>
      <c r="CC86" s="18">
        <f t="shared" si="28"/>
        <v>137</v>
      </c>
      <c r="CD86" s="16" t="str">
        <f t="shared" si="31"/>
        <v>7B010189AA012800650066006700680069006A006B006C006D006E00C900CA00CB00CC00CD00CE00CF00D000D100D2FFFF012E012F0130013101320133013401350136019101920193019401950196019701980199019A000000000000000000000000000000000000000000000000000000000000000000000000000000000000000000000000557D</v>
      </c>
      <c r="CE86" s="95">
        <v>85</v>
      </c>
      <c r="CF86" s="21"/>
      <c r="CG86" s="18" t="str">
        <f t="shared" si="32"/>
        <v>00</v>
      </c>
      <c r="CH86" s="18">
        <f t="shared" si="33"/>
        <v>0</v>
      </c>
      <c r="CI86" s="20"/>
      <c r="CJ86" s="21"/>
    </row>
    <row r="87" spans="1:88" ht="49.5">
      <c r="A87" s="27"/>
      <c r="B87" s="169">
        <v>49</v>
      </c>
      <c r="C87" s="105" t="s">
        <v>462</v>
      </c>
      <c r="D87" s="104" t="s">
        <v>739</v>
      </c>
      <c r="E87" s="16">
        <v>1</v>
      </c>
      <c r="F87" s="101" t="str">
        <f t="shared" si="13"/>
        <v>00000</v>
      </c>
      <c r="G87" s="25">
        <v>0</v>
      </c>
      <c r="H87" s="18" t="s">
        <v>18</v>
      </c>
      <c r="I87" s="18">
        <v>1</v>
      </c>
      <c r="J87" s="18">
        <v>1</v>
      </c>
      <c r="K87" s="18">
        <v>89</v>
      </c>
      <c r="L87" s="18" t="s">
        <v>505</v>
      </c>
      <c r="M87" s="18">
        <v>1</v>
      </c>
      <c r="N87" s="18">
        <v>28</v>
      </c>
      <c r="O87" s="19">
        <v>65</v>
      </c>
      <c r="P87" s="19">
        <v>66</v>
      </c>
      <c r="Q87" s="19">
        <v>67</v>
      </c>
      <c r="R87" s="19">
        <v>68</v>
      </c>
      <c r="S87" s="19">
        <v>69</v>
      </c>
      <c r="T87" s="19" t="s">
        <v>507</v>
      </c>
      <c r="U87" s="19" t="s">
        <v>508</v>
      </c>
      <c r="V87" s="19" t="s">
        <v>509</v>
      </c>
      <c r="W87" s="19" t="s">
        <v>510</v>
      </c>
      <c r="X87" s="19" t="s">
        <v>511</v>
      </c>
      <c r="Y87" s="19" t="s">
        <v>512</v>
      </c>
      <c r="Z87" s="19" t="s">
        <v>513</v>
      </c>
      <c r="AA87" s="19" t="s">
        <v>514</v>
      </c>
      <c r="AB87" s="19" t="s">
        <v>515</v>
      </c>
      <c r="AC87" s="19" t="s">
        <v>516</v>
      </c>
      <c r="AD87" s="19" t="s">
        <v>517</v>
      </c>
      <c r="AE87" s="19" t="s">
        <v>518</v>
      </c>
      <c r="AF87" s="19" t="s">
        <v>519</v>
      </c>
      <c r="AG87" s="19" t="s">
        <v>520</v>
      </c>
      <c r="AH87" s="19" t="s">
        <v>521</v>
      </c>
      <c r="AI87" s="19" t="s">
        <v>522</v>
      </c>
      <c r="AJ87" s="26">
        <f>G87</f>
        <v>0</v>
      </c>
      <c r="AK87" s="19" t="s">
        <v>524</v>
      </c>
      <c r="AL87" s="19">
        <v>130</v>
      </c>
      <c r="AM87" s="19">
        <v>131</v>
      </c>
      <c r="AN87" s="19">
        <v>132</v>
      </c>
      <c r="AO87" s="19">
        <v>133</v>
      </c>
      <c r="AP87" s="19">
        <v>134</v>
      </c>
      <c r="AQ87" s="19">
        <v>135</v>
      </c>
      <c r="AR87" s="19">
        <v>136</v>
      </c>
      <c r="AS87" s="19">
        <v>191</v>
      </c>
      <c r="AT87" s="19">
        <v>192</v>
      </c>
      <c r="AU87" s="19">
        <v>193</v>
      </c>
      <c r="AV87" s="19">
        <v>194</v>
      </c>
      <c r="AW87" s="19">
        <v>195</v>
      </c>
      <c r="AX87" s="19">
        <v>196</v>
      </c>
      <c r="AY87" s="19">
        <v>197</v>
      </c>
      <c r="AZ87" s="19">
        <v>198</v>
      </c>
      <c r="BA87" s="19">
        <v>199</v>
      </c>
      <c r="BB87" s="19" t="s">
        <v>525</v>
      </c>
      <c r="BC87" s="19">
        <v>0</v>
      </c>
      <c r="BD87" s="19">
        <v>0</v>
      </c>
      <c r="BE87" s="19">
        <v>0</v>
      </c>
      <c r="BF87" s="19">
        <v>0</v>
      </c>
      <c r="BG87" s="19">
        <v>0</v>
      </c>
      <c r="BH87" s="19">
        <v>0</v>
      </c>
      <c r="BI87" s="19">
        <v>0</v>
      </c>
      <c r="BJ87" s="19">
        <v>0</v>
      </c>
      <c r="BK87" s="19">
        <v>0</v>
      </c>
      <c r="BL87" s="19">
        <v>0</v>
      </c>
      <c r="BM87" s="19">
        <v>0</v>
      </c>
      <c r="BN87" s="19">
        <v>0</v>
      </c>
      <c r="BO87" s="19">
        <v>0</v>
      </c>
      <c r="BP87" s="19">
        <v>0</v>
      </c>
      <c r="BQ87" s="19">
        <v>0</v>
      </c>
      <c r="BR87" s="19">
        <v>0</v>
      </c>
      <c r="BS87" s="19">
        <v>0</v>
      </c>
      <c r="BT87" s="19">
        <v>0</v>
      </c>
      <c r="BU87" s="19">
        <v>0</v>
      </c>
      <c r="BV87" s="19">
        <v>0</v>
      </c>
      <c r="BW87" s="19">
        <v>0</v>
      </c>
      <c r="BX87" s="19">
        <v>0</v>
      </c>
      <c r="BY87" s="19">
        <v>0</v>
      </c>
      <c r="BZ87" s="19">
        <v>0</v>
      </c>
      <c r="CA87" s="18" t="str">
        <f t="shared" si="30"/>
        <v>55</v>
      </c>
      <c r="CB87" s="18" t="s">
        <v>25</v>
      </c>
      <c r="CC87" s="18">
        <f t="shared" si="28"/>
        <v>137</v>
      </c>
      <c r="CD87" s="16" t="str">
        <f t="shared" si="31"/>
        <v>7B010189AA012800650066006700680069006A006B006C006D006E00C900CA00CB00CC00CD00CE00CF00D000D100D2012D0000012F0130013101320133013401350136019101920193019401950196019701980199019A000000000000000000000000000000000000000000000000000000000000000000000000000000000000000000000000557D</v>
      </c>
      <c r="CE87" s="95">
        <v>86</v>
      </c>
      <c r="CF87" s="21"/>
      <c r="CG87" s="18" t="str">
        <f t="shared" si="32"/>
        <v>00</v>
      </c>
      <c r="CH87" s="18">
        <f t="shared" si="33"/>
        <v>0</v>
      </c>
      <c r="CI87" s="20"/>
      <c r="CJ87" s="21"/>
    </row>
    <row r="88" spans="1:88" ht="49.5">
      <c r="A88" s="27"/>
      <c r="B88" s="170"/>
      <c r="C88" s="167" t="s">
        <v>483</v>
      </c>
      <c r="D88" s="104"/>
      <c r="E88" s="16">
        <v>2</v>
      </c>
      <c r="F88" s="101" t="str">
        <f t="shared" si="13"/>
        <v>01516</v>
      </c>
      <c r="G88" s="25" t="s">
        <v>527</v>
      </c>
      <c r="H88" s="18" t="s">
        <v>18</v>
      </c>
      <c r="I88" s="18">
        <v>1</v>
      </c>
      <c r="J88" s="18">
        <v>1</v>
      </c>
      <c r="K88" s="18">
        <v>89</v>
      </c>
      <c r="L88" s="18" t="s">
        <v>505</v>
      </c>
      <c r="M88" s="18">
        <v>1</v>
      </c>
      <c r="N88" s="18">
        <v>28</v>
      </c>
      <c r="O88" s="19">
        <v>65</v>
      </c>
      <c r="P88" s="19">
        <v>66</v>
      </c>
      <c r="Q88" s="19">
        <v>67</v>
      </c>
      <c r="R88" s="19">
        <v>68</v>
      </c>
      <c r="S88" s="19">
        <v>69</v>
      </c>
      <c r="T88" s="19" t="s">
        <v>507</v>
      </c>
      <c r="U88" s="19" t="s">
        <v>508</v>
      </c>
      <c r="V88" s="19" t="s">
        <v>509</v>
      </c>
      <c r="W88" s="19" t="s">
        <v>510</v>
      </c>
      <c r="X88" s="19" t="s">
        <v>511</v>
      </c>
      <c r="Y88" s="19" t="s">
        <v>512</v>
      </c>
      <c r="Z88" s="19" t="s">
        <v>513</v>
      </c>
      <c r="AA88" s="19" t="s">
        <v>514</v>
      </c>
      <c r="AB88" s="19" t="s">
        <v>515</v>
      </c>
      <c r="AC88" s="19" t="s">
        <v>516</v>
      </c>
      <c r="AD88" s="19" t="s">
        <v>517</v>
      </c>
      <c r="AE88" s="19" t="s">
        <v>518</v>
      </c>
      <c r="AF88" s="19" t="s">
        <v>519</v>
      </c>
      <c r="AG88" s="19" t="s">
        <v>520</v>
      </c>
      <c r="AH88" s="19" t="s">
        <v>521</v>
      </c>
      <c r="AI88" s="19" t="s">
        <v>522</v>
      </c>
      <c r="AJ88" s="26" t="str">
        <f t="shared" ref="AJ88:AJ89" si="40">G88</f>
        <v>05EC</v>
      </c>
      <c r="AK88" s="19" t="s">
        <v>524</v>
      </c>
      <c r="AL88" s="19">
        <v>130</v>
      </c>
      <c r="AM88" s="19">
        <v>131</v>
      </c>
      <c r="AN88" s="19">
        <v>132</v>
      </c>
      <c r="AO88" s="19">
        <v>133</v>
      </c>
      <c r="AP88" s="19">
        <v>134</v>
      </c>
      <c r="AQ88" s="19">
        <v>135</v>
      </c>
      <c r="AR88" s="19">
        <v>136</v>
      </c>
      <c r="AS88" s="19">
        <v>191</v>
      </c>
      <c r="AT88" s="19">
        <v>192</v>
      </c>
      <c r="AU88" s="19">
        <v>193</v>
      </c>
      <c r="AV88" s="19">
        <v>194</v>
      </c>
      <c r="AW88" s="19">
        <v>195</v>
      </c>
      <c r="AX88" s="19">
        <v>196</v>
      </c>
      <c r="AY88" s="19">
        <v>197</v>
      </c>
      <c r="AZ88" s="19">
        <v>198</v>
      </c>
      <c r="BA88" s="19">
        <v>199</v>
      </c>
      <c r="BB88" s="19" t="s">
        <v>525</v>
      </c>
      <c r="BC88" s="19">
        <v>0</v>
      </c>
      <c r="BD88" s="19">
        <v>0</v>
      </c>
      <c r="BE88" s="19">
        <v>0</v>
      </c>
      <c r="BF88" s="19">
        <v>0</v>
      </c>
      <c r="BG88" s="19">
        <v>0</v>
      </c>
      <c r="BH88" s="19">
        <v>0</v>
      </c>
      <c r="BI88" s="19">
        <v>0</v>
      </c>
      <c r="BJ88" s="19">
        <v>0</v>
      </c>
      <c r="BK88" s="19">
        <v>0</v>
      </c>
      <c r="BL88" s="19">
        <v>0</v>
      </c>
      <c r="BM88" s="19">
        <v>0</v>
      </c>
      <c r="BN88" s="19">
        <v>0</v>
      </c>
      <c r="BO88" s="19">
        <v>0</v>
      </c>
      <c r="BP88" s="19">
        <v>0</v>
      </c>
      <c r="BQ88" s="19">
        <v>0</v>
      </c>
      <c r="BR88" s="19">
        <v>0</v>
      </c>
      <c r="BS88" s="19">
        <v>0</v>
      </c>
      <c r="BT88" s="19">
        <v>0</v>
      </c>
      <c r="BU88" s="19">
        <v>0</v>
      </c>
      <c r="BV88" s="19">
        <v>0</v>
      </c>
      <c r="BW88" s="19">
        <v>0</v>
      </c>
      <c r="BX88" s="19">
        <v>0</v>
      </c>
      <c r="BY88" s="19">
        <v>0</v>
      </c>
      <c r="BZ88" s="19">
        <v>0</v>
      </c>
      <c r="CA88" s="18" t="str">
        <f t="shared" si="30"/>
        <v>41</v>
      </c>
      <c r="CB88" s="18" t="s">
        <v>25</v>
      </c>
      <c r="CC88" s="18">
        <f t="shared" si="28"/>
        <v>137</v>
      </c>
      <c r="CD88" s="16" t="str">
        <f t="shared" si="31"/>
        <v>7B010189AA012800650066006700680069006A006B006C006D006E00C900CA00CB00CC00CD00CE00CF00D000D100D2012D05EC012F0130013101320133013401350136019101920193019401950196019701980199019A000000000000000000000000000000000000000000000000000000000000000000000000000000000000000000000000417D</v>
      </c>
      <c r="CE88" s="95">
        <v>87</v>
      </c>
      <c r="CF88" s="21"/>
      <c r="CG88" s="18" t="str">
        <f t="shared" si="32"/>
        <v>00</v>
      </c>
      <c r="CH88" s="18">
        <f t="shared" si="33"/>
        <v>0</v>
      </c>
      <c r="CI88" s="20"/>
      <c r="CJ88" s="21"/>
    </row>
    <row r="89" spans="1:88" ht="49.5">
      <c r="A89" s="27"/>
      <c r="B89" s="171"/>
      <c r="C89" s="168"/>
      <c r="D89" s="104"/>
      <c r="E89" s="16">
        <v>3</v>
      </c>
      <c r="F89" s="101" t="str">
        <f t="shared" ref="F89:F152" si="41">TEXT(HEX2DEC(G89),"00000")</f>
        <v>65535</v>
      </c>
      <c r="G89" s="25" t="s">
        <v>72</v>
      </c>
      <c r="H89" s="18" t="s">
        <v>18</v>
      </c>
      <c r="I89" s="18">
        <v>1</v>
      </c>
      <c r="J89" s="18">
        <v>1</v>
      </c>
      <c r="K89" s="18">
        <v>89</v>
      </c>
      <c r="L89" s="18" t="s">
        <v>505</v>
      </c>
      <c r="M89" s="18">
        <v>1</v>
      </c>
      <c r="N89" s="18">
        <v>28</v>
      </c>
      <c r="O89" s="19">
        <v>65</v>
      </c>
      <c r="P89" s="19">
        <v>66</v>
      </c>
      <c r="Q89" s="19">
        <v>67</v>
      </c>
      <c r="R89" s="19">
        <v>68</v>
      </c>
      <c r="S89" s="19">
        <v>69</v>
      </c>
      <c r="T89" s="19" t="s">
        <v>507</v>
      </c>
      <c r="U89" s="19" t="s">
        <v>508</v>
      </c>
      <c r="V89" s="19" t="s">
        <v>509</v>
      </c>
      <c r="W89" s="19" t="s">
        <v>510</v>
      </c>
      <c r="X89" s="19" t="s">
        <v>511</v>
      </c>
      <c r="Y89" s="19" t="s">
        <v>512</v>
      </c>
      <c r="Z89" s="19" t="s">
        <v>513</v>
      </c>
      <c r="AA89" s="19" t="s">
        <v>514</v>
      </c>
      <c r="AB89" s="19" t="s">
        <v>515</v>
      </c>
      <c r="AC89" s="19" t="s">
        <v>516</v>
      </c>
      <c r="AD89" s="19" t="s">
        <v>517</v>
      </c>
      <c r="AE89" s="19" t="s">
        <v>518</v>
      </c>
      <c r="AF89" s="19" t="s">
        <v>519</v>
      </c>
      <c r="AG89" s="19" t="s">
        <v>520</v>
      </c>
      <c r="AH89" s="19" t="s">
        <v>521</v>
      </c>
      <c r="AI89" s="19" t="s">
        <v>522</v>
      </c>
      <c r="AJ89" s="26" t="str">
        <f t="shared" si="40"/>
        <v>FFFF</v>
      </c>
      <c r="AK89" s="19" t="s">
        <v>524</v>
      </c>
      <c r="AL89" s="19">
        <v>130</v>
      </c>
      <c r="AM89" s="19">
        <v>131</v>
      </c>
      <c r="AN89" s="19">
        <v>132</v>
      </c>
      <c r="AO89" s="19">
        <v>133</v>
      </c>
      <c r="AP89" s="19">
        <v>134</v>
      </c>
      <c r="AQ89" s="19">
        <v>135</v>
      </c>
      <c r="AR89" s="19">
        <v>136</v>
      </c>
      <c r="AS89" s="19">
        <v>191</v>
      </c>
      <c r="AT89" s="19">
        <v>192</v>
      </c>
      <c r="AU89" s="19">
        <v>193</v>
      </c>
      <c r="AV89" s="19">
        <v>194</v>
      </c>
      <c r="AW89" s="19">
        <v>195</v>
      </c>
      <c r="AX89" s="19">
        <v>196</v>
      </c>
      <c r="AY89" s="19">
        <v>197</v>
      </c>
      <c r="AZ89" s="19">
        <v>198</v>
      </c>
      <c r="BA89" s="19">
        <v>199</v>
      </c>
      <c r="BB89" s="19" t="s">
        <v>525</v>
      </c>
      <c r="BC89" s="19">
        <v>0</v>
      </c>
      <c r="BD89" s="19">
        <v>0</v>
      </c>
      <c r="BE89" s="19">
        <v>0</v>
      </c>
      <c r="BF89" s="19">
        <v>0</v>
      </c>
      <c r="BG89" s="19">
        <v>0</v>
      </c>
      <c r="BH89" s="19">
        <v>0</v>
      </c>
      <c r="BI89" s="19">
        <v>0</v>
      </c>
      <c r="BJ89" s="19">
        <v>0</v>
      </c>
      <c r="BK89" s="19">
        <v>0</v>
      </c>
      <c r="BL89" s="19">
        <v>0</v>
      </c>
      <c r="BM89" s="19">
        <v>0</v>
      </c>
      <c r="BN89" s="19">
        <v>0</v>
      </c>
      <c r="BO89" s="19">
        <v>0</v>
      </c>
      <c r="BP89" s="19">
        <v>0</v>
      </c>
      <c r="BQ89" s="19">
        <v>0</v>
      </c>
      <c r="BR89" s="19">
        <v>0</v>
      </c>
      <c r="BS89" s="19">
        <v>0</v>
      </c>
      <c r="BT89" s="19">
        <v>0</v>
      </c>
      <c r="BU89" s="19">
        <v>0</v>
      </c>
      <c r="BV89" s="19">
        <v>0</v>
      </c>
      <c r="BW89" s="19">
        <v>0</v>
      </c>
      <c r="BX89" s="19">
        <v>0</v>
      </c>
      <c r="BY89" s="19">
        <v>0</v>
      </c>
      <c r="BZ89" s="19">
        <v>0</v>
      </c>
      <c r="CA89" s="18" t="str">
        <f t="shared" si="30"/>
        <v>54</v>
      </c>
      <c r="CB89" s="18" t="s">
        <v>25</v>
      </c>
      <c r="CC89" s="18">
        <f t="shared" si="28"/>
        <v>137</v>
      </c>
      <c r="CD89" s="16" t="str">
        <f t="shared" si="31"/>
        <v>7B010189AA012800650066006700680069006A006B006C006D006E00C900CA00CB00CC00CD00CE00CF00D000D100D2012DFFFF012F0130013101320133013401350136019101920193019401950196019701980199019A000000000000000000000000000000000000000000000000000000000000000000000000000000000000000000000000547D</v>
      </c>
      <c r="CE89" s="95">
        <v>88</v>
      </c>
      <c r="CF89" s="21"/>
      <c r="CG89" s="18" t="str">
        <f t="shared" si="32"/>
        <v>00</v>
      </c>
      <c r="CH89" s="18">
        <f t="shared" si="33"/>
        <v>0</v>
      </c>
      <c r="CI89" s="20"/>
      <c r="CJ89" s="21"/>
    </row>
    <row r="90" spans="1:88" ht="49.5">
      <c r="A90" s="27"/>
      <c r="B90" s="169">
        <v>51</v>
      </c>
      <c r="C90" s="105" t="s">
        <v>462</v>
      </c>
      <c r="D90" s="104" t="s">
        <v>739</v>
      </c>
      <c r="E90" s="16">
        <v>1</v>
      </c>
      <c r="F90" s="101" t="str">
        <f t="shared" si="41"/>
        <v>00000</v>
      </c>
      <c r="G90" s="25">
        <v>0</v>
      </c>
      <c r="H90" s="18" t="s">
        <v>18</v>
      </c>
      <c r="I90" s="18">
        <v>1</v>
      </c>
      <c r="J90" s="18">
        <v>1</v>
      </c>
      <c r="K90" s="18">
        <v>89</v>
      </c>
      <c r="L90" s="18" t="s">
        <v>505</v>
      </c>
      <c r="M90" s="18">
        <v>1</v>
      </c>
      <c r="N90" s="18">
        <v>28</v>
      </c>
      <c r="O90" s="19">
        <v>65</v>
      </c>
      <c r="P90" s="19">
        <v>66</v>
      </c>
      <c r="Q90" s="19">
        <v>67</v>
      </c>
      <c r="R90" s="19">
        <v>68</v>
      </c>
      <c r="S90" s="19">
        <v>69</v>
      </c>
      <c r="T90" s="19" t="s">
        <v>507</v>
      </c>
      <c r="U90" s="19" t="s">
        <v>508</v>
      </c>
      <c r="V90" s="19" t="s">
        <v>509</v>
      </c>
      <c r="W90" s="19" t="s">
        <v>510</v>
      </c>
      <c r="X90" s="19" t="s">
        <v>511</v>
      </c>
      <c r="Y90" s="19" t="s">
        <v>512</v>
      </c>
      <c r="Z90" s="19" t="s">
        <v>513</v>
      </c>
      <c r="AA90" s="19" t="s">
        <v>514</v>
      </c>
      <c r="AB90" s="19" t="s">
        <v>515</v>
      </c>
      <c r="AC90" s="19" t="s">
        <v>516</v>
      </c>
      <c r="AD90" s="19" t="s">
        <v>517</v>
      </c>
      <c r="AE90" s="19" t="s">
        <v>518</v>
      </c>
      <c r="AF90" s="19" t="s">
        <v>519</v>
      </c>
      <c r="AG90" s="19" t="s">
        <v>520</v>
      </c>
      <c r="AH90" s="19" t="s">
        <v>521</v>
      </c>
      <c r="AI90" s="19" t="s">
        <v>522</v>
      </c>
      <c r="AJ90" s="19" t="s">
        <v>523</v>
      </c>
      <c r="AK90" s="26">
        <f>G90</f>
        <v>0</v>
      </c>
      <c r="AL90" s="19">
        <v>130</v>
      </c>
      <c r="AM90" s="19">
        <v>131</v>
      </c>
      <c r="AN90" s="19">
        <v>132</v>
      </c>
      <c r="AO90" s="19">
        <v>133</v>
      </c>
      <c r="AP90" s="19">
        <v>134</v>
      </c>
      <c r="AQ90" s="19">
        <v>135</v>
      </c>
      <c r="AR90" s="19">
        <v>136</v>
      </c>
      <c r="AS90" s="19">
        <v>191</v>
      </c>
      <c r="AT90" s="19">
        <v>192</v>
      </c>
      <c r="AU90" s="19">
        <v>193</v>
      </c>
      <c r="AV90" s="19">
        <v>194</v>
      </c>
      <c r="AW90" s="19">
        <v>195</v>
      </c>
      <c r="AX90" s="19">
        <v>196</v>
      </c>
      <c r="AY90" s="19">
        <v>197</v>
      </c>
      <c r="AZ90" s="19">
        <v>198</v>
      </c>
      <c r="BA90" s="19">
        <v>199</v>
      </c>
      <c r="BB90" s="19" t="s">
        <v>525</v>
      </c>
      <c r="BC90" s="19">
        <v>0</v>
      </c>
      <c r="BD90" s="19">
        <v>0</v>
      </c>
      <c r="BE90" s="19">
        <v>0</v>
      </c>
      <c r="BF90" s="19">
        <v>0</v>
      </c>
      <c r="BG90" s="19">
        <v>0</v>
      </c>
      <c r="BH90" s="19">
        <v>0</v>
      </c>
      <c r="BI90" s="19">
        <v>0</v>
      </c>
      <c r="BJ90" s="19">
        <v>0</v>
      </c>
      <c r="BK90" s="19">
        <v>0</v>
      </c>
      <c r="BL90" s="19">
        <v>0</v>
      </c>
      <c r="BM90" s="19">
        <v>0</v>
      </c>
      <c r="BN90" s="19">
        <v>0</v>
      </c>
      <c r="BO90" s="19">
        <v>0</v>
      </c>
      <c r="BP90" s="19">
        <v>0</v>
      </c>
      <c r="BQ90" s="19">
        <v>0</v>
      </c>
      <c r="BR90" s="19">
        <v>0</v>
      </c>
      <c r="BS90" s="19">
        <v>0</v>
      </c>
      <c r="BT90" s="19">
        <v>0</v>
      </c>
      <c r="BU90" s="19">
        <v>0</v>
      </c>
      <c r="BV90" s="19">
        <v>0</v>
      </c>
      <c r="BW90" s="19">
        <v>0</v>
      </c>
      <c r="BX90" s="19">
        <v>0</v>
      </c>
      <c r="BY90" s="19">
        <v>0</v>
      </c>
      <c r="BZ90" s="19">
        <v>0</v>
      </c>
      <c r="CA90" s="18" t="str">
        <f t="shared" si="30"/>
        <v>54</v>
      </c>
      <c r="CB90" s="18" t="s">
        <v>25</v>
      </c>
      <c r="CC90" s="18">
        <f t="shared" si="28"/>
        <v>137</v>
      </c>
      <c r="CD90" s="16" t="str">
        <f t="shared" si="31"/>
        <v>7B010189AA012800650066006700680069006A006B006C006D006E00C900CA00CB00CC00CD00CE00CF00D000D100D2012D012E00000130013101320133013401350136019101920193019401950196019701980199019A000000000000000000000000000000000000000000000000000000000000000000000000000000000000000000000000547D</v>
      </c>
      <c r="CE90" s="95">
        <v>89</v>
      </c>
      <c r="CF90" s="21"/>
      <c r="CG90" s="18" t="str">
        <f t="shared" si="32"/>
        <v>00</v>
      </c>
      <c r="CH90" s="18">
        <f t="shared" si="33"/>
        <v>0</v>
      </c>
      <c r="CI90" s="20"/>
      <c r="CJ90" s="21"/>
    </row>
    <row r="91" spans="1:88" ht="49.5">
      <c r="A91" s="27"/>
      <c r="B91" s="170"/>
      <c r="C91" s="167" t="s">
        <v>482</v>
      </c>
      <c r="D91" s="104"/>
      <c r="E91" s="16">
        <v>2</v>
      </c>
      <c r="F91" s="101" t="str">
        <f t="shared" si="41"/>
        <v>01516</v>
      </c>
      <c r="G91" s="25" t="s">
        <v>527</v>
      </c>
      <c r="H91" s="18" t="s">
        <v>18</v>
      </c>
      <c r="I91" s="18">
        <v>1</v>
      </c>
      <c r="J91" s="18">
        <v>1</v>
      </c>
      <c r="K91" s="18">
        <v>89</v>
      </c>
      <c r="L91" s="18" t="s">
        <v>505</v>
      </c>
      <c r="M91" s="18">
        <v>1</v>
      </c>
      <c r="N91" s="18">
        <v>28</v>
      </c>
      <c r="O91" s="19">
        <v>65</v>
      </c>
      <c r="P91" s="19">
        <v>66</v>
      </c>
      <c r="Q91" s="19">
        <v>67</v>
      </c>
      <c r="R91" s="19">
        <v>68</v>
      </c>
      <c r="S91" s="19">
        <v>69</v>
      </c>
      <c r="T91" s="19" t="s">
        <v>507</v>
      </c>
      <c r="U91" s="19" t="s">
        <v>508</v>
      </c>
      <c r="V91" s="19" t="s">
        <v>509</v>
      </c>
      <c r="W91" s="19" t="s">
        <v>510</v>
      </c>
      <c r="X91" s="19" t="s">
        <v>511</v>
      </c>
      <c r="Y91" s="19" t="s">
        <v>512</v>
      </c>
      <c r="Z91" s="19" t="s">
        <v>513</v>
      </c>
      <c r="AA91" s="19" t="s">
        <v>514</v>
      </c>
      <c r="AB91" s="19" t="s">
        <v>515</v>
      </c>
      <c r="AC91" s="19" t="s">
        <v>516</v>
      </c>
      <c r="AD91" s="19" t="s">
        <v>517</v>
      </c>
      <c r="AE91" s="19" t="s">
        <v>518</v>
      </c>
      <c r="AF91" s="19" t="s">
        <v>519</v>
      </c>
      <c r="AG91" s="19" t="s">
        <v>520</v>
      </c>
      <c r="AH91" s="19" t="s">
        <v>521</v>
      </c>
      <c r="AI91" s="19" t="s">
        <v>522</v>
      </c>
      <c r="AJ91" s="19" t="s">
        <v>523</v>
      </c>
      <c r="AK91" s="26" t="str">
        <f t="shared" ref="AK91:AK92" si="42">G91</f>
        <v>05EC</v>
      </c>
      <c r="AL91" s="19">
        <v>130</v>
      </c>
      <c r="AM91" s="19">
        <v>131</v>
      </c>
      <c r="AN91" s="19">
        <v>132</v>
      </c>
      <c r="AO91" s="19">
        <v>133</v>
      </c>
      <c r="AP91" s="19">
        <v>134</v>
      </c>
      <c r="AQ91" s="19">
        <v>135</v>
      </c>
      <c r="AR91" s="19">
        <v>136</v>
      </c>
      <c r="AS91" s="19">
        <v>191</v>
      </c>
      <c r="AT91" s="19">
        <v>192</v>
      </c>
      <c r="AU91" s="19">
        <v>193</v>
      </c>
      <c r="AV91" s="19">
        <v>194</v>
      </c>
      <c r="AW91" s="19">
        <v>195</v>
      </c>
      <c r="AX91" s="19">
        <v>196</v>
      </c>
      <c r="AY91" s="19">
        <v>197</v>
      </c>
      <c r="AZ91" s="19">
        <v>198</v>
      </c>
      <c r="BA91" s="19">
        <v>199</v>
      </c>
      <c r="BB91" s="19" t="s">
        <v>525</v>
      </c>
      <c r="BC91" s="19">
        <v>0</v>
      </c>
      <c r="BD91" s="19">
        <v>0</v>
      </c>
      <c r="BE91" s="19">
        <v>0</v>
      </c>
      <c r="BF91" s="19">
        <v>0</v>
      </c>
      <c r="BG91" s="19">
        <v>0</v>
      </c>
      <c r="BH91" s="19">
        <v>0</v>
      </c>
      <c r="BI91" s="19">
        <v>0</v>
      </c>
      <c r="BJ91" s="19">
        <v>0</v>
      </c>
      <c r="BK91" s="19">
        <v>0</v>
      </c>
      <c r="BL91" s="19">
        <v>0</v>
      </c>
      <c r="BM91" s="19">
        <v>0</v>
      </c>
      <c r="BN91" s="19">
        <v>0</v>
      </c>
      <c r="BO91" s="19">
        <v>0</v>
      </c>
      <c r="BP91" s="19">
        <v>0</v>
      </c>
      <c r="BQ91" s="19">
        <v>0</v>
      </c>
      <c r="BR91" s="19">
        <v>0</v>
      </c>
      <c r="BS91" s="19">
        <v>0</v>
      </c>
      <c r="BT91" s="19">
        <v>0</v>
      </c>
      <c r="BU91" s="19">
        <v>0</v>
      </c>
      <c r="BV91" s="19">
        <v>0</v>
      </c>
      <c r="BW91" s="19">
        <v>0</v>
      </c>
      <c r="BX91" s="19">
        <v>0</v>
      </c>
      <c r="BY91" s="19">
        <v>0</v>
      </c>
      <c r="BZ91" s="19">
        <v>0</v>
      </c>
      <c r="CA91" s="18" t="str">
        <f t="shared" si="30"/>
        <v>40</v>
      </c>
      <c r="CB91" s="18" t="s">
        <v>25</v>
      </c>
      <c r="CC91" s="18">
        <f t="shared" si="28"/>
        <v>137</v>
      </c>
      <c r="CD91" s="16" t="str">
        <f t="shared" si="31"/>
        <v>7B010189AA012800650066006700680069006A006B006C006D006E00C900CA00CB00CC00CD00CE00CF00D000D100D2012D012E05EC0130013101320133013401350136019101920193019401950196019701980199019A000000000000000000000000000000000000000000000000000000000000000000000000000000000000000000000000407D</v>
      </c>
      <c r="CE91" s="95">
        <v>90</v>
      </c>
      <c r="CF91" s="21"/>
      <c r="CG91" s="18" t="str">
        <f t="shared" si="32"/>
        <v>00</v>
      </c>
      <c r="CH91" s="18">
        <f t="shared" si="33"/>
        <v>0</v>
      </c>
      <c r="CI91" s="20"/>
      <c r="CJ91" s="21"/>
    </row>
    <row r="92" spans="1:88" ht="49.5">
      <c r="A92" s="27"/>
      <c r="B92" s="171"/>
      <c r="C92" s="168"/>
      <c r="D92" s="104"/>
      <c r="E92" s="16">
        <v>3</v>
      </c>
      <c r="F92" s="101" t="str">
        <f t="shared" si="41"/>
        <v>65535</v>
      </c>
      <c r="G92" s="25" t="s">
        <v>72</v>
      </c>
      <c r="H92" s="18" t="s">
        <v>18</v>
      </c>
      <c r="I92" s="18">
        <v>1</v>
      </c>
      <c r="J92" s="18">
        <v>1</v>
      </c>
      <c r="K92" s="18">
        <v>89</v>
      </c>
      <c r="L92" s="18" t="s">
        <v>505</v>
      </c>
      <c r="M92" s="18">
        <v>1</v>
      </c>
      <c r="N92" s="18">
        <v>28</v>
      </c>
      <c r="O92" s="19">
        <v>65</v>
      </c>
      <c r="P92" s="19">
        <v>66</v>
      </c>
      <c r="Q92" s="19">
        <v>67</v>
      </c>
      <c r="R92" s="19">
        <v>68</v>
      </c>
      <c r="S92" s="19">
        <v>69</v>
      </c>
      <c r="T92" s="19" t="s">
        <v>507</v>
      </c>
      <c r="U92" s="19" t="s">
        <v>508</v>
      </c>
      <c r="V92" s="19" t="s">
        <v>509</v>
      </c>
      <c r="W92" s="19" t="s">
        <v>510</v>
      </c>
      <c r="X92" s="19" t="s">
        <v>511</v>
      </c>
      <c r="Y92" s="19" t="s">
        <v>512</v>
      </c>
      <c r="Z92" s="19" t="s">
        <v>513</v>
      </c>
      <c r="AA92" s="19" t="s">
        <v>514</v>
      </c>
      <c r="AB92" s="19" t="s">
        <v>515</v>
      </c>
      <c r="AC92" s="19" t="s">
        <v>516</v>
      </c>
      <c r="AD92" s="19" t="s">
        <v>517</v>
      </c>
      <c r="AE92" s="19" t="s">
        <v>518</v>
      </c>
      <c r="AF92" s="19" t="s">
        <v>519</v>
      </c>
      <c r="AG92" s="19" t="s">
        <v>520</v>
      </c>
      <c r="AH92" s="19" t="s">
        <v>521</v>
      </c>
      <c r="AI92" s="19" t="s">
        <v>522</v>
      </c>
      <c r="AJ92" s="19" t="s">
        <v>523</v>
      </c>
      <c r="AK92" s="26" t="str">
        <f t="shared" si="42"/>
        <v>FFFF</v>
      </c>
      <c r="AL92" s="19">
        <v>130</v>
      </c>
      <c r="AM92" s="19">
        <v>131</v>
      </c>
      <c r="AN92" s="19">
        <v>132</v>
      </c>
      <c r="AO92" s="19">
        <v>133</v>
      </c>
      <c r="AP92" s="19">
        <v>134</v>
      </c>
      <c r="AQ92" s="19">
        <v>135</v>
      </c>
      <c r="AR92" s="19">
        <v>136</v>
      </c>
      <c r="AS92" s="19">
        <v>191</v>
      </c>
      <c r="AT92" s="19">
        <v>192</v>
      </c>
      <c r="AU92" s="19">
        <v>193</v>
      </c>
      <c r="AV92" s="19">
        <v>194</v>
      </c>
      <c r="AW92" s="19">
        <v>195</v>
      </c>
      <c r="AX92" s="19">
        <v>196</v>
      </c>
      <c r="AY92" s="19">
        <v>197</v>
      </c>
      <c r="AZ92" s="19">
        <v>198</v>
      </c>
      <c r="BA92" s="19">
        <v>199</v>
      </c>
      <c r="BB92" s="19" t="s">
        <v>525</v>
      </c>
      <c r="BC92" s="19">
        <v>0</v>
      </c>
      <c r="BD92" s="19">
        <v>0</v>
      </c>
      <c r="BE92" s="19">
        <v>0</v>
      </c>
      <c r="BF92" s="19">
        <v>0</v>
      </c>
      <c r="BG92" s="19">
        <v>0</v>
      </c>
      <c r="BH92" s="19">
        <v>0</v>
      </c>
      <c r="BI92" s="19">
        <v>0</v>
      </c>
      <c r="BJ92" s="19">
        <v>0</v>
      </c>
      <c r="BK92" s="19">
        <v>0</v>
      </c>
      <c r="BL92" s="19">
        <v>0</v>
      </c>
      <c r="BM92" s="19">
        <v>0</v>
      </c>
      <c r="BN92" s="19">
        <v>0</v>
      </c>
      <c r="BO92" s="19">
        <v>0</v>
      </c>
      <c r="BP92" s="19">
        <v>0</v>
      </c>
      <c r="BQ92" s="19">
        <v>0</v>
      </c>
      <c r="BR92" s="19">
        <v>0</v>
      </c>
      <c r="BS92" s="19">
        <v>0</v>
      </c>
      <c r="BT92" s="19">
        <v>0</v>
      </c>
      <c r="BU92" s="19">
        <v>0</v>
      </c>
      <c r="BV92" s="19">
        <v>0</v>
      </c>
      <c r="BW92" s="19">
        <v>0</v>
      </c>
      <c r="BX92" s="19">
        <v>0</v>
      </c>
      <c r="BY92" s="19">
        <v>0</v>
      </c>
      <c r="BZ92" s="19">
        <v>0</v>
      </c>
      <c r="CA92" s="18" t="str">
        <f t="shared" si="30"/>
        <v>55</v>
      </c>
      <c r="CB92" s="18" t="s">
        <v>25</v>
      </c>
      <c r="CC92" s="18">
        <f t="shared" si="28"/>
        <v>137</v>
      </c>
      <c r="CD92" s="16" t="str">
        <f t="shared" si="31"/>
        <v>7B010189AA012800650066006700680069006A006B006C006D006E00C900CA00CB00CC00CD00CE00CF00D000D100D2012D012EFFFF0130013101320133013401350136019101920193019401950196019701980199019A000000000000000000000000000000000000000000000000000000000000000000000000000000000000000000000000557D</v>
      </c>
      <c r="CE92" s="95">
        <v>91</v>
      </c>
      <c r="CF92" s="21"/>
      <c r="CG92" s="18" t="str">
        <f t="shared" si="32"/>
        <v>00</v>
      </c>
      <c r="CH92" s="18">
        <f t="shared" si="33"/>
        <v>0</v>
      </c>
      <c r="CI92" s="20"/>
      <c r="CJ92" s="21"/>
    </row>
    <row r="93" spans="1:88" ht="49.5">
      <c r="A93" s="27"/>
      <c r="B93" s="169">
        <v>53</v>
      </c>
      <c r="C93" s="105" t="s">
        <v>462</v>
      </c>
      <c r="D93" s="104" t="s">
        <v>739</v>
      </c>
      <c r="E93" s="16">
        <v>1</v>
      </c>
      <c r="F93" s="101" t="str">
        <f t="shared" si="41"/>
        <v>00000</v>
      </c>
      <c r="G93" s="25">
        <v>0</v>
      </c>
      <c r="H93" s="18" t="s">
        <v>18</v>
      </c>
      <c r="I93" s="18">
        <v>1</v>
      </c>
      <c r="J93" s="18">
        <v>1</v>
      </c>
      <c r="K93" s="18">
        <v>89</v>
      </c>
      <c r="L93" s="18" t="s">
        <v>505</v>
      </c>
      <c r="M93" s="18">
        <v>1</v>
      </c>
      <c r="N93" s="18">
        <v>28</v>
      </c>
      <c r="O93" s="19">
        <v>65</v>
      </c>
      <c r="P93" s="19">
        <v>66</v>
      </c>
      <c r="Q93" s="19">
        <v>67</v>
      </c>
      <c r="R93" s="19">
        <v>68</v>
      </c>
      <c r="S93" s="19">
        <v>69</v>
      </c>
      <c r="T93" s="19" t="s">
        <v>507</v>
      </c>
      <c r="U93" s="19" t="s">
        <v>508</v>
      </c>
      <c r="V93" s="19" t="s">
        <v>509</v>
      </c>
      <c r="W93" s="19" t="s">
        <v>510</v>
      </c>
      <c r="X93" s="19" t="s">
        <v>511</v>
      </c>
      <c r="Y93" s="19" t="s">
        <v>512</v>
      </c>
      <c r="Z93" s="19" t="s">
        <v>513</v>
      </c>
      <c r="AA93" s="19" t="s">
        <v>514</v>
      </c>
      <c r="AB93" s="19" t="s">
        <v>515</v>
      </c>
      <c r="AC93" s="19" t="s">
        <v>516</v>
      </c>
      <c r="AD93" s="19" t="s">
        <v>517</v>
      </c>
      <c r="AE93" s="19" t="s">
        <v>518</v>
      </c>
      <c r="AF93" s="19" t="s">
        <v>519</v>
      </c>
      <c r="AG93" s="19" t="s">
        <v>520</v>
      </c>
      <c r="AH93" s="19" t="s">
        <v>521</v>
      </c>
      <c r="AI93" s="19" t="s">
        <v>522</v>
      </c>
      <c r="AJ93" s="19" t="s">
        <v>523</v>
      </c>
      <c r="AK93" s="19" t="s">
        <v>524</v>
      </c>
      <c r="AL93" s="26">
        <f>G93</f>
        <v>0</v>
      </c>
      <c r="AM93" s="19">
        <v>131</v>
      </c>
      <c r="AN93" s="19">
        <v>132</v>
      </c>
      <c r="AO93" s="19">
        <v>133</v>
      </c>
      <c r="AP93" s="19">
        <v>134</v>
      </c>
      <c r="AQ93" s="19">
        <v>135</v>
      </c>
      <c r="AR93" s="19">
        <v>136</v>
      </c>
      <c r="AS93" s="19">
        <v>191</v>
      </c>
      <c r="AT93" s="19">
        <v>192</v>
      </c>
      <c r="AU93" s="19">
        <v>193</v>
      </c>
      <c r="AV93" s="19">
        <v>194</v>
      </c>
      <c r="AW93" s="19">
        <v>195</v>
      </c>
      <c r="AX93" s="19">
        <v>196</v>
      </c>
      <c r="AY93" s="19">
        <v>197</v>
      </c>
      <c r="AZ93" s="19">
        <v>198</v>
      </c>
      <c r="BA93" s="19">
        <v>199</v>
      </c>
      <c r="BB93" s="19" t="s">
        <v>525</v>
      </c>
      <c r="BC93" s="19">
        <v>0</v>
      </c>
      <c r="BD93" s="19">
        <v>0</v>
      </c>
      <c r="BE93" s="19">
        <v>0</v>
      </c>
      <c r="BF93" s="19">
        <v>0</v>
      </c>
      <c r="BG93" s="19">
        <v>0</v>
      </c>
      <c r="BH93" s="19">
        <v>0</v>
      </c>
      <c r="BI93" s="19">
        <v>0</v>
      </c>
      <c r="BJ93" s="19">
        <v>0</v>
      </c>
      <c r="BK93" s="19">
        <v>0</v>
      </c>
      <c r="BL93" s="19">
        <v>0</v>
      </c>
      <c r="BM93" s="19">
        <v>0</v>
      </c>
      <c r="BN93" s="19">
        <v>0</v>
      </c>
      <c r="BO93" s="19">
        <v>0</v>
      </c>
      <c r="BP93" s="19">
        <v>0</v>
      </c>
      <c r="BQ93" s="19">
        <v>0</v>
      </c>
      <c r="BR93" s="19">
        <v>0</v>
      </c>
      <c r="BS93" s="19">
        <v>0</v>
      </c>
      <c r="BT93" s="19">
        <v>0</v>
      </c>
      <c r="BU93" s="19">
        <v>0</v>
      </c>
      <c r="BV93" s="19">
        <v>0</v>
      </c>
      <c r="BW93" s="19">
        <v>0</v>
      </c>
      <c r="BX93" s="19">
        <v>0</v>
      </c>
      <c r="BY93" s="19">
        <v>0</v>
      </c>
      <c r="BZ93" s="19">
        <v>0</v>
      </c>
      <c r="CA93" s="18" t="str">
        <f t="shared" si="30"/>
        <v>55</v>
      </c>
      <c r="CB93" s="18" t="s">
        <v>25</v>
      </c>
      <c r="CC93" s="18">
        <f t="shared" si="28"/>
        <v>137</v>
      </c>
      <c r="CD93" s="16" t="str">
        <f t="shared" si="31"/>
        <v>7B010189AA012800650066006700680069006A006B006C006D006E00C900CA00CB00CC00CD00CE00CF00D000D100D2012D012E012F0000013101320133013401350136019101920193019401950196019701980199019A000000000000000000000000000000000000000000000000000000000000000000000000000000000000000000000000557D</v>
      </c>
      <c r="CE93" s="95">
        <v>92</v>
      </c>
      <c r="CF93" s="21"/>
      <c r="CG93" s="18" t="str">
        <f t="shared" si="32"/>
        <v>00</v>
      </c>
      <c r="CH93" s="18">
        <f t="shared" si="33"/>
        <v>0</v>
      </c>
      <c r="CI93" s="20"/>
      <c r="CJ93" s="21"/>
    </row>
    <row r="94" spans="1:88" ht="49.5">
      <c r="A94" s="27"/>
      <c r="B94" s="170"/>
      <c r="C94" s="167" t="s">
        <v>481</v>
      </c>
      <c r="D94" s="104"/>
      <c r="E94" s="16">
        <v>2</v>
      </c>
      <c r="F94" s="101" t="str">
        <f t="shared" si="41"/>
        <v>01516</v>
      </c>
      <c r="G94" s="25" t="s">
        <v>527</v>
      </c>
      <c r="H94" s="18" t="s">
        <v>18</v>
      </c>
      <c r="I94" s="18">
        <v>1</v>
      </c>
      <c r="J94" s="18">
        <v>1</v>
      </c>
      <c r="K94" s="18">
        <v>89</v>
      </c>
      <c r="L94" s="18" t="s">
        <v>505</v>
      </c>
      <c r="M94" s="18">
        <v>1</v>
      </c>
      <c r="N94" s="18">
        <v>28</v>
      </c>
      <c r="O94" s="19">
        <v>65</v>
      </c>
      <c r="P94" s="19">
        <v>66</v>
      </c>
      <c r="Q94" s="19">
        <v>67</v>
      </c>
      <c r="R94" s="19">
        <v>68</v>
      </c>
      <c r="S94" s="19">
        <v>69</v>
      </c>
      <c r="T94" s="19" t="s">
        <v>507</v>
      </c>
      <c r="U94" s="19" t="s">
        <v>508</v>
      </c>
      <c r="V94" s="19" t="s">
        <v>509</v>
      </c>
      <c r="W94" s="19" t="s">
        <v>510</v>
      </c>
      <c r="X94" s="19" t="s">
        <v>511</v>
      </c>
      <c r="Y94" s="19" t="s">
        <v>512</v>
      </c>
      <c r="Z94" s="19" t="s">
        <v>513</v>
      </c>
      <c r="AA94" s="19" t="s">
        <v>514</v>
      </c>
      <c r="AB94" s="19" t="s">
        <v>515</v>
      </c>
      <c r="AC94" s="19" t="s">
        <v>516</v>
      </c>
      <c r="AD94" s="19" t="s">
        <v>517</v>
      </c>
      <c r="AE94" s="19" t="s">
        <v>518</v>
      </c>
      <c r="AF94" s="19" t="s">
        <v>519</v>
      </c>
      <c r="AG94" s="19" t="s">
        <v>520</v>
      </c>
      <c r="AH94" s="19" t="s">
        <v>521</v>
      </c>
      <c r="AI94" s="19" t="s">
        <v>522</v>
      </c>
      <c r="AJ94" s="19" t="s">
        <v>523</v>
      </c>
      <c r="AK94" s="19" t="s">
        <v>524</v>
      </c>
      <c r="AL94" s="26" t="str">
        <f t="shared" ref="AL94:AL95" si="43">G94</f>
        <v>05EC</v>
      </c>
      <c r="AM94" s="19">
        <v>131</v>
      </c>
      <c r="AN94" s="19">
        <v>132</v>
      </c>
      <c r="AO94" s="19">
        <v>133</v>
      </c>
      <c r="AP94" s="19">
        <v>134</v>
      </c>
      <c r="AQ94" s="19">
        <v>135</v>
      </c>
      <c r="AR94" s="19">
        <v>136</v>
      </c>
      <c r="AS94" s="19">
        <v>191</v>
      </c>
      <c r="AT94" s="19">
        <v>192</v>
      </c>
      <c r="AU94" s="19">
        <v>193</v>
      </c>
      <c r="AV94" s="19">
        <v>194</v>
      </c>
      <c r="AW94" s="19">
        <v>195</v>
      </c>
      <c r="AX94" s="19">
        <v>196</v>
      </c>
      <c r="AY94" s="19">
        <v>197</v>
      </c>
      <c r="AZ94" s="19">
        <v>198</v>
      </c>
      <c r="BA94" s="19">
        <v>199</v>
      </c>
      <c r="BB94" s="19" t="s">
        <v>525</v>
      </c>
      <c r="BC94" s="19">
        <v>0</v>
      </c>
      <c r="BD94" s="19">
        <v>0</v>
      </c>
      <c r="BE94" s="19">
        <v>0</v>
      </c>
      <c r="BF94" s="19">
        <v>0</v>
      </c>
      <c r="BG94" s="19">
        <v>0</v>
      </c>
      <c r="BH94" s="19">
        <v>0</v>
      </c>
      <c r="BI94" s="19">
        <v>0</v>
      </c>
      <c r="BJ94" s="19">
        <v>0</v>
      </c>
      <c r="BK94" s="19">
        <v>0</v>
      </c>
      <c r="BL94" s="19">
        <v>0</v>
      </c>
      <c r="BM94" s="19">
        <v>0</v>
      </c>
      <c r="BN94" s="19">
        <v>0</v>
      </c>
      <c r="BO94" s="19">
        <v>0</v>
      </c>
      <c r="BP94" s="19">
        <v>0</v>
      </c>
      <c r="BQ94" s="19">
        <v>0</v>
      </c>
      <c r="BR94" s="19">
        <v>0</v>
      </c>
      <c r="BS94" s="19">
        <v>0</v>
      </c>
      <c r="BT94" s="19">
        <v>0</v>
      </c>
      <c r="BU94" s="19">
        <v>0</v>
      </c>
      <c r="BV94" s="19">
        <v>0</v>
      </c>
      <c r="BW94" s="19">
        <v>0</v>
      </c>
      <c r="BX94" s="19">
        <v>0</v>
      </c>
      <c r="BY94" s="19">
        <v>0</v>
      </c>
      <c r="BZ94" s="19">
        <v>0</v>
      </c>
      <c r="CA94" s="18" t="str">
        <f t="shared" si="30"/>
        <v>41</v>
      </c>
      <c r="CB94" s="18" t="s">
        <v>25</v>
      </c>
      <c r="CC94" s="18">
        <f t="shared" si="28"/>
        <v>137</v>
      </c>
      <c r="CD94" s="16" t="str">
        <f t="shared" si="31"/>
        <v>7B010189AA012800650066006700680069006A006B006C006D006E00C900CA00CB00CC00CD00CE00CF00D000D100D2012D012E012F05EC013101320133013401350136019101920193019401950196019701980199019A000000000000000000000000000000000000000000000000000000000000000000000000000000000000000000000000417D</v>
      </c>
      <c r="CE94" s="95">
        <v>93</v>
      </c>
      <c r="CF94" s="21"/>
      <c r="CG94" s="18" t="str">
        <f t="shared" si="32"/>
        <v>00</v>
      </c>
      <c r="CH94" s="18">
        <f t="shared" si="33"/>
        <v>0</v>
      </c>
      <c r="CI94" s="20"/>
      <c r="CJ94" s="21"/>
    </row>
    <row r="95" spans="1:88" ht="49.5">
      <c r="A95" s="27"/>
      <c r="B95" s="171"/>
      <c r="C95" s="168"/>
      <c r="D95" s="104"/>
      <c r="E95" s="16">
        <v>3</v>
      </c>
      <c r="F95" s="101" t="str">
        <f t="shared" si="41"/>
        <v>65535</v>
      </c>
      <c r="G95" s="25" t="s">
        <v>72</v>
      </c>
      <c r="H95" s="18" t="s">
        <v>18</v>
      </c>
      <c r="I95" s="18">
        <v>1</v>
      </c>
      <c r="J95" s="18">
        <v>1</v>
      </c>
      <c r="K95" s="18">
        <v>89</v>
      </c>
      <c r="L95" s="18" t="s">
        <v>505</v>
      </c>
      <c r="M95" s="18">
        <v>1</v>
      </c>
      <c r="N95" s="18">
        <v>28</v>
      </c>
      <c r="O95" s="19">
        <v>65</v>
      </c>
      <c r="P95" s="19">
        <v>66</v>
      </c>
      <c r="Q95" s="19">
        <v>67</v>
      </c>
      <c r="R95" s="19">
        <v>68</v>
      </c>
      <c r="S95" s="19">
        <v>69</v>
      </c>
      <c r="T95" s="19" t="s">
        <v>507</v>
      </c>
      <c r="U95" s="19" t="s">
        <v>508</v>
      </c>
      <c r="V95" s="19" t="s">
        <v>509</v>
      </c>
      <c r="W95" s="19" t="s">
        <v>510</v>
      </c>
      <c r="X95" s="19" t="s">
        <v>511</v>
      </c>
      <c r="Y95" s="19" t="s">
        <v>512</v>
      </c>
      <c r="Z95" s="19" t="s">
        <v>513</v>
      </c>
      <c r="AA95" s="19" t="s">
        <v>514</v>
      </c>
      <c r="AB95" s="19" t="s">
        <v>515</v>
      </c>
      <c r="AC95" s="19" t="s">
        <v>516</v>
      </c>
      <c r="AD95" s="19" t="s">
        <v>517</v>
      </c>
      <c r="AE95" s="19" t="s">
        <v>518</v>
      </c>
      <c r="AF95" s="19" t="s">
        <v>519</v>
      </c>
      <c r="AG95" s="19" t="s">
        <v>520</v>
      </c>
      <c r="AH95" s="19" t="s">
        <v>521</v>
      </c>
      <c r="AI95" s="19" t="s">
        <v>522</v>
      </c>
      <c r="AJ95" s="19" t="s">
        <v>523</v>
      </c>
      <c r="AK95" s="19" t="s">
        <v>524</v>
      </c>
      <c r="AL95" s="26" t="str">
        <f t="shared" si="43"/>
        <v>FFFF</v>
      </c>
      <c r="AM95" s="19">
        <v>131</v>
      </c>
      <c r="AN95" s="19">
        <v>132</v>
      </c>
      <c r="AO95" s="19">
        <v>133</v>
      </c>
      <c r="AP95" s="19">
        <v>134</v>
      </c>
      <c r="AQ95" s="19">
        <v>135</v>
      </c>
      <c r="AR95" s="19">
        <v>136</v>
      </c>
      <c r="AS95" s="19">
        <v>191</v>
      </c>
      <c r="AT95" s="19">
        <v>192</v>
      </c>
      <c r="AU95" s="19">
        <v>193</v>
      </c>
      <c r="AV95" s="19">
        <v>194</v>
      </c>
      <c r="AW95" s="19">
        <v>195</v>
      </c>
      <c r="AX95" s="19">
        <v>196</v>
      </c>
      <c r="AY95" s="19">
        <v>197</v>
      </c>
      <c r="AZ95" s="19">
        <v>198</v>
      </c>
      <c r="BA95" s="19">
        <v>199</v>
      </c>
      <c r="BB95" s="19" t="s">
        <v>525</v>
      </c>
      <c r="BC95" s="19">
        <v>0</v>
      </c>
      <c r="BD95" s="19">
        <v>0</v>
      </c>
      <c r="BE95" s="19">
        <v>0</v>
      </c>
      <c r="BF95" s="19">
        <v>0</v>
      </c>
      <c r="BG95" s="19">
        <v>0</v>
      </c>
      <c r="BH95" s="19">
        <v>0</v>
      </c>
      <c r="BI95" s="19">
        <v>0</v>
      </c>
      <c r="BJ95" s="19">
        <v>0</v>
      </c>
      <c r="BK95" s="19">
        <v>0</v>
      </c>
      <c r="BL95" s="19">
        <v>0</v>
      </c>
      <c r="BM95" s="19">
        <v>0</v>
      </c>
      <c r="BN95" s="19">
        <v>0</v>
      </c>
      <c r="BO95" s="19">
        <v>0</v>
      </c>
      <c r="BP95" s="19">
        <v>0</v>
      </c>
      <c r="BQ95" s="19">
        <v>0</v>
      </c>
      <c r="BR95" s="19">
        <v>0</v>
      </c>
      <c r="BS95" s="19">
        <v>0</v>
      </c>
      <c r="BT95" s="19">
        <v>0</v>
      </c>
      <c r="BU95" s="19">
        <v>0</v>
      </c>
      <c r="BV95" s="19">
        <v>0</v>
      </c>
      <c r="BW95" s="19">
        <v>0</v>
      </c>
      <c r="BX95" s="19">
        <v>0</v>
      </c>
      <c r="BY95" s="19">
        <v>0</v>
      </c>
      <c r="BZ95" s="19">
        <v>0</v>
      </c>
      <c r="CA95" s="18" t="str">
        <f t="shared" si="30"/>
        <v>54</v>
      </c>
      <c r="CB95" s="18" t="s">
        <v>25</v>
      </c>
      <c r="CC95" s="18">
        <f t="shared" si="28"/>
        <v>137</v>
      </c>
      <c r="CD95" s="16" t="str">
        <f t="shared" si="31"/>
        <v>7B010189AA012800650066006700680069006A006B006C006D006E00C900CA00CB00CC00CD00CE00CF00D000D100D2012D012E012FFFFF013101320133013401350136019101920193019401950196019701980199019A000000000000000000000000000000000000000000000000000000000000000000000000000000000000000000000000547D</v>
      </c>
      <c r="CE95" s="95">
        <v>94</v>
      </c>
      <c r="CF95" s="21"/>
      <c r="CG95" s="18" t="str">
        <f t="shared" si="32"/>
        <v>00</v>
      </c>
      <c r="CH95" s="18">
        <f t="shared" si="33"/>
        <v>0</v>
      </c>
      <c r="CI95" s="20"/>
      <c r="CJ95" s="21"/>
    </row>
    <row r="96" spans="1:88" ht="49.5">
      <c r="A96" s="27"/>
      <c r="B96" s="169">
        <v>55</v>
      </c>
      <c r="C96" s="105" t="s">
        <v>462</v>
      </c>
      <c r="D96" s="104" t="s">
        <v>739</v>
      </c>
      <c r="E96" s="16">
        <v>1</v>
      </c>
      <c r="F96" s="101" t="str">
        <f t="shared" si="41"/>
        <v>00000</v>
      </c>
      <c r="G96" s="25">
        <v>0</v>
      </c>
      <c r="H96" s="18" t="s">
        <v>18</v>
      </c>
      <c r="I96" s="18">
        <v>1</v>
      </c>
      <c r="J96" s="18">
        <v>1</v>
      </c>
      <c r="K96" s="18">
        <v>89</v>
      </c>
      <c r="L96" s="18" t="s">
        <v>505</v>
      </c>
      <c r="M96" s="18">
        <v>1</v>
      </c>
      <c r="N96" s="18">
        <v>28</v>
      </c>
      <c r="O96" s="19">
        <v>65</v>
      </c>
      <c r="P96" s="19">
        <v>66</v>
      </c>
      <c r="Q96" s="19">
        <v>67</v>
      </c>
      <c r="R96" s="19">
        <v>68</v>
      </c>
      <c r="S96" s="19">
        <v>69</v>
      </c>
      <c r="T96" s="19" t="s">
        <v>507</v>
      </c>
      <c r="U96" s="19" t="s">
        <v>508</v>
      </c>
      <c r="V96" s="19" t="s">
        <v>509</v>
      </c>
      <c r="W96" s="19" t="s">
        <v>510</v>
      </c>
      <c r="X96" s="19" t="s">
        <v>511</v>
      </c>
      <c r="Y96" s="19" t="s">
        <v>512</v>
      </c>
      <c r="Z96" s="19" t="s">
        <v>513</v>
      </c>
      <c r="AA96" s="19" t="s">
        <v>514</v>
      </c>
      <c r="AB96" s="19" t="s">
        <v>515</v>
      </c>
      <c r="AC96" s="19" t="s">
        <v>516</v>
      </c>
      <c r="AD96" s="19" t="s">
        <v>517</v>
      </c>
      <c r="AE96" s="19" t="s">
        <v>518</v>
      </c>
      <c r="AF96" s="19" t="s">
        <v>519</v>
      </c>
      <c r="AG96" s="19" t="s">
        <v>520</v>
      </c>
      <c r="AH96" s="19" t="s">
        <v>521</v>
      </c>
      <c r="AI96" s="19" t="s">
        <v>522</v>
      </c>
      <c r="AJ96" s="19" t="s">
        <v>523</v>
      </c>
      <c r="AK96" s="19" t="s">
        <v>524</v>
      </c>
      <c r="AL96" s="19">
        <v>130</v>
      </c>
      <c r="AM96" s="26">
        <f>G96</f>
        <v>0</v>
      </c>
      <c r="AN96" s="19">
        <v>132</v>
      </c>
      <c r="AO96" s="19">
        <v>133</v>
      </c>
      <c r="AP96" s="19">
        <v>134</v>
      </c>
      <c r="AQ96" s="19">
        <v>135</v>
      </c>
      <c r="AR96" s="19">
        <v>136</v>
      </c>
      <c r="AS96" s="19">
        <v>191</v>
      </c>
      <c r="AT96" s="19">
        <v>192</v>
      </c>
      <c r="AU96" s="19">
        <v>193</v>
      </c>
      <c r="AV96" s="19">
        <v>194</v>
      </c>
      <c r="AW96" s="19">
        <v>195</v>
      </c>
      <c r="AX96" s="19">
        <v>196</v>
      </c>
      <c r="AY96" s="19">
        <v>197</v>
      </c>
      <c r="AZ96" s="19">
        <v>198</v>
      </c>
      <c r="BA96" s="19">
        <v>199</v>
      </c>
      <c r="BB96" s="19" t="s">
        <v>525</v>
      </c>
      <c r="BC96" s="19">
        <v>0</v>
      </c>
      <c r="BD96" s="19">
        <v>0</v>
      </c>
      <c r="BE96" s="19">
        <v>0</v>
      </c>
      <c r="BF96" s="19">
        <v>0</v>
      </c>
      <c r="BG96" s="19">
        <v>0</v>
      </c>
      <c r="BH96" s="19">
        <v>0</v>
      </c>
      <c r="BI96" s="19">
        <v>0</v>
      </c>
      <c r="BJ96" s="19">
        <v>0</v>
      </c>
      <c r="BK96" s="19">
        <v>0</v>
      </c>
      <c r="BL96" s="19">
        <v>0</v>
      </c>
      <c r="BM96" s="19">
        <v>0</v>
      </c>
      <c r="BN96" s="19">
        <v>0</v>
      </c>
      <c r="BO96" s="19">
        <v>0</v>
      </c>
      <c r="BP96" s="19">
        <v>0</v>
      </c>
      <c r="BQ96" s="19">
        <v>0</v>
      </c>
      <c r="BR96" s="19">
        <v>0</v>
      </c>
      <c r="BS96" s="19">
        <v>0</v>
      </c>
      <c r="BT96" s="19">
        <v>0</v>
      </c>
      <c r="BU96" s="19">
        <v>0</v>
      </c>
      <c r="BV96" s="19">
        <v>0</v>
      </c>
      <c r="BW96" s="19">
        <v>0</v>
      </c>
      <c r="BX96" s="19">
        <v>0</v>
      </c>
      <c r="BY96" s="19">
        <v>0</v>
      </c>
      <c r="BZ96" s="19">
        <v>0</v>
      </c>
      <c r="CA96" s="18" t="str">
        <f t="shared" si="30"/>
        <v>54</v>
      </c>
      <c r="CB96" s="18" t="s">
        <v>25</v>
      </c>
      <c r="CC96" s="18">
        <f t="shared" si="28"/>
        <v>137</v>
      </c>
      <c r="CD96" s="16" t="str">
        <f t="shared" si="31"/>
        <v>7B010189AA012800650066006700680069006A006B006C006D006E00C900CA00CB00CC00CD00CE00CF00D000D100D2012D012E012F0130000001320133013401350136019101920193019401950196019701980199019A000000000000000000000000000000000000000000000000000000000000000000000000000000000000000000000000547D</v>
      </c>
      <c r="CE96" s="95">
        <v>95</v>
      </c>
      <c r="CF96" s="21"/>
      <c r="CG96" s="18" t="str">
        <f t="shared" si="32"/>
        <v>00</v>
      </c>
      <c r="CH96" s="18">
        <f t="shared" si="33"/>
        <v>0</v>
      </c>
      <c r="CI96" s="20"/>
      <c r="CJ96" s="21"/>
    </row>
    <row r="97" spans="1:88" ht="49.5">
      <c r="A97" s="27"/>
      <c r="B97" s="170"/>
      <c r="C97" s="167" t="s">
        <v>480</v>
      </c>
      <c r="D97" s="104"/>
      <c r="E97" s="16">
        <v>2</v>
      </c>
      <c r="F97" s="101" t="str">
        <f t="shared" si="41"/>
        <v>01516</v>
      </c>
      <c r="G97" s="25" t="s">
        <v>527</v>
      </c>
      <c r="H97" s="18" t="s">
        <v>18</v>
      </c>
      <c r="I97" s="18">
        <v>1</v>
      </c>
      <c r="J97" s="18">
        <v>1</v>
      </c>
      <c r="K97" s="18">
        <v>89</v>
      </c>
      <c r="L97" s="18" t="s">
        <v>505</v>
      </c>
      <c r="M97" s="18">
        <v>1</v>
      </c>
      <c r="N97" s="18">
        <v>28</v>
      </c>
      <c r="O97" s="19">
        <v>65</v>
      </c>
      <c r="P97" s="19">
        <v>66</v>
      </c>
      <c r="Q97" s="19">
        <v>67</v>
      </c>
      <c r="R97" s="19">
        <v>68</v>
      </c>
      <c r="S97" s="19">
        <v>69</v>
      </c>
      <c r="T97" s="19" t="s">
        <v>507</v>
      </c>
      <c r="U97" s="19" t="s">
        <v>508</v>
      </c>
      <c r="V97" s="19" t="s">
        <v>509</v>
      </c>
      <c r="W97" s="19" t="s">
        <v>510</v>
      </c>
      <c r="X97" s="19" t="s">
        <v>511</v>
      </c>
      <c r="Y97" s="19" t="s">
        <v>512</v>
      </c>
      <c r="Z97" s="19" t="s">
        <v>513</v>
      </c>
      <c r="AA97" s="19" t="s">
        <v>514</v>
      </c>
      <c r="AB97" s="19" t="s">
        <v>515</v>
      </c>
      <c r="AC97" s="19" t="s">
        <v>516</v>
      </c>
      <c r="AD97" s="19" t="s">
        <v>517</v>
      </c>
      <c r="AE97" s="19" t="s">
        <v>518</v>
      </c>
      <c r="AF97" s="19" t="s">
        <v>519</v>
      </c>
      <c r="AG97" s="19" t="s">
        <v>520</v>
      </c>
      <c r="AH97" s="19" t="s">
        <v>521</v>
      </c>
      <c r="AI97" s="19" t="s">
        <v>522</v>
      </c>
      <c r="AJ97" s="19" t="s">
        <v>523</v>
      </c>
      <c r="AK97" s="19" t="s">
        <v>524</v>
      </c>
      <c r="AL97" s="19">
        <v>130</v>
      </c>
      <c r="AM97" s="26" t="str">
        <f t="shared" ref="AM97:AM98" si="44">G97</f>
        <v>05EC</v>
      </c>
      <c r="AN97" s="19">
        <v>132</v>
      </c>
      <c r="AO97" s="19">
        <v>133</v>
      </c>
      <c r="AP97" s="19">
        <v>134</v>
      </c>
      <c r="AQ97" s="19">
        <v>135</v>
      </c>
      <c r="AR97" s="19">
        <v>136</v>
      </c>
      <c r="AS97" s="19">
        <v>191</v>
      </c>
      <c r="AT97" s="19">
        <v>192</v>
      </c>
      <c r="AU97" s="19">
        <v>193</v>
      </c>
      <c r="AV97" s="19">
        <v>194</v>
      </c>
      <c r="AW97" s="19">
        <v>195</v>
      </c>
      <c r="AX97" s="19">
        <v>196</v>
      </c>
      <c r="AY97" s="19">
        <v>197</v>
      </c>
      <c r="AZ97" s="19">
        <v>198</v>
      </c>
      <c r="BA97" s="19">
        <v>199</v>
      </c>
      <c r="BB97" s="19" t="s">
        <v>525</v>
      </c>
      <c r="BC97" s="19">
        <v>0</v>
      </c>
      <c r="BD97" s="19">
        <v>0</v>
      </c>
      <c r="BE97" s="19">
        <v>0</v>
      </c>
      <c r="BF97" s="19">
        <v>0</v>
      </c>
      <c r="BG97" s="19">
        <v>0</v>
      </c>
      <c r="BH97" s="19">
        <v>0</v>
      </c>
      <c r="BI97" s="19">
        <v>0</v>
      </c>
      <c r="BJ97" s="19">
        <v>0</v>
      </c>
      <c r="BK97" s="19">
        <v>0</v>
      </c>
      <c r="BL97" s="19">
        <v>0</v>
      </c>
      <c r="BM97" s="19">
        <v>0</v>
      </c>
      <c r="BN97" s="19">
        <v>0</v>
      </c>
      <c r="BO97" s="19">
        <v>0</v>
      </c>
      <c r="BP97" s="19">
        <v>0</v>
      </c>
      <c r="BQ97" s="19">
        <v>0</v>
      </c>
      <c r="BR97" s="19">
        <v>0</v>
      </c>
      <c r="BS97" s="19">
        <v>0</v>
      </c>
      <c r="BT97" s="19">
        <v>0</v>
      </c>
      <c r="BU97" s="19">
        <v>0</v>
      </c>
      <c r="BV97" s="19">
        <v>0</v>
      </c>
      <c r="BW97" s="19">
        <v>0</v>
      </c>
      <c r="BX97" s="19">
        <v>0</v>
      </c>
      <c r="BY97" s="19">
        <v>0</v>
      </c>
      <c r="BZ97" s="19">
        <v>0</v>
      </c>
      <c r="CA97" s="18" t="str">
        <f t="shared" si="30"/>
        <v>40</v>
      </c>
      <c r="CB97" s="18" t="s">
        <v>25</v>
      </c>
      <c r="CC97" s="18">
        <f t="shared" si="28"/>
        <v>137</v>
      </c>
      <c r="CD97" s="16" t="str">
        <f t="shared" si="31"/>
        <v>7B010189AA012800650066006700680069006A006B006C006D006E00C900CA00CB00CC00CD00CE00CF00D000D100D2012D012E012F013005EC01320133013401350136019101920193019401950196019701980199019A000000000000000000000000000000000000000000000000000000000000000000000000000000000000000000000000407D</v>
      </c>
      <c r="CE97" s="95">
        <v>96</v>
      </c>
      <c r="CF97" s="21"/>
      <c r="CG97" s="18" t="str">
        <f t="shared" si="32"/>
        <v>00</v>
      </c>
      <c r="CH97" s="18">
        <f t="shared" si="33"/>
        <v>0</v>
      </c>
      <c r="CI97" s="20"/>
      <c r="CJ97" s="21"/>
    </row>
    <row r="98" spans="1:88" ht="49.5">
      <c r="A98" s="27"/>
      <c r="B98" s="171"/>
      <c r="C98" s="168"/>
      <c r="D98" s="104"/>
      <c r="E98" s="16">
        <v>3</v>
      </c>
      <c r="F98" s="101" t="str">
        <f t="shared" si="41"/>
        <v>65535</v>
      </c>
      <c r="G98" s="25" t="s">
        <v>72</v>
      </c>
      <c r="H98" s="18" t="s">
        <v>18</v>
      </c>
      <c r="I98" s="18">
        <v>1</v>
      </c>
      <c r="J98" s="18">
        <v>1</v>
      </c>
      <c r="K98" s="18">
        <v>89</v>
      </c>
      <c r="L98" s="18" t="s">
        <v>505</v>
      </c>
      <c r="M98" s="18">
        <v>1</v>
      </c>
      <c r="N98" s="18">
        <v>28</v>
      </c>
      <c r="O98" s="19">
        <v>65</v>
      </c>
      <c r="P98" s="19">
        <v>66</v>
      </c>
      <c r="Q98" s="19">
        <v>67</v>
      </c>
      <c r="R98" s="19">
        <v>68</v>
      </c>
      <c r="S98" s="19">
        <v>69</v>
      </c>
      <c r="T98" s="19" t="s">
        <v>507</v>
      </c>
      <c r="U98" s="19" t="s">
        <v>508</v>
      </c>
      <c r="V98" s="19" t="s">
        <v>509</v>
      </c>
      <c r="W98" s="19" t="s">
        <v>510</v>
      </c>
      <c r="X98" s="19" t="s">
        <v>511</v>
      </c>
      <c r="Y98" s="19" t="s">
        <v>512</v>
      </c>
      <c r="Z98" s="19" t="s">
        <v>513</v>
      </c>
      <c r="AA98" s="19" t="s">
        <v>514</v>
      </c>
      <c r="AB98" s="19" t="s">
        <v>515</v>
      </c>
      <c r="AC98" s="19" t="s">
        <v>516</v>
      </c>
      <c r="AD98" s="19" t="s">
        <v>517</v>
      </c>
      <c r="AE98" s="19" t="s">
        <v>518</v>
      </c>
      <c r="AF98" s="19" t="s">
        <v>519</v>
      </c>
      <c r="AG98" s="19" t="s">
        <v>520</v>
      </c>
      <c r="AH98" s="19" t="s">
        <v>521</v>
      </c>
      <c r="AI98" s="19" t="s">
        <v>522</v>
      </c>
      <c r="AJ98" s="19" t="s">
        <v>523</v>
      </c>
      <c r="AK98" s="19" t="s">
        <v>524</v>
      </c>
      <c r="AL98" s="19">
        <v>130</v>
      </c>
      <c r="AM98" s="26" t="str">
        <f t="shared" si="44"/>
        <v>FFFF</v>
      </c>
      <c r="AN98" s="19">
        <v>132</v>
      </c>
      <c r="AO98" s="19">
        <v>133</v>
      </c>
      <c r="AP98" s="19">
        <v>134</v>
      </c>
      <c r="AQ98" s="19">
        <v>135</v>
      </c>
      <c r="AR98" s="19">
        <v>136</v>
      </c>
      <c r="AS98" s="19">
        <v>191</v>
      </c>
      <c r="AT98" s="19">
        <v>192</v>
      </c>
      <c r="AU98" s="19">
        <v>193</v>
      </c>
      <c r="AV98" s="19">
        <v>194</v>
      </c>
      <c r="AW98" s="19">
        <v>195</v>
      </c>
      <c r="AX98" s="19">
        <v>196</v>
      </c>
      <c r="AY98" s="19">
        <v>197</v>
      </c>
      <c r="AZ98" s="19">
        <v>198</v>
      </c>
      <c r="BA98" s="19">
        <v>199</v>
      </c>
      <c r="BB98" s="19" t="s">
        <v>525</v>
      </c>
      <c r="BC98" s="19">
        <v>0</v>
      </c>
      <c r="BD98" s="19">
        <v>0</v>
      </c>
      <c r="BE98" s="19">
        <v>0</v>
      </c>
      <c r="BF98" s="19">
        <v>0</v>
      </c>
      <c r="BG98" s="19">
        <v>0</v>
      </c>
      <c r="BH98" s="19">
        <v>0</v>
      </c>
      <c r="BI98" s="19">
        <v>0</v>
      </c>
      <c r="BJ98" s="19">
        <v>0</v>
      </c>
      <c r="BK98" s="19">
        <v>0</v>
      </c>
      <c r="BL98" s="19">
        <v>0</v>
      </c>
      <c r="BM98" s="19">
        <v>0</v>
      </c>
      <c r="BN98" s="19">
        <v>0</v>
      </c>
      <c r="BO98" s="19">
        <v>0</v>
      </c>
      <c r="BP98" s="19">
        <v>0</v>
      </c>
      <c r="BQ98" s="19">
        <v>0</v>
      </c>
      <c r="BR98" s="19">
        <v>0</v>
      </c>
      <c r="BS98" s="19">
        <v>0</v>
      </c>
      <c r="BT98" s="19">
        <v>0</v>
      </c>
      <c r="BU98" s="19">
        <v>0</v>
      </c>
      <c r="BV98" s="19">
        <v>0</v>
      </c>
      <c r="BW98" s="19">
        <v>0</v>
      </c>
      <c r="BX98" s="19">
        <v>0</v>
      </c>
      <c r="BY98" s="19">
        <v>0</v>
      </c>
      <c r="BZ98" s="19">
        <v>0</v>
      </c>
      <c r="CA98" s="18" t="str">
        <f t="shared" si="30"/>
        <v>51</v>
      </c>
      <c r="CB98" s="18" t="s">
        <v>25</v>
      </c>
      <c r="CC98" s="18">
        <f t="shared" si="28"/>
        <v>137</v>
      </c>
      <c r="CD98" s="16" t="str">
        <f t="shared" si="31"/>
        <v>7B010189AA012800650066006700680069006A006B006C006D006E00C900CA00CB00CC00CD00CE00CF00D000D100D2012D012E012F0130FFFF01320133013401350136019101920193019401950196019701980199019A000000000000000000000000000000000000000000000000000000000000000000000000000000000000000000000000517D</v>
      </c>
      <c r="CE98" s="95">
        <v>97</v>
      </c>
      <c r="CF98" s="21"/>
      <c r="CG98" s="18" t="str">
        <f t="shared" si="32"/>
        <v>00</v>
      </c>
      <c r="CH98" s="18">
        <f t="shared" si="33"/>
        <v>0</v>
      </c>
      <c r="CI98" s="20"/>
      <c r="CJ98" s="21"/>
    </row>
    <row r="99" spans="1:88" ht="49.5">
      <c r="A99" s="27"/>
      <c r="B99" s="169">
        <v>57</v>
      </c>
      <c r="C99" s="105" t="s">
        <v>462</v>
      </c>
      <c r="D99" s="104" t="s">
        <v>739</v>
      </c>
      <c r="E99" s="16">
        <v>1</v>
      </c>
      <c r="F99" s="101" t="str">
        <f t="shared" si="41"/>
        <v>00000</v>
      </c>
      <c r="G99" s="25">
        <v>0</v>
      </c>
      <c r="H99" s="18" t="s">
        <v>18</v>
      </c>
      <c r="I99" s="18">
        <v>1</v>
      </c>
      <c r="J99" s="18">
        <v>1</v>
      </c>
      <c r="K99" s="18">
        <v>89</v>
      </c>
      <c r="L99" s="18" t="s">
        <v>505</v>
      </c>
      <c r="M99" s="18">
        <v>1</v>
      </c>
      <c r="N99" s="18">
        <v>28</v>
      </c>
      <c r="O99" s="19">
        <v>65</v>
      </c>
      <c r="P99" s="19">
        <v>66</v>
      </c>
      <c r="Q99" s="19">
        <v>67</v>
      </c>
      <c r="R99" s="19">
        <v>68</v>
      </c>
      <c r="S99" s="19">
        <v>69</v>
      </c>
      <c r="T99" s="19" t="s">
        <v>507</v>
      </c>
      <c r="U99" s="19" t="s">
        <v>508</v>
      </c>
      <c r="V99" s="19" t="s">
        <v>509</v>
      </c>
      <c r="W99" s="19" t="s">
        <v>510</v>
      </c>
      <c r="X99" s="19" t="s">
        <v>511</v>
      </c>
      <c r="Y99" s="19" t="s">
        <v>512</v>
      </c>
      <c r="Z99" s="19" t="s">
        <v>513</v>
      </c>
      <c r="AA99" s="19" t="s">
        <v>514</v>
      </c>
      <c r="AB99" s="19" t="s">
        <v>515</v>
      </c>
      <c r="AC99" s="19" t="s">
        <v>516</v>
      </c>
      <c r="AD99" s="19" t="s">
        <v>517</v>
      </c>
      <c r="AE99" s="19" t="s">
        <v>518</v>
      </c>
      <c r="AF99" s="19" t="s">
        <v>519</v>
      </c>
      <c r="AG99" s="19" t="s">
        <v>520</v>
      </c>
      <c r="AH99" s="19" t="s">
        <v>521</v>
      </c>
      <c r="AI99" s="19" t="s">
        <v>522</v>
      </c>
      <c r="AJ99" s="19" t="s">
        <v>523</v>
      </c>
      <c r="AK99" s="19" t="s">
        <v>524</v>
      </c>
      <c r="AL99" s="19">
        <v>130</v>
      </c>
      <c r="AM99" s="19">
        <v>131</v>
      </c>
      <c r="AN99" s="26">
        <f>G99</f>
        <v>0</v>
      </c>
      <c r="AO99" s="19">
        <v>133</v>
      </c>
      <c r="AP99" s="19">
        <v>134</v>
      </c>
      <c r="AQ99" s="19">
        <v>135</v>
      </c>
      <c r="AR99" s="19">
        <v>136</v>
      </c>
      <c r="AS99" s="19">
        <v>191</v>
      </c>
      <c r="AT99" s="19">
        <v>192</v>
      </c>
      <c r="AU99" s="19">
        <v>193</v>
      </c>
      <c r="AV99" s="19">
        <v>194</v>
      </c>
      <c r="AW99" s="19">
        <v>195</v>
      </c>
      <c r="AX99" s="19">
        <v>196</v>
      </c>
      <c r="AY99" s="19">
        <v>197</v>
      </c>
      <c r="AZ99" s="19">
        <v>198</v>
      </c>
      <c r="BA99" s="19">
        <v>199</v>
      </c>
      <c r="BB99" s="19" t="s">
        <v>525</v>
      </c>
      <c r="BC99" s="19">
        <v>0</v>
      </c>
      <c r="BD99" s="19">
        <v>0</v>
      </c>
      <c r="BE99" s="19">
        <v>0</v>
      </c>
      <c r="BF99" s="19">
        <v>0</v>
      </c>
      <c r="BG99" s="19">
        <v>0</v>
      </c>
      <c r="BH99" s="19">
        <v>0</v>
      </c>
      <c r="BI99" s="19">
        <v>0</v>
      </c>
      <c r="BJ99" s="19">
        <v>0</v>
      </c>
      <c r="BK99" s="19">
        <v>0</v>
      </c>
      <c r="BL99" s="19">
        <v>0</v>
      </c>
      <c r="BM99" s="19">
        <v>0</v>
      </c>
      <c r="BN99" s="19">
        <v>0</v>
      </c>
      <c r="BO99" s="19">
        <v>0</v>
      </c>
      <c r="BP99" s="19">
        <v>0</v>
      </c>
      <c r="BQ99" s="19">
        <v>0</v>
      </c>
      <c r="BR99" s="19">
        <v>0</v>
      </c>
      <c r="BS99" s="19">
        <v>0</v>
      </c>
      <c r="BT99" s="19">
        <v>0</v>
      </c>
      <c r="BU99" s="19">
        <v>0</v>
      </c>
      <c r="BV99" s="19">
        <v>0</v>
      </c>
      <c r="BW99" s="19">
        <v>0</v>
      </c>
      <c r="BX99" s="19">
        <v>0</v>
      </c>
      <c r="BY99" s="19">
        <v>0</v>
      </c>
      <c r="BZ99" s="19">
        <v>0</v>
      </c>
      <c r="CA99" s="18" t="str">
        <f t="shared" si="30"/>
        <v>51</v>
      </c>
      <c r="CB99" s="18" t="s">
        <v>25</v>
      </c>
      <c r="CC99" s="18">
        <f t="shared" si="28"/>
        <v>137</v>
      </c>
      <c r="CD99" s="16" t="str">
        <f t="shared" si="31"/>
        <v>7B010189AA012800650066006700680069006A006B006C006D006E00C900CA00CB00CC00CD00CE00CF00D000D100D2012D012E012F0130013100000133013401350136019101920193019401950196019701980199019A000000000000000000000000000000000000000000000000000000000000000000000000000000000000000000000000517D</v>
      </c>
      <c r="CE99" s="95">
        <v>98</v>
      </c>
      <c r="CF99" s="21"/>
      <c r="CG99" s="18" t="str">
        <f t="shared" si="32"/>
        <v>00</v>
      </c>
      <c r="CH99" s="18">
        <f t="shared" si="33"/>
        <v>0</v>
      </c>
      <c r="CI99" s="20"/>
      <c r="CJ99" s="21"/>
    </row>
    <row r="100" spans="1:88" ht="49.5">
      <c r="A100" s="27"/>
      <c r="B100" s="170"/>
      <c r="C100" s="167" t="s">
        <v>479</v>
      </c>
      <c r="D100" s="104"/>
      <c r="E100" s="16">
        <v>2</v>
      </c>
      <c r="F100" s="101" t="str">
        <f t="shared" si="41"/>
        <v>01516</v>
      </c>
      <c r="G100" s="25" t="s">
        <v>527</v>
      </c>
      <c r="H100" s="18" t="s">
        <v>18</v>
      </c>
      <c r="I100" s="18">
        <v>1</v>
      </c>
      <c r="J100" s="18">
        <v>1</v>
      </c>
      <c r="K100" s="18">
        <v>89</v>
      </c>
      <c r="L100" s="18" t="s">
        <v>505</v>
      </c>
      <c r="M100" s="18">
        <v>1</v>
      </c>
      <c r="N100" s="18">
        <v>28</v>
      </c>
      <c r="O100" s="19">
        <v>65</v>
      </c>
      <c r="P100" s="19">
        <v>66</v>
      </c>
      <c r="Q100" s="19">
        <v>67</v>
      </c>
      <c r="R100" s="19">
        <v>68</v>
      </c>
      <c r="S100" s="19">
        <v>69</v>
      </c>
      <c r="T100" s="19" t="s">
        <v>507</v>
      </c>
      <c r="U100" s="19" t="s">
        <v>508</v>
      </c>
      <c r="V100" s="19" t="s">
        <v>509</v>
      </c>
      <c r="W100" s="19" t="s">
        <v>510</v>
      </c>
      <c r="X100" s="19" t="s">
        <v>511</v>
      </c>
      <c r="Y100" s="19" t="s">
        <v>512</v>
      </c>
      <c r="Z100" s="19" t="s">
        <v>513</v>
      </c>
      <c r="AA100" s="19" t="s">
        <v>514</v>
      </c>
      <c r="AB100" s="19" t="s">
        <v>515</v>
      </c>
      <c r="AC100" s="19" t="s">
        <v>516</v>
      </c>
      <c r="AD100" s="19" t="s">
        <v>517</v>
      </c>
      <c r="AE100" s="19" t="s">
        <v>518</v>
      </c>
      <c r="AF100" s="19" t="s">
        <v>519</v>
      </c>
      <c r="AG100" s="19" t="s">
        <v>520</v>
      </c>
      <c r="AH100" s="19" t="s">
        <v>521</v>
      </c>
      <c r="AI100" s="19" t="s">
        <v>522</v>
      </c>
      <c r="AJ100" s="19" t="s">
        <v>523</v>
      </c>
      <c r="AK100" s="19" t="s">
        <v>524</v>
      </c>
      <c r="AL100" s="19">
        <v>130</v>
      </c>
      <c r="AM100" s="19">
        <v>131</v>
      </c>
      <c r="AN100" s="26" t="str">
        <f t="shared" ref="AN100:AN101" si="45">G100</f>
        <v>05EC</v>
      </c>
      <c r="AO100" s="19">
        <v>133</v>
      </c>
      <c r="AP100" s="19">
        <v>134</v>
      </c>
      <c r="AQ100" s="19">
        <v>135</v>
      </c>
      <c r="AR100" s="19">
        <v>136</v>
      </c>
      <c r="AS100" s="19">
        <v>191</v>
      </c>
      <c r="AT100" s="19">
        <v>192</v>
      </c>
      <c r="AU100" s="19">
        <v>193</v>
      </c>
      <c r="AV100" s="19">
        <v>194</v>
      </c>
      <c r="AW100" s="19">
        <v>195</v>
      </c>
      <c r="AX100" s="19">
        <v>196</v>
      </c>
      <c r="AY100" s="19">
        <v>197</v>
      </c>
      <c r="AZ100" s="19">
        <v>198</v>
      </c>
      <c r="BA100" s="19">
        <v>199</v>
      </c>
      <c r="BB100" s="19" t="s">
        <v>525</v>
      </c>
      <c r="BC100" s="19">
        <v>0</v>
      </c>
      <c r="BD100" s="19">
        <v>0</v>
      </c>
      <c r="BE100" s="19">
        <v>0</v>
      </c>
      <c r="BF100" s="19">
        <v>0</v>
      </c>
      <c r="BG100" s="19">
        <v>0</v>
      </c>
      <c r="BH100" s="19">
        <v>0</v>
      </c>
      <c r="BI100" s="19">
        <v>0</v>
      </c>
      <c r="BJ100" s="19">
        <v>0</v>
      </c>
      <c r="BK100" s="19">
        <v>0</v>
      </c>
      <c r="BL100" s="19">
        <v>0</v>
      </c>
      <c r="BM100" s="19">
        <v>0</v>
      </c>
      <c r="BN100" s="19">
        <v>0</v>
      </c>
      <c r="BO100" s="19">
        <v>0</v>
      </c>
      <c r="BP100" s="19">
        <v>0</v>
      </c>
      <c r="BQ100" s="19">
        <v>0</v>
      </c>
      <c r="BR100" s="19">
        <v>0</v>
      </c>
      <c r="BS100" s="19">
        <v>0</v>
      </c>
      <c r="BT100" s="19">
        <v>0</v>
      </c>
      <c r="BU100" s="19">
        <v>0</v>
      </c>
      <c r="BV100" s="19">
        <v>0</v>
      </c>
      <c r="BW100" s="19">
        <v>0</v>
      </c>
      <c r="BX100" s="19">
        <v>0</v>
      </c>
      <c r="BY100" s="19">
        <v>0</v>
      </c>
      <c r="BZ100" s="19">
        <v>0</v>
      </c>
      <c r="CA100" s="18" t="str">
        <f t="shared" si="30"/>
        <v>45</v>
      </c>
      <c r="CB100" s="18" t="s">
        <v>25</v>
      </c>
      <c r="CC100" s="18">
        <f t="shared" si="28"/>
        <v>137</v>
      </c>
      <c r="CD100" s="16" t="str">
        <f t="shared" si="31"/>
        <v>7B010189AA012800650066006700680069006A006B006C006D006E00C900CA00CB00CC00CD00CE00CF00D000D100D2012D012E012F0130013105EC0133013401350136019101920193019401950196019701980199019A000000000000000000000000000000000000000000000000000000000000000000000000000000000000000000000000457D</v>
      </c>
      <c r="CE100" s="95">
        <v>99</v>
      </c>
      <c r="CF100" s="21"/>
      <c r="CG100" s="18" t="str">
        <f t="shared" si="32"/>
        <v>00</v>
      </c>
      <c r="CH100" s="18">
        <f t="shared" si="33"/>
        <v>0</v>
      </c>
      <c r="CI100" s="20"/>
      <c r="CJ100" s="21"/>
    </row>
    <row r="101" spans="1:88" ht="49.5">
      <c r="A101" s="27"/>
      <c r="B101" s="171"/>
      <c r="C101" s="168"/>
      <c r="D101" s="104"/>
      <c r="E101" s="16">
        <v>3</v>
      </c>
      <c r="F101" s="101" t="str">
        <f t="shared" si="41"/>
        <v>65535</v>
      </c>
      <c r="G101" s="25" t="s">
        <v>72</v>
      </c>
      <c r="H101" s="18" t="s">
        <v>18</v>
      </c>
      <c r="I101" s="18">
        <v>1</v>
      </c>
      <c r="J101" s="18">
        <v>1</v>
      </c>
      <c r="K101" s="18">
        <v>89</v>
      </c>
      <c r="L101" s="18" t="s">
        <v>505</v>
      </c>
      <c r="M101" s="18">
        <v>1</v>
      </c>
      <c r="N101" s="18">
        <v>28</v>
      </c>
      <c r="O101" s="19">
        <v>65</v>
      </c>
      <c r="P101" s="19">
        <v>66</v>
      </c>
      <c r="Q101" s="19">
        <v>67</v>
      </c>
      <c r="R101" s="19">
        <v>68</v>
      </c>
      <c r="S101" s="19">
        <v>69</v>
      </c>
      <c r="T101" s="19" t="s">
        <v>507</v>
      </c>
      <c r="U101" s="19" t="s">
        <v>508</v>
      </c>
      <c r="V101" s="19" t="s">
        <v>509</v>
      </c>
      <c r="W101" s="19" t="s">
        <v>510</v>
      </c>
      <c r="X101" s="19" t="s">
        <v>511</v>
      </c>
      <c r="Y101" s="19" t="s">
        <v>512</v>
      </c>
      <c r="Z101" s="19" t="s">
        <v>513</v>
      </c>
      <c r="AA101" s="19" t="s">
        <v>514</v>
      </c>
      <c r="AB101" s="19" t="s">
        <v>515</v>
      </c>
      <c r="AC101" s="19" t="s">
        <v>516</v>
      </c>
      <c r="AD101" s="19" t="s">
        <v>517</v>
      </c>
      <c r="AE101" s="19" t="s">
        <v>518</v>
      </c>
      <c r="AF101" s="19" t="s">
        <v>519</v>
      </c>
      <c r="AG101" s="19" t="s">
        <v>520</v>
      </c>
      <c r="AH101" s="19" t="s">
        <v>521</v>
      </c>
      <c r="AI101" s="19" t="s">
        <v>522</v>
      </c>
      <c r="AJ101" s="19" t="s">
        <v>523</v>
      </c>
      <c r="AK101" s="19" t="s">
        <v>524</v>
      </c>
      <c r="AL101" s="19">
        <v>130</v>
      </c>
      <c r="AM101" s="19">
        <v>131</v>
      </c>
      <c r="AN101" s="26" t="str">
        <f t="shared" si="45"/>
        <v>FFFF</v>
      </c>
      <c r="AO101" s="19">
        <v>133</v>
      </c>
      <c r="AP101" s="19">
        <v>134</v>
      </c>
      <c r="AQ101" s="19">
        <v>135</v>
      </c>
      <c r="AR101" s="19">
        <v>136</v>
      </c>
      <c r="AS101" s="19">
        <v>191</v>
      </c>
      <c r="AT101" s="19">
        <v>192</v>
      </c>
      <c r="AU101" s="19">
        <v>193</v>
      </c>
      <c r="AV101" s="19">
        <v>194</v>
      </c>
      <c r="AW101" s="19">
        <v>195</v>
      </c>
      <c r="AX101" s="19">
        <v>196</v>
      </c>
      <c r="AY101" s="19">
        <v>197</v>
      </c>
      <c r="AZ101" s="19">
        <v>198</v>
      </c>
      <c r="BA101" s="19">
        <v>199</v>
      </c>
      <c r="BB101" s="19" t="s">
        <v>525</v>
      </c>
      <c r="BC101" s="19">
        <v>0</v>
      </c>
      <c r="BD101" s="19">
        <v>0</v>
      </c>
      <c r="BE101" s="19">
        <v>0</v>
      </c>
      <c r="BF101" s="19">
        <v>0</v>
      </c>
      <c r="BG101" s="19">
        <v>0</v>
      </c>
      <c r="BH101" s="19">
        <v>0</v>
      </c>
      <c r="BI101" s="19">
        <v>0</v>
      </c>
      <c r="BJ101" s="19">
        <v>0</v>
      </c>
      <c r="BK101" s="19">
        <v>0</v>
      </c>
      <c r="BL101" s="19">
        <v>0</v>
      </c>
      <c r="BM101" s="19">
        <v>0</v>
      </c>
      <c r="BN101" s="19">
        <v>0</v>
      </c>
      <c r="BO101" s="19">
        <v>0</v>
      </c>
      <c r="BP101" s="19">
        <v>0</v>
      </c>
      <c r="BQ101" s="19">
        <v>0</v>
      </c>
      <c r="BR101" s="19">
        <v>0</v>
      </c>
      <c r="BS101" s="19">
        <v>0</v>
      </c>
      <c r="BT101" s="19">
        <v>0</v>
      </c>
      <c r="BU101" s="19">
        <v>0</v>
      </c>
      <c r="BV101" s="19">
        <v>0</v>
      </c>
      <c r="BW101" s="19">
        <v>0</v>
      </c>
      <c r="BX101" s="19">
        <v>0</v>
      </c>
      <c r="BY101" s="19">
        <v>0</v>
      </c>
      <c r="BZ101" s="19">
        <v>0</v>
      </c>
      <c r="CA101" s="18" t="str">
        <f t="shared" si="30"/>
        <v>50</v>
      </c>
      <c r="CB101" s="18" t="s">
        <v>25</v>
      </c>
      <c r="CC101" s="18">
        <f t="shared" si="28"/>
        <v>137</v>
      </c>
      <c r="CD101" s="16" t="str">
        <f t="shared" si="31"/>
        <v>7B010189AA012800650066006700680069006A006B006C006D006E00C900CA00CB00CC00CD00CE00CF00D000D100D2012D012E012F01300131FFFF0133013401350136019101920193019401950196019701980199019A000000000000000000000000000000000000000000000000000000000000000000000000000000000000000000000000507D</v>
      </c>
      <c r="CE101" s="95">
        <v>100</v>
      </c>
      <c r="CF101" s="21"/>
      <c r="CG101" s="18" t="str">
        <f t="shared" si="32"/>
        <v>00</v>
      </c>
      <c r="CH101" s="18">
        <f t="shared" si="33"/>
        <v>0</v>
      </c>
      <c r="CI101" s="20"/>
      <c r="CJ101" s="21"/>
    </row>
    <row r="102" spans="1:88" ht="49.5">
      <c r="A102" s="27"/>
      <c r="B102" s="169">
        <v>59</v>
      </c>
      <c r="C102" s="105" t="s">
        <v>462</v>
      </c>
      <c r="D102" s="104" t="s">
        <v>739</v>
      </c>
      <c r="E102" s="16">
        <v>1</v>
      </c>
      <c r="F102" s="101" t="str">
        <f t="shared" si="41"/>
        <v>00000</v>
      </c>
      <c r="G102" s="25">
        <v>0</v>
      </c>
      <c r="H102" s="18" t="s">
        <v>18</v>
      </c>
      <c r="I102" s="18">
        <v>1</v>
      </c>
      <c r="J102" s="18">
        <v>1</v>
      </c>
      <c r="K102" s="18">
        <v>89</v>
      </c>
      <c r="L102" s="18" t="s">
        <v>505</v>
      </c>
      <c r="M102" s="18">
        <v>1</v>
      </c>
      <c r="N102" s="18">
        <v>28</v>
      </c>
      <c r="O102" s="19">
        <v>65</v>
      </c>
      <c r="P102" s="19">
        <v>66</v>
      </c>
      <c r="Q102" s="19">
        <v>67</v>
      </c>
      <c r="R102" s="19">
        <v>68</v>
      </c>
      <c r="S102" s="19">
        <v>69</v>
      </c>
      <c r="T102" s="19" t="s">
        <v>507</v>
      </c>
      <c r="U102" s="19" t="s">
        <v>508</v>
      </c>
      <c r="V102" s="19" t="s">
        <v>509</v>
      </c>
      <c r="W102" s="19" t="s">
        <v>510</v>
      </c>
      <c r="X102" s="19" t="s">
        <v>511</v>
      </c>
      <c r="Y102" s="19" t="s">
        <v>512</v>
      </c>
      <c r="Z102" s="19" t="s">
        <v>513</v>
      </c>
      <c r="AA102" s="19" t="s">
        <v>514</v>
      </c>
      <c r="AB102" s="19" t="s">
        <v>515</v>
      </c>
      <c r="AC102" s="19" t="s">
        <v>516</v>
      </c>
      <c r="AD102" s="19" t="s">
        <v>517</v>
      </c>
      <c r="AE102" s="19" t="s">
        <v>518</v>
      </c>
      <c r="AF102" s="19" t="s">
        <v>519</v>
      </c>
      <c r="AG102" s="19" t="s">
        <v>520</v>
      </c>
      <c r="AH102" s="19" t="s">
        <v>521</v>
      </c>
      <c r="AI102" s="19" t="s">
        <v>522</v>
      </c>
      <c r="AJ102" s="19" t="s">
        <v>523</v>
      </c>
      <c r="AK102" s="19" t="s">
        <v>524</v>
      </c>
      <c r="AL102" s="19">
        <v>130</v>
      </c>
      <c r="AM102" s="19">
        <v>131</v>
      </c>
      <c r="AN102" s="19">
        <v>132</v>
      </c>
      <c r="AO102" s="26">
        <f>G102</f>
        <v>0</v>
      </c>
      <c r="AP102" s="19">
        <v>134</v>
      </c>
      <c r="AQ102" s="19">
        <v>135</v>
      </c>
      <c r="AR102" s="19">
        <v>136</v>
      </c>
      <c r="AS102" s="19">
        <v>191</v>
      </c>
      <c r="AT102" s="19">
        <v>192</v>
      </c>
      <c r="AU102" s="19">
        <v>193</v>
      </c>
      <c r="AV102" s="19">
        <v>194</v>
      </c>
      <c r="AW102" s="19">
        <v>195</v>
      </c>
      <c r="AX102" s="19">
        <v>196</v>
      </c>
      <c r="AY102" s="19">
        <v>197</v>
      </c>
      <c r="AZ102" s="19">
        <v>198</v>
      </c>
      <c r="BA102" s="19">
        <v>199</v>
      </c>
      <c r="BB102" s="19" t="s">
        <v>525</v>
      </c>
      <c r="BC102" s="19">
        <v>0</v>
      </c>
      <c r="BD102" s="19">
        <v>0</v>
      </c>
      <c r="BE102" s="19">
        <v>0</v>
      </c>
      <c r="BF102" s="19">
        <v>0</v>
      </c>
      <c r="BG102" s="19">
        <v>0</v>
      </c>
      <c r="BH102" s="19">
        <v>0</v>
      </c>
      <c r="BI102" s="19">
        <v>0</v>
      </c>
      <c r="BJ102" s="19">
        <v>0</v>
      </c>
      <c r="BK102" s="19">
        <v>0</v>
      </c>
      <c r="BL102" s="19">
        <v>0</v>
      </c>
      <c r="BM102" s="19">
        <v>0</v>
      </c>
      <c r="BN102" s="19">
        <v>0</v>
      </c>
      <c r="BO102" s="19">
        <v>0</v>
      </c>
      <c r="BP102" s="19">
        <v>0</v>
      </c>
      <c r="BQ102" s="19">
        <v>0</v>
      </c>
      <c r="BR102" s="19">
        <v>0</v>
      </c>
      <c r="BS102" s="19">
        <v>0</v>
      </c>
      <c r="BT102" s="19">
        <v>0</v>
      </c>
      <c r="BU102" s="19">
        <v>0</v>
      </c>
      <c r="BV102" s="19">
        <v>0</v>
      </c>
      <c r="BW102" s="19">
        <v>0</v>
      </c>
      <c r="BX102" s="19">
        <v>0</v>
      </c>
      <c r="BY102" s="19">
        <v>0</v>
      </c>
      <c r="BZ102" s="19">
        <v>0</v>
      </c>
      <c r="CA102" s="18" t="str">
        <f t="shared" si="30"/>
        <v>50</v>
      </c>
      <c r="CB102" s="18" t="s">
        <v>25</v>
      </c>
      <c r="CC102" s="18">
        <f t="shared" si="28"/>
        <v>137</v>
      </c>
      <c r="CD102" s="16" t="str">
        <f t="shared" si="31"/>
        <v>7B010189AA012800650066006700680069006A006B006C006D006E00C900CA00CB00CC00CD00CE00CF00D000D100D2012D012E012F0130013101320000013401350136019101920193019401950196019701980199019A000000000000000000000000000000000000000000000000000000000000000000000000000000000000000000000000507D</v>
      </c>
      <c r="CE102" s="95">
        <v>101</v>
      </c>
      <c r="CF102" s="21"/>
      <c r="CG102" s="18" t="str">
        <f t="shared" si="32"/>
        <v>00</v>
      </c>
      <c r="CH102" s="18">
        <f t="shared" si="33"/>
        <v>0</v>
      </c>
      <c r="CI102" s="20"/>
      <c r="CJ102" s="21"/>
    </row>
    <row r="103" spans="1:88" ht="49.5">
      <c r="A103" s="27"/>
      <c r="B103" s="170"/>
      <c r="C103" s="167" t="s">
        <v>478</v>
      </c>
      <c r="D103" s="104"/>
      <c r="E103" s="16">
        <v>2</v>
      </c>
      <c r="F103" s="101" t="str">
        <f t="shared" si="41"/>
        <v>01516</v>
      </c>
      <c r="G103" s="25" t="s">
        <v>527</v>
      </c>
      <c r="H103" s="18" t="s">
        <v>18</v>
      </c>
      <c r="I103" s="18">
        <v>1</v>
      </c>
      <c r="J103" s="18">
        <v>1</v>
      </c>
      <c r="K103" s="18">
        <v>89</v>
      </c>
      <c r="L103" s="18" t="s">
        <v>505</v>
      </c>
      <c r="M103" s="18">
        <v>1</v>
      </c>
      <c r="N103" s="18">
        <v>28</v>
      </c>
      <c r="O103" s="19">
        <v>65</v>
      </c>
      <c r="P103" s="19">
        <v>66</v>
      </c>
      <c r="Q103" s="19">
        <v>67</v>
      </c>
      <c r="R103" s="19">
        <v>68</v>
      </c>
      <c r="S103" s="19">
        <v>69</v>
      </c>
      <c r="T103" s="19" t="s">
        <v>507</v>
      </c>
      <c r="U103" s="19" t="s">
        <v>508</v>
      </c>
      <c r="V103" s="19" t="s">
        <v>509</v>
      </c>
      <c r="W103" s="19" t="s">
        <v>510</v>
      </c>
      <c r="X103" s="19" t="s">
        <v>511</v>
      </c>
      <c r="Y103" s="19" t="s">
        <v>512</v>
      </c>
      <c r="Z103" s="19" t="s">
        <v>513</v>
      </c>
      <c r="AA103" s="19" t="s">
        <v>514</v>
      </c>
      <c r="AB103" s="19" t="s">
        <v>515</v>
      </c>
      <c r="AC103" s="19" t="s">
        <v>516</v>
      </c>
      <c r="AD103" s="19" t="s">
        <v>517</v>
      </c>
      <c r="AE103" s="19" t="s">
        <v>518</v>
      </c>
      <c r="AF103" s="19" t="s">
        <v>519</v>
      </c>
      <c r="AG103" s="19" t="s">
        <v>520</v>
      </c>
      <c r="AH103" s="19" t="s">
        <v>521</v>
      </c>
      <c r="AI103" s="19" t="s">
        <v>522</v>
      </c>
      <c r="AJ103" s="19" t="s">
        <v>523</v>
      </c>
      <c r="AK103" s="19" t="s">
        <v>524</v>
      </c>
      <c r="AL103" s="19">
        <v>130</v>
      </c>
      <c r="AM103" s="19">
        <v>131</v>
      </c>
      <c r="AN103" s="19">
        <v>132</v>
      </c>
      <c r="AO103" s="26" t="str">
        <f>G103</f>
        <v>05EC</v>
      </c>
      <c r="AP103" s="19">
        <v>134</v>
      </c>
      <c r="AQ103" s="19">
        <v>135</v>
      </c>
      <c r="AR103" s="19">
        <v>136</v>
      </c>
      <c r="AS103" s="19">
        <v>191</v>
      </c>
      <c r="AT103" s="19">
        <v>192</v>
      </c>
      <c r="AU103" s="19">
        <v>193</v>
      </c>
      <c r="AV103" s="19">
        <v>194</v>
      </c>
      <c r="AW103" s="19">
        <v>195</v>
      </c>
      <c r="AX103" s="19">
        <v>196</v>
      </c>
      <c r="AY103" s="19">
        <v>197</v>
      </c>
      <c r="AZ103" s="19">
        <v>198</v>
      </c>
      <c r="BA103" s="19">
        <v>199</v>
      </c>
      <c r="BB103" s="19" t="s">
        <v>525</v>
      </c>
      <c r="BC103" s="19">
        <v>0</v>
      </c>
      <c r="BD103" s="19">
        <v>0</v>
      </c>
      <c r="BE103" s="19">
        <v>0</v>
      </c>
      <c r="BF103" s="19">
        <v>0</v>
      </c>
      <c r="BG103" s="19">
        <v>0</v>
      </c>
      <c r="BH103" s="19">
        <v>0</v>
      </c>
      <c r="BI103" s="19">
        <v>0</v>
      </c>
      <c r="BJ103" s="19">
        <v>0</v>
      </c>
      <c r="BK103" s="19">
        <v>0</v>
      </c>
      <c r="BL103" s="19">
        <v>0</v>
      </c>
      <c r="BM103" s="19">
        <v>0</v>
      </c>
      <c r="BN103" s="19">
        <v>0</v>
      </c>
      <c r="BO103" s="19">
        <v>0</v>
      </c>
      <c r="BP103" s="19">
        <v>0</v>
      </c>
      <c r="BQ103" s="19">
        <v>0</v>
      </c>
      <c r="BR103" s="19">
        <v>0</v>
      </c>
      <c r="BS103" s="19">
        <v>0</v>
      </c>
      <c r="BT103" s="19">
        <v>0</v>
      </c>
      <c r="BU103" s="19">
        <v>0</v>
      </c>
      <c r="BV103" s="19">
        <v>0</v>
      </c>
      <c r="BW103" s="19">
        <v>0</v>
      </c>
      <c r="BX103" s="19">
        <v>0</v>
      </c>
      <c r="BY103" s="19">
        <v>0</v>
      </c>
      <c r="BZ103" s="19">
        <v>0</v>
      </c>
      <c r="CA103" s="18" t="str">
        <f t="shared" si="30"/>
        <v>44</v>
      </c>
      <c r="CB103" s="18" t="s">
        <v>25</v>
      </c>
      <c r="CC103" s="18">
        <f t="shared" si="28"/>
        <v>137</v>
      </c>
      <c r="CD103" s="16" t="str">
        <f t="shared" si="31"/>
        <v>7B010189AA012800650066006700680069006A006B006C006D006E00C900CA00CB00CC00CD00CE00CF00D000D100D2012D012E012F01300131013205EC013401350136019101920193019401950196019701980199019A000000000000000000000000000000000000000000000000000000000000000000000000000000000000000000000000447D</v>
      </c>
      <c r="CE103" s="95">
        <v>102</v>
      </c>
      <c r="CF103" s="21"/>
      <c r="CG103" s="18" t="str">
        <f t="shared" si="32"/>
        <v>00</v>
      </c>
      <c r="CH103" s="18">
        <f t="shared" si="33"/>
        <v>0</v>
      </c>
      <c r="CI103" s="20"/>
      <c r="CJ103" s="21"/>
    </row>
    <row r="104" spans="1:88" ht="49.5">
      <c r="A104" s="27"/>
      <c r="B104" s="171"/>
      <c r="C104" s="168"/>
      <c r="D104" s="104"/>
      <c r="E104" s="16">
        <v>3</v>
      </c>
      <c r="F104" s="101" t="str">
        <f t="shared" si="41"/>
        <v>65535</v>
      </c>
      <c r="G104" s="25" t="s">
        <v>72</v>
      </c>
      <c r="H104" s="18" t="s">
        <v>18</v>
      </c>
      <c r="I104" s="18">
        <v>1</v>
      </c>
      <c r="J104" s="18">
        <v>1</v>
      </c>
      <c r="K104" s="18">
        <v>89</v>
      </c>
      <c r="L104" s="18" t="s">
        <v>505</v>
      </c>
      <c r="M104" s="18">
        <v>1</v>
      </c>
      <c r="N104" s="18">
        <v>28</v>
      </c>
      <c r="O104" s="19">
        <v>65</v>
      </c>
      <c r="P104" s="19">
        <v>66</v>
      </c>
      <c r="Q104" s="19">
        <v>67</v>
      </c>
      <c r="R104" s="19">
        <v>68</v>
      </c>
      <c r="S104" s="19">
        <v>69</v>
      </c>
      <c r="T104" s="19" t="s">
        <v>507</v>
      </c>
      <c r="U104" s="19" t="s">
        <v>508</v>
      </c>
      <c r="V104" s="19" t="s">
        <v>509</v>
      </c>
      <c r="W104" s="19" t="s">
        <v>510</v>
      </c>
      <c r="X104" s="19" t="s">
        <v>511</v>
      </c>
      <c r="Y104" s="19" t="s">
        <v>512</v>
      </c>
      <c r="Z104" s="19" t="s">
        <v>513</v>
      </c>
      <c r="AA104" s="19" t="s">
        <v>514</v>
      </c>
      <c r="AB104" s="19" t="s">
        <v>515</v>
      </c>
      <c r="AC104" s="19" t="s">
        <v>516</v>
      </c>
      <c r="AD104" s="19" t="s">
        <v>517</v>
      </c>
      <c r="AE104" s="19" t="s">
        <v>518</v>
      </c>
      <c r="AF104" s="19" t="s">
        <v>519</v>
      </c>
      <c r="AG104" s="19" t="s">
        <v>520</v>
      </c>
      <c r="AH104" s="19" t="s">
        <v>521</v>
      </c>
      <c r="AI104" s="19" t="s">
        <v>522</v>
      </c>
      <c r="AJ104" s="19" t="s">
        <v>523</v>
      </c>
      <c r="AK104" s="19" t="s">
        <v>524</v>
      </c>
      <c r="AL104" s="19">
        <v>130</v>
      </c>
      <c r="AM104" s="19">
        <v>131</v>
      </c>
      <c r="AN104" s="19">
        <v>132</v>
      </c>
      <c r="AO104" s="26" t="str">
        <f>G104</f>
        <v>FFFF</v>
      </c>
      <c r="AP104" s="19">
        <v>134</v>
      </c>
      <c r="AQ104" s="19">
        <v>135</v>
      </c>
      <c r="AR104" s="19">
        <v>136</v>
      </c>
      <c r="AS104" s="19">
        <v>191</v>
      </c>
      <c r="AT104" s="19">
        <v>192</v>
      </c>
      <c r="AU104" s="19">
        <v>193</v>
      </c>
      <c r="AV104" s="19">
        <v>194</v>
      </c>
      <c r="AW104" s="19">
        <v>195</v>
      </c>
      <c r="AX104" s="19">
        <v>196</v>
      </c>
      <c r="AY104" s="19">
        <v>197</v>
      </c>
      <c r="AZ104" s="19">
        <v>198</v>
      </c>
      <c r="BA104" s="19">
        <v>199</v>
      </c>
      <c r="BB104" s="19" t="s">
        <v>525</v>
      </c>
      <c r="BC104" s="19">
        <v>0</v>
      </c>
      <c r="BD104" s="19">
        <v>0</v>
      </c>
      <c r="BE104" s="19">
        <v>0</v>
      </c>
      <c r="BF104" s="19">
        <v>0</v>
      </c>
      <c r="BG104" s="19">
        <v>0</v>
      </c>
      <c r="BH104" s="19">
        <v>0</v>
      </c>
      <c r="BI104" s="19">
        <v>0</v>
      </c>
      <c r="BJ104" s="19">
        <v>0</v>
      </c>
      <c r="BK104" s="19">
        <v>0</v>
      </c>
      <c r="BL104" s="19">
        <v>0</v>
      </c>
      <c r="BM104" s="19">
        <v>0</v>
      </c>
      <c r="BN104" s="19">
        <v>0</v>
      </c>
      <c r="BO104" s="19">
        <v>0</v>
      </c>
      <c r="BP104" s="19">
        <v>0</v>
      </c>
      <c r="BQ104" s="19">
        <v>0</v>
      </c>
      <c r="BR104" s="19">
        <v>0</v>
      </c>
      <c r="BS104" s="19">
        <v>0</v>
      </c>
      <c r="BT104" s="19">
        <v>0</v>
      </c>
      <c r="BU104" s="19">
        <v>0</v>
      </c>
      <c r="BV104" s="19">
        <v>0</v>
      </c>
      <c r="BW104" s="19">
        <v>0</v>
      </c>
      <c r="BX104" s="19">
        <v>0</v>
      </c>
      <c r="BY104" s="19">
        <v>0</v>
      </c>
      <c r="BZ104" s="19">
        <v>0</v>
      </c>
      <c r="CA104" s="18" t="str">
        <f t="shared" si="30"/>
        <v>51</v>
      </c>
      <c r="CB104" s="18" t="s">
        <v>25</v>
      </c>
      <c r="CC104" s="18">
        <f t="shared" si="28"/>
        <v>137</v>
      </c>
      <c r="CD104" s="16" t="str">
        <f t="shared" si="31"/>
        <v>7B010189AA012800650066006700680069006A006B006C006D006E00C900CA00CB00CC00CD00CE00CF00D000D100D2012D012E012F013001310132FFFF013401350136019101920193019401950196019701980199019A000000000000000000000000000000000000000000000000000000000000000000000000000000000000000000000000517D</v>
      </c>
      <c r="CE104" s="95">
        <v>103</v>
      </c>
      <c r="CF104" s="21"/>
      <c r="CG104" s="18" t="str">
        <f t="shared" si="32"/>
        <v>00</v>
      </c>
      <c r="CH104" s="18">
        <f t="shared" si="33"/>
        <v>0</v>
      </c>
      <c r="CI104" s="20"/>
      <c r="CJ104" s="21"/>
    </row>
    <row r="105" spans="1:88" ht="49.5">
      <c r="A105" s="27"/>
      <c r="B105" s="169">
        <v>61</v>
      </c>
      <c r="C105" s="105" t="s">
        <v>462</v>
      </c>
      <c r="D105" s="104" t="s">
        <v>739</v>
      </c>
      <c r="E105" s="16">
        <v>1</v>
      </c>
      <c r="F105" s="101" t="str">
        <f t="shared" si="41"/>
        <v>00000</v>
      </c>
      <c r="G105" s="25">
        <v>0</v>
      </c>
      <c r="H105" s="18" t="s">
        <v>18</v>
      </c>
      <c r="I105" s="18">
        <v>1</v>
      </c>
      <c r="J105" s="18">
        <v>1</v>
      </c>
      <c r="K105" s="18">
        <v>89</v>
      </c>
      <c r="L105" s="18" t="s">
        <v>505</v>
      </c>
      <c r="M105" s="18">
        <v>1</v>
      </c>
      <c r="N105" s="18">
        <v>28</v>
      </c>
      <c r="O105" s="19">
        <v>65</v>
      </c>
      <c r="P105" s="19">
        <v>66</v>
      </c>
      <c r="Q105" s="19">
        <v>67</v>
      </c>
      <c r="R105" s="19">
        <v>68</v>
      </c>
      <c r="S105" s="19">
        <v>69</v>
      </c>
      <c r="T105" s="19" t="s">
        <v>507</v>
      </c>
      <c r="U105" s="19" t="s">
        <v>508</v>
      </c>
      <c r="V105" s="19" t="s">
        <v>509</v>
      </c>
      <c r="W105" s="19" t="s">
        <v>510</v>
      </c>
      <c r="X105" s="19" t="s">
        <v>511</v>
      </c>
      <c r="Y105" s="19" t="s">
        <v>512</v>
      </c>
      <c r="Z105" s="19" t="s">
        <v>513</v>
      </c>
      <c r="AA105" s="19" t="s">
        <v>514</v>
      </c>
      <c r="AB105" s="19" t="s">
        <v>515</v>
      </c>
      <c r="AC105" s="19" t="s">
        <v>516</v>
      </c>
      <c r="AD105" s="19" t="s">
        <v>517</v>
      </c>
      <c r="AE105" s="19" t="s">
        <v>518</v>
      </c>
      <c r="AF105" s="19" t="s">
        <v>519</v>
      </c>
      <c r="AG105" s="19" t="s">
        <v>520</v>
      </c>
      <c r="AH105" s="19" t="s">
        <v>521</v>
      </c>
      <c r="AI105" s="19" t="s">
        <v>522</v>
      </c>
      <c r="AJ105" s="19" t="s">
        <v>523</v>
      </c>
      <c r="AK105" s="19" t="s">
        <v>524</v>
      </c>
      <c r="AL105" s="19">
        <v>130</v>
      </c>
      <c r="AM105" s="19">
        <v>131</v>
      </c>
      <c r="AN105" s="19">
        <v>132</v>
      </c>
      <c r="AO105" s="19">
        <v>133</v>
      </c>
      <c r="AP105" s="26">
        <f>G105</f>
        <v>0</v>
      </c>
      <c r="AQ105" s="19">
        <v>135</v>
      </c>
      <c r="AR105" s="19">
        <v>136</v>
      </c>
      <c r="AS105" s="19">
        <v>191</v>
      </c>
      <c r="AT105" s="19">
        <v>192</v>
      </c>
      <c r="AU105" s="19">
        <v>193</v>
      </c>
      <c r="AV105" s="19">
        <v>194</v>
      </c>
      <c r="AW105" s="19">
        <v>195</v>
      </c>
      <c r="AX105" s="19">
        <v>196</v>
      </c>
      <c r="AY105" s="19">
        <v>197</v>
      </c>
      <c r="AZ105" s="19">
        <v>198</v>
      </c>
      <c r="BA105" s="19">
        <v>199</v>
      </c>
      <c r="BB105" s="19" t="s">
        <v>525</v>
      </c>
      <c r="BC105" s="19">
        <v>0</v>
      </c>
      <c r="BD105" s="19">
        <v>0</v>
      </c>
      <c r="BE105" s="19">
        <v>0</v>
      </c>
      <c r="BF105" s="19">
        <v>0</v>
      </c>
      <c r="BG105" s="19">
        <v>0</v>
      </c>
      <c r="BH105" s="19">
        <v>0</v>
      </c>
      <c r="BI105" s="19">
        <v>0</v>
      </c>
      <c r="BJ105" s="19">
        <v>0</v>
      </c>
      <c r="BK105" s="19">
        <v>0</v>
      </c>
      <c r="BL105" s="19">
        <v>0</v>
      </c>
      <c r="BM105" s="19">
        <v>0</v>
      </c>
      <c r="BN105" s="19">
        <v>0</v>
      </c>
      <c r="BO105" s="19">
        <v>0</v>
      </c>
      <c r="BP105" s="19">
        <v>0</v>
      </c>
      <c r="BQ105" s="19">
        <v>0</v>
      </c>
      <c r="BR105" s="19">
        <v>0</v>
      </c>
      <c r="BS105" s="19">
        <v>0</v>
      </c>
      <c r="BT105" s="19">
        <v>0</v>
      </c>
      <c r="BU105" s="19">
        <v>0</v>
      </c>
      <c r="BV105" s="19">
        <v>0</v>
      </c>
      <c r="BW105" s="19">
        <v>0</v>
      </c>
      <c r="BX105" s="19">
        <v>0</v>
      </c>
      <c r="BY105" s="19">
        <v>0</v>
      </c>
      <c r="BZ105" s="19">
        <v>0</v>
      </c>
      <c r="CA105" s="18" t="str">
        <f t="shared" si="30"/>
        <v>51</v>
      </c>
      <c r="CB105" s="18" t="s">
        <v>25</v>
      </c>
      <c r="CC105" s="18">
        <f t="shared" si="28"/>
        <v>137</v>
      </c>
      <c r="CD105" s="16" t="str">
        <f t="shared" si="31"/>
        <v>7B010189AA012800650066006700680069006A006B006C006D006E00C900CA00CB00CC00CD00CE00CF00D000D100D2012D012E012F0130013101320133000001350136019101920193019401950196019701980199019A000000000000000000000000000000000000000000000000000000000000000000000000000000000000000000000000517D</v>
      </c>
      <c r="CE105" s="95">
        <v>104</v>
      </c>
      <c r="CF105" s="21"/>
      <c r="CG105" s="18" t="str">
        <f t="shared" si="32"/>
        <v>00</v>
      </c>
      <c r="CH105" s="18">
        <f t="shared" si="33"/>
        <v>0</v>
      </c>
      <c r="CI105" s="20"/>
      <c r="CJ105" s="21"/>
    </row>
    <row r="106" spans="1:88" ht="49.5">
      <c r="A106" s="27"/>
      <c r="B106" s="170"/>
      <c r="C106" s="167" t="s">
        <v>477</v>
      </c>
      <c r="D106" s="104"/>
      <c r="E106" s="16">
        <v>2</v>
      </c>
      <c r="F106" s="101" t="str">
        <f t="shared" si="41"/>
        <v>01516</v>
      </c>
      <c r="G106" s="25" t="s">
        <v>527</v>
      </c>
      <c r="H106" s="18" t="s">
        <v>18</v>
      </c>
      <c r="I106" s="18">
        <v>1</v>
      </c>
      <c r="J106" s="18">
        <v>1</v>
      </c>
      <c r="K106" s="18">
        <v>89</v>
      </c>
      <c r="L106" s="18" t="s">
        <v>505</v>
      </c>
      <c r="M106" s="18">
        <v>1</v>
      </c>
      <c r="N106" s="18">
        <v>28</v>
      </c>
      <c r="O106" s="19">
        <v>65</v>
      </c>
      <c r="P106" s="19">
        <v>66</v>
      </c>
      <c r="Q106" s="19">
        <v>67</v>
      </c>
      <c r="R106" s="19">
        <v>68</v>
      </c>
      <c r="S106" s="19">
        <v>69</v>
      </c>
      <c r="T106" s="19" t="s">
        <v>507</v>
      </c>
      <c r="U106" s="19" t="s">
        <v>508</v>
      </c>
      <c r="V106" s="19" t="s">
        <v>509</v>
      </c>
      <c r="W106" s="19" t="s">
        <v>510</v>
      </c>
      <c r="X106" s="19" t="s">
        <v>511</v>
      </c>
      <c r="Y106" s="19" t="s">
        <v>512</v>
      </c>
      <c r="Z106" s="19" t="s">
        <v>513</v>
      </c>
      <c r="AA106" s="19" t="s">
        <v>514</v>
      </c>
      <c r="AB106" s="19" t="s">
        <v>515</v>
      </c>
      <c r="AC106" s="19" t="s">
        <v>516</v>
      </c>
      <c r="AD106" s="19" t="s">
        <v>517</v>
      </c>
      <c r="AE106" s="19" t="s">
        <v>518</v>
      </c>
      <c r="AF106" s="19" t="s">
        <v>519</v>
      </c>
      <c r="AG106" s="19" t="s">
        <v>520</v>
      </c>
      <c r="AH106" s="19" t="s">
        <v>521</v>
      </c>
      <c r="AI106" s="19" t="s">
        <v>522</v>
      </c>
      <c r="AJ106" s="19" t="s">
        <v>523</v>
      </c>
      <c r="AK106" s="19" t="s">
        <v>524</v>
      </c>
      <c r="AL106" s="19">
        <v>130</v>
      </c>
      <c r="AM106" s="19">
        <v>131</v>
      </c>
      <c r="AN106" s="19">
        <v>132</v>
      </c>
      <c r="AO106" s="19">
        <v>133</v>
      </c>
      <c r="AP106" s="26" t="str">
        <f t="shared" ref="AP106:AP107" si="46">G106</f>
        <v>05EC</v>
      </c>
      <c r="AQ106" s="19">
        <v>135</v>
      </c>
      <c r="AR106" s="19">
        <v>136</v>
      </c>
      <c r="AS106" s="19">
        <v>191</v>
      </c>
      <c r="AT106" s="19">
        <v>192</v>
      </c>
      <c r="AU106" s="19">
        <v>193</v>
      </c>
      <c r="AV106" s="19">
        <v>194</v>
      </c>
      <c r="AW106" s="19">
        <v>195</v>
      </c>
      <c r="AX106" s="19">
        <v>196</v>
      </c>
      <c r="AY106" s="19">
        <v>197</v>
      </c>
      <c r="AZ106" s="19">
        <v>198</v>
      </c>
      <c r="BA106" s="19">
        <v>199</v>
      </c>
      <c r="BB106" s="19" t="s">
        <v>525</v>
      </c>
      <c r="BC106" s="19">
        <v>0</v>
      </c>
      <c r="BD106" s="19">
        <v>0</v>
      </c>
      <c r="BE106" s="19">
        <v>0</v>
      </c>
      <c r="BF106" s="19">
        <v>0</v>
      </c>
      <c r="BG106" s="19">
        <v>0</v>
      </c>
      <c r="BH106" s="19">
        <v>0</v>
      </c>
      <c r="BI106" s="19">
        <v>0</v>
      </c>
      <c r="BJ106" s="19">
        <v>0</v>
      </c>
      <c r="BK106" s="19">
        <v>0</v>
      </c>
      <c r="BL106" s="19">
        <v>0</v>
      </c>
      <c r="BM106" s="19">
        <v>0</v>
      </c>
      <c r="BN106" s="19">
        <v>0</v>
      </c>
      <c r="BO106" s="19">
        <v>0</v>
      </c>
      <c r="BP106" s="19">
        <v>0</v>
      </c>
      <c r="BQ106" s="19">
        <v>0</v>
      </c>
      <c r="BR106" s="19">
        <v>0</v>
      </c>
      <c r="BS106" s="19">
        <v>0</v>
      </c>
      <c r="BT106" s="19">
        <v>0</v>
      </c>
      <c r="BU106" s="19">
        <v>0</v>
      </c>
      <c r="BV106" s="19">
        <v>0</v>
      </c>
      <c r="BW106" s="19">
        <v>0</v>
      </c>
      <c r="BX106" s="19">
        <v>0</v>
      </c>
      <c r="BY106" s="19">
        <v>0</v>
      </c>
      <c r="BZ106" s="19">
        <v>0</v>
      </c>
      <c r="CA106" s="18" t="str">
        <f t="shared" si="30"/>
        <v>45</v>
      </c>
      <c r="CB106" s="18" t="s">
        <v>25</v>
      </c>
      <c r="CC106" s="18">
        <f t="shared" si="28"/>
        <v>137</v>
      </c>
      <c r="CD106" s="16" t="str">
        <f t="shared" si="31"/>
        <v>7B010189AA012800650066006700680069006A006B006C006D006E00C900CA00CB00CC00CD00CE00CF00D000D100D2012D012E012F013001310132013305EC01350136019101920193019401950196019701980199019A000000000000000000000000000000000000000000000000000000000000000000000000000000000000000000000000457D</v>
      </c>
      <c r="CE106" s="95">
        <v>105</v>
      </c>
      <c r="CF106" s="21"/>
      <c r="CG106" s="18" t="str">
        <f t="shared" si="32"/>
        <v>00</v>
      </c>
      <c r="CH106" s="18">
        <f t="shared" si="33"/>
        <v>0</v>
      </c>
      <c r="CI106" s="20"/>
      <c r="CJ106" s="21"/>
    </row>
    <row r="107" spans="1:88" ht="49.5">
      <c r="A107" s="27"/>
      <c r="B107" s="171"/>
      <c r="C107" s="168"/>
      <c r="D107" s="104"/>
      <c r="E107" s="16">
        <v>3</v>
      </c>
      <c r="F107" s="101" t="str">
        <f t="shared" si="41"/>
        <v>65535</v>
      </c>
      <c r="G107" s="25" t="s">
        <v>72</v>
      </c>
      <c r="H107" s="18" t="s">
        <v>18</v>
      </c>
      <c r="I107" s="18">
        <v>1</v>
      </c>
      <c r="J107" s="18">
        <v>1</v>
      </c>
      <c r="K107" s="18">
        <v>89</v>
      </c>
      <c r="L107" s="18" t="s">
        <v>505</v>
      </c>
      <c r="M107" s="18">
        <v>1</v>
      </c>
      <c r="N107" s="18">
        <v>28</v>
      </c>
      <c r="O107" s="19">
        <v>65</v>
      </c>
      <c r="P107" s="19">
        <v>66</v>
      </c>
      <c r="Q107" s="19">
        <v>67</v>
      </c>
      <c r="R107" s="19">
        <v>68</v>
      </c>
      <c r="S107" s="19">
        <v>69</v>
      </c>
      <c r="T107" s="19" t="s">
        <v>507</v>
      </c>
      <c r="U107" s="19" t="s">
        <v>508</v>
      </c>
      <c r="V107" s="19" t="s">
        <v>509</v>
      </c>
      <c r="W107" s="19" t="s">
        <v>510</v>
      </c>
      <c r="X107" s="19" t="s">
        <v>511</v>
      </c>
      <c r="Y107" s="19" t="s">
        <v>512</v>
      </c>
      <c r="Z107" s="19" t="s">
        <v>513</v>
      </c>
      <c r="AA107" s="19" t="s">
        <v>514</v>
      </c>
      <c r="AB107" s="19" t="s">
        <v>515</v>
      </c>
      <c r="AC107" s="19" t="s">
        <v>516</v>
      </c>
      <c r="AD107" s="19" t="s">
        <v>517</v>
      </c>
      <c r="AE107" s="19" t="s">
        <v>518</v>
      </c>
      <c r="AF107" s="19" t="s">
        <v>519</v>
      </c>
      <c r="AG107" s="19" t="s">
        <v>520</v>
      </c>
      <c r="AH107" s="19" t="s">
        <v>521</v>
      </c>
      <c r="AI107" s="19" t="s">
        <v>522</v>
      </c>
      <c r="AJ107" s="19" t="s">
        <v>523</v>
      </c>
      <c r="AK107" s="19" t="s">
        <v>524</v>
      </c>
      <c r="AL107" s="19">
        <v>130</v>
      </c>
      <c r="AM107" s="19">
        <v>131</v>
      </c>
      <c r="AN107" s="19">
        <v>132</v>
      </c>
      <c r="AO107" s="19">
        <v>133</v>
      </c>
      <c r="AP107" s="26" t="str">
        <f t="shared" si="46"/>
        <v>FFFF</v>
      </c>
      <c r="AQ107" s="19">
        <v>135</v>
      </c>
      <c r="AR107" s="19">
        <v>136</v>
      </c>
      <c r="AS107" s="19">
        <v>191</v>
      </c>
      <c r="AT107" s="19">
        <v>192</v>
      </c>
      <c r="AU107" s="19">
        <v>193</v>
      </c>
      <c r="AV107" s="19">
        <v>194</v>
      </c>
      <c r="AW107" s="19">
        <v>195</v>
      </c>
      <c r="AX107" s="19">
        <v>196</v>
      </c>
      <c r="AY107" s="19">
        <v>197</v>
      </c>
      <c r="AZ107" s="19">
        <v>198</v>
      </c>
      <c r="BA107" s="19">
        <v>199</v>
      </c>
      <c r="BB107" s="19" t="s">
        <v>525</v>
      </c>
      <c r="BC107" s="19">
        <v>0</v>
      </c>
      <c r="BD107" s="19">
        <v>0</v>
      </c>
      <c r="BE107" s="19">
        <v>0</v>
      </c>
      <c r="BF107" s="19">
        <v>0</v>
      </c>
      <c r="BG107" s="19">
        <v>0</v>
      </c>
      <c r="BH107" s="19">
        <v>0</v>
      </c>
      <c r="BI107" s="19">
        <v>0</v>
      </c>
      <c r="BJ107" s="19">
        <v>0</v>
      </c>
      <c r="BK107" s="19">
        <v>0</v>
      </c>
      <c r="BL107" s="19">
        <v>0</v>
      </c>
      <c r="BM107" s="19">
        <v>0</v>
      </c>
      <c r="BN107" s="19">
        <v>0</v>
      </c>
      <c r="BO107" s="19">
        <v>0</v>
      </c>
      <c r="BP107" s="19">
        <v>0</v>
      </c>
      <c r="BQ107" s="19">
        <v>0</v>
      </c>
      <c r="BR107" s="19">
        <v>0</v>
      </c>
      <c r="BS107" s="19">
        <v>0</v>
      </c>
      <c r="BT107" s="19">
        <v>0</v>
      </c>
      <c r="BU107" s="19">
        <v>0</v>
      </c>
      <c r="BV107" s="19">
        <v>0</v>
      </c>
      <c r="BW107" s="19">
        <v>0</v>
      </c>
      <c r="BX107" s="19">
        <v>0</v>
      </c>
      <c r="BY107" s="19">
        <v>0</v>
      </c>
      <c r="BZ107" s="19">
        <v>0</v>
      </c>
      <c r="CA107" s="18" t="str">
        <f t="shared" si="30"/>
        <v>50</v>
      </c>
      <c r="CB107" s="18" t="s">
        <v>25</v>
      </c>
      <c r="CC107" s="18">
        <f t="shared" si="28"/>
        <v>137</v>
      </c>
      <c r="CD107" s="16" t="str">
        <f t="shared" si="31"/>
        <v>7B010189AA012800650066006700680069006A006B006C006D006E00C900CA00CB00CC00CD00CE00CF00D000D100D2012D012E012F0130013101320133FFFF01350136019101920193019401950196019701980199019A000000000000000000000000000000000000000000000000000000000000000000000000000000000000000000000000507D</v>
      </c>
      <c r="CE107" s="95">
        <v>106</v>
      </c>
      <c r="CF107" s="21"/>
      <c r="CG107" s="18" t="str">
        <f t="shared" si="32"/>
        <v>00</v>
      </c>
      <c r="CH107" s="18">
        <f t="shared" si="33"/>
        <v>0</v>
      </c>
      <c r="CI107" s="20"/>
      <c r="CJ107" s="21"/>
    </row>
    <row r="108" spans="1:88" ht="49.5">
      <c r="A108" s="27"/>
      <c r="B108" s="169">
        <v>63</v>
      </c>
      <c r="C108" s="105" t="s">
        <v>462</v>
      </c>
      <c r="D108" s="104" t="s">
        <v>739</v>
      </c>
      <c r="E108" s="16">
        <v>1</v>
      </c>
      <c r="F108" s="101" t="str">
        <f t="shared" si="41"/>
        <v>00000</v>
      </c>
      <c r="G108" s="25">
        <v>0</v>
      </c>
      <c r="H108" s="18" t="s">
        <v>18</v>
      </c>
      <c r="I108" s="18">
        <v>1</v>
      </c>
      <c r="J108" s="18">
        <v>1</v>
      </c>
      <c r="K108" s="18">
        <v>89</v>
      </c>
      <c r="L108" s="18" t="s">
        <v>505</v>
      </c>
      <c r="M108" s="18">
        <v>1</v>
      </c>
      <c r="N108" s="18">
        <v>28</v>
      </c>
      <c r="O108" s="19">
        <v>65</v>
      </c>
      <c r="P108" s="19">
        <v>66</v>
      </c>
      <c r="Q108" s="19">
        <v>67</v>
      </c>
      <c r="R108" s="19">
        <v>68</v>
      </c>
      <c r="S108" s="19">
        <v>69</v>
      </c>
      <c r="T108" s="19" t="s">
        <v>507</v>
      </c>
      <c r="U108" s="19" t="s">
        <v>508</v>
      </c>
      <c r="V108" s="19" t="s">
        <v>509</v>
      </c>
      <c r="W108" s="19" t="s">
        <v>510</v>
      </c>
      <c r="X108" s="19" t="s">
        <v>511</v>
      </c>
      <c r="Y108" s="19" t="s">
        <v>512</v>
      </c>
      <c r="Z108" s="19" t="s">
        <v>513</v>
      </c>
      <c r="AA108" s="19" t="s">
        <v>514</v>
      </c>
      <c r="AB108" s="19" t="s">
        <v>515</v>
      </c>
      <c r="AC108" s="19" t="s">
        <v>516</v>
      </c>
      <c r="AD108" s="19" t="s">
        <v>517</v>
      </c>
      <c r="AE108" s="19" t="s">
        <v>518</v>
      </c>
      <c r="AF108" s="19" t="s">
        <v>519</v>
      </c>
      <c r="AG108" s="19" t="s">
        <v>520</v>
      </c>
      <c r="AH108" s="19" t="s">
        <v>521</v>
      </c>
      <c r="AI108" s="19" t="s">
        <v>522</v>
      </c>
      <c r="AJ108" s="19" t="s">
        <v>523</v>
      </c>
      <c r="AK108" s="19" t="s">
        <v>524</v>
      </c>
      <c r="AL108" s="19">
        <v>130</v>
      </c>
      <c r="AM108" s="19">
        <v>131</v>
      </c>
      <c r="AN108" s="19">
        <v>132</v>
      </c>
      <c r="AO108" s="19">
        <v>133</v>
      </c>
      <c r="AP108" s="19">
        <v>134</v>
      </c>
      <c r="AQ108" s="26">
        <f>G108</f>
        <v>0</v>
      </c>
      <c r="AR108" s="19">
        <v>136</v>
      </c>
      <c r="AS108" s="19">
        <v>191</v>
      </c>
      <c r="AT108" s="19">
        <v>192</v>
      </c>
      <c r="AU108" s="19">
        <v>193</v>
      </c>
      <c r="AV108" s="19">
        <v>194</v>
      </c>
      <c r="AW108" s="19">
        <v>195</v>
      </c>
      <c r="AX108" s="19">
        <v>196</v>
      </c>
      <c r="AY108" s="19">
        <v>197</v>
      </c>
      <c r="AZ108" s="19">
        <v>198</v>
      </c>
      <c r="BA108" s="19">
        <v>199</v>
      </c>
      <c r="BB108" s="19" t="s">
        <v>525</v>
      </c>
      <c r="BC108" s="19">
        <v>0</v>
      </c>
      <c r="BD108" s="19">
        <v>0</v>
      </c>
      <c r="BE108" s="19">
        <v>0</v>
      </c>
      <c r="BF108" s="19">
        <v>0</v>
      </c>
      <c r="BG108" s="19">
        <v>0</v>
      </c>
      <c r="BH108" s="19">
        <v>0</v>
      </c>
      <c r="BI108" s="19">
        <v>0</v>
      </c>
      <c r="BJ108" s="19">
        <v>0</v>
      </c>
      <c r="BK108" s="19">
        <v>0</v>
      </c>
      <c r="BL108" s="19">
        <v>0</v>
      </c>
      <c r="BM108" s="19">
        <v>0</v>
      </c>
      <c r="BN108" s="19">
        <v>0</v>
      </c>
      <c r="BO108" s="19">
        <v>0</v>
      </c>
      <c r="BP108" s="19">
        <v>0</v>
      </c>
      <c r="BQ108" s="19">
        <v>0</v>
      </c>
      <c r="BR108" s="19">
        <v>0</v>
      </c>
      <c r="BS108" s="19">
        <v>0</v>
      </c>
      <c r="BT108" s="19">
        <v>0</v>
      </c>
      <c r="BU108" s="19">
        <v>0</v>
      </c>
      <c r="BV108" s="19">
        <v>0</v>
      </c>
      <c r="BW108" s="19">
        <v>0</v>
      </c>
      <c r="BX108" s="19">
        <v>0</v>
      </c>
      <c r="BY108" s="19">
        <v>0</v>
      </c>
      <c r="BZ108" s="19">
        <v>0</v>
      </c>
      <c r="CA108" s="18" t="str">
        <f t="shared" si="30"/>
        <v>50</v>
      </c>
      <c r="CB108" s="18" t="s">
        <v>25</v>
      </c>
      <c r="CC108" s="18">
        <f t="shared" si="28"/>
        <v>137</v>
      </c>
      <c r="CD108" s="16" t="str">
        <f t="shared" si="31"/>
        <v>7B010189AA012800650066006700680069006A006B006C006D006E00C900CA00CB00CC00CD00CE00CF00D000D100D2012D012E012F0130013101320133013400000136019101920193019401950196019701980199019A000000000000000000000000000000000000000000000000000000000000000000000000000000000000000000000000507D</v>
      </c>
      <c r="CE108" s="95">
        <v>107</v>
      </c>
      <c r="CF108" s="21"/>
      <c r="CG108" s="18" t="str">
        <f t="shared" si="32"/>
        <v>00</v>
      </c>
      <c r="CH108" s="18">
        <f t="shared" si="33"/>
        <v>0</v>
      </c>
      <c r="CI108" s="20"/>
      <c r="CJ108" s="21"/>
    </row>
    <row r="109" spans="1:88" ht="49.5">
      <c r="A109" s="27"/>
      <c r="B109" s="170"/>
      <c r="C109" s="167" t="s">
        <v>476</v>
      </c>
      <c r="D109" s="104"/>
      <c r="E109" s="16">
        <v>2</v>
      </c>
      <c r="F109" s="101" t="str">
        <f t="shared" si="41"/>
        <v>01516</v>
      </c>
      <c r="G109" s="25" t="s">
        <v>527</v>
      </c>
      <c r="H109" s="18" t="s">
        <v>18</v>
      </c>
      <c r="I109" s="18">
        <v>1</v>
      </c>
      <c r="J109" s="18">
        <v>1</v>
      </c>
      <c r="K109" s="18">
        <v>89</v>
      </c>
      <c r="L109" s="18" t="s">
        <v>505</v>
      </c>
      <c r="M109" s="18">
        <v>1</v>
      </c>
      <c r="N109" s="18">
        <v>28</v>
      </c>
      <c r="O109" s="19">
        <v>65</v>
      </c>
      <c r="P109" s="19">
        <v>66</v>
      </c>
      <c r="Q109" s="19">
        <v>67</v>
      </c>
      <c r="R109" s="19">
        <v>68</v>
      </c>
      <c r="S109" s="19">
        <v>69</v>
      </c>
      <c r="T109" s="19" t="s">
        <v>507</v>
      </c>
      <c r="U109" s="19" t="s">
        <v>508</v>
      </c>
      <c r="V109" s="19" t="s">
        <v>509</v>
      </c>
      <c r="W109" s="19" t="s">
        <v>510</v>
      </c>
      <c r="X109" s="19" t="s">
        <v>511</v>
      </c>
      <c r="Y109" s="19" t="s">
        <v>512</v>
      </c>
      <c r="Z109" s="19" t="s">
        <v>513</v>
      </c>
      <c r="AA109" s="19" t="s">
        <v>514</v>
      </c>
      <c r="AB109" s="19" t="s">
        <v>515</v>
      </c>
      <c r="AC109" s="19" t="s">
        <v>516</v>
      </c>
      <c r="AD109" s="19" t="s">
        <v>517</v>
      </c>
      <c r="AE109" s="19" t="s">
        <v>518</v>
      </c>
      <c r="AF109" s="19" t="s">
        <v>519</v>
      </c>
      <c r="AG109" s="19" t="s">
        <v>520</v>
      </c>
      <c r="AH109" s="19" t="s">
        <v>521</v>
      </c>
      <c r="AI109" s="19" t="s">
        <v>522</v>
      </c>
      <c r="AJ109" s="19" t="s">
        <v>523</v>
      </c>
      <c r="AK109" s="19" t="s">
        <v>524</v>
      </c>
      <c r="AL109" s="19">
        <v>130</v>
      </c>
      <c r="AM109" s="19">
        <v>131</v>
      </c>
      <c r="AN109" s="19">
        <v>132</v>
      </c>
      <c r="AO109" s="19">
        <v>133</v>
      </c>
      <c r="AP109" s="19">
        <v>134</v>
      </c>
      <c r="AQ109" s="26" t="str">
        <f t="shared" ref="AQ109:AQ110" si="47">G109</f>
        <v>05EC</v>
      </c>
      <c r="AR109" s="19">
        <v>136</v>
      </c>
      <c r="AS109" s="19">
        <v>191</v>
      </c>
      <c r="AT109" s="19">
        <v>192</v>
      </c>
      <c r="AU109" s="19">
        <v>193</v>
      </c>
      <c r="AV109" s="19">
        <v>194</v>
      </c>
      <c r="AW109" s="19">
        <v>195</v>
      </c>
      <c r="AX109" s="19">
        <v>196</v>
      </c>
      <c r="AY109" s="19">
        <v>197</v>
      </c>
      <c r="AZ109" s="19">
        <v>198</v>
      </c>
      <c r="BA109" s="19">
        <v>199</v>
      </c>
      <c r="BB109" s="19" t="s">
        <v>525</v>
      </c>
      <c r="BC109" s="19">
        <v>0</v>
      </c>
      <c r="BD109" s="19">
        <v>0</v>
      </c>
      <c r="BE109" s="19">
        <v>0</v>
      </c>
      <c r="BF109" s="19">
        <v>0</v>
      </c>
      <c r="BG109" s="19">
        <v>0</v>
      </c>
      <c r="BH109" s="19">
        <v>0</v>
      </c>
      <c r="BI109" s="19">
        <v>0</v>
      </c>
      <c r="BJ109" s="19">
        <v>0</v>
      </c>
      <c r="BK109" s="19">
        <v>0</v>
      </c>
      <c r="BL109" s="19">
        <v>0</v>
      </c>
      <c r="BM109" s="19">
        <v>0</v>
      </c>
      <c r="BN109" s="19">
        <v>0</v>
      </c>
      <c r="BO109" s="19">
        <v>0</v>
      </c>
      <c r="BP109" s="19">
        <v>0</v>
      </c>
      <c r="BQ109" s="19">
        <v>0</v>
      </c>
      <c r="BR109" s="19">
        <v>0</v>
      </c>
      <c r="BS109" s="19">
        <v>0</v>
      </c>
      <c r="BT109" s="19">
        <v>0</v>
      </c>
      <c r="BU109" s="19">
        <v>0</v>
      </c>
      <c r="BV109" s="19">
        <v>0</v>
      </c>
      <c r="BW109" s="19">
        <v>0</v>
      </c>
      <c r="BX109" s="19">
        <v>0</v>
      </c>
      <c r="BY109" s="19">
        <v>0</v>
      </c>
      <c r="BZ109" s="19">
        <v>0</v>
      </c>
      <c r="CA109" s="18" t="str">
        <f t="shared" si="30"/>
        <v>44</v>
      </c>
      <c r="CB109" s="18" t="s">
        <v>25</v>
      </c>
      <c r="CC109" s="18">
        <f t="shared" si="28"/>
        <v>137</v>
      </c>
      <c r="CD109" s="16" t="str">
        <f t="shared" si="31"/>
        <v>7B010189AA012800650066006700680069006A006B006C006D006E00C900CA00CB00CC00CD00CE00CF00D000D100D2012D012E012F0130013101320133013405EC0136019101920193019401950196019701980199019A000000000000000000000000000000000000000000000000000000000000000000000000000000000000000000000000447D</v>
      </c>
      <c r="CE109" s="95">
        <v>108</v>
      </c>
      <c r="CF109" s="21"/>
      <c r="CG109" s="18" t="str">
        <f t="shared" si="32"/>
        <v>00</v>
      </c>
      <c r="CH109" s="18">
        <f t="shared" si="33"/>
        <v>0</v>
      </c>
      <c r="CI109" s="20"/>
      <c r="CJ109" s="21"/>
    </row>
    <row r="110" spans="1:88" ht="49.5">
      <c r="A110" s="27"/>
      <c r="B110" s="171"/>
      <c r="C110" s="168"/>
      <c r="D110" s="104"/>
      <c r="E110" s="16">
        <v>3</v>
      </c>
      <c r="F110" s="101" t="str">
        <f t="shared" si="41"/>
        <v>65535</v>
      </c>
      <c r="G110" s="25" t="s">
        <v>72</v>
      </c>
      <c r="H110" s="18" t="s">
        <v>18</v>
      </c>
      <c r="I110" s="18">
        <v>1</v>
      </c>
      <c r="J110" s="18">
        <v>1</v>
      </c>
      <c r="K110" s="18">
        <v>89</v>
      </c>
      <c r="L110" s="18" t="s">
        <v>505</v>
      </c>
      <c r="M110" s="18">
        <v>1</v>
      </c>
      <c r="N110" s="18">
        <v>28</v>
      </c>
      <c r="O110" s="19">
        <v>65</v>
      </c>
      <c r="P110" s="19">
        <v>66</v>
      </c>
      <c r="Q110" s="19">
        <v>67</v>
      </c>
      <c r="R110" s="19">
        <v>68</v>
      </c>
      <c r="S110" s="19">
        <v>69</v>
      </c>
      <c r="T110" s="19" t="s">
        <v>507</v>
      </c>
      <c r="U110" s="19" t="s">
        <v>508</v>
      </c>
      <c r="V110" s="19" t="s">
        <v>509</v>
      </c>
      <c r="W110" s="19" t="s">
        <v>510</v>
      </c>
      <c r="X110" s="19" t="s">
        <v>511</v>
      </c>
      <c r="Y110" s="19" t="s">
        <v>512</v>
      </c>
      <c r="Z110" s="19" t="s">
        <v>513</v>
      </c>
      <c r="AA110" s="19" t="s">
        <v>514</v>
      </c>
      <c r="AB110" s="19" t="s">
        <v>515</v>
      </c>
      <c r="AC110" s="19" t="s">
        <v>516</v>
      </c>
      <c r="AD110" s="19" t="s">
        <v>517</v>
      </c>
      <c r="AE110" s="19" t="s">
        <v>518</v>
      </c>
      <c r="AF110" s="19" t="s">
        <v>519</v>
      </c>
      <c r="AG110" s="19" t="s">
        <v>520</v>
      </c>
      <c r="AH110" s="19" t="s">
        <v>521</v>
      </c>
      <c r="AI110" s="19" t="s">
        <v>522</v>
      </c>
      <c r="AJ110" s="19" t="s">
        <v>523</v>
      </c>
      <c r="AK110" s="19" t="s">
        <v>524</v>
      </c>
      <c r="AL110" s="19">
        <v>130</v>
      </c>
      <c r="AM110" s="19">
        <v>131</v>
      </c>
      <c r="AN110" s="19">
        <v>132</v>
      </c>
      <c r="AO110" s="19">
        <v>133</v>
      </c>
      <c r="AP110" s="19">
        <v>134</v>
      </c>
      <c r="AQ110" s="26" t="str">
        <f t="shared" si="47"/>
        <v>FFFF</v>
      </c>
      <c r="AR110" s="19">
        <v>136</v>
      </c>
      <c r="AS110" s="19">
        <v>191</v>
      </c>
      <c r="AT110" s="19">
        <v>192</v>
      </c>
      <c r="AU110" s="19">
        <v>193</v>
      </c>
      <c r="AV110" s="19">
        <v>194</v>
      </c>
      <c r="AW110" s="19">
        <v>195</v>
      </c>
      <c r="AX110" s="19">
        <v>196</v>
      </c>
      <c r="AY110" s="19">
        <v>197</v>
      </c>
      <c r="AZ110" s="19">
        <v>198</v>
      </c>
      <c r="BA110" s="19">
        <v>199</v>
      </c>
      <c r="BB110" s="19" t="s">
        <v>525</v>
      </c>
      <c r="BC110" s="19">
        <v>0</v>
      </c>
      <c r="BD110" s="19">
        <v>0</v>
      </c>
      <c r="BE110" s="19">
        <v>0</v>
      </c>
      <c r="BF110" s="19">
        <v>0</v>
      </c>
      <c r="BG110" s="19">
        <v>0</v>
      </c>
      <c r="BH110" s="19">
        <v>0</v>
      </c>
      <c r="BI110" s="19">
        <v>0</v>
      </c>
      <c r="BJ110" s="19">
        <v>0</v>
      </c>
      <c r="BK110" s="19">
        <v>0</v>
      </c>
      <c r="BL110" s="19">
        <v>0</v>
      </c>
      <c r="BM110" s="19">
        <v>0</v>
      </c>
      <c r="BN110" s="19">
        <v>0</v>
      </c>
      <c r="BO110" s="19">
        <v>0</v>
      </c>
      <c r="BP110" s="19">
        <v>0</v>
      </c>
      <c r="BQ110" s="19">
        <v>0</v>
      </c>
      <c r="BR110" s="19">
        <v>0</v>
      </c>
      <c r="BS110" s="19">
        <v>0</v>
      </c>
      <c r="BT110" s="19">
        <v>0</v>
      </c>
      <c r="BU110" s="19">
        <v>0</v>
      </c>
      <c r="BV110" s="19">
        <v>0</v>
      </c>
      <c r="BW110" s="19">
        <v>0</v>
      </c>
      <c r="BX110" s="19">
        <v>0</v>
      </c>
      <c r="BY110" s="19">
        <v>0</v>
      </c>
      <c r="BZ110" s="19">
        <v>0</v>
      </c>
      <c r="CA110" s="18" t="str">
        <f t="shared" si="30"/>
        <v>55</v>
      </c>
      <c r="CB110" s="18" t="s">
        <v>25</v>
      </c>
      <c r="CC110" s="18">
        <f t="shared" si="28"/>
        <v>137</v>
      </c>
      <c r="CD110" s="16" t="str">
        <f t="shared" si="31"/>
        <v>7B010189AA012800650066006700680069006A006B006C006D006E00C900CA00CB00CC00CD00CE00CF00D000D100D2012D012E012F01300131013201330134FFFF0136019101920193019401950196019701980199019A000000000000000000000000000000000000000000000000000000000000000000000000000000000000000000000000557D</v>
      </c>
      <c r="CE110" s="95">
        <v>109</v>
      </c>
      <c r="CF110" s="21"/>
      <c r="CG110" s="18" t="str">
        <f t="shared" si="32"/>
        <v>00</v>
      </c>
      <c r="CH110" s="18">
        <f t="shared" si="33"/>
        <v>0</v>
      </c>
      <c r="CI110" s="20"/>
      <c r="CJ110" s="21"/>
    </row>
    <row r="111" spans="1:88" ht="49.5">
      <c r="A111" s="27"/>
      <c r="B111" s="169">
        <v>65</v>
      </c>
      <c r="C111" s="105" t="s">
        <v>462</v>
      </c>
      <c r="D111" s="104" t="s">
        <v>739</v>
      </c>
      <c r="E111" s="16">
        <v>1</v>
      </c>
      <c r="F111" s="101" t="str">
        <f t="shared" si="41"/>
        <v>00000</v>
      </c>
      <c r="G111" s="25">
        <v>0</v>
      </c>
      <c r="H111" s="18" t="s">
        <v>18</v>
      </c>
      <c r="I111" s="18">
        <v>1</v>
      </c>
      <c r="J111" s="18">
        <v>1</v>
      </c>
      <c r="K111" s="18">
        <v>89</v>
      </c>
      <c r="L111" s="18" t="s">
        <v>505</v>
      </c>
      <c r="M111" s="18">
        <v>1</v>
      </c>
      <c r="N111" s="18">
        <v>28</v>
      </c>
      <c r="O111" s="19">
        <v>65</v>
      </c>
      <c r="P111" s="19">
        <v>66</v>
      </c>
      <c r="Q111" s="19">
        <v>67</v>
      </c>
      <c r="R111" s="19">
        <v>68</v>
      </c>
      <c r="S111" s="19">
        <v>69</v>
      </c>
      <c r="T111" s="19" t="s">
        <v>507</v>
      </c>
      <c r="U111" s="19" t="s">
        <v>508</v>
      </c>
      <c r="V111" s="19" t="s">
        <v>509</v>
      </c>
      <c r="W111" s="19" t="s">
        <v>510</v>
      </c>
      <c r="X111" s="19" t="s">
        <v>511</v>
      </c>
      <c r="Y111" s="19" t="s">
        <v>512</v>
      </c>
      <c r="Z111" s="19" t="s">
        <v>513</v>
      </c>
      <c r="AA111" s="19" t="s">
        <v>514</v>
      </c>
      <c r="AB111" s="19" t="s">
        <v>515</v>
      </c>
      <c r="AC111" s="19" t="s">
        <v>516</v>
      </c>
      <c r="AD111" s="19" t="s">
        <v>517</v>
      </c>
      <c r="AE111" s="19" t="s">
        <v>518</v>
      </c>
      <c r="AF111" s="19" t="s">
        <v>519</v>
      </c>
      <c r="AG111" s="19" t="s">
        <v>520</v>
      </c>
      <c r="AH111" s="19" t="s">
        <v>521</v>
      </c>
      <c r="AI111" s="19" t="s">
        <v>522</v>
      </c>
      <c r="AJ111" s="19" t="s">
        <v>523</v>
      </c>
      <c r="AK111" s="19" t="s">
        <v>524</v>
      </c>
      <c r="AL111" s="19">
        <v>130</v>
      </c>
      <c r="AM111" s="19">
        <v>131</v>
      </c>
      <c r="AN111" s="19">
        <v>132</v>
      </c>
      <c r="AO111" s="19">
        <v>133</v>
      </c>
      <c r="AP111" s="19">
        <v>134</v>
      </c>
      <c r="AQ111" s="19">
        <v>135</v>
      </c>
      <c r="AR111" s="26">
        <f>G111</f>
        <v>0</v>
      </c>
      <c r="AS111" s="19">
        <v>191</v>
      </c>
      <c r="AT111" s="19">
        <v>192</v>
      </c>
      <c r="AU111" s="19">
        <v>193</v>
      </c>
      <c r="AV111" s="19">
        <v>194</v>
      </c>
      <c r="AW111" s="19">
        <v>195</v>
      </c>
      <c r="AX111" s="19">
        <v>196</v>
      </c>
      <c r="AY111" s="19">
        <v>197</v>
      </c>
      <c r="AZ111" s="19">
        <v>198</v>
      </c>
      <c r="BA111" s="19">
        <v>199</v>
      </c>
      <c r="BB111" s="19" t="s">
        <v>525</v>
      </c>
      <c r="BC111" s="19">
        <v>0</v>
      </c>
      <c r="BD111" s="19">
        <v>0</v>
      </c>
      <c r="BE111" s="19">
        <v>0</v>
      </c>
      <c r="BF111" s="19">
        <v>0</v>
      </c>
      <c r="BG111" s="19">
        <v>0</v>
      </c>
      <c r="BH111" s="19">
        <v>0</v>
      </c>
      <c r="BI111" s="19">
        <v>0</v>
      </c>
      <c r="BJ111" s="19">
        <v>0</v>
      </c>
      <c r="BK111" s="19">
        <v>0</v>
      </c>
      <c r="BL111" s="19">
        <v>0</v>
      </c>
      <c r="BM111" s="19">
        <v>0</v>
      </c>
      <c r="BN111" s="19">
        <v>0</v>
      </c>
      <c r="BO111" s="19">
        <v>0</v>
      </c>
      <c r="BP111" s="19">
        <v>0</v>
      </c>
      <c r="BQ111" s="19">
        <v>0</v>
      </c>
      <c r="BR111" s="19">
        <v>0</v>
      </c>
      <c r="BS111" s="19">
        <v>0</v>
      </c>
      <c r="BT111" s="19">
        <v>0</v>
      </c>
      <c r="BU111" s="19">
        <v>0</v>
      </c>
      <c r="BV111" s="19">
        <v>0</v>
      </c>
      <c r="BW111" s="19">
        <v>0</v>
      </c>
      <c r="BX111" s="19">
        <v>0</v>
      </c>
      <c r="BY111" s="19">
        <v>0</v>
      </c>
      <c r="BZ111" s="19">
        <v>0</v>
      </c>
      <c r="CA111" s="18" t="str">
        <f t="shared" si="30"/>
        <v>55</v>
      </c>
      <c r="CB111" s="18" t="s">
        <v>25</v>
      </c>
      <c r="CC111" s="18">
        <f t="shared" si="28"/>
        <v>137</v>
      </c>
      <c r="CD111" s="16" t="str">
        <f t="shared" si="31"/>
        <v>7B010189AA012800650066006700680069006A006B006C006D006E00C900CA00CB00CC00CD00CE00CF00D000D100D2012D012E012F0130013101320133013401350000019101920193019401950196019701980199019A000000000000000000000000000000000000000000000000000000000000000000000000000000000000000000000000557D</v>
      </c>
      <c r="CE111" s="95">
        <v>110</v>
      </c>
      <c r="CF111" s="21"/>
      <c r="CG111" s="18" t="str">
        <f t="shared" si="32"/>
        <v>00</v>
      </c>
      <c r="CH111" s="18">
        <f t="shared" si="33"/>
        <v>0</v>
      </c>
      <c r="CI111" s="20"/>
      <c r="CJ111" s="21"/>
    </row>
    <row r="112" spans="1:88" ht="49.5">
      <c r="A112" s="27"/>
      <c r="B112" s="170"/>
      <c r="C112" s="167" t="s">
        <v>475</v>
      </c>
      <c r="D112" s="104"/>
      <c r="E112" s="16">
        <v>2</v>
      </c>
      <c r="F112" s="101" t="str">
        <f t="shared" si="41"/>
        <v>01516</v>
      </c>
      <c r="G112" s="25" t="s">
        <v>527</v>
      </c>
      <c r="H112" s="18" t="s">
        <v>18</v>
      </c>
      <c r="I112" s="18">
        <v>1</v>
      </c>
      <c r="J112" s="18">
        <v>1</v>
      </c>
      <c r="K112" s="18">
        <v>89</v>
      </c>
      <c r="L112" s="18" t="s">
        <v>505</v>
      </c>
      <c r="M112" s="18">
        <v>1</v>
      </c>
      <c r="N112" s="18">
        <v>28</v>
      </c>
      <c r="O112" s="19">
        <v>65</v>
      </c>
      <c r="P112" s="19">
        <v>66</v>
      </c>
      <c r="Q112" s="19">
        <v>67</v>
      </c>
      <c r="R112" s="19">
        <v>68</v>
      </c>
      <c r="S112" s="19">
        <v>69</v>
      </c>
      <c r="T112" s="19" t="s">
        <v>507</v>
      </c>
      <c r="U112" s="19" t="s">
        <v>508</v>
      </c>
      <c r="V112" s="19" t="s">
        <v>509</v>
      </c>
      <c r="W112" s="19" t="s">
        <v>510</v>
      </c>
      <c r="X112" s="19" t="s">
        <v>511</v>
      </c>
      <c r="Y112" s="19" t="s">
        <v>512</v>
      </c>
      <c r="Z112" s="19" t="s">
        <v>513</v>
      </c>
      <c r="AA112" s="19" t="s">
        <v>514</v>
      </c>
      <c r="AB112" s="19" t="s">
        <v>515</v>
      </c>
      <c r="AC112" s="19" t="s">
        <v>516</v>
      </c>
      <c r="AD112" s="19" t="s">
        <v>517</v>
      </c>
      <c r="AE112" s="19" t="s">
        <v>518</v>
      </c>
      <c r="AF112" s="19" t="s">
        <v>519</v>
      </c>
      <c r="AG112" s="19" t="s">
        <v>520</v>
      </c>
      <c r="AH112" s="19" t="s">
        <v>521</v>
      </c>
      <c r="AI112" s="19" t="s">
        <v>522</v>
      </c>
      <c r="AJ112" s="19" t="s">
        <v>523</v>
      </c>
      <c r="AK112" s="19" t="s">
        <v>524</v>
      </c>
      <c r="AL112" s="19">
        <v>130</v>
      </c>
      <c r="AM112" s="19">
        <v>131</v>
      </c>
      <c r="AN112" s="19">
        <v>132</v>
      </c>
      <c r="AO112" s="19">
        <v>133</v>
      </c>
      <c r="AP112" s="19">
        <v>134</v>
      </c>
      <c r="AQ112" s="19">
        <v>135</v>
      </c>
      <c r="AR112" s="26" t="str">
        <f t="shared" ref="AR112:AR113" si="48">G112</f>
        <v>05EC</v>
      </c>
      <c r="AS112" s="19">
        <v>191</v>
      </c>
      <c r="AT112" s="19">
        <v>192</v>
      </c>
      <c r="AU112" s="19">
        <v>193</v>
      </c>
      <c r="AV112" s="19">
        <v>194</v>
      </c>
      <c r="AW112" s="19">
        <v>195</v>
      </c>
      <c r="AX112" s="19">
        <v>196</v>
      </c>
      <c r="AY112" s="19">
        <v>197</v>
      </c>
      <c r="AZ112" s="19">
        <v>198</v>
      </c>
      <c r="BA112" s="19">
        <v>199</v>
      </c>
      <c r="BB112" s="19" t="s">
        <v>525</v>
      </c>
      <c r="BC112" s="19">
        <v>0</v>
      </c>
      <c r="BD112" s="19">
        <v>0</v>
      </c>
      <c r="BE112" s="19">
        <v>0</v>
      </c>
      <c r="BF112" s="19">
        <v>0</v>
      </c>
      <c r="BG112" s="19">
        <v>0</v>
      </c>
      <c r="BH112" s="19">
        <v>0</v>
      </c>
      <c r="BI112" s="19">
        <v>0</v>
      </c>
      <c r="BJ112" s="19">
        <v>0</v>
      </c>
      <c r="BK112" s="19">
        <v>0</v>
      </c>
      <c r="BL112" s="19">
        <v>0</v>
      </c>
      <c r="BM112" s="19">
        <v>0</v>
      </c>
      <c r="BN112" s="19">
        <v>0</v>
      </c>
      <c r="BO112" s="19">
        <v>0</v>
      </c>
      <c r="BP112" s="19">
        <v>0</v>
      </c>
      <c r="BQ112" s="19">
        <v>0</v>
      </c>
      <c r="BR112" s="19">
        <v>0</v>
      </c>
      <c r="BS112" s="19">
        <v>0</v>
      </c>
      <c r="BT112" s="19">
        <v>0</v>
      </c>
      <c r="BU112" s="19">
        <v>0</v>
      </c>
      <c r="BV112" s="19">
        <v>0</v>
      </c>
      <c r="BW112" s="19">
        <v>0</v>
      </c>
      <c r="BX112" s="19">
        <v>0</v>
      </c>
      <c r="BY112" s="19">
        <v>0</v>
      </c>
      <c r="BZ112" s="19">
        <v>0</v>
      </c>
      <c r="CA112" s="18" t="str">
        <f t="shared" si="30"/>
        <v>41</v>
      </c>
      <c r="CB112" s="18" t="s">
        <v>25</v>
      </c>
      <c r="CC112" s="18">
        <f t="shared" si="28"/>
        <v>137</v>
      </c>
      <c r="CD112" s="16" t="str">
        <f t="shared" si="31"/>
        <v>7B010189AA012800650066006700680069006A006B006C006D006E00C900CA00CB00CC00CD00CE00CF00D000D100D2012D012E012F01300131013201330134013505EC019101920193019401950196019701980199019A000000000000000000000000000000000000000000000000000000000000000000000000000000000000000000000000417D</v>
      </c>
      <c r="CE112" s="95">
        <v>111</v>
      </c>
      <c r="CF112" s="21"/>
      <c r="CG112" s="18" t="str">
        <f t="shared" si="32"/>
        <v>00</v>
      </c>
      <c r="CH112" s="18">
        <f t="shared" si="33"/>
        <v>0</v>
      </c>
      <c r="CI112" s="20"/>
      <c r="CJ112" s="21"/>
    </row>
    <row r="113" spans="1:88" ht="49.5">
      <c r="A113" s="27"/>
      <c r="B113" s="171"/>
      <c r="C113" s="168"/>
      <c r="D113" s="104"/>
      <c r="E113" s="16">
        <v>3</v>
      </c>
      <c r="F113" s="101" t="str">
        <f t="shared" si="41"/>
        <v>65535</v>
      </c>
      <c r="G113" s="25" t="s">
        <v>72</v>
      </c>
      <c r="H113" s="18" t="s">
        <v>18</v>
      </c>
      <c r="I113" s="18">
        <v>1</v>
      </c>
      <c r="J113" s="18">
        <v>1</v>
      </c>
      <c r="K113" s="18">
        <v>89</v>
      </c>
      <c r="L113" s="18" t="s">
        <v>505</v>
      </c>
      <c r="M113" s="18">
        <v>1</v>
      </c>
      <c r="N113" s="18">
        <v>28</v>
      </c>
      <c r="O113" s="19">
        <v>65</v>
      </c>
      <c r="P113" s="19">
        <v>66</v>
      </c>
      <c r="Q113" s="19">
        <v>67</v>
      </c>
      <c r="R113" s="19">
        <v>68</v>
      </c>
      <c r="S113" s="19">
        <v>69</v>
      </c>
      <c r="T113" s="19" t="s">
        <v>507</v>
      </c>
      <c r="U113" s="19" t="s">
        <v>508</v>
      </c>
      <c r="V113" s="19" t="s">
        <v>509</v>
      </c>
      <c r="W113" s="19" t="s">
        <v>510</v>
      </c>
      <c r="X113" s="19" t="s">
        <v>511</v>
      </c>
      <c r="Y113" s="19" t="s">
        <v>512</v>
      </c>
      <c r="Z113" s="19" t="s">
        <v>513</v>
      </c>
      <c r="AA113" s="19" t="s">
        <v>514</v>
      </c>
      <c r="AB113" s="19" t="s">
        <v>515</v>
      </c>
      <c r="AC113" s="19" t="s">
        <v>516</v>
      </c>
      <c r="AD113" s="19" t="s">
        <v>517</v>
      </c>
      <c r="AE113" s="19" t="s">
        <v>518</v>
      </c>
      <c r="AF113" s="19" t="s">
        <v>519</v>
      </c>
      <c r="AG113" s="19" t="s">
        <v>520</v>
      </c>
      <c r="AH113" s="19" t="s">
        <v>521</v>
      </c>
      <c r="AI113" s="19" t="s">
        <v>522</v>
      </c>
      <c r="AJ113" s="19" t="s">
        <v>523</v>
      </c>
      <c r="AK113" s="19" t="s">
        <v>524</v>
      </c>
      <c r="AL113" s="19">
        <v>130</v>
      </c>
      <c r="AM113" s="19">
        <v>131</v>
      </c>
      <c r="AN113" s="19">
        <v>132</v>
      </c>
      <c r="AO113" s="19">
        <v>133</v>
      </c>
      <c r="AP113" s="19">
        <v>134</v>
      </c>
      <c r="AQ113" s="19">
        <v>135</v>
      </c>
      <c r="AR113" s="26" t="str">
        <f t="shared" si="48"/>
        <v>FFFF</v>
      </c>
      <c r="AS113" s="19">
        <v>191</v>
      </c>
      <c r="AT113" s="19">
        <v>192</v>
      </c>
      <c r="AU113" s="19">
        <v>193</v>
      </c>
      <c r="AV113" s="19">
        <v>194</v>
      </c>
      <c r="AW113" s="19">
        <v>195</v>
      </c>
      <c r="AX113" s="19">
        <v>196</v>
      </c>
      <c r="AY113" s="19">
        <v>197</v>
      </c>
      <c r="AZ113" s="19">
        <v>198</v>
      </c>
      <c r="BA113" s="19">
        <v>199</v>
      </c>
      <c r="BB113" s="19" t="s">
        <v>525</v>
      </c>
      <c r="BC113" s="19">
        <v>0</v>
      </c>
      <c r="BD113" s="19">
        <v>0</v>
      </c>
      <c r="BE113" s="19">
        <v>0</v>
      </c>
      <c r="BF113" s="19">
        <v>0</v>
      </c>
      <c r="BG113" s="19">
        <v>0</v>
      </c>
      <c r="BH113" s="19">
        <v>0</v>
      </c>
      <c r="BI113" s="19">
        <v>0</v>
      </c>
      <c r="BJ113" s="19">
        <v>0</v>
      </c>
      <c r="BK113" s="19">
        <v>0</v>
      </c>
      <c r="BL113" s="19">
        <v>0</v>
      </c>
      <c r="BM113" s="19">
        <v>0</v>
      </c>
      <c r="BN113" s="19">
        <v>0</v>
      </c>
      <c r="BO113" s="19">
        <v>0</v>
      </c>
      <c r="BP113" s="19">
        <v>0</v>
      </c>
      <c r="BQ113" s="19">
        <v>0</v>
      </c>
      <c r="BR113" s="19">
        <v>0</v>
      </c>
      <c r="BS113" s="19">
        <v>0</v>
      </c>
      <c r="BT113" s="19">
        <v>0</v>
      </c>
      <c r="BU113" s="19">
        <v>0</v>
      </c>
      <c r="BV113" s="19">
        <v>0</v>
      </c>
      <c r="BW113" s="19">
        <v>0</v>
      </c>
      <c r="BX113" s="19">
        <v>0</v>
      </c>
      <c r="BY113" s="19">
        <v>0</v>
      </c>
      <c r="BZ113" s="19">
        <v>0</v>
      </c>
      <c r="CA113" s="18" t="str">
        <f t="shared" si="30"/>
        <v>54</v>
      </c>
      <c r="CB113" s="18" t="s">
        <v>25</v>
      </c>
      <c r="CC113" s="18">
        <f t="shared" si="28"/>
        <v>137</v>
      </c>
      <c r="CD113" s="16" t="str">
        <f t="shared" si="31"/>
        <v>7B010189AA012800650066006700680069006A006B006C006D006E00C900CA00CB00CC00CD00CE00CF00D000D100D2012D012E012F013001310132013301340135FFFF019101920193019401950196019701980199019A000000000000000000000000000000000000000000000000000000000000000000000000000000000000000000000000547D</v>
      </c>
      <c r="CE113" s="95">
        <v>112</v>
      </c>
      <c r="CF113" s="21"/>
      <c r="CG113" s="18" t="str">
        <f t="shared" si="32"/>
        <v>00</v>
      </c>
      <c r="CH113" s="18">
        <f t="shared" si="33"/>
        <v>0</v>
      </c>
      <c r="CI113" s="20"/>
      <c r="CJ113" s="21"/>
    </row>
    <row r="114" spans="1:88" ht="49.5">
      <c r="A114" s="27"/>
      <c r="B114" s="169">
        <v>67</v>
      </c>
      <c r="C114" s="105" t="s">
        <v>462</v>
      </c>
      <c r="D114" s="104" t="s">
        <v>739</v>
      </c>
      <c r="E114" s="16">
        <v>1</v>
      </c>
      <c r="F114" s="101" t="str">
        <f t="shared" si="41"/>
        <v>00000</v>
      </c>
      <c r="G114" s="25">
        <v>0</v>
      </c>
      <c r="H114" s="18" t="s">
        <v>18</v>
      </c>
      <c r="I114" s="18">
        <v>1</v>
      </c>
      <c r="J114" s="18">
        <v>1</v>
      </c>
      <c r="K114" s="18">
        <v>89</v>
      </c>
      <c r="L114" s="18" t="s">
        <v>505</v>
      </c>
      <c r="M114" s="18">
        <v>1</v>
      </c>
      <c r="N114" s="18">
        <v>28</v>
      </c>
      <c r="O114" s="19">
        <v>65</v>
      </c>
      <c r="P114" s="19">
        <v>66</v>
      </c>
      <c r="Q114" s="19">
        <v>67</v>
      </c>
      <c r="R114" s="19">
        <v>68</v>
      </c>
      <c r="S114" s="19">
        <v>69</v>
      </c>
      <c r="T114" s="19" t="s">
        <v>507</v>
      </c>
      <c r="U114" s="19" t="s">
        <v>508</v>
      </c>
      <c r="V114" s="19" t="s">
        <v>509</v>
      </c>
      <c r="W114" s="19" t="s">
        <v>510</v>
      </c>
      <c r="X114" s="19" t="s">
        <v>511</v>
      </c>
      <c r="Y114" s="19" t="s">
        <v>512</v>
      </c>
      <c r="Z114" s="19" t="s">
        <v>513</v>
      </c>
      <c r="AA114" s="19" t="s">
        <v>514</v>
      </c>
      <c r="AB114" s="19" t="s">
        <v>515</v>
      </c>
      <c r="AC114" s="19" t="s">
        <v>516</v>
      </c>
      <c r="AD114" s="19" t="s">
        <v>517</v>
      </c>
      <c r="AE114" s="19" t="s">
        <v>518</v>
      </c>
      <c r="AF114" s="19" t="s">
        <v>519</v>
      </c>
      <c r="AG114" s="19" t="s">
        <v>520</v>
      </c>
      <c r="AH114" s="19" t="s">
        <v>521</v>
      </c>
      <c r="AI114" s="19" t="s">
        <v>522</v>
      </c>
      <c r="AJ114" s="19" t="s">
        <v>523</v>
      </c>
      <c r="AK114" s="19" t="s">
        <v>524</v>
      </c>
      <c r="AL114" s="19">
        <v>130</v>
      </c>
      <c r="AM114" s="19">
        <v>131</v>
      </c>
      <c r="AN114" s="19">
        <v>132</v>
      </c>
      <c r="AO114" s="19">
        <v>133</v>
      </c>
      <c r="AP114" s="19">
        <v>134</v>
      </c>
      <c r="AQ114" s="19">
        <v>135</v>
      </c>
      <c r="AR114" s="19">
        <v>136</v>
      </c>
      <c r="AS114" s="26">
        <f>G114</f>
        <v>0</v>
      </c>
      <c r="AT114" s="19">
        <v>192</v>
      </c>
      <c r="AU114" s="19">
        <v>193</v>
      </c>
      <c r="AV114" s="19">
        <v>194</v>
      </c>
      <c r="AW114" s="19">
        <v>195</v>
      </c>
      <c r="AX114" s="19">
        <v>196</v>
      </c>
      <c r="AY114" s="19">
        <v>197</v>
      </c>
      <c r="AZ114" s="19">
        <v>198</v>
      </c>
      <c r="BA114" s="19">
        <v>199</v>
      </c>
      <c r="BB114" s="19" t="s">
        <v>525</v>
      </c>
      <c r="BC114" s="19">
        <v>0</v>
      </c>
      <c r="BD114" s="19">
        <v>0</v>
      </c>
      <c r="BE114" s="19">
        <v>0</v>
      </c>
      <c r="BF114" s="19">
        <v>0</v>
      </c>
      <c r="BG114" s="19">
        <v>0</v>
      </c>
      <c r="BH114" s="19">
        <v>0</v>
      </c>
      <c r="BI114" s="19">
        <v>0</v>
      </c>
      <c r="BJ114" s="19">
        <v>0</v>
      </c>
      <c r="BK114" s="19">
        <v>0</v>
      </c>
      <c r="BL114" s="19">
        <v>0</v>
      </c>
      <c r="BM114" s="19">
        <v>0</v>
      </c>
      <c r="BN114" s="19">
        <v>0</v>
      </c>
      <c r="BO114" s="19">
        <v>0</v>
      </c>
      <c r="BP114" s="19">
        <v>0</v>
      </c>
      <c r="BQ114" s="19">
        <v>0</v>
      </c>
      <c r="BR114" s="19">
        <v>0</v>
      </c>
      <c r="BS114" s="19">
        <v>0</v>
      </c>
      <c r="BT114" s="19">
        <v>0</v>
      </c>
      <c r="BU114" s="19">
        <v>0</v>
      </c>
      <c r="BV114" s="19">
        <v>0</v>
      </c>
      <c r="BW114" s="19">
        <v>0</v>
      </c>
      <c r="BX114" s="19">
        <v>0</v>
      </c>
      <c r="BY114" s="19">
        <v>0</v>
      </c>
      <c r="BZ114" s="19">
        <v>0</v>
      </c>
      <c r="CA114" s="18" t="str">
        <f t="shared" si="30"/>
        <v>14</v>
      </c>
      <c r="CB114" s="18" t="s">
        <v>25</v>
      </c>
      <c r="CC114" s="18">
        <f t="shared" si="28"/>
        <v>137</v>
      </c>
      <c r="CD114" s="16" t="str">
        <f t="shared" si="31"/>
        <v>7B010189AA012800650066006700680069006A006B006C006D006E00C900CA00CB00CC00CD00CE00CF00D000D100D2012D012E012F0130013101320133013401350136000001920193019401950196019701980199019A000000000000000000000000000000000000000000000000000000000000000000000000000000000000000000000000147D</v>
      </c>
      <c r="CE114" s="95">
        <v>113</v>
      </c>
      <c r="CF114" s="21"/>
      <c r="CG114" s="18" t="str">
        <f t="shared" si="32"/>
        <v>00</v>
      </c>
      <c r="CH114" s="18">
        <f t="shared" si="33"/>
        <v>0</v>
      </c>
      <c r="CI114" s="20"/>
      <c r="CJ114" s="21"/>
    </row>
    <row r="115" spans="1:88" ht="49.5">
      <c r="A115" s="27"/>
      <c r="B115" s="170"/>
      <c r="C115" s="167" t="s">
        <v>474</v>
      </c>
      <c r="D115" s="104"/>
      <c r="E115" s="16">
        <v>2</v>
      </c>
      <c r="F115" s="101" t="str">
        <f t="shared" si="41"/>
        <v>01516</v>
      </c>
      <c r="G115" s="25" t="s">
        <v>527</v>
      </c>
      <c r="H115" s="18" t="s">
        <v>18</v>
      </c>
      <c r="I115" s="18">
        <v>1</v>
      </c>
      <c r="J115" s="18">
        <v>1</v>
      </c>
      <c r="K115" s="18">
        <v>89</v>
      </c>
      <c r="L115" s="18" t="s">
        <v>505</v>
      </c>
      <c r="M115" s="18">
        <v>1</v>
      </c>
      <c r="N115" s="18">
        <v>28</v>
      </c>
      <c r="O115" s="19">
        <v>65</v>
      </c>
      <c r="P115" s="19">
        <v>66</v>
      </c>
      <c r="Q115" s="19">
        <v>67</v>
      </c>
      <c r="R115" s="19">
        <v>68</v>
      </c>
      <c r="S115" s="19">
        <v>69</v>
      </c>
      <c r="T115" s="19" t="s">
        <v>507</v>
      </c>
      <c r="U115" s="19" t="s">
        <v>508</v>
      </c>
      <c r="V115" s="19" t="s">
        <v>509</v>
      </c>
      <c r="W115" s="19" t="s">
        <v>510</v>
      </c>
      <c r="X115" s="19" t="s">
        <v>511</v>
      </c>
      <c r="Y115" s="19" t="s">
        <v>512</v>
      </c>
      <c r="Z115" s="19" t="s">
        <v>513</v>
      </c>
      <c r="AA115" s="19" t="s">
        <v>514</v>
      </c>
      <c r="AB115" s="19" t="s">
        <v>515</v>
      </c>
      <c r="AC115" s="19" t="s">
        <v>516</v>
      </c>
      <c r="AD115" s="19" t="s">
        <v>517</v>
      </c>
      <c r="AE115" s="19" t="s">
        <v>518</v>
      </c>
      <c r="AF115" s="19" t="s">
        <v>519</v>
      </c>
      <c r="AG115" s="19" t="s">
        <v>520</v>
      </c>
      <c r="AH115" s="19" t="s">
        <v>521</v>
      </c>
      <c r="AI115" s="19" t="s">
        <v>522</v>
      </c>
      <c r="AJ115" s="19" t="s">
        <v>523</v>
      </c>
      <c r="AK115" s="19" t="s">
        <v>524</v>
      </c>
      <c r="AL115" s="19">
        <v>130</v>
      </c>
      <c r="AM115" s="19">
        <v>131</v>
      </c>
      <c r="AN115" s="19">
        <v>132</v>
      </c>
      <c r="AO115" s="19">
        <v>133</v>
      </c>
      <c r="AP115" s="19">
        <v>134</v>
      </c>
      <c r="AQ115" s="19">
        <v>135</v>
      </c>
      <c r="AR115" s="19">
        <v>136</v>
      </c>
      <c r="AS115" s="26" t="str">
        <f t="shared" ref="AS115:AS116" si="49">G115</f>
        <v>05EC</v>
      </c>
      <c r="AT115" s="19">
        <v>192</v>
      </c>
      <c r="AU115" s="19">
        <v>193</v>
      </c>
      <c r="AV115" s="19">
        <v>194</v>
      </c>
      <c r="AW115" s="19">
        <v>195</v>
      </c>
      <c r="AX115" s="19">
        <v>196</v>
      </c>
      <c r="AY115" s="19">
        <v>197</v>
      </c>
      <c r="AZ115" s="19">
        <v>198</v>
      </c>
      <c r="BA115" s="19">
        <v>199</v>
      </c>
      <c r="BB115" s="19" t="s">
        <v>525</v>
      </c>
      <c r="BC115" s="19">
        <v>0</v>
      </c>
      <c r="BD115" s="19">
        <v>0</v>
      </c>
      <c r="BE115" s="19">
        <v>0</v>
      </c>
      <c r="BF115" s="19">
        <v>0</v>
      </c>
      <c r="BG115" s="19">
        <v>0</v>
      </c>
      <c r="BH115" s="19">
        <v>0</v>
      </c>
      <c r="BI115" s="19">
        <v>0</v>
      </c>
      <c r="BJ115" s="19">
        <v>0</v>
      </c>
      <c r="BK115" s="19">
        <v>0</v>
      </c>
      <c r="BL115" s="19">
        <v>0</v>
      </c>
      <c r="BM115" s="19">
        <v>0</v>
      </c>
      <c r="BN115" s="19">
        <v>0</v>
      </c>
      <c r="BO115" s="19">
        <v>0</v>
      </c>
      <c r="BP115" s="19">
        <v>0</v>
      </c>
      <c r="BQ115" s="19">
        <v>0</v>
      </c>
      <c r="BR115" s="19">
        <v>0</v>
      </c>
      <c r="BS115" s="19">
        <v>0</v>
      </c>
      <c r="BT115" s="19">
        <v>0</v>
      </c>
      <c r="BU115" s="19">
        <v>0</v>
      </c>
      <c r="BV115" s="19">
        <v>0</v>
      </c>
      <c r="BW115" s="19">
        <v>0</v>
      </c>
      <c r="BX115" s="19">
        <v>0</v>
      </c>
      <c r="BY115" s="19">
        <v>0</v>
      </c>
      <c r="BZ115" s="19">
        <v>0</v>
      </c>
      <c r="CA115" s="18" t="str">
        <f t="shared" si="30"/>
        <v>00</v>
      </c>
      <c r="CB115" s="18" t="s">
        <v>25</v>
      </c>
      <c r="CC115" s="18">
        <f t="shared" si="28"/>
        <v>137</v>
      </c>
      <c r="CD115" s="16" t="str">
        <f t="shared" si="31"/>
        <v>7B010189AA012800650066006700680069006A006B006C006D006E00C900CA00CB00CC00CD00CE00CF00D000D100D2012D012E012F013001310132013301340135013605EC01920193019401950196019701980199019A000000000000000000000000000000000000000000000000000000000000000000000000000000000000000000000000007D</v>
      </c>
      <c r="CE115" s="95">
        <v>114</v>
      </c>
      <c r="CF115" s="21"/>
      <c r="CG115" s="18" t="str">
        <f t="shared" si="32"/>
        <v>00</v>
      </c>
      <c r="CH115" s="18">
        <f t="shared" si="33"/>
        <v>0</v>
      </c>
      <c r="CI115" s="20"/>
      <c r="CJ115" s="21"/>
    </row>
    <row r="116" spans="1:88" ht="49.5">
      <c r="A116" s="27"/>
      <c r="B116" s="171"/>
      <c r="C116" s="168"/>
      <c r="D116" s="104"/>
      <c r="E116" s="16">
        <v>3</v>
      </c>
      <c r="F116" s="101" t="str">
        <f t="shared" si="41"/>
        <v>65535</v>
      </c>
      <c r="G116" s="25" t="s">
        <v>72</v>
      </c>
      <c r="H116" s="18" t="s">
        <v>18</v>
      </c>
      <c r="I116" s="18">
        <v>1</v>
      </c>
      <c r="J116" s="18">
        <v>1</v>
      </c>
      <c r="K116" s="18">
        <v>89</v>
      </c>
      <c r="L116" s="18" t="s">
        <v>505</v>
      </c>
      <c r="M116" s="18">
        <v>1</v>
      </c>
      <c r="N116" s="18">
        <v>28</v>
      </c>
      <c r="O116" s="19">
        <v>65</v>
      </c>
      <c r="P116" s="19">
        <v>66</v>
      </c>
      <c r="Q116" s="19">
        <v>67</v>
      </c>
      <c r="R116" s="19">
        <v>68</v>
      </c>
      <c r="S116" s="19">
        <v>69</v>
      </c>
      <c r="T116" s="19" t="s">
        <v>507</v>
      </c>
      <c r="U116" s="19" t="s">
        <v>508</v>
      </c>
      <c r="V116" s="19" t="s">
        <v>509</v>
      </c>
      <c r="W116" s="19" t="s">
        <v>510</v>
      </c>
      <c r="X116" s="19" t="s">
        <v>511</v>
      </c>
      <c r="Y116" s="19" t="s">
        <v>512</v>
      </c>
      <c r="Z116" s="19" t="s">
        <v>513</v>
      </c>
      <c r="AA116" s="19" t="s">
        <v>514</v>
      </c>
      <c r="AB116" s="19" t="s">
        <v>515</v>
      </c>
      <c r="AC116" s="19" t="s">
        <v>516</v>
      </c>
      <c r="AD116" s="19" t="s">
        <v>517</v>
      </c>
      <c r="AE116" s="19" t="s">
        <v>518</v>
      </c>
      <c r="AF116" s="19" t="s">
        <v>519</v>
      </c>
      <c r="AG116" s="19" t="s">
        <v>520</v>
      </c>
      <c r="AH116" s="19" t="s">
        <v>521</v>
      </c>
      <c r="AI116" s="19" t="s">
        <v>522</v>
      </c>
      <c r="AJ116" s="19" t="s">
        <v>523</v>
      </c>
      <c r="AK116" s="19" t="s">
        <v>524</v>
      </c>
      <c r="AL116" s="19">
        <v>130</v>
      </c>
      <c r="AM116" s="19">
        <v>131</v>
      </c>
      <c r="AN116" s="19">
        <v>132</v>
      </c>
      <c r="AO116" s="19">
        <v>133</v>
      </c>
      <c r="AP116" s="19">
        <v>134</v>
      </c>
      <c r="AQ116" s="19">
        <v>135</v>
      </c>
      <c r="AR116" s="19">
        <v>136</v>
      </c>
      <c r="AS116" s="26" t="str">
        <f t="shared" si="49"/>
        <v>FFFF</v>
      </c>
      <c r="AT116" s="19">
        <v>192</v>
      </c>
      <c r="AU116" s="19">
        <v>193</v>
      </c>
      <c r="AV116" s="19">
        <v>194</v>
      </c>
      <c r="AW116" s="19">
        <v>195</v>
      </c>
      <c r="AX116" s="19">
        <v>196</v>
      </c>
      <c r="AY116" s="19">
        <v>197</v>
      </c>
      <c r="AZ116" s="19">
        <v>198</v>
      </c>
      <c r="BA116" s="19">
        <v>199</v>
      </c>
      <c r="BB116" s="19" t="s">
        <v>525</v>
      </c>
      <c r="BC116" s="19">
        <v>0</v>
      </c>
      <c r="BD116" s="19">
        <v>0</v>
      </c>
      <c r="BE116" s="19">
        <v>0</v>
      </c>
      <c r="BF116" s="19">
        <v>0</v>
      </c>
      <c r="BG116" s="19">
        <v>0</v>
      </c>
      <c r="BH116" s="19">
        <v>0</v>
      </c>
      <c r="BI116" s="19">
        <v>0</v>
      </c>
      <c r="BJ116" s="19">
        <v>0</v>
      </c>
      <c r="BK116" s="19">
        <v>0</v>
      </c>
      <c r="BL116" s="19">
        <v>0</v>
      </c>
      <c r="BM116" s="19">
        <v>0</v>
      </c>
      <c r="BN116" s="19">
        <v>0</v>
      </c>
      <c r="BO116" s="19">
        <v>0</v>
      </c>
      <c r="BP116" s="19">
        <v>0</v>
      </c>
      <c r="BQ116" s="19">
        <v>0</v>
      </c>
      <c r="BR116" s="19">
        <v>0</v>
      </c>
      <c r="BS116" s="19">
        <v>0</v>
      </c>
      <c r="BT116" s="19">
        <v>0</v>
      </c>
      <c r="BU116" s="19">
        <v>0</v>
      </c>
      <c r="BV116" s="19">
        <v>0</v>
      </c>
      <c r="BW116" s="19">
        <v>0</v>
      </c>
      <c r="BX116" s="19">
        <v>0</v>
      </c>
      <c r="BY116" s="19">
        <v>0</v>
      </c>
      <c r="BZ116" s="19">
        <v>0</v>
      </c>
      <c r="CA116" s="18" t="str">
        <f t="shared" si="30"/>
        <v>11</v>
      </c>
      <c r="CB116" s="18" t="s">
        <v>25</v>
      </c>
      <c r="CC116" s="18">
        <f t="shared" si="28"/>
        <v>137</v>
      </c>
      <c r="CD116" s="16" t="str">
        <f t="shared" si="31"/>
        <v>7B010189AA012800650066006700680069006A006B006C006D006E00C900CA00CB00CC00CD00CE00CF00D000D100D2012D012E012F0130013101320133013401350136FFFF01920193019401950196019701980199019A000000000000000000000000000000000000000000000000000000000000000000000000000000000000000000000000117D</v>
      </c>
      <c r="CE116" s="95">
        <v>115</v>
      </c>
      <c r="CF116" s="21"/>
      <c r="CG116" s="18" t="str">
        <f t="shared" si="32"/>
        <v>00</v>
      </c>
      <c r="CH116" s="18">
        <f t="shared" si="33"/>
        <v>0</v>
      </c>
      <c r="CI116" s="20"/>
      <c r="CJ116" s="21"/>
    </row>
    <row r="117" spans="1:88" ht="49.5">
      <c r="A117" s="27"/>
      <c r="B117" s="169">
        <v>69</v>
      </c>
      <c r="C117" s="105" t="s">
        <v>462</v>
      </c>
      <c r="D117" s="104" t="s">
        <v>739</v>
      </c>
      <c r="E117" s="16">
        <v>1</v>
      </c>
      <c r="F117" s="101" t="str">
        <f t="shared" si="41"/>
        <v>00000</v>
      </c>
      <c r="G117" s="25">
        <v>0</v>
      </c>
      <c r="H117" s="18" t="s">
        <v>18</v>
      </c>
      <c r="I117" s="18">
        <v>1</v>
      </c>
      <c r="J117" s="18">
        <v>1</v>
      </c>
      <c r="K117" s="18">
        <v>89</v>
      </c>
      <c r="L117" s="18" t="s">
        <v>505</v>
      </c>
      <c r="M117" s="18">
        <v>1</v>
      </c>
      <c r="N117" s="18">
        <v>28</v>
      </c>
      <c r="O117" s="19">
        <v>65</v>
      </c>
      <c r="P117" s="19">
        <v>66</v>
      </c>
      <c r="Q117" s="19">
        <v>67</v>
      </c>
      <c r="R117" s="19">
        <v>68</v>
      </c>
      <c r="S117" s="19">
        <v>69</v>
      </c>
      <c r="T117" s="19" t="s">
        <v>507</v>
      </c>
      <c r="U117" s="19" t="s">
        <v>508</v>
      </c>
      <c r="V117" s="19" t="s">
        <v>509</v>
      </c>
      <c r="W117" s="19" t="s">
        <v>510</v>
      </c>
      <c r="X117" s="19" t="s">
        <v>511</v>
      </c>
      <c r="Y117" s="19" t="s">
        <v>512</v>
      </c>
      <c r="Z117" s="19" t="s">
        <v>513</v>
      </c>
      <c r="AA117" s="19" t="s">
        <v>514</v>
      </c>
      <c r="AB117" s="19" t="s">
        <v>515</v>
      </c>
      <c r="AC117" s="19" t="s">
        <v>516</v>
      </c>
      <c r="AD117" s="19" t="s">
        <v>517</v>
      </c>
      <c r="AE117" s="19" t="s">
        <v>518</v>
      </c>
      <c r="AF117" s="19" t="s">
        <v>519</v>
      </c>
      <c r="AG117" s="19" t="s">
        <v>520</v>
      </c>
      <c r="AH117" s="19" t="s">
        <v>521</v>
      </c>
      <c r="AI117" s="19" t="s">
        <v>522</v>
      </c>
      <c r="AJ117" s="19" t="s">
        <v>523</v>
      </c>
      <c r="AK117" s="19" t="s">
        <v>524</v>
      </c>
      <c r="AL117" s="19">
        <v>130</v>
      </c>
      <c r="AM117" s="19">
        <v>131</v>
      </c>
      <c r="AN117" s="19">
        <v>132</v>
      </c>
      <c r="AO117" s="19">
        <v>133</v>
      </c>
      <c r="AP117" s="19">
        <v>134</v>
      </c>
      <c r="AQ117" s="19">
        <v>135</v>
      </c>
      <c r="AR117" s="19">
        <v>136</v>
      </c>
      <c r="AS117" s="19">
        <v>191</v>
      </c>
      <c r="AT117" s="26">
        <f>G117</f>
        <v>0</v>
      </c>
      <c r="AU117" s="19">
        <v>193</v>
      </c>
      <c r="AV117" s="19">
        <v>194</v>
      </c>
      <c r="AW117" s="19">
        <v>195</v>
      </c>
      <c r="AX117" s="19">
        <v>196</v>
      </c>
      <c r="AY117" s="19">
        <v>197</v>
      </c>
      <c r="AZ117" s="19">
        <v>198</v>
      </c>
      <c r="BA117" s="19">
        <v>199</v>
      </c>
      <c r="BB117" s="19" t="s">
        <v>525</v>
      </c>
      <c r="BC117" s="19">
        <v>0</v>
      </c>
      <c r="BD117" s="19">
        <v>0</v>
      </c>
      <c r="BE117" s="19">
        <v>0</v>
      </c>
      <c r="BF117" s="19">
        <v>0</v>
      </c>
      <c r="BG117" s="19">
        <v>0</v>
      </c>
      <c r="BH117" s="19">
        <v>0</v>
      </c>
      <c r="BI117" s="19">
        <v>0</v>
      </c>
      <c r="BJ117" s="19">
        <v>0</v>
      </c>
      <c r="BK117" s="19">
        <v>0</v>
      </c>
      <c r="BL117" s="19">
        <v>0</v>
      </c>
      <c r="BM117" s="19">
        <v>0</v>
      </c>
      <c r="BN117" s="19">
        <v>0</v>
      </c>
      <c r="BO117" s="19">
        <v>0</v>
      </c>
      <c r="BP117" s="19">
        <v>0</v>
      </c>
      <c r="BQ117" s="19">
        <v>0</v>
      </c>
      <c r="BR117" s="19">
        <v>0</v>
      </c>
      <c r="BS117" s="19">
        <v>0</v>
      </c>
      <c r="BT117" s="19">
        <v>0</v>
      </c>
      <c r="BU117" s="19">
        <v>0</v>
      </c>
      <c r="BV117" s="19">
        <v>0</v>
      </c>
      <c r="BW117" s="19">
        <v>0</v>
      </c>
      <c r="BX117" s="19">
        <v>0</v>
      </c>
      <c r="BY117" s="19">
        <v>0</v>
      </c>
      <c r="BZ117" s="19">
        <v>0</v>
      </c>
      <c r="CA117" s="18" t="str">
        <f t="shared" si="30"/>
        <v>11</v>
      </c>
      <c r="CB117" s="18" t="s">
        <v>25</v>
      </c>
      <c r="CC117" s="18">
        <f t="shared" si="28"/>
        <v>137</v>
      </c>
      <c r="CD117" s="16" t="str">
        <f t="shared" si="31"/>
        <v>7B010189AA012800650066006700680069006A006B006C006D006E00C900CA00CB00CC00CD00CE00CF00D000D100D2012D012E012F0130013101320133013401350136019100000193019401950196019701980199019A000000000000000000000000000000000000000000000000000000000000000000000000000000000000000000000000117D</v>
      </c>
      <c r="CE117" s="95">
        <v>116</v>
      </c>
      <c r="CF117" s="21"/>
      <c r="CG117" s="18" t="str">
        <f t="shared" si="32"/>
        <v>00</v>
      </c>
      <c r="CH117" s="18">
        <f t="shared" si="33"/>
        <v>0</v>
      </c>
      <c r="CI117" s="20"/>
      <c r="CJ117" s="21"/>
    </row>
    <row r="118" spans="1:88" ht="49.5">
      <c r="A118" s="27"/>
      <c r="B118" s="170"/>
      <c r="C118" s="167" t="s">
        <v>473</v>
      </c>
      <c r="D118" s="104"/>
      <c r="E118" s="16">
        <v>2</v>
      </c>
      <c r="F118" s="101" t="str">
        <f t="shared" si="41"/>
        <v>01516</v>
      </c>
      <c r="G118" s="25" t="s">
        <v>527</v>
      </c>
      <c r="H118" s="18" t="s">
        <v>18</v>
      </c>
      <c r="I118" s="18">
        <v>1</v>
      </c>
      <c r="J118" s="18">
        <v>1</v>
      </c>
      <c r="K118" s="18">
        <v>89</v>
      </c>
      <c r="L118" s="18" t="s">
        <v>505</v>
      </c>
      <c r="M118" s="18">
        <v>1</v>
      </c>
      <c r="N118" s="18">
        <v>28</v>
      </c>
      <c r="O118" s="19">
        <v>65</v>
      </c>
      <c r="P118" s="19">
        <v>66</v>
      </c>
      <c r="Q118" s="19">
        <v>67</v>
      </c>
      <c r="R118" s="19">
        <v>68</v>
      </c>
      <c r="S118" s="19">
        <v>69</v>
      </c>
      <c r="T118" s="19" t="s">
        <v>507</v>
      </c>
      <c r="U118" s="19" t="s">
        <v>508</v>
      </c>
      <c r="V118" s="19" t="s">
        <v>509</v>
      </c>
      <c r="W118" s="19" t="s">
        <v>510</v>
      </c>
      <c r="X118" s="19" t="s">
        <v>511</v>
      </c>
      <c r="Y118" s="19" t="s">
        <v>512</v>
      </c>
      <c r="Z118" s="19" t="s">
        <v>513</v>
      </c>
      <c r="AA118" s="19" t="s">
        <v>514</v>
      </c>
      <c r="AB118" s="19" t="s">
        <v>515</v>
      </c>
      <c r="AC118" s="19" t="s">
        <v>516</v>
      </c>
      <c r="AD118" s="19" t="s">
        <v>517</v>
      </c>
      <c r="AE118" s="19" t="s">
        <v>518</v>
      </c>
      <c r="AF118" s="19" t="s">
        <v>519</v>
      </c>
      <c r="AG118" s="19" t="s">
        <v>520</v>
      </c>
      <c r="AH118" s="19" t="s">
        <v>521</v>
      </c>
      <c r="AI118" s="19" t="s">
        <v>522</v>
      </c>
      <c r="AJ118" s="19" t="s">
        <v>523</v>
      </c>
      <c r="AK118" s="19" t="s">
        <v>524</v>
      </c>
      <c r="AL118" s="19">
        <v>130</v>
      </c>
      <c r="AM118" s="19">
        <v>131</v>
      </c>
      <c r="AN118" s="19">
        <v>132</v>
      </c>
      <c r="AO118" s="19">
        <v>133</v>
      </c>
      <c r="AP118" s="19">
        <v>134</v>
      </c>
      <c r="AQ118" s="19">
        <v>135</v>
      </c>
      <c r="AR118" s="19">
        <v>136</v>
      </c>
      <c r="AS118" s="19">
        <v>191</v>
      </c>
      <c r="AT118" s="26" t="str">
        <f t="shared" ref="AT118:AT119" si="50">G118</f>
        <v>05EC</v>
      </c>
      <c r="AU118" s="19">
        <v>193</v>
      </c>
      <c r="AV118" s="19">
        <v>194</v>
      </c>
      <c r="AW118" s="19">
        <v>195</v>
      </c>
      <c r="AX118" s="19">
        <v>196</v>
      </c>
      <c r="AY118" s="19">
        <v>197</v>
      </c>
      <c r="AZ118" s="19">
        <v>198</v>
      </c>
      <c r="BA118" s="19">
        <v>199</v>
      </c>
      <c r="BB118" s="19" t="s">
        <v>525</v>
      </c>
      <c r="BC118" s="19">
        <v>0</v>
      </c>
      <c r="BD118" s="19">
        <v>0</v>
      </c>
      <c r="BE118" s="19">
        <v>0</v>
      </c>
      <c r="BF118" s="19">
        <v>0</v>
      </c>
      <c r="BG118" s="19">
        <v>0</v>
      </c>
      <c r="BH118" s="19">
        <v>0</v>
      </c>
      <c r="BI118" s="19">
        <v>0</v>
      </c>
      <c r="BJ118" s="19">
        <v>0</v>
      </c>
      <c r="BK118" s="19">
        <v>0</v>
      </c>
      <c r="BL118" s="19">
        <v>0</v>
      </c>
      <c r="BM118" s="19">
        <v>0</v>
      </c>
      <c r="BN118" s="19">
        <v>0</v>
      </c>
      <c r="BO118" s="19">
        <v>0</v>
      </c>
      <c r="BP118" s="19">
        <v>0</v>
      </c>
      <c r="BQ118" s="19">
        <v>0</v>
      </c>
      <c r="BR118" s="19">
        <v>0</v>
      </c>
      <c r="BS118" s="19">
        <v>0</v>
      </c>
      <c r="BT118" s="19">
        <v>0</v>
      </c>
      <c r="BU118" s="19">
        <v>0</v>
      </c>
      <c r="BV118" s="19">
        <v>0</v>
      </c>
      <c r="BW118" s="19">
        <v>0</v>
      </c>
      <c r="BX118" s="19">
        <v>0</v>
      </c>
      <c r="BY118" s="19">
        <v>0</v>
      </c>
      <c r="BZ118" s="19">
        <v>0</v>
      </c>
      <c r="CA118" s="18" t="str">
        <f t="shared" si="30"/>
        <v>05</v>
      </c>
      <c r="CB118" s="18" t="s">
        <v>25</v>
      </c>
      <c r="CC118" s="18">
        <f t="shared" si="28"/>
        <v>137</v>
      </c>
      <c r="CD118" s="16" t="str">
        <f t="shared" si="31"/>
        <v>7B010189AA012800650066006700680069006A006B006C006D006E00C900CA00CB00CC00CD00CE00CF00D000D100D2012D012E012F0130013101320133013401350136019105EC0193019401950196019701980199019A000000000000000000000000000000000000000000000000000000000000000000000000000000000000000000000000057D</v>
      </c>
      <c r="CE118" s="95">
        <v>117</v>
      </c>
      <c r="CF118" s="21"/>
      <c r="CG118" s="18" t="str">
        <f t="shared" si="32"/>
        <v>00</v>
      </c>
      <c r="CH118" s="18">
        <f t="shared" si="33"/>
        <v>0</v>
      </c>
      <c r="CI118" s="20"/>
      <c r="CJ118" s="21"/>
    </row>
    <row r="119" spans="1:88" ht="49.5">
      <c r="A119" s="27"/>
      <c r="B119" s="171"/>
      <c r="C119" s="168"/>
      <c r="D119" s="104"/>
      <c r="E119" s="16">
        <v>3</v>
      </c>
      <c r="F119" s="101" t="str">
        <f t="shared" si="41"/>
        <v>65535</v>
      </c>
      <c r="G119" s="25" t="s">
        <v>72</v>
      </c>
      <c r="H119" s="18" t="s">
        <v>18</v>
      </c>
      <c r="I119" s="18">
        <v>1</v>
      </c>
      <c r="J119" s="18">
        <v>1</v>
      </c>
      <c r="K119" s="18">
        <v>89</v>
      </c>
      <c r="L119" s="18" t="s">
        <v>505</v>
      </c>
      <c r="M119" s="18">
        <v>1</v>
      </c>
      <c r="N119" s="18">
        <v>28</v>
      </c>
      <c r="O119" s="19">
        <v>65</v>
      </c>
      <c r="P119" s="19">
        <v>66</v>
      </c>
      <c r="Q119" s="19">
        <v>67</v>
      </c>
      <c r="R119" s="19">
        <v>68</v>
      </c>
      <c r="S119" s="19">
        <v>69</v>
      </c>
      <c r="T119" s="19" t="s">
        <v>507</v>
      </c>
      <c r="U119" s="19" t="s">
        <v>508</v>
      </c>
      <c r="V119" s="19" t="s">
        <v>509</v>
      </c>
      <c r="W119" s="19" t="s">
        <v>510</v>
      </c>
      <c r="X119" s="19" t="s">
        <v>511</v>
      </c>
      <c r="Y119" s="19" t="s">
        <v>512</v>
      </c>
      <c r="Z119" s="19" t="s">
        <v>513</v>
      </c>
      <c r="AA119" s="19" t="s">
        <v>514</v>
      </c>
      <c r="AB119" s="19" t="s">
        <v>515</v>
      </c>
      <c r="AC119" s="19" t="s">
        <v>516</v>
      </c>
      <c r="AD119" s="19" t="s">
        <v>517</v>
      </c>
      <c r="AE119" s="19" t="s">
        <v>518</v>
      </c>
      <c r="AF119" s="19" t="s">
        <v>519</v>
      </c>
      <c r="AG119" s="19" t="s">
        <v>520</v>
      </c>
      <c r="AH119" s="19" t="s">
        <v>521</v>
      </c>
      <c r="AI119" s="19" t="s">
        <v>522</v>
      </c>
      <c r="AJ119" s="19" t="s">
        <v>523</v>
      </c>
      <c r="AK119" s="19" t="s">
        <v>524</v>
      </c>
      <c r="AL119" s="19">
        <v>130</v>
      </c>
      <c r="AM119" s="19">
        <v>131</v>
      </c>
      <c r="AN119" s="19">
        <v>132</v>
      </c>
      <c r="AO119" s="19">
        <v>133</v>
      </c>
      <c r="AP119" s="19">
        <v>134</v>
      </c>
      <c r="AQ119" s="19">
        <v>135</v>
      </c>
      <c r="AR119" s="19">
        <v>136</v>
      </c>
      <c r="AS119" s="19">
        <v>191</v>
      </c>
      <c r="AT119" s="26" t="str">
        <f t="shared" si="50"/>
        <v>FFFF</v>
      </c>
      <c r="AU119" s="19">
        <v>193</v>
      </c>
      <c r="AV119" s="19">
        <v>194</v>
      </c>
      <c r="AW119" s="19">
        <v>195</v>
      </c>
      <c r="AX119" s="19">
        <v>196</v>
      </c>
      <c r="AY119" s="19">
        <v>197</v>
      </c>
      <c r="AZ119" s="19">
        <v>198</v>
      </c>
      <c r="BA119" s="19">
        <v>199</v>
      </c>
      <c r="BB119" s="19" t="s">
        <v>525</v>
      </c>
      <c r="BC119" s="19">
        <v>0</v>
      </c>
      <c r="BD119" s="19">
        <v>0</v>
      </c>
      <c r="BE119" s="19">
        <v>0</v>
      </c>
      <c r="BF119" s="19">
        <v>0</v>
      </c>
      <c r="BG119" s="19">
        <v>0</v>
      </c>
      <c r="BH119" s="19">
        <v>0</v>
      </c>
      <c r="BI119" s="19">
        <v>0</v>
      </c>
      <c r="BJ119" s="19">
        <v>0</v>
      </c>
      <c r="BK119" s="19">
        <v>0</v>
      </c>
      <c r="BL119" s="19">
        <v>0</v>
      </c>
      <c r="BM119" s="19">
        <v>0</v>
      </c>
      <c r="BN119" s="19">
        <v>0</v>
      </c>
      <c r="BO119" s="19">
        <v>0</v>
      </c>
      <c r="BP119" s="19">
        <v>0</v>
      </c>
      <c r="BQ119" s="19">
        <v>0</v>
      </c>
      <c r="BR119" s="19">
        <v>0</v>
      </c>
      <c r="BS119" s="19">
        <v>0</v>
      </c>
      <c r="BT119" s="19">
        <v>0</v>
      </c>
      <c r="BU119" s="19">
        <v>0</v>
      </c>
      <c r="BV119" s="19">
        <v>0</v>
      </c>
      <c r="BW119" s="19">
        <v>0</v>
      </c>
      <c r="BX119" s="19">
        <v>0</v>
      </c>
      <c r="BY119" s="19">
        <v>0</v>
      </c>
      <c r="BZ119" s="19">
        <v>0</v>
      </c>
      <c r="CA119" s="18" t="str">
        <f t="shared" si="30"/>
        <v>10</v>
      </c>
      <c r="CB119" s="18" t="s">
        <v>25</v>
      </c>
      <c r="CC119" s="18">
        <f t="shared" si="28"/>
        <v>137</v>
      </c>
      <c r="CD119" s="16" t="str">
        <f t="shared" si="31"/>
        <v>7B010189AA012800650066006700680069006A006B006C006D006E00C900CA00CB00CC00CD00CE00CF00D000D100D2012D012E012F01300131013201330134013501360191FFFF0193019401950196019701980199019A000000000000000000000000000000000000000000000000000000000000000000000000000000000000000000000000107D</v>
      </c>
      <c r="CE119" s="95">
        <v>118</v>
      </c>
      <c r="CF119" s="21"/>
      <c r="CG119" s="18" t="str">
        <f t="shared" si="32"/>
        <v>00</v>
      </c>
      <c r="CH119" s="18">
        <f t="shared" si="33"/>
        <v>0</v>
      </c>
      <c r="CI119" s="20"/>
      <c r="CJ119" s="21"/>
    </row>
    <row r="120" spans="1:88" ht="49.5">
      <c r="A120" s="27"/>
      <c r="B120" s="169">
        <v>71</v>
      </c>
      <c r="C120" s="105" t="s">
        <v>462</v>
      </c>
      <c r="D120" s="104" t="s">
        <v>739</v>
      </c>
      <c r="E120" s="16">
        <v>1</v>
      </c>
      <c r="F120" s="101" t="str">
        <f t="shared" si="41"/>
        <v>00000</v>
      </c>
      <c r="G120" s="25">
        <v>0</v>
      </c>
      <c r="H120" s="18" t="s">
        <v>18</v>
      </c>
      <c r="I120" s="18">
        <v>1</v>
      </c>
      <c r="J120" s="18">
        <v>1</v>
      </c>
      <c r="K120" s="18">
        <v>89</v>
      </c>
      <c r="L120" s="18" t="s">
        <v>505</v>
      </c>
      <c r="M120" s="18">
        <v>1</v>
      </c>
      <c r="N120" s="18">
        <v>28</v>
      </c>
      <c r="O120" s="19">
        <v>65</v>
      </c>
      <c r="P120" s="19">
        <v>66</v>
      </c>
      <c r="Q120" s="19">
        <v>67</v>
      </c>
      <c r="R120" s="19">
        <v>68</v>
      </c>
      <c r="S120" s="19">
        <v>69</v>
      </c>
      <c r="T120" s="19" t="s">
        <v>507</v>
      </c>
      <c r="U120" s="19" t="s">
        <v>508</v>
      </c>
      <c r="V120" s="19" t="s">
        <v>509</v>
      </c>
      <c r="W120" s="19" t="s">
        <v>510</v>
      </c>
      <c r="X120" s="19" t="s">
        <v>511</v>
      </c>
      <c r="Y120" s="19" t="s">
        <v>512</v>
      </c>
      <c r="Z120" s="19" t="s">
        <v>513</v>
      </c>
      <c r="AA120" s="19" t="s">
        <v>514</v>
      </c>
      <c r="AB120" s="19" t="s">
        <v>515</v>
      </c>
      <c r="AC120" s="19" t="s">
        <v>516</v>
      </c>
      <c r="AD120" s="19" t="s">
        <v>517</v>
      </c>
      <c r="AE120" s="19" t="s">
        <v>518</v>
      </c>
      <c r="AF120" s="19" t="s">
        <v>519</v>
      </c>
      <c r="AG120" s="19" t="s">
        <v>520</v>
      </c>
      <c r="AH120" s="19" t="s">
        <v>521</v>
      </c>
      <c r="AI120" s="19" t="s">
        <v>522</v>
      </c>
      <c r="AJ120" s="19" t="s">
        <v>523</v>
      </c>
      <c r="AK120" s="19" t="s">
        <v>524</v>
      </c>
      <c r="AL120" s="19">
        <v>130</v>
      </c>
      <c r="AM120" s="19">
        <v>131</v>
      </c>
      <c r="AN120" s="19">
        <v>132</v>
      </c>
      <c r="AO120" s="19">
        <v>133</v>
      </c>
      <c r="AP120" s="19">
        <v>134</v>
      </c>
      <c r="AQ120" s="19">
        <v>135</v>
      </c>
      <c r="AR120" s="19">
        <v>136</v>
      </c>
      <c r="AS120" s="19">
        <v>191</v>
      </c>
      <c r="AT120" s="19">
        <v>192</v>
      </c>
      <c r="AU120" s="26">
        <f>G120</f>
        <v>0</v>
      </c>
      <c r="AV120" s="19">
        <v>194</v>
      </c>
      <c r="AW120" s="19">
        <v>195</v>
      </c>
      <c r="AX120" s="19">
        <v>196</v>
      </c>
      <c r="AY120" s="19">
        <v>197</v>
      </c>
      <c r="AZ120" s="19">
        <v>198</v>
      </c>
      <c r="BA120" s="19">
        <v>199</v>
      </c>
      <c r="BB120" s="19" t="s">
        <v>525</v>
      </c>
      <c r="BC120" s="19">
        <v>0</v>
      </c>
      <c r="BD120" s="19">
        <v>0</v>
      </c>
      <c r="BE120" s="19">
        <v>0</v>
      </c>
      <c r="BF120" s="19">
        <v>0</v>
      </c>
      <c r="BG120" s="19">
        <v>0</v>
      </c>
      <c r="BH120" s="19">
        <v>0</v>
      </c>
      <c r="BI120" s="19">
        <v>0</v>
      </c>
      <c r="BJ120" s="19">
        <v>0</v>
      </c>
      <c r="BK120" s="19">
        <v>0</v>
      </c>
      <c r="BL120" s="19">
        <v>0</v>
      </c>
      <c r="BM120" s="19">
        <v>0</v>
      </c>
      <c r="BN120" s="19">
        <v>0</v>
      </c>
      <c r="BO120" s="19">
        <v>0</v>
      </c>
      <c r="BP120" s="19">
        <v>0</v>
      </c>
      <c r="BQ120" s="19">
        <v>0</v>
      </c>
      <c r="BR120" s="19">
        <v>0</v>
      </c>
      <c r="BS120" s="19">
        <v>0</v>
      </c>
      <c r="BT120" s="19">
        <v>0</v>
      </c>
      <c r="BU120" s="19">
        <v>0</v>
      </c>
      <c r="BV120" s="19">
        <v>0</v>
      </c>
      <c r="BW120" s="19">
        <v>0</v>
      </c>
      <c r="BX120" s="19">
        <v>0</v>
      </c>
      <c r="BY120" s="19">
        <v>0</v>
      </c>
      <c r="BZ120" s="19">
        <v>0</v>
      </c>
      <c r="CA120" s="18" t="str">
        <f t="shared" si="30"/>
        <v>10</v>
      </c>
      <c r="CB120" s="18" t="s">
        <v>25</v>
      </c>
      <c r="CC120" s="18">
        <f t="shared" si="28"/>
        <v>137</v>
      </c>
      <c r="CD120" s="16" t="str">
        <f t="shared" si="31"/>
        <v>7B010189AA012800650066006700680069006A006B006C006D006E00C900CA00CB00CC00CD00CE00CF00D000D100D2012D012E012F0130013101320133013401350136019101920000019401950196019701980199019A000000000000000000000000000000000000000000000000000000000000000000000000000000000000000000000000107D</v>
      </c>
      <c r="CE120" s="95">
        <v>119</v>
      </c>
      <c r="CF120" s="21"/>
      <c r="CG120" s="18" t="str">
        <f t="shared" si="32"/>
        <v>00</v>
      </c>
      <c r="CH120" s="18">
        <f t="shared" si="33"/>
        <v>0</v>
      </c>
      <c r="CI120" s="20"/>
      <c r="CJ120" s="21"/>
    </row>
    <row r="121" spans="1:88" ht="49.5">
      <c r="A121" s="27"/>
      <c r="B121" s="170"/>
      <c r="C121" s="167" t="s">
        <v>472</v>
      </c>
      <c r="D121" s="104"/>
      <c r="E121" s="16">
        <v>2</v>
      </c>
      <c r="F121" s="101" t="str">
        <f t="shared" si="41"/>
        <v>01516</v>
      </c>
      <c r="G121" s="25" t="s">
        <v>527</v>
      </c>
      <c r="H121" s="18" t="s">
        <v>18</v>
      </c>
      <c r="I121" s="18">
        <v>1</v>
      </c>
      <c r="J121" s="18">
        <v>1</v>
      </c>
      <c r="K121" s="18">
        <v>89</v>
      </c>
      <c r="L121" s="18" t="s">
        <v>505</v>
      </c>
      <c r="M121" s="18">
        <v>1</v>
      </c>
      <c r="N121" s="18">
        <v>28</v>
      </c>
      <c r="O121" s="19">
        <v>65</v>
      </c>
      <c r="P121" s="19">
        <v>66</v>
      </c>
      <c r="Q121" s="19">
        <v>67</v>
      </c>
      <c r="R121" s="19">
        <v>68</v>
      </c>
      <c r="S121" s="19">
        <v>69</v>
      </c>
      <c r="T121" s="19" t="s">
        <v>507</v>
      </c>
      <c r="U121" s="19" t="s">
        <v>508</v>
      </c>
      <c r="V121" s="19" t="s">
        <v>509</v>
      </c>
      <c r="W121" s="19" t="s">
        <v>510</v>
      </c>
      <c r="X121" s="19" t="s">
        <v>511</v>
      </c>
      <c r="Y121" s="19" t="s">
        <v>512</v>
      </c>
      <c r="Z121" s="19" t="s">
        <v>513</v>
      </c>
      <c r="AA121" s="19" t="s">
        <v>514</v>
      </c>
      <c r="AB121" s="19" t="s">
        <v>515</v>
      </c>
      <c r="AC121" s="19" t="s">
        <v>516</v>
      </c>
      <c r="AD121" s="19" t="s">
        <v>517</v>
      </c>
      <c r="AE121" s="19" t="s">
        <v>518</v>
      </c>
      <c r="AF121" s="19" t="s">
        <v>519</v>
      </c>
      <c r="AG121" s="19" t="s">
        <v>520</v>
      </c>
      <c r="AH121" s="19" t="s">
        <v>521</v>
      </c>
      <c r="AI121" s="19" t="s">
        <v>522</v>
      </c>
      <c r="AJ121" s="19" t="s">
        <v>523</v>
      </c>
      <c r="AK121" s="19" t="s">
        <v>524</v>
      </c>
      <c r="AL121" s="19">
        <v>130</v>
      </c>
      <c r="AM121" s="19">
        <v>131</v>
      </c>
      <c r="AN121" s="19">
        <v>132</v>
      </c>
      <c r="AO121" s="19">
        <v>133</v>
      </c>
      <c r="AP121" s="19">
        <v>134</v>
      </c>
      <c r="AQ121" s="19">
        <v>135</v>
      </c>
      <c r="AR121" s="19">
        <v>136</v>
      </c>
      <c r="AS121" s="19">
        <v>191</v>
      </c>
      <c r="AT121" s="19">
        <v>192</v>
      </c>
      <c r="AU121" s="26" t="str">
        <f t="shared" ref="AU121:AU122" si="51">G121</f>
        <v>05EC</v>
      </c>
      <c r="AV121" s="19">
        <v>194</v>
      </c>
      <c r="AW121" s="19">
        <v>195</v>
      </c>
      <c r="AX121" s="19">
        <v>196</v>
      </c>
      <c r="AY121" s="19">
        <v>197</v>
      </c>
      <c r="AZ121" s="19">
        <v>198</v>
      </c>
      <c r="BA121" s="19">
        <v>199</v>
      </c>
      <c r="BB121" s="19" t="s">
        <v>525</v>
      </c>
      <c r="BC121" s="19">
        <v>0</v>
      </c>
      <c r="BD121" s="19">
        <v>0</v>
      </c>
      <c r="BE121" s="19">
        <v>0</v>
      </c>
      <c r="BF121" s="19">
        <v>0</v>
      </c>
      <c r="BG121" s="19">
        <v>0</v>
      </c>
      <c r="BH121" s="19">
        <v>0</v>
      </c>
      <c r="BI121" s="19">
        <v>0</v>
      </c>
      <c r="BJ121" s="19">
        <v>0</v>
      </c>
      <c r="BK121" s="19">
        <v>0</v>
      </c>
      <c r="BL121" s="19">
        <v>0</v>
      </c>
      <c r="BM121" s="19">
        <v>0</v>
      </c>
      <c r="BN121" s="19">
        <v>0</v>
      </c>
      <c r="BO121" s="19">
        <v>0</v>
      </c>
      <c r="BP121" s="19">
        <v>0</v>
      </c>
      <c r="BQ121" s="19">
        <v>0</v>
      </c>
      <c r="BR121" s="19">
        <v>0</v>
      </c>
      <c r="BS121" s="19">
        <v>0</v>
      </c>
      <c r="BT121" s="19">
        <v>0</v>
      </c>
      <c r="BU121" s="19">
        <v>0</v>
      </c>
      <c r="BV121" s="19">
        <v>0</v>
      </c>
      <c r="BW121" s="19">
        <v>0</v>
      </c>
      <c r="BX121" s="19">
        <v>0</v>
      </c>
      <c r="BY121" s="19">
        <v>0</v>
      </c>
      <c r="BZ121" s="19">
        <v>0</v>
      </c>
      <c r="CA121" s="18" t="str">
        <f t="shared" si="30"/>
        <v>04</v>
      </c>
      <c r="CB121" s="18" t="s">
        <v>25</v>
      </c>
      <c r="CC121" s="18">
        <f t="shared" si="28"/>
        <v>137</v>
      </c>
      <c r="CD121" s="16" t="str">
        <f t="shared" si="31"/>
        <v>7B010189AA012800650066006700680069006A006B006C006D006E00C900CA00CB00CC00CD00CE00CF00D000D100D2012D012E012F01300131013201330134013501360191019205EC019401950196019701980199019A000000000000000000000000000000000000000000000000000000000000000000000000000000000000000000000000047D</v>
      </c>
      <c r="CE121" s="95">
        <v>120</v>
      </c>
      <c r="CF121" s="21"/>
      <c r="CG121" s="18" t="str">
        <f t="shared" si="32"/>
        <v>00</v>
      </c>
      <c r="CH121" s="18">
        <f t="shared" si="33"/>
        <v>0</v>
      </c>
      <c r="CI121" s="20"/>
      <c r="CJ121" s="21"/>
    </row>
    <row r="122" spans="1:88" ht="49.5">
      <c r="A122" s="27"/>
      <c r="B122" s="171"/>
      <c r="C122" s="168"/>
      <c r="D122" s="104"/>
      <c r="E122" s="16">
        <v>3</v>
      </c>
      <c r="F122" s="101" t="str">
        <f t="shared" si="41"/>
        <v>65535</v>
      </c>
      <c r="G122" s="25" t="s">
        <v>72</v>
      </c>
      <c r="H122" s="18" t="s">
        <v>18</v>
      </c>
      <c r="I122" s="18">
        <v>1</v>
      </c>
      <c r="J122" s="18">
        <v>1</v>
      </c>
      <c r="K122" s="18">
        <v>89</v>
      </c>
      <c r="L122" s="18" t="s">
        <v>505</v>
      </c>
      <c r="M122" s="18">
        <v>1</v>
      </c>
      <c r="N122" s="18">
        <v>28</v>
      </c>
      <c r="O122" s="19">
        <v>65</v>
      </c>
      <c r="P122" s="19">
        <v>66</v>
      </c>
      <c r="Q122" s="19">
        <v>67</v>
      </c>
      <c r="R122" s="19">
        <v>68</v>
      </c>
      <c r="S122" s="19">
        <v>69</v>
      </c>
      <c r="T122" s="19" t="s">
        <v>507</v>
      </c>
      <c r="U122" s="19" t="s">
        <v>508</v>
      </c>
      <c r="V122" s="19" t="s">
        <v>509</v>
      </c>
      <c r="W122" s="19" t="s">
        <v>510</v>
      </c>
      <c r="X122" s="19" t="s">
        <v>511</v>
      </c>
      <c r="Y122" s="19" t="s">
        <v>512</v>
      </c>
      <c r="Z122" s="19" t="s">
        <v>513</v>
      </c>
      <c r="AA122" s="19" t="s">
        <v>514</v>
      </c>
      <c r="AB122" s="19" t="s">
        <v>515</v>
      </c>
      <c r="AC122" s="19" t="s">
        <v>516</v>
      </c>
      <c r="AD122" s="19" t="s">
        <v>517</v>
      </c>
      <c r="AE122" s="19" t="s">
        <v>518</v>
      </c>
      <c r="AF122" s="19" t="s">
        <v>519</v>
      </c>
      <c r="AG122" s="19" t="s">
        <v>520</v>
      </c>
      <c r="AH122" s="19" t="s">
        <v>521</v>
      </c>
      <c r="AI122" s="19" t="s">
        <v>522</v>
      </c>
      <c r="AJ122" s="19" t="s">
        <v>523</v>
      </c>
      <c r="AK122" s="19" t="s">
        <v>524</v>
      </c>
      <c r="AL122" s="19">
        <v>130</v>
      </c>
      <c r="AM122" s="19">
        <v>131</v>
      </c>
      <c r="AN122" s="19">
        <v>132</v>
      </c>
      <c r="AO122" s="19">
        <v>133</v>
      </c>
      <c r="AP122" s="19">
        <v>134</v>
      </c>
      <c r="AQ122" s="19">
        <v>135</v>
      </c>
      <c r="AR122" s="19">
        <v>136</v>
      </c>
      <c r="AS122" s="19">
        <v>191</v>
      </c>
      <c r="AT122" s="19">
        <v>192</v>
      </c>
      <c r="AU122" s="26" t="str">
        <f t="shared" si="51"/>
        <v>FFFF</v>
      </c>
      <c r="AV122" s="19">
        <v>194</v>
      </c>
      <c r="AW122" s="19">
        <v>195</v>
      </c>
      <c r="AX122" s="19">
        <v>196</v>
      </c>
      <c r="AY122" s="19">
        <v>197</v>
      </c>
      <c r="AZ122" s="19">
        <v>198</v>
      </c>
      <c r="BA122" s="19">
        <v>199</v>
      </c>
      <c r="BB122" s="19" t="s">
        <v>525</v>
      </c>
      <c r="BC122" s="19">
        <v>0</v>
      </c>
      <c r="BD122" s="19">
        <v>0</v>
      </c>
      <c r="BE122" s="19">
        <v>0</v>
      </c>
      <c r="BF122" s="19">
        <v>0</v>
      </c>
      <c r="BG122" s="19">
        <v>0</v>
      </c>
      <c r="BH122" s="19">
        <v>0</v>
      </c>
      <c r="BI122" s="19">
        <v>0</v>
      </c>
      <c r="BJ122" s="19">
        <v>0</v>
      </c>
      <c r="BK122" s="19">
        <v>0</v>
      </c>
      <c r="BL122" s="19">
        <v>0</v>
      </c>
      <c r="BM122" s="19">
        <v>0</v>
      </c>
      <c r="BN122" s="19">
        <v>0</v>
      </c>
      <c r="BO122" s="19">
        <v>0</v>
      </c>
      <c r="BP122" s="19">
        <v>0</v>
      </c>
      <c r="BQ122" s="19">
        <v>0</v>
      </c>
      <c r="BR122" s="19">
        <v>0</v>
      </c>
      <c r="BS122" s="19">
        <v>0</v>
      </c>
      <c r="BT122" s="19">
        <v>0</v>
      </c>
      <c r="BU122" s="19">
        <v>0</v>
      </c>
      <c r="BV122" s="19">
        <v>0</v>
      </c>
      <c r="BW122" s="19">
        <v>0</v>
      </c>
      <c r="BX122" s="19">
        <v>0</v>
      </c>
      <c r="BY122" s="19">
        <v>0</v>
      </c>
      <c r="BZ122" s="19">
        <v>0</v>
      </c>
      <c r="CA122" s="18" t="str">
        <f t="shared" si="30"/>
        <v>11</v>
      </c>
      <c r="CB122" s="18" t="s">
        <v>25</v>
      </c>
      <c r="CC122" s="18">
        <f t="shared" si="28"/>
        <v>137</v>
      </c>
      <c r="CD122" s="16" t="str">
        <f t="shared" si="31"/>
        <v>7B010189AA012800650066006700680069006A006B006C006D006E00C900CA00CB00CC00CD00CE00CF00D000D100D2012D012E012F013001310132013301340135013601910192FFFF019401950196019701980199019A000000000000000000000000000000000000000000000000000000000000000000000000000000000000000000000000117D</v>
      </c>
      <c r="CE122" s="95">
        <v>121</v>
      </c>
      <c r="CF122" s="21"/>
      <c r="CG122" s="18" t="str">
        <f t="shared" si="32"/>
        <v>00</v>
      </c>
      <c r="CH122" s="18">
        <f t="shared" si="33"/>
        <v>0</v>
      </c>
      <c r="CI122" s="20"/>
      <c r="CJ122" s="21"/>
    </row>
    <row r="123" spans="1:88" ht="49.5">
      <c r="A123" s="27"/>
      <c r="B123" s="169">
        <v>73</v>
      </c>
      <c r="C123" s="105" t="s">
        <v>462</v>
      </c>
      <c r="D123" s="104" t="s">
        <v>739</v>
      </c>
      <c r="E123" s="16">
        <v>1</v>
      </c>
      <c r="F123" s="101" t="str">
        <f t="shared" si="41"/>
        <v>00000</v>
      </c>
      <c r="G123" s="25">
        <v>0</v>
      </c>
      <c r="H123" s="18" t="s">
        <v>18</v>
      </c>
      <c r="I123" s="18">
        <v>1</v>
      </c>
      <c r="J123" s="18">
        <v>1</v>
      </c>
      <c r="K123" s="18">
        <v>89</v>
      </c>
      <c r="L123" s="18" t="s">
        <v>505</v>
      </c>
      <c r="M123" s="18">
        <v>1</v>
      </c>
      <c r="N123" s="18">
        <v>28</v>
      </c>
      <c r="O123" s="19">
        <v>65</v>
      </c>
      <c r="P123" s="19">
        <v>66</v>
      </c>
      <c r="Q123" s="19">
        <v>67</v>
      </c>
      <c r="R123" s="19">
        <v>68</v>
      </c>
      <c r="S123" s="19">
        <v>69</v>
      </c>
      <c r="T123" s="19" t="s">
        <v>507</v>
      </c>
      <c r="U123" s="19" t="s">
        <v>508</v>
      </c>
      <c r="V123" s="19" t="s">
        <v>509</v>
      </c>
      <c r="W123" s="19" t="s">
        <v>510</v>
      </c>
      <c r="X123" s="19" t="s">
        <v>511</v>
      </c>
      <c r="Y123" s="19" t="s">
        <v>512</v>
      </c>
      <c r="Z123" s="19" t="s">
        <v>513</v>
      </c>
      <c r="AA123" s="19" t="s">
        <v>514</v>
      </c>
      <c r="AB123" s="19" t="s">
        <v>515</v>
      </c>
      <c r="AC123" s="19" t="s">
        <v>516</v>
      </c>
      <c r="AD123" s="19" t="s">
        <v>517</v>
      </c>
      <c r="AE123" s="19" t="s">
        <v>518</v>
      </c>
      <c r="AF123" s="19" t="s">
        <v>519</v>
      </c>
      <c r="AG123" s="19" t="s">
        <v>520</v>
      </c>
      <c r="AH123" s="19" t="s">
        <v>521</v>
      </c>
      <c r="AI123" s="19" t="s">
        <v>522</v>
      </c>
      <c r="AJ123" s="19" t="s">
        <v>523</v>
      </c>
      <c r="AK123" s="19" t="s">
        <v>524</v>
      </c>
      <c r="AL123" s="19">
        <v>130</v>
      </c>
      <c r="AM123" s="19">
        <v>131</v>
      </c>
      <c r="AN123" s="19">
        <v>132</v>
      </c>
      <c r="AO123" s="19">
        <v>133</v>
      </c>
      <c r="AP123" s="19">
        <v>134</v>
      </c>
      <c r="AQ123" s="19">
        <v>135</v>
      </c>
      <c r="AR123" s="19">
        <v>136</v>
      </c>
      <c r="AS123" s="19">
        <v>191</v>
      </c>
      <c r="AT123" s="19">
        <v>192</v>
      </c>
      <c r="AU123" s="19">
        <v>193</v>
      </c>
      <c r="AV123" s="26">
        <f>G123</f>
        <v>0</v>
      </c>
      <c r="AW123" s="19">
        <v>195</v>
      </c>
      <c r="AX123" s="19">
        <v>196</v>
      </c>
      <c r="AY123" s="19">
        <v>197</v>
      </c>
      <c r="AZ123" s="19">
        <v>198</v>
      </c>
      <c r="BA123" s="19">
        <v>199</v>
      </c>
      <c r="BB123" s="19" t="s">
        <v>525</v>
      </c>
      <c r="BC123" s="19">
        <v>0</v>
      </c>
      <c r="BD123" s="19">
        <v>0</v>
      </c>
      <c r="BE123" s="19">
        <v>0</v>
      </c>
      <c r="BF123" s="19">
        <v>0</v>
      </c>
      <c r="BG123" s="19">
        <v>0</v>
      </c>
      <c r="BH123" s="19">
        <v>0</v>
      </c>
      <c r="BI123" s="19">
        <v>0</v>
      </c>
      <c r="BJ123" s="19">
        <v>0</v>
      </c>
      <c r="BK123" s="19">
        <v>0</v>
      </c>
      <c r="BL123" s="19">
        <v>0</v>
      </c>
      <c r="BM123" s="19">
        <v>0</v>
      </c>
      <c r="BN123" s="19">
        <v>0</v>
      </c>
      <c r="BO123" s="19">
        <v>0</v>
      </c>
      <c r="BP123" s="19">
        <v>0</v>
      </c>
      <c r="BQ123" s="19">
        <v>0</v>
      </c>
      <c r="BR123" s="19">
        <v>0</v>
      </c>
      <c r="BS123" s="19">
        <v>0</v>
      </c>
      <c r="BT123" s="19">
        <v>0</v>
      </c>
      <c r="BU123" s="19">
        <v>0</v>
      </c>
      <c r="BV123" s="19">
        <v>0</v>
      </c>
      <c r="BW123" s="19">
        <v>0</v>
      </c>
      <c r="BX123" s="19">
        <v>0</v>
      </c>
      <c r="BY123" s="19">
        <v>0</v>
      </c>
      <c r="BZ123" s="19">
        <v>0</v>
      </c>
      <c r="CA123" s="18" t="str">
        <f t="shared" si="30"/>
        <v>11</v>
      </c>
      <c r="CB123" s="18" t="s">
        <v>25</v>
      </c>
      <c r="CC123" s="18">
        <f t="shared" si="28"/>
        <v>137</v>
      </c>
      <c r="CD123" s="16" t="str">
        <f t="shared" si="31"/>
        <v>7B010189AA012800650066006700680069006A006B006C006D006E00C900CA00CB00CC00CD00CE00CF00D000D100D2012D012E012F0130013101320133013401350136019101920193000001950196019701980199019A000000000000000000000000000000000000000000000000000000000000000000000000000000000000000000000000117D</v>
      </c>
      <c r="CE123" s="95">
        <v>122</v>
      </c>
      <c r="CF123" s="21"/>
      <c r="CG123" s="18" t="str">
        <f t="shared" si="32"/>
        <v>00</v>
      </c>
      <c r="CH123" s="18">
        <f t="shared" si="33"/>
        <v>0</v>
      </c>
      <c r="CI123" s="20"/>
      <c r="CJ123" s="21"/>
    </row>
    <row r="124" spans="1:88" ht="49.5">
      <c r="A124" s="27"/>
      <c r="B124" s="170"/>
      <c r="C124" s="167" t="s">
        <v>471</v>
      </c>
      <c r="D124" s="104"/>
      <c r="E124" s="16">
        <v>2</v>
      </c>
      <c r="F124" s="101" t="str">
        <f t="shared" si="41"/>
        <v>01516</v>
      </c>
      <c r="G124" s="25" t="s">
        <v>527</v>
      </c>
      <c r="H124" s="18" t="s">
        <v>18</v>
      </c>
      <c r="I124" s="18">
        <v>1</v>
      </c>
      <c r="J124" s="18">
        <v>1</v>
      </c>
      <c r="K124" s="18">
        <v>89</v>
      </c>
      <c r="L124" s="18" t="s">
        <v>505</v>
      </c>
      <c r="M124" s="18">
        <v>1</v>
      </c>
      <c r="N124" s="18">
        <v>28</v>
      </c>
      <c r="O124" s="19">
        <v>65</v>
      </c>
      <c r="P124" s="19">
        <v>66</v>
      </c>
      <c r="Q124" s="19">
        <v>67</v>
      </c>
      <c r="R124" s="19">
        <v>68</v>
      </c>
      <c r="S124" s="19">
        <v>69</v>
      </c>
      <c r="T124" s="19" t="s">
        <v>507</v>
      </c>
      <c r="U124" s="19" t="s">
        <v>508</v>
      </c>
      <c r="V124" s="19" t="s">
        <v>509</v>
      </c>
      <c r="W124" s="19" t="s">
        <v>510</v>
      </c>
      <c r="X124" s="19" t="s">
        <v>511</v>
      </c>
      <c r="Y124" s="19" t="s">
        <v>512</v>
      </c>
      <c r="Z124" s="19" t="s">
        <v>513</v>
      </c>
      <c r="AA124" s="19" t="s">
        <v>514</v>
      </c>
      <c r="AB124" s="19" t="s">
        <v>515</v>
      </c>
      <c r="AC124" s="19" t="s">
        <v>516</v>
      </c>
      <c r="AD124" s="19" t="s">
        <v>517</v>
      </c>
      <c r="AE124" s="19" t="s">
        <v>518</v>
      </c>
      <c r="AF124" s="19" t="s">
        <v>519</v>
      </c>
      <c r="AG124" s="19" t="s">
        <v>520</v>
      </c>
      <c r="AH124" s="19" t="s">
        <v>521</v>
      </c>
      <c r="AI124" s="19" t="s">
        <v>522</v>
      </c>
      <c r="AJ124" s="19" t="s">
        <v>523</v>
      </c>
      <c r="AK124" s="19" t="s">
        <v>524</v>
      </c>
      <c r="AL124" s="19">
        <v>130</v>
      </c>
      <c r="AM124" s="19">
        <v>131</v>
      </c>
      <c r="AN124" s="19">
        <v>132</v>
      </c>
      <c r="AO124" s="19">
        <v>133</v>
      </c>
      <c r="AP124" s="19">
        <v>134</v>
      </c>
      <c r="AQ124" s="19">
        <v>135</v>
      </c>
      <c r="AR124" s="19">
        <v>136</v>
      </c>
      <c r="AS124" s="19">
        <v>191</v>
      </c>
      <c r="AT124" s="19">
        <v>192</v>
      </c>
      <c r="AU124" s="19">
        <v>193</v>
      </c>
      <c r="AV124" s="26" t="str">
        <f t="shared" ref="AV124:AV125" si="52">G124</f>
        <v>05EC</v>
      </c>
      <c r="AW124" s="19">
        <v>195</v>
      </c>
      <c r="AX124" s="19">
        <v>196</v>
      </c>
      <c r="AY124" s="19">
        <v>197</v>
      </c>
      <c r="AZ124" s="19">
        <v>198</v>
      </c>
      <c r="BA124" s="19">
        <v>199</v>
      </c>
      <c r="BB124" s="19" t="s">
        <v>525</v>
      </c>
      <c r="BC124" s="19">
        <v>0</v>
      </c>
      <c r="BD124" s="19">
        <v>0</v>
      </c>
      <c r="BE124" s="19">
        <v>0</v>
      </c>
      <c r="BF124" s="19">
        <v>0</v>
      </c>
      <c r="BG124" s="19">
        <v>0</v>
      </c>
      <c r="BH124" s="19">
        <v>0</v>
      </c>
      <c r="BI124" s="19">
        <v>0</v>
      </c>
      <c r="BJ124" s="19">
        <v>0</v>
      </c>
      <c r="BK124" s="19">
        <v>0</v>
      </c>
      <c r="BL124" s="19">
        <v>0</v>
      </c>
      <c r="BM124" s="19">
        <v>0</v>
      </c>
      <c r="BN124" s="19">
        <v>0</v>
      </c>
      <c r="BO124" s="19">
        <v>0</v>
      </c>
      <c r="BP124" s="19">
        <v>0</v>
      </c>
      <c r="BQ124" s="19">
        <v>0</v>
      </c>
      <c r="BR124" s="19">
        <v>0</v>
      </c>
      <c r="BS124" s="19">
        <v>0</v>
      </c>
      <c r="BT124" s="19">
        <v>0</v>
      </c>
      <c r="BU124" s="19">
        <v>0</v>
      </c>
      <c r="BV124" s="19">
        <v>0</v>
      </c>
      <c r="BW124" s="19">
        <v>0</v>
      </c>
      <c r="BX124" s="19">
        <v>0</v>
      </c>
      <c r="BY124" s="19">
        <v>0</v>
      </c>
      <c r="BZ124" s="19">
        <v>0</v>
      </c>
      <c r="CA124" s="18" t="str">
        <f t="shared" si="30"/>
        <v>05</v>
      </c>
      <c r="CB124" s="18" t="s">
        <v>25</v>
      </c>
      <c r="CC124" s="18">
        <f t="shared" si="28"/>
        <v>137</v>
      </c>
      <c r="CD124" s="16" t="str">
        <f t="shared" si="31"/>
        <v>7B010189AA012800650066006700680069006A006B006C006D006E00C900CA00CB00CC00CD00CE00CF00D000D100D2012D012E012F013001310132013301340135013601910192019305EC01950196019701980199019A000000000000000000000000000000000000000000000000000000000000000000000000000000000000000000000000057D</v>
      </c>
      <c r="CE124" s="95">
        <v>123</v>
      </c>
      <c r="CF124" s="21"/>
      <c r="CG124" s="18" t="str">
        <f t="shared" si="32"/>
        <v>00</v>
      </c>
      <c r="CH124" s="18">
        <f t="shared" si="33"/>
        <v>0</v>
      </c>
      <c r="CI124" s="20"/>
      <c r="CJ124" s="21"/>
    </row>
    <row r="125" spans="1:88" ht="49.5">
      <c r="A125" s="27"/>
      <c r="B125" s="171"/>
      <c r="C125" s="168"/>
      <c r="D125" s="104"/>
      <c r="E125" s="16">
        <v>3</v>
      </c>
      <c r="F125" s="101" t="str">
        <f t="shared" si="41"/>
        <v>65535</v>
      </c>
      <c r="G125" s="25" t="s">
        <v>72</v>
      </c>
      <c r="H125" s="18" t="s">
        <v>18</v>
      </c>
      <c r="I125" s="18">
        <v>1</v>
      </c>
      <c r="J125" s="18">
        <v>1</v>
      </c>
      <c r="K125" s="18">
        <v>89</v>
      </c>
      <c r="L125" s="18" t="s">
        <v>505</v>
      </c>
      <c r="M125" s="18">
        <v>1</v>
      </c>
      <c r="N125" s="18">
        <v>28</v>
      </c>
      <c r="O125" s="19">
        <v>65</v>
      </c>
      <c r="P125" s="19">
        <v>66</v>
      </c>
      <c r="Q125" s="19">
        <v>67</v>
      </c>
      <c r="R125" s="19">
        <v>68</v>
      </c>
      <c r="S125" s="19">
        <v>69</v>
      </c>
      <c r="T125" s="19" t="s">
        <v>507</v>
      </c>
      <c r="U125" s="19" t="s">
        <v>508</v>
      </c>
      <c r="V125" s="19" t="s">
        <v>509</v>
      </c>
      <c r="W125" s="19" t="s">
        <v>510</v>
      </c>
      <c r="X125" s="19" t="s">
        <v>511</v>
      </c>
      <c r="Y125" s="19" t="s">
        <v>512</v>
      </c>
      <c r="Z125" s="19" t="s">
        <v>513</v>
      </c>
      <c r="AA125" s="19" t="s">
        <v>514</v>
      </c>
      <c r="AB125" s="19" t="s">
        <v>515</v>
      </c>
      <c r="AC125" s="19" t="s">
        <v>516</v>
      </c>
      <c r="AD125" s="19" t="s">
        <v>517</v>
      </c>
      <c r="AE125" s="19" t="s">
        <v>518</v>
      </c>
      <c r="AF125" s="19" t="s">
        <v>519</v>
      </c>
      <c r="AG125" s="19" t="s">
        <v>520</v>
      </c>
      <c r="AH125" s="19" t="s">
        <v>521</v>
      </c>
      <c r="AI125" s="19" t="s">
        <v>522</v>
      </c>
      <c r="AJ125" s="19" t="s">
        <v>523</v>
      </c>
      <c r="AK125" s="19" t="s">
        <v>524</v>
      </c>
      <c r="AL125" s="19">
        <v>130</v>
      </c>
      <c r="AM125" s="19">
        <v>131</v>
      </c>
      <c r="AN125" s="19">
        <v>132</v>
      </c>
      <c r="AO125" s="19">
        <v>133</v>
      </c>
      <c r="AP125" s="19">
        <v>134</v>
      </c>
      <c r="AQ125" s="19">
        <v>135</v>
      </c>
      <c r="AR125" s="19">
        <v>136</v>
      </c>
      <c r="AS125" s="19">
        <v>191</v>
      </c>
      <c r="AT125" s="19">
        <v>192</v>
      </c>
      <c r="AU125" s="19">
        <v>193</v>
      </c>
      <c r="AV125" s="26" t="str">
        <f t="shared" si="52"/>
        <v>FFFF</v>
      </c>
      <c r="AW125" s="19">
        <v>195</v>
      </c>
      <c r="AX125" s="19">
        <v>196</v>
      </c>
      <c r="AY125" s="19">
        <v>197</v>
      </c>
      <c r="AZ125" s="19">
        <v>198</v>
      </c>
      <c r="BA125" s="19">
        <v>199</v>
      </c>
      <c r="BB125" s="19" t="s">
        <v>525</v>
      </c>
      <c r="BC125" s="19">
        <v>0</v>
      </c>
      <c r="BD125" s="19">
        <v>0</v>
      </c>
      <c r="BE125" s="19">
        <v>0</v>
      </c>
      <c r="BF125" s="19">
        <v>0</v>
      </c>
      <c r="BG125" s="19">
        <v>0</v>
      </c>
      <c r="BH125" s="19">
        <v>0</v>
      </c>
      <c r="BI125" s="19">
        <v>0</v>
      </c>
      <c r="BJ125" s="19">
        <v>0</v>
      </c>
      <c r="BK125" s="19">
        <v>0</v>
      </c>
      <c r="BL125" s="19">
        <v>0</v>
      </c>
      <c r="BM125" s="19">
        <v>0</v>
      </c>
      <c r="BN125" s="19">
        <v>0</v>
      </c>
      <c r="BO125" s="19">
        <v>0</v>
      </c>
      <c r="BP125" s="19">
        <v>0</v>
      </c>
      <c r="BQ125" s="19">
        <v>0</v>
      </c>
      <c r="BR125" s="19">
        <v>0</v>
      </c>
      <c r="BS125" s="19">
        <v>0</v>
      </c>
      <c r="BT125" s="19">
        <v>0</v>
      </c>
      <c r="BU125" s="19">
        <v>0</v>
      </c>
      <c r="BV125" s="19">
        <v>0</v>
      </c>
      <c r="BW125" s="19">
        <v>0</v>
      </c>
      <c r="BX125" s="19">
        <v>0</v>
      </c>
      <c r="BY125" s="19">
        <v>0</v>
      </c>
      <c r="BZ125" s="19">
        <v>0</v>
      </c>
      <c r="CA125" s="18" t="str">
        <f t="shared" si="30"/>
        <v>10</v>
      </c>
      <c r="CB125" s="18" t="s">
        <v>25</v>
      </c>
      <c r="CC125" s="18">
        <f t="shared" si="28"/>
        <v>137</v>
      </c>
      <c r="CD125" s="16" t="str">
        <f t="shared" si="31"/>
        <v>7B010189AA012800650066006700680069006A006B006C006D006E00C900CA00CB00CC00CD00CE00CF00D000D100D2012D012E012F0130013101320133013401350136019101920193FFFF01950196019701980199019A000000000000000000000000000000000000000000000000000000000000000000000000000000000000000000000000107D</v>
      </c>
      <c r="CE125" s="95">
        <v>124</v>
      </c>
      <c r="CF125" s="21"/>
      <c r="CG125" s="18" t="str">
        <f t="shared" si="32"/>
        <v>00</v>
      </c>
      <c r="CH125" s="18">
        <f t="shared" si="33"/>
        <v>0</v>
      </c>
      <c r="CI125" s="20"/>
      <c r="CJ125" s="21"/>
    </row>
    <row r="126" spans="1:88" ht="49.5">
      <c r="A126" s="27"/>
      <c r="B126" s="169">
        <v>75</v>
      </c>
      <c r="C126" s="105" t="s">
        <v>462</v>
      </c>
      <c r="D126" s="104" t="s">
        <v>739</v>
      </c>
      <c r="E126" s="16">
        <v>1</v>
      </c>
      <c r="F126" s="101" t="str">
        <f t="shared" si="41"/>
        <v>00000</v>
      </c>
      <c r="G126" s="25">
        <v>0</v>
      </c>
      <c r="H126" s="18" t="s">
        <v>18</v>
      </c>
      <c r="I126" s="18">
        <v>1</v>
      </c>
      <c r="J126" s="18">
        <v>1</v>
      </c>
      <c r="K126" s="18">
        <v>89</v>
      </c>
      <c r="L126" s="18" t="s">
        <v>505</v>
      </c>
      <c r="M126" s="18">
        <v>1</v>
      </c>
      <c r="N126" s="18">
        <v>28</v>
      </c>
      <c r="O126" s="19">
        <v>65</v>
      </c>
      <c r="P126" s="19">
        <v>66</v>
      </c>
      <c r="Q126" s="19">
        <v>67</v>
      </c>
      <c r="R126" s="19">
        <v>68</v>
      </c>
      <c r="S126" s="19">
        <v>69</v>
      </c>
      <c r="T126" s="19" t="s">
        <v>507</v>
      </c>
      <c r="U126" s="19" t="s">
        <v>508</v>
      </c>
      <c r="V126" s="19" t="s">
        <v>509</v>
      </c>
      <c r="W126" s="19" t="s">
        <v>510</v>
      </c>
      <c r="X126" s="19" t="s">
        <v>511</v>
      </c>
      <c r="Y126" s="19" t="s">
        <v>512</v>
      </c>
      <c r="Z126" s="19" t="s">
        <v>513</v>
      </c>
      <c r="AA126" s="19" t="s">
        <v>514</v>
      </c>
      <c r="AB126" s="19" t="s">
        <v>515</v>
      </c>
      <c r="AC126" s="19" t="s">
        <v>516</v>
      </c>
      <c r="AD126" s="19" t="s">
        <v>517</v>
      </c>
      <c r="AE126" s="19" t="s">
        <v>518</v>
      </c>
      <c r="AF126" s="19" t="s">
        <v>519</v>
      </c>
      <c r="AG126" s="19" t="s">
        <v>520</v>
      </c>
      <c r="AH126" s="19" t="s">
        <v>521</v>
      </c>
      <c r="AI126" s="19" t="s">
        <v>522</v>
      </c>
      <c r="AJ126" s="19" t="s">
        <v>523</v>
      </c>
      <c r="AK126" s="19" t="s">
        <v>524</v>
      </c>
      <c r="AL126" s="19">
        <v>130</v>
      </c>
      <c r="AM126" s="19">
        <v>131</v>
      </c>
      <c r="AN126" s="19">
        <v>132</v>
      </c>
      <c r="AO126" s="19">
        <v>133</v>
      </c>
      <c r="AP126" s="19">
        <v>134</v>
      </c>
      <c r="AQ126" s="19">
        <v>135</v>
      </c>
      <c r="AR126" s="19">
        <v>136</v>
      </c>
      <c r="AS126" s="19">
        <v>191</v>
      </c>
      <c r="AT126" s="19">
        <v>192</v>
      </c>
      <c r="AU126" s="19">
        <v>193</v>
      </c>
      <c r="AV126" s="19">
        <v>194</v>
      </c>
      <c r="AW126" s="26">
        <f>G126</f>
        <v>0</v>
      </c>
      <c r="AX126" s="19">
        <v>196</v>
      </c>
      <c r="AY126" s="19">
        <v>197</v>
      </c>
      <c r="AZ126" s="19">
        <v>198</v>
      </c>
      <c r="BA126" s="19">
        <v>199</v>
      </c>
      <c r="BB126" s="19" t="s">
        <v>525</v>
      </c>
      <c r="BC126" s="19">
        <v>0</v>
      </c>
      <c r="BD126" s="19">
        <v>0</v>
      </c>
      <c r="BE126" s="19">
        <v>0</v>
      </c>
      <c r="BF126" s="19">
        <v>0</v>
      </c>
      <c r="BG126" s="19">
        <v>0</v>
      </c>
      <c r="BH126" s="19">
        <v>0</v>
      </c>
      <c r="BI126" s="19">
        <v>0</v>
      </c>
      <c r="BJ126" s="19">
        <v>0</v>
      </c>
      <c r="BK126" s="19">
        <v>0</v>
      </c>
      <c r="BL126" s="19">
        <v>0</v>
      </c>
      <c r="BM126" s="19">
        <v>0</v>
      </c>
      <c r="BN126" s="19">
        <v>0</v>
      </c>
      <c r="BO126" s="19">
        <v>0</v>
      </c>
      <c r="BP126" s="19">
        <v>0</v>
      </c>
      <c r="BQ126" s="19">
        <v>0</v>
      </c>
      <c r="BR126" s="19">
        <v>0</v>
      </c>
      <c r="BS126" s="19">
        <v>0</v>
      </c>
      <c r="BT126" s="19">
        <v>0</v>
      </c>
      <c r="BU126" s="19">
        <v>0</v>
      </c>
      <c r="BV126" s="19">
        <v>0</v>
      </c>
      <c r="BW126" s="19">
        <v>0</v>
      </c>
      <c r="BX126" s="19">
        <v>0</v>
      </c>
      <c r="BY126" s="19">
        <v>0</v>
      </c>
      <c r="BZ126" s="19">
        <v>0</v>
      </c>
      <c r="CA126" s="18" t="str">
        <f t="shared" si="30"/>
        <v>10</v>
      </c>
      <c r="CB126" s="18" t="s">
        <v>25</v>
      </c>
      <c r="CC126" s="18">
        <f t="shared" si="28"/>
        <v>137</v>
      </c>
      <c r="CD126" s="16" t="str">
        <f t="shared" si="31"/>
        <v>7B010189AA012800650066006700680069006A006B006C006D006E00C900CA00CB00CC00CD00CE00CF00D000D100D2012D012E012F0130013101320133013401350136019101920193019400000196019701980199019A000000000000000000000000000000000000000000000000000000000000000000000000000000000000000000000000107D</v>
      </c>
      <c r="CE126" s="95">
        <v>125</v>
      </c>
      <c r="CF126" s="21"/>
      <c r="CG126" s="18" t="str">
        <f t="shared" si="32"/>
        <v>00</v>
      </c>
      <c r="CH126" s="18">
        <f t="shared" si="33"/>
        <v>0</v>
      </c>
      <c r="CI126" s="20"/>
      <c r="CJ126" s="21"/>
    </row>
    <row r="127" spans="1:88" ht="49.5">
      <c r="A127" s="27"/>
      <c r="B127" s="170"/>
      <c r="C127" s="167" t="s">
        <v>470</v>
      </c>
      <c r="D127" s="104"/>
      <c r="E127" s="16">
        <v>2</v>
      </c>
      <c r="F127" s="101" t="str">
        <f t="shared" si="41"/>
        <v>01516</v>
      </c>
      <c r="G127" s="25" t="s">
        <v>527</v>
      </c>
      <c r="H127" s="18" t="s">
        <v>18</v>
      </c>
      <c r="I127" s="18">
        <v>1</v>
      </c>
      <c r="J127" s="18">
        <v>1</v>
      </c>
      <c r="K127" s="18">
        <v>89</v>
      </c>
      <c r="L127" s="18" t="s">
        <v>505</v>
      </c>
      <c r="M127" s="18">
        <v>1</v>
      </c>
      <c r="N127" s="18">
        <v>28</v>
      </c>
      <c r="O127" s="19">
        <v>65</v>
      </c>
      <c r="P127" s="19">
        <v>66</v>
      </c>
      <c r="Q127" s="19">
        <v>67</v>
      </c>
      <c r="R127" s="19">
        <v>68</v>
      </c>
      <c r="S127" s="19">
        <v>69</v>
      </c>
      <c r="T127" s="19" t="s">
        <v>507</v>
      </c>
      <c r="U127" s="19" t="s">
        <v>508</v>
      </c>
      <c r="V127" s="19" t="s">
        <v>509</v>
      </c>
      <c r="W127" s="19" t="s">
        <v>510</v>
      </c>
      <c r="X127" s="19" t="s">
        <v>511</v>
      </c>
      <c r="Y127" s="19" t="s">
        <v>512</v>
      </c>
      <c r="Z127" s="19" t="s">
        <v>513</v>
      </c>
      <c r="AA127" s="19" t="s">
        <v>514</v>
      </c>
      <c r="AB127" s="19" t="s">
        <v>515</v>
      </c>
      <c r="AC127" s="19" t="s">
        <v>516</v>
      </c>
      <c r="AD127" s="19" t="s">
        <v>517</v>
      </c>
      <c r="AE127" s="19" t="s">
        <v>518</v>
      </c>
      <c r="AF127" s="19" t="s">
        <v>519</v>
      </c>
      <c r="AG127" s="19" t="s">
        <v>520</v>
      </c>
      <c r="AH127" s="19" t="s">
        <v>521</v>
      </c>
      <c r="AI127" s="19" t="s">
        <v>522</v>
      </c>
      <c r="AJ127" s="19" t="s">
        <v>523</v>
      </c>
      <c r="AK127" s="19" t="s">
        <v>524</v>
      </c>
      <c r="AL127" s="19">
        <v>130</v>
      </c>
      <c r="AM127" s="19">
        <v>131</v>
      </c>
      <c r="AN127" s="19">
        <v>132</v>
      </c>
      <c r="AO127" s="19">
        <v>133</v>
      </c>
      <c r="AP127" s="19">
        <v>134</v>
      </c>
      <c r="AQ127" s="19">
        <v>135</v>
      </c>
      <c r="AR127" s="19">
        <v>136</v>
      </c>
      <c r="AS127" s="19">
        <v>191</v>
      </c>
      <c r="AT127" s="19">
        <v>192</v>
      </c>
      <c r="AU127" s="19">
        <v>193</v>
      </c>
      <c r="AV127" s="19">
        <v>194</v>
      </c>
      <c r="AW127" s="26" t="str">
        <f t="shared" ref="AW127:AW128" si="53">G127</f>
        <v>05EC</v>
      </c>
      <c r="AX127" s="19">
        <v>196</v>
      </c>
      <c r="AY127" s="19">
        <v>197</v>
      </c>
      <c r="AZ127" s="19">
        <v>198</v>
      </c>
      <c r="BA127" s="19">
        <v>199</v>
      </c>
      <c r="BB127" s="19" t="s">
        <v>525</v>
      </c>
      <c r="BC127" s="19">
        <v>0</v>
      </c>
      <c r="BD127" s="19">
        <v>0</v>
      </c>
      <c r="BE127" s="19">
        <v>0</v>
      </c>
      <c r="BF127" s="19">
        <v>0</v>
      </c>
      <c r="BG127" s="19">
        <v>0</v>
      </c>
      <c r="BH127" s="19">
        <v>0</v>
      </c>
      <c r="BI127" s="19">
        <v>0</v>
      </c>
      <c r="BJ127" s="19">
        <v>0</v>
      </c>
      <c r="BK127" s="19">
        <v>0</v>
      </c>
      <c r="BL127" s="19">
        <v>0</v>
      </c>
      <c r="BM127" s="19">
        <v>0</v>
      </c>
      <c r="BN127" s="19">
        <v>0</v>
      </c>
      <c r="BO127" s="19">
        <v>0</v>
      </c>
      <c r="BP127" s="19">
        <v>0</v>
      </c>
      <c r="BQ127" s="19">
        <v>0</v>
      </c>
      <c r="BR127" s="19">
        <v>0</v>
      </c>
      <c r="BS127" s="19">
        <v>0</v>
      </c>
      <c r="BT127" s="19">
        <v>0</v>
      </c>
      <c r="BU127" s="19">
        <v>0</v>
      </c>
      <c r="BV127" s="19">
        <v>0</v>
      </c>
      <c r="BW127" s="19">
        <v>0</v>
      </c>
      <c r="BX127" s="19">
        <v>0</v>
      </c>
      <c r="BY127" s="19">
        <v>0</v>
      </c>
      <c r="BZ127" s="19">
        <v>0</v>
      </c>
      <c r="CA127" s="18" t="str">
        <f t="shared" si="30"/>
        <v>04</v>
      </c>
      <c r="CB127" s="18" t="s">
        <v>25</v>
      </c>
      <c r="CC127" s="18">
        <f t="shared" si="28"/>
        <v>137</v>
      </c>
      <c r="CD127" s="16" t="str">
        <f t="shared" si="31"/>
        <v>7B010189AA012800650066006700680069006A006B006C006D006E00C900CA00CB00CC00CD00CE00CF00D000D100D2012D012E012F0130013101320133013401350136019101920193019405EC0196019701980199019A000000000000000000000000000000000000000000000000000000000000000000000000000000000000000000000000047D</v>
      </c>
      <c r="CE127" s="95">
        <v>126</v>
      </c>
      <c r="CF127" s="21"/>
      <c r="CG127" s="18" t="str">
        <f t="shared" si="32"/>
        <v>00</v>
      </c>
      <c r="CH127" s="18">
        <f t="shared" si="33"/>
        <v>0</v>
      </c>
      <c r="CI127" s="20"/>
      <c r="CJ127" s="21"/>
    </row>
    <row r="128" spans="1:88" ht="49.5">
      <c r="A128" s="27"/>
      <c r="B128" s="171"/>
      <c r="C128" s="168"/>
      <c r="D128" s="104"/>
      <c r="E128" s="16">
        <v>3</v>
      </c>
      <c r="F128" s="101" t="str">
        <f t="shared" si="41"/>
        <v>65535</v>
      </c>
      <c r="G128" s="25" t="s">
        <v>72</v>
      </c>
      <c r="H128" s="18" t="s">
        <v>18</v>
      </c>
      <c r="I128" s="18">
        <v>1</v>
      </c>
      <c r="J128" s="18">
        <v>1</v>
      </c>
      <c r="K128" s="18">
        <v>89</v>
      </c>
      <c r="L128" s="18" t="s">
        <v>505</v>
      </c>
      <c r="M128" s="18">
        <v>1</v>
      </c>
      <c r="N128" s="18">
        <v>28</v>
      </c>
      <c r="O128" s="19">
        <v>65</v>
      </c>
      <c r="P128" s="19">
        <v>66</v>
      </c>
      <c r="Q128" s="19">
        <v>67</v>
      </c>
      <c r="R128" s="19">
        <v>68</v>
      </c>
      <c r="S128" s="19">
        <v>69</v>
      </c>
      <c r="T128" s="19" t="s">
        <v>507</v>
      </c>
      <c r="U128" s="19" t="s">
        <v>508</v>
      </c>
      <c r="V128" s="19" t="s">
        <v>509</v>
      </c>
      <c r="W128" s="19" t="s">
        <v>510</v>
      </c>
      <c r="X128" s="19" t="s">
        <v>511</v>
      </c>
      <c r="Y128" s="19" t="s">
        <v>512</v>
      </c>
      <c r="Z128" s="19" t="s">
        <v>513</v>
      </c>
      <c r="AA128" s="19" t="s">
        <v>514</v>
      </c>
      <c r="AB128" s="19" t="s">
        <v>515</v>
      </c>
      <c r="AC128" s="19" t="s">
        <v>516</v>
      </c>
      <c r="AD128" s="19" t="s">
        <v>517</v>
      </c>
      <c r="AE128" s="19" t="s">
        <v>518</v>
      </c>
      <c r="AF128" s="19" t="s">
        <v>519</v>
      </c>
      <c r="AG128" s="19" t="s">
        <v>520</v>
      </c>
      <c r="AH128" s="19" t="s">
        <v>521</v>
      </c>
      <c r="AI128" s="19" t="s">
        <v>522</v>
      </c>
      <c r="AJ128" s="19" t="s">
        <v>523</v>
      </c>
      <c r="AK128" s="19" t="s">
        <v>524</v>
      </c>
      <c r="AL128" s="19">
        <v>130</v>
      </c>
      <c r="AM128" s="19">
        <v>131</v>
      </c>
      <c r="AN128" s="19">
        <v>132</v>
      </c>
      <c r="AO128" s="19">
        <v>133</v>
      </c>
      <c r="AP128" s="19">
        <v>134</v>
      </c>
      <c r="AQ128" s="19">
        <v>135</v>
      </c>
      <c r="AR128" s="19">
        <v>136</v>
      </c>
      <c r="AS128" s="19">
        <v>191</v>
      </c>
      <c r="AT128" s="19">
        <v>192</v>
      </c>
      <c r="AU128" s="19">
        <v>193</v>
      </c>
      <c r="AV128" s="19">
        <v>194</v>
      </c>
      <c r="AW128" s="26" t="str">
        <f t="shared" si="53"/>
        <v>FFFF</v>
      </c>
      <c r="AX128" s="19">
        <v>196</v>
      </c>
      <c r="AY128" s="19">
        <v>197</v>
      </c>
      <c r="AZ128" s="19">
        <v>198</v>
      </c>
      <c r="BA128" s="19">
        <v>199</v>
      </c>
      <c r="BB128" s="19" t="s">
        <v>525</v>
      </c>
      <c r="BC128" s="19">
        <v>0</v>
      </c>
      <c r="BD128" s="19">
        <v>0</v>
      </c>
      <c r="BE128" s="19">
        <v>0</v>
      </c>
      <c r="BF128" s="19">
        <v>0</v>
      </c>
      <c r="BG128" s="19">
        <v>0</v>
      </c>
      <c r="BH128" s="19">
        <v>0</v>
      </c>
      <c r="BI128" s="19">
        <v>0</v>
      </c>
      <c r="BJ128" s="19">
        <v>0</v>
      </c>
      <c r="BK128" s="19">
        <v>0</v>
      </c>
      <c r="BL128" s="19">
        <v>0</v>
      </c>
      <c r="BM128" s="19">
        <v>0</v>
      </c>
      <c r="BN128" s="19">
        <v>0</v>
      </c>
      <c r="BO128" s="19">
        <v>0</v>
      </c>
      <c r="BP128" s="19">
        <v>0</v>
      </c>
      <c r="BQ128" s="19">
        <v>0</v>
      </c>
      <c r="BR128" s="19">
        <v>0</v>
      </c>
      <c r="BS128" s="19">
        <v>0</v>
      </c>
      <c r="BT128" s="19">
        <v>0</v>
      </c>
      <c r="BU128" s="19">
        <v>0</v>
      </c>
      <c r="BV128" s="19">
        <v>0</v>
      </c>
      <c r="BW128" s="19">
        <v>0</v>
      </c>
      <c r="BX128" s="19">
        <v>0</v>
      </c>
      <c r="BY128" s="19">
        <v>0</v>
      </c>
      <c r="BZ128" s="19">
        <v>0</v>
      </c>
      <c r="CA128" s="18" t="str">
        <f t="shared" si="30"/>
        <v>15</v>
      </c>
      <c r="CB128" s="18" t="s">
        <v>25</v>
      </c>
      <c r="CC128" s="18">
        <f t="shared" si="28"/>
        <v>137</v>
      </c>
      <c r="CD128" s="16" t="str">
        <f t="shared" si="31"/>
        <v>7B010189AA012800650066006700680069006A006B006C006D006E00C900CA00CB00CC00CD00CE00CF00D000D100D2012D012E012F01300131013201330134013501360191019201930194FFFF0196019701980199019A000000000000000000000000000000000000000000000000000000000000000000000000000000000000000000000000157D</v>
      </c>
      <c r="CE128" s="95">
        <v>127</v>
      </c>
      <c r="CF128" s="21"/>
      <c r="CG128" s="18" t="str">
        <f t="shared" si="32"/>
        <v>00</v>
      </c>
      <c r="CH128" s="18">
        <f t="shared" si="33"/>
        <v>0</v>
      </c>
      <c r="CI128" s="20"/>
      <c r="CJ128" s="21"/>
    </row>
    <row r="129" spans="1:88" ht="49.5">
      <c r="A129" s="27"/>
      <c r="B129" s="169">
        <v>77</v>
      </c>
      <c r="C129" s="105" t="s">
        <v>462</v>
      </c>
      <c r="D129" s="104" t="s">
        <v>739</v>
      </c>
      <c r="E129" s="16">
        <v>1</v>
      </c>
      <c r="F129" s="101" t="str">
        <f t="shared" si="41"/>
        <v>00000</v>
      </c>
      <c r="G129" s="25">
        <v>0</v>
      </c>
      <c r="H129" s="18" t="s">
        <v>18</v>
      </c>
      <c r="I129" s="18">
        <v>1</v>
      </c>
      <c r="J129" s="18">
        <v>1</v>
      </c>
      <c r="K129" s="18">
        <v>89</v>
      </c>
      <c r="L129" s="18" t="s">
        <v>505</v>
      </c>
      <c r="M129" s="18">
        <v>1</v>
      </c>
      <c r="N129" s="18">
        <v>28</v>
      </c>
      <c r="O129" s="19">
        <v>65</v>
      </c>
      <c r="P129" s="19">
        <v>66</v>
      </c>
      <c r="Q129" s="19">
        <v>67</v>
      </c>
      <c r="R129" s="19">
        <v>68</v>
      </c>
      <c r="S129" s="19">
        <v>69</v>
      </c>
      <c r="T129" s="19" t="s">
        <v>507</v>
      </c>
      <c r="U129" s="19" t="s">
        <v>508</v>
      </c>
      <c r="V129" s="19" t="s">
        <v>509</v>
      </c>
      <c r="W129" s="19" t="s">
        <v>510</v>
      </c>
      <c r="X129" s="19" t="s">
        <v>511</v>
      </c>
      <c r="Y129" s="19" t="s">
        <v>512</v>
      </c>
      <c r="Z129" s="19" t="s">
        <v>513</v>
      </c>
      <c r="AA129" s="19" t="s">
        <v>514</v>
      </c>
      <c r="AB129" s="19" t="s">
        <v>515</v>
      </c>
      <c r="AC129" s="19" t="s">
        <v>516</v>
      </c>
      <c r="AD129" s="19" t="s">
        <v>517</v>
      </c>
      <c r="AE129" s="19" t="s">
        <v>518</v>
      </c>
      <c r="AF129" s="19" t="s">
        <v>519</v>
      </c>
      <c r="AG129" s="19" t="s">
        <v>520</v>
      </c>
      <c r="AH129" s="19" t="s">
        <v>521</v>
      </c>
      <c r="AI129" s="19" t="s">
        <v>522</v>
      </c>
      <c r="AJ129" s="19" t="s">
        <v>523</v>
      </c>
      <c r="AK129" s="19" t="s">
        <v>524</v>
      </c>
      <c r="AL129" s="19">
        <v>130</v>
      </c>
      <c r="AM129" s="19">
        <v>131</v>
      </c>
      <c r="AN129" s="19">
        <v>132</v>
      </c>
      <c r="AO129" s="19">
        <v>133</v>
      </c>
      <c r="AP129" s="19">
        <v>134</v>
      </c>
      <c r="AQ129" s="19">
        <v>135</v>
      </c>
      <c r="AR129" s="19">
        <v>136</v>
      </c>
      <c r="AS129" s="19">
        <v>191</v>
      </c>
      <c r="AT129" s="19">
        <v>192</v>
      </c>
      <c r="AU129" s="19">
        <v>193</v>
      </c>
      <c r="AV129" s="19">
        <v>194</v>
      </c>
      <c r="AW129" s="19">
        <v>195</v>
      </c>
      <c r="AX129" s="26">
        <f>G129</f>
        <v>0</v>
      </c>
      <c r="AY129" s="19">
        <v>197</v>
      </c>
      <c r="AZ129" s="19">
        <v>198</v>
      </c>
      <c r="BA129" s="19">
        <v>199</v>
      </c>
      <c r="BB129" s="19" t="s">
        <v>525</v>
      </c>
      <c r="BC129" s="19">
        <v>0</v>
      </c>
      <c r="BD129" s="19">
        <v>0</v>
      </c>
      <c r="BE129" s="19">
        <v>0</v>
      </c>
      <c r="BF129" s="19">
        <v>0</v>
      </c>
      <c r="BG129" s="19">
        <v>0</v>
      </c>
      <c r="BH129" s="19">
        <v>0</v>
      </c>
      <c r="BI129" s="19">
        <v>0</v>
      </c>
      <c r="BJ129" s="19">
        <v>0</v>
      </c>
      <c r="BK129" s="19">
        <v>0</v>
      </c>
      <c r="BL129" s="19">
        <v>0</v>
      </c>
      <c r="BM129" s="19">
        <v>0</v>
      </c>
      <c r="BN129" s="19">
        <v>0</v>
      </c>
      <c r="BO129" s="19">
        <v>0</v>
      </c>
      <c r="BP129" s="19">
        <v>0</v>
      </c>
      <c r="BQ129" s="19">
        <v>0</v>
      </c>
      <c r="BR129" s="19">
        <v>0</v>
      </c>
      <c r="BS129" s="19">
        <v>0</v>
      </c>
      <c r="BT129" s="19">
        <v>0</v>
      </c>
      <c r="BU129" s="19">
        <v>0</v>
      </c>
      <c r="BV129" s="19">
        <v>0</v>
      </c>
      <c r="BW129" s="19">
        <v>0</v>
      </c>
      <c r="BX129" s="19">
        <v>0</v>
      </c>
      <c r="BY129" s="19">
        <v>0</v>
      </c>
      <c r="BZ129" s="19">
        <v>0</v>
      </c>
      <c r="CA129" s="18" t="str">
        <f t="shared" si="30"/>
        <v>15</v>
      </c>
      <c r="CB129" s="18" t="s">
        <v>25</v>
      </c>
      <c r="CC129" s="18">
        <f t="shared" si="28"/>
        <v>137</v>
      </c>
      <c r="CD129" s="16" t="str">
        <f t="shared" si="31"/>
        <v>7B010189AA012800650066006700680069006A006B006C006D006E00C900CA00CB00CC00CD00CE00CF00D000D100D2012D012E012F0130013101320133013401350136019101920193019401950000019701980199019A000000000000000000000000000000000000000000000000000000000000000000000000000000000000000000000000157D</v>
      </c>
      <c r="CE129" s="95">
        <v>128</v>
      </c>
      <c r="CF129" s="21"/>
      <c r="CG129" s="18" t="str">
        <f t="shared" si="32"/>
        <v>00</v>
      </c>
      <c r="CH129" s="18">
        <f t="shared" si="33"/>
        <v>0</v>
      </c>
      <c r="CI129" s="20"/>
      <c r="CJ129" s="21"/>
    </row>
    <row r="130" spans="1:88" ht="49.5">
      <c r="A130" s="27"/>
      <c r="B130" s="170"/>
      <c r="C130" s="167" t="s">
        <v>469</v>
      </c>
      <c r="D130" s="104"/>
      <c r="E130" s="16">
        <v>2</v>
      </c>
      <c r="F130" s="101" t="str">
        <f t="shared" si="41"/>
        <v>01516</v>
      </c>
      <c r="G130" s="25" t="s">
        <v>527</v>
      </c>
      <c r="H130" s="18" t="s">
        <v>18</v>
      </c>
      <c r="I130" s="18">
        <v>1</v>
      </c>
      <c r="J130" s="18">
        <v>1</v>
      </c>
      <c r="K130" s="18">
        <v>89</v>
      </c>
      <c r="L130" s="18" t="s">
        <v>505</v>
      </c>
      <c r="M130" s="18">
        <v>1</v>
      </c>
      <c r="N130" s="18">
        <v>28</v>
      </c>
      <c r="O130" s="19">
        <v>65</v>
      </c>
      <c r="P130" s="19">
        <v>66</v>
      </c>
      <c r="Q130" s="19">
        <v>67</v>
      </c>
      <c r="R130" s="19">
        <v>68</v>
      </c>
      <c r="S130" s="19">
        <v>69</v>
      </c>
      <c r="T130" s="19" t="s">
        <v>507</v>
      </c>
      <c r="U130" s="19" t="s">
        <v>508</v>
      </c>
      <c r="V130" s="19" t="s">
        <v>509</v>
      </c>
      <c r="W130" s="19" t="s">
        <v>510</v>
      </c>
      <c r="X130" s="19" t="s">
        <v>511</v>
      </c>
      <c r="Y130" s="19" t="s">
        <v>512</v>
      </c>
      <c r="Z130" s="19" t="s">
        <v>513</v>
      </c>
      <c r="AA130" s="19" t="s">
        <v>514</v>
      </c>
      <c r="AB130" s="19" t="s">
        <v>515</v>
      </c>
      <c r="AC130" s="19" t="s">
        <v>516</v>
      </c>
      <c r="AD130" s="19" t="s">
        <v>517</v>
      </c>
      <c r="AE130" s="19" t="s">
        <v>518</v>
      </c>
      <c r="AF130" s="19" t="s">
        <v>519</v>
      </c>
      <c r="AG130" s="19" t="s">
        <v>520</v>
      </c>
      <c r="AH130" s="19" t="s">
        <v>521</v>
      </c>
      <c r="AI130" s="19" t="s">
        <v>522</v>
      </c>
      <c r="AJ130" s="19" t="s">
        <v>523</v>
      </c>
      <c r="AK130" s="19" t="s">
        <v>524</v>
      </c>
      <c r="AL130" s="19">
        <v>130</v>
      </c>
      <c r="AM130" s="19">
        <v>131</v>
      </c>
      <c r="AN130" s="19">
        <v>132</v>
      </c>
      <c r="AO130" s="19">
        <v>133</v>
      </c>
      <c r="AP130" s="19">
        <v>134</v>
      </c>
      <c r="AQ130" s="19">
        <v>135</v>
      </c>
      <c r="AR130" s="19">
        <v>136</v>
      </c>
      <c r="AS130" s="19">
        <v>191</v>
      </c>
      <c r="AT130" s="19">
        <v>192</v>
      </c>
      <c r="AU130" s="19">
        <v>193</v>
      </c>
      <c r="AV130" s="19">
        <v>194</v>
      </c>
      <c r="AW130" s="19">
        <v>195</v>
      </c>
      <c r="AX130" s="26" t="str">
        <f t="shared" ref="AX130:AX131" si="54">G130</f>
        <v>05EC</v>
      </c>
      <c r="AY130" s="19">
        <v>197</v>
      </c>
      <c r="AZ130" s="19">
        <v>198</v>
      </c>
      <c r="BA130" s="19">
        <v>199</v>
      </c>
      <c r="BB130" s="19" t="s">
        <v>525</v>
      </c>
      <c r="BC130" s="19">
        <v>0</v>
      </c>
      <c r="BD130" s="19">
        <v>0</v>
      </c>
      <c r="BE130" s="19">
        <v>0</v>
      </c>
      <c r="BF130" s="19">
        <v>0</v>
      </c>
      <c r="BG130" s="19">
        <v>0</v>
      </c>
      <c r="BH130" s="19">
        <v>0</v>
      </c>
      <c r="BI130" s="19">
        <v>0</v>
      </c>
      <c r="BJ130" s="19">
        <v>0</v>
      </c>
      <c r="BK130" s="19">
        <v>0</v>
      </c>
      <c r="BL130" s="19">
        <v>0</v>
      </c>
      <c r="BM130" s="19">
        <v>0</v>
      </c>
      <c r="BN130" s="19">
        <v>0</v>
      </c>
      <c r="BO130" s="19">
        <v>0</v>
      </c>
      <c r="BP130" s="19">
        <v>0</v>
      </c>
      <c r="BQ130" s="19">
        <v>0</v>
      </c>
      <c r="BR130" s="19">
        <v>0</v>
      </c>
      <c r="BS130" s="19">
        <v>0</v>
      </c>
      <c r="BT130" s="19">
        <v>0</v>
      </c>
      <c r="BU130" s="19">
        <v>0</v>
      </c>
      <c r="BV130" s="19">
        <v>0</v>
      </c>
      <c r="BW130" s="19">
        <v>0</v>
      </c>
      <c r="BX130" s="19">
        <v>0</v>
      </c>
      <c r="BY130" s="19">
        <v>0</v>
      </c>
      <c r="BZ130" s="19">
        <v>0</v>
      </c>
      <c r="CA130" s="18" t="str">
        <f t="shared" si="30"/>
        <v>01</v>
      </c>
      <c r="CB130" s="18" t="s">
        <v>25</v>
      </c>
      <c r="CC130" s="18">
        <f t="shared" ref="CC130:CC193" si="55">(LEN(CD130)/2)</f>
        <v>137</v>
      </c>
      <c r="CD130" s="16" t="str">
        <f t="shared" si="31"/>
        <v>7B010189AA012800650066006700680069006A006B006C006D006E00C900CA00CB00CC00CD00CE00CF00D000D100D2012D012E012F01300131013201330134013501360191019201930194019505EC019701980199019A000000000000000000000000000000000000000000000000000000000000000000000000000000000000000000000000017D</v>
      </c>
      <c r="CE130" s="95">
        <v>129</v>
      </c>
      <c r="CF130" s="21"/>
      <c r="CG130" s="18" t="str">
        <f t="shared" si="32"/>
        <v>00</v>
      </c>
      <c r="CH130" s="18">
        <f t="shared" si="33"/>
        <v>0</v>
      </c>
      <c r="CI130" s="20"/>
      <c r="CJ130" s="21"/>
    </row>
    <row r="131" spans="1:88" ht="49.5">
      <c r="A131" s="27"/>
      <c r="B131" s="171"/>
      <c r="C131" s="168"/>
      <c r="D131" s="104"/>
      <c r="E131" s="16">
        <v>3</v>
      </c>
      <c r="F131" s="101" t="str">
        <f t="shared" si="41"/>
        <v>65535</v>
      </c>
      <c r="G131" s="25" t="s">
        <v>72</v>
      </c>
      <c r="H131" s="18" t="s">
        <v>18</v>
      </c>
      <c r="I131" s="18">
        <v>1</v>
      </c>
      <c r="J131" s="18">
        <v>1</v>
      </c>
      <c r="K131" s="18">
        <v>89</v>
      </c>
      <c r="L131" s="18" t="s">
        <v>505</v>
      </c>
      <c r="M131" s="18">
        <v>1</v>
      </c>
      <c r="N131" s="18">
        <v>28</v>
      </c>
      <c r="O131" s="19">
        <v>65</v>
      </c>
      <c r="P131" s="19">
        <v>66</v>
      </c>
      <c r="Q131" s="19">
        <v>67</v>
      </c>
      <c r="R131" s="19">
        <v>68</v>
      </c>
      <c r="S131" s="19">
        <v>69</v>
      </c>
      <c r="T131" s="19" t="s">
        <v>507</v>
      </c>
      <c r="U131" s="19" t="s">
        <v>508</v>
      </c>
      <c r="V131" s="19" t="s">
        <v>509</v>
      </c>
      <c r="W131" s="19" t="s">
        <v>510</v>
      </c>
      <c r="X131" s="19" t="s">
        <v>511</v>
      </c>
      <c r="Y131" s="19" t="s">
        <v>512</v>
      </c>
      <c r="Z131" s="19" t="s">
        <v>513</v>
      </c>
      <c r="AA131" s="19" t="s">
        <v>514</v>
      </c>
      <c r="AB131" s="19" t="s">
        <v>515</v>
      </c>
      <c r="AC131" s="19" t="s">
        <v>516</v>
      </c>
      <c r="AD131" s="19" t="s">
        <v>517</v>
      </c>
      <c r="AE131" s="19" t="s">
        <v>518</v>
      </c>
      <c r="AF131" s="19" t="s">
        <v>519</v>
      </c>
      <c r="AG131" s="19" t="s">
        <v>520</v>
      </c>
      <c r="AH131" s="19" t="s">
        <v>521</v>
      </c>
      <c r="AI131" s="19" t="s">
        <v>522</v>
      </c>
      <c r="AJ131" s="19" t="s">
        <v>523</v>
      </c>
      <c r="AK131" s="19" t="s">
        <v>524</v>
      </c>
      <c r="AL131" s="19">
        <v>130</v>
      </c>
      <c r="AM131" s="19">
        <v>131</v>
      </c>
      <c r="AN131" s="19">
        <v>132</v>
      </c>
      <c r="AO131" s="19">
        <v>133</v>
      </c>
      <c r="AP131" s="19">
        <v>134</v>
      </c>
      <c r="AQ131" s="19">
        <v>135</v>
      </c>
      <c r="AR131" s="19">
        <v>136</v>
      </c>
      <c r="AS131" s="19">
        <v>191</v>
      </c>
      <c r="AT131" s="19">
        <v>192</v>
      </c>
      <c r="AU131" s="19">
        <v>193</v>
      </c>
      <c r="AV131" s="19">
        <v>194</v>
      </c>
      <c r="AW131" s="19">
        <v>195</v>
      </c>
      <c r="AX131" s="26" t="str">
        <f t="shared" si="54"/>
        <v>FFFF</v>
      </c>
      <c r="AY131" s="19">
        <v>197</v>
      </c>
      <c r="AZ131" s="19">
        <v>198</v>
      </c>
      <c r="BA131" s="19">
        <v>199</v>
      </c>
      <c r="BB131" s="19" t="s">
        <v>525</v>
      </c>
      <c r="BC131" s="19">
        <v>0</v>
      </c>
      <c r="BD131" s="19">
        <v>0</v>
      </c>
      <c r="BE131" s="19">
        <v>0</v>
      </c>
      <c r="BF131" s="19">
        <v>0</v>
      </c>
      <c r="BG131" s="19">
        <v>0</v>
      </c>
      <c r="BH131" s="19">
        <v>0</v>
      </c>
      <c r="BI131" s="19">
        <v>0</v>
      </c>
      <c r="BJ131" s="19">
        <v>0</v>
      </c>
      <c r="BK131" s="19">
        <v>0</v>
      </c>
      <c r="BL131" s="19">
        <v>0</v>
      </c>
      <c r="BM131" s="19">
        <v>0</v>
      </c>
      <c r="BN131" s="19">
        <v>0</v>
      </c>
      <c r="BO131" s="19">
        <v>0</v>
      </c>
      <c r="BP131" s="19">
        <v>0</v>
      </c>
      <c r="BQ131" s="19">
        <v>0</v>
      </c>
      <c r="BR131" s="19">
        <v>0</v>
      </c>
      <c r="BS131" s="19">
        <v>0</v>
      </c>
      <c r="BT131" s="19">
        <v>0</v>
      </c>
      <c r="BU131" s="19">
        <v>0</v>
      </c>
      <c r="BV131" s="19">
        <v>0</v>
      </c>
      <c r="BW131" s="19">
        <v>0</v>
      </c>
      <c r="BX131" s="19">
        <v>0</v>
      </c>
      <c r="BY131" s="19">
        <v>0</v>
      </c>
      <c r="BZ131" s="19">
        <v>0</v>
      </c>
      <c r="CA131" s="18" t="str">
        <f t="shared" ref="CA131:CA194" si="56">TEXT(DEC2HEX(_xlfn.BITAND(SUM(
HEX2DEC(H131)+HEX2DEC(I131)+HEX2DEC(J131)+HEX2DEC(K131)+HEX2DEC(L131)+HEX2DEC(M131)+HEX2DEC(N131)+HEX2DEC(O131)+HEX2DEC(P131)+
HEX2DEC(Q131)+HEX2DEC(R131)+HEX2DEC(S131)+HEX2DEC(T131)+HEX2DEC(U131)+HEX2DEC(R131)+HEX2DEC(V131)+HEX2DEC(W131)+HEX2DEC(X131)+HEX2DEC(Y131)+HEX2DEC(Z131)+
HEX2DEC(AA131)+HEX2DEC(AB131)+HEX2DEC(AC131)+HEX2DEC(AD131)+HEX2DEC(AE131)+
HEX2DEC(AF131)+HEX2DEC(AG131)+HEX2DEC(AH131)+HEX2DEC(AI131)+HEX2DEC(AJ131)+HEX2DEC(AK131)+HEX2DEC(AL131)+HEX2DEC(AM131)+
HEX2DEC(AN131)+HEX2DEC(AO131)+HEX2DEC(AP131)+HEX2DEC(AQ131)+HEX2DEC(AR131)+HEX2DEC(AS131)+HEX2DEC(AT131)+
HEX2DEC(AU131)+HEX2DEC(AV131)+HEX2DEC(AW131)+HEX2DEC(AX131)+HEX2DEC(AY131)+HEX2DEC(AZ131)+HEX2DEC(BA131)+HEX2DEC(BB131)+HEX2DEC(BC131)+HEX2DEC(BD131)+HEX2DEC(BE131)+HEX2DEC(BF131)+HEX2DEC(BG131)+HEX2DEC(BH131)+HEX2DEC(BI131)+
HEX2DEC(BJ131)+HEX2DEC(BK131)+HEX2DEC(BL131)+HEX2DEC(BM131)+
HEX2DEC(BN131)+HEX2DEC(BO131)+HEX2DEC(BP131)+HEX2DEC(BQ131)+HEX2DEC(BR131)+HEX2DEC(BS131)+HEX2DEC(BT131)+
HEX2DEC(BU131)+HEX2DEC(BV131)+HEX2DEC(BW131)+HEX2DEC(BX131)+HEX2DEC(BY131)+HEX2DEC(BZ131)
),85)),"00")</f>
        <v>14</v>
      </c>
      <c r="CB131" s="18" t="s">
        <v>25</v>
      </c>
      <c r="CC131" s="18">
        <f t="shared" si="55"/>
        <v>137</v>
      </c>
      <c r="CD131" s="16" t="str">
        <f t="shared" ref="CD131:CD194" si="57">CONCATENATE(
TEXT(H131,"00"),TEXT(I131,"00"),TEXT(J131,"00"),TEXT(K131,"00"),TEXT(L131,"00"),
TEXT(M131,"00"),TEXT(N131,"00"),
TEXT(O131,"0000"),TEXT(P131,"0000"),TEXT(Q131,"0000"),
TEXT(R131,"0000"),TEXT(S131,"0000"),TEXT(T131,"0000"),TEXT(U131,"0000"),TEXT(V131,"0000"),
TEXT(W131,"0000"),TEXT(X131,"0000"),TEXT(Y131,"0000"),TEXT(Z131,"0000"),
TEXT(AA131,"0000"),TEXT(AB131,"0000"),TEXT(AC131,"0000"),TEXT(AD131,"0000"),TEXT(AE131,"0000"),
TEXT(AF131,"0000"),TEXT(AG131,"0000"),TEXT(AH131,"0000"),TEXT(AI131,"0000"),TEXT(AJ131,"0000"),
TEXT(AK131,"0000"),TEXT(AL131,"0000"),TEXT(AM131,"0000"),TEXT(AN131,"0000"),TEXT(AO131,"0000"),
TEXT(AP131,"0000"),TEXT(AQ131,"0000"),TEXT(AR131,"0000"),TEXT(AS131,"0000"),TEXT(AT131,"0000"),
TEXT(AU131,"0000"),TEXT(AV131,"0000"),TEXT(AW131,"0000"),TEXT(AX131,"0000"),TEXT(AY131,"0000"),TEXT(AZ131,"0000"),
TEXT(BA131,"0000"),TEXT(BB131,"0000"),TEXT(BC131,"0000"),TEXT(BD131,"0000"),TEXT(BE131,"0000"),
TEXT(BF131,"0000"),TEXT(BG131,"0000"),TEXT(BH131,"0000"),TEXT(BI131,"0000"),TEXT(BJ131,"0000"),
TEXT(BK131,"0000"),TEXT(BL131,"0000"),TEXT(BM131,"0000"),TEXT(BN131,"0000"),TEXT(BO131,"0000"),
TEXT(BP131,"0000"),TEXT(BQ131,"0000"),TEXT(BR131,"0000"),TEXT(BS131,"0000"),TEXT(BT131,"0000"),
TEXT(BU131,"0000"),TEXT(BV131,"0000"),TEXT(BW131,"0000"),TEXT(BX131,"0000"),TEXT(BY131,"0000"),TEXT(BZ131,"0000"),
TEXT(CA131,"00"),TEXT(CB131,"00")
)</f>
        <v>7B010189AA012800650066006700680069006A006B006C006D006E00C900CA00CB00CC00CD00CE00CF00D000D100D2012D012E012F013001310132013301340135013601910192019301940195FFFF019701980199019A000000000000000000000000000000000000000000000000000000000000000000000000000000000000000000000000147D</v>
      </c>
      <c r="CE131" s="95">
        <v>130</v>
      </c>
      <c r="CF131" s="21"/>
      <c r="CG131" s="18" t="str">
        <f t="shared" ref="CG131:CG194" si="58">TEXT(DEC2HEX(_xlfn.BITAND(SUM(
HEX2DEC(MID(CF131, 1,2))+HEX2DEC(MID(CF131, 4,2))+
HEX2DEC(MID(CF131, 7,2))+HEX2DEC(MID(CF131,10,2))+
HEX2DEC(MID(CF131,13,2))+HEX2DEC(MID(CF131,16,2))+
HEX2DEC(MID(CF131,19,2))
),85)),"00")</f>
        <v>00</v>
      </c>
      <c r="CH131" s="18">
        <f t="shared" ref="CH131:CH194" si="59">(LEN(CF131)/3)</f>
        <v>0</v>
      </c>
      <c r="CI131" s="20"/>
      <c r="CJ131" s="21"/>
    </row>
    <row r="132" spans="1:88" ht="49.5">
      <c r="A132" s="27"/>
      <c r="B132" s="169">
        <v>79</v>
      </c>
      <c r="C132" s="105" t="s">
        <v>462</v>
      </c>
      <c r="D132" s="104" t="s">
        <v>739</v>
      </c>
      <c r="E132" s="16">
        <v>1</v>
      </c>
      <c r="F132" s="101" t="str">
        <f t="shared" si="41"/>
        <v>00000</v>
      </c>
      <c r="G132" s="25">
        <v>0</v>
      </c>
      <c r="H132" s="18" t="s">
        <v>18</v>
      </c>
      <c r="I132" s="18">
        <v>1</v>
      </c>
      <c r="J132" s="18">
        <v>1</v>
      </c>
      <c r="K132" s="18">
        <v>89</v>
      </c>
      <c r="L132" s="18" t="s">
        <v>505</v>
      </c>
      <c r="M132" s="18">
        <v>1</v>
      </c>
      <c r="N132" s="18">
        <v>28</v>
      </c>
      <c r="O132" s="19">
        <v>65</v>
      </c>
      <c r="P132" s="19">
        <v>66</v>
      </c>
      <c r="Q132" s="19">
        <v>67</v>
      </c>
      <c r="R132" s="19">
        <v>68</v>
      </c>
      <c r="S132" s="19">
        <v>69</v>
      </c>
      <c r="T132" s="19" t="s">
        <v>507</v>
      </c>
      <c r="U132" s="19" t="s">
        <v>508</v>
      </c>
      <c r="V132" s="19" t="s">
        <v>509</v>
      </c>
      <c r="W132" s="19" t="s">
        <v>510</v>
      </c>
      <c r="X132" s="19" t="s">
        <v>511</v>
      </c>
      <c r="Y132" s="19" t="s">
        <v>512</v>
      </c>
      <c r="Z132" s="19" t="s">
        <v>513</v>
      </c>
      <c r="AA132" s="19" t="s">
        <v>514</v>
      </c>
      <c r="AB132" s="19" t="s">
        <v>515</v>
      </c>
      <c r="AC132" s="19" t="s">
        <v>516</v>
      </c>
      <c r="AD132" s="19" t="s">
        <v>517</v>
      </c>
      <c r="AE132" s="19" t="s">
        <v>518</v>
      </c>
      <c r="AF132" s="19" t="s">
        <v>519</v>
      </c>
      <c r="AG132" s="19" t="s">
        <v>520</v>
      </c>
      <c r="AH132" s="19" t="s">
        <v>521</v>
      </c>
      <c r="AI132" s="19" t="s">
        <v>522</v>
      </c>
      <c r="AJ132" s="19" t="s">
        <v>523</v>
      </c>
      <c r="AK132" s="19" t="s">
        <v>524</v>
      </c>
      <c r="AL132" s="19">
        <v>130</v>
      </c>
      <c r="AM132" s="19">
        <v>131</v>
      </c>
      <c r="AN132" s="19">
        <v>132</v>
      </c>
      <c r="AO132" s="19">
        <v>133</v>
      </c>
      <c r="AP132" s="19">
        <v>134</v>
      </c>
      <c r="AQ132" s="19">
        <v>135</v>
      </c>
      <c r="AR132" s="19">
        <v>136</v>
      </c>
      <c r="AS132" s="19">
        <v>191</v>
      </c>
      <c r="AT132" s="19">
        <v>192</v>
      </c>
      <c r="AU132" s="19">
        <v>193</v>
      </c>
      <c r="AV132" s="19">
        <v>194</v>
      </c>
      <c r="AW132" s="19">
        <v>195</v>
      </c>
      <c r="AX132" s="19">
        <v>196</v>
      </c>
      <c r="AY132" s="26">
        <f>G132</f>
        <v>0</v>
      </c>
      <c r="AZ132" s="19">
        <v>198</v>
      </c>
      <c r="BA132" s="19">
        <v>199</v>
      </c>
      <c r="BB132" s="19" t="s">
        <v>525</v>
      </c>
      <c r="BC132" s="19">
        <v>0</v>
      </c>
      <c r="BD132" s="19">
        <v>0</v>
      </c>
      <c r="BE132" s="19">
        <v>0</v>
      </c>
      <c r="BF132" s="19">
        <v>0</v>
      </c>
      <c r="BG132" s="19">
        <v>0</v>
      </c>
      <c r="BH132" s="19">
        <v>0</v>
      </c>
      <c r="BI132" s="19">
        <v>0</v>
      </c>
      <c r="BJ132" s="19">
        <v>0</v>
      </c>
      <c r="BK132" s="19">
        <v>0</v>
      </c>
      <c r="BL132" s="19">
        <v>0</v>
      </c>
      <c r="BM132" s="19">
        <v>0</v>
      </c>
      <c r="BN132" s="19">
        <v>0</v>
      </c>
      <c r="BO132" s="19">
        <v>0</v>
      </c>
      <c r="BP132" s="19">
        <v>0</v>
      </c>
      <c r="BQ132" s="19">
        <v>0</v>
      </c>
      <c r="BR132" s="19">
        <v>0</v>
      </c>
      <c r="BS132" s="19">
        <v>0</v>
      </c>
      <c r="BT132" s="19">
        <v>0</v>
      </c>
      <c r="BU132" s="19">
        <v>0</v>
      </c>
      <c r="BV132" s="19">
        <v>0</v>
      </c>
      <c r="BW132" s="19">
        <v>0</v>
      </c>
      <c r="BX132" s="19">
        <v>0</v>
      </c>
      <c r="BY132" s="19">
        <v>0</v>
      </c>
      <c r="BZ132" s="19">
        <v>0</v>
      </c>
      <c r="CA132" s="18" t="str">
        <f t="shared" si="56"/>
        <v>14</v>
      </c>
      <c r="CB132" s="18" t="s">
        <v>25</v>
      </c>
      <c r="CC132" s="18">
        <f t="shared" si="55"/>
        <v>137</v>
      </c>
      <c r="CD132" s="16" t="str">
        <f t="shared" si="57"/>
        <v>7B010189AA012800650066006700680069006A006B006C006D006E00C900CA00CB00CC00CD00CE00CF00D000D100D2012D012E012F0130013101320133013401350136019101920193019401950196000001980199019A000000000000000000000000000000000000000000000000000000000000000000000000000000000000000000000000147D</v>
      </c>
      <c r="CE132" s="95">
        <v>131</v>
      </c>
      <c r="CF132" s="21"/>
      <c r="CG132" s="18" t="str">
        <f t="shared" si="58"/>
        <v>00</v>
      </c>
      <c r="CH132" s="18">
        <f t="shared" si="59"/>
        <v>0</v>
      </c>
      <c r="CI132" s="20"/>
      <c r="CJ132" s="21"/>
    </row>
    <row r="133" spans="1:88" ht="49.5">
      <c r="A133" s="27"/>
      <c r="B133" s="170"/>
      <c r="C133" s="167" t="s">
        <v>468</v>
      </c>
      <c r="D133" s="104"/>
      <c r="E133" s="16">
        <v>2</v>
      </c>
      <c r="F133" s="101" t="str">
        <f t="shared" si="41"/>
        <v>01516</v>
      </c>
      <c r="G133" s="25" t="s">
        <v>527</v>
      </c>
      <c r="H133" s="18" t="s">
        <v>18</v>
      </c>
      <c r="I133" s="18">
        <v>1</v>
      </c>
      <c r="J133" s="18">
        <v>1</v>
      </c>
      <c r="K133" s="18">
        <v>89</v>
      </c>
      <c r="L133" s="18" t="s">
        <v>505</v>
      </c>
      <c r="M133" s="18">
        <v>1</v>
      </c>
      <c r="N133" s="18">
        <v>28</v>
      </c>
      <c r="O133" s="19">
        <v>65</v>
      </c>
      <c r="P133" s="19">
        <v>66</v>
      </c>
      <c r="Q133" s="19">
        <v>67</v>
      </c>
      <c r="R133" s="19">
        <v>68</v>
      </c>
      <c r="S133" s="19">
        <v>69</v>
      </c>
      <c r="T133" s="19" t="s">
        <v>507</v>
      </c>
      <c r="U133" s="19" t="s">
        <v>508</v>
      </c>
      <c r="V133" s="19" t="s">
        <v>509</v>
      </c>
      <c r="W133" s="19" t="s">
        <v>510</v>
      </c>
      <c r="X133" s="19" t="s">
        <v>511</v>
      </c>
      <c r="Y133" s="19" t="s">
        <v>512</v>
      </c>
      <c r="Z133" s="19" t="s">
        <v>513</v>
      </c>
      <c r="AA133" s="19" t="s">
        <v>514</v>
      </c>
      <c r="AB133" s="19" t="s">
        <v>515</v>
      </c>
      <c r="AC133" s="19" t="s">
        <v>516</v>
      </c>
      <c r="AD133" s="19" t="s">
        <v>517</v>
      </c>
      <c r="AE133" s="19" t="s">
        <v>518</v>
      </c>
      <c r="AF133" s="19" t="s">
        <v>519</v>
      </c>
      <c r="AG133" s="19" t="s">
        <v>520</v>
      </c>
      <c r="AH133" s="19" t="s">
        <v>521</v>
      </c>
      <c r="AI133" s="19" t="s">
        <v>522</v>
      </c>
      <c r="AJ133" s="19" t="s">
        <v>523</v>
      </c>
      <c r="AK133" s="19" t="s">
        <v>524</v>
      </c>
      <c r="AL133" s="19">
        <v>130</v>
      </c>
      <c r="AM133" s="19">
        <v>131</v>
      </c>
      <c r="AN133" s="19">
        <v>132</v>
      </c>
      <c r="AO133" s="19">
        <v>133</v>
      </c>
      <c r="AP133" s="19">
        <v>134</v>
      </c>
      <c r="AQ133" s="19">
        <v>135</v>
      </c>
      <c r="AR133" s="19">
        <v>136</v>
      </c>
      <c r="AS133" s="19">
        <v>191</v>
      </c>
      <c r="AT133" s="19">
        <v>192</v>
      </c>
      <c r="AU133" s="19">
        <v>193</v>
      </c>
      <c r="AV133" s="19">
        <v>194</v>
      </c>
      <c r="AW133" s="19">
        <v>195</v>
      </c>
      <c r="AX133" s="19">
        <v>196</v>
      </c>
      <c r="AY133" s="26" t="str">
        <f t="shared" ref="AY133:AY134" si="60">G133</f>
        <v>05EC</v>
      </c>
      <c r="AZ133" s="19">
        <v>198</v>
      </c>
      <c r="BA133" s="19">
        <v>199</v>
      </c>
      <c r="BB133" s="19" t="s">
        <v>525</v>
      </c>
      <c r="BC133" s="19">
        <v>0</v>
      </c>
      <c r="BD133" s="19">
        <v>0</v>
      </c>
      <c r="BE133" s="19">
        <v>0</v>
      </c>
      <c r="BF133" s="19">
        <v>0</v>
      </c>
      <c r="BG133" s="19">
        <v>0</v>
      </c>
      <c r="BH133" s="19">
        <v>0</v>
      </c>
      <c r="BI133" s="19">
        <v>0</v>
      </c>
      <c r="BJ133" s="19">
        <v>0</v>
      </c>
      <c r="BK133" s="19">
        <v>0</v>
      </c>
      <c r="BL133" s="19">
        <v>0</v>
      </c>
      <c r="BM133" s="19">
        <v>0</v>
      </c>
      <c r="BN133" s="19">
        <v>0</v>
      </c>
      <c r="BO133" s="19">
        <v>0</v>
      </c>
      <c r="BP133" s="19">
        <v>0</v>
      </c>
      <c r="BQ133" s="19">
        <v>0</v>
      </c>
      <c r="BR133" s="19">
        <v>0</v>
      </c>
      <c r="BS133" s="19">
        <v>0</v>
      </c>
      <c r="BT133" s="19">
        <v>0</v>
      </c>
      <c r="BU133" s="19">
        <v>0</v>
      </c>
      <c r="BV133" s="19">
        <v>0</v>
      </c>
      <c r="BW133" s="19">
        <v>0</v>
      </c>
      <c r="BX133" s="19">
        <v>0</v>
      </c>
      <c r="BY133" s="19">
        <v>0</v>
      </c>
      <c r="BZ133" s="19">
        <v>0</v>
      </c>
      <c r="CA133" s="18" t="str">
        <f t="shared" si="56"/>
        <v>00</v>
      </c>
      <c r="CB133" s="18" t="s">
        <v>25</v>
      </c>
      <c r="CC133" s="18">
        <f t="shared" si="55"/>
        <v>137</v>
      </c>
      <c r="CD133" s="16" t="str">
        <f t="shared" si="57"/>
        <v>7B010189AA012800650066006700680069006A006B006C006D006E00C900CA00CB00CC00CD00CE00CF00D000D100D2012D012E012F013001310132013301340135013601910192019301940195019605EC01980199019A000000000000000000000000000000000000000000000000000000000000000000000000000000000000000000000000007D</v>
      </c>
      <c r="CE133" s="95">
        <v>132</v>
      </c>
      <c r="CF133" s="21"/>
      <c r="CG133" s="18" t="str">
        <f t="shared" si="58"/>
        <v>00</v>
      </c>
      <c r="CH133" s="18">
        <f t="shared" si="59"/>
        <v>0</v>
      </c>
      <c r="CI133" s="20"/>
      <c r="CJ133" s="21"/>
    </row>
    <row r="134" spans="1:88" ht="49.5">
      <c r="A134" s="27"/>
      <c r="B134" s="171"/>
      <c r="C134" s="168"/>
      <c r="D134" s="104"/>
      <c r="E134" s="16">
        <v>3</v>
      </c>
      <c r="F134" s="101" t="str">
        <f t="shared" si="41"/>
        <v>65535</v>
      </c>
      <c r="G134" s="25" t="s">
        <v>72</v>
      </c>
      <c r="H134" s="18" t="s">
        <v>18</v>
      </c>
      <c r="I134" s="18">
        <v>1</v>
      </c>
      <c r="J134" s="18">
        <v>1</v>
      </c>
      <c r="K134" s="18">
        <v>89</v>
      </c>
      <c r="L134" s="18" t="s">
        <v>505</v>
      </c>
      <c r="M134" s="18">
        <v>1</v>
      </c>
      <c r="N134" s="18">
        <v>28</v>
      </c>
      <c r="O134" s="19">
        <v>65</v>
      </c>
      <c r="P134" s="19">
        <v>66</v>
      </c>
      <c r="Q134" s="19">
        <v>67</v>
      </c>
      <c r="R134" s="19">
        <v>68</v>
      </c>
      <c r="S134" s="19">
        <v>69</v>
      </c>
      <c r="T134" s="19" t="s">
        <v>507</v>
      </c>
      <c r="U134" s="19" t="s">
        <v>508</v>
      </c>
      <c r="V134" s="19" t="s">
        <v>509</v>
      </c>
      <c r="W134" s="19" t="s">
        <v>510</v>
      </c>
      <c r="X134" s="19" t="s">
        <v>511</v>
      </c>
      <c r="Y134" s="19" t="s">
        <v>512</v>
      </c>
      <c r="Z134" s="19" t="s">
        <v>513</v>
      </c>
      <c r="AA134" s="19" t="s">
        <v>514</v>
      </c>
      <c r="AB134" s="19" t="s">
        <v>515</v>
      </c>
      <c r="AC134" s="19" t="s">
        <v>516</v>
      </c>
      <c r="AD134" s="19" t="s">
        <v>517</v>
      </c>
      <c r="AE134" s="19" t="s">
        <v>518</v>
      </c>
      <c r="AF134" s="19" t="s">
        <v>519</v>
      </c>
      <c r="AG134" s="19" t="s">
        <v>520</v>
      </c>
      <c r="AH134" s="19" t="s">
        <v>521</v>
      </c>
      <c r="AI134" s="19" t="s">
        <v>522</v>
      </c>
      <c r="AJ134" s="19" t="s">
        <v>523</v>
      </c>
      <c r="AK134" s="19" t="s">
        <v>524</v>
      </c>
      <c r="AL134" s="19">
        <v>130</v>
      </c>
      <c r="AM134" s="19">
        <v>131</v>
      </c>
      <c r="AN134" s="19">
        <v>132</v>
      </c>
      <c r="AO134" s="19">
        <v>133</v>
      </c>
      <c r="AP134" s="19">
        <v>134</v>
      </c>
      <c r="AQ134" s="19">
        <v>135</v>
      </c>
      <c r="AR134" s="19">
        <v>136</v>
      </c>
      <c r="AS134" s="19">
        <v>191</v>
      </c>
      <c r="AT134" s="19">
        <v>192</v>
      </c>
      <c r="AU134" s="19">
        <v>193</v>
      </c>
      <c r="AV134" s="19">
        <v>194</v>
      </c>
      <c r="AW134" s="19">
        <v>195</v>
      </c>
      <c r="AX134" s="19">
        <v>196</v>
      </c>
      <c r="AY134" s="26" t="str">
        <f t="shared" si="60"/>
        <v>FFFF</v>
      </c>
      <c r="AZ134" s="19">
        <v>198</v>
      </c>
      <c r="BA134" s="19">
        <v>199</v>
      </c>
      <c r="BB134" s="19" t="s">
        <v>525</v>
      </c>
      <c r="BC134" s="19">
        <v>0</v>
      </c>
      <c r="BD134" s="19">
        <v>0</v>
      </c>
      <c r="BE134" s="19">
        <v>0</v>
      </c>
      <c r="BF134" s="19">
        <v>0</v>
      </c>
      <c r="BG134" s="19">
        <v>0</v>
      </c>
      <c r="BH134" s="19">
        <v>0</v>
      </c>
      <c r="BI134" s="19">
        <v>0</v>
      </c>
      <c r="BJ134" s="19">
        <v>0</v>
      </c>
      <c r="BK134" s="19">
        <v>0</v>
      </c>
      <c r="BL134" s="19">
        <v>0</v>
      </c>
      <c r="BM134" s="19">
        <v>0</v>
      </c>
      <c r="BN134" s="19">
        <v>0</v>
      </c>
      <c r="BO134" s="19">
        <v>0</v>
      </c>
      <c r="BP134" s="19">
        <v>0</v>
      </c>
      <c r="BQ134" s="19">
        <v>0</v>
      </c>
      <c r="BR134" s="19">
        <v>0</v>
      </c>
      <c r="BS134" s="19">
        <v>0</v>
      </c>
      <c r="BT134" s="19">
        <v>0</v>
      </c>
      <c r="BU134" s="19">
        <v>0</v>
      </c>
      <c r="BV134" s="19">
        <v>0</v>
      </c>
      <c r="BW134" s="19">
        <v>0</v>
      </c>
      <c r="BX134" s="19">
        <v>0</v>
      </c>
      <c r="BY134" s="19">
        <v>0</v>
      </c>
      <c r="BZ134" s="19">
        <v>0</v>
      </c>
      <c r="CA134" s="18" t="str">
        <f t="shared" si="56"/>
        <v>15</v>
      </c>
      <c r="CB134" s="18" t="s">
        <v>25</v>
      </c>
      <c r="CC134" s="18">
        <f t="shared" si="55"/>
        <v>137</v>
      </c>
      <c r="CD134" s="16" t="str">
        <f t="shared" si="57"/>
        <v>7B010189AA012800650066006700680069006A006B006C006D006E00C900CA00CB00CC00CD00CE00CF00D000D100D2012D012E012F0130013101320133013401350136019101920193019401950196FFFF01980199019A000000000000000000000000000000000000000000000000000000000000000000000000000000000000000000000000157D</v>
      </c>
      <c r="CE134" s="95">
        <v>133</v>
      </c>
      <c r="CF134" s="21"/>
      <c r="CG134" s="18" t="str">
        <f t="shared" si="58"/>
        <v>00</v>
      </c>
      <c r="CH134" s="18">
        <f t="shared" si="59"/>
        <v>0</v>
      </c>
      <c r="CI134" s="20"/>
      <c r="CJ134" s="21"/>
    </row>
    <row r="135" spans="1:88" ht="49.5">
      <c r="A135" s="27"/>
      <c r="B135" s="169">
        <v>81</v>
      </c>
      <c r="C135" s="105" t="s">
        <v>462</v>
      </c>
      <c r="D135" s="104" t="s">
        <v>739</v>
      </c>
      <c r="E135" s="16">
        <v>1</v>
      </c>
      <c r="F135" s="101" t="str">
        <f t="shared" si="41"/>
        <v>00000</v>
      </c>
      <c r="G135" s="25">
        <v>0</v>
      </c>
      <c r="H135" s="18" t="s">
        <v>18</v>
      </c>
      <c r="I135" s="18">
        <v>1</v>
      </c>
      <c r="J135" s="18">
        <v>1</v>
      </c>
      <c r="K135" s="18">
        <v>89</v>
      </c>
      <c r="L135" s="18" t="s">
        <v>505</v>
      </c>
      <c r="M135" s="18">
        <v>1</v>
      </c>
      <c r="N135" s="18">
        <v>28</v>
      </c>
      <c r="O135" s="19">
        <v>65</v>
      </c>
      <c r="P135" s="19">
        <v>66</v>
      </c>
      <c r="Q135" s="19">
        <v>67</v>
      </c>
      <c r="R135" s="19">
        <v>68</v>
      </c>
      <c r="S135" s="19">
        <v>69</v>
      </c>
      <c r="T135" s="19" t="s">
        <v>507</v>
      </c>
      <c r="U135" s="19" t="s">
        <v>508</v>
      </c>
      <c r="V135" s="19" t="s">
        <v>509</v>
      </c>
      <c r="W135" s="19" t="s">
        <v>510</v>
      </c>
      <c r="X135" s="19" t="s">
        <v>511</v>
      </c>
      <c r="Y135" s="19" t="s">
        <v>512</v>
      </c>
      <c r="Z135" s="19" t="s">
        <v>513</v>
      </c>
      <c r="AA135" s="19" t="s">
        <v>514</v>
      </c>
      <c r="AB135" s="19" t="s">
        <v>515</v>
      </c>
      <c r="AC135" s="19" t="s">
        <v>516</v>
      </c>
      <c r="AD135" s="19" t="s">
        <v>517</v>
      </c>
      <c r="AE135" s="19" t="s">
        <v>518</v>
      </c>
      <c r="AF135" s="19" t="s">
        <v>519</v>
      </c>
      <c r="AG135" s="19" t="s">
        <v>520</v>
      </c>
      <c r="AH135" s="19" t="s">
        <v>521</v>
      </c>
      <c r="AI135" s="19" t="s">
        <v>522</v>
      </c>
      <c r="AJ135" s="19" t="s">
        <v>523</v>
      </c>
      <c r="AK135" s="19" t="s">
        <v>524</v>
      </c>
      <c r="AL135" s="19">
        <v>130</v>
      </c>
      <c r="AM135" s="19">
        <v>131</v>
      </c>
      <c r="AN135" s="19">
        <v>132</v>
      </c>
      <c r="AO135" s="19">
        <v>133</v>
      </c>
      <c r="AP135" s="19">
        <v>134</v>
      </c>
      <c r="AQ135" s="19">
        <v>135</v>
      </c>
      <c r="AR135" s="19">
        <v>136</v>
      </c>
      <c r="AS135" s="19">
        <v>191</v>
      </c>
      <c r="AT135" s="19">
        <v>192</v>
      </c>
      <c r="AU135" s="19">
        <v>193</v>
      </c>
      <c r="AV135" s="19">
        <v>194</v>
      </c>
      <c r="AW135" s="19">
        <v>195</v>
      </c>
      <c r="AX135" s="19">
        <v>196</v>
      </c>
      <c r="AY135" s="19">
        <v>197</v>
      </c>
      <c r="AZ135" s="26">
        <f>G135</f>
        <v>0</v>
      </c>
      <c r="BA135" s="19">
        <v>199</v>
      </c>
      <c r="BB135" s="19" t="s">
        <v>525</v>
      </c>
      <c r="BC135" s="19">
        <v>0</v>
      </c>
      <c r="BD135" s="19">
        <v>0</v>
      </c>
      <c r="BE135" s="19">
        <v>0</v>
      </c>
      <c r="BF135" s="19">
        <v>0</v>
      </c>
      <c r="BG135" s="19">
        <v>0</v>
      </c>
      <c r="BH135" s="19">
        <v>0</v>
      </c>
      <c r="BI135" s="19">
        <v>0</v>
      </c>
      <c r="BJ135" s="19">
        <v>0</v>
      </c>
      <c r="BK135" s="19">
        <v>0</v>
      </c>
      <c r="BL135" s="19">
        <v>0</v>
      </c>
      <c r="BM135" s="19">
        <v>0</v>
      </c>
      <c r="BN135" s="19">
        <v>0</v>
      </c>
      <c r="BO135" s="19">
        <v>0</v>
      </c>
      <c r="BP135" s="19">
        <v>0</v>
      </c>
      <c r="BQ135" s="19">
        <v>0</v>
      </c>
      <c r="BR135" s="19">
        <v>0</v>
      </c>
      <c r="BS135" s="19">
        <v>0</v>
      </c>
      <c r="BT135" s="19">
        <v>0</v>
      </c>
      <c r="BU135" s="19">
        <v>0</v>
      </c>
      <c r="BV135" s="19">
        <v>0</v>
      </c>
      <c r="BW135" s="19">
        <v>0</v>
      </c>
      <c r="BX135" s="19">
        <v>0</v>
      </c>
      <c r="BY135" s="19">
        <v>0</v>
      </c>
      <c r="BZ135" s="19">
        <v>0</v>
      </c>
      <c r="CA135" s="18" t="str">
        <f t="shared" si="56"/>
        <v>15</v>
      </c>
      <c r="CB135" s="18" t="s">
        <v>25</v>
      </c>
      <c r="CC135" s="18">
        <f t="shared" si="55"/>
        <v>137</v>
      </c>
      <c r="CD135" s="16" t="str">
        <f t="shared" si="57"/>
        <v>7B010189AA012800650066006700680069006A006B006C006D006E00C900CA00CB00CC00CD00CE00CF00D000D100D2012D012E012F0130013101320133013401350136019101920193019401950196019700000199019A000000000000000000000000000000000000000000000000000000000000000000000000000000000000000000000000157D</v>
      </c>
      <c r="CE135" s="95">
        <v>134</v>
      </c>
      <c r="CF135" s="21"/>
      <c r="CG135" s="18" t="str">
        <f t="shared" si="58"/>
        <v>00</v>
      </c>
      <c r="CH135" s="18">
        <f t="shared" si="59"/>
        <v>0</v>
      </c>
      <c r="CI135" s="20"/>
      <c r="CJ135" s="21"/>
    </row>
    <row r="136" spans="1:88" ht="49.5">
      <c r="A136" s="27"/>
      <c r="B136" s="170"/>
      <c r="C136" s="167" t="s">
        <v>467</v>
      </c>
      <c r="D136" s="104"/>
      <c r="E136" s="16">
        <v>2</v>
      </c>
      <c r="F136" s="101" t="str">
        <f t="shared" si="41"/>
        <v>01516</v>
      </c>
      <c r="G136" s="25" t="s">
        <v>527</v>
      </c>
      <c r="H136" s="18" t="s">
        <v>18</v>
      </c>
      <c r="I136" s="18">
        <v>1</v>
      </c>
      <c r="J136" s="18">
        <v>1</v>
      </c>
      <c r="K136" s="18">
        <v>89</v>
      </c>
      <c r="L136" s="18" t="s">
        <v>505</v>
      </c>
      <c r="M136" s="18">
        <v>1</v>
      </c>
      <c r="N136" s="18">
        <v>28</v>
      </c>
      <c r="O136" s="19">
        <v>65</v>
      </c>
      <c r="P136" s="19">
        <v>66</v>
      </c>
      <c r="Q136" s="19">
        <v>67</v>
      </c>
      <c r="R136" s="19">
        <v>68</v>
      </c>
      <c r="S136" s="19">
        <v>69</v>
      </c>
      <c r="T136" s="19" t="s">
        <v>507</v>
      </c>
      <c r="U136" s="19" t="s">
        <v>508</v>
      </c>
      <c r="V136" s="19" t="s">
        <v>509</v>
      </c>
      <c r="W136" s="19" t="s">
        <v>510</v>
      </c>
      <c r="X136" s="19" t="s">
        <v>511</v>
      </c>
      <c r="Y136" s="19" t="s">
        <v>512</v>
      </c>
      <c r="Z136" s="19" t="s">
        <v>513</v>
      </c>
      <c r="AA136" s="19" t="s">
        <v>514</v>
      </c>
      <c r="AB136" s="19" t="s">
        <v>515</v>
      </c>
      <c r="AC136" s="19" t="s">
        <v>516</v>
      </c>
      <c r="AD136" s="19" t="s">
        <v>517</v>
      </c>
      <c r="AE136" s="19" t="s">
        <v>518</v>
      </c>
      <c r="AF136" s="19" t="s">
        <v>519</v>
      </c>
      <c r="AG136" s="19" t="s">
        <v>520</v>
      </c>
      <c r="AH136" s="19" t="s">
        <v>521</v>
      </c>
      <c r="AI136" s="19" t="s">
        <v>522</v>
      </c>
      <c r="AJ136" s="19" t="s">
        <v>523</v>
      </c>
      <c r="AK136" s="19" t="s">
        <v>524</v>
      </c>
      <c r="AL136" s="19">
        <v>130</v>
      </c>
      <c r="AM136" s="19">
        <v>131</v>
      </c>
      <c r="AN136" s="19">
        <v>132</v>
      </c>
      <c r="AO136" s="19">
        <v>133</v>
      </c>
      <c r="AP136" s="19">
        <v>134</v>
      </c>
      <c r="AQ136" s="19">
        <v>135</v>
      </c>
      <c r="AR136" s="19">
        <v>136</v>
      </c>
      <c r="AS136" s="19">
        <v>191</v>
      </c>
      <c r="AT136" s="19">
        <v>192</v>
      </c>
      <c r="AU136" s="19">
        <v>193</v>
      </c>
      <c r="AV136" s="19">
        <v>194</v>
      </c>
      <c r="AW136" s="19">
        <v>195</v>
      </c>
      <c r="AX136" s="19">
        <v>196</v>
      </c>
      <c r="AY136" s="19">
        <v>197</v>
      </c>
      <c r="AZ136" s="26" t="str">
        <f t="shared" ref="AZ136:AZ137" si="61">G136</f>
        <v>05EC</v>
      </c>
      <c r="BA136" s="19">
        <v>199</v>
      </c>
      <c r="BB136" s="19" t="s">
        <v>525</v>
      </c>
      <c r="BC136" s="19">
        <v>0</v>
      </c>
      <c r="BD136" s="19">
        <v>0</v>
      </c>
      <c r="BE136" s="19">
        <v>0</v>
      </c>
      <c r="BF136" s="19">
        <v>0</v>
      </c>
      <c r="BG136" s="19">
        <v>0</v>
      </c>
      <c r="BH136" s="19">
        <v>0</v>
      </c>
      <c r="BI136" s="19">
        <v>0</v>
      </c>
      <c r="BJ136" s="19">
        <v>0</v>
      </c>
      <c r="BK136" s="19">
        <v>0</v>
      </c>
      <c r="BL136" s="19">
        <v>0</v>
      </c>
      <c r="BM136" s="19">
        <v>0</v>
      </c>
      <c r="BN136" s="19">
        <v>0</v>
      </c>
      <c r="BO136" s="19">
        <v>0</v>
      </c>
      <c r="BP136" s="19">
        <v>0</v>
      </c>
      <c r="BQ136" s="19">
        <v>0</v>
      </c>
      <c r="BR136" s="19">
        <v>0</v>
      </c>
      <c r="BS136" s="19">
        <v>0</v>
      </c>
      <c r="BT136" s="19">
        <v>0</v>
      </c>
      <c r="BU136" s="19">
        <v>0</v>
      </c>
      <c r="BV136" s="19">
        <v>0</v>
      </c>
      <c r="BW136" s="19">
        <v>0</v>
      </c>
      <c r="BX136" s="19">
        <v>0</v>
      </c>
      <c r="BY136" s="19">
        <v>0</v>
      </c>
      <c r="BZ136" s="19">
        <v>0</v>
      </c>
      <c r="CA136" s="18" t="str">
        <f t="shared" si="56"/>
        <v>01</v>
      </c>
      <c r="CB136" s="18" t="s">
        <v>25</v>
      </c>
      <c r="CC136" s="18">
        <f t="shared" si="55"/>
        <v>137</v>
      </c>
      <c r="CD136" s="16" t="str">
        <f t="shared" si="57"/>
        <v>7B010189AA012800650066006700680069006A006B006C006D006E00C900CA00CB00CC00CD00CE00CF00D000D100D2012D012E012F0130013101320133013401350136019101920193019401950196019705EC0199019A000000000000000000000000000000000000000000000000000000000000000000000000000000000000000000000000017D</v>
      </c>
      <c r="CE136" s="95">
        <v>135</v>
      </c>
      <c r="CF136" s="21"/>
      <c r="CG136" s="18" t="str">
        <f t="shared" si="58"/>
        <v>00</v>
      </c>
      <c r="CH136" s="18">
        <f t="shared" si="59"/>
        <v>0</v>
      </c>
      <c r="CI136" s="20"/>
      <c r="CJ136" s="21"/>
    </row>
    <row r="137" spans="1:88" ht="49.5">
      <c r="A137" s="27"/>
      <c r="B137" s="171"/>
      <c r="C137" s="168"/>
      <c r="D137" s="104"/>
      <c r="E137" s="16">
        <v>3</v>
      </c>
      <c r="F137" s="101" t="str">
        <f t="shared" si="41"/>
        <v>65535</v>
      </c>
      <c r="G137" s="25" t="s">
        <v>72</v>
      </c>
      <c r="H137" s="18" t="s">
        <v>18</v>
      </c>
      <c r="I137" s="18">
        <v>1</v>
      </c>
      <c r="J137" s="18">
        <v>1</v>
      </c>
      <c r="K137" s="18">
        <v>89</v>
      </c>
      <c r="L137" s="18" t="s">
        <v>505</v>
      </c>
      <c r="M137" s="18">
        <v>1</v>
      </c>
      <c r="N137" s="18">
        <v>28</v>
      </c>
      <c r="O137" s="19">
        <v>65</v>
      </c>
      <c r="P137" s="19">
        <v>66</v>
      </c>
      <c r="Q137" s="19">
        <v>67</v>
      </c>
      <c r="R137" s="19">
        <v>68</v>
      </c>
      <c r="S137" s="19">
        <v>69</v>
      </c>
      <c r="T137" s="19" t="s">
        <v>507</v>
      </c>
      <c r="U137" s="19" t="s">
        <v>508</v>
      </c>
      <c r="V137" s="19" t="s">
        <v>509</v>
      </c>
      <c r="W137" s="19" t="s">
        <v>510</v>
      </c>
      <c r="X137" s="19" t="s">
        <v>511</v>
      </c>
      <c r="Y137" s="19" t="s">
        <v>512</v>
      </c>
      <c r="Z137" s="19" t="s">
        <v>513</v>
      </c>
      <c r="AA137" s="19" t="s">
        <v>514</v>
      </c>
      <c r="AB137" s="19" t="s">
        <v>515</v>
      </c>
      <c r="AC137" s="19" t="s">
        <v>516</v>
      </c>
      <c r="AD137" s="19" t="s">
        <v>517</v>
      </c>
      <c r="AE137" s="19" t="s">
        <v>518</v>
      </c>
      <c r="AF137" s="19" t="s">
        <v>519</v>
      </c>
      <c r="AG137" s="19" t="s">
        <v>520</v>
      </c>
      <c r="AH137" s="19" t="s">
        <v>521</v>
      </c>
      <c r="AI137" s="19" t="s">
        <v>522</v>
      </c>
      <c r="AJ137" s="19" t="s">
        <v>523</v>
      </c>
      <c r="AK137" s="19" t="s">
        <v>524</v>
      </c>
      <c r="AL137" s="19">
        <v>130</v>
      </c>
      <c r="AM137" s="19">
        <v>131</v>
      </c>
      <c r="AN137" s="19">
        <v>132</v>
      </c>
      <c r="AO137" s="19">
        <v>133</v>
      </c>
      <c r="AP137" s="19">
        <v>134</v>
      </c>
      <c r="AQ137" s="19">
        <v>135</v>
      </c>
      <c r="AR137" s="19">
        <v>136</v>
      </c>
      <c r="AS137" s="19">
        <v>191</v>
      </c>
      <c r="AT137" s="19">
        <v>192</v>
      </c>
      <c r="AU137" s="19">
        <v>193</v>
      </c>
      <c r="AV137" s="19">
        <v>194</v>
      </c>
      <c r="AW137" s="19">
        <v>195</v>
      </c>
      <c r="AX137" s="19">
        <v>196</v>
      </c>
      <c r="AY137" s="19">
        <v>197</v>
      </c>
      <c r="AZ137" s="26" t="str">
        <f t="shared" si="61"/>
        <v>FFFF</v>
      </c>
      <c r="BA137" s="19">
        <v>199</v>
      </c>
      <c r="BB137" s="19" t="s">
        <v>525</v>
      </c>
      <c r="BC137" s="19">
        <v>0</v>
      </c>
      <c r="BD137" s="19">
        <v>0</v>
      </c>
      <c r="BE137" s="19">
        <v>0</v>
      </c>
      <c r="BF137" s="19">
        <v>0</v>
      </c>
      <c r="BG137" s="19">
        <v>0</v>
      </c>
      <c r="BH137" s="19">
        <v>0</v>
      </c>
      <c r="BI137" s="19">
        <v>0</v>
      </c>
      <c r="BJ137" s="19">
        <v>0</v>
      </c>
      <c r="BK137" s="19">
        <v>0</v>
      </c>
      <c r="BL137" s="19">
        <v>0</v>
      </c>
      <c r="BM137" s="19">
        <v>0</v>
      </c>
      <c r="BN137" s="19">
        <v>0</v>
      </c>
      <c r="BO137" s="19">
        <v>0</v>
      </c>
      <c r="BP137" s="19">
        <v>0</v>
      </c>
      <c r="BQ137" s="19">
        <v>0</v>
      </c>
      <c r="BR137" s="19">
        <v>0</v>
      </c>
      <c r="BS137" s="19">
        <v>0</v>
      </c>
      <c r="BT137" s="19">
        <v>0</v>
      </c>
      <c r="BU137" s="19">
        <v>0</v>
      </c>
      <c r="BV137" s="19">
        <v>0</v>
      </c>
      <c r="BW137" s="19">
        <v>0</v>
      </c>
      <c r="BX137" s="19">
        <v>0</v>
      </c>
      <c r="BY137" s="19">
        <v>0</v>
      </c>
      <c r="BZ137" s="19">
        <v>0</v>
      </c>
      <c r="CA137" s="18" t="str">
        <f t="shared" si="56"/>
        <v>14</v>
      </c>
      <c r="CB137" s="18" t="s">
        <v>25</v>
      </c>
      <c r="CC137" s="18">
        <f t="shared" si="55"/>
        <v>137</v>
      </c>
      <c r="CD137" s="16" t="str">
        <f t="shared" si="57"/>
        <v>7B010189AA012800650066006700680069006A006B006C006D006E00C900CA00CB00CC00CD00CE00CF00D000D100D2012D012E012F01300131013201330134013501360191019201930194019501960197FFFF0199019A000000000000000000000000000000000000000000000000000000000000000000000000000000000000000000000000147D</v>
      </c>
      <c r="CE137" s="95">
        <v>136</v>
      </c>
      <c r="CF137" s="21"/>
      <c r="CG137" s="18" t="str">
        <f t="shared" si="58"/>
        <v>00</v>
      </c>
      <c r="CH137" s="18">
        <f t="shared" si="59"/>
        <v>0</v>
      </c>
      <c r="CI137" s="20"/>
      <c r="CJ137" s="21"/>
    </row>
    <row r="138" spans="1:88" ht="49.5">
      <c r="A138" s="27"/>
      <c r="B138" s="169">
        <v>83</v>
      </c>
      <c r="C138" s="105" t="s">
        <v>462</v>
      </c>
      <c r="D138" s="104" t="s">
        <v>739</v>
      </c>
      <c r="E138" s="16">
        <v>1</v>
      </c>
      <c r="F138" s="101" t="str">
        <f t="shared" si="41"/>
        <v>00000</v>
      </c>
      <c r="G138" s="25">
        <v>0</v>
      </c>
      <c r="H138" s="18" t="s">
        <v>18</v>
      </c>
      <c r="I138" s="18">
        <v>1</v>
      </c>
      <c r="J138" s="18">
        <v>1</v>
      </c>
      <c r="K138" s="18">
        <v>89</v>
      </c>
      <c r="L138" s="18" t="s">
        <v>505</v>
      </c>
      <c r="M138" s="18">
        <v>1</v>
      </c>
      <c r="N138" s="18">
        <v>28</v>
      </c>
      <c r="O138" s="19">
        <v>65</v>
      </c>
      <c r="P138" s="19">
        <v>66</v>
      </c>
      <c r="Q138" s="19">
        <v>67</v>
      </c>
      <c r="R138" s="19">
        <v>68</v>
      </c>
      <c r="S138" s="19">
        <v>69</v>
      </c>
      <c r="T138" s="19" t="s">
        <v>507</v>
      </c>
      <c r="U138" s="19" t="s">
        <v>508</v>
      </c>
      <c r="V138" s="19" t="s">
        <v>509</v>
      </c>
      <c r="W138" s="19" t="s">
        <v>510</v>
      </c>
      <c r="X138" s="19" t="s">
        <v>511</v>
      </c>
      <c r="Y138" s="19" t="s">
        <v>512</v>
      </c>
      <c r="Z138" s="19" t="s">
        <v>513</v>
      </c>
      <c r="AA138" s="19" t="s">
        <v>514</v>
      </c>
      <c r="AB138" s="19" t="s">
        <v>515</v>
      </c>
      <c r="AC138" s="19" t="s">
        <v>516</v>
      </c>
      <c r="AD138" s="19" t="s">
        <v>517</v>
      </c>
      <c r="AE138" s="19" t="s">
        <v>518</v>
      </c>
      <c r="AF138" s="19" t="s">
        <v>519</v>
      </c>
      <c r="AG138" s="19" t="s">
        <v>520</v>
      </c>
      <c r="AH138" s="19" t="s">
        <v>521</v>
      </c>
      <c r="AI138" s="19" t="s">
        <v>522</v>
      </c>
      <c r="AJ138" s="19" t="s">
        <v>523</v>
      </c>
      <c r="AK138" s="19" t="s">
        <v>524</v>
      </c>
      <c r="AL138" s="19">
        <v>130</v>
      </c>
      <c r="AM138" s="19">
        <v>131</v>
      </c>
      <c r="AN138" s="19">
        <v>132</v>
      </c>
      <c r="AO138" s="19">
        <v>133</v>
      </c>
      <c r="AP138" s="19">
        <v>134</v>
      </c>
      <c r="AQ138" s="19">
        <v>135</v>
      </c>
      <c r="AR138" s="19">
        <v>136</v>
      </c>
      <c r="AS138" s="19">
        <v>191</v>
      </c>
      <c r="AT138" s="19">
        <v>192</v>
      </c>
      <c r="AU138" s="19">
        <v>193</v>
      </c>
      <c r="AV138" s="19">
        <v>194</v>
      </c>
      <c r="AW138" s="19">
        <v>195</v>
      </c>
      <c r="AX138" s="19">
        <v>196</v>
      </c>
      <c r="AY138" s="19">
        <v>197</v>
      </c>
      <c r="AZ138" s="19">
        <v>198</v>
      </c>
      <c r="BA138" s="26">
        <f>G138</f>
        <v>0</v>
      </c>
      <c r="BB138" s="19" t="s">
        <v>525</v>
      </c>
      <c r="BC138" s="19">
        <v>0</v>
      </c>
      <c r="BD138" s="19">
        <v>0</v>
      </c>
      <c r="BE138" s="19">
        <v>0</v>
      </c>
      <c r="BF138" s="19">
        <v>0</v>
      </c>
      <c r="BG138" s="19">
        <v>0</v>
      </c>
      <c r="BH138" s="19">
        <v>0</v>
      </c>
      <c r="BI138" s="19">
        <v>0</v>
      </c>
      <c r="BJ138" s="19">
        <v>0</v>
      </c>
      <c r="BK138" s="19">
        <v>0</v>
      </c>
      <c r="BL138" s="19">
        <v>0</v>
      </c>
      <c r="BM138" s="19">
        <v>0</v>
      </c>
      <c r="BN138" s="19">
        <v>0</v>
      </c>
      <c r="BO138" s="19">
        <v>0</v>
      </c>
      <c r="BP138" s="19">
        <v>0</v>
      </c>
      <c r="BQ138" s="19">
        <v>0</v>
      </c>
      <c r="BR138" s="19">
        <v>0</v>
      </c>
      <c r="BS138" s="19">
        <v>0</v>
      </c>
      <c r="BT138" s="19">
        <v>0</v>
      </c>
      <c r="BU138" s="19">
        <v>0</v>
      </c>
      <c r="BV138" s="19">
        <v>0</v>
      </c>
      <c r="BW138" s="19">
        <v>0</v>
      </c>
      <c r="BX138" s="19">
        <v>0</v>
      </c>
      <c r="BY138" s="19">
        <v>0</v>
      </c>
      <c r="BZ138" s="19">
        <v>0</v>
      </c>
      <c r="CA138" s="18" t="str">
        <f t="shared" si="56"/>
        <v>14</v>
      </c>
      <c r="CB138" s="18" t="s">
        <v>25</v>
      </c>
      <c r="CC138" s="18">
        <f t="shared" si="55"/>
        <v>137</v>
      </c>
      <c r="CD138" s="16" t="str">
        <f t="shared" si="57"/>
        <v>7B010189AA012800650066006700680069006A006B006C006D006E00C900CA00CB00CC00CD00CE00CF00D000D100D2012D012E012F0130013101320133013401350136019101920193019401950196019701980000019A000000000000000000000000000000000000000000000000000000000000000000000000000000000000000000000000147D</v>
      </c>
      <c r="CE138" s="95">
        <v>137</v>
      </c>
      <c r="CF138" s="21"/>
      <c r="CG138" s="18" t="str">
        <f t="shared" si="58"/>
        <v>00</v>
      </c>
      <c r="CH138" s="18">
        <f t="shared" si="59"/>
        <v>0</v>
      </c>
      <c r="CI138" s="20"/>
      <c r="CJ138" s="21"/>
    </row>
    <row r="139" spans="1:88" ht="49.5">
      <c r="A139" s="27"/>
      <c r="B139" s="170"/>
      <c r="C139" s="167" t="s">
        <v>466</v>
      </c>
      <c r="D139" s="104"/>
      <c r="E139" s="16">
        <v>2</v>
      </c>
      <c r="F139" s="101" t="str">
        <f t="shared" si="41"/>
        <v>01516</v>
      </c>
      <c r="G139" s="25" t="s">
        <v>527</v>
      </c>
      <c r="H139" s="18" t="s">
        <v>18</v>
      </c>
      <c r="I139" s="18">
        <v>1</v>
      </c>
      <c r="J139" s="18">
        <v>1</v>
      </c>
      <c r="K139" s="18">
        <v>89</v>
      </c>
      <c r="L139" s="18" t="s">
        <v>505</v>
      </c>
      <c r="M139" s="18">
        <v>1</v>
      </c>
      <c r="N139" s="18">
        <v>28</v>
      </c>
      <c r="O139" s="19">
        <v>65</v>
      </c>
      <c r="P139" s="19">
        <v>66</v>
      </c>
      <c r="Q139" s="19">
        <v>67</v>
      </c>
      <c r="R139" s="19">
        <v>68</v>
      </c>
      <c r="S139" s="19">
        <v>69</v>
      </c>
      <c r="T139" s="19" t="s">
        <v>507</v>
      </c>
      <c r="U139" s="19" t="s">
        <v>508</v>
      </c>
      <c r="V139" s="19" t="s">
        <v>509</v>
      </c>
      <c r="W139" s="19" t="s">
        <v>510</v>
      </c>
      <c r="X139" s="19" t="s">
        <v>511</v>
      </c>
      <c r="Y139" s="19" t="s">
        <v>512</v>
      </c>
      <c r="Z139" s="19" t="s">
        <v>513</v>
      </c>
      <c r="AA139" s="19" t="s">
        <v>514</v>
      </c>
      <c r="AB139" s="19" t="s">
        <v>515</v>
      </c>
      <c r="AC139" s="19" t="s">
        <v>516</v>
      </c>
      <c r="AD139" s="19" t="s">
        <v>517</v>
      </c>
      <c r="AE139" s="19" t="s">
        <v>518</v>
      </c>
      <c r="AF139" s="19" t="s">
        <v>519</v>
      </c>
      <c r="AG139" s="19" t="s">
        <v>520</v>
      </c>
      <c r="AH139" s="19" t="s">
        <v>521</v>
      </c>
      <c r="AI139" s="19" t="s">
        <v>522</v>
      </c>
      <c r="AJ139" s="19" t="s">
        <v>523</v>
      </c>
      <c r="AK139" s="19" t="s">
        <v>524</v>
      </c>
      <c r="AL139" s="19">
        <v>130</v>
      </c>
      <c r="AM139" s="19">
        <v>131</v>
      </c>
      <c r="AN139" s="19">
        <v>132</v>
      </c>
      <c r="AO139" s="19">
        <v>133</v>
      </c>
      <c r="AP139" s="19">
        <v>134</v>
      </c>
      <c r="AQ139" s="19">
        <v>135</v>
      </c>
      <c r="AR139" s="19">
        <v>136</v>
      </c>
      <c r="AS139" s="19">
        <v>191</v>
      </c>
      <c r="AT139" s="19">
        <v>192</v>
      </c>
      <c r="AU139" s="19">
        <v>193</v>
      </c>
      <c r="AV139" s="19">
        <v>194</v>
      </c>
      <c r="AW139" s="19">
        <v>195</v>
      </c>
      <c r="AX139" s="19">
        <v>196</v>
      </c>
      <c r="AY139" s="19">
        <v>197</v>
      </c>
      <c r="AZ139" s="19">
        <v>198</v>
      </c>
      <c r="BA139" s="26" t="str">
        <f t="shared" ref="BA139:BA140" si="62">G139</f>
        <v>05EC</v>
      </c>
      <c r="BB139" s="19" t="s">
        <v>525</v>
      </c>
      <c r="BC139" s="19">
        <v>0</v>
      </c>
      <c r="BD139" s="19">
        <v>0</v>
      </c>
      <c r="BE139" s="19">
        <v>0</v>
      </c>
      <c r="BF139" s="19">
        <v>0</v>
      </c>
      <c r="BG139" s="19">
        <v>0</v>
      </c>
      <c r="BH139" s="19">
        <v>0</v>
      </c>
      <c r="BI139" s="19">
        <v>0</v>
      </c>
      <c r="BJ139" s="19">
        <v>0</v>
      </c>
      <c r="BK139" s="19">
        <v>0</v>
      </c>
      <c r="BL139" s="19">
        <v>0</v>
      </c>
      <c r="BM139" s="19">
        <v>0</v>
      </c>
      <c r="BN139" s="19">
        <v>0</v>
      </c>
      <c r="BO139" s="19">
        <v>0</v>
      </c>
      <c r="BP139" s="19">
        <v>0</v>
      </c>
      <c r="BQ139" s="19">
        <v>0</v>
      </c>
      <c r="BR139" s="19">
        <v>0</v>
      </c>
      <c r="BS139" s="19">
        <v>0</v>
      </c>
      <c r="BT139" s="19">
        <v>0</v>
      </c>
      <c r="BU139" s="19">
        <v>0</v>
      </c>
      <c r="BV139" s="19">
        <v>0</v>
      </c>
      <c r="BW139" s="19">
        <v>0</v>
      </c>
      <c r="BX139" s="19">
        <v>0</v>
      </c>
      <c r="BY139" s="19">
        <v>0</v>
      </c>
      <c r="BZ139" s="19">
        <v>0</v>
      </c>
      <c r="CA139" s="18" t="str">
        <f t="shared" si="56"/>
        <v>00</v>
      </c>
      <c r="CB139" s="18" t="s">
        <v>25</v>
      </c>
      <c r="CC139" s="18">
        <f t="shared" si="55"/>
        <v>137</v>
      </c>
      <c r="CD139" s="16" t="str">
        <f t="shared" si="57"/>
        <v>7B010189AA012800650066006700680069006A006B006C006D006E00C900CA00CB00CC00CD00CE00CF00D000D100D2012D012E012F01300131013201330134013501360191019201930194019501960197019805EC019A000000000000000000000000000000000000000000000000000000000000000000000000000000000000000000000000007D</v>
      </c>
      <c r="CE139" s="95">
        <v>138</v>
      </c>
      <c r="CF139" s="21"/>
      <c r="CG139" s="18" t="str">
        <f t="shared" si="58"/>
        <v>00</v>
      </c>
      <c r="CH139" s="18">
        <f t="shared" si="59"/>
        <v>0</v>
      </c>
      <c r="CI139" s="20"/>
      <c r="CJ139" s="21"/>
    </row>
    <row r="140" spans="1:88" ht="49.5">
      <c r="A140" s="27"/>
      <c r="B140" s="171"/>
      <c r="C140" s="168"/>
      <c r="D140" s="104"/>
      <c r="E140" s="16">
        <v>3</v>
      </c>
      <c r="F140" s="101" t="str">
        <f t="shared" si="41"/>
        <v>65535</v>
      </c>
      <c r="G140" s="25" t="s">
        <v>72</v>
      </c>
      <c r="H140" s="18" t="s">
        <v>18</v>
      </c>
      <c r="I140" s="18">
        <v>1</v>
      </c>
      <c r="J140" s="18">
        <v>1</v>
      </c>
      <c r="K140" s="18">
        <v>89</v>
      </c>
      <c r="L140" s="18" t="s">
        <v>505</v>
      </c>
      <c r="M140" s="18">
        <v>1</v>
      </c>
      <c r="N140" s="18">
        <v>28</v>
      </c>
      <c r="O140" s="19">
        <v>65</v>
      </c>
      <c r="P140" s="19">
        <v>66</v>
      </c>
      <c r="Q140" s="19">
        <v>67</v>
      </c>
      <c r="R140" s="19">
        <v>68</v>
      </c>
      <c r="S140" s="19">
        <v>69</v>
      </c>
      <c r="T140" s="19" t="s">
        <v>507</v>
      </c>
      <c r="U140" s="19" t="s">
        <v>508</v>
      </c>
      <c r="V140" s="19" t="s">
        <v>509</v>
      </c>
      <c r="W140" s="19" t="s">
        <v>510</v>
      </c>
      <c r="X140" s="19" t="s">
        <v>511</v>
      </c>
      <c r="Y140" s="19" t="s">
        <v>512</v>
      </c>
      <c r="Z140" s="19" t="s">
        <v>513</v>
      </c>
      <c r="AA140" s="19" t="s">
        <v>514</v>
      </c>
      <c r="AB140" s="19" t="s">
        <v>515</v>
      </c>
      <c r="AC140" s="19" t="s">
        <v>516</v>
      </c>
      <c r="AD140" s="19" t="s">
        <v>517</v>
      </c>
      <c r="AE140" s="19" t="s">
        <v>518</v>
      </c>
      <c r="AF140" s="19" t="s">
        <v>519</v>
      </c>
      <c r="AG140" s="19" t="s">
        <v>520</v>
      </c>
      <c r="AH140" s="19" t="s">
        <v>521</v>
      </c>
      <c r="AI140" s="19" t="s">
        <v>522</v>
      </c>
      <c r="AJ140" s="19" t="s">
        <v>523</v>
      </c>
      <c r="AK140" s="19" t="s">
        <v>524</v>
      </c>
      <c r="AL140" s="19">
        <v>130</v>
      </c>
      <c r="AM140" s="19">
        <v>131</v>
      </c>
      <c r="AN140" s="19">
        <v>132</v>
      </c>
      <c r="AO140" s="19">
        <v>133</v>
      </c>
      <c r="AP140" s="19">
        <v>134</v>
      </c>
      <c r="AQ140" s="19">
        <v>135</v>
      </c>
      <c r="AR140" s="19">
        <v>136</v>
      </c>
      <c r="AS140" s="19">
        <v>191</v>
      </c>
      <c r="AT140" s="19">
        <v>192</v>
      </c>
      <c r="AU140" s="19">
        <v>193</v>
      </c>
      <c r="AV140" s="19">
        <v>194</v>
      </c>
      <c r="AW140" s="19">
        <v>195</v>
      </c>
      <c r="AX140" s="19">
        <v>196</v>
      </c>
      <c r="AY140" s="19">
        <v>197</v>
      </c>
      <c r="AZ140" s="19">
        <v>198</v>
      </c>
      <c r="BA140" s="26" t="str">
        <f t="shared" si="62"/>
        <v>FFFF</v>
      </c>
      <c r="BB140" s="19" t="s">
        <v>525</v>
      </c>
      <c r="BC140" s="19">
        <v>0</v>
      </c>
      <c r="BD140" s="19">
        <v>0</v>
      </c>
      <c r="BE140" s="19">
        <v>0</v>
      </c>
      <c r="BF140" s="19">
        <v>0</v>
      </c>
      <c r="BG140" s="19">
        <v>0</v>
      </c>
      <c r="BH140" s="19">
        <v>0</v>
      </c>
      <c r="BI140" s="19">
        <v>0</v>
      </c>
      <c r="BJ140" s="19">
        <v>0</v>
      </c>
      <c r="BK140" s="19">
        <v>0</v>
      </c>
      <c r="BL140" s="19">
        <v>0</v>
      </c>
      <c r="BM140" s="19">
        <v>0</v>
      </c>
      <c r="BN140" s="19">
        <v>0</v>
      </c>
      <c r="BO140" s="19">
        <v>0</v>
      </c>
      <c r="BP140" s="19">
        <v>0</v>
      </c>
      <c r="BQ140" s="19">
        <v>0</v>
      </c>
      <c r="BR140" s="19">
        <v>0</v>
      </c>
      <c r="BS140" s="19">
        <v>0</v>
      </c>
      <c r="BT140" s="19">
        <v>0</v>
      </c>
      <c r="BU140" s="19">
        <v>0</v>
      </c>
      <c r="BV140" s="19">
        <v>0</v>
      </c>
      <c r="BW140" s="19">
        <v>0</v>
      </c>
      <c r="BX140" s="19">
        <v>0</v>
      </c>
      <c r="BY140" s="19">
        <v>0</v>
      </c>
      <c r="BZ140" s="19">
        <v>0</v>
      </c>
      <c r="CA140" s="18" t="str">
        <f t="shared" si="56"/>
        <v>11</v>
      </c>
      <c r="CB140" s="18" t="s">
        <v>25</v>
      </c>
      <c r="CC140" s="18">
        <f t="shared" si="55"/>
        <v>137</v>
      </c>
      <c r="CD140" s="16" t="str">
        <f t="shared" si="57"/>
        <v>7B010189AA012800650066006700680069006A006B006C006D006E00C900CA00CB00CC00CD00CE00CF00D000D100D2012D012E012F013001310132013301340135013601910192019301940195019601970198FFFF019A000000000000000000000000000000000000000000000000000000000000000000000000000000000000000000000000117D</v>
      </c>
      <c r="CE140" s="95">
        <v>139</v>
      </c>
      <c r="CF140" s="21"/>
      <c r="CG140" s="18" t="str">
        <f t="shared" si="58"/>
        <v>00</v>
      </c>
      <c r="CH140" s="18">
        <f t="shared" si="59"/>
        <v>0</v>
      </c>
      <c r="CI140" s="20"/>
      <c r="CJ140" s="21"/>
    </row>
    <row r="141" spans="1:88" ht="49.5">
      <c r="A141" s="27"/>
      <c r="B141" s="169">
        <v>85</v>
      </c>
      <c r="C141" s="105" t="s">
        <v>462</v>
      </c>
      <c r="D141" s="104" t="s">
        <v>739</v>
      </c>
      <c r="E141" s="16">
        <v>1</v>
      </c>
      <c r="F141" s="101" t="str">
        <f t="shared" si="41"/>
        <v>00000</v>
      </c>
      <c r="G141" s="25">
        <v>0</v>
      </c>
      <c r="H141" s="18" t="s">
        <v>18</v>
      </c>
      <c r="I141" s="18">
        <v>1</v>
      </c>
      <c r="J141" s="18">
        <v>1</v>
      </c>
      <c r="K141" s="18">
        <v>89</v>
      </c>
      <c r="L141" s="18" t="s">
        <v>505</v>
      </c>
      <c r="M141" s="18">
        <v>1</v>
      </c>
      <c r="N141" s="18">
        <v>28</v>
      </c>
      <c r="O141" s="19">
        <v>65</v>
      </c>
      <c r="P141" s="19">
        <v>66</v>
      </c>
      <c r="Q141" s="19">
        <v>67</v>
      </c>
      <c r="R141" s="19">
        <v>68</v>
      </c>
      <c r="S141" s="19">
        <v>69</v>
      </c>
      <c r="T141" s="19" t="s">
        <v>507</v>
      </c>
      <c r="U141" s="19" t="s">
        <v>508</v>
      </c>
      <c r="V141" s="19" t="s">
        <v>509</v>
      </c>
      <c r="W141" s="19" t="s">
        <v>510</v>
      </c>
      <c r="X141" s="19" t="s">
        <v>511</v>
      </c>
      <c r="Y141" s="19" t="s">
        <v>512</v>
      </c>
      <c r="Z141" s="19" t="s">
        <v>513</v>
      </c>
      <c r="AA141" s="19" t="s">
        <v>514</v>
      </c>
      <c r="AB141" s="19" t="s">
        <v>515</v>
      </c>
      <c r="AC141" s="19" t="s">
        <v>516</v>
      </c>
      <c r="AD141" s="19" t="s">
        <v>517</v>
      </c>
      <c r="AE141" s="19" t="s">
        <v>518</v>
      </c>
      <c r="AF141" s="19" t="s">
        <v>519</v>
      </c>
      <c r="AG141" s="19" t="s">
        <v>520</v>
      </c>
      <c r="AH141" s="19" t="s">
        <v>521</v>
      </c>
      <c r="AI141" s="19" t="s">
        <v>522</v>
      </c>
      <c r="AJ141" s="19" t="s">
        <v>523</v>
      </c>
      <c r="AK141" s="19" t="s">
        <v>524</v>
      </c>
      <c r="AL141" s="19">
        <v>130</v>
      </c>
      <c r="AM141" s="19">
        <v>131</v>
      </c>
      <c r="AN141" s="19">
        <v>132</v>
      </c>
      <c r="AO141" s="19">
        <v>133</v>
      </c>
      <c r="AP141" s="19">
        <v>134</v>
      </c>
      <c r="AQ141" s="19">
        <v>135</v>
      </c>
      <c r="AR141" s="19">
        <v>136</v>
      </c>
      <c r="AS141" s="19">
        <v>191</v>
      </c>
      <c r="AT141" s="19">
        <v>192</v>
      </c>
      <c r="AU141" s="19">
        <v>193</v>
      </c>
      <c r="AV141" s="19">
        <v>194</v>
      </c>
      <c r="AW141" s="19">
        <v>195</v>
      </c>
      <c r="AX141" s="19">
        <v>196</v>
      </c>
      <c r="AY141" s="19">
        <v>197</v>
      </c>
      <c r="AZ141" s="19">
        <v>198</v>
      </c>
      <c r="BA141" s="19">
        <v>199</v>
      </c>
      <c r="BB141" s="26">
        <f>G141</f>
        <v>0</v>
      </c>
      <c r="BC141" s="19">
        <v>0</v>
      </c>
      <c r="BD141" s="19">
        <v>0</v>
      </c>
      <c r="BE141" s="19">
        <v>0</v>
      </c>
      <c r="BF141" s="19">
        <v>0</v>
      </c>
      <c r="BG141" s="19">
        <v>0</v>
      </c>
      <c r="BH141" s="19">
        <v>0</v>
      </c>
      <c r="BI141" s="19">
        <v>0</v>
      </c>
      <c r="BJ141" s="19">
        <v>0</v>
      </c>
      <c r="BK141" s="19">
        <v>0</v>
      </c>
      <c r="BL141" s="19">
        <v>0</v>
      </c>
      <c r="BM141" s="19">
        <v>0</v>
      </c>
      <c r="BN141" s="19">
        <v>0</v>
      </c>
      <c r="BO141" s="19">
        <v>0</v>
      </c>
      <c r="BP141" s="19">
        <v>0</v>
      </c>
      <c r="BQ141" s="19">
        <v>0</v>
      </c>
      <c r="BR141" s="19">
        <v>0</v>
      </c>
      <c r="BS141" s="19">
        <v>0</v>
      </c>
      <c r="BT141" s="19">
        <v>0</v>
      </c>
      <c r="BU141" s="19">
        <v>0</v>
      </c>
      <c r="BV141" s="19">
        <v>0</v>
      </c>
      <c r="BW141" s="19">
        <v>0</v>
      </c>
      <c r="BX141" s="19">
        <v>0</v>
      </c>
      <c r="BY141" s="19">
        <v>0</v>
      </c>
      <c r="BZ141" s="19">
        <v>0</v>
      </c>
      <c r="CA141" s="18" t="str">
        <f t="shared" si="56"/>
        <v>11</v>
      </c>
      <c r="CB141" s="18" t="s">
        <v>25</v>
      </c>
      <c r="CC141" s="18">
        <f t="shared" si="55"/>
        <v>137</v>
      </c>
      <c r="CD141" s="16" t="str">
        <f t="shared" si="57"/>
        <v>7B010189AA012800650066006700680069006A006B006C006D006E00C900CA00CB00CC00CD00CE00CF00D000D100D2012D012E012F01300131013201330134013501360191019201930194019501960197019801990000000000000000000000000000000000000000000000000000000000000000000000000000000000000000000000000000117D</v>
      </c>
      <c r="CE141" s="95">
        <v>140</v>
      </c>
      <c r="CF141" s="21"/>
      <c r="CG141" s="18" t="str">
        <f t="shared" si="58"/>
        <v>00</v>
      </c>
      <c r="CH141" s="18">
        <f t="shared" si="59"/>
        <v>0</v>
      </c>
      <c r="CI141" s="20"/>
      <c r="CJ141" s="21"/>
    </row>
    <row r="142" spans="1:88" ht="49.5">
      <c r="A142" s="27"/>
      <c r="B142" s="170"/>
      <c r="C142" s="167" t="s">
        <v>465</v>
      </c>
      <c r="D142" s="104"/>
      <c r="E142" s="16">
        <v>2</v>
      </c>
      <c r="F142" s="101" t="str">
        <f t="shared" si="41"/>
        <v>01516</v>
      </c>
      <c r="G142" s="25" t="s">
        <v>527</v>
      </c>
      <c r="H142" s="18" t="s">
        <v>18</v>
      </c>
      <c r="I142" s="18">
        <v>1</v>
      </c>
      <c r="J142" s="18">
        <v>1</v>
      </c>
      <c r="K142" s="18">
        <v>89</v>
      </c>
      <c r="L142" s="18" t="s">
        <v>505</v>
      </c>
      <c r="M142" s="18">
        <v>1</v>
      </c>
      <c r="N142" s="18">
        <v>28</v>
      </c>
      <c r="O142" s="19">
        <v>65</v>
      </c>
      <c r="P142" s="19">
        <v>66</v>
      </c>
      <c r="Q142" s="19">
        <v>67</v>
      </c>
      <c r="R142" s="19">
        <v>68</v>
      </c>
      <c r="S142" s="19">
        <v>69</v>
      </c>
      <c r="T142" s="19" t="s">
        <v>507</v>
      </c>
      <c r="U142" s="19" t="s">
        <v>508</v>
      </c>
      <c r="V142" s="19" t="s">
        <v>509</v>
      </c>
      <c r="W142" s="19" t="s">
        <v>510</v>
      </c>
      <c r="X142" s="19" t="s">
        <v>511</v>
      </c>
      <c r="Y142" s="19" t="s">
        <v>512</v>
      </c>
      <c r="Z142" s="19" t="s">
        <v>513</v>
      </c>
      <c r="AA142" s="19" t="s">
        <v>514</v>
      </c>
      <c r="AB142" s="19" t="s">
        <v>515</v>
      </c>
      <c r="AC142" s="19" t="s">
        <v>516</v>
      </c>
      <c r="AD142" s="19" t="s">
        <v>517</v>
      </c>
      <c r="AE142" s="19" t="s">
        <v>518</v>
      </c>
      <c r="AF142" s="19" t="s">
        <v>519</v>
      </c>
      <c r="AG142" s="19" t="s">
        <v>520</v>
      </c>
      <c r="AH142" s="19" t="s">
        <v>521</v>
      </c>
      <c r="AI142" s="19" t="s">
        <v>522</v>
      </c>
      <c r="AJ142" s="19" t="s">
        <v>523</v>
      </c>
      <c r="AK142" s="19" t="s">
        <v>524</v>
      </c>
      <c r="AL142" s="19">
        <v>130</v>
      </c>
      <c r="AM142" s="19">
        <v>131</v>
      </c>
      <c r="AN142" s="19">
        <v>132</v>
      </c>
      <c r="AO142" s="19">
        <v>133</v>
      </c>
      <c r="AP142" s="19">
        <v>134</v>
      </c>
      <c r="AQ142" s="19">
        <v>135</v>
      </c>
      <c r="AR142" s="19">
        <v>136</v>
      </c>
      <c r="AS142" s="19">
        <v>191</v>
      </c>
      <c r="AT142" s="19">
        <v>192</v>
      </c>
      <c r="AU142" s="19">
        <v>193</v>
      </c>
      <c r="AV142" s="19">
        <v>194</v>
      </c>
      <c r="AW142" s="19">
        <v>195</v>
      </c>
      <c r="AX142" s="19">
        <v>196</v>
      </c>
      <c r="AY142" s="19">
        <v>197</v>
      </c>
      <c r="AZ142" s="19">
        <v>198</v>
      </c>
      <c r="BA142" s="19">
        <v>199</v>
      </c>
      <c r="BB142" s="26" t="str">
        <f t="shared" ref="BB142:BB143" si="63">G142</f>
        <v>05EC</v>
      </c>
      <c r="BC142" s="19">
        <v>0</v>
      </c>
      <c r="BD142" s="19">
        <v>0</v>
      </c>
      <c r="BE142" s="19">
        <v>0</v>
      </c>
      <c r="BF142" s="19">
        <v>0</v>
      </c>
      <c r="BG142" s="19">
        <v>0</v>
      </c>
      <c r="BH142" s="19">
        <v>0</v>
      </c>
      <c r="BI142" s="19">
        <v>0</v>
      </c>
      <c r="BJ142" s="19">
        <v>0</v>
      </c>
      <c r="BK142" s="19">
        <v>0</v>
      </c>
      <c r="BL142" s="19">
        <v>0</v>
      </c>
      <c r="BM142" s="19">
        <v>0</v>
      </c>
      <c r="BN142" s="19">
        <v>0</v>
      </c>
      <c r="BO142" s="19">
        <v>0</v>
      </c>
      <c r="BP142" s="19">
        <v>0</v>
      </c>
      <c r="BQ142" s="19">
        <v>0</v>
      </c>
      <c r="BR142" s="19">
        <v>0</v>
      </c>
      <c r="BS142" s="19">
        <v>0</v>
      </c>
      <c r="BT142" s="19">
        <v>0</v>
      </c>
      <c r="BU142" s="19">
        <v>0</v>
      </c>
      <c r="BV142" s="19">
        <v>0</v>
      </c>
      <c r="BW142" s="19">
        <v>0</v>
      </c>
      <c r="BX142" s="19">
        <v>0</v>
      </c>
      <c r="BY142" s="19">
        <v>0</v>
      </c>
      <c r="BZ142" s="19">
        <v>0</v>
      </c>
      <c r="CA142" s="18" t="str">
        <f t="shared" si="56"/>
        <v>55</v>
      </c>
      <c r="CB142" s="18" t="s">
        <v>25</v>
      </c>
      <c r="CC142" s="18">
        <f t="shared" si="55"/>
        <v>137</v>
      </c>
      <c r="CD142" s="16" t="str">
        <f t="shared" si="57"/>
        <v>7B010189AA012800650066006700680069006A006B006C006D006E00C900CA00CB00CC00CD00CE00CF00D000D100D2012D012E012F013001310132013301340135013601910192019301940195019601970198019905EC000000000000000000000000000000000000000000000000000000000000000000000000000000000000000000000000557D</v>
      </c>
      <c r="CE142" s="95">
        <v>141</v>
      </c>
      <c r="CF142" s="21"/>
      <c r="CG142" s="18" t="str">
        <f t="shared" si="58"/>
        <v>00</v>
      </c>
      <c r="CH142" s="18">
        <f t="shared" si="59"/>
        <v>0</v>
      </c>
      <c r="CI142" s="20"/>
      <c r="CJ142" s="21"/>
    </row>
    <row r="143" spans="1:88" ht="49.5">
      <c r="A143" s="27"/>
      <c r="B143" s="171"/>
      <c r="C143" s="168"/>
      <c r="D143" s="104"/>
      <c r="E143" s="16">
        <v>3</v>
      </c>
      <c r="F143" s="101" t="str">
        <f t="shared" si="41"/>
        <v>65535</v>
      </c>
      <c r="G143" s="25" t="s">
        <v>72</v>
      </c>
      <c r="H143" s="18" t="s">
        <v>18</v>
      </c>
      <c r="I143" s="18">
        <v>1</v>
      </c>
      <c r="J143" s="18">
        <v>1</v>
      </c>
      <c r="K143" s="18">
        <v>89</v>
      </c>
      <c r="L143" s="18" t="s">
        <v>505</v>
      </c>
      <c r="M143" s="18">
        <v>1</v>
      </c>
      <c r="N143" s="18">
        <v>28</v>
      </c>
      <c r="O143" s="19">
        <v>65</v>
      </c>
      <c r="P143" s="19">
        <v>66</v>
      </c>
      <c r="Q143" s="19">
        <v>67</v>
      </c>
      <c r="R143" s="19">
        <v>68</v>
      </c>
      <c r="S143" s="19">
        <v>69</v>
      </c>
      <c r="T143" s="19" t="s">
        <v>507</v>
      </c>
      <c r="U143" s="19" t="s">
        <v>508</v>
      </c>
      <c r="V143" s="19" t="s">
        <v>509</v>
      </c>
      <c r="W143" s="19" t="s">
        <v>510</v>
      </c>
      <c r="X143" s="19" t="s">
        <v>511</v>
      </c>
      <c r="Y143" s="19" t="s">
        <v>512</v>
      </c>
      <c r="Z143" s="19" t="s">
        <v>513</v>
      </c>
      <c r="AA143" s="19" t="s">
        <v>514</v>
      </c>
      <c r="AB143" s="19" t="s">
        <v>515</v>
      </c>
      <c r="AC143" s="19" t="s">
        <v>516</v>
      </c>
      <c r="AD143" s="19" t="s">
        <v>517</v>
      </c>
      <c r="AE143" s="19" t="s">
        <v>518</v>
      </c>
      <c r="AF143" s="19" t="s">
        <v>519</v>
      </c>
      <c r="AG143" s="19" t="s">
        <v>520</v>
      </c>
      <c r="AH143" s="19" t="s">
        <v>521</v>
      </c>
      <c r="AI143" s="19" t="s">
        <v>522</v>
      </c>
      <c r="AJ143" s="19" t="s">
        <v>523</v>
      </c>
      <c r="AK143" s="19" t="s">
        <v>524</v>
      </c>
      <c r="AL143" s="19">
        <v>130</v>
      </c>
      <c r="AM143" s="19">
        <v>131</v>
      </c>
      <c r="AN143" s="19">
        <v>132</v>
      </c>
      <c r="AO143" s="19">
        <v>133</v>
      </c>
      <c r="AP143" s="19">
        <v>134</v>
      </c>
      <c r="AQ143" s="19">
        <v>135</v>
      </c>
      <c r="AR143" s="19">
        <v>136</v>
      </c>
      <c r="AS143" s="19">
        <v>191</v>
      </c>
      <c r="AT143" s="19">
        <v>192</v>
      </c>
      <c r="AU143" s="19">
        <v>193</v>
      </c>
      <c r="AV143" s="19">
        <v>194</v>
      </c>
      <c r="AW143" s="19">
        <v>195</v>
      </c>
      <c r="AX143" s="19">
        <v>196</v>
      </c>
      <c r="AY143" s="19">
        <v>197</v>
      </c>
      <c r="AZ143" s="19">
        <v>198</v>
      </c>
      <c r="BA143" s="19">
        <v>199</v>
      </c>
      <c r="BB143" s="26" t="str">
        <f t="shared" si="63"/>
        <v>FFFF</v>
      </c>
      <c r="BC143" s="19">
        <v>0</v>
      </c>
      <c r="BD143" s="19">
        <v>0</v>
      </c>
      <c r="BE143" s="19">
        <v>0</v>
      </c>
      <c r="BF143" s="19">
        <v>0</v>
      </c>
      <c r="BG143" s="19">
        <v>0</v>
      </c>
      <c r="BH143" s="19">
        <v>0</v>
      </c>
      <c r="BI143" s="19">
        <v>0</v>
      </c>
      <c r="BJ143" s="19">
        <v>0</v>
      </c>
      <c r="BK143" s="19">
        <v>0</v>
      </c>
      <c r="BL143" s="19">
        <v>0</v>
      </c>
      <c r="BM143" s="19">
        <v>0</v>
      </c>
      <c r="BN143" s="19">
        <v>0</v>
      </c>
      <c r="BO143" s="19">
        <v>0</v>
      </c>
      <c r="BP143" s="19">
        <v>0</v>
      </c>
      <c r="BQ143" s="19">
        <v>0</v>
      </c>
      <c r="BR143" s="19">
        <v>0</v>
      </c>
      <c r="BS143" s="19">
        <v>0</v>
      </c>
      <c r="BT143" s="19">
        <v>0</v>
      </c>
      <c r="BU143" s="19">
        <v>0</v>
      </c>
      <c r="BV143" s="19">
        <v>0</v>
      </c>
      <c r="BW143" s="19">
        <v>0</v>
      </c>
      <c r="BX143" s="19">
        <v>0</v>
      </c>
      <c r="BY143" s="19">
        <v>0</v>
      </c>
      <c r="BZ143" s="19">
        <v>0</v>
      </c>
      <c r="CA143" s="18" t="str">
        <f t="shared" si="56"/>
        <v>10</v>
      </c>
      <c r="CB143" s="18" t="s">
        <v>25</v>
      </c>
      <c r="CC143" s="18">
        <f t="shared" si="55"/>
        <v>137</v>
      </c>
      <c r="CD143" s="16" t="str">
        <f t="shared" si="57"/>
        <v>7B010189AA012800650066006700680069006A006B006C006D006E00C900CA00CB00CC00CD00CE00CF00D000D100D2012D012E012F0130013101320133013401350136019101920193019401950196019701980199FFFF000000000000000000000000000000000000000000000000000000000000000000000000000000000000000000000000107D</v>
      </c>
      <c r="CE143" s="95">
        <v>142</v>
      </c>
      <c r="CF143" s="21"/>
      <c r="CG143" s="18" t="str">
        <f t="shared" si="58"/>
        <v>00</v>
      </c>
      <c r="CH143" s="18">
        <f t="shared" si="59"/>
        <v>0</v>
      </c>
      <c r="CI143" s="20"/>
      <c r="CJ143" s="21"/>
    </row>
    <row r="144" spans="1:88" ht="49.5">
      <c r="A144" s="27"/>
      <c r="B144" s="169">
        <v>87</v>
      </c>
      <c r="C144" s="105" t="s">
        <v>462</v>
      </c>
      <c r="D144" s="104" t="s">
        <v>738</v>
      </c>
      <c r="E144" s="16">
        <v>1</v>
      </c>
      <c r="F144" s="101" t="str">
        <f t="shared" si="41"/>
        <v>00000</v>
      </c>
      <c r="G144" s="25">
        <v>0</v>
      </c>
      <c r="H144" s="18" t="s">
        <v>18</v>
      </c>
      <c r="I144" s="18">
        <v>1</v>
      </c>
      <c r="J144" s="18">
        <v>1</v>
      </c>
      <c r="K144" s="18">
        <v>89</v>
      </c>
      <c r="L144" s="18" t="s">
        <v>505</v>
      </c>
      <c r="M144" s="18">
        <v>1</v>
      </c>
      <c r="N144" s="18">
        <v>28</v>
      </c>
      <c r="O144" s="19">
        <v>65</v>
      </c>
      <c r="P144" s="19">
        <v>66</v>
      </c>
      <c r="Q144" s="19">
        <v>67</v>
      </c>
      <c r="R144" s="19">
        <v>68</v>
      </c>
      <c r="S144" s="19">
        <v>69</v>
      </c>
      <c r="T144" s="19" t="s">
        <v>507</v>
      </c>
      <c r="U144" s="19" t="s">
        <v>508</v>
      </c>
      <c r="V144" s="19" t="s">
        <v>509</v>
      </c>
      <c r="W144" s="19" t="s">
        <v>510</v>
      </c>
      <c r="X144" s="19" t="s">
        <v>511</v>
      </c>
      <c r="Y144" s="19" t="s">
        <v>512</v>
      </c>
      <c r="Z144" s="19" t="s">
        <v>513</v>
      </c>
      <c r="AA144" s="19" t="s">
        <v>514</v>
      </c>
      <c r="AB144" s="19" t="s">
        <v>515</v>
      </c>
      <c r="AC144" s="19" t="s">
        <v>516</v>
      </c>
      <c r="AD144" s="19" t="s">
        <v>517</v>
      </c>
      <c r="AE144" s="19" t="s">
        <v>518</v>
      </c>
      <c r="AF144" s="19" t="s">
        <v>519</v>
      </c>
      <c r="AG144" s="19" t="s">
        <v>520</v>
      </c>
      <c r="AH144" s="19" t="s">
        <v>521</v>
      </c>
      <c r="AI144" s="19" t="s">
        <v>522</v>
      </c>
      <c r="AJ144" s="19" t="s">
        <v>523</v>
      </c>
      <c r="AK144" s="19" t="s">
        <v>524</v>
      </c>
      <c r="AL144" s="19">
        <v>130</v>
      </c>
      <c r="AM144" s="19">
        <v>131</v>
      </c>
      <c r="AN144" s="19">
        <v>132</v>
      </c>
      <c r="AO144" s="19">
        <v>133</v>
      </c>
      <c r="AP144" s="19">
        <v>134</v>
      </c>
      <c r="AQ144" s="19">
        <v>135</v>
      </c>
      <c r="AR144" s="19">
        <v>136</v>
      </c>
      <c r="AS144" s="19">
        <v>191</v>
      </c>
      <c r="AT144" s="19">
        <v>192</v>
      </c>
      <c r="AU144" s="19">
        <v>193</v>
      </c>
      <c r="AV144" s="19">
        <v>194</v>
      </c>
      <c r="AW144" s="19">
        <v>195</v>
      </c>
      <c r="AX144" s="19">
        <v>196</v>
      </c>
      <c r="AY144" s="19">
        <v>197</v>
      </c>
      <c r="AZ144" s="19">
        <v>198</v>
      </c>
      <c r="BA144" s="19">
        <v>199</v>
      </c>
      <c r="BB144" s="19" t="s">
        <v>525</v>
      </c>
      <c r="BC144" s="26">
        <f>G144</f>
        <v>0</v>
      </c>
      <c r="BD144" s="19">
        <v>0</v>
      </c>
      <c r="BE144" s="19">
        <v>0</v>
      </c>
      <c r="BF144" s="19">
        <v>0</v>
      </c>
      <c r="BG144" s="19">
        <v>0</v>
      </c>
      <c r="BH144" s="19">
        <v>0</v>
      </c>
      <c r="BI144" s="19">
        <v>0</v>
      </c>
      <c r="BJ144" s="19">
        <v>0</v>
      </c>
      <c r="BK144" s="19">
        <v>0</v>
      </c>
      <c r="BL144" s="19">
        <v>0</v>
      </c>
      <c r="BM144" s="19">
        <v>0</v>
      </c>
      <c r="BN144" s="19">
        <v>0</v>
      </c>
      <c r="BO144" s="19">
        <v>0</v>
      </c>
      <c r="BP144" s="19">
        <v>0</v>
      </c>
      <c r="BQ144" s="19">
        <v>0</v>
      </c>
      <c r="BR144" s="19">
        <v>0</v>
      </c>
      <c r="BS144" s="19">
        <v>0</v>
      </c>
      <c r="BT144" s="19">
        <v>0</v>
      </c>
      <c r="BU144" s="19">
        <v>0</v>
      </c>
      <c r="BV144" s="19">
        <v>0</v>
      </c>
      <c r="BW144" s="19">
        <v>0</v>
      </c>
      <c r="BX144" s="19">
        <v>0</v>
      </c>
      <c r="BY144" s="19">
        <v>0</v>
      </c>
      <c r="BZ144" s="19">
        <v>0</v>
      </c>
      <c r="CA144" s="18" t="str">
        <f t="shared" si="56"/>
        <v>05</v>
      </c>
      <c r="CB144" s="18" t="s">
        <v>25</v>
      </c>
      <c r="CC144" s="18">
        <f t="shared" si="55"/>
        <v>137</v>
      </c>
      <c r="CD144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144" s="95">
        <v>143</v>
      </c>
      <c r="CF144" s="21"/>
      <c r="CG144" s="18" t="str">
        <f t="shared" si="58"/>
        <v>00</v>
      </c>
      <c r="CH144" s="18">
        <f t="shared" si="59"/>
        <v>0</v>
      </c>
      <c r="CI144" s="20"/>
      <c r="CJ144" s="21"/>
    </row>
    <row r="145" spans="1:88" ht="49.5">
      <c r="A145" s="27"/>
      <c r="B145" s="170"/>
      <c r="C145" s="167" t="s">
        <v>711</v>
      </c>
      <c r="D145" s="104"/>
      <c r="E145" s="16">
        <v>2</v>
      </c>
      <c r="F145" s="101" t="str">
        <f t="shared" si="41"/>
        <v>01516</v>
      </c>
      <c r="G145" s="25" t="s">
        <v>527</v>
      </c>
      <c r="H145" s="18" t="s">
        <v>18</v>
      </c>
      <c r="I145" s="18">
        <v>1</v>
      </c>
      <c r="J145" s="18">
        <v>1</v>
      </c>
      <c r="K145" s="18">
        <v>89</v>
      </c>
      <c r="L145" s="18" t="s">
        <v>505</v>
      </c>
      <c r="M145" s="18">
        <v>1</v>
      </c>
      <c r="N145" s="18">
        <v>28</v>
      </c>
      <c r="O145" s="19">
        <v>65</v>
      </c>
      <c r="P145" s="19">
        <v>66</v>
      </c>
      <c r="Q145" s="19">
        <v>67</v>
      </c>
      <c r="R145" s="19">
        <v>68</v>
      </c>
      <c r="S145" s="19">
        <v>69</v>
      </c>
      <c r="T145" s="19" t="s">
        <v>507</v>
      </c>
      <c r="U145" s="19" t="s">
        <v>508</v>
      </c>
      <c r="V145" s="19" t="s">
        <v>509</v>
      </c>
      <c r="W145" s="19" t="s">
        <v>510</v>
      </c>
      <c r="X145" s="19" t="s">
        <v>511</v>
      </c>
      <c r="Y145" s="19" t="s">
        <v>512</v>
      </c>
      <c r="Z145" s="19" t="s">
        <v>513</v>
      </c>
      <c r="AA145" s="19" t="s">
        <v>514</v>
      </c>
      <c r="AB145" s="19" t="s">
        <v>515</v>
      </c>
      <c r="AC145" s="19" t="s">
        <v>516</v>
      </c>
      <c r="AD145" s="19" t="s">
        <v>517</v>
      </c>
      <c r="AE145" s="19" t="s">
        <v>518</v>
      </c>
      <c r="AF145" s="19" t="s">
        <v>519</v>
      </c>
      <c r="AG145" s="19" t="s">
        <v>520</v>
      </c>
      <c r="AH145" s="19" t="s">
        <v>521</v>
      </c>
      <c r="AI145" s="19" t="s">
        <v>522</v>
      </c>
      <c r="AJ145" s="19" t="s">
        <v>523</v>
      </c>
      <c r="AK145" s="19" t="s">
        <v>524</v>
      </c>
      <c r="AL145" s="19">
        <v>130</v>
      </c>
      <c r="AM145" s="19">
        <v>131</v>
      </c>
      <c r="AN145" s="19">
        <v>132</v>
      </c>
      <c r="AO145" s="19">
        <v>133</v>
      </c>
      <c r="AP145" s="19">
        <v>134</v>
      </c>
      <c r="AQ145" s="19">
        <v>135</v>
      </c>
      <c r="AR145" s="19">
        <v>136</v>
      </c>
      <c r="AS145" s="19">
        <v>191</v>
      </c>
      <c r="AT145" s="19">
        <v>192</v>
      </c>
      <c r="AU145" s="19">
        <v>193</v>
      </c>
      <c r="AV145" s="19">
        <v>194</v>
      </c>
      <c r="AW145" s="19">
        <v>195</v>
      </c>
      <c r="AX145" s="19">
        <v>196</v>
      </c>
      <c r="AY145" s="19">
        <v>197</v>
      </c>
      <c r="AZ145" s="19">
        <v>198</v>
      </c>
      <c r="BA145" s="19">
        <v>199</v>
      </c>
      <c r="BB145" s="19" t="s">
        <v>525</v>
      </c>
      <c r="BC145" s="26" t="str">
        <f t="shared" ref="BC145:BC146" si="64">G145</f>
        <v>05EC</v>
      </c>
      <c r="BD145" s="19">
        <v>0</v>
      </c>
      <c r="BE145" s="19">
        <v>0</v>
      </c>
      <c r="BF145" s="19">
        <v>0</v>
      </c>
      <c r="BG145" s="19">
        <v>0</v>
      </c>
      <c r="BH145" s="19">
        <v>0</v>
      </c>
      <c r="BI145" s="19">
        <v>0</v>
      </c>
      <c r="BJ145" s="19">
        <v>0</v>
      </c>
      <c r="BK145" s="19">
        <v>0</v>
      </c>
      <c r="BL145" s="19">
        <v>0</v>
      </c>
      <c r="BM145" s="19">
        <v>0</v>
      </c>
      <c r="BN145" s="19">
        <v>0</v>
      </c>
      <c r="BO145" s="19">
        <v>0</v>
      </c>
      <c r="BP145" s="19">
        <v>0</v>
      </c>
      <c r="BQ145" s="19">
        <v>0</v>
      </c>
      <c r="BR145" s="19">
        <v>0</v>
      </c>
      <c r="BS145" s="19">
        <v>0</v>
      </c>
      <c r="BT145" s="19">
        <v>0</v>
      </c>
      <c r="BU145" s="19">
        <v>0</v>
      </c>
      <c r="BV145" s="19">
        <v>0</v>
      </c>
      <c r="BW145" s="19">
        <v>0</v>
      </c>
      <c r="BX145" s="19">
        <v>0</v>
      </c>
      <c r="BY145" s="19">
        <v>0</v>
      </c>
      <c r="BZ145" s="19">
        <v>0</v>
      </c>
      <c r="CA145" s="18" t="str">
        <f t="shared" si="56"/>
        <v>11</v>
      </c>
      <c r="CB145" s="18" t="s">
        <v>25</v>
      </c>
      <c r="CC145" s="18">
        <f t="shared" si="55"/>
        <v>137</v>
      </c>
      <c r="CD145" s="16" t="str">
        <f t="shared" si="57"/>
        <v>7B010189AA012800650066006700680069006A006B006C006D006E00C900CA00CB00CC00CD00CE00CF00D000D100D2012D012E012F0130013101320133013401350136019101920193019401950196019701980199019A05EC00000000000000000000000000000000000000000000000000000000000000000000000000000000000000000000117D</v>
      </c>
      <c r="CE145" s="95">
        <v>144</v>
      </c>
      <c r="CF145" s="21"/>
      <c r="CG145" s="18" t="str">
        <f t="shared" si="58"/>
        <v>00</v>
      </c>
      <c r="CH145" s="18">
        <f t="shared" si="59"/>
        <v>0</v>
      </c>
      <c r="CI145" s="20"/>
      <c r="CJ145" s="21"/>
    </row>
    <row r="146" spans="1:88" ht="49.5">
      <c r="A146" s="27"/>
      <c r="B146" s="171"/>
      <c r="C146" s="168"/>
      <c r="D146" s="104"/>
      <c r="E146" s="16">
        <v>3</v>
      </c>
      <c r="F146" s="101" t="str">
        <f t="shared" si="41"/>
        <v>65535</v>
      </c>
      <c r="G146" s="25" t="s">
        <v>72</v>
      </c>
      <c r="H146" s="18" t="s">
        <v>18</v>
      </c>
      <c r="I146" s="18">
        <v>1</v>
      </c>
      <c r="J146" s="18">
        <v>1</v>
      </c>
      <c r="K146" s="18">
        <v>89</v>
      </c>
      <c r="L146" s="18" t="s">
        <v>505</v>
      </c>
      <c r="M146" s="18">
        <v>1</v>
      </c>
      <c r="N146" s="18">
        <v>28</v>
      </c>
      <c r="O146" s="19">
        <v>65</v>
      </c>
      <c r="P146" s="19">
        <v>66</v>
      </c>
      <c r="Q146" s="19">
        <v>67</v>
      </c>
      <c r="R146" s="19">
        <v>68</v>
      </c>
      <c r="S146" s="19">
        <v>69</v>
      </c>
      <c r="T146" s="19" t="s">
        <v>507</v>
      </c>
      <c r="U146" s="19" t="s">
        <v>508</v>
      </c>
      <c r="V146" s="19" t="s">
        <v>509</v>
      </c>
      <c r="W146" s="19" t="s">
        <v>510</v>
      </c>
      <c r="X146" s="19" t="s">
        <v>511</v>
      </c>
      <c r="Y146" s="19" t="s">
        <v>512</v>
      </c>
      <c r="Z146" s="19" t="s">
        <v>513</v>
      </c>
      <c r="AA146" s="19" t="s">
        <v>514</v>
      </c>
      <c r="AB146" s="19" t="s">
        <v>515</v>
      </c>
      <c r="AC146" s="19" t="s">
        <v>516</v>
      </c>
      <c r="AD146" s="19" t="s">
        <v>517</v>
      </c>
      <c r="AE146" s="19" t="s">
        <v>518</v>
      </c>
      <c r="AF146" s="19" t="s">
        <v>519</v>
      </c>
      <c r="AG146" s="19" t="s">
        <v>520</v>
      </c>
      <c r="AH146" s="19" t="s">
        <v>521</v>
      </c>
      <c r="AI146" s="19" t="s">
        <v>522</v>
      </c>
      <c r="AJ146" s="19" t="s">
        <v>523</v>
      </c>
      <c r="AK146" s="19" t="s">
        <v>524</v>
      </c>
      <c r="AL146" s="19">
        <v>130</v>
      </c>
      <c r="AM146" s="19">
        <v>131</v>
      </c>
      <c r="AN146" s="19">
        <v>132</v>
      </c>
      <c r="AO146" s="19">
        <v>133</v>
      </c>
      <c r="AP146" s="19">
        <v>134</v>
      </c>
      <c r="AQ146" s="19">
        <v>135</v>
      </c>
      <c r="AR146" s="19">
        <v>136</v>
      </c>
      <c r="AS146" s="19">
        <v>191</v>
      </c>
      <c r="AT146" s="19">
        <v>192</v>
      </c>
      <c r="AU146" s="19">
        <v>193</v>
      </c>
      <c r="AV146" s="19">
        <v>194</v>
      </c>
      <c r="AW146" s="19">
        <v>195</v>
      </c>
      <c r="AX146" s="19">
        <v>196</v>
      </c>
      <c r="AY146" s="19">
        <v>197</v>
      </c>
      <c r="AZ146" s="19">
        <v>198</v>
      </c>
      <c r="BA146" s="19">
        <v>199</v>
      </c>
      <c r="BB146" s="19" t="s">
        <v>525</v>
      </c>
      <c r="BC146" s="26" t="str">
        <f t="shared" si="64"/>
        <v>FFFF</v>
      </c>
      <c r="BD146" s="19">
        <v>0</v>
      </c>
      <c r="BE146" s="19">
        <v>0</v>
      </c>
      <c r="BF146" s="19">
        <v>0</v>
      </c>
      <c r="BG146" s="19">
        <v>0</v>
      </c>
      <c r="BH146" s="19">
        <v>0</v>
      </c>
      <c r="BI146" s="19">
        <v>0</v>
      </c>
      <c r="BJ146" s="19">
        <v>0</v>
      </c>
      <c r="BK146" s="19">
        <v>0</v>
      </c>
      <c r="BL146" s="19">
        <v>0</v>
      </c>
      <c r="BM146" s="19">
        <v>0</v>
      </c>
      <c r="BN146" s="19">
        <v>0</v>
      </c>
      <c r="BO146" s="19">
        <v>0</v>
      </c>
      <c r="BP146" s="19">
        <v>0</v>
      </c>
      <c r="BQ146" s="19">
        <v>0</v>
      </c>
      <c r="BR146" s="19">
        <v>0</v>
      </c>
      <c r="BS146" s="19">
        <v>0</v>
      </c>
      <c r="BT146" s="19">
        <v>0</v>
      </c>
      <c r="BU146" s="19">
        <v>0</v>
      </c>
      <c r="BV146" s="19">
        <v>0</v>
      </c>
      <c r="BW146" s="19">
        <v>0</v>
      </c>
      <c r="BX146" s="19">
        <v>0</v>
      </c>
      <c r="BY146" s="19">
        <v>0</v>
      </c>
      <c r="BZ146" s="19">
        <v>0</v>
      </c>
      <c r="CA146" s="18" t="str">
        <f t="shared" si="56"/>
        <v>04</v>
      </c>
      <c r="CB146" s="18" t="s">
        <v>25</v>
      </c>
      <c r="CC146" s="18">
        <f t="shared" si="55"/>
        <v>137</v>
      </c>
      <c r="CD146" s="16" t="str">
        <f t="shared" si="57"/>
        <v>7B010189AA012800650066006700680069006A006B006C006D006E00C900CA00CB00CC00CD00CE00CF00D000D100D2012D012E012F0130013101320133013401350136019101920193019401950196019701980199019AFFFF00000000000000000000000000000000000000000000000000000000000000000000000000000000000000000000047D</v>
      </c>
      <c r="CE146" s="95">
        <v>145</v>
      </c>
      <c r="CF146" s="21"/>
      <c r="CG146" s="18" t="str">
        <f t="shared" si="58"/>
        <v>00</v>
      </c>
      <c r="CH146" s="18">
        <f t="shared" si="59"/>
        <v>0</v>
      </c>
      <c r="CI146" s="20"/>
      <c r="CJ146" s="21"/>
    </row>
    <row r="147" spans="1:88" ht="49.5">
      <c r="A147" s="27"/>
      <c r="B147" s="169">
        <v>89</v>
      </c>
      <c r="C147" s="105" t="s">
        <v>462</v>
      </c>
      <c r="D147" s="104" t="s">
        <v>738</v>
      </c>
      <c r="E147" s="16">
        <v>1</v>
      </c>
      <c r="F147" s="101" t="str">
        <f t="shared" si="41"/>
        <v>00000</v>
      </c>
      <c r="G147" s="25">
        <v>0</v>
      </c>
      <c r="H147" s="18" t="s">
        <v>18</v>
      </c>
      <c r="I147" s="18">
        <v>1</v>
      </c>
      <c r="J147" s="18">
        <v>1</v>
      </c>
      <c r="K147" s="18">
        <v>89</v>
      </c>
      <c r="L147" s="18" t="s">
        <v>505</v>
      </c>
      <c r="M147" s="18">
        <v>1</v>
      </c>
      <c r="N147" s="18">
        <v>28</v>
      </c>
      <c r="O147" s="19">
        <v>65</v>
      </c>
      <c r="P147" s="19">
        <v>66</v>
      </c>
      <c r="Q147" s="19">
        <v>67</v>
      </c>
      <c r="R147" s="19">
        <v>68</v>
      </c>
      <c r="S147" s="19">
        <v>69</v>
      </c>
      <c r="T147" s="19" t="s">
        <v>507</v>
      </c>
      <c r="U147" s="19" t="s">
        <v>508</v>
      </c>
      <c r="V147" s="19" t="s">
        <v>509</v>
      </c>
      <c r="W147" s="19" t="s">
        <v>510</v>
      </c>
      <c r="X147" s="19" t="s">
        <v>511</v>
      </c>
      <c r="Y147" s="19" t="s">
        <v>512</v>
      </c>
      <c r="Z147" s="19" t="s">
        <v>513</v>
      </c>
      <c r="AA147" s="19" t="s">
        <v>514</v>
      </c>
      <c r="AB147" s="19" t="s">
        <v>515</v>
      </c>
      <c r="AC147" s="19" t="s">
        <v>516</v>
      </c>
      <c r="AD147" s="19" t="s">
        <v>517</v>
      </c>
      <c r="AE147" s="19" t="s">
        <v>518</v>
      </c>
      <c r="AF147" s="19" t="s">
        <v>519</v>
      </c>
      <c r="AG147" s="19" t="s">
        <v>520</v>
      </c>
      <c r="AH147" s="19" t="s">
        <v>521</v>
      </c>
      <c r="AI147" s="19" t="s">
        <v>522</v>
      </c>
      <c r="AJ147" s="19" t="s">
        <v>523</v>
      </c>
      <c r="AK147" s="19" t="s">
        <v>524</v>
      </c>
      <c r="AL147" s="19">
        <v>130</v>
      </c>
      <c r="AM147" s="19">
        <v>131</v>
      </c>
      <c r="AN147" s="19">
        <v>132</v>
      </c>
      <c r="AO147" s="19">
        <v>133</v>
      </c>
      <c r="AP147" s="19">
        <v>134</v>
      </c>
      <c r="AQ147" s="19">
        <v>135</v>
      </c>
      <c r="AR147" s="19">
        <v>136</v>
      </c>
      <c r="AS147" s="19">
        <v>191</v>
      </c>
      <c r="AT147" s="19">
        <v>192</v>
      </c>
      <c r="AU147" s="19">
        <v>193</v>
      </c>
      <c r="AV147" s="19">
        <v>194</v>
      </c>
      <c r="AW147" s="19">
        <v>195</v>
      </c>
      <c r="AX147" s="19">
        <v>196</v>
      </c>
      <c r="AY147" s="19">
        <v>197</v>
      </c>
      <c r="AZ147" s="19">
        <v>198</v>
      </c>
      <c r="BA147" s="19">
        <v>199</v>
      </c>
      <c r="BB147" s="19" t="s">
        <v>525</v>
      </c>
      <c r="BC147" s="19">
        <v>0</v>
      </c>
      <c r="BD147" s="26">
        <f>G147</f>
        <v>0</v>
      </c>
      <c r="BE147" s="19">
        <v>0</v>
      </c>
      <c r="BF147" s="19">
        <v>0</v>
      </c>
      <c r="BG147" s="19">
        <v>0</v>
      </c>
      <c r="BH147" s="19">
        <v>0</v>
      </c>
      <c r="BI147" s="19">
        <v>0</v>
      </c>
      <c r="BJ147" s="19">
        <v>0</v>
      </c>
      <c r="BK147" s="19">
        <v>0</v>
      </c>
      <c r="BL147" s="19">
        <v>0</v>
      </c>
      <c r="BM147" s="19">
        <v>0</v>
      </c>
      <c r="BN147" s="19">
        <v>0</v>
      </c>
      <c r="BO147" s="19">
        <v>0</v>
      </c>
      <c r="BP147" s="19">
        <v>0</v>
      </c>
      <c r="BQ147" s="19">
        <v>0</v>
      </c>
      <c r="BR147" s="19">
        <v>0</v>
      </c>
      <c r="BS147" s="19">
        <v>0</v>
      </c>
      <c r="BT147" s="19">
        <v>0</v>
      </c>
      <c r="BU147" s="19">
        <v>0</v>
      </c>
      <c r="BV147" s="19">
        <v>0</v>
      </c>
      <c r="BW147" s="19">
        <v>0</v>
      </c>
      <c r="BX147" s="19">
        <v>0</v>
      </c>
      <c r="BY147" s="19">
        <v>0</v>
      </c>
      <c r="BZ147" s="19">
        <v>0</v>
      </c>
      <c r="CA147" s="18" t="str">
        <f t="shared" si="56"/>
        <v>05</v>
      </c>
      <c r="CB147" s="18" t="s">
        <v>25</v>
      </c>
      <c r="CC147" s="18">
        <f t="shared" si="55"/>
        <v>137</v>
      </c>
      <c r="CD147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147" s="95">
        <v>146</v>
      </c>
      <c r="CF147" s="21"/>
      <c r="CG147" s="18" t="str">
        <f t="shared" si="58"/>
        <v>00</v>
      </c>
      <c r="CH147" s="18">
        <f t="shared" si="59"/>
        <v>0</v>
      </c>
      <c r="CI147" s="20"/>
      <c r="CJ147" s="21"/>
    </row>
    <row r="148" spans="1:88" ht="49.5">
      <c r="A148" s="27"/>
      <c r="B148" s="170"/>
      <c r="C148" s="167" t="s">
        <v>711</v>
      </c>
      <c r="D148" s="104"/>
      <c r="E148" s="16">
        <v>2</v>
      </c>
      <c r="F148" s="101" t="str">
        <f t="shared" si="41"/>
        <v>01516</v>
      </c>
      <c r="G148" s="25" t="s">
        <v>527</v>
      </c>
      <c r="H148" s="18" t="s">
        <v>18</v>
      </c>
      <c r="I148" s="18">
        <v>1</v>
      </c>
      <c r="J148" s="18">
        <v>1</v>
      </c>
      <c r="K148" s="18">
        <v>89</v>
      </c>
      <c r="L148" s="18" t="s">
        <v>505</v>
      </c>
      <c r="M148" s="18">
        <v>1</v>
      </c>
      <c r="N148" s="18">
        <v>28</v>
      </c>
      <c r="O148" s="19">
        <v>65</v>
      </c>
      <c r="P148" s="19">
        <v>66</v>
      </c>
      <c r="Q148" s="19">
        <v>67</v>
      </c>
      <c r="R148" s="19">
        <v>68</v>
      </c>
      <c r="S148" s="19">
        <v>69</v>
      </c>
      <c r="T148" s="19" t="s">
        <v>507</v>
      </c>
      <c r="U148" s="19" t="s">
        <v>508</v>
      </c>
      <c r="V148" s="19" t="s">
        <v>509</v>
      </c>
      <c r="W148" s="19" t="s">
        <v>510</v>
      </c>
      <c r="X148" s="19" t="s">
        <v>511</v>
      </c>
      <c r="Y148" s="19" t="s">
        <v>512</v>
      </c>
      <c r="Z148" s="19" t="s">
        <v>513</v>
      </c>
      <c r="AA148" s="19" t="s">
        <v>514</v>
      </c>
      <c r="AB148" s="19" t="s">
        <v>515</v>
      </c>
      <c r="AC148" s="19" t="s">
        <v>516</v>
      </c>
      <c r="AD148" s="19" t="s">
        <v>517</v>
      </c>
      <c r="AE148" s="19" t="s">
        <v>518</v>
      </c>
      <c r="AF148" s="19" t="s">
        <v>519</v>
      </c>
      <c r="AG148" s="19" t="s">
        <v>520</v>
      </c>
      <c r="AH148" s="19" t="s">
        <v>521</v>
      </c>
      <c r="AI148" s="19" t="s">
        <v>522</v>
      </c>
      <c r="AJ148" s="19" t="s">
        <v>523</v>
      </c>
      <c r="AK148" s="19" t="s">
        <v>524</v>
      </c>
      <c r="AL148" s="19">
        <v>130</v>
      </c>
      <c r="AM148" s="19">
        <v>131</v>
      </c>
      <c r="AN148" s="19">
        <v>132</v>
      </c>
      <c r="AO148" s="19">
        <v>133</v>
      </c>
      <c r="AP148" s="19">
        <v>134</v>
      </c>
      <c r="AQ148" s="19">
        <v>135</v>
      </c>
      <c r="AR148" s="19">
        <v>136</v>
      </c>
      <c r="AS148" s="19">
        <v>191</v>
      </c>
      <c r="AT148" s="19">
        <v>192</v>
      </c>
      <c r="AU148" s="19">
        <v>193</v>
      </c>
      <c r="AV148" s="19">
        <v>194</v>
      </c>
      <c r="AW148" s="19">
        <v>195</v>
      </c>
      <c r="AX148" s="19">
        <v>196</v>
      </c>
      <c r="AY148" s="19">
        <v>197</v>
      </c>
      <c r="AZ148" s="19">
        <v>198</v>
      </c>
      <c r="BA148" s="19">
        <v>199</v>
      </c>
      <c r="BB148" s="19" t="s">
        <v>525</v>
      </c>
      <c r="BC148" s="19">
        <v>0</v>
      </c>
      <c r="BD148" s="26" t="str">
        <f t="shared" ref="BD148:BD149" si="65">G148</f>
        <v>05EC</v>
      </c>
      <c r="BE148" s="19">
        <v>0</v>
      </c>
      <c r="BF148" s="19">
        <v>0</v>
      </c>
      <c r="BG148" s="19">
        <v>0</v>
      </c>
      <c r="BH148" s="19">
        <v>0</v>
      </c>
      <c r="BI148" s="19">
        <v>0</v>
      </c>
      <c r="BJ148" s="19">
        <v>0</v>
      </c>
      <c r="BK148" s="19">
        <v>0</v>
      </c>
      <c r="BL148" s="19">
        <v>0</v>
      </c>
      <c r="BM148" s="19">
        <v>0</v>
      </c>
      <c r="BN148" s="19">
        <v>0</v>
      </c>
      <c r="BO148" s="19">
        <v>0</v>
      </c>
      <c r="BP148" s="19">
        <v>0</v>
      </c>
      <c r="BQ148" s="19">
        <v>0</v>
      </c>
      <c r="BR148" s="19">
        <v>0</v>
      </c>
      <c r="BS148" s="19">
        <v>0</v>
      </c>
      <c r="BT148" s="19">
        <v>0</v>
      </c>
      <c r="BU148" s="19">
        <v>0</v>
      </c>
      <c r="BV148" s="19">
        <v>0</v>
      </c>
      <c r="BW148" s="19">
        <v>0</v>
      </c>
      <c r="BX148" s="19">
        <v>0</v>
      </c>
      <c r="BY148" s="19">
        <v>0</v>
      </c>
      <c r="BZ148" s="19">
        <v>0</v>
      </c>
      <c r="CA148" s="18" t="str">
        <f t="shared" si="56"/>
        <v>11</v>
      </c>
      <c r="CB148" s="18" t="s">
        <v>25</v>
      </c>
      <c r="CC148" s="18">
        <f t="shared" si="55"/>
        <v>137</v>
      </c>
      <c r="CD148" s="16" t="str">
        <f t="shared" si="57"/>
        <v>7B010189AA012800650066006700680069006A006B006C006D006E00C900CA00CB00CC00CD00CE00CF00D000D100D2012D012E012F0130013101320133013401350136019101920193019401950196019701980199019A000005EC0000000000000000000000000000000000000000000000000000000000000000000000000000000000000000117D</v>
      </c>
      <c r="CE148" s="95">
        <v>147</v>
      </c>
      <c r="CF148" s="21"/>
      <c r="CG148" s="18" t="str">
        <f t="shared" si="58"/>
        <v>00</v>
      </c>
      <c r="CH148" s="18">
        <f t="shared" si="59"/>
        <v>0</v>
      </c>
      <c r="CI148" s="20"/>
      <c r="CJ148" s="21"/>
    </row>
    <row r="149" spans="1:88" ht="49.5">
      <c r="A149" s="27"/>
      <c r="B149" s="171"/>
      <c r="C149" s="168"/>
      <c r="D149" s="104"/>
      <c r="E149" s="16">
        <v>3</v>
      </c>
      <c r="F149" s="101" t="str">
        <f t="shared" si="41"/>
        <v>65535</v>
      </c>
      <c r="G149" s="25" t="s">
        <v>72</v>
      </c>
      <c r="H149" s="18" t="s">
        <v>18</v>
      </c>
      <c r="I149" s="18">
        <v>1</v>
      </c>
      <c r="J149" s="18">
        <v>1</v>
      </c>
      <c r="K149" s="18">
        <v>89</v>
      </c>
      <c r="L149" s="18" t="s">
        <v>505</v>
      </c>
      <c r="M149" s="18">
        <v>1</v>
      </c>
      <c r="N149" s="18">
        <v>28</v>
      </c>
      <c r="O149" s="19">
        <v>65</v>
      </c>
      <c r="P149" s="19">
        <v>66</v>
      </c>
      <c r="Q149" s="19">
        <v>67</v>
      </c>
      <c r="R149" s="19">
        <v>68</v>
      </c>
      <c r="S149" s="19">
        <v>69</v>
      </c>
      <c r="T149" s="19" t="s">
        <v>507</v>
      </c>
      <c r="U149" s="19" t="s">
        <v>508</v>
      </c>
      <c r="V149" s="19" t="s">
        <v>509</v>
      </c>
      <c r="W149" s="19" t="s">
        <v>510</v>
      </c>
      <c r="X149" s="19" t="s">
        <v>511</v>
      </c>
      <c r="Y149" s="19" t="s">
        <v>512</v>
      </c>
      <c r="Z149" s="19" t="s">
        <v>513</v>
      </c>
      <c r="AA149" s="19" t="s">
        <v>514</v>
      </c>
      <c r="AB149" s="19" t="s">
        <v>515</v>
      </c>
      <c r="AC149" s="19" t="s">
        <v>516</v>
      </c>
      <c r="AD149" s="19" t="s">
        <v>517</v>
      </c>
      <c r="AE149" s="19" t="s">
        <v>518</v>
      </c>
      <c r="AF149" s="19" t="s">
        <v>519</v>
      </c>
      <c r="AG149" s="19" t="s">
        <v>520</v>
      </c>
      <c r="AH149" s="19" t="s">
        <v>521</v>
      </c>
      <c r="AI149" s="19" t="s">
        <v>522</v>
      </c>
      <c r="AJ149" s="19" t="s">
        <v>523</v>
      </c>
      <c r="AK149" s="19" t="s">
        <v>524</v>
      </c>
      <c r="AL149" s="19">
        <v>130</v>
      </c>
      <c r="AM149" s="19">
        <v>131</v>
      </c>
      <c r="AN149" s="19">
        <v>132</v>
      </c>
      <c r="AO149" s="19">
        <v>133</v>
      </c>
      <c r="AP149" s="19">
        <v>134</v>
      </c>
      <c r="AQ149" s="19">
        <v>135</v>
      </c>
      <c r="AR149" s="19">
        <v>136</v>
      </c>
      <c r="AS149" s="19">
        <v>191</v>
      </c>
      <c r="AT149" s="19">
        <v>192</v>
      </c>
      <c r="AU149" s="19">
        <v>193</v>
      </c>
      <c r="AV149" s="19">
        <v>194</v>
      </c>
      <c r="AW149" s="19">
        <v>195</v>
      </c>
      <c r="AX149" s="19">
        <v>196</v>
      </c>
      <c r="AY149" s="19">
        <v>197</v>
      </c>
      <c r="AZ149" s="19">
        <v>198</v>
      </c>
      <c r="BA149" s="19">
        <v>199</v>
      </c>
      <c r="BB149" s="19" t="s">
        <v>525</v>
      </c>
      <c r="BC149" s="19">
        <v>0</v>
      </c>
      <c r="BD149" s="26" t="str">
        <f t="shared" si="65"/>
        <v>FFFF</v>
      </c>
      <c r="BE149" s="19">
        <v>0</v>
      </c>
      <c r="BF149" s="19">
        <v>0</v>
      </c>
      <c r="BG149" s="19">
        <v>0</v>
      </c>
      <c r="BH149" s="19">
        <v>0</v>
      </c>
      <c r="BI149" s="19">
        <v>0</v>
      </c>
      <c r="BJ149" s="19">
        <v>0</v>
      </c>
      <c r="BK149" s="19">
        <v>0</v>
      </c>
      <c r="BL149" s="19">
        <v>0</v>
      </c>
      <c r="BM149" s="19">
        <v>0</v>
      </c>
      <c r="BN149" s="19">
        <v>0</v>
      </c>
      <c r="BO149" s="19">
        <v>0</v>
      </c>
      <c r="BP149" s="19">
        <v>0</v>
      </c>
      <c r="BQ149" s="19">
        <v>0</v>
      </c>
      <c r="BR149" s="19">
        <v>0</v>
      </c>
      <c r="BS149" s="19">
        <v>0</v>
      </c>
      <c r="BT149" s="19">
        <v>0</v>
      </c>
      <c r="BU149" s="19">
        <v>0</v>
      </c>
      <c r="BV149" s="19">
        <v>0</v>
      </c>
      <c r="BW149" s="19">
        <v>0</v>
      </c>
      <c r="BX149" s="19">
        <v>0</v>
      </c>
      <c r="BY149" s="19">
        <v>0</v>
      </c>
      <c r="BZ149" s="19">
        <v>0</v>
      </c>
      <c r="CA149" s="18" t="str">
        <f t="shared" si="56"/>
        <v>04</v>
      </c>
      <c r="CB149" s="18" t="s">
        <v>25</v>
      </c>
      <c r="CC149" s="18">
        <f t="shared" si="55"/>
        <v>137</v>
      </c>
      <c r="CD149" s="16" t="str">
        <f t="shared" si="57"/>
        <v>7B010189AA012800650066006700680069006A006B006C006D006E00C900CA00CB00CC00CD00CE00CF00D000D100D2012D012E012F0130013101320133013401350136019101920193019401950196019701980199019A0000FFFF0000000000000000000000000000000000000000000000000000000000000000000000000000000000000000047D</v>
      </c>
      <c r="CE149" s="95">
        <v>148</v>
      </c>
      <c r="CF149" s="21"/>
      <c r="CG149" s="18" t="str">
        <f t="shared" si="58"/>
        <v>00</v>
      </c>
      <c r="CH149" s="18">
        <f t="shared" si="59"/>
        <v>0</v>
      </c>
      <c r="CI149" s="20"/>
      <c r="CJ149" s="21"/>
    </row>
    <row r="150" spans="1:88" ht="49.5">
      <c r="A150" s="27"/>
      <c r="B150" s="169">
        <v>91</v>
      </c>
      <c r="C150" s="105" t="s">
        <v>462</v>
      </c>
      <c r="D150" s="104" t="s">
        <v>738</v>
      </c>
      <c r="E150" s="16">
        <v>1</v>
      </c>
      <c r="F150" s="101" t="str">
        <f t="shared" si="41"/>
        <v>00000</v>
      </c>
      <c r="G150" s="25">
        <v>0</v>
      </c>
      <c r="H150" s="18" t="s">
        <v>18</v>
      </c>
      <c r="I150" s="18">
        <v>1</v>
      </c>
      <c r="J150" s="18">
        <v>1</v>
      </c>
      <c r="K150" s="18">
        <v>89</v>
      </c>
      <c r="L150" s="18" t="s">
        <v>505</v>
      </c>
      <c r="M150" s="18">
        <v>1</v>
      </c>
      <c r="N150" s="18">
        <v>28</v>
      </c>
      <c r="O150" s="19">
        <v>65</v>
      </c>
      <c r="P150" s="19">
        <v>66</v>
      </c>
      <c r="Q150" s="19">
        <v>67</v>
      </c>
      <c r="R150" s="19">
        <v>68</v>
      </c>
      <c r="S150" s="19">
        <v>69</v>
      </c>
      <c r="T150" s="19" t="s">
        <v>507</v>
      </c>
      <c r="U150" s="19" t="s">
        <v>508</v>
      </c>
      <c r="V150" s="19" t="s">
        <v>509</v>
      </c>
      <c r="W150" s="19" t="s">
        <v>510</v>
      </c>
      <c r="X150" s="19" t="s">
        <v>511</v>
      </c>
      <c r="Y150" s="19" t="s">
        <v>512</v>
      </c>
      <c r="Z150" s="19" t="s">
        <v>513</v>
      </c>
      <c r="AA150" s="19" t="s">
        <v>514</v>
      </c>
      <c r="AB150" s="19" t="s">
        <v>515</v>
      </c>
      <c r="AC150" s="19" t="s">
        <v>516</v>
      </c>
      <c r="AD150" s="19" t="s">
        <v>517</v>
      </c>
      <c r="AE150" s="19" t="s">
        <v>518</v>
      </c>
      <c r="AF150" s="19" t="s">
        <v>519</v>
      </c>
      <c r="AG150" s="19" t="s">
        <v>520</v>
      </c>
      <c r="AH150" s="19" t="s">
        <v>521</v>
      </c>
      <c r="AI150" s="19" t="s">
        <v>522</v>
      </c>
      <c r="AJ150" s="19" t="s">
        <v>523</v>
      </c>
      <c r="AK150" s="19" t="s">
        <v>524</v>
      </c>
      <c r="AL150" s="19">
        <v>130</v>
      </c>
      <c r="AM150" s="19">
        <v>131</v>
      </c>
      <c r="AN150" s="19">
        <v>132</v>
      </c>
      <c r="AO150" s="19">
        <v>133</v>
      </c>
      <c r="AP150" s="19">
        <v>134</v>
      </c>
      <c r="AQ150" s="19">
        <v>135</v>
      </c>
      <c r="AR150" s="19">
        <v>136</v>
      </c>
      <c r="AS150" s="19">
        <v>191</v>
      </c>
      <c r="AT150" s="19">
        <v>192</v>
      </c>
      <c r="AU150" s="19">
        <v>193</v>
      </c>
      <c r="AV150" s="19">
        <v>194</v>
      </c>
      <c r="AW150" s="19">
        <v>195</v>
      </c>
      <c r="AX150" s="19">
        <v>196</v>
      </c>
      <c r="AY150" s="19">
        <v>197</v>
      </c>
      <c r="AZ150" s="19">
        <v>198</v>
      </c>
      <c r="BA150" s="19">
        <v>199</v>
      </c>
      <c r="BB150" s="19" t="s">
        <v>525</v>
      </c>
      <c r="BC150" s="19">
        <v>0</v>
      </c>
      <c r="BD150" s="19">
        <v>0</v>
      </c>
      <c r="BE150" s="26">
        <f>G150</f>
        <v>0</v>
      </c>
      <c r="BF150" s="19">
        <v>0</v>
      </c>
      <c r="BG150" s="19">
        <v>0</v>
      </c>
      <c r="BH150" s="19">
        <v>0</v>
      </c>
      <c r="BI150" s="19">
        <v>0</v>
      </c>
      <c r="BJ150" s="19">
        <v>0</v>
      </c>
      <c r="BK150" s="19">
        <v>0</v>
      </c>
      <c r="BL150" s="19">
        <v>0</v>
      </c>
      <c r="BM150" s="19">
        <v>0</v>
      </c>
      <c r="BN150" s="19">
        <v>0</v>
      </c>
      <c r="BO150" s="19">
        <v>0</v>
      </c>
      <c r="BP150" s="19">
        <v>0</v>
      </c>
      <c r="BQ150" s="19">
        <v>0</v>
      </c>
      <c r="BR150" s="19">
        <v>0</v>
      </c>
      <c r="BS150" s="19">
        <v>0</v>
      </c>
      <c r="BT150" s="19">
        <v>0</v>
      </c>
      <c r="BU150" s="19">
        <v>0</v>
      </c>
      <c r="BV150" s="19">
        <v>0</v>
      </c>
      <c r="BW150" s="19">
        <v>0</v>
      </c>
      <c r="BX150" s="19">
        <v>0</v>
      </c>
      <c r="BY150" s="19">
        <v>0</v>
      </c>
      <c r="BZ150" s="19">
        <v>0</v>
      </c>
      <c r="CA150" s="18" t="str">
        <f t="shared" si="56"/>
        <v>05</v>
      </c>
      <c r="CB150" s="18" t="s">
        <v>25</v>
      </c>
      <c r="CC150" s="18">
        <f t="shared" si="55"/>
        <v>137</v>
      </c>
      <c r="CD150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150" s="95">
        <v>149</v>
      </c>
      <c r="CF150" s="21"/>
      <c r="CG150" s="18" t="str">
        <f t="shared" si="58"/>
        <v>00</v>
      </c>
      <c r="CH150" s="18">
        <f t="shared" si="59"/>
        <v>0</v>
      </c>
      <c r="CI150" s="20"/>
      <c r="CJ150" s="21"/>
    </row>
    <row r="151" spans="1:88" ht="49.5">
      <c r="A151" s="27"/>
      <c r="B151" s="170"/>
      <c r="C151" s="167" t="s">
        <v>711</v>
      </c>
      <c r="D151" s="104"/>
      <c r="E151" s="16">
        <v>2</v>
      </c>
      <c r="F151" s="101" t="str">
        <f t="shared" si="41"/>
        <v>01516</v>
      </c>
      <c r="G151" s="25" t="s">
        <v>527</v>
      </c>
      <c r="H151" s="18" t="s">
        <v>18</v>
      </c>
      <c r="I151" s="18">
        <v>1</v>
      </c>
      <c r="J151" s="18">
        <v>1</v>
      </c>
      <c r="K151" s="18">
        <v>89</v>
      </c>
      <c r="L151" s="18" t="s">
        <v>505</v>
      </c>
      <c r="M151" s="18">
        <v>1</v>
      </c>
      <c r="N151" s="18">
        <v>28</v>
      </c>
      <c r="O151" s="19">
        <v>65</v>
      </c>
      <c r="P151" s="19">
        <v>66</v>
      </c>
      <c r="Q151" s="19">
        <v>67</v>
      </c>
      <c r="R151" s="19">
        <v>68</v>
      </c>
      <c r="S151" s="19">
        <v>69</v>
      </c>
      <c r="T151" s="19" t="s">
        <v>507</v>
      </c>
      <c r="U151" s="19" t="s">
        <v>508</v>
      </c>
      <c r="V151" s="19" t="s">
        <v>509</v>
      </c>
      <c r="W151" s="19" t="s">
        <v>510</v>
      </c>
      <c r="X151" s="19" t="s">
        <v>511</v>
      </c>
      <c r="Y151" s="19" t="s">
        <v>512</v>
      </c>
      <c r="Z151" s="19" t="s">
        <v>513</v>
      </c>
      <c r="AA151" s="19" t="s">
        <v>514</v>
      </c>
      <c r="AB151" s="19" t="s">
        <v>515</v>
      </c>
      <c r="AC151" s="19" t="s">
        <v>516</v>
      </c>
      <c r="AD151" s="19" t="s">
        <v>517</v>
      </c>
      <c r="AE151" s="19" t="s">
        <v>518</v>
      </c>
      <c r="AF151" s="19" t="s">
        <v>519</v>
      </c>
      <c r="AG151" s="19" t="s">
        <v>520</v>
      </c>
      <c r="AH151" s="19" t="s">
        <v>521</v>
      </c>
      <c r="AI151" s="19" t="s">
        <v>522</v>
      </c>
      <c r="AJ151" s="19" t="s">
        <v>523</v>
      </c>
      <c r="AK151" s="19" t="s">
        <v>524</v>
      </c>
      <c r="AL151" s="19">
        <v>130</v>
      </c>
      <c r="AM151" s="19">
        <v>131</v>
      </c>
      <c r="AN151" s="19">
        <v>132</v>
      </c>
      <c r="AO151" s="19">
        <v>133</v>
      </c>
      <c r="AP151" s="19">
        <v>134</v>
      </c>
      <c r="AQ151" s="19">
        <v>135</v>
      </c>
      <c r="AR151" s="19">
        <v>136</v>
      </c>
      <c r="AS151" s="19">
        <v>191</v>
      </c>
      <c r="AT151" s="19">
        <v>192</v>
      </c>
      <c r="AU151" s="19">
        <v>193</v>
      </c>
      <c r="AV151" s="19">
        <v>194</v>
      </c>
      <c r="AW151" s="19">
        <v>195</v>
      </c>
      <c r="AX151" s="19">
        <v>196</v>
      </c>
      <c r="AY151" s="19">
        <v>197</v>
      </c>
      <c r="AZ151" s="19">
        <v>198</v>
      </c>
      <c r="BA151" s="19">
        <v>199</v>
      </c>
      <c r="BB151" s="19" t="s">
        <v>525</v>
      </c>
      <c r="BC151" s="19">
        <v>0</v>
      </c>
      <c r="BD151" s="19">
        <v>0</v>
      </c>
      <c r="BE151" s="26" t="str">
        <f t="shared" ref="BE151:BE152" si="66">G151</f>
        <v>05EC</v>
      </c>
      <c r="BF151" s="19">
        <v>0</v>
      </c>
      <c r="BG151" s="19">
        <v>0</v>
      </c>
      <c r="BH151" s="19">
        <v>0</v>
      </c>
      <c r="BI151" s="19">
        <v>0</v>
      </c>
      <c r="BJ151" s="19">
        <v>0</v>
      </c>
      <c r="BK151" s="19">
        <v>0</v>
      </c>
      <c r="BL151" s="19">
        <v>0</v>
      </c>
      <c r="BM151" s="19">
        <v>0</v>
      </c>
      <c r="BN151" s="19">
        <v>0</v>
      </c>
      <c r="BO151" s="19">
        <v>0</v>
      </c>
      <c r="BP151" s="19">
        <v>0</v>
      </c>
      <c r="BQ151" s="19">
        <v>0</v>
      </c>
      <c r="BR151" s="19">
        <v>0</v>
      </c>
      <c r="BS151" s="19">
        <v>0</v>
      </c>
      <c r="BT151" s="19">
        <v>0</v>
      </c>
      <c r="BU151" s="19">
        <v>0</v>
      </c>
      <c r="BV151" s="19">
        <v>0</v>
      </c>
      <c r="BW151" s="19">
        <v>0</v>
      </c>
      <c r="BX151" s="19">
        <v>0</v>
      </c>
      <c r="BY151" s="19">
        <v>0</v>
      </c>
      <c r="BZ151" s="19">
        <v>0</v>
      </c>
      <c r="CA151" s="18" t="str">
        <f t="shared" si="56"/>
        <v>11</v>
      </c>
      <c r="CB151" s="18" t="s">
        <v>25</v>
      </c>
      <c r="CC151" s="18">
        <f t="shared" si="55"/>
        <v>137</v>
      </c>
      <c r="CD151" s="16" t="str">
        <f t="shared" si="57"/>
        <v>7B010189AA012800650066006700680069006A006B006C006D006E00C900CA00CB00CC00CD00CE00CF00D000D100D2012D012E012F0130013101320133013401350136019101920193019401950196019701980199019A0000000005EC000000000000000000000000000000000000000000000000000000000000000000000000000000000000117D</v>
      </c>
      <c r="CE151" s="95">
        <v>150</v>
      </c>
      <c r="CF151" s="21"/>
      <c r="CG151" s="18" t="str">
        <f t="shared" si="58"/>
        <v>00</v>
      </c>
      <c r="CH151" s="18">
        <f t="shared" si="59"/>
        <v>0</v>
      </c>
      <c r="CI151" s="20"/>
      <c r="CJ151" s="21"/>
    </row>
    <row r="152" spans="1:88" ht="49.5">
      <c r="A152" s="27"/>
      <c r="B152" s="171"/>
      <c r="C152" s="168"/>
      <c r="D152" s="104"/>
      <c r="E152" s="16">
        <v>3</v>
      </c>
      <c r="F152" s="101" t="str">
        <f t="shared" si="41"/>
        <v>65535</v>
      </c>
      <c r="G152" s="25" t="s">
        <v>72</v>
      </c>
      <c r="H152" s="18" t="s">
        <v>18</v>
      </c>
      <c r="I152" s="18">
        <v>1</v>
      </c>
      <c r="J152" s="18">
        <v>1</v>
      </c>
      <c r="K152" s="18">
        <v>89</v>
      </c>
      <c r="L152" s="18" t="s">
        <v>505</v>
      </c>
      <c r="M152" s="18">
        <v>1</v>
      </c>
      <c r="N152" s="18">
        <v>28</v>
      </c>
      <c r="O152" s="19">
        <v>65</v>
      </c>
      <c r="P152" s="19">
        <v>66</v>
      </c>
      <c r="Q152" s="19">
        <v>67</v>
      </c>
      <c r="R152" s="19">
        <v>68</v>
      </c>
      <c r="S152" s="19">
        <v>69</v>
      </c>
      <c r="T152" s="19" t="s">
        <v>507</v>
      </c>
      <c r="U152" s="19" t="s">
        <v>508</v>
      </c>
      <c r="V152" s="19" t="s">
        <v>509</v>
      </c>
      <c r="W152" s="19" t="s">
        <v>510</v>
      </c>
      <c r="X152" s="19" t="s">
        <v>511</v>
      </c>
      <c r="Y152" s="19" t="s">
        <v>512</v>
      </c>
      <c r="Z152" s="19" t="s">
        <v>513</v>
      </c>
      <c r="AA152" s="19" t="s">
        <v>514</v>
      </c>
      <c r="AB152" s="19" t="s">
        <v>515</v>
      </c>
      <c r="AC152" s="19" t="s">
        <v>516</v>
      </c>
      <c r="AD152" s="19" t="s">
        <v>517</v>
      </c>
      <c r="AE152" s="19" t="s">
        <v>518</v>
      </c>
      <c r="AF152" s="19" t="s">
        <v>519</v>
      </c>
      <c r="AG152" s="19" t="s">
        <v>520</v>
      </c>
      <c r="AH152" s="19" t="s">
        <v>521</v>
      </c>
      <c r="AI152" s="19" t="s">
        <v>522</v>
      </c>
      <c r="AJ152" s="19" t="s">
        <v>523</v>
      </c>
      <c r="AK152" s="19" t="s">
        <v>524</v>
      </c>
      <c r="AL152" s="19">
        <v>130</v>
      </c>
      <c r="AM152" s="19">
        <v>131</v>
      </c>
      <c r="AN152" s="19">
        <v>132</v>
      </c>
      <c r="AO152" s="19">
        <v>133</v>
      </c>
      <c r="AP152" s="19">
        <v>134</v>
      </c>
      <c r="AQ152" s="19">
        <v>135</v>
      </c>
      <c r="AR152" s="19">
        <v>136</v>
      </c>
      <c r="AS152" s="19">
        <v>191</v>
      </c>
      <c r="AT152" s="19">
        <v>192</v>
      </c>
      <c r="AU152" s="19">
        <v>193</v>
      </c>
      <c r="AV152" s="19">
        <v>194</v>
      </c>
      <c r="AW152" s="19">
        <v>195</v>
      </c>
      <c r="AX152" s="19">
        <v>196</v>
      </c>
      <c r="AY152" s="19">
        <v>197</v>
      </c>
      <c r="AZ152" s="19">
        <v>198</v>
      </c>
      <c r="BA152" s="19">
        <v>199</v>
      </c>
      <c r="BB152" s="19" t="s">
        <v>525</v>
      </c>
      <c r="BC152" s="19">
        <v>0</v>
      </c>
      <c r="BD152" s="19">
        <v>0</v>
      </c>
      <c r="BE152" s="26" t="str">
        <f t="shared" si="66"/>
        <v>FFFF</v>
      </c>
      <c r="BF152" s="19">
        <v>0</v>
      </c>
      <c r="BG152" s="19">
        <v>0</v>
      </c>
      <c r="BH152" s="19">
        <v>0</v>
      </c>
      <c r="BI152" s="19">
        <v>0</v>
      </c>
      <c r="BJ152" s="19">
        <v>0</v>
      </c>
      <c r="BK152" s="19">
        <v>0</v>
      </c>
      <c r="BL152" s="19">
        <v>0</v>
      </c>
      <c r="BM152" s="19">
        <v>0</v>
      </c>
      <c r="BN152" s="19">
        <v>0</v>
      </c>
      <c r="BO152" s="19">
        <v>0</v>
      </c>
      <c r="BP152" s="19">
        <v>0</v>
      </c>
      <c r="BQ152" s="19">
        <v>0</v>
      </c>
      <c r="BR152" s="19">
        <v>0</v>
      </c>
      <c r="BS152" s="19">
        <v>0</v>
      </c>
      <c r="BT152" s="19">
        <v>0</v>
      </c>
      <c r="BU152" s="19">
        <v>0</v>
      </c>
      <c r="BV152" s="19">
        <v>0</v>
      </c>
      <c r="BW152" s="19">
        <v>0</v>
      </c>
      <c r="BX152" s="19">
        <v>0</v>
      </c>
      <c r="BY152" s="19">
        <v>0</v>
      </c>
      <c r="BZ152" s="19">
        <v>0</v>
      </c>
      <c r="CA152" s="18" t="str">
        <f t="shared" si="56"/>
        <v>04</v>
      </c>
      <c r="CB152" s="18" t="s">
        <v>25</v>
      </c>
      <c r="CC152" s="18">
        <f t="shared" si="55"/>
        <v>137</v>
      </c>
      <c r="CD152" s="16" t="str">
        <f t="shared" si="57"/>
        <v>7B010189AA012800650066006700680069006A006B006C006D006E00C900CA00CB00CC00CD00CE00CF00D000D100D2012D012E012F0130013101320133013401350136019101920193019401950196019701980199019A00000000FFFF000000000000000000000000000000000000000000000000000000000000000000000000000000000000047D</v>
      </c>
      <c r="CE152" s="95">
        <v>151</v>
      </c>
      <c r="CF152" s="21"/>
      <c r="CG152" s="18" t="str">
        <f t="shared" si="58"/>
        <v>00</v>
      </c>
      <c r="CH152" s="18">
        <f t="shared" si="59"/>
        <v>0</v>
      </c>
      <c r="CI152" s="20"/>
      <c r="CJ152" s="21"/>
    </row>
    <row r="153" spans="1:88" ht="49.5">
      <c r="A153" s="27"/>
      <c r="B153" s="169">
        <v>93</v>
      </c>
      <c r="C153" s="105" t="s">
        <v>462</v>
      </c>
      <c r="D153" s="104" t="s">
        <v>738</v>
      </c>
      <c r="E153" s="16">
        <v>1</v>
      </c>
      <c r="F153" s="101" t="str">
        <f t="shared" ref="F153:F215" si="67">TEXT(HEX2DEC(G153),"00000")</f>
        <v>00000</v>
      </c>
      <c r="G153" s="25">
        <v>0</v>
      </c>
      <c r="H153" s="18" t="s">
        <v>18</v>
      </c>
      <c r="I153" s="18">
        <v>1</v>
      </c>
      <c r="J153" s="18">
        <v>1</v>
      </c>
      <c r="K153" s="18">
        <v>89</v>
      </c>
      <c r="L153" s="18" t="s">
        <v>505</v>
      </c>
      <c r="M153" s="18">
        <v>1</v>
      </c>
      <c r="N153" s="18">
        <v>28</v>
      </c>
      <c r="O153" s="19">
        <v>65</v>
      </c>
      <c r="P153" s="19">
        <v>66</v>
      </c>
      <c r="Q153" s="19">
        <v>67</v>
      </c>
      <c r="R153" s="19">
        <v>68</v>
      </c>
      <c r="S153" s="19">
        <v>69</v>
      </c>
      <c r="T153" s="19" t="s">
        <v>507</v>
      </c>
      <c r="U153" s="19" t="s">
        <v>508</v>
      </c>
      <c r="V153" s="19" t="s">
        <v>509</v>
      </c>
      <c r="W153" s="19" t="s">
        <v>510</v>
      </c>
      <c r="X153" s="19" t="s">
        <v>511</v>
      </c>
      <c r="Y153" s="19" t="s">
        <v>512</v>
      </c>
      <c r="Z153" s="19" t="s">
        <v>513</v>
      </c>
      <c r="AA153" s="19" t="s">
        <v>514</v>
      </c>
      <c r="AB153" s="19" t="s">
        <v>515</v>
      </c>
      <c r="AC153" s="19" t="s">
        <v>516</v>
      </c>
      <c r="AD153" s="19" t="s">
        <v>517</v>
      </c>
      <c r="AE153" s="19" t="s">
        <v>518</v>
      </c>
      <c r="AF153" s="19" t="s">
        <v>519</v>
      </c>
      <c r="AG153" s="19" t="s">
        <v>520</v>
      </c>
      <c r="AH153" s="19" t="s">
        <v>521</v>
      </c>
      <c r="AI153" s="19" t="s">
        <v>522</v>
      </c>
      <c r="AJ153" s="19" t="s">
        <v>523</v>
      </c>
      <c r="AK153" s="19" t="s">
        <v>524</v>
      </c>
      <c r="AL153" s="19">
        <v>130</v>
      </c>
      <c r="AM153" s="19">
        <v>131</v>
      </c>
      <c r="AN153" s="19">
        <v>132</v>
      </c>
      <c r="AO153" s="19">
        <v>133</v>
      </c>
      <c r="AP153" s="19">
        <v>134</v>
      </c>
      <c r="AQ153" s="19">
        <v>135</v>
      </c>
      <c r="AR153" s="19">
        <v>136</v>
      </c>
      <c r="AS153" s="19">
        <v>191</v>
      </c>
      <c r="AT153" s="19">
        <v>192</v>
      </c>
      <c r="AU153" s="19">
        <v>193</v>
      </c>
      <c r="AV153" s="19">
        <v>194</v>
      </c>
      <c r="AW153" s="19">
        <v>195</v>
      </c>
      <c r="AX153" s="19">
        <v>196</v>
      </c>
      <c r="AY153" s="19">
        <v>197</v>
      </c>
      <c r="AZ153" s="19">
        <v>198</v>
      </c>
      <c r="BA153" s="19">
        <v>199</v>
      </c>
      <c r="BB153" s="19" t="s">
        <v>525</v>
      </c>
      <c r="BC153" s="19">
        <v>0</v>
      </c>
      <c r="BD153" s="19">
        <v>0</v>
      </c>
      <c r="BE153" s="19">
        <v>0</v>
      </c>
      <c r="BF153" s="26">
        <f>G153</f>
        <v>0</v>
      </c>
      <c r="BG153" s="19">
        <v>0</v>
      </c>
      <c r="BH153" s="19">
        <v>0</v>
      </c>
      <c r="BI153" s="19">
        <v>0</v>
      </c>
      <c r="BJ153" s="19">
        <v>0</v>
      </c>
      <c r="BK153" s="19">
        <v>0</v>
      </c>
      <c r="BL153" s="19">
        <v>0</v>
      </c>
      <c r="BM153" s="19">
        <v>0</v>
      </c>
      <c r="BN153" s="19">
        <v>0</v>
      </c>
      <c r="BO153" s="19">
        <v>0</v>
      </c>
      <c r="BP153" s="19">
        <v>0</v>
      </c>
      <c r="BQ153" s="19">
        <v>0</v>
      </c>
      <c r="BR153" s="19">
        <v>0</v>
      </c>
      <c r="BS153" s="19">
        <v>0</v>
      </c>
      <c r="BT153" s="19">
        <v>0</v>
      </c>
      <c r="BU153" s="19">
        <v>0</v>
      </c>
      <c r="BV153" s="19">
        <v>0</v>
      </c>
      <c r="BW153" s="19">
        <v>0</v>
      </c>
      <c r="BX153" s="19">
        <v>0</v>
      </c>
      <c r="BY153" s="19">
        <v>0</v>
      </c>
      <c r="BZ153" s="19">
        <v>0</v>
      </c>
      <c r="CA153" s="18" t="str">
        <f t="shared" si="56"/>
        <v>05</v>
      </c>
      <c r="CB153" s="18" t="s">
        <v>25</v>
      </c>
      <c r="CC153" s="18">
        <f t="shared" si="55"/>
        <v>137</v>
      </c>
      <c r="CD153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153" s="95">
        <v>152</v>
      </c>
      <c r="CF153" s="21"/>
      <c r="CG153" s="18" t="str">
        <f t="shared" si="58"/>
        <v>00</v>
      </c>
      <c r="CH153" s="18">
        <f t="shared" si="59"/>
        <v>0</v>
      </c>
      <c r="CI153" s="20"/>
      <c r="CJ153" s="21"/>
    </row>
    <row r="154" spans="1:88" ht="49.5">
      <c r="A154" s="27"/>
      <c r="B154" s="170"/>
      <c r="C154" s="167" t="s">
        <v>711</v>
      </c>
      <c r="D154" s="104"/>
      <c r="E154" s="16">
        <v>2</v>
      </c>
      <c r="F154" s="101" t="str">
        <f t="shared" si="67"/>
        <v>01516</v>
      </c>
      <c r="G154" s="25" t="s">
        <v>527</v>
      </c>
      <c r="H154" s="18" t="s">
        <v>18</v>
      </c>
      <c r="I154" s="18">
        <v>1</v>
      </c>
      <c r="J154" s="18">
        <v>1</v>
      </c>
      <c r="K154" s="18">
        <v>89</v>
      </c>
      <c r="L154" s="18" t="s">
        <v>505</v>
      </c>
      <c r="M154" s="18">
        <v>1</v>
      </c>
      <c r="N154" s="18">
        <v>28</v>
      </c>
      <c r="O154" s="19">
        <v>65</v>
      </c>
      <c r="P154" s="19">
        <v>66</v>
      </c>
      <c r="Q154" s="19">
        <v>67</v>
      </c>
      <c r="R154" s="19">
        <v>68</v>
      </c>
      <c r="S154" s="19">
        <v>69</v>
      </c>
      <c r="T154" s="19" t="s">
        <v>507</v>
      </c>
      <c r="U154" s="19" t="s">
        <v>508</v>
      </c>
      <c r="V154" s="19" t="s">
        <v>509</v>
      </c>
      <c r="W154" s="19" t="s">
        <v>510</v>
      </c>
      <c r="X154" s="19" t="s">
        <v>511</v>
      </c>
      <c r="Y154" s="19" t="s">
        <v>512</v>
      </c>
      <c r="Z154" s="19" t="s">
        <v>513</v>
      </c>
      <c r="AA154" s="19" t="s">
        <v>514</v>
      </c>
      <c r="AB154" s="19" t="s">
        <v>515</v>
      </c>
      <c r="AC154" s="19" t="s">
        <v>516</v>
      </c>
      <c r="AD154" s="19" t="s">
        <v>517</v>
      </c>
      <c r="AE154" s="19" t="s">
        <v>518</v>
      </c>
      <c r="AF154" s="19" t="s">
        <v>519</v>
      </c>
      <c r="AG154" s="19" t="s">
        <v>520</v>
      </c>
      <c r="AH154" s="19" t="s">
        <v>521</v>
      </c>
      <c r="AI154" s="19" t="s">
        <v>522</v>
      </c>
      <c r="AJ154" s="19" t="s">
        <v>523</v>
      </c>
      <c r="AK154" s="19" t="s">
        <v>524</v>
      </c>
      <c r="AL154" s="19">
        <v>130</v>
      </c>
      <c r="AM154" s="19">
        <v>131</v>
      </c>
      <c r="AN154" s="19">
        <v>132</v>
      </c>
      <c r="AO154" s="19">
        <v>133</v>
      </c>
      <c r="AP154" s="19">
        <v>134</v>
      </c>
      <c r="AQ154" s="19">
        <v>135</v>
      </c>
      <c r="AR154" s="19">
        <v>136</v>
      </c>
      <c r="AS154" s="19">
        <v>191</v>
      </c>
      <c r="AT154" s="19">
        <v>192</v>
      </c>
      <c r="AU154" s="19">
        <v>193</v>
      </c>
      <c r="AV154" s="19">
        <v>194</v>
      </c>
      <c r="AW154" s="19">
        <v>195</v>
      </c>
      <c r="AX154" s="19">
        <v>196</v>
      </c>
      <c r="AY154" s="19">
        <v>197</v>
      </c>
      <c r="AZ154" s="19">
        <v>198</v>
      </c>
      <c r="BA154" s="19">
        <v>199</v>
      </c>
      <c r="BB154" s="19" t="s">
        <v>525</v>
      </c>
      <c r="BC154" s="19">
        <v>0</v>
      </c>
      <c r="BD154" s="19">
        <v>0</v>
      </c>
      <c r="BE154" s="19">
        <v>0</v>
      </c>
      <c r="BF154" s="26" t="str">
        <f t="shared" ref="BF154:BF155" si="68">G154</f>
        <v>05EC</v>
      </c>
      <c r="BG154" s="19">
        <v>0</v>
      </c>
      <c r="BH154" s="19">
        <v>0</v>
      </c>
      <c r="BI154" s="19">
        <v>0</v>
      </c>
      <c r="BJ154" s="19">
        <v>0</v>
      </c>
      <c r="BK154" s="19">
        <v>0</v>
      </c>
      <c r="BL154" s="19">
        <v>0</v>
      </c>
      <c r="BM154" s="19">
        <v>0</v>
      </c>
      <c r="BN154" s="19">
        <v>0</v>
      </c>
      <c r="BO154" s="19">
        <v>0</v>
      </c>
      <c r="BP154" s="19">
        <v>0</v>
      </c>
      <c r="BQ154" s="19">
        <v>0</v>
      </c>
      <c r="BR154" s="19">
        <v>0</v>
      </c>
      <c r="BS154" s="19">
        <v>0</v>
      </c>
      <c r="BT154" s="19">
        <v>0</v>
      </c>
      <c r="BU154" s="19">
        <v>0</v>
      </c>
      <c r="BV154" s="19">
        <v>0</v>
      </c>
      <c r="BW154" s="19">
        <v>0</v>
      </c>
      <c r="BX154" s="19">
        <v>0</v>
      </c>
      <c r="BY154" s="19">
        <v>0</v>
      </c>
      <c r="BZ154" s="19">
        <v>0</v>
      </c>
      <c r="CA154" s="18" t="str">
        <f t="shared" si="56"/>
        <v>11</v>
      </c>
      <c r="CB154" s="18" t="s">
        <v>25</v>
      </c>
      <c r="CC154" s="18">
        <f t="shared" si="55"/>
        <v>137</v>
      </c>
      <c r="CD154" s="16" t="str">
        <f t="shared" si="57"/>
        <v>7B010189AA012800650066006700680069006A006B006C006D006E00C900CA00CB00CC00CD00CE00CF00D000D100D2012D012E012F0130013101320133013401350136019101920193019401950196019701980199019A00000000000005EC00000000000000000000000000000000000000000000000000000000000000000000000000000000117D</v>
      </c>
      <c r="CE154" s="95">
        <v>153</v>
      </c>
      <c r="CF154" s="21"/>
      <c r="CG154" s="18" t="str">
        <f t="shared" si="58"/>
        <v>00</v>
      </c>
      <c r="CH154" s="18">
        <f t="shared" si="59"/>
        <v>0</v>
      </c>
      <c r="CI154" s="20"/>
      <c r="CJ154" s="21"/>
    </row>
    <row r="155" spans="1:88" ht="49.5">
      <c r="A155" s="27"/>
      <c r="B155" s="171"/>
      <c r="C155" s="168"/>
      <c r="D155" s="104"/>
      <c r="E155" s="16">
        <v>3</v>
      </c>
      <c r="F155" s="101" t="str">
        <f t="shared" si="67"/>
        <v>65535</v>
      </c>
      <c r="G155" s="25" t="s">
        <v>72</v>
      </c>
      <c r="H155" s="18" t="s">
        <v>18</v>
      </c>
      <c r="I155" s="18">
        <v>1</v>
      </c>
      <c r="J155" s="18">
        <v>1</v>
      </c>
      <c r="K155" s="18">
        <v>89</v>
      </c>
      <c r="L155" s="18" t="s">
        <v>505</v>
      </c>
      <c r="M155" s="18">
        <v>1</v>
      </c>
      <c r="N155" s="18">
        <v>28</v>
      </c>
      <c r="O155" s="19">
        <v>65</v>
      </c>
      <c r="P155" s="19">
        <v>66</v>
      </c>
      <c r="Q155" s="19">
        <v>67</v>
      </c>
      <c r="R155" s="19">
        <v>68</v>
      </c>
      <c r="S155" s="19">
        <v>69</v>
      </c>
      <c r="T155" s="19" t="s">
        <v>507</v>
      </c>
      <c r="U155" s="19" t="s">
        <v>508</v>
      </c>
      <c r="V155" s="19" t="s">
        <v>509</v>
      </c>
      <c r="W155" s="19" t="s">
        <v>510</v>
      </c>
      <c r="X155" s="19" t="s">
        <v>511</v>
      </c>
      <c r="Y155" s="19" t="s">
        <v>512</v>
      </c>
      <c r="Z155" s="19" t="s">
        <v>513</v>
      </c>
      <c r="AA155" s="19" t="s">
        <v>514</v>
      </c>
      <c r="AB155" s="19" t="s">
        <v>515</v>
      </c>
      <c r="AC155" s="19" t="s">
        <v>516</v>
      </c>
      <c r="AD155" s="19" t="s">
        <v>517</v>
      </c>
      <c r="AE155" s="19" t="s">
        <v>518</v>
      </c>
      <c r="AF155" s="19" t="s">
        <v>519</v>
      </c>
      <c r="AG155" s="19" t="s">
        <v>520</v>
      </c>
      <c r="AH155" s="19" t="s">
        <v>521</v>
      </c>
      <c r="AI155" s="19" t="s">
        <v>522</v>
      </c>
      <c r="AJ155" s="19" t="s">
        <v>523</v>
      </c>
      <c r="AK155" s="19" t="s">
        <v>524</v>
      </c>
      <c r="AL155" s="19">
        <v>130</v>
      </c>
      <c r="AM155" s="19">
        <v>131</v>
      </c>
      <c r="AN155" s="19">
        <v>132</v>
      </c>
      <c r="AO155" s="19">
        <v>133</v>
      </c>
      <c r="AP155" s="19">
        <v>134</v>
      </c>
      <c r="AQ155" s="19">
        <v>135</v>
      </c>
      <c r="AR155" s="19">
        <v>136</v>
      </c>
      <c r="AS155" s="19">
        <v>191</v>
      </c>
      <c r="AT155" s="19">
        <v>192</v>
      </c>
      <c r="AU155" s="19">
        <v>193</v>
      </c>
      <c r="AV155" s="19">
        <v>194</v>
      </c>
      <c r="AW155" s="19">
        <v>195</v>
      </c>
      <c r="AX155" s="19">
        <v>196</v>
      </c>
      <c r="AY155" s="19">
        <v>197</v>
      </c>
      <c r="AZ155" s="19">
        <v>198</v>
      </c>
      <c r="BA155" s="19">
        <v>199</v>
      </c>
      <c r="BB155" s="19" t="s">
        <v>525</v>
      </c>
      <c r="BC155" s="19">
        <v>0</v>
      </c>
      <c r="BD155" s="19">
        <v>0</v>
      </c>
      <c r="BE155" s="19">
        <v>0</v>
      </c>
      <c r="BF155" s="26" t="str">
        <f t="shared" si="68"/>
        <v>FFFF</v>
      </c>
      <c r="BG155" s="19">
        <v>0</v>
      </c>
      <c r="BH155" s="19">
        <v>0</v>
      </c>
      <c r="BI155" s="19">
        <v>0</v>
      </c>
      <c r="BJ155" s="19">
        <v>0</v>
      </c>
      <c r="BK155" s="19">
        <v>0</v>
      </c>
      <c r="BL155" s="19">
        <v>0</v>
      </c>
      <c r="BM155" s="19">
        <v>0</v>
      </c>
      <c r="BN155" s="19">
        <v>0</v>
      </c>
      <c r="BO155" s="19">
        <v>0</v>
      </c>
      <c r="BP155" s="19">
        <v>0</v>
      </c>
      <c r="BQ155" s="19">
        <v>0</v>
      </c>
      <c r="BR155" s="19">
        <v>0</v>
      </c>
      <c r="BS155" s="19">
        <v>0</v>
      </c>
      <c r="BT155" s="19">
        <v>0</v>
      </c>
      <c r="BU155" s="19">
        <v>0</v>
      </c>
      <c r="BV155" s="19">
        <v>0</v>
      </c>
      <c r="BW155" s="19">
        <v>0</v>
      </c>
      <c r="BX155" s="19">
        <v>0</v>
      </c>
      <c r="BY155" s="19">
        <v>0</v>
      </c>
      <c r="BZ155" s="19">
        <v>0</v>
      </c>
      <c r="CA155" s="18" t="str">
        <f t="shared" si="56"/>
        <v>04</v>
      </c>
      <c r="CB155" s="18" t="s">
        <v>25</v>
      </c>
      <c r="CC155" s="18">
        <f t="shared" si="55"/>
        <v>137</v>
      </c>
      <c r="CD155" s="16" t="str">
        <f t="shared" si="57"/>
        <v>7B010189AA012800650066006700680069006A006B006C006D006E00C900CA00CB00CC00CD00CE00CF00D000D100D2012D012E012F0130013101320133013401350136019101920193019401950196019701980199019A000000000000FFFF00000000000000000000000000000000000000000000000000000000000000000000000000000000047D</v>
      </c>
      <c r="CE155" s="95">
        <v>154</v>
      </c>
      <c r="CF155" s="21"/>
      <c r="CG155" s="18" t="str">
        <f t="shared" si="58"/>
        <v>00</v>
      </c>
      <c r="CH155" s="18">
        <f t="shared" si="59"/>
        <v>0</v>
      </c>
      <c r="CI155" s="20"/>
      <c r="CJ155" s="21"/>
    </row>
    <row r="156" spans="1:88" ht="49.5">
      <c r="A156" s="27"/>
      <c r="B156" s="169">
        <v>95</v>
      </c>
      <c r="C156" s="105" t="s">
        <v>462</v>
      </c>
      <c r="D156" s="104" t="s">
        <v>738</v>
      </c>
      <c r="E156" s="16">
        <v>1</v>
      </c>
      <c r="F156" s="101" t="str">
        <f t="shared" si="67"/>
        <v>00000</v>
      </c>
      <c r="G156" s="25">
        <v>0</v>
      </c>
      <c r="H156" s="18" t="s">
        <v>18</v>
      </c>
      <c r="I156" s="18">
        <v>1</v>
      </c>
      <c r="J156" s="18">
        <v>1</v>
      </c>
      <c r="K156" s="18">
        <v>89</v>
      </c>
      <c r="L156" s="18" t="s">
        <v>505</v>
      </c>
      <c r="M156" s="18">
        <v>1</v>
      </c>
      <c r="N156" s="18">
        <v>28</v>
      </c>
      <c r="O156" s="19">
        <v>65</v>
      </c>
      <c r="P156" s="19">
        <v>66</v>
      </c>
      <c r="Q156" s="19">
        <v>67</v>
      </c>
      <c r="R156" s="19">
        <v>68</v>
      </c>
      <c r="S156" s="19">
        <v>69</v>
      </c>
      <c r="T156" s="19" t="s">
        <v>507</v>
      </c>
      <c r="U156" s="19" t="s">
        <v>508</v>
      </c>
      <c r="V156" s="19" t="s">
        <v>509</v>
      </c>
      <c r="W156" s="19" t="s">
        <v>510</v>
      </c>
      <c r="X156" s="19" t="s">
        <v>511</v>
      </c>
      <c r="Y156" s="19" t="s">
        <v>512</v>
      </c>
      <c r="Z156" s="19" t="s">
        <v>513</v>
      </c>
      <c r="AA156" s="19" t="s">
        <v>514</v>
      </c>
      <c r="AB156" s="19" t="s">
        <v>515</v>
      </c>
      <c r="AC156" s="19" t="s">
        <v>516</v>
      </c>
      <c r="AD156" s="19" t="s">
        <v>517</v>
      </c>
      <c r="AE156" s="19" t="s">
        <v>518</v>
      </c>
      <c r="AF156" s="19" t="s">
        <v>519</v>
      </c>
      <c r="AG156" s="19" t="s">
        <v>520</v>
      </c>
      <c r="AH156" s="19" t="s">
        <v>521</v>
      </c>
      <c r="AI156" s="19" t="s">
        <v>522</v>
      </c>
      <c r="AJ156" s="19" t="s">
        <v>523</v>
      </c>
      <c r="AK156" s="19" t="s">
        <v>524</v>
      </c>
      <c r="AL156" s="19">
        <v>130</v>
      </c>
      <c r="AM156" s="19">
        <v>131</v>
      </c>
      <c r="AN156" s="19">
        <v>132</v>
      </c>
      <c r="AO156" s="19">
        <v>133</v>
      </c>
      <c r="AP156" s="19">
        <v>134</v>
      </c>
      <c r="AQ156" s="19">
        <v>135</v>
      </c>
      <c r="AR156" s="19">
        <v>136</v>
      </c>
      <c r="AS156" s="19">
        <v>191</v>
      </c>
      <c r="AT156" s="19">
        <v>192</v>
      </c>
      <c r="AU156" s="19">
        <v>193</v>
      </c>
      <c r="AV156" s="19">
        <v>194</v>
      </c>
      <c r="AW156" s="19">
        <v>195</v>
      </c>
      <c r="AX156" s="19">
        <v>196</v>
      </c>
      <c r="AY156" s="19">
        <v>197</v>
      </c>
      <c r="AZ156" s="19">
        <v>198</v>
      </c>
      <c r="BA156" s="19">
        <v>199</v>
      </c>
      <c r="BB156" s="19" t="s">
        <v>525</v>
      </c>
      <c r="BC156" s="19">
        <v>0</v>
      </c>
      <c r="BD156" s="19">
        <v>0</v>
      </c>
      <c r="BE156" s="19">
        <v>0</v>
      </c>
      <c r="BF156" s="19">
        <v>0</v>
      </c>
      <c r="BG156" s="26">
        <f>G156</f>
        <v>0</v>
      </c>
      <c r="BH156" s="19">
        <v>0</v>
      </c>
      <c r="BI156" s="19">
        <v>0</v>
      </c>
      <c r="BJ156" s="19">
        <v>0</v>
      </c>
      <c r="BK156" s="19">
        <v>0</v>
      </c>
      <c r="BL156" s="19">
        <v>0</v>
      </c>
      <c r="BM156" s="19">
        <v>0</v>
      </c>
      <c r="BN156" s="19">
        <v>0</v>
      </c>
      <c r="BO156" s="19">
        <v>0</v>
      </c>
      <c r="BP156" s="19">
        <v>0</v>
      </c>
      <c r="BQ156" s="19">
        <v>0</v>
      </c>
      <c r="BR156" s="19">
        <v>0</v>
      </c>
      <c r="BS156" s="19">
        <v>0</v>
      </c>
      <c r="BT156" s="19">
        <v>0</v>
      </c>
      <c r="BU156" s="19">
        <v>0</v>
      </c>
      <c r="BV156" s="19">
        <v>0</v>
      </c>
      <c r="BW156" s="19">
        <v>0</v>
      </c>
      <c r="BX156" s="19">
        <v>0</v>
      </c>
      <c r="BY156" s="19">
        <v>0</v>
      </c>
      <c r="BZ156" s="19">
        <v>0</v>
      </c>
      <c r="CA156" s="18" t="str">
        <f t="shared" si="56"/>
        <v>05</v>
      </c>
      <c r="CB156" s="18" t="s">
        <v>25</v>
      </c>
      <c r="CC156" s="18">
        <f t="shared" si="55"/>
        <v>137</v>
      </c>
      <c r="CD156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156" s="95">
        <v>155</v>
      </c>
      <c r="CF156" s="21"/>
      <c r="CG156" s="18" t="str">
        <f t="shared" si="58"/>
        <v>00</v>
      </c>
      <c r="CH156" s="18">
        <f t="shared" si="59"/>
        <v>0</v>
      </c>
      <c r="CI156" s="20"/>
      <c r="CJ156" s="21"/>
    </row>
    <row r="157" spans="1:88" ht="49.5">
      <c r="A157" s="27"/>
      <c r="B157" s="170"/>
      <c r="C157" s="167" t="s">
        <v>711</v>
      </c>
      <c r="D157" s="104"/>
      <c r="E157" s="16">
        <v>2</v>
      </c>
      <c r="F157" s="101" t="str">
        <f t="shared" si="67"/>
        <v>01516</v>
      </c>
      <c r="G157" s="25" t="s">
        <v>527</v>
      </c>
      <c r="H157" s="18" t="s">
        <v>18</v>
      </c>
      <c r="I157" s="18">
        <v>1</v>
      </c>
      <c r="J157" s="18">
        <v>1</v>
      </c>
      <c r="K157" s="18">
        <v>89</v>
      </c>
      <c r="L157" s="18" t="s">
        <v>505</v>
      </c>
      <c r="M157" s="18">
        <v>1</v>
      </c>
      <c r="N157" s="18">
        <v>28</v>
      </c>
      <c r="O157" s="19">
        <v>65</v>
      </c>
      <c r="P157" s="19">
        <v>66</v>
      </c>
      <c r="Q157" s="19">
        <v>67</v>
      </c>
      <c r="R157" s="19">
        <v>68</v>
      </c>
      <c r="S157" s="19">
        <v>69</v>
      </c>
      <c r="T157" s="19" t="s">
        <v>507</v>
      </c>
      <c r="U157" s="19" t="s">
        <v>508</v>
      </c>
      <c r="V157" s="19" t="s">
        <v>509</v>
      </c>
      <c r="W157" s="19" t="s">
        <v>510</v>
      </c>
      <c r="X157" s="19" t="s">
        <v>511</v>
      </c>
      <c r="Y157" s="19" t="s">
        <v>512</v>
      </c>
      <c r="Z157" s="19" t="s">
        <v>513</v>
      </c>
      <c r="AA157" s="19" t="s">
        <v>514</v>
      </c>
      <c r="AB157" s="19" t="s">
        <v>515</v>
      </c>
      <c r="AC157" s="19" t="s">
        <v>516</v>
      </c>
      <c r="AD157" s="19" t="s">
        <v>517</v>
      </c>
      <c r="AE157" s="19" t="s">
        <v>518</v>
      </c>
      <c r="AF157" s="19" t="s">
        <v>519</v>
      </c>
      <c r="AG157" s="19" t="s">
        <v>520</v>
      </c>
      <c r="AH157" s="19" t="s">
        <v>521</v>
      </c>
      <c r="AI157" s="19" t="s">
        <v>522</v>
      </c>
      <c r="AJ157" s="19" t="s">
        <v>523</v>
      </c>
      <c r="AK157" s="19" t="s">
        <v>524</v>
      </c>
      <c r="AL157" s="19">
        <v>130</v>
      </c>
      <c r="AM157" s="19">
        <v>131</v>
      </c>
      <c r="AN157" s="19">
        <v>132</v>
      </c>
      <c r="AO157" s="19">
        <v>133</v>
      </c>
      <c r="AP157" s="19">
        <v>134</v>
      </c>
      <c r="AQ157" s="19">
        <v>135</v>
      </c>
      <c r="AR157" s="19">
        <v>136</v>
      </c>
      <c r="AS157" s="19">
        <v>191</v>
      </c>
      <c r="AT157" s="19">
        <v>192</v>
      </c>
      <c r="AU157" s="19">
        <v>193</v>
      </c>
      <c r="AV157" s="19">
        <v>194</v>
      </c>
      <c r="AW157" s="19">
        <v>195</v>
      </c>
      <c r="AX157" s="19">
        <v>196</v>
      </c>
      <c r="AY157" s="19">
        <v>197</v>
      </c>
      <c r="AZ157" s="19">
        <v>198</v>
      </c>
      <c r="BA157" s="19">
        <v>199</v>
      </c>
      <c r="BB157" s="19" t="s">
        <v>525</v>
      </c>
      <c r="BC157" s="19">
        <v>0</v>
      </c>
      <c r="BD157" s="19">
        <v>0</v>
      </c>
      <c r="BE157" s="19">
        <v>0</v>
      </c>
      <c r="BF157" s="19">
        <v>0</v>
      </c>
      <c r="BG157" s="26" t="str">
        <f t="shared" ref="BG157:BG158" si="69">G157</f>
        <v>05EC</v>
      </c>
      <c r="BH157" s="19">
        <v>0</v>
      </c>
      <c r="BI157" s="19">
        <v>0</v>
      </c>
      <c r="BJ157" s="19">
        <v>0</v>
      </c>
      <c r="BK157" s="19">
        <v>0</v>
      </c>
      <c r="BL157" s="19">
        <v>0</v>
      </c>
      <c r="BM157" s="19">
        <v>0</v>
      </c>
      <c r="BN157" s="19">
        <v>0</v>
      </c>
      <c r="BO157" s="19">
        <v>0</v>
      </c>
      <c r="BP157" s="19">
        <v>0</v>
      </c>
      <c r="BQ157" s="19">
        <v>0</v>
      </c>
      <c r="BR157" s="19">
        <v>0</v>
      </c>
      <c r="BS157" s="19">
        <v>0</v>
      </c>
      <c r="BT157" s="19">
        <v>0</v>
      </c>
      <c r="BU157" s="19">
        <v>0</v>
      </c>
      <c r="BV157" s="19">
        <v>0</v>
      </c>
      <c r="BW157" s="19">
        <v>0</v>
      </c>
      <c r="BX157" s="19">
        <v>0</v>
      </c>
      <c r="BY157" s="19">
        <v>0</v>
      </c>
      <c r="BZ157" s="19">
        <v>0</v>
      </c>
      <c r="CA157" s="18" t="str">
        <f t="shared" si="56"/>
        <v>11</v>
      </c>
      <c r="CB157" s="18" t="s">
        <v>25</v>
      </c>
      <c r="CC157" s="18">
        <f t="shared" si="55"/>
        <v>137</v>
      </c>
      <c r="CD157" s="16" t="str">
        <f t="shared" si="57"/>
        <v>7B010189AA012800650066006700680069006A006B006C006D006E00C900CA00CB00CC00CD00CE00CF00D000D100D2012D012E012F0130013101320133013401350136019101920193019401950196019701980199019A000000000000000005EC0000000000000000000000000000000000000000000000000000000000000000000000000000117D</v>
      </c>
      <c r="CE157" s="95">
        <v>156</v>
      </c>
      <c r="CF157" s="21"/>
      <c r="CG157" s="18" t="str">
        <f t="shared" si="58"/>
        <v>00</v>
      </c>
      <c r="CH157" s="18">
        <f t="shared" si="59"/>
        <v>0</v>
      </c>
      <c r="CI157" s="20"/>
      <c r="CJ157" s="21"/>
    </row>
    <row r="158" spans="1:88" ht="49.5">
      <c r="A158" s="27"/>
      <c r="B158" s="171"/>
      <c r="C158" s="168"/>
      <c r="D158" s="104"/>
      <c r="E158" s="16">
        <v>3</v>
      </c>
      <c r="F158" s="101" t="str">
        <f t="shared" si="67"/>
        <v>65535</v>
      </c>
      <c r="G158" s="25" t="s">
        <v>72</v>
      </c>
      <c r="H158" s="18" t="s">
        <v>18</v>
      </c>
      <c r="I158" s="18">
        <v>1</v>
      </c>
      <c r="J158" s="18">
        <v>1</v>
      </c>
      <c r="K158" s="18">
        <v>89</v>
      </c>
      <c r="L158" s="18" t="s">
        <v>505</v>
      </c>
      <c r="M158" s="18">
        <v>1</v>
      </c>
      <c r="N158" s="18">
        <v>28</v>
      </c>
      <c r="O158" s="19">
        <v>65</v>
      </c>
      <c r="P158" s="19">
        <v>66</v>
      </c>
      <c r="Q158" s="19">
        <v>67</v>
      </c>
      <c r="R158" s="19">
        <v>68</v>
      </c>
      <c r="S158" s="19">
        <v>69</v>
      </c>
      <c r="T158" s="19" t="s">
        <v>507</v>
      </c>
      <c r="U158" s="19" t="s">
        <v>508</v>
      </c>
      <c r="V158" s="19" t="s">
        <v>509</v>
      </c>
      <c r="W158" s="19" t="s">
        <v>510</v>
      </c>
      <c r="X158" s="19" t="s">
        <v>511</v>
      </c>
      <c r="Y158" s="19" t="s">
        <v>512</v>
      </c>
      <c r="Z158" s="19" t="s">
        <v>513</v>
      </c>
      <c r="AA158" s="19" t="s">
        <v>514</v>
      </c>
      <c r="AB158" s="19" t="s">
        <v>515</v>
      </c>
      <c r="AC158" s="19" t="s">
        <v>516</v>
      </c>
      <c r="AD158" s="19" t="s">
        <v>517</v>
      </c>
      <c r="AE158" s="19" t="s">
        <v>518</v>
      </c>
      <c r="AF158" s="19" t="s">
        <v>519</v>
      </c>
      <c r="AG158" s="19" t="s">
        <v>520</v>
      </c>
      <c r="AH158" s="19" t="s">
        <v>521</v>
      </c>
      <c r="AI158" s="19" t="s">
        <v>522</v>
      </c>
      <c r="AJ158" s="19" t="s">
        <v>523</v>
      </c>
      <c r="AK158" s="19" t="s">
        <v>524</v>
      </c>
      <c r="AL158" s="19">
        <v>130</v>
      </c>
      <c r="AM158" s="19">
        <v>131</v>
      </c>
      <c r="AN158" s="19">
        <v>132</v>
      </c>
      <c r="AO158" s="19">
        <v>133</v>
      </c>
      <c r="AP158" s="19">
        <v>134</v>
      </c>
      <c r="AQ158" s="19">
        <v>135</v>
      </c>
      <c r="AR158" s="19">
        <v>136</v>
      </c>
      <c r="AS158" s="19">
        <v>191</v>
      </c>
      <c r="AT158" s="19">
        <v>192</v>
      </c>
      <c r="AU158" s="19">
        <v>193</v>
      </c>
      <c r="AV158" s="19">
        <v>194</v>
      </c>
      <c r="AW158" s="19">
        <v>195</v>
      </c>
      <c r="AX158" s="19">
        <v>196</v>
      </c>
      <c r="AY158" s="19">
        <v>197</v>
      </c>
      <c r="AZ158" s="19">
        <v>198</v>
      </c>
      <c r="BA158" s="19">
        <v>199</v>
      </c>
      <c r="BB158" s="19" t="s">
        <v>525</v>
      </c>
      <c r="BC158" s="19">
        <v>0</v>
      </c>
      <c r="BD158" s="19">
        <v>0</v>
      </c>
      <c r="BE158" s="19">
        <v>0</v>
      </c>
      <c r="BF158" s="19">
        <v>0</v>
      </c>
      <c r="BG158" s="26" t="str">
        <f t="shared" si="69"/>
        <v>FFFF</v>
      </c>
      <c r="BH158" s="19">
        <v>0</v>
      </c>
      <c r="BI158" s="19">
        <v>0</v>
      </c>
      <c r="BJ158" s="19">
        <v>0</v>
      </c>
      <c r="BK158" s="19">
        <v>0</v>
      </c>
      <c r="BL158" s="19">
        <v>0</v>
      </c>
      <c r="BM158" s="19">
        <v>0</v>
      </c>
      <c r="BN158" s="19">
        <v>0</v>
      </c>
      <c r="BO158" s="19">
        <v>0</v>
      </c>
      <c r="BP158" s="19">
        <v>0</v>
      </c>
      <c r="BQ158" s="19">
        <v>0</v>
      </c>
      <c r="BR158" s="19">
        <v>0</v>
      </c>
      <c r="BS158" s="19">
        <v>0</v>
      </c>
      <c r="BT158" s="19">
        <v>0</v>
      </c>
      <c r="BU158" s="19">
        <v>0</v>
      </c>
      <c r="BV158" s="19">
        <v>0</v>
      </c>
      <c r="BW158" s="19">
        <v>0</v>
      </c>
      <c r="BX158" s="19">
        <v>0</v>
      </c>
      <c r="BY158" s="19">
        <v>0</v>
      </c>
      <c r="BZ158" s="19">
        <v>0</v>
      </c>
      <c r="CA158" s="18" t="str">
        <f t="shared" si="56"/>
        <v>04</v>
      </c>
      <c r="CB158" s="18" t="s">
        <v>25</v>
      </c>
      <c r="CC158" s="18">
        <f t="shared" si="55"/>
        <v>137</v>
      </c>
      <c r="CD158" s="16" t="str">
        <f t="shared" si="57"/>
        <v>7B010189AA012800650066006700680069006A006B006C006D006E00C900CA00CB00CC00CD00CE00CF00D000D100D2012D012E012F0130013101320133013401350136019101920193019401950196019701980199019A0000000000000000FFFF0000000000000000000000000000000000000000000000000000000000000000000000000000047D</v>
      </c>
      <c r="CE158" s="95">
        <v>157</v>
      </c>
      <c r="CF158" s="21"/>
      <c r="CG158" s="18" t="str">
        <f t="shared" si="58"/>
        <v>00</v>
      </c>
      <c r="CH158" s="18">
        <f t="shared" si="59"/>
        <v>0</v>
      </c>
      <c r="CI158" s="20"/>
      <c r="CJ158" s="21"/>
    </row>
    <row r="159" spans="1:88" ht="49.5">
      <c r="A159" s="27"/>
      <c r="B159" s="169">
        <v>97</v>
      </c>
      <c r="C159" s="105" t="s">
        <v>462</v>
      </c>
      <c r="D159" s="104" t="s">
        <v>738</v>
      </c>
      <c r="E159" s="16">
        <v>1</v>
      </c>
      <c r="F159" s="101" t="str">
        <f t="shared" si="67"/>
        <v>00000</v>
      </c>
      <c r="G159" s="25">
        <v>0</v>
      </c>
      <c r="H159" s="18" t="s">
        <v>18</v>
      </c>
      <c r="I159" s="18">
        <v>1</v>
      </c>
      <c r="J159" s="18">
        <v>1</v>
      </c>
      <c r="K159" s="18">
        <v>89</v>
      </c>
      <c r="L159" s="18" t="s">
        <v>505</v>
      </c>
      <c r="M159" s="18">
        <v>1</v>
      </c>
      <c r="N159" s="18">
        <v>28</v>
      </c>
      <c r="O159" s="19">
        <v>65</v>
      </c>
      <c r="P159" s="19">
        <v>66</v>
      </c>
      <c r="Q159" s="19">
        <v>67</v>
      </c>
      <c r="R159" s="19">
        <v>68</v>
      </c>
      <c r="S159" s="19">
        <v>69</v>
      </c>
      <c r="T159" s="19" t="s">
        <v>507</v>
      </c>
      <c r="U159" s="19" t="s">
        <v>508</v>
      </c>
      <c r="V159" s="19" t="s">
        <v>509</v>
      </c>
      <c r="W159" s="19" t="s">
        <v>510</v>
      </c>
      <c r="X159" s="19" t="s">
        <v>511</v>
      </c>
      <c r="Y159" s="19" t="s">
        <v>512</v>
      </c>
      <c r="Z159" s="19" t="s">
        <v>513</v>
      </c>
      <c r="AA159" s="19" t="s">
        <v>514</v>
      </c>
      <c r="AB159" s="19" t="s">
        <v>515</v>
      </c>
      <c r="AC159" s="19" t="s">
        <v>516</v>
      </c>
      <c r="AD159" s="19" t="s">
        <v>517</v>
      </c>
      <c r="AE159" s="19" t="s">
        <v>518</v>
      </c>
      <c r="AF159" s="19" t="s">
        <v>519</v>
      </c>
      <c r="AG159" s="19" t="s">
        <v>520</v>
      </c>
      <c r="AH159" s="19" t="s">
        <v>521</v>
      </c>
      <c r="AI159" s="19" t="s">
        <v>522</v>
      </c>
      <c r="AJ159" s="19" t="s">
        <v>523</v>
      </c>
      <c r="AK159" s="19" t="s">
        <v>524</v>
      </c>
      <c r="AL159" s="19">
        <v>130</v>
      </c>
      <c r="AM159" s="19">
        <v>131</v>
      </c>
      <c r="AN159" s="19">
        <v>132</v>
      </c>
      <c r="AO159" s="19">
        <v>133</v>
      </c>
      <c r="AP159" s="19">
        <v>134</v>
      </c>
      <c r="AQ159" s="19">
        <v>135</v>
      </c>
      <c r="AR159" s="19">
        <v>136</v>
      </c>
      <c r="AS159" s="19">
        <v>191</v>
      </c>
      <c r="AT159" s="19">
        <v>192</v>
      </c>
      <c r="AU159" s="19">
        <v>193</v>
      </c>
      <c r="AV159" s="19">
        <v>194</v>
      </c>
      <c r="AW159" s="19">
        <v>195</v>
      </c>
      <c r="AX159" s="19">
        <v>196</v>
      </c>
      <c r="AY159" s="19">
        <v>197</v>
      </c>
      <c r="AZ159" s="19">
        <v>198</v>
      </c>
      <c r="BA159" s="19">
        <v>199</v>
      </c>
      <c r="BB159" s="19" t="s">
        <v>525</v>
      </c>
      <c r="BC159" s="19">
        <v>0</v>
      </c>
      <c r="BD159" s="19">
        <v>0</v>
      </c>
      <c r="BE159" s="19">
        <v>0</v>
      </c>
      <c r="BF159" s="19">
        <v>0</v>
      </c>
      <c r="BG159" s="19">
        <v>0</v>
      </c>
      <c r="BH159" s="26">
        <f>G159</f>
        <v>0</v>
      </c>
      <c r="BI159" s="19">
        <v>0</v>
      </c>
      <c r="BJ159" s="19">
        <v>0</v>
      </c>
      <c r="BK159" s="19">
        <v>0</v>
      </c>
      <c r="BL159" s="19">
        <v>0</v>
      </c>
      <c r="BM159" s="19">
        <v>0</v>
      </c>
      <c r="BN159" s="19">
        <v>0</v>
      </c>
      <c r="BO159" s="19">
        <v>0</v>
      </c>
      <c r="BP159" s="19">
        <v>0</v>
      </c>
      <c r="BQ159" s="19">
        <v>0</v>
      </c>
      <c r="BR159" s="19">
        <v>0</v>
      </c>
      <c r="BS159" s="19">
        <v>0</v>
      </c>
      <c r="BT159" s="19">
        <v>0</v>
      </c>
      <c r="BU159" s="19">
        <v>0</v>
      </c>
      <c r="BV159" s="19">
        <v>0</v>
      </c>
      <c r="BW159" s="19">
        <v>0</v>
      </c>
      <c r="BX159" s="19">
        <v>0</v>
      </c>
      <c r="BY159" s="19">
        <v>0</v>
      </c>
      <c r="BZ159" s="19">
        <v>0</v>
      </c>
      <c r="CA159" s="18" t="str">
        <f t="shared" si="56"/>
        <v>05</v>
      </c>
      <c r="CB159" s="18" t="s">
        <v>25</v>
      </c>
      <c r="CC159" s="18">
        <f t="shared" si="55"/>
        <v>137</v>
      </c>
      <c r="CD159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159" s="95">
        <v>158</v>
      </c>
      <c r="CF159" s="21"/>
      <c r="CG159" s="18" t="str">
        <f t="shared" si="58"/>
        <v>00</v>
      </c>
      <c r="CH159" s="18">
        <f t="shared" si="59"/>
        <v>0</v>
      </c>
      <c r="CI159" s="20"/>
      <c r="CJ159" s="21"/>
    </row>
    <row r="160" spans="1:88" ht="49.5">
      <c r="A160" s="27"/>
      <c r="B160" s="170"/>
      <c r="C160" s="167" t="s">
        <v>711</v>
      </c>
      <c r="D160" s="104"/>
      <c r="E160" s="16">
        <v>2</v>
      </c>
      <c r="F160" s="101" t="str">
        <f t="shared" si="67"/>
        <v>01516</v>
      </c>
      <c r="G160" s="25" t="s">
        <v>527</v>
      </c>
      <c r="H160" s="18" t="s">
        <v>18</v>
      </c>
      <c r="I160" s="18">
        <v>1</v>
      </c>
      <c r="J160" s="18">
        <v>1</v>
      </c>
      <c r="K160" s="18">
        <v>89</v>
      </c>
      <c r="L160" s="18" t="s">
        <v>505</v>
      </c>
      <c r="M160" s="18">
        <v>1</v>
      </c>
      <c r="N160" s="18">
        <v>28</v>
      </c>
      <c r="O160" s="19">
        <v>65</v>
      </c>
      <c r="P160" s="19">
        <v>66</v>
      </c>
      <c r="Q160" s="19">
        <v>67</v>
      </c>
      <c r="R160" s="19">
        <v>68</v>
      </c>
      <c r="S160" s="19">
        <v>69</v>
      </c>
      <c r="T160" s="19" t="s">
        <v>507</v>
      </c>
      <c r="U160" s="19" t="s">
        <v>508</v>
      </c>
      <c r="V160" s="19" t="s">
        <v>509</v>
      </c>
      <c r="W160" s="19" t="s">
        <v>510</v>
      </c>
      <c r="X160" s="19" t="s">
        <v>511</v>
      </c>
      <c r="Y160" s="19" t="s">
        <v>512</v>
      </c>
      <c r="Z160" s="19" t="s">
        <v>513</v>
      </c>
      <c r="AA160" s="19" t="s">
        <v>514</v>
      </c>
      <c r="AB160" s="19" t="s">
        <v>515</v>
      </c>
      <c r="AC160" s="19" t="s">
        <v>516</v>
      </c>
      <c r="AD160" s="19" t="s">
        <v>517</v>
      </c>
      <c r="AE160" s="19" t="s">
        <v>518</v>
      </c>
      <c r="AF160" s="19" t="s">
        <v>519</v>
      </c>
      <c r="AG160" s="19" t="s">
        <v>520</v>
      </c>
      <c r="AH160" s="19" t="s">
        <v>521</v>
      </c>
      <c r="AI160" s="19" t="s">
        <v>522</v>
      </c>
      <c r="AJ160" s="19" t="s">
        <v>523</v>
      </c>
      <c r="AK160" s="19" t="s">
        <v>524</v>
      </c>
      <c r="AL160" s="19">
        <v>130</v>
      </c>
      <c r="AM160" s="19">
        <v>131</v>
      </c>
      <c r="AN160" s="19">
        <v>132</v>
      </c>
      <c r="AO160" s="19">
        <v>133</v>
      </c>
      <c r="AP160" s="19">
        <v>134</v>
      </c>
      <c r="AQ160" s="19">
        <v>135</v>
      </c>
      <c r="AR160" s="19">
        <v>136</v>
      </c>
      <c r="AS160" s="19">
        <v>191</v>
      </c>
      <c r="AT160" s="19">
        <v>192</v>
      </c>
      <c r="AU160" s="19">
        <v>193</v>
      </c>
      <c r="AV160" s="19">
        <v>194</v>
      </c>
      <c r="AW160" s="19">
        <v>195</v>
      </c>
      <c r="AX160" s="19">
        <v>196</v>
      </c>
      <c r="AY160" s="19">
        <v>197</v>
      </c>
      <c r="AZ160" s="19">
        <v>198</v>
      </c>
      <c r="BA160" s="19">
        <v>199</v>
      </c>
      <c r="BB160" s="19" t="s">
        <v>525</v>
      </c>
      <c r="BC160" s="19">
        <v>0</v>
      </c>
      <c r="BD160" s="19">
        <v>0</v>
      </c>
      <c r="BE160" s="19">
        <v>0</v>
      </c>
      <c r="BF160" s="19">
        <v>0</v>
      </c>
      <c r="BG160" s="19">
        <v>0</v>
      </c>
      <c r="BH160" s="26" t="str">
        <f t="shared" ref="BH160:BH161" si="70">G160</f>
        <v>05EC</v>
      </c>
      <c r="BI160" s="19">
        <v>0</v>
      </c>
      <c r="BJ160" s="19">
        <v>0</v>
      </c>
      <c r="BK160" s="19">
        <v>0</v>
      </c>
      <c r="BL160" s="19">
        <v>0</v>
      </c>
      <c r="BM160" s="19">
        <v>0</v>
      </c>
      <c r="BN160" s="19">
        <v>0</v>
      </c>
      <c r="BO160" s="19">
        <v>0</v>
      </c>
      <c r="BP160" s="19">
        <v>0</v>
      </c>
      <c r="BQ160" s="19">
        <v>0</v>
      </c>
      <c r="BR160" s="19">
        <v>0</v>
      </c>
      <c r="BS160" s="19">
        <v>0</v>
      </c>
      <c r="BT160" s="19">
        <v>0</v>
      </c>
      <c r="BU160" s="19">
        <v>0</v>
      </c>
      <c r="BV160" s="19">
        <v>0</v>
      </c>
      <c r="BW160" s="19">
        <v>0</v>
      </c>
      <c r="BX160" s="19">
        <v>0</v>
      </c>
      <c r="BY160" s="19">
        <v>0</v>
      </c>
      <c r="BZ160" s="19">
        <v>0</v>
      </c>
      <c r="CA160" s="18" t="str">
        <f t="shared" si="56"/>
        <v>11</v>
      </c>
      <c r="CB160" s="18" t="s">
        <v>25</v>
      </c>
      <c r="CC160" s="18">
        <f t="shared" si="55"/>
        <v>137</v>
      </c>
      <c r="CD160" s="16" t="str">
        <f t="shared" si="57"/>
        <v>7B010189AA012800650066006700680069006A006B006C006D006E00C900CA00CB00CC00CD00CE00CF00D000D100D2012D012E012F0130013101320133013401350136019101920193019401950196019701980199019A0000000000000000000005EC000000000000000000000000000000000000000000000000000000000000000000000000117D</v>
      </c>
      <c r="CE160" s="95">
        <v>159</v>
      </c>
      <c r="CF160" s="21"/>
      <c r="CG160" s="18" t="str">
        <f t="shared" si="58"/>
        <v>00</v>
      </c>
      <c r="CH160" s="18">
        <f t="shared" si="59"/>
        <v>0</v>
      </c>
      <c r="CI160" s="20"/>
      <c r="CJ160" s="21"/>
    </row>
    <row r="161" spans="1:88" ht="49.5">
      <c r="A161" s="27"/>
      <c r="B161" s="171"/>
      <c r="C161" s="168"/>
      <c r="D161" s="104"/>
      <c r="E161" s="16">
        <v>3</v>
      </c>
      <c r="F161" s="101" t="str">
        <f t="shared" si="67"/>
        <v>65535</v>
      </c>
      <c r="G161" s="25" t="s">
        <v>72</v>
      </c>
      <c r="H161" s="18" t="s">
        <v>18</v>
      </c>
      <c r="I161" s="18">
        <v>1</v>
      </c>
      <c r="J161" s="18">
        <v>1</v>
      </c>
      <c r="K161" s="18">
        <v>89</v>
      </c>
      <c r="L161" s="18" t="s">
        <v>505</v>
      </c>
      <c r="M161" s="18">
        <v>1</v>
      </c>
      <c r="N161" s="18">
        <v>28</v>
      </c>
      <c r="O161" s="19">
        <v>65</v>
      </c>
      <c r="P161" s="19">
        <v>66</v>
      </c>
      <c r="Q161" s="19">
        <v>67</v>
      </c>
      <c r="R161" s="19">
        <v>68</v>
      </c>
      <c r="S161" s="19">
        <v>69</v>
      </c>
      <c r="T161" s="19" t="s">
        <v>507</v>
      </c>
      <c r="U161" s="19" t="s">
        <v>508</v>
      </c>
      <c r="V161" s="19" t="s">
        <v>509</v>
      </c>
      <c r="W161" s="19" t="s">
        <v>510</v>
      </c>
      <c r="X161" s="19" t="s">
        <v>511</v>
      </c>
      <c r="Y161" s="19" t="s">
        <v>512</v>
      </c>
      <c r="Z161" s="19" t="s">
        <v>513</v>
      </c>
      <c r="AA161" s="19" t="s">
        <v>514</v>
      </c>
      <c r="AB161" s="19" t="s">
        <v>515</v>
      </c>
      <c r="AC161" s="19" t="s">
        <v>516</v>
      </c>
      <c r="AD161" s="19" t="s">
        <v>517</v>
      </c>
      <c r="AE161" s="19" t="s">
        <v>518</v>
      </c>
      <c r="AF161" s="19" t="s">
        <v>519</v>
      </c>
      <c r="AG161" s="19" t="s">
        <v>520</v>
      </c>
      <c r="AH161" s="19" t="s">
        <v>521</v>
      </c>
      <c r="AI161" s="19" t="s">
        <v>522</v>
      </c>
      <c r="AJ161" s="19" t="s">
        <v>523</v>
      </c>
      <c r="AK161" s="19" t="s">
        <v>524</v>
      </c>
      <c r="AL161" s="19">
        <v>130</v>
      </c>
      <c r="AM161" s="19">
        <v>131</v>
      </c>
      <c r="AN161" s="19">
        <v>132</v>
      </c>
      <c r="AO161" s="19">
        <v>133</v>
      </c>
      <c r="AP161" s="19">
        <v>134</v>
      </c>
      <c r="AQ161" s="19">
        <v>135</v>
      </c>
      <c r="AR161" s="19">
        <v>136</v>
      </c>
      <c r="AS161" s="19">
        <v>191</v>
      </c>
      <c r="AT161" s="19">
        <v>192</v>
      </c>
      <c r="AU161" s="19">
        <v>193</v>
      </c>
      <c r="AV161" s="19">
        <v>194</v>
      </c>
      <c r="AW161" s="19">
        <v>195</v>
      </c>
      <c r="AX161" s="19">
        <v>196</v>
      </c>
      <c r="AY161" s="19">
        <v>197</v>
      </c>
      <c r="AZ161" s="19">
        <v>198</v>
      </c>
      <c r="BA161" s="19">
        <v>199</v>
      </c>
      <c r="BB161" s="19" t="s">
        <v>525</v>
      </c>
      <c r="BC161" s="19">
        <v>0</v>
      </c>
      <c r="BD161" s="19">
        <v>0</v>
      </c>
      <c r="BE161" s="19">
        <v>0</v>
      </c>
      <c r="BF161" s="19">
        <v>0</v>
      </c>
      <c r="BG161" s="19">
        <v>0</v>
      </c>
      <c r="BH161" s="26" t="str">
        <f t="shared" si="70"/>
        <v>FFFF</v>
      </c>
      <c r="BI161" s="19">
        <v>0</v>
      </c>
      <c r="BJ161" s="19">
        <v>0</v>
      </c>
      <c r="BK161" s="19">
        <v>0</v>
      </c>
      <c r="BL161" s="19">
        <v>0</v>
      </c>
      <c r="BM161" s="19">
        <v>0</v>
      </c>
      <c r="BN161" s="19">
        <v>0</v>
      </c>
      <c r="BO161" s="19">
        <v>0</v>
      </c>
      <c r="BP161" s="19">
        <v>0</v>
      </c>
      <c r="BQ161" s="19">
        <v>0</v>
      </c>
      <c r="BR161" s="19">
        <v>0</v>
      </c>
      <c r="BS161" s="19">
        <v>0</v>
      </c>
      <c r="BT161" s="19">
        <v>0</v>
      </c>
      <c r="BU161" s="19">
        <v>0</v>
      </c>
      <c r="BV161" s="19">
        <v>0</v>
      </c>
      <c r="BW161" s="19">
        <v>0</v>
      </c>
      <c r="BX161" s="19">
        <v>0</v>
      </c>
      <c r="BY161" s="19">
        <v>0</v>
      </c>
      <c r="BZ161" s="19">
        <v>0</v>
      </c>
      <c r="CA161" s="18" t="str">
        <f t="shared" si="56"/>
        <v>04</v>
      </c>
      <c r="CB161" s="18" t="s">
        <v>25</v>
      </c>
      <c r="CC161" s="18">
        <f t="shared" si="55"/>
        <v>137</v>
      </c>
      <c r="CD161" s="16" t="str">
        <f t="shared" si="57"/>
        <v>7B010189AA012800650066006700680069006A006B006C006D006E00C900CA00CB00CC00CD00CE00CF00D000D100D2012D012E012F0130013101320133013401350136019101920193019401950196019701980199019A00000000000000000000FFFF000000000000000000000000000000000000000000000000000000000000000000000000047D</v>
      </c>
      <c r="CE161" s="95">
        <v>160</v>
      </c>
      <c r="CF161" s="21"/>
      <c r="CG161" s="18" t="str">
        <f t="shared" si="58"/>
        <v>00</v>
      </c>
      <c r="CH161" s="18">
        <f t="shared" si="59"/>
        <v>0</v>
      </c>
      <c r="CI161" s="20"/>
      <c r="CJ161" s="21"/>
    </row>
    <row r="162" spans="1:88" ht="49.5">
      <c r="A162" s="27"/>
      <c r="B162" s="169">
        <v>99</v>
      </c>
      <c r="C162" s="105" t="s">
        <v>462</v>
      </c>
      <c r="D162" s="104" t="s">
        <v>738</v>
      </c>
      <c r="E162" s="16">
        <v>1</v>
      </c>
      <c r="F162" s="101" t="str">
        <f t="shared" si="67"/>
        <v>00000</v>
      </c>
      <c r="G162" s="25">
        <v>0</v>
      </c>
      <c r="H162" s="18" t="s">
        <v>18</v>
      </c>
      <c r="I162" s="18">
        <v>1</v>
      </c>
      <c r="J162" s="18">
        <v>1</v>
      </c>
      <c r="K162" s="18">
        <v>89</v>
      </c>
      <c r="L162" s="18" t="s">
        <v>505</v>
      </c>
      <c r="M162" s="18">
        <v>1</v>
      </c>
      <c r="N162" s="18">
        <v>28</v>
      </c>
      <c r="O162" s="19">
        <v>65</v>
      </c>
      <c r="P162" s="19">
        <v>66</v>
      </c>
      <c r="Q162" s="19">
        <v>67</v>
      </c>
      <c r="R162" s="19">
        <v>68</v>
      </c>
      <c r="S162" s="19">
        <v>69</v>
      </c>
      <c r="T162" s="19" t="s">
        <v>507</v>
      </c>
      <c r="U162" s="19" t="s">
        <v>508</v>
      </c>
      <c r="V162" s="19" t="s">
        <v>509</v>
      </c>
      <c r="W162" s="19" t="s">
        <v>510</v>
      </c>
      <c r="X162" s="19" t="s">
        <v>511</v>
      </c>
      <c r="Y162" s="19" t="s">
        <v>512</v>
      </c>
      <c r="Z162" s="19" t="s">
        <v>513</v>
      </c>
      <c r="AA162" s="19" t="s">
        <v>514</v>
      </c>
      <c r="AB162" s="19" t="s">
        <v>515</v>
      </c>
      <c r="AC162" s="19" t="s">
        <v>516</v>
      </c>
      <c r="AD162" s="19" t="s">
        <v>517</v>
      </c>
      <c r="AE162" s="19" t="s">
        <v>518</v>
      </c>
      <c r="AF162" s="19" t="s">
        <v>519</v>
      </c>
      <c r="AG162" s="19" t="s">
        <v>520</v>
      </c>
      <c r="AH162" s="19" t="s">
        <v>521</v>
      </c>
      <c r="AI162" s="19" t="s">
        <v>522</v>
      </c>
      <c r="AJ162" s="19" t="s">
        <v>523</v>
      </c>
      <c r="AK162" s="19" t="s">
        <v>524</v>
      </c>
      <c r="AL162" s="19">
        <v>130</v>
      </c>
      <c r="AM162" s="19">
        <v>131</v>
      </c>
      <c r="AN162" s="19">
        <v>132</v>
      </c>
      <c r="AO162" s="19">
        <v>133</v>
      </c>
      <c r="AP162" s="19">
        <v>134</v>
      </c>
      <c r="AQ162" s="19">
        <v>135</v>
      </c>
      <c r="AR162" s="19">
        <v>136</v>
      </c>
      <c r="AS162" s="19">
        <v>191</v>
      </c>
      <c r="AT162" s="19">
        <v>192</v>
      </c>
      <c r="AU162" s="19">
        <v>193</v>
      </c>
      <c r="AV162" s="19">
        <v>194</v>
      </c>
      <c r="AW162" s="19">
        <v>195</v>
      </c>
      <c r="AX162" s="19">
        <v>196</v>
      </c>
      <c r="AY162" s="19">
        <v>197</v>
      </c>
      <c r="AZ162" s="19">
        <v>198</v>
      </c>
      <c r="BA162" s="19">
        <v>199</v>
      </c>
      <c r="BB162" s="19" t="s">
        <v>525</v>
      </c>
      <c r="BC162" s="19">
        <v>0</v>
      </c>
      <c r="BD162" s="19">
        <v>0</v>
      </c>
      <c r="BE162" s="19">
        <v>0</v>
      </c>
      <c r="BF162" s="19">
        <v>0</v>
      </c>
      <c r="BG162" s="19">
        <v>0</v>
      </c>
      <c r="BH162" s="19">
        <v>0</v>
      </c>
      <c r="BI162" s="26">
        <f>G162</f>
        <v>0</v>
      </c>
      <c r="BJ162" s="19">
        <v>0</v>
      </c>
      <c r="BK162" s="19">
        <v>0</v>
      </c>
      <c r="BL162" s="19">
        <v>0</v>
      </c>
      <c r="BM162" s="19">
        <v>0</v>
      </c>
      <c r="BN162" s="19">
        <v>0</v>
      </c>
      <c r="BO162" s="19">
        <v>0</v>
      </c>
      <c r="BP162" s="19">
        <v>0</v>
      </c>
      <c r="BQ162" s="19">
        <v>0</v>
      </c>
      <c r="BR162" s="19">
        <v>0</v>
      </c>
      <c r="BS162" s="19">
        <v>0</v>
      </c>
      <c r="BT162" s="19">
        <v>0</v>
      </c>
      <c r="BU162" s="19">
        <v>0</v>
      </c>
      <c r="BV162" s="19">
        <v>0</v>
      </c>
      <c r="BW162" s="19">
        <v>0</v>
      </c>
      <c r="BX162" s="19">
        <v>0</v>
      </c>
      <c r="BY162" s="19">
        <v>0</v>
      </c>
      <c r="BZ162" s="19">
        <v>0</v>
      </c>
      <c r="CA162" s="18" t="str">
        <f t="shared" si="56"/>
        <v>05</v>
      </c>
      <c r="CB162" s="18" t="s">
        <v>25</v>
      </c>
      <c r="CC162" s="18">
        <f t="shared" si="55"/>
        <v>137</v>
      </c>
      <c r="CD162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162" s="95">
        <v>161</v>
      </c>
      <c r="CF162" s="21"/>
      <c r="CG162" s="18" t="str">
        <f t="shared" si="58"/>
        <v>00</v>
      </c>
      <c r="CH162" s="18">
        <f t="shared" si="59"/>
        <v>0</v>
      </c>
      <c r="CI162" s="20"/>
      <c r="CJ162" s="21"/>
    </row>
    <row r="163" spans="1:88" ht="49.5">
      <c r="A163" s="27"/>
      <c r="B163" s="170"/>
      <c r="C163" s="167" t="s">
        <v>711</v>
      </c>
      <c r="D163" s="104"/>
      <c r="E163" s="16">
        <v>2</v>
      </c>
      <c r="F163" s="101" t="str">
        <f t="shared" si="67"/>
        <v>01516</v>
      </c>
      <c r="G163" s="25" t="s">
        <v>527</v>
      </c>
      <c r="H163" s="18" t="s">
        <v>18</v>
      </c>
      <c r="I163" s="18">
        <v>1</v>
      </c>
      <c r="J163" s="18">
        <v>1</v>
      </c>
      <c r="K163" s="18">
        <v>89</v>
      </c>
      <c r="L163" s="18" t="s">
        <v>505</v>
      </c>
      <c r="M163" s="18">
        <v>1</v>
      </c>
      <c r="N163" s="18">
        <v>28</v>
      </c>
      <c r="O163" s="19">
        <v>65</v>
      </c>
      <c r="P163" s="19">
        <v>66</v>
      </c>
      <c r="Q163" s="19">
        <v>67</v>
      </c>
      <c r="R163" s="19">
        <v>68</v>
      </c>
      <c r="S163" s="19">
        <v>69</v>
      </c>
      <c r="T163" s="19" t="s">
        <v>507</v>
      </c>
      <c r="U163" s="19" t="s">
        <v>508</v>
      </c>
      <c r="V163" s="19" t="s">
        <v>509</v>
      </c>
      <c r="W163" s="19" t="s">
        <v>510</v>
      </c>
      <c r="X163" s="19" t="s">
        <v>511</v>
      </c>
      <c r="Y163" s="19" t="s">
        <v>512</v>
      </c>
      <c r="Z163" s="19" t="s">
        <v>513</v>
      </c>
      <c r="AA163" s="19" t="s">
        <v>514</v>
      </c>
      <c r="AB163" s="19" t="s">
        <v>515</v>
      </c>
      <c r="AC163" s="19" t="s">
        <v>516</v>
      </c>
      <c r="AD163" s="19" t="s">
        <v>517</v>
      </c>
      <c r="AE163" s="19" t="s">
        <v>518</v>
      </c>
      <c r="AF163" s="19" t="s">
        <v>519</v>
      </c>
      <c r="AG163" s="19" t="s">
        <v>520</v>
      </c>
      <c r="AH163" s="19" t="s">
        <v>521</v>
      </c>
      <c r="AI163" s="19" t="s">
        <v>522</v>
      </c>
      <c r="AJ163" s="19" t="s">
        <v>523</v>
      </c>
      <c r="AK163" s="19" t="s">
        <v>524</v>
      </c>
      <c r="AL163" s="19">
        <v>130</v>
      </c>
      <c r="AM163" s="19">
        <v>131</v>
      </c>
      <c r="AN163" s="19">
        <v>132</v>
      </c>
      <c r="AO163" s="19">
        <v>133</v>
      </c>
      <c r="AP163" s="19">
        <v>134</v>
      </c>
      <c r="AQ163" s="19">
        <v>135</v>
      </c>
      <c r="AR163" s="19">
        <v>136</v>
      </c>
      <c r="AS163" s="19">
        <v>191</v>
      </c>
      <c r="AT163" s="19">
        <v>192</v>
      </c>
      <c r="AU163" s="19">
        <v>193</v>
      </c>
      <c r="AV163" s="19">
        <v>194</v>
      </c>
      <c r="AW163" s="19">
        <v>195</v>
      </c>
      <c r="AX163" s="19">
        <v>196</v>
      </c>
      <c r="AY163" s="19">
        <v>197</v>
      </c>
      <c r="AZ163" s="19">
        <v>198</v>
      </c>
      <c r="BA163" s="19">
        <v>199</v>
      </c>
      <c r="BB163" s="19" t="s">
        <v>525</v>
      </c>
      <c r="BC163" s="19">
        <v>0</v>
      </c>
      <c r="BD163" s="19">
        <v>0</v>
      </c>
      <c r="BE163" s="19">
        <v>0</v>
      </c>
      <c r="BF163" s="19">
        <v>0</v>
      </c>
      <c r="BG163" s="19">
        <v>0</v>
      </c>
      <c r="BH163" s="19">
        <v>0</v>
      </c>
      <c r="BI163" s="26" t="str">
        <f t="shared" ref="BI163:BI164" si="71">G163</f>
        <v>05EC</v>
      </c>
      <c r="BJ163" s="19">
        <v>0</v>
      </c>
      <c r="BK163" s="19">
        <v>0</v>
      </c>
      <c r="BL163" s="19">
        <v>0</v>
      </c>
      <c r="BM163" s="19">
        <v>0</v>
      </c>
      <c r="BN163" s="19">
        <v>0</v>
      </c>
      <c r="BO163" s="19">
        <v>0</v>
      </c>
      <c r="BP163" s="19">
        <v>0</v>
      </c>
      <c r="BQ163" s="19">
        <v>0</v>
      </c>
      <c r="BR163" s="19">
        <v>0</v>
      </c>
      <c r="BS163" s="19">
        <v>0</v>
      </c>
      <c r="BT163" s="19">
        <v>0</v>
      </c>
      <c r="BU163" s="19">
        <v>0</v>
      </c>
      <c r="BV163" s="19">
        <v>0</v>
      </c>
      <c r="BW163" s="19">
        <v>0</v>
      </c>
      <c r="BX163" s="19">
        <v>0</v>
      </c>
      <c r="BY163" s="19">
        <v>0</v>
      </c>
      <c r="BZ163" s="19">
        <v>0</v>
      </c>
      <c r="CA163" s="18" t="str">
        <f t="shared" si="56"/>
        <v>11</v>
      </c>
      <c r="CB163" s="18" t="s">
        <v>25</v>
      </c>
      <c r="CC163" s="18">
        <f t="shared" si="55"/>
        <v>137</v>
      </c>
      <c r="CD163" s="16" t="str">
        <f t="shared" si="57"/>
        <v>7B010189AA012800650066006700680069006A006B006C006D006E00C900CA00CB00CC00CD00CE00CF00D000D100D2012D012E012F0130013101320133013401350136019101920193019401950196019701980199019A00000000000000000000000005EC00000000000000000000000000000000000000000000000000000000000000000000117D</v>
      </c>
      <c r="CE163" s="95">
        <v>162</v>
      </c>
      <c r="CF163" s="21"/>
      <c r="CG163" s="18" t="str">
        <f t="shared" si="58"/>
        <v>00</v>
      </c>
      <c r="CH163" s="18">
        <f t="shared" si="59"/>
        <v>0</v>
      </c>
      <c r="CI163" s="20"/>
      <c r="CJ163" s="21"/>
    </row>
    <row r="164" spans="1:88" ht="49.5">
      <c r="A164" s="27"/>
      <c r="B164" s="171"/>
      <c r="C164" s="168"/>
      <c r="D164" s="104"/>
      <c r="E164" s="16">
        <v>3</v>
      </c>
      <c r="F164" s="101" t="str">
        <f t="shared" si="67"/>
        <v>65535</v>
      </c>
      <c r="G164" s="25" t="s">
        <v>72</v>
      </c>
      <c r="H164" s="18" t="s">
        <v>18</v>
      </c>
      <c r="I164" s="18">
        <v>1</v>
      </c>
      <c r="J164" s="18">
        <v>1</v>
      </c>
      <c r="K164" s="18">
        <v>89</v>
      </c>
      <c r="L164" s="18" t="s">
        <v>505</v>
      </c>
      <c r="M164" s="18">
        <v>1</v>
      </c>
      <c r="N164" s="18">
        <v>28</v>
      </c>
      <c r="O164" s="19">
        <v>65</v>
      </c>
      <c r="P164" s="19">
        <v>66</v>
      </c>
      <c r="Q164" s="19">
        <v>67</v>
      </c>
      <c r="R164" s="19">
        <v>68</v>
      </c>
      <c r="S164" s="19">
        <v>69</v>
      </c>
      <c r="T164" s="19" t="s">
        <v>507</v>
      </c>
      <c r="U164" s="19" t="s">
        <v>508</v>
      </c>
      <c r="V164" s="19" t="s">
        <v>509</v>
      </c>
      <c r="W164" s="19" t="s">
        <v>510</v>
      </c>
      <c r="X164" s="19" t="s">
        <v>511</v>
      </c>
      <c r="Y164" s="19" t="s">
        <v>512</v>
      </c>
      <c r="Z164" s="19" t="s">
        <v>513</v>
      </c>
      <c r="AA164" s="19" t="s">
        <v>514</v>
      </c>
      <c r="AB164" s="19" t="s">
        <v>515</v>
      </c>
      <c r="AC164" s="19" t="s">
        <v>516</v>
      </c>
      <c r="AD164" s="19" t="s">
        <v>517</v>
      </c>
      <c r="AE164" s="19" t="s">
        <v>518</v>
      </c>
      <c r="AF164" s="19" t="s">
        <v>519</v>
      </c>
      <c r="AG164" s="19" t="s">
        <v>520</v>
      </c>
      <c r="AH164" s="19" t="s">
        <v>521</v>
      </c>
      <c r="AI164" s="19" t="s">
        <v>522</v>
      </c>
      <c r="AJ164" s="19" t="s">
        <v>523</v>
      </c>
      <c r="AK164" s="19" t="s">
        <v>524</v>
      </c>
      <c r="AL164" s="19">
        <v>130</v>
      </c>
      <c r="AM164" s="19">
        <v>131</v>
      </c>
      <c r="AN164" s="19">
        <v>132</v>
      </c>
      <c r="AO164" s="19">
        <v>133</v>
      </c>
      <c r="AP164" s="19">
        <v>134</v>
      </c>
      <c r="AQ164" s="19">
        <v>135</v>
      </c>
      <c r="AR164" s="19">
        <v>136</v>
      </c>
      <c r="AS164" s="19">
        <v>191</v>
      </c>
      <c r="AT164" s="19">
        <v>192</v>
      </c>
      <c r="AU164" s="19">
        <v>193</v>
      </c>
      <c r="AV164" s="19">
        <v>194</v>
      </c>
      <c r="AW164" s="19">
        <v>195</v>
      </c>
      <c r="AX164" s="19">
        <v>196</v>
      </c>
      <c r="AY164" s="19">
        <v>197</v>
      </c>
      <c r="AZ164" s="19">
        <v>198</v>
      </c>
      <c r="BA164" s="19">
        <v>199</v>
      </c>
      <c r="BB164" s="19" t="s">
        <v>525</v>
      </c>
      <c r="BC164" s="19">
        <v>0</v>
      </c>
      <c r="BD164" s="19">
        <v>0</v>
      </c>
      <c r="BE164" s="19">
        <v>0</v>
      </c>
      <c r="BF164" s="19">
        <v>0</v>
      </c>
      <c r="BG164" s="19">
        <v>0</v>
      </c>
      <c r="BH164" s="19">
        <v>0</v>
      </c>
      <c r="BI164" s="26" t="str">
        <f t="shared" si="71"/>
        <v>FFFF</v>
      </c>
      <c r="BJ164" s="19">
        <v>0</v>
      </c>
      <c r="BK164" s="19">
        <v>0</v>
      </c>
      <c r="BL164" s="19">
        <v>0</v>
      </c>
      <c r="BM164" s="19">
        <v>0</v>
      </c>
      <c r="BN164" s="19">
        <v>0</v>
      </c>
      <c r="BO164" s="19">
        <v>0</v>
      </c>
      <c r="BP164" s="19">
        <v>0</v>
      </c>
      <c r="BQ164" s="19">
        <v>0</v>
      </c>
      <c r="BR164" s="19">
        <v>0</v>
      </c>
      <c r="BS164" s="19">
        <v>0</v>
      </c>
      <c r="BT164" s="19">
        <v>0</v>
      </c>
      <c r="BU164" s="19">
        <v>0</v>
      </c>
      <c r="BV164" s="19">
        <v>0</v>
      </c>
      <c r="BW164" s="19">
        <v>0</v>
      </c>
      <c r="BX164" s="19">
        <v>0</v>
      </c>
      <c r="BY164" s="19">
        <v>0</v>
      </c>
      <c r="BZ164" s="19">
        <v>0</v>
      </c>
      <c r="CA164" s="18" t="str">
        <f t="shared" si="56"/>
        <v>04</v>
      </c>
      <c r="CB164" s="18" t="s">
        <v>25</v>
      </c>
      <c r="CC164" s="18">
        <f t="shared" si="55"/>
        <v>137</v>
      </c>
      <c r="CD164" s="16" t="str">
        <f t="shared" si="57"/>
        <v>7B010189AA012800650066006700680069006A006B006C006D006E00C900CA00CB00CC00CD00CE00CF00D000D100D2012D012E012F0130013101320133013401350136019101920193019401950196019701980199019A000000000000000000000000FFFF00000000000000000000000000000000000000000000000000000000000000000000047D</v>
      </c>
      <c r="CE164" s="95">
        <v>163</v>
      </c>
      <c r="CF164" s="21"/>
      <c r="CG164" s="18" t="str">
        <f t="shared" si="58"/>
        <v>00</v>
      </c>
      <c r="CH164" s="18">
        <f t="shared" si="59"/>
        <v>0</v>
      </c>
      <c r="CI164" s="20"/>
      <c r="CJ164" s="21"/>
    </row>
    <row r="165" spans="1:88" ht="49.5">
      <c r="A165" s="27"/>
      <c r="B165" s="169">
        <v>101</v>
      </c>
      <c r="C165" s="105" t="s">
        <v>462</v>
      </c>
      <c r="D165" s="104" t="s">
        <v>738</v>
      </c>
      <c r="E165" s="16">
        <v>1</v>
      </c>
      <c r="F165" s="101" t="str">
        <f t="shared" si="67"/>
        <v>00000</v>
      </c>
      <c r="G165" s="25">
        <v>0</v>
      </c>
      <c r="H165" s="18" t="s">
        <v>18</v>
      </c>
      <c r="I165" s="18">
        <v>1</v>
      </c>
      <c r="J165" s="18">
        <v>1</v>
      </c>
      <c r="K165" s="18">
        <v>89</v>
      </c>
      <c r="L165" s="18" t="s">
        <v>505</v>
      </c>
      <c r="M165" s="18">
        <v>1</v>
      </c>
      <c r="N165" s="18">
        <v>28</v>
      </c>
      <c r="O165" s="19">
        <v>65</v>
      </c>
      <c r="P165" s="19">
        <v>66</v>
      </c>
      <c r="Q165" s="19">
        <v>67</v>
      </c>
      <c r="R165" s="19">
        <v>68</v>
      </c>
      <c r="S165" s="19">
        <v>69</v>
      </c>
      <c r="T165" s="19" t="s">
        <v>507</v>
      </c>
      <c r="U165" s="19" t="s">
        <v>508</v>
      </c>
      <c r="V165" s="19" t="s">
        <v>509</v>
      </c>
      <c r="W165" s="19" t="s">
        <v>510</v>
      </c>
      <c r="X165" s="19" t="s">
        <v>511</v>
      </c>
      <c r="Y165" s="19" t="s">
        <v>512</v>
      </c>
      <c r="Z165" s="19" t="s">
        <v>513</v>
      </c>
      <c r="AA165" s="19" t="s">
        <v>514</v>
      </c>
      <c r="AB165" s="19" t="s">
        <v>515</v>
      </c>
      <c r="AC165" s="19" t="s">
        <v>516</v>
      </c>
      <c r="AD165" s="19" t="s">
        <v>517</v>
      </c>
      <c r="AE165" s="19" t="s">
        <v>518</v>
      </c>
      <c r="AF165" s="19" t="s">
        <v>519</v>
      </c>
      <c r="AG165" s="19" t="s">
        <v>520</v>
      </c>
      <c r="AH165" s="19" t="s">
        <v>521</v>
      </c>
      <c r="AI165" s="19" t="s">
        <v>522</v>
      </c>
      <c r="AJ165" s="19" t="s">
        <v>523</v>
      </c>
      <c r="AK165" s="19" t="s">
        <v>524</v>
      </c>
      <c r="AL165" s="19">
        <v>130</v>
      </c>
      <c r="AM165" s="19">
        <v>131</v>
      </c>
      <c r="AN165" s="19">
        <v>132</v>
      </c>
      <c r="AO165" s="19">
        <v>133</v>
      </c>
      <c r="AP165" s="19">
        <v>134</v>
      </c>
      <c r="AQ165" s="19">
        <v>135</v>
      </c>
      <c r="AR165" s="19">
        <v>136</v>
      </c>
      <c r="AS165" s="19">
        <v>191</v>
      </c>
      <c r="AT165" s="19">
        <v>192</v>
      </c>
      <c r="AU165" s="19">
        <v>193</v>
      </c>
      <c r="AV165" s="19">
        <v>194</v>
      </c>
      <c r="AW165" s="19">
        <v>195</v>
      </c>
      <c r="AX165" s="19">
        <v>196</v>
      </c>
      <c r="AY165" s="19">
        <v>197</v>
      </c>
      <c r="AZ165" s="19">
        <v>198</v>
      </c>
      <c r="BA165" s="19">
        <v>199</v>
      </c>
      <c r="BB165" s="19" t="s">
        <v>525</v>
      </c>
      <c r="BC165" s="19">
        <v>0</v>
      </c>
      <c r="BD165" s="19">
        <v>0</v>
      </c>
      <c r="BE165" s="19">
        <v>0</v>
      </c>
      <c r="BF165" s="19">
        <v>0</v>
      </c>
      <c r="BG165" s="19">
        <v>0</v>
      </c>
      <c r="BH165" s="19">
        <v>0</v>
      </c>
      <c r="BI165" s="19">
        <v>0</v>
      </c>
      <c r="BJ165" s="26">
        <f>G165</f>
        <v>0</v>
      </c>
      <c r="BK165" s="19">
        <v>0</v>
      </c>
      <c r="BL165" s="19">
        <v>0</v>
      </c>
      <c r="BM165" s="19">
        <v>0</v>
      </c>
      <c r="BN165" s="19">
        <v>0</v>
      </c>
      <c r="BO165" s="19">
        <v>0</v>
      </c>
      <c r="BP165" s="19">
        <v>0</v>
      </c>
      <c r="BQ165" s="19">
        <v>0</v>
      </c>
      <c r="BR165" s="19">
        <v>0</v>
      </c>
      <c r="BS165" s="19">
        <v>0</v>
      </c>
      <c r="BT165" s="19">
        <v>0</v>
      </c>
      <c r="BU165" s="19">
        <v>0</v>
      </c>
      <c r="BV165" s="19">
        <v>0</v>
      </c>
      <c r="BW165" s="19">
        <v>0</v>
      </c>
      <c r="BX165" s="19">
        <v>0</v>
      </c>
      <c r="BY165" s="19">
        <v>0</v>
      </c>
      <c r="BZ165" s="19">
        <v>0</v>
      </c>
      <c r="CA165" s="18" t="str">
        <f t="shared" si="56"/>
        <v>05</v>
      </c>
      <c r="CB165" s="18" t="s">
        <v>25</v>
      </c>
      <c r="CC165" s="18">
        <f t="shared" si="55"/>
        <v>137</v>
      </c>
      <c r="CD165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165" s="95">
        <v>164</v>
      </c>
      <c r="CF165" s="21"/>
      <c r="CG165" s="18" t="str">
        <f t="shared" si="58"/>
        <v>00</v>
      </c>
      <c r="CH165" s="18">
        <f t="shared" si="59"/>
        <v>0</v>
      </c>
      <c r="CI165" s="20"/>
      <c r="CJ165" s="21"/>
    </row>
    <row r="166" spans="1:88" ht="49.5">
      <c r="A166" s="27"/>
      <c r="B166" s="170"/>
      <c r="C166" s="167" t="s">
        <v>711</v>
      </c>
      <c r="D166" s="104"/>
      <c r="E166" s="16">
        <v>2</v>
      </c>
      <c r="F166" s="101" t="str">
        <f t="shared" si="67"/>
        <v>01516</v>
      </c>
      <c r="G166" s="25" t="s">
        <v>527</v>
      </c>
      <c r="H166" s="18" t="s">
        <v>18</v>
      </c>
      <c r="I166" s="18">
        <v>1</v>
      </c>
      <c r="J166" s="18">
        <v>1</v>
      </c>
      <c r="K166" s="18">
        <v>89</v>
      </c>
      <c r="L166" s="18" t="s">
        <v>505</v>
      </c>
      <c r="M166" s="18">
        <v>1</v>
      </c>
      <c r="N166" s="18">
        <v>28</v>
      </c>
      <c r="O166" s="19">
        <v>65</v>
      </c>
      <c r="P166" s="19">
        <v>66</v>
      </c>
      <c r="Q166" s="19">
        <v>67</v>
      </c>
      <c r="R166" s="19">
        <v>68</v>
      </c>
      <c r="S166" s="19">
        <v>69</v>
      </c>
      <c r="T166" s="19" t="s">
        <v>507</v>
      </c>
      <c r="U166" s="19" t="s">
        <v>508</v>
      </c>
      <c r="V166" s="19" t="s">
        <v>509</v>
      </c>
      <c r="W166" s="19" t="s">
        <v>510</v>
      </c>
      <c r="X166" s="19" t="s">
        <v>511</v>
      </c>
      <c r="Y166" s="19" t="s">
        <v>512</v>
      </c>
      <c r="Z166" s="19" t="s">
        <v>513</v>
      </c>
      <c r="AA166" s="19" t="s">
        <v>514</v>
      </c>
      <c r="AB166" s="19" t="s">
        <v>515</v>
      </c>
      <c r="AC166" s="19" t="s">
        <v>516</v>
      </c>
      <c r="AD166" s="19" t="s">
        <v>517</v>
      </c>
      <c r="AE166" s="19" t="s">
        <v>518</v>
      </c>
      <c r="AF166" s="19" t="s">
        <v>519</v>
      </c>
      <c r="AG166" s="19" t="s">
        <v>520</v>
      </c>
      <c r="AH166" s="19" t="s">
        <v>521</v>
      </c>
      <c r="AI166" s="19" t="s">
        <v>522</v>
      </c>
      <c r="AJ166" s="19" t="s">
        <v>523</v>
      </c>
      <c r="AK166" s="19" t="s">
        <v>524</v>
      </c>
      <c r="AL166" s="19">
        <v>130</v>
      </c>
      <c r="AM166" s="19">
        <v>131</v>
      </c>
      <c r="AN166" s="19">
        <v>132</v>
      </c>
      <c r="AO166" s="19">
        <v>133</v>
      </c>
      <c r="AP166" s="19">
        <v>134</v>
      </c>
      <c r="AQ166" s="19">
        <v>135</v>
      </c>
      <c r="AR166" s="19">
        <v>136</v>
      </c>
      <c r="AS166" s="19">
        <v>191</v>
      </c>
      <c r="AT166" s="19">
        <v>192</v>
      </c>
      <c r="AU166" s="19">
        <v>193</v>
      </c>
      <c r="AV166" s="19">
        <v>194</v>
      </c>
      <c r="AW166" s="19">
        <v>195</v>
      </c>
      <c r="AX166" s="19">
        <v>196</v>
      </c>
      <c r="AY166" s="19">
        <v>197</v>
      </c>
      <c r="AZ166" s="19">
        <v>198</v>
      </c>
      <c r="BA166" s="19">
        <v>199</v>
      </c>
      <c r="BB166" s="19" t="s">
        <v>525</v>
      </c>
      <c r="BC166" s="19">
        <v>0</v>
      </c>
      <c r="BD166" s="19">
        <v>0</v>
      </c>
      <c r="BE166" s="19">
        <v>0</v>
      </c>
      <c r="BF166" s="19">
        <v>0</v>
      </c>
      <c r="BG166" s="19">
        <v>0</v>
      </c>
      <c r="BH166" s="19">
        <v>0</v>
      </c>
      <c r="BI166" s="19">
        <v>0</v>
      </c>
      <c r="BJ166" s="26" t="str">
        <f t="shared" ref="BJ166:BJ167" si="72">G166</f>
        <v>05EC</v>
      </c>
      <c r="BK166" s="19">
        <v>0</v>
      </c>
      <c r="BL166" s="19">
        <v>0</v>
      </c>
      <c r="BM166" s="19">
        <v>0</v>
      </c>
      <c r="BN166" s="19">
        <v>0</v>
      </c>
      <c r="BO166" s="19">
        <v>0</v>
      </c>
      <c r="BP166" s="19">
        <v>0</v>
      </c>
      <c r="BQ166" s="19">
        <v>0</v>
      </c>
      <c r="BR166" s="19">
        <v>0</v>
      </c>
      <c r="BS166" s="19">
        <v>0</v>
      </c>
      <c r="BT166" s="19">
        <v>0</v>
      </c>
      <c r="BU166" s="19">
        <v>0</v>
      </c>
      <c r="BV166" s="19">
        <v>0</v>
      </c>
      <c r="BW166" s="19">
        <v>0</v>
      </c>
      <c r="BX166" s="19">
        <v>0</v>
      </c>
      <c r="BY166" s="19">
        <v>0</v>
      </c>
      <c r="BZ166" s="19">
        <v>0</v>
      </c>
      <c r="CA166" s="18" t="str">
        <f t="shared" si="56"/>
        <v>11</v>
      </c>
      <c r="CB166" s="18" t="s">
        <v>25</v>
      </c>
      <c r="CC166" s="18">
        <f t="shared" si="55"/>
        <v>137</v>
      </c>
      <c r="CD166" s="16" t="str">
        <f t="shared" si="57"/>
        <v>7B010189AA012800650066006700680069006A006B006C006D006E00C900CA00CB00CC00CD00CE00CF00D000D100D2012D012E012F0130013101320133013401350136019101920193019401950196019701980199019A000000000000000000000000000005EC0000000000000000000000000000000000000000000000000000000000000000117D</v>
      </c>
      <c r="CE166" s="95">
        <v>165</v>
      </c>
      <c r="CF166" s="21"/>
      <c r="CG166" s="18" t="str">
        <f t="shared" si="58"/>
        <v>00</v>
      </c>
      <c r="CH166" s="18">
        <f t="shared" si="59"/>
        <v>0</v>
      </c>
      <c r="CI166" s="20"/>
      <c r="CJ166" s="21"/>
    </row>
    <row r="167" spans="1:88" ht="49.5">
      <c r="A167" s="27"/>
      <c r="B167" s="171"/>
      <c r="C167" s="168"/>
      <c r="D167" s="104"/>
      <c r="E167" s="16">
        <v>3</v>
      </c>
      <c r="F167" s="101" t="str">
        <f t="shared" si="67"/>
        <v>65535</v>
      </c>
      <c r="G167" s="25" t="s">
        <v>72</v>
      </c>
      <c r="H167" s="18" t="s">
        <v>18</v>
      </c>
      <c r="I167" s="18">
        <v>1</v>
      </c>
      <c r="J167" s="18">
        <v>1</v>
      </c>
      <c r="K167" s="18">
        <v>89</v>
      </c>
      <c r="L167" s="18" t="s">
        <v>505</v>
      </c>
      <c r="M167" s="18">
        <v>1</v>
      </c>
      <c r="N167" s="18">
        <v>28</v>
      </c>
      <c r="O167" s="19">
        <v>65</v>
      </c>
      <c r="P167" s="19">
        <v>66</v>
      </c>
      <c r="Q167" s="19">
        <v>67</v>
      </c>
      <c r="R167" s="19">
        <v>68</v>
      </c>
      <c r="S167" s="19">
        <v>69</v>
      </c>
      <c r="T167" s="19" t="s">
        <v>507</v>
      </c>
      <c r="U167" s="19" t="s">
        <v>508</v>
      </c>
      <c r="V167" s="19" t="s">
        <v>509</v>
      </c>
      <c r="W167" s="19" t="s">
        <v>510</v>
      </c>
      <c r="X167" s="19" t="s">
        <v>511</v>
      </c>
      <c r="Y167" s="19" t="s">
        <v>512</v>
      </c>
      <c r="Z167" s="19" t="s">
        <v>513</v>
      </c>
      <c r="AA167" s="19" t="s">
        <v>514</v>
      </c>
      <c r="AB167" s="19" t="s">
        <v>515</v>
      </c>
      <c r="AC167" s="19" t="s">
        <v>516</v>
      </c>
      <c r="AD167" s="19" t="s">
        <v>517</v>
      </c>
      <c r="AE167" s="19" t="s">
        <v>518</v>
      </c>
      <c r="AF167" s="19" t="s">
        <v>519</v>
      </c>
      <c r="AG167" s="19" t="s">
        <v>520</v>
      </c>
      <c r="AH167" s="19" t="s">
        <v>521</v>
      </c>
      <c r="AI167" s="19" t="s">
        <v>522</v>
      </c>
      <c r="AJ167" s="19" t="s">
        <v>523</v>
      </c>
      <c r="AK167" s="19" t="s">
        <v>524</v>
      </c>
      <c r="AL167" s="19">
        <v>130</v>
      </c>
      <c r="AM167" s="19">
        <v>131</v>
      </c>
      <c r="AN167" s="19">
        <v>132</v>
      </c>
      <c r="AO167" s="19">
        <v>133</v>
      </c>
      <c r="AP167" s="19">
        <v>134</v>
      </c>
      <c r="AQ167" s="19">
        <v>135</v>
      </c>
      <c r="AR167" s="19">
        <v>136</v>
      </c>
      <c r="AS167" s="19">
        <v>191</v>
      </c>
      <c r="AT167" s="19">
        <v>192</v>
      </c>
      <c r="AU167" s="19">
        <v>193</v>
      </c>
      <c r="AV167" s="19">
        <v>194</v>
      </c>
      <c r="AW167" s="19">
        <v>195</v>
      </c>
      <c r="AX167" s="19">
        <v>196</v>
      </c>
      <c r="AY167" s="19">
        <v>197</v>
      </c>
      <c r="AZ167" s="19">
        <v>198</v>
      </c>
      <c r="BA167" s="19">
        <v>199</v>
      </c>
      <c r="BB167" s="19" t="s">
        <v>525</v>
      </c>
      <c r="BC167" s="19">
        <v>0</v>
      </c>
      <c r="BD167" s="19">
        <v>0</v>
      </c>
      <c r="BE167" s="19">
        <v>0</v>
      </c>
      <c r="BF167" s="19">
        <v>0</v>
      </c>
      <c r="BG167" s="19">
        <v>0</v>
      </c>
      <c r="BH167" s="19">
        <v>0</v>
      </c>
      <c r="BI167" s="19">
        <v>0</v>
      </c>
      <c r="BJ167" s="26" t="str">
        <f t="shared" si="72"/>
        <v>FFFF</v>
      </c>
      <c r="BK167" s="19">
        <v>0</v>
      </c>
      <c r="BL167" s="19">
        <v>0</v>
      </c>
      <c r="BM167" s="19">
        <v>0</v>
      </c>
      <c r="BN167" s="19">
        <v>0</v>
      </c>
      <c r="BO167" s="19">
        <v>0</v>
      </c>
      <c r="BP167" s="19">
        <v>0</v>
      </c>
      <c r="BQ167" s="19">
        <v>0</v>
      </c>
      <c r="BR167" s="19">
        <v>0</v>
      </c>
      <c r="BS167" s="19">
        <v>0</v>
      </c>
      <c r="BT167" s="19">
        <v>0</v>
      </c>
      <c r="BU167" s="19">
        <v>0</v>
      </c>
      <c r="BV167" s="19">
        <v>0</v>
      </c>
      <c r="BW167" s="19">
        <v>0</v>
      </c>
      <c r="BX167" s="19">
        <v>0</v>
      </c>
      <c r="BY167" s="19">
        <v>0</v>
      </c>
      <c r="BZ167" s="19">
        <v>0</v>
      </c>
      <c r="CA167" s="18" t="str">
        <f t="shared" si="56"/>
        <v>04</v>
      </c>
      <c r="CB167" s="18" t="s">
        <v>25</v>
      </c>
      <c r="CC167" s="18">
        <f t="shared" si="55"/>
        <v>137</v>
      </c>
      <c r="CD167" s="16" t="str">
        <f t="shared" si="57"/>
        <v>7B010189AA012800650066006700680069006A006B006C006D006E00C900CA00CB00CC00CD00CE00CF00D000D100D2012D012E012F0130013101320133013401350136019101920193019401950196019701980199019A0000000000000000000000000000FFFF0000000000000000000000000000000000000000000000000000000000000000047D</v>
      </c>
      <c r="CE167" s="95">
        <v>166</v>
      </c>
      <c r="CF167" s="21"/>
      <c r="CG167" s="18" t="str">
        <f t="shared" si="58"/>
        <v>00</v>
      </c>
      <c r="CH167" s="18">
        <f t="shared" si="59"/>
        <v>0</v>
      </c>
      <c r="CI167" s="20"/>
      <c r="CJ167" s="21"/>
    </row>
    <row r="168" spans="1:88" ht="49.5">
      <c r="A168" s="27"/>
      <c r="B168" s="169">
        <v>103</v>
      </c>
      <c r="C168" s="105" t="s">
        <v>462</v>
      </c>
      <c r="D168" s="104" t="s">
        <v>738</v>
      </c>
      <c r="E168" s="16">
        <v>1</v>
      </c>
      <c r="F168" s="101" t="str">
        <f t="shared" si="67"/>
        <v>00000</v>
      </c>
      <c r="G168" s="25">
        <v>0</v>
      </c>
      <c r="H168" s="18" t="s">
        <v>18</v>
      </c>
      <c r="I168" s="18">
        <v>1</v>
      </c>
      <c r="J168" s="18">
        <v>1</v>
      </c>
      <c r="K168" s="18">
        <v>89</v>
      </c>
      <c r="L168" s="18" t="s">
        <v>505</v>
      </c>
      <c r="M168" s="18">
        <v>1</v>
      </c>
      <c r="N168" s="18">
        <v>28</v>
      </c>
      <c r="O168" s="19">
        <v>65</v>
      </c>
      <c r="P168" s="19">
        <v>66</v>
      </c>
      <c r="Q168" s="19">
        <v>67</v>
      </c>
      <c r="R168" s="19">
        <v>68</v>
      </c>
      <c r="S168" s="19">
        <v>69</v>
      </c>
      <c r="T168" s="19" t="s">
        <v>507</v>
      </c>
      <c r="U168" s="19" t="s">
        <v>508</v>
      </c>
      <c r="V168" s="19" t="s">
        <v>509</v>
      </c>
      <c r="W168" s="19" t="s">
        <v>510</v>
      </c>
      <c r="X168" s="19" t="s">
        <v>511</v>
      </c>
      <c r="Y168" s="19" t="s">
        <v>512</v>
      </c>
      <c r="Z168" s="19" t="s">
        <v>513</v>
      </c>
      <c r="AA168" s="19" t="s">
        <v>514</v>
      </c>
      <c r="AB168" s="19" t="s">
        <v>515</v>
      </c>
      <c r="AC168" s="19" t="s">
        <v>516</v>
      </c>
      <c r="AD168" s="19" t="s">
        <v>517</v>
      </c>
      <c r="AE168" s="19" t="s">
        <v>518</v>
      </c>
      <c r="AF168" s="19" t="s">
        <v>519</v>
      </c>
      <c r="AG168" s="19" t="s">
        <v>520</v>
      </c>
      <c r="AH168" s="19" t="s">
        <v>521</v>
      </c>
      <c r="AI168" s="19" t="s">
        <v>522</v>
      </c>
      <c r="AJ168" s="19" t="s">
        <v>523</v>
      </c>
      <c r="AK168" s="19" t="s">
        <v>524</v>
      </c>
      <c r="AL168" s="19">
        <v>130</v>
      </c>
      <c r="AM168" s="19">
        <v>131</v>
      </c>
      <c r="AN168" s="19">
        <v>132</v>
      </c>
      <c r="AO168" s="19">
        <v>133</v>
      </c>
      <c r="AP168" s="19">
        <v>134</v>
      </c>
      <c r="AQ168" s="19">
        <v>135</v>
      </c>
      <c r="AR168" s="19">
        <v>136</v>
      </c>
      <c r="AS168" s="19">
        <v>191</v>
      </c>
      <c r="AT168" s="19">
        <v>192</v>
      </c>
      <c r="AU168" s="19">
        <v>193</v>
      </c>
      <c r="AV168" s="19">
        <v>194</v>
      </c>
      <c r="AW168" s="19">
        <v>195</v>
      </c>
      <c r="AX168" s="19">
        <v>196</v>
      </c>
      <c r="AY168" s="19">
        <v>197</v>
      </c>
      <c r="AZ168" s="19">
        <v>198</v>
      </c>
      <c r="BA168" s="19">
        <v>199</v>
      </c>
      <c r="BB168" s="19" t="s">
        <v>525</v>
      </c>
      <c r="BC168" s="19">
        <v>0</v>
      </c>
      <c r="BD168" s="19">
        <v>0</v>
      </c>
      <c r="BE168" s="19">
        <v>0</v>
      </c>
      <c r="BF168" s="19">
        <v>0</v>
      </c>
      <c r="BG168" s="19">
        <v>0</v>
      </c>
      <c r="BH168" s="19">
        <v>0</v>
      </c>
      <c r="BI168" s="19">
        <v>0</v>
      </c>
      <c r="BJ168" s="19">
        <v>0</v>
      </c>
      <c r="BK168" s="26">
        <f>G168</f>
        <v>0</v>
      </c>
      <c r="BL168" s="19">
        <v>0</v>
      </c>
      <c r="BM168" s="19">
        <v>0</v>
      </c>
      <c r="BN168" s="19">
        <v>0</v>
      </c>
      <c r="BO168" s="19">
        <v>0</v>
      </c>
      <c r="BP168" s="19">
        <v>0</v>
      </c>
      <c r="BQ168" s="19">
        <v>0</v>
      </c>
      <c r="BR168" s="19">
        <v>0</v>
      </c>
      <c r="BS168" s="19">
        <v>0</v>
      </c>
      <c r="BT168" s="19">
        <v>0</v>
      </c>
      <c r="BU168" s="19">
        <v>0</v>
      </c>
      <c r="BV168" s="19">
        <v>0</v>
      </c>
      <c r="BW168" s="19">
        <v>0</v>
      </c>
      <c r="BX168" s="19">
        <v>0</v>
      </c>
      <c r="BY168" s="19">
        <v>0</v>
      </c>
      <c r="BZ168" s="19">
        <v>0</v>
      </c>
      <c r="CA168" s="18" t="str">
        <f t="shared" si="56"/>
        <v>05</v>
      </c>
      <c r="CB168" s="18" t="s">
        <v>25</v>
      </c>
      <c r="CC168" s="18">
        <f t="shared" si="55"/>
        <v>137</v>
      </c>
      <c r="CD168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168" s="95">
        <v>167</v>
      </c>
      <c r="CF168" s="21"/>
      <c r="CG168" s="18" t="str">
        <f t="shared" si="58"/>
        <v>00</v>
      </c>
      <c r="CH168" s="18">
        <f t="shared" si="59"/>
        <v>0</v>
      </c>
      <c r="CI168" s="20"/>
      <c r="CJ168" s="21"/>
    </row>
    <row r="169" spans="1:88" ht="49.5">
      <c r="A169" s="27"/>
      <c r="B169" s="170"/>
      <c r="C169" s="167" t="s">
        <v>711</v>
      </c>
      <c r="D169" s="104"/>
      <c r="E169" s="16">
        <v>2</v>
      </c>
      <c r="F169" s="101" t="str">
        <f t="shared" si="67"/>
        <v>01516</v>
      </c>
      <c r="G169" s="25" t="s">
        <v>527</v>
      </c>
      <c r="H169" s="18" t="s">
        <v>18</v>
      </c>
      <c r="I169" s="18">
        <v>1</v>
      </c>
      <c r="J169" s="18">
        <v>1</v>
      </c>
      <c r="K169" s="18">
        <v>89</v>
      </c>
      <c r="L169" s="18" t="s">
        <v>505</v>
      </c>
      <c r="M169" s="18">
        <v>1</v>
      </c>
      <c r="N169" s="18">
        <v>28</v>
      </c>
      <c r="O169" s="19">
        <v>65</v>
      </c>
      <c r="P169" s="19">
        <v>66</v>
      </c>
      <c r="Q169" s="19">
        <v>67</v>
      </c>
      <c r="R169" s="19">
        <v>68</v>
      </c>
      <c r="S169" s="19">
        <v>69</v>
      </c>
      <c r="T169" s="19" t="s">
        <v>507</v>
      </c>
      <c r="U169" s="19" t="s">
        <v>508</v>
      </c>
      <c r="V169" s="19" t="s">
        <v>509</v>
      </c>
      <c r="W169" s="19" t="s">
        <v>510</v>
      </c>
      <c r="X169" s="19" t="s">
        <v>511</v>
      </c>
      <c r="Y169" s="19" t="s">
        <v>512</v>
      </c>
      <c r="Z169" s="19" t="s">
        <v>513</v>
      </c>
      <c r="AA169" s="19" t="s">
        <v>514</v>
      </c>
      <c r="AB169" s="19" t="s">
        <v>515</v>
      </c>
      <c r="AC169" s="19" t="s">
        <v>516</v>
      </c>
      <c r="AD169" s="19" t="s">
        <v>517</v>
      </c>
      <c r="AE169" s="19" t="s">
        <v>518</v>
      </c>
      <c r="AF169" s="19" t="s">
        <v>519</v>
      </c>
      <c r="AG169" s="19" t="s">
        <v>520</v>
      </c>
      <c r="AH169" s="19" t="s">
        <v>521</v>
      </c>
      <c r="AI169" s="19" t="s">
        <v>522</v>
      </c>
      <c r="AJ169" s="19" t="s">
        <v>523</v>
      </c>
      <c r="AK169" s="19" t="s">
        <v>524</v>
      </c>
      <c r="AL169" s="19">
        <v>130</v>
      </c>
      <c r="AM169" s="19">
        <v>131</v>
      </c>
      <c r="AN169" s="19">
        <v>132</v>
      </c>
      <c r="AO169" s="19">
        <v>133</v>
      </c>
      <c r="AP169" s="19">
        <v>134</v>
      </c>
      <c r="AQ169" s="19">
        <v>135</v>
      </c>
      <c r="AR169" s="19">
        <v>136</v>
      </c>
      <c r="AS169" s="19">
        <v>191</v>
      </c>
      <c r="AT169" s="19">
        <v>192</v>
      </c>
      <c r="AU169" s="19">
        <v>193</v>
      </c>
      <c r="AV169" s="19">
        <v>194</v>
      </c>
      <c r="AW169" s="19">
        <v>195</v>
      </c>
      <c r="AX169" s="19">
        <v>196</v>
      </c>
      <c r="AY169" s="19">
        <v>197</v>
      </c>
      <c r="AZ169" s="19">
        <v>198</v>
      </c>
      <c r="BA169" s="19">
        <v>199</v>
      </c>
      <c r="BB169" s="19" t="s">
        <v>525</v>
      </c>
      <c r="BC169" s="19">
        <v>0</v>
      </c>
      <c r="BD169" s="19">
        <v>0</v>
      </c>
      <c r="BE169" s="19">
        <v>0</v>
      </c>
      <c r="BF169" s="19">
        <v>0</v>
      </c>
      <c r="BG169" s="19">
        <v>0</v>
      </c>
      <c r="BH169" s="19">
        <v>0</v>
      </c>
      <c r="BI169" s="19">
        <v>0</v>
      </c>
      <c r="BJ169" s="19">
        <v>0</v>
      </c>
      <c r="BK169" s="26" t="str">
        <f t="shared" ref="BK169:BK170" si="73">G169</f>
        <v>05EC</v>
      </c>
      <c r="BL169" s="19">
        <v>0</v>
      </c>
      <c r="BM169" s="19">
        <v>0</v>
      </c>
      <c r="BN169" s="19">
        <v>0</v>
      </c>
      <c r="BO169" s="19">
        <v>0</v>
      </c>
      <c r="BP169" s="19">
        <v>0</v>
      </c>
      <c r="BQ169" s="19">
        <v>0</v>
      </c>
      <c r="BR169" s="19">
        <v>0</v>
      </c>
      <c r="BS169" s="19">
        <v>0</v>
      </c>
      <c r="BT169" s="19">
        <v>0</v>
      </c>
      <c r="BU169" s="19">
        <v>0</v>
      </c>
      <c r="BV169" s="19">
        <v>0</v>
      </c>
      <c r="BW169" s="19">
        <v>0</v>
      </c>
      <c r="BX169" s="19">
        <v>0</v>
      </c>
      <c r="BY169" s="19">
        <v>0</v>
      </c>
      <c r="BZ169" s="19">
        <v>0</v>
      </c>
      <c r="CA169" s="18" t="str">
        <f t="shared" si="56"/>
        <v>11</v>
      </c>
      <c r="CB169" s="18" t="s">
        <v>25</v>
      </c>
      <c r="CC169" s="18">
        <f t="shared" si="55"/>
        <v>137</v>
      </c>
      <c r="CD169" s="16" t="str">
        <f t="shared" si="57"/>
        <v>7B010189AA012800650066006700680069006A006B006C006D006E00C900CA00CB00CC00CD00CE00CF00D000D100D2012D012E012F0130013101320133013401350136019101920193019401950196019701980199019A0000000000000000000000000000000005EC000000000000000000000000000000000000000000000000000000000000117D</v>
      </c>
      <c r="CE169" s="95">
        <v>168</v>
      </c>
      <c r="CF169" s="21"/>
      <c r="CG169" s="18" t="str">
        <f t="shared" si="58"/>
        <v>00</v>
      </c>
      <c r="CH169" s="18">
        <f t="shared" si="59"/>
        <v>0</v>
      </c>
      <c r="CI169" s="20"/>
      <c r="CJ169" s="21"/>
    </row>
    <row r="170" spans="1:88" ht="49.5">
      <c r="A170" s="27"/>
      <c r="B170" s="171"/>
      <c r="C170" s="168"/>
      <c r="D170" s="104"/>
      <c r="E170" s="16">
        <v>3</v>
      </c>
      <c r="F170" s="101" t="str">
        <f t="shared" si="67"/>
        <v>65535</v>
      </c>
      <c r="G170" s="25" t="s">
        <v>72</v>
      </c>
      <c r="H170" s="18" t="s">
        <v>18</v>
      </c>
      <c r="I170" s="18">
        <v>1</v>
      </c>
      <c r="J170" s="18">
        <v>1</v>
      </c>
      <c r="K170" s="18">
        <v>89</v>
      </c>
      <c r="L170" s="18" t="s">
        <v>505</v>
      </c>
      <c r="M170" s="18">
        <v>1</v>
      </c>
      <c r="N170" s="18">
        <v>28</v>
      </c>
      <c r="O170" s="19">
        <v>65</v>
      </c>
      <c r="P170" s="19">
        <v>66</v>
      </c>
      <c r="Q170" s="19">
        <v>67</v>
      </c>
      <c r="R170" s="19">
        <v>68</v>
      </c>
      <c r="S170" s="19">
        <v>69</v>
      </c>
      <c r="T170" s="19" t="s">
        <v>507</v>
      </c>
      <c r="U170" s="19" t="s">
        <v>508</v>
      </c>
      <c r="V170" s="19" t="s">
        <v>509</v>
      </c>
      <c r="W170" s="19" t="s">
        <v>510</v>
      </c>
      <c r="X170" s="19" t="s">
        <v>511</v>
      </c>
      <c r="Y170" s="19" t="s">
        <v>512</v>
      </c>
      <c r="Z170" s="19" t="s">
        <v>513</v>
      </c>
      <c r="AA170" s="19" t="s">
        <v>514</v>
      </c>
      <c r="AB170" s="19" t="s">
        <v>515</v>
      </c>
      <c r="AC170" s="19" t="s">
        <v>516</v>
      </c>
      <c r="AD170" s="19" t="s">
        <v>517</v>
      </c>
      <c r="AE170" s="19" t="s">
        <v>518</v>
      </c>
      <c r="AF170" s="19" t="s">
        <v>519</v>
      </c>
      <c r="AG170" s="19" t="s">
        <v>520</v>
      </c>
      <c r="AH170" s="19" t="s">
        <v>521</v>
      </c>
      <c r="AI170" s="19" t="s">
        <v>522</v>
      </c>
      <c r="AJ170" s="19" t="s">
        <v>523</v>
      </c>
      <c r="AK170" s="19" t="s">
        <v>524</v>
      </c>
      <c r="AL170" s="19">
        <v>130</v>
      </c>
      <c r="AM170" s="19">
        <v>131</v>
      </c>
      <c r="AN170" s="19">
        <v>132</v>
      </c>
      <c r="AO170" s="19">
        <v>133</v>
      </c>
      <c r="AP170" s="19">
        <v>134</v>
      </c>
      <c r="AQ170" s="19">
        <v>135</v>
      </c>
      <c r="AR170" s="19">
        <v>136</v>
      </c>
      <c r="AS170" s="19">
        <v>191</v>
      </c>
      <c r="AT170" s="19">
        <v>192</v>
      </c>
      <c r="AU170" s="19">
        <v>193</v>
      </c>
      <c r="AV170" s="19">
        <v>194</v>
      </c>
      <c r="AW170" s="19">
        <v>195</v>
      </c>
      <c r="AX170" s="19">
        <v>196</v>
      </c>
      <c r="AY170" s="19">
        <v>197</v>
      </c>
      <c r="AZ170" s="19">
        <v>198</v>
      </c>
      <c r="BA170" s="19">
        <v>199</v>
      </c>
      <c r="BB170" s="19" t="s">
        <v>525</v>
      </c>
      <c r="BC170" s="19">
        <v>0</v>
      </c>
      <c r="BD170" s="19">
        <v>0</v>
      </c>
      <c r="BE170" s="19">
        <v>0</v>
      </c>
      <c r="BF170" s="19">
        <v>0</v>
      </c>
      <c r="BG170" s="19">
        <v>0</v>
      </c>
      <c r="BH170" s="19">
        <v>0</v>
      </c>
      <c r="BI170" s="19">
        <v>0</v>
      </c>
      <c r="BJ170" s="19">
        <v>0</v>
      </c>
      <c r="BK170" s="26" t="str">
        <f t="shared" si="73"/>
        <v>FFFF</v>
      </c>
      <c r="BL170" s="19">
        <v>0</v>
      </c>
      <c r="BM170" s="19">
        <v>0</v>
      </c>
      <c r="BN170" s="19">
        <v>0</v>
      </c>
      <c r="BO170" s="19">
        <v>0</v>
      </c>
      <c r="BP170" s="19">
        <v>0</v>
      </c>
      <c r="BQ170" s="19">
        <v>0</v>
      </c>
      <c r="BR170" s="19">
        <v>0</v>
      </c>
      <c r="BS170" s="19">
        <v>0</v>
      </c>
      <c r="BT170" s="19">
        <v>0</v>
      </c>
      <c r="BU170" s="19">
        <v>0</v>
      </c>
      <c r="BV170" s="19">
        <v>0</v>
      </c>
      <c r="BW170" s="19">
        <v>0</v>
      </c>
      <c r="BX170" s="19">
        <v>0</v>
      </c>
      <c r="BY170" s="19">
        <v>0</v>
      </c>
      <c r="BZ170" s="19">
        <v>0</v>
      </c>
      <c r="CA170" s="18" t="str">
        <f t="shared" si="56"/>
        <v>04</v>
      </c>
      <c r="CB170" s="18" t="s">
        <v>25</v>
      </c>
      <c r="CC170" s="18">
        <f t="shared" si="55"/>
        <v>137</v>
      </c>
      <c r="CD170" s="16" t="str">
        <f t="shared" si="57"/>
        <v>7B010189AA012800650066006700680069006A006B006C006D006E00C900CA00CB00CC00CD00CE00CF00D000D100D2012D012E012F0130013101320133013401350136019101920193019401950196019701980199019A00000000000000000000000000000000FFFF000000000000000000000000000000000000000000000000000000000000047D</v>
      </c>
      <c r="CE170" s="95">
        <v>169</v>
      </c>
      <c r="CF170" s="21"/>
      <c r="CG170" s="18" t="str">
        <f t="shared" si="58"/>
        <v>00</v>
      </c>
      <c r="CH170" s="18">
        <f t="shared" si="59"/>
        <v>0</v>
      </c>
      <c r="CI170" s="20"/>
      <c r="CJ170" s="21"/>
    </row>
    <row r="171" spans="1:88" ht="49.5">
      <c r="A171" s="27"/>
      <c r="B171" s="169">
        <v>105</v>
      </c>
      <c r="C171" s="105" t="s">
        <v>462</v>
      </c>
      <c r="D171" s="104" t="s">
        <v>738</v>
      </c>
      <c r="E171" s="16">
        <v>1</v>
      </c>
      <c r="F171" s="101" t="str">
        <f t="shared" si="67"/>
        <v>00000</v>
      </c>
      <c r="G171" s="25">
        <v>0</v>
      </c>
      <c r="H171" s="18" t="s">
        <v>18</v>
      </c>
      <c r="I171" s="18">
        <v>1</v>
      </c>
      <c r="J171" s="18">
        <v>1</v>
      </c>
      <c r="K171" s="18">
        <v>89</v>
      </c>
      <c r="L171" s="18" t="s">
        <v>505</v>
      </c>
      <c r="M171" s="18">
        <v>1</v>
      </c>
      <c r="N171" s="18">
        <v>28</v>
      </c>
      <c r="O171" s="19">
        <v>65</v>
      </c>
      <c r="P171" s="19">
        <v>66</v>
      </c>
      <c r="Q171" s="19">
        <v>67</v>
      </c>
      <c r="R171" s="19">
        <v>68</v>
      </c>
      <c r="S171" s="19">
        <v>69</v>
      </c>
      <c r="T171" s="19" t="s">
        <v>507</v>
      </c>
      <c r="U171" s="19" t="s">
        <v>508</v>
      </c>
      <c r="V171" s="19" t="s">
        <v>509</v>
      </c>
      <c r="W171" s="19" t="s">
        <v>510</v>
      </c>
      <c r="X171" s="19" t="s">
        <v>511</v>
      </c>
      <c r="Y171" s="19" t="s">
        <v>512</v>
      </c>
      <c r="Z171" s="19" t="s">
        <v>513</v>
      </c>
      <c r="AA171" s="19" t="s">
        <v>514</v>
      </c>
      <c r="AB171" s="19" t="s">
        <v>515</v>
      </c>
      <c r="AC171" s="19" t="s">
        <v>516</v>
      </c>
      <c r="AD171" s="19" t="s">
        <v>517</v>
      </c>
      <c r="AE171" s="19" t="s">
        <v>518</v>
      </c>
      <c r="AF171" s="19" t="s">
        <v>519</v>
      </c>
      <c r="AG171" s="19" t="s">
        <v>520</v>
      </c>
      <c r="AH171" s="19" t="s">
        <v>521</v>
      </c>
      <c r="AI171" s="19" t="s">
        <v>522</v>
      </c>
      <c r="AJ171" s="19" t="s">
        <v>523</v>
      </c>
      <c r="AK171" s="19" t="s">
        <v>524</v>
      </c>
      <c r="AL171" s="19">
        <v>130</v>
      </c>
      <c r="AM171" s="19">
        <v>131</v>
      </c>
      <c r="AN171" s="19">
        <v>132</v>
      </c>
      <c r="AO171" s="19">
        <v>133</v>
      </c>
      <c r="AP171" s="19">
        <v>134</v>
      </c>
      <c r="AQ171" s="19">
        <v>135</v>
      </c>
      <c r="AR171" s="19">
        <v>136</v>
      </c>
      <c r="AS171" s="19">
        <v>191</v>
      </c>
      <c r="AT171" s="19">
        <v>192</v>
      </c>
      <c r="AU171" s="19">
        <v>193</v>
      </c>
      <c r="AV171" s="19">
        <v>194</v>
      </c>
      <c r="AW171" s="19">
        <v>195</v>
      </c>
      <c r="AX171" s="19">
        <v>196</v>
      </c>
      <c r="AY171" s="19">
        <v>197</v>
      </c>
      <c r="AZ171" s="19">
        <v>198</v>
      </c>
      <c r="BA171" s="19">
        <v>199</v>
      </c>
      <c r="BB171" s="19" t="s">
        <v>525</v>
      </c>
      <c r="BC171" s="19">
        <v>0</v>
      </c>
      <c r="BD171" s="19">
        <v>0</v>
      </c>
      <c r="BE171" s="19">
        <v>0</v>
      </c>
      <c r="BF171" s="19">
        <v>0</v>
      </c>
      <c r="BG171" s="19">
        <v>0</v>
      </c>
      <c r="BH171" s="19">
        <v>0</v>
      </c>
      <c r="BI171" s="19">
        <v>0</v>
      </c>
      <c r="BJ171" s="19">
        <v>0</v>
      </c>
      <c r="BK171" s="19">
        <v>0</v>
      </c>
      <c r="BL171" s="26">
        <f>G171</f>
        <v>0</v>
      </c>
      <c r="BM171" s="19">
        <v>0</v>
      </c>
      <c r="BN171" s="19">
        <v>0</v>
      </c>
      <c r="BO171" s="19">
        <v>0</v>
      </c>
      <c r="BP171" s="19">
        <v>0</v>
      </c>
      <c r="BQ171" s="19">
        <v>0</v>
      </c>
      <c r="BR171" s="19">
        <v>0</v>
      </c>
      <c r="BS171" s="19">
        <v>0</v>
      </c>
      <c r="BT171" s="19">
        <v>0</v>
      </c>
      <c r="BU171" s="19">
        <v>0</v>
      </c>
      <c r="BV171" s="19">
        <v>0</v>
      </c>
      <c r="BW171" s="19">
        <v>0</v>
      </c>
      <c r="BX171" s="19">
        <v>0</v>
      </c>
      <c r="BY171" s="19">
        <v>0</v>
      </c>
      <c r="BZ171" s="19">
        <v>0</v>
      </c>
      <c r="CA171" s="18" t="str">
        <f t="shared" si="56"/>
        <v>05</v>
      </c>
      <c r="CB171" s="18" t="s">
        <v>25</v>
      </c>
      <c r="CC171" s="18">
        <f t="shared" si="55"/>
        <v>137</v>
      </c>
      <c r="CD171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171" s="95">
        <v>170</v>
      </c>
      <c r="CF171" s="21"/>
      <c r="CG171" s="18" t="str">
        <f t="shared" si="58"/>
        <v>00</v>
      </c>
      <c r="CH171" s="18">
        <f t="shared" si="59"/>
        <v>0</v>
      </c>
      <c r="CI171" s="20"/>
      <c r="CJ171" s="21"/>
    </row>
    <row r="172" spans="1:88" ht="49.5">
      <c r="A172" s="27"/>
      <c r="B172" s="170"/>
      <c r="C172" s="167" t="s">
        <v>711</v>
      </c>
      <c r="D172" s="104"/>
      <c r="E172" s="16">
        <v>2</v>
      </c>
      <c r="F172" s="101" t="str">
        <f t="shared" si="67"/>
        <v>01516</v>
      </c>
      <c r="G172" s="25" t="s">
        <v>527</v>
      </c>
      <c r="H172" s="18" t="s">
        <v>18</v>
      </c>
      <c r="I172" s="18">
        <v>1</v>
      </c>
      <c r="J172" s="18">
        <v>1</v>
      </c>
      <c r="K172" s="18">
        <v>89</v>
      </c>
      <c r="L172" s="18" t="s">
        <v>505</v>
      </c>
      <c r="M172" s="18">
        <v>1</v>
      </c>
      <c r="N172" s="18">
        <v>28</v>
      </c>
      <c r="O172" s="19">
        <v>65</v>
      </c>
      <c r="P172" s="19">
        <v>66</v>
      </c>
      <c r="Q172" s="19">
        <v>67</v>
      </c>
      <c r="R172" s="19">
        <v>68</v>
      </c>
      <c r="S172" s="19">
        <v>69</v>
      </c>
      <c r="T172" s="19" t="s">
        <v>507</v>
      </c>
      <c r="U172" s="19" t="s">
        <v>508</v>
      </c>
      <c r="V172" s="19" t="s">
        <v>509</v>
      </c>
      <c r="W172" s="19" t="s">
        <v>510</v>
      </c>
      <c r="X172" s="19" t="s">
        <v>511</v>
      </c>
      <c r="Y172" s="19" t="s">
        <v>512</v>
      </c>
      <c r="Z172" s="19" t="s">
        <v>513</v>
      </c>
      <c r="AA172" s="19" t="s">
        <v>514</v>
      </c>
      <c r="AB172" s="19" t="s">
        <v>515</v>
      </c>
      <c r="AC172" s="19" t="s">
        <v>516</v>
      </c>
      <c r="AD172" s="19" t="s">
        <v>517</v>
      </c>
      <c r="AE172" s="19" t="s">
        <v>518</v>
      </c>
      <c r="AF172" s="19" t="s">
        <v>519</v>
      </c>
      <c r="AG172" s="19" t="s">
        <v>520</v>
      </c>
      <c r="AH172" s="19" t="s">
        <v>521</v>
      </c>
      <c r="AI172" s="19" t="s">
        <v>522</v>
      </c>
      <c r="AJ172" s="19" t="s">
        <v>523</v>
      </c>
      <c r="AK172" s="19" t="s">
        <v>524</v>
      </c>
      <c r="AL172" s="19">
        <v>130</v>
      </c>
      <c r="AM172" s="19">
        <v>131</v>
      </c>
      <c r="AN172" s="19">
        <v>132</v>
      </c>
      <c r="AO172" s="19">
        <v>133</v>
      </c>
      <c r="AP172" s="19">
        <v>134</v>
      </c>
      <c r="AQ172" s="19">
        <v>135</v>
      </c>
      <c r="AR172" s="19">
        <v>136</v>
      </c>
      <c r="AS172" s="19">
        <v>191</v>
      </c>
      <c r="AT172" s="19">
        <v>192</v>
      </c>
      <c r="AU172" s="19">
        <v>193</v>
      </c>
      <c r="AV172" s="19">
        <v>194</v>
      </c>
      <c r="AW172" s="19">
        <v>195</v>
      </c>
      <c r="AX172" s="19">
        <v>196</v>
      </c>
      <c r="AY172" s="19">
        <v>197</v>
      </c>
      <c r="AZ172" s="19">
        <v>198</v>
      </c>
      <c r="BA172" s="19">
        <v>199</v>
      </c>
      <c r="BB172" s="19" t="s">
        <v>525</v>
      </c>
      <c r="BC172" s="19">
        <v>0</v>
      </c>
      <c r="BD172" s="19">
        <v>0</v>
      </c>
      <c r="BE172" s="19">
        <v>0</v>
      </c>
      <c r="BF172" s="19">
        <v>0</v>
      </c>
      <c r="BG172" s="19">
        <v>0</v>
      </c>
      <c r="BH172" s="19">
        <v>0</v>
      </c>
      <c r="BI172" s="19">
        <v>0</v>
      </c>
      <c r="BJ172" s="19">
        <v>0</v>
      </c>
      <c r="BK172" s="19">
        <v>0</v>
      </c>
      <c r="BL172" s="26" t="str">
        <f t="shared" ref="BL172:BL173" si="74">G172</f>
        <v>05EC</v>
      </c>
      <c r="BM172" s="19">
        <v>0</v>
      </c>
      <c r="BN172" s="19">
        <v>0</v>
      </c>
      <c r="BO172" s="19">
        <v>0</v>
      </c>
      <c r="BP172" s="19">
        <v>0</v>
      </c>
      <c r="BQ172" s="19">
        <v>0</v>
      </c>
      <c r="BR172" s="19">
        <v>0</v>
      </c>
      <c r="BS172" s="19">
        <v>0</v>
      </c>
      <c r="BT172" s="19">
        <v>0</v>
      </c>
      <c r="BU172" s="19">
        <v>0</v>
      </c>
      <c r="BV172" s="19">
        <v>0</v>
      </c>
      <c r="BW172" s="19">
        <v>0</v>
      </c>
      <c r="BX172" s="19">
        <v>0</v>
      </c>
      <c r="BY172" s="19">
        <v>0</v>
      </c>
      <c r="BZ172" s="19">
        <v>0</v>
      </c>
      <c r="CA172" s="18" t="str">
        <f t="shared" si="56"/>
        <v>11</v>
      </c>
      <c r="CB172" s="18" t="s">
        <v>25</v>
      </c>
      <c r="CC172" s="18">
        <f t="shared" si="55"/>
        <v>137</v>
      </c>
      <c r="CD172" s="16" t="str">
        <f t="shared" si="57"/>
        <v>7B010189AA012800650066006700680069006A006B006C006D006E00C900CA00CB00CC00CD00CE00CF00D000D100D2012D012E012F0130013101320133013401350136019101920193019401950196019701980199019A00000000000000000000000000000000000005EC00000000000000000000000000000000000000000000000000000000117D</v>
      </c>
      <c r="CE172" s="95">
        <v>171</v>
      </c>
      <c r="CF172" s="21"/>
      <c r="CG172" s="18" t="str">
        <f t="shared" si="58"/>
        <v>00</v>
      </c>
      <c r="CH172" s="18">
        <f t="shared" si="59"/>
        <v>0</v>
      </c>
      <c r="CI172" s="20"/>
      <c r="CJ172" s="21"/>
    </row>
    <row r="173" spans="1:88" ht="49.5">
      <c r="A173" s="27"/>
      <c r="B173" s="171"/>
      <c r="C173" s="168"/>
      <c r="D173" s="104"/>
      <c r="E173" s="16">
        <v>3</v>
      </c>
      <c r="F173" s="101" t="str">
        <f t="shared" si="67"/>
        <v>65535</v>
      </c>
      <c r="G173" s="25" t="s">
        <v>72</v>
      </c>
      <c r="H173" s="18" t="s">
        <v>18</v>
      </c>
      <c r="I173" s="18">
        <v>1</v>
      </c>
      <c r="J173" s="18">
        <v>1</v>
      </c>
      <c r="K173" s="18">
        <v>89</v>
      </c>
      <c r="L173" s="18" t="s">
        <v>505</v>
      </c>
      <c r="M173" s="18">
        <v>1</v>
      </c>
      <c r="N173" s="18">
        <v>28</v>
      </c>
      <c r="O173" s="19">
        <v>65</v>
      </c>
      <c r="P173" s="19">
        <v>66</v>
      </c>
      <c r="Q173" s="19">
        <v>67</v>
      </c>
      <c r="R173" s="19">
        <v>68</v>
      </c>
      <c r="S173" s="19">
        <v>69</v>
      </c>
      <c r="T173" s="19" t="s">
        <v>507</v>
      </c>
      <c r="U173" s="19" t="s">
        <v>508</v>
      </c>
      <c r="V173" s="19" t="s">
        <v>509</v>
      </c>
      <c r="W173" s="19" t="s">
        <v>510</v>
      </c>
      <c r="X173" s="19" t="s">
        <v>511</v>
      </c>
      <c r="Y173" s="19" t="s">
        <v>512</v>
      </c>
      <c r="Z173" s="19" t="s">
        <v>513</v>
      </c>
      <c r="AA173" s="19" t="s">
        <v>514</v>
      </c>
      <c r="AB173" s="19" t="s">
        <v>515</v>
      </c>
      <c r="AC173" s="19" t="s">
        <v>516</v>
      </c>
      <c r="AD173" s="19" t="s">
        <v>517</v>
      </c>
      <c r="AE173" s="19" t="s">
        <v>518</v>
      </c>
      <c r="AF173" s="19" t="s">
        <v>519</v>
      </c>
      <c r="AG173" s="19" t="s">
        <v>520</v>
      </c>
      <c r="AH173" s="19" t="s">
        <v>521</v>
      </c>
      <c r="AI173" s="19" t="s">
        <v>522</v>
      </c>
      <c r="AJ173" s="19" t="s">
        <v>523</v>
      </c>
      <c r="AK173" s="19" t="s">
        <v>524</v>
      </c>
      <c r="AL173" s="19">
        <v>130</v>
      </c>
      <c r="AM173" s="19">
        <v>131</v>
      </c>
      <c r="AN173" s="19">
        <v>132</v>
      </c>
      <c r="AO173" s="19">
        <v>133</v>
      </c>
      <c r="AP173" s="19">
        <v>134</v>
      </c>
      <c r="AQ173" s="19">
        <v>135</v>
      </c>
      <c r="AR173" s="19">
        <v>136</v>
      </c>
      <c r="AS173" s="19">
        <v>191</v>
      </c>
      <c r="AT173" s="19">
        <v>192</v>
      </c>
      <c r="AU173" s="19">
        <v>193</v>
      </c>
      <c r="AV173" s="19">
        <v>194</v>
      </c>
      <c r="AW173" s="19">
        <v>195</v>
      </c>
      <c r="AX173" s="19">
        <v>196</v>
      </c>
      <c r="AY173" s="19">
        <v>197</v>
      </c>
      <c r="AZ173" s="19">
        <v>198</v>
      </c>
      <c r="BA173" s="19">
        <v>199</v>
      </c>
      <c r="BB173" s="19" t="s">
        <v>525</v>
      </c>
      <c r="BC173" s="19">
        <v>0</v>
      </c>
      <c r="BD173" s="19">
        <v>0</v>
      </c>
      <c r="BE173" s="19">
        <v>0</v>
      </c>
      <c r="BF173" s="19">
        <v>0</v>
      </c>
      <c r="BG173" s="19">
        <v>0</v>
      </c>
      <c r="BH173" s="19">
        <v>0</v>
      </c>
      <c r="BI173" s="19">
        <v>0</v>
      </c>
      <c r="BJ173" s="19">
        <v>0</v>
      </c>
      <c r="BK173" s="19">
        <v>0</v>
      </c>
      <c r="BL173" s="26" t="str">
        <f t="shared" si="74"/>
        <v>FFFF</v>
      </c>
      <c r="BM173" s="19">
        <v>0</v>
      </c>
      <c r="BN173" s="19">
        <v>0</v>
      </c>
      <c r="BO173" s="19">
        <v>0</v>
      </c>
      <c r="BP173" s="19">
        <v>0</v>
      </c>
      <c r="BQ173" s="19">
        <v>0</v>
      </c>
      <c r="BR173" s="19">
        <v>0</v>
      </c>
      <c r="BS173" s="19">
        <v>0</v>
      </c>
      <c r="BT173" s="19">
        <v>0</v>
      </c>
      <c r="BU173" s="19">
        <v>0</v>
      </c>
      <c r="BV173" s="19">
        <v>0</v>
      </c>
      <c r="BW173" s="19">
        <v>0</v>
      </c>
      <c r="BX173" s="19">
        <v>0</v>
      </c>
      <c r="BY173" s="19">
        <v>0</v>
      </c>
      <c r="BZ173" s="19">
        <v>0</v>
      </c>
      <c r="CA173" s="18" t="str">
        <f t="shared" si="56"/>
        <v>04</v>
      </c>
      <c r="CB173" s="18" t="s">
        <v>25</v>
      </c>
      <c r="CC173" s="18">
        <f t="shared" si="55"/>
        <v>137</v>
      </c>
      <c r="CD173" s="16" t="str">
        <f t="shared" si="57"/>
        <v>7B010189AA012800650066006700680069006A006B006C006D006E00C900CA00CB00CC00CD00CE00CF00D000D100D2012D012E012F0130013101320133013401350136019101920193019401950196019701980199019A000000000000000000000000000000000000FFFF00000000000000000000000000000000000000000000000000000000047D</v>
      </c>
      <c r="CE173" s="95">
        <v>172</v>
      </c>
      <c r="CF173" s="21"/>
      <c r="CG173" s="18" t="str">
        <f t="shared" si="58"/>
        <v>00</v>
      </c>
      <c r="CH173" s="18">
        <f t="shared" si="59"/>
        <v>0</v>
      </c>
      <c r="CI173" s="20"/>
      <c r="CJ173" s="21"/>
    </row>
    <row r="174" spans="1:88" ht="49.5">
      <c r="A174" s="27"/>
      <c r="B174" s="169">
        <v>107</v>
      </c>
      <c r="C174" s="105" t="s">
        <v>462</v>
      </c>
      <c r="D174" s="104" t="s">
        <v>738</v>
      </c>
      <c r="E174" s="16">
        <v>1</v>
      </c>
      <c r="F174" s="101" t="str">
        <f t="shared" si="67"/>
        <v>00000</v>
      </c>
      <c r="G174" s="25">
        <v>0</v>
      </c>
      <c r="H174" s="18" t="s">
        <v>18</v>
      </c>
      <c r="I174" s="18">
        <v>1</v>
      </c>
      <c r="J174" s="18">
        <v>1</v>
      </c>
      <c r="K174" s="18">
        <v>89</v>
      </c>
      <c r="L174" s="18" t="s">
        <v>505</v>
      </c>
      <c r="M174" s="18">
        <v>1</v>
      </c>
      <c r="N174" s="18">
        <v>28</v>
      </c>
      <c r="O174" s="19">
        <v>65</v>
      </c>
      <c r="P174" s="19">
        <v>66</v>
      </c>
      <c r="Q174" s="19">
        <v>67</v>
      </c>
      <c r="R174" s="19">
        <v>68</v>
      </c>
      <c r="S174" s="19">
        <v>69</v>
      </c>
      <c r="T174" s="19" t="s">
        <v>507</v>
      </c>
      <c r="U174" s="19" t="s">
        <v>508</v>
      </c>
      <c r="V174" s="19" t="s">
        <v>509</v>
      </c>
      <c r="W174" s="19" t="s">
        <v>510</v>
      </c>
      <c r="X174" s="19" t="s">
        <v>511</v>
      </c>
      <c r="Y174" s="19" t="s">
        <v>512</v>
      </c>
      <c r="Z174" s="19" t="s">
        <v>513</v>
      </c>
      <c r="AA174" s="19" t="s">
        <v>514</v>
      </c>
      <c r="AB174" s="19" t="s">
        <v>515</v>
      </c>
      <c r="AC174" s="19" t="s">
        <v>516</v>
      </c>
      <c r="AD174" s="19" t="s">
        <v>517</v>
      </c>
      <c r="AE174" s="19" t="s">
        <v>518</v>
      </c>
      <c r="AF174" s="19" t="s">
        <v>519</v>
      </c>
      <c r="AG174" s="19" t="s">
        <v>520</v>
      </c>
      <c r="AH174" s="19" t="s">
        <v>521</v>
      </c>
      <c r="AI174" s="19" t="s">
        <v>522</v>
      </c>
      <c r="AJ174" s="19" t="s">
        <v>523</v>
      </c>
      <c r="AK174" s="19" t="s">
        <v>524</v>
      </c>
      <c r="AL174" s="19">
        <v>130</v>
      </c>
      <c r="AM174" s="19">
        <v>131</v>
      </c>
      <c r="AN174" s="19">
        <v>132</v>
      </c>
      <c r="AO174" s="19">
        <v>133</v>
      </c>
      <c r="AP174" s="19">
        <v>134</v>
      </c>
      <c r="AQ174" s="19">
        <v>135</v>
      </c>
      <c r="AR174" s="19">
        <v>136</v>
      </c>
      <c r="AS174" s="19">
        <v>191</v>
      </c>
      <c r="AT174" s="19">
        <v>192</v>
      </c>
      <c r="AU174" s="19">
        <v>193</v>
      </c>
      <c r="AV174" s="19">
        <v>194</v>
      </c>
      <c r="AW174" s="19">
        <v>195</v>
      </c>
      <c r="AX174" s="19">
        <v>196</v>
      </c>
      <c r="AY174" s="19">
        <v>197</v>
      </c>
      <c r="AZ174" s="19">
        <v>198</v>
      </c>
      <c r="BA174" s="19">
        <v>199</v>
      </c>
      <c r="BB174" s="19" t="s">
        <v>525</v>
      </c>
      <c r="BC174" s="19">
        <v>0</v>
      </c>
      <c r="BD174" s="19">
        <v>0</v>
      </c>
      <c r="BE174" s="19">
        <v>0</v>
      </c>
      <c r="BF174" s="19">
        <v>0</v>
      </c>
      <c r="BG174" s="19">
        <v>0</v>
      </c>
      <c r="BH174" s="19">
        <v>0</v>
      </c>
      <c r="BI174" s="19">
        <v>0</v>
      </c>
      <c r="BJ174" s="19">
        <v>0</v>
      </c>
      <c r="BK174" s="19">
        <v>0</v>
      </c>
      <c r="BL174" s="19">
        <v>0</v>
      </c>
      <c r="BM174" s="26">
        <f>G174</f>
        <v>0</v>
      </c>
      <c r="BN174" s="19">
        <v>0</v>
      </c>
      <c r="BO174" s="19">
        <v>0</v>
      </c>
      <c r="BP174" s="19">
        <v>0</v>
      </c>
      <c r="BQ174" s="19">
        <v>0</v>
      </c>
      <c r="BR174" s="19">
        <v>0</v>
      </c>
      <c r="BS174" s="19">
        <v>0</v>
      </c>
      <c r="BT174" s="19">
        <v>0</v>
      </c>
      <c r="BU174" s="19">
        <v>0</v>
      </c>
      <c r="BV174" s="19">
        <v>0</v>
      </c>
      <c r="BW174" s="19">
        <v>0</v>
      </c>
      <c r="BX174" s="19">
        <v>0</v>
      </c>
      <c r="BY174" s="19">
        <v>0</v>
      </c>
      <c r="BZ174" s="19">
        <v>0</v>
      </c>
      <c r="CA174" s="18" t="str">
        <f t="shared" si="56"/>
        <v>05</v>
      </c>
      <c r="CB174" s="18" t="s">
        <v>25</v>
      </c>
      <c r="CC174" s="18">
        <f t="shared" si="55"/>
        <v>137</v>
      </c>
      <c r="CD174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174" s="95">
        <v>173</v>
      </c>
      <c r="CF174" s="21"/>
      <c r="CG174" s="18" t="str">
        <f t="shared" si="58"/>
        <v>00</v>
      </c>
      <c r="CH174" s="18">
        <f t="shared" si="59"/>
        <v>0</v>
      </c>
      <c r="CI174" s="20"/>
      <c r="CJ174" s="21"/>
    </row>
    <row r="175" spans="1:88" ht="49.5">
      <c r="A175" s="27"/>
      <c r="B175" s="170"/>
      <c r="C175" s="167" t="s">
        <v>711</v>
      </c>
      <c r="D175" s="104"/>
      <c r="E175" s="16">
        <v>2</v>
      </c>
      <c r="F175" s="101" t="str">
        <f t="shared" si="67"/>
        <v>01516</v>
      </c>
      <c r="G175" s="25" t="s">
        <v>527</v>
      </c>
      <c r="H175" s="18" t="s">
        <v>18</v>
      </c>
      <c r="I175" s="18">
        <v>1</v>
      </c>
      <c r="J175" s="18">
        <v>1</v>
      </c>
      <c r="K175" s="18">
        <v>89</v>
      </c>
      <c r="L175" s="18" t="s">
        <v>505</v>
      </c>
      <c r="M175" s="18">
        <v>1</v>
      </c>
      <c r="N175" s="18">
        <v>28</v>
      </c>
      <c r="O175" s="19">
        <v>65</v>
      </c>
      <c r="P175" s="19">
        <v>66</v>
      </c>
      <c r="Q175" s="19">
        <v>67</v>
      </c>
      <c r="R175" s="19">
        <v>68</v>
      </c>
      <c r="S175" s="19">
        <v>69</v>
      </c>
      <c r="T175" s="19" t="s">
        <v>507</v>
      </c>
      <c r="U175" s="19" t="s">
        <v>508</v>
      </c>
      <c r="V175" s="19" t="s">
        <v>509</v>
      </c>
      <c r="W175" s="19" t="s">
        <v>510</v>
      </c>
      <c r="X175" s="19" t="s">
        <v>511</v>
      </c>
      <c r="Y175" s="19" t="s">
        <v>512</v>
      </c>
      <c r="Z175" s="19" t="s">
        <v>513</v>
      </c>
      <c r="AA175" s="19" t="s">
        <v>514</v>
      </c>
      <c r="AB175" s="19" t="s">
        <v>515</v>
      </c>
      <c r="AC175" s="19" t="s">
        <v>516</v>
      </c>
      <c r="AD175" s="19" t="s">
        <v>517</v>
      </c>
      <c r="AE175" s="19" t="s">
        <v>518</v>
      </c>
      <c r="AF175" s="19" t="s">
        <v>519</v>
      </c>
      <c r="AG175" s="19" t="s">
        <v>520</v>
      </c>
      <c r="AH175" s="19" t="s">
        <v>521</v>
      </c>
      <c r="AI175" s="19" t="s">
        <v>522</v>
      </c>
      <c r="AJ175" s="19" t="s">
        <v>523</v>
      </c>
      <c r="AK175" s="19" t="s">
        <v>524</v>
      </c>
      <c r="AL175" s="19">
        <v>130</v>
      </c>
      <c r="AM175" s="19">
        <v>131</v>
      </c>
      <c r="AN175" s="19">
        <v>132</v>
      </c>
      <c r="AO175" s="19">
        <v>133</v>
      </c>
      <c r="AP175" s="19">
        <v>134</v>
      </c>
      <c r="AQ175" s="19">
        <v>135</v>
      </c>
      <c r="AR175" s="19">
        <v>136</v>
      </c>
      <c r="AS175" s="19">
        <v>191</v>
      </c>
      <c r="AT175" s="19">
        <v>192</v>
      </c>
      <c r="AU175" s="19">
        <v>193</v>
      </c>
      <c r="AV175" s="19">
        <v>194</v>
      </c>
      <c r="AW175" s="19">
        <v>195</v>
      </c>
      <c r="AX175" s="19">
        <v>196</v>
      </c>
      <c r="AY175" s="19">
        <v>197</v>
      </c>
      <c r="AZ175" s="19">
        <v>198</v>
      </c>
      <c r="BA175" s="19">
        <v>199</v>
      </c>
      <c r="BB175" s="19" t="s">
        <v>525</v>
      </c>
      <c r="BC175" s="19">
        <v>0</v>
      </c>
      <c r="BD175" s="19">
        <v>0</v>
      </c>
      <c r="BE175" s="19">
        <v>0</v>
      </c>
      <c r="BF175" s="19">
        <v>0</v>
      </c>
      <c r="BG175" s="19">
        <v>0</v>
      </c>
      <c r="BH175" s="19">
        <v>0</v>
      </c>
      <c r="BI175" s="19">
        <v>0</v>
      </c>
      <c r="BJ175" s="19">
        <v>0</v>
      </c>
      <c r="BK175" s="19">
        <v>0</v>
      </c>
      <c r="BL175" s="19">
        <v>0</v>
      </c>
      <c r="BM175" s="26" t="str">
        <f t="shared" ref="BM175:BM176" si="75">G175</f>
        <v>05EC</v>
      </c>
      <c r="BN175" s="19">
        <v>0</v>
      </c>
      <c r="BO175" s="19">
        <v>0</v>
      </c>
      <c r="BP175" s="19">
        <v>0</v>
      </c>
      <c r="BQ175" s="19">
        <v>0</v>
      </c>
      <c r="BR175" s="19">
        <v>0</v>
      </c>
      <c r="BS175" s="19">
        <v>0</v>
      </c>
      <c r="BT175" s="19">
        <v>0</v>
      </c>
      <c r="BU175" s="19">
        <v>0</v>
      </c>
      <c r="BV175" s="19">
        <v>0</v>
      </c>
      <c r="BW175" s="19">
        <v>0</v>
      </c>
      <c r="BX175" s="19">
        <v>0</v>
      </c>
      <c r="BY175" s="19">
        <v>0</v>
      </c>
      <c r="BZ175" s="19">
        <v>0</v>
      </c>
      <c r="CA175" s="18" t="str">
        <f t="shared" si="56"/>
        <v>11</v>
      </c>
      <c r="CB175" s="18" t="s">
        <v>25</v>
      </c>
      <c r="CC175" s="18">
        <f t="shared" si="55"/>
        <v>137</v>
      </c>
      <c r="CD175" s="16" t="str">
        <f t="shared" si="57"/>
        <v>7B010189AA012800650066006700680069006A006B006C006D006E00C900CA00CB00CC00CD00CE00CF00D000D100D2012D012E012F0130013101320133013401350136019101920193019401950196019701980199019A000000000000000000000000000000000000000005EC0000000000000000000000000000000000000000000000000000117D</v>
      </c>
      <c r="CE175" s="95">
        <v>174</v>
      </c>
      <c r="CF175" s="21"/>
      <c r="CG175" s="18" t="str">
        <f t="shared" si="58"/>
        <v>00</v>
      </c>
      <c r="CH175" s="18">
        <f t="shared" si="59"/>
        <v>0</v>
      </c>
      <c r="CI175" s="20"/>
      <c r="CJ175" s="21"/>
    </row>
    <row r="176" spans="1:88" ht="49.5">
      <c r="A176" s="27"/>
      <c r="B176" s="171"/>
      <c r="C176" s="168"/>
      <c r="D176" s="104"/>
      <c r="E176" s="16">
        <v>3</v>
      </c>
      <c r="F176" s="101" t="str">
        <f t="shared" si="67"/>
        <v>65535</v>
      </c>
      <c r="G176" s="25" t="s">
        <v>72</v>
      </c>
      <c r="H176" s="18" t="s">
        <v>18</v>
      </c>
      <c r="I176" s="18">
        <v>1</v>
      </c>
      <c r="J176" s="18">
        <v>1</v>
      </c>
      <c r="K176" s="18">
        <v>89</v>
      </c>
      <c r="L176" s="18" t="s">
        <v>505</v>
      </c>
      <c r="M176" s="18">
        <v>1</v>
      </c>
      <c r="N176" s="18">
        <v>28</v>
      </c>
      <c r="O176" s="19">
        <v>65</v>
      </c>
      <c r="P176" s="19">
        <v>66</v>
      </c>
      <c r="Q176" s="19">
        <v>67</v>
      </c>
      <c r="R176" s="19">
        <v>68</v>
      </c>
      <c r="S176" s="19">
        <v>69</v>
      </c>
      <c r="T176" s="19" t="s">
        <v>507</v>
      </c>
      <c r="U176" s="19" t="s">
        <v>508</v>
      </c>
      <c r="V176" s="19" t="s">
        <v>509</v>
      </c>
      <c r="W176" s="19" t="s">
        <v>510</v>
      </c>
      <c r="X176" s="19" t="s">
        <v>511</v>
      </c>
      <c r="Y176" s="19" t="s">
        <v>512</v>
      </c>
      <c r="Z176" s="19" t="s">
        <v>513</v>
      </c>
      <c r="AA176" s="19" t="s">
        <v>514</v>
      </c>
      <c r="AB176" s="19" t="s">
        <v>515</v>
      </c>
      <c r="AC176" s="19" t="s">
        <v>516</v>
      </c>
      <c r="AD176" s="19" t="s">
        <v>517</v>
      </c>
      <c r="AE176" s="19" t="s">
        <v>518</v>
      </c>
      <c r="AF176" s="19" t="s">
        <v>519</v>
      </c>
      <c r="AG176" s="19" t="s">
        <v>520</v>
      </c>
      <c r="AH176" s="19" t="s">
        <v>521</v>
      </c>
      <c r="AI176" s="19" t="s">
        <v>522</v>
      </c>
      <c r="AJ176" s="19" t="s">
        <v>523</v>
      </c>
      <c r="AK176" s="19" t="s">
        <v>524</v>
      </c>
      <c r="AL176" s="19">
        <v>130</v>
      </c>
      <c r="AM176" s="19">
        <v>131</v>
      </c>
      <c r="AN176" s="19">
        <v>132</v>
      </c>
      <c r="AO176" s="19">
        <v>133</v>
      </c>
      <c r="AP176" s="19">
        <v>134</v>
      </c>
      <c r="AQ176" s="19">
        <v>135</v>
      </c>
      <c r="AR176" s="19">
        <v>136</v>
      </c>
      <c r="AS176" s="19">
        <v>191</v>
      </c>
      <c r="AT176" s="19">
        <v>192</v>
      </c>
      <c r="AU176" s="19">
        <v>193</v>
      </c>
      <c r="AV176" s="19">
        <v>194</v>
      </c>
      <c r="AW176" s="19">
        <v>195</v>
      </c>
      <c r="AX176" s="19">
        <v>196</v>
      </c>
      <c r="AY176" s="19">
        <v>197</v>
      </c>
      <c r="AZ176" s="19">
        <v>198</v>
      </c>
      <c r="BA176" s="19">
        <v>199</v>
      </c>
      <c r="BB176" s="19" t="s">
        <v>525</v>
      </c>
      <c r="BC176" s="19">
        <v>0</v>
      </c>
      <c r="BD176" s="19">
        <v>0</v>
      </c>
      <c r="BE176" s="19">
        <v>0</v>
      </c>
      <c r="BF176" s="19">
        <v>0</v>
      </c>
      <c r="BG176" s="19">
        <v>0</v>
      </c>
      <c r="BH176" s="19">
        <v>0</v>
      </c>
      <c r="BI176" s="19">
        <v>0</v>
      </c>
      <c r="BJ176" s="19">
        <v>0</v>
      </c>
      <c r="BK176" s="19">
        <v>0</v>
      </c>
      <c r="BL176" s="19">
        <v>0</v>
      </c>
      <c r="BM176" s="26" t="str">
        <f t="shared" si="75"/>
        <v>FFFF</v>
      </c>
      <c r="BN176" s="19">
        <v>0</v>
      </c>
      <c r="BO176" s="19">
        <v>0</v>
      </c>
      <c r="BP176" s="19">
        <v>0</v>
      </c>
      <c r="BQ176" s="19">
        <v>0</v>
      </c>
      <c r="BR176" s="19">
        <v>0</v>
      </c>
      <c r="BS176" s="19">
        <v>0</v>
      </c>
      <c r="BT176" s="19">
        <v>0</v>
      </c>
      <c r="BU176" s="19">
        <v>0</v>
      </c>
      <c r="BV176" s="19">
        <v>0</v>
      </c>
      <c r="BW176" s="19">
        <v>0</v>
      </c>
      <c r="BX176" s="19">
        <v>0</v>
      </c>
      <c r="BY176" s="19">
        <v>0</v>
      </c>
      <c r="BZ176" s="19">
        <v>0</v>
      </c>
      <c r="CA176" s="18" t="str">
        <f t="shared" si="56"/>
        <v>04</v>
      </c>
      <c r="CB176" s="18" t="s">
        <v>25</v>
      </c>
      <c r="CC176" s="18">
        <f t="shared" si="55"/>
        <v>137</v>
      </c>
      <c r="CD176" s="16" t="str">
        <f t="shared" si="57"/>
        <v>7B010189AA012800650066006700680069006A006B006C006D006E00C900CA00CB00CC00CD00CE00CF00D000D100D2012D012E012F0130013101320133013401350136019101920193019401950196019701980199019A0000000000000000000000000000000000000000FFFF0000000000000000000000000000000000000000000000000000047D</v>
      </c>
      <c r="CE176" s="95">
        <v>175</v>
      </c>
      <c r="CF176" s="21"/>
      <c r="CG176" s="18" t="str">
        <f t="shared" si="58"/>
        <v>00</v>
      </c>
      <c r="CH176" s="18">
        <f t="shared" si="59"/>
        <v>0</v>
      </c>
      <c r="CI176" s="20"/>
      <c r="CJ176" s="21"/>
    </row>
    <row r="177" spans="1:88" ht="49.5">
      <c r="A177" s="27"/>
      <c r="B177" s="169">
        <v>109</v>
      </c>
      <c r="C177" s="105" t="s">
        <v>462</v>
      </c>
      <c r="D177" s="104" t="s">
        <v>738</v>
      </c>
      <c r="E177" s="16">
        <v>1</v>
      </c>
      <c r="F177" s="101" t="str">
        <f t="shared" si="67"/>
        <v>00000</v>
      </c>
      <c r="G177" s="25">
        <v>0</v>
      </c>
      <c r="H177" s="18" t="s">
        <v>18</v>
      </c>
      <c r="I177" s="18">
        <v>1</v>
      </c>
      <c r="J177" s="18">
        <v>1</v>
      </c>
      <c r="K177" s="18">
        <v>89</v>
      </c>
      <c r="L177" s="18" t="s">
        <v>505</v>
      </c>
      <c r="M177" s="18">
        <v>1</v>
      </c>
      <c r="N177" s="18">
        <v>28</v>
      </c>
      <c r="O177" s="19">
        <v>65</v>
      </c>
      <c r="P177" s="19">
        <v>66</v>
      </c>
      <c r="Q177" s="19">
        <v>67</v>
      </c>
      <c r="R177" s="19">
        <v>68</v>
      </c>
      <c r="S177" s="19">
        <v>69</v>
      </c>
      <c r="T177" s="19" t="s">
        <v>507</v>
      </c>
      <c r="U177" s="19" t="s">
        <v>508</v>
      </c>
      <c r="V177" s="19" t="s">
        <v>509</v>
      </c>
      <c r="W177" s="19" t="s">
        <v>510</v>
      </c>
      <c r="X177" s="19" t="s">
        <v>511</v>
      </c>
      <c r="Y177" s="19" t="s">
        <v>512</v>
      </c>
      <c r="Z177" s="19" t="s">
        <v>513</v>
      </c>
      <c r="AA177" s="19" t="s">
        <v>514</v>
      </c>
      <c r="AB177" s="19" t="s">
        <v>515</v>
      </c>
      <c r="AC177" s="19" t="s">
        <v>516</v>
      </c>
      <c r="AD177" s="19" t="s">
        <v>517</v>
      </c>
      <c r="AE177" s="19" t="s">
        <v>518</v>
      </c>
      <c r="AF177" s="19" t="s">
        <v>519</v>
      </c>
      <c r="AG177" s="19" t="s">
        <v>520</v>
      </c>
      <c r="AH177" s="19" t="s">
        <v>521</v>
      </c>
      <c r="AI177" s="19" t="s">
        <v>522</v>
      </c>
      <c r="AJ177" s="19" t="s">
        <v>523</v>
      </c>
      <c r="AK177" s="19" t="s">
        <v>524</v>
      </c>
      <c r="AL177" s="19">
        <v>130</v>
      </c>
      <c r="AM177" s="19">
        <v>131</v>
      </c>
      <c r="AN177" s="19">
        <v>132</v>
      </c>
      <c r="AO177" s="19">
        <v>133</v>
      </c>
      <c r="AP177" s="19">
        <v>134</v>
      </c>
      <c r="AQ177" s="19">
        <v>135</v>
      </c>
      <c r="AR177" s="19">
        <v>136</v>
      </c>
      <c r="AS177" s="19">
        <v>191</v>
      </c>
      <c r="AT177" s="19">
        <v>192</v>
      </c>
      <c r="AU177" s="19">
        <v>193</v>
      </c>
      <c r="AV177" s="19">
        <v>194</v>
      </c>
      <c r="AW177" s="19">
        <v>195</v>
      </c>
      <c r="AX177" s="19">
        <v>196</v>
      </c>
      <c r="AY177" s="19">
        <v>197</v>
      </c>
      <c r="AZ177" s="19">
        <v>198</v>
      </c>
      <c r="BA177" s="19">
        <v>199</v>
      </c>
      <c r="BB177" s="19" t="s">
        <v>525</v>
      </c>
      <c r="BC177" s="19">
        <v>0</v>
      </c>
      <c r="BD177" s="19">
        <v>0</v>
      </c>
      <c r="BE177" s="19">
        <v>0</v>
      </c>
      <c r="BF177" s="19">
        <v>0</v>
      </c>
      <c r="BG177" s="19">
        <v>0</v>
      </c>
      <c r="BH177" s="19">
        <v>0</v>
      </c>
      <c r="BI177" s="19">
        <v>0</v>
      </c>
      <c r="BJ177" s="19">
        <v>0</v>
      </c>
      <c r="BK177" s="19">
        <v>0</v>
      </c>
      <c r="BL177" s="19">
        <v>0</v>
      </c>
      <c r="BM177" s="19">
        <v>0</v>
      </c>
      <c r="BN177" s="26">
        <f>G177</f>
        <v>0</v>
      </c>
      <c r="BO177" s="19">
        <v>0</v>
      </c>
      <c r="BP177" s="19">
        <v>0</v>
      </c>
      <c r="BQ177" s="19">
        <v>0</v>
      </c>
      <c r="BR177" s="19">
        <v>0</v>
      </c>
      <c r="BS177" s="19">
        <v>0</v>
      </c>
      <c r="BT177" s="19">
        <v>0</v>
      </c>
      <c r="BU177" s="19">
        <v>0</v>
      </c>
      <c r="BV177" s="19">
        <v>0</v>
      </c>
      <c r="BW177" s="19">
        <v>0</v>
      </c>
      <c r="BX177" s="19">
        <v>0</v>
      </c>
      <c r="BY177" s="19">
        <v>0</v>
      </c>
      <c r="BZ177" s="19">
        <v>0</v>
      </c>
      <c r="CA177" s="18" t="str">
        <f t="shared" si="56"/>
        <v>05</v>
      </c>
      <c r="CB177" s="18" t="s">
        <v>25</v>
      </c>
      <c r="CC177" s="18">
        <f t="shared" si="55"/>
        <v>137</v>
      </c>
      <c r="CD177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177" s="95">
        <v>176</v>
      </c>
      <c r="CF177" s="21"/>
      <c r="CG177" s="18" t="str">
        <f t="shared" si="58"/>
        <v>00</v>
      </c>
      <c r="CH177" s="18">
        <f t="shared" si="59"/>
        <v>0</v>
      </c>
      <c r="CI177" s="20"/>
      <c r="CJ177" s="21"/>
    </row>
    <row r="178" spans="1:88" ht="49.5">
      <c r="A178" s="27"/>
      <c r="B178" s="170"/>
      <c r="C178" s="167" t="s">
        <v>711</v>
      </c>
      <c r="D178" s="104"/>
      <c r="E178" s="16">
        <v>2</v>
      </c>
      <c r="F178" s="101" t="str">
        <f t="shared" si="67"/>
        <v>01516</v>
      </c>
      <c r="G178" s="25" t="s">
        <v>527</v>
      </c>
      <c r="H178" s="18" t="s">
        <v>18</v>
      </c>
      <c r="I178" s="18">
        <v>1</v>
      </c>
      <c r="J178" s="18">
        <v>1</v>
      </c>
      <c r="K178" s="18">
        <v>89</v>
      </c>
      <c r="L178" s="18" t="s">
        <v>505</v>
      </c>
      <c r="M178" s="18">
        <v>1</v>
      </c>
      <c r="N178" s="18">
        <v>28</v>
      </c>
      <c r="O178" s="19">
        <v>65</v>
      </c>
      <c r="P178" s="19">
        <v>66</v>
      </c>
      <c r="Q178" s="19">
        <v>67</v>
      </c>
      <c r="R178" s="19">
        <v>68</v>
      </c>
      <c r="S178" s="19">
        <v>69</v>
      </c>
      <c r="T178" s="19" t="s">
        <v>507</v>
      </c>
      <c r="U178" s="19" t="s">
        <v>508</v>
      </c>
      <c r="V178" s="19" t="s">
        <v>509</v>
      </c>
      <c r="W178" s="19" t="s">
        <v>510</v>
      </c>
      <c r="X178" s="19" t="s">
        <v>511</v>
      </c>
      <c r="Y178" s="19" t="s">
        <v>512</v>
      </c>
      <c r="Z178" s="19" t="s">
        <v>513</v>
      </c>
      <c r="AA178" s="19" t="s">
        <v>514</v>
      </c>
      <c r="AB178" s="19" t="s">
        <v>515</v>
      </c>
      <c r="AC178" s="19" t="s">
        <v>516</v>
      </c>
      <c r="AD178" s="19" t="s">
        <v>517</v>
      </c>
      <c r="AE178" s="19" t="s">
        <v>518</v>
      </c>
      <c r="AF178" s="19" t="s">
        <v>519</v>
      </c>
      <c r="AG178" s="19" t="s">
        <v>520</v>
      </c>
      <c r="AH178" s="19" t="s">
        <v>521</v>
      </c>
      <c r="AI178" s="19" t="s">
        <v>522</v>
      </c>
      <c r="AJ178" s="19" t="s">
        <v>523</v>
      </c>
      <c r="AK178" s="19" t="s">
        <v>524</v>
      </c>
      <c r="AL178" s="19">
        <v>130</v>
      </c>
      <c r="AM178" s="19">
        <v>131</v>
      </c>
      <c r="AN178" s="19">
        <v>132</v>
      </c>
      <c r="AO178" s="19">
        <v>133</v>
      </c>
      <c r="AP178" s="19">
        <v>134</v>
      </c>
      <c r="AQ178" s="19">
        <v>135</v>
      </c>
      <c r="AR178" s="19">
        <v>136</v>
      </c>
      <c r="AS178" s="19">
        <v>191</v>
      </c>
      <c r="AT178" s="19">
        <v>192</v>
      </c>
      <c r="AU178" s="19">
        <v>193</v>
      </c>
      <c r="AV178" s="19">
        <v>194</v>
      </c>
      <c r="AW178" s="19">
        <v>195</v>
      </c>
      <c r="AX178" s="19">
        <v>196</v>
      </c>
      <c r="AY178" s="19">
        <v>197</v>
      </c>
      <c r="AZ178" s="19">
        <v>198</v>
      </c>
      <c r="BA178" s="19">
        <v>199</v>
      </c>
      <c r="BB178" s="19" t="s">
        <v>525</v>
      </c>
      <c r="BC178" s="19">
        <v>0</v>
      </c>
      <c r="BD178" s="19">
        <v>0</v>
      </c>
      <c r="BE178" s="19">
        <v>0</v>
      </c>
      <c r="BF178" s="19">
        <v>0</v>
      </c>
      <c r="BG178" s="19">
        <v>0</v>
      </c>
      <c r="BH178" s="19">
        <v>0</v>
      </c>
      <c r="BI178" s="19">
        <v>0</v>
      </c>
      <c r="BJ178" s="19">
        <v>0</v>
      </c>
      <c r="BK178" s="19">
        <v>0</v>
      </c>
      <c r="BL178" s="19">
        <v>0</v>
      </c>
      <c r="BM178" s="19">
        <v>0</v>
      </c>
      <c r="BN178" s="26" t="str">
        <f t="shared" ref="BN178:BN179" si="76">G178</f>
        <v>05EC</v>
      </c>
      <c r="BO178" s="19">
        <v>0</v>
      </c>
      <c r="BP178" s="19">
        <v>0</v>
      </c>
      <c r="BQ178" s="19">
        <v>0</v>
      </c>
      <c r="BR178" s="19">
        <v>0</v>
      </c>
      <c r="BS178" s="19">
        <v>0</v>
      </c>
      <c r="BT178" s="19">
        <v>0</v>
      </c>
      <c r="BU178" s="19">
        <v>0</v>
      </c>
      <c r="BV178" s="19">
        <v>0</v>
      </c>
      <c r="BW178" s="19">
        <v>0</v>
      </c>
      <c r="BX178" s="19">
        <v>0</v>
      </c>
      <c r="BY178" s="19">
        <v>0</v>
      </c>
      <c r="BZ178" s="19">
        <v>0</v>
      </c>
      <c r="CA178" s="18" t="str">
        <f t="shared" si="56"/>
        <v>11</v>
      </c>
      <c r="CB178" s="18" t="s">
        <v>25</v>
      </c>
      <c r="CC178" s="18">
        <f t="shared" si="55"/>
        <v>137</v>
      </c>
      <c r="CD178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7B010189AA012800650066006700680069006A006B006C006D006E00C900CA00CB00CC00CD00CE00CF00D000D100D2012D012E012F0130013101320133013401350136019101920193019401950196019701980199019A0000000000000000000000000000000000000000000005EC000000000000000000000000000000000000000000000000117D</v>
      </c>
      <c r="CE178" s="95">
        <v>177</v>
      </c>
      <c r="CF178" s="21"/>
      <c r="CG178" s="18" t="str">
        <f t="shared" si="58"/>
        <v>00</v>
      </c>
      <c r="CH178" s="18">
        <f t="shared" si="59"/>
        <v>0</v>
      </c>
      <c r="CI178" s="20"/>
      <c r="CJ178" s="21"/>
    </row>
    <row r="179" spans="1:88" ht="49.5">
      <c r="A179" s="27"/>
      <c r="B179" s="171"/>
      <c r="C179" s="168"/>
      <c r="D179" s="104"/>
      <c r="E179" s="16">
        <v>3</v>
      </c>
      <c r="F179" s="101" t="str">
        <f t="shared" si="67"/>
        <v>65535</v>
      </c>
      <c r="G179" s="25" t="s">
        <v>72</v>
      </c>
      <c r="H179" s="18" t="s">
        <v>18</v>
      </c>
      <c r="I179" s="18">
        <v>1</v>
      </c>
      <c r="J179" s="18">
        <v>1</v>
      </c>
      <c r="K179" s="18">
        <v>89</v>
      </c>
      <c r="L179" s="18" t="s">
        <v>505</v>
      </c>
      <c r="M179" s="18">
        <v>1</v>
      </c>
      <c r="N179" s="18">
        <v>28</v>
      </c>
      <c r="O179" s="19">
        <v>65</v>
      </c>
      <c r="P179" s="19">
        <v>66</v>
      </c>
      <c r="Q179" s="19">
        <v>67</v>
      </c>
      <c r="R179" s="19">
        <v>68</v>
      </c>
      <c r="S179" s="19">
        <v>69</v>
      </c>
      <c r="T179" s="19" t="s">
        <v>507</v>
      </c>
      <c r="U179" s="19" t="s">
        <v>508</v>
      </c>
      <c r="V179" s="19" t="s">
        <v>509</v>
      </c>
      <c r="W179" s="19" t="s">
        <v>510</v>
      </c>
      <c r="X179" s="19" t="s">
        <v>511</v>
      </c>
      <c r="Y179" s="19" t="s">
        <v>512</v>
      </c>
      <c r="Z179" s="19" t="s">
        <v>513</v>
      </c>
      <c r="AA179" s="19" t="s">
        <v>514</v>
      </c>
      <c r="AB179" s="19" t="s">
        <v>515</v>
      </c>
      <c r="AC179" s="19" t="s">
        <v>516</v>
      </c>
      <c r="AD179" s="19" t="s">
        <v>517</v>
      </c>
      <c r="AE179" s="19" t="s">
        <v>518</v>
      </c>
      <c r="AF179" s="19" t="s">
        <v>519</v>
      </c>
      <c r="AG179" s="19" t="s">
        <v>520</v>
      </c>
      <c r="AH179" s="19" t="s">
        <v>521</v>
      </c>
      <c r="AI179" s="19" t="s">
        <v>522</v>
      </c>
      <c r="AJ179" s="19" t="s">
        <v>523</v>
      </c>
      <c r="AK179" s="19" t="s">
        <v>524</v>
      </c>
      <c r="AL179" s="19">
        <v>130</v>
      </c>
      <c r="AM179" s="19">
        <v>131</v>
      </c>
      <c r="AN179" s="19">
        <v>132</v>
      </c>
      <c r="AO179" s="19">
        <v>133</v>
      </c>
      <c r="AP179" s="19">
        <v>134</v>
      </c>
      <c r="AQ179" s="19">
        <v>135</v>
      </c>
      <c r="AR179" s="19">
        <v>136</v>
      </c>
      <c r="AS179" s="19">
        <v>191</v>
      </c>
      <c r="AT179" s="19">
        <v>192</v>
      </c>
      <c r="AU179" s="19">
        <v>193</v>
      </c>
      <c r="AV179" s="19">
        <v>194</v>
      </c>
      <c r="AW179" s="19">
        <v>195</v>
      </c>
      <c r="AX179" s="19">
        <v>196</v>
      </c>
      <c r="AY179" s="19">
        <v>197</v>
      </c>
      <c r="AZ179" s="19">
        <v>198</v>
      </c>
      <c r="BA179" s="19">
        <v>199</v>
      </c>
      <c r="BB179" s="19" t="s">
        <v>525</v>
      </c>
      <c r="BC179" s="19">
        <v>0</v>
      </c>
      <c r="BD179" s="19">
        <v>0</v>
      </c>
      <c r="BE179" s="19">
        <v>0</v>
      </c>
      <c r="BF179" s="19">
        <v>0</v>
      </c>
      <c r="BG179" s="19">
        <v>0</v>
      </c>
      <c r="BH179" s="19">
        <v>0</v>
      </c>
      <c r="BI179" s="19">
        <v>0</v>
      </c>
      <c r="BJ179" s="19">
        <v>0</v>
      </c>
      <c r="BK179" s="19">
        <v>0</v>
      </c>
      <c r="BL179" s="19">
        <v>0</v>
      </c>
      <c r="BM179" s="19">
        <v>0</v>
      </c>
      <c r="BN179" s="26" t="str">
        <f t="shared" si="76"/>
        <v>FFFF</v>
      </c>
      <c r="BO179" s="19">
        <v>0</v>
      </c>
      <c r="BP179" s="19">
        <v>0</v>
      </c>
      <c r="BQ179" s="19">
        <v>0</v>
      </c>
      <c r="BR179" s="19">
        <v>0</v>
      </c>
      <c r="BS179" s="19">
        <v>0</v>
      </c>
      <c r="BT179" s="19">
        <v>0</v>
      </c>
      <c r="BU179" s="19">
        <v>0</v>
      </c>
      <c r="BV179" s="19">
        <v>0</v>
      </c>
      <c r="BW179" s="19">
        <v>0</v>
      </c>
      <c r="BX179" s="19">
        <v>0</v>
      </c>
      <c r="BY179" s="19">
        <v>0</v>
      </c>
      <c r="BZ179" s="19">
        <v>0</v>
      </c>
      <c r="CA179" s="18" t="str">
        <f t="shared" si="56"/>
        <v>04</v>
      </c>
      <c r="CB179" s="18" t="s">
        <v>25</v>
      </c>
      <c r="CC179" s="18">
        <f t="shared" si="55"/>
        <v>137</v>
      </c>
      <c r="CD179" s="16" t="str">
        <f t="shared" si="57"/>
        <v>7B010189AA012800650066006700680069006A006B006C006D006E00C900CA00CB00CC00CD00CE00CF00D000D100D2012D012E012F0130013101320133013401350136019101920193019401950196019701980199019A00000000000000000000000000000000000000000000FFFF000000000000000000000000000000000000000000000000047D</v>
      </c>
      <c r="CE179" s="95">
        <v>178</v>
      </c>
      <c r="CF179" s="21"/>
      <c r="CG179" s="18" t="str">
        <f t="shared" si="58"/>
        <v>00</v>
      </c>
      <c r="CH179" s="18">
        <f t="shared" si="59"/>
        <v>0</v>
      </c>
      <c r="CI179" s="20"/>
      <c r="CJ179" s="21"/>
    </row>
    <row r="180" spans="1:88" ht="49.5">
      <c r="A180" s="27"/>
      <c r="B180" s="169">
        <v>111</v>
      </c>
      <c r="C180" s="105" t="s">
        <v>462</v>
      </c>
      <c r="D180" s="104" t="s">
        <v>738</v>
      </c>
      <c r="E180" s="16">
        <v>1</v>
      </c>
      <c r="F180" s="101" t="str">
        <f t="shared" si="67"/>
        <v>00000</v>
      </c>
      <c r="G180" s="25">
        <v>0</v>
      </c>
      <c r="H180" s="18" t="s">
        <v>18</v>
      </c>
      <c r="I180" s="18">
        <v>1</v>
      </c>
      <c r="J180" s="18">
        <v>1</v>
      </c>
      <c r="K180" s="18">
        <v>89</v>
      </c>
      <c r="L180" s="18" t="s">
        <v>505</v>
      </c>
      <c r="M180" s="18">
        <v>1</v>
      </c>
      <c r="N180" s="18">
        <v>28</v>
      </c>
      <c r="O180" s="19">
        <v>65</v>
      </c>
      <c r="P180" s="19">
        <v>66</v>
      </c>
      <c r="Q180" s="19">
        <v>67</v>
      </c>
      <c r="R180" s="19">
        <v>68</v>
      </c>
      <c r="S180" s="19">
        <v>69</v>
      </c>
      <c r="T180" s="19" t="s">
        <v>507</v>
      </c>
      <c r="U180" s="19" t="s">
        <v>508</v>
      </c>
      <c r="V180" s="19" t="s">
        <v>509</v>
      </c>
      <c r="W180" s="19" t="s">
        <v>510</v>
      </c>
      <c r="X180" s="19" t="s">
        <v>511</v>
      </c>
      <c r="Y180" s="19" t="s">
        <v>512</v>
      </c>
      <c r="Z180" s="19" t="s">
        <v>513</v>
      </c>
      <c r="AA180" s="19" t="s">
        <v>514</v>
      </c>
      <c r="AB180" s="19" t="s">
        <v>515</v>
      </c>
      <c r="AC180" s="19" t="s">
        <v>516</v>
      </c>
      <c r="AD180" s="19" t="s">
        <v>517</v>
      </c>
      <c r="AE180" s="19" t="s">
        <v>518</v>
      </c>
      <c r="AF180" s="19" t="s">
        <v>519</v>
      </c>
      <c r="AG180" s="19" t="s">
        <v>520</v>
      </c>
      <c r="AH180" s="19" t="s">
        <v>521</v>
      </c>
      <c r="AI180" s="19" t="s">
        <v>522</v>
      </c>
      <c r="AJ180" s="19" t="s">
        <v>523</v>
      </c>
      <c r="AK180" s="19" t="s">
        <v>524</v>
      </c>
      <c r="AL180" s="19">
        <v>130</v>
      </c>
      <c r="AM180" s="19">
        <v>131</v>
      </c>
      <c r="AN180" s="19">
        <v>132</v>
      </c>
      <c r="AO180" s="19">
        <v>133</v>
      </c>
      <c r="AP180" s="19">
        <v>134</v>
      </c>
      <c r="AQ180" s="19">
        <v>135</v>
      </c>
      <c r="AR180" s="19">
        <v>136</v>
      </c>
      <c r="AS180" s="19">
        <v>191</v>
      </c>
      <c r="AT180" s="19">
        <v>192</v>
      </c>
      <c r="AU180" s="19">
        <v>193</v>
      </c>
      <c r="AV180" s="19">
        <v>194</v>
      </c>
      <c r="AW180" s="19">
        <v>195</v>
      </c>
      <c r="AX180" s="19">
        <v>196</v>
      </c>
      <c r="AY180" s="19">
        <v>197</v>
      </c>
      <c r="AZ180" s="19">
        <v>198</v>
      </c>
      <c r="BA180" s="19">
        <v>199</v>
      </c>
      <c r="BB180" s="19" t="s">
        <v>525</v>
      </c>
      <c r="BC180" s="19">
        <v>0</v>
      </c>
      <c r="BD180" s="19">
        <v>0</v>
      </c>
      <c r="BE180" s="19">
        <v>0</v>
      </c>
      <c r="BF180" s="19">
        <v>0</v>
      </c>
      <c r="BG180" s="19">
        <v>0</v>
      </c>
      <c r="BH180" s="19">
        <v>0</v>
      </c>
      <c r="BI180" s="19">
        <v>0</v>
      </c>
      <c r="BJ180" s="19">
        <v>0</v>
      </c>
      <c r="BK180" s="19">
        <v>0</v>
      </c>
      <c r="BL180" s="19">
        <v>0</v>
      </c>
      <c r="BM180" s="19">
        <v>0</v>
      </c>
      <c r="BN180" s="19">
        <v>0</v>
      </c>
      <c r="BO180" s="26">
        <f>G180</f>
        <v>0</v>
      </c>
      <c r="BP180" s="19">
        <v>0</v>
      </c>
      <c r="BQ180" s="19">
        <v>0</v>
      </c>
      <c r="BR180" s="19">
        <v>0</v>
      </c>
      <c r="BS180" s="19">
        <v>0</v>
      </c>
      <c r="BT180" s="19">
        <v>0</v>
      </c>
      <c r="BU180" s="19">
        <v>0</v>
      </c>
      <c r="BV180" s="19">
        <v>0</v>
      </c>
      <c r="BW180" s="19">
        <v>0</v>
      </c>
      <c r="BX180" s="19">
        <v>0</v>
      </c>
      <c r="BY180" s="19">
        <v>0</v>
      </c>
      <c r="BZ180" s="19">
        <v>0</v>
      </c>
      <c r="CA180" s="18" t="str">
        <f t="shared" si="56"/>
        <v>05</v>
      </c>
      <c r="CB180" s="18" t="s">
        <v>25</v>
      </c>
      <c r="CC180" s="18">
        <f t="shared" si="55"/>
        <v>137</v>
      </c>
      <c r="CD180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180" s="95">
        <v>179</v>
      </c>
      <c r="CF180" s="21"/>
      <c r="CG180" s="18" t="str">
        <f t="shared" si="58"/>
        <v>00</v>
      </c>
      <c r="CH180" s="18">
        <f t="shared" si="59"/>
        <v>0</v>
      </c>
      <c r="CI180" s="20"/>
      <c r="CJ180" s="21"/>
    </row>
    <row r="181" spans="1:88" ht="49.5">
      <c r="A181" s="27"/>
      <c r="B181" s="170"/>
      <c r="C181" s="167" t="s">
        <v>711</v>
      </c>
      <c r="D181" s="104"/>
      <c r="E181" s="16">
        <v>2</v>
      </c>
      <c r="F181" s="101" t="str">
        <f t="shared" si="67"/>
        <v>01516</v>
      </c>
      <c r="G181" s="25" t="s">
        <v>527</v>
      </c>
      <c r="H181" s="18" t="s">
        <v>18</v>
      </c>
      <c r="I181" s="18">
        <v>1</v>
      </c>
      <c r="J181" s="18">
        <v>1</v>
      </c>
      <c r="K181" s="18">
        <v>89</v>
      </c>
      <c r="L181" s="18" t="s">
        <v>505</v>
      </c>
      <c r="M181" s="18">
        <v>1</v>
      </c>
      <c r="N181" s="18">
        <v>28</v>
      </c>
      <c r="O181" s="19">
        <v>65</v>
      </c>
      <c r="P181" s="19">
        <v>66</v>
      </c>
      <c r="Q181" s="19">
        <v>67</v>
      </c>
      <c r="R181" s="19">
        <v>68</v>
      </c>
      <c r="S181" s="19">
        <v>69</v>
      </c>
      <c r="T181" s="19" t="s">
        <v>507</v>
      </c>
      <c r="U181" s="19" t="s">
        <v>508</v>
      </c>
      <c r="V181" s="19" t="s">
        <v>509</v>
      </c>
      <c r="W181" s="19" t="s">
        <v>510</v>
      </c>
      <c r="X181" s="19" t="s">
        <v>511</v>
      </c>
      <c r="Y181" s="19" t="s">
        <v>512</v>
      </c>
      <c r="Z181" s="19" t="s">
        <v>513</v>
      </c>
      <c r="AA181" s="19" t="s">
        <v>514</v>
      </c>
      <c r="AB181" s="19" t="s">
        <v>515</v>
      </c>
      <c r="AC181" s="19" t="s">
        <v>516</v>
      </c>
      <c r="AD181" s="19" t="s">
        <v>517</v>
      </c>
      <c r="AE181" s="19" t="s">
        <v>518</v>
      </c>
      <c r="AF181" s="19" t="s">
        <v>519</v>
      </c>
      <c r="AG181" s="19" t="s">
        <v>520</v>
      </c>
      <c r="AH181" s="19" t="s">
        <v>521</v>
      </c>
      <c r="AI181" s="19" t="s">
        <v>522</v>
      </c>
      <c r="AJ181" s="19" t="s">
        <v>523</v>
      </c>
      <c r="AK181" s="19" t="s">
        <v>524</v>
      </c>
      <c r="AL181" s="19">
        <v>130</v>
      </c>
      <c r="AM181" s="19">
        <v>131</v>
      </c>
      <c r="AN181" s="19">
        <v>132</v>
      </c>
      <c r="AO181" s="19">
        <v>133</v>
      </c>
      <c r="AP181" s="19">
        <v>134</v>
      </c>
      <c r="AQ181" s="19">
        <v>135</v>
      </c>
      <c r="AR181" s="19">
        <v>136</v>
      </c>
      <c r="AS181" s="19">
        <v>191</v>
      </c>
      <c r="AT181" s="19">
        <v>192</v>
      </c>
      <c r="AU181" s="19">
        <v>193</v>
      </c>
      <c r="AV181" s="19">
        <v>194</v>
      </c>
      <c r="AW181" s="19">
        <v>195</v>
      </c>
      <c r="AX181" s="19">
        <v>196</v>
      </c>
      <c r="AY181" s="19">
        <v>197</v>
      </c>
      <c r="AZ181" s="19">
        <v>198</v>
      </c>
      <c r="BA181" s="19">
        <v>199</v>
      </c>
      <c r="BB181" s="19" t="s">
        <v>525</v>
      </c>
      <c r="BC181" s="19">
        <v>0</v>
      </c>
      <c r="BD181" s="19">
        <v>0</v>
      </c>
      <c r="BE181" s="19">
        <v>0</v>
      </c>
      <c r="BF181" s="19">
        <v>0</v>
      </c>
      <c r="BG181" s="19">
        <v>0</v>
      </c>
      <c r="BH181" s="19">
        <v>0</v>
      </c>
      <c r="BI181" s="19">
        <v>0</v>
      </c>
      <c r="BJ181" s="19">
        <v>0</v>
      </c>
      <c r="BK181" s="19">
        <v>0</v>
      </c>
      <c r="BL181" s="19">
        <v>0</v>
      </c>
      <c r="BM181" s="19">
        <v>0</v>
      </c>
      <c r="BN181" s="19">
        <v>0</v>
      </c>
      <c r="BO181" s="26" t="str">
        <f t="shared" ref="BO181:BO182" si="77">G181</f>
        <v>05EC</v>
      </c>
      <c r="BP181" s="19">
        <v>0</v>
      </c>
      <c r="BQ181" s="19">
        <v>0</v>
      </c>
      <c r="BR181" s="19">
        <v>0</v>
      </c>
      <c r="BS181" s="19">
        <v>0</v>
      </c>
      <c r="BT181" s="19">
        <v>0</v>
      </c>
      <c r="BU181" s="19">
        <v>0</v>
      </c>
      <c r="BV181" s="19">
        <v>0</v>
      </c>
      <c r="BW181" s="19">
        <v>0</v>
      </c>
      <c r="BX181" s="19">
        <v>0</v>
      </c>
      <c r="BY181" s="19">
        <v>0</v>
      </c>
      <c r="BZ181" s="19">
        <v>0</v>
      </c>
      <c r="CA181" s="18" t="str">
        <f t="shared" si="56"/>
        <v>11</v>
      </c>
      <c r="CB181" s="18" t="s">
        <v>25</v>
      </c>
      <c r="CC181" s="18">
        <f t="shared" si="55"/>
        <v>137</v>
      </c>
      <c r="CD181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7B010189AA012800650066006700680069006A006B006C006D006E00C900CA00CB00CC00CD00CE00CF00D000D100D2012D012E012F0130013101320133013401350136019101920193019401950196019701980199019A00000000000000000000000000000000000000000000000005EC00000000000000000000000000000000000000000000117D</v>
      </c>
      <c r="CE181" s="95">
        <v>180</v>
      </c>
      <c r="CF181" s="21"/>
      <c r="CG181" s="18" t="str">
        <f t="shared" si="58"/>
        <v>00</v>
      </c>
      <c r="CH181" s="18">
        <f t="shared" si="59"/>
        <v>0</v>
      </c>
      <c r="CI181" s="20"/>
      <c r="CJ181" s="21"/>
    </row>
    <row r="182" spans="1:88" ht="49.5">
      <c r="A182" s="27"/>
      <c r="B182" s="171"/>
      <c r="C182" s="168"/>
      <c r="D182" s="104"/>
      <c r="E182" s="16">
        <v>3</v>
      </c>
      <c r="F182" s="101" t="str">
        <f t="shared" si="67"/>
        <v>65535</v>
      </c>
      <c r="G182" s="25" t="s">
        <v>72</v>
      </c>
      <c r="H182" s="18" t="s">
        <v>18</v>
      </c>
      <c r="I182" s="18">
        <v>1</v>
      </c>
      <c r="J182" s="18">
        <v>1</v>
      </c>
      <c r="K182" s="18">
        <v>89</v>
      </c>
      <c r="L182" s="18" t="s">
        <v>505</v>
      </c>
      <c r="M182" s="18">
        <v>1</v>
      </c>
      <c r="N182" s="18">
        <v>28</v>
      </c>
      <c r="O182" s="19">
        <v>65</v>
      </c>
      <c r="P182" s="19">
        <v>66</v>
      </c>
      <c r="Q182" s="19">
        <v>67</v>
      </c>
      <c r="R182" s="19">
        <v>68</v>
      </c>
      <c r="S182" s="19">
        <v>69</v>
      </c>
      <c r="T182" s="19" t="s">
        <v>507</v>
      </c>
      <c r="U182" s="19" t="s">
        <v>508</v>
      </c>
      <c r="V182" s="19" t="s">
        <v>509</v>
      </c>
      <c r="W182" s="19" t="s">
        <v>510</v>
      </c>
      <c r="X182" s="19" t="s">
        <v>511</v>
      </c>
      <c r="Y182" s="19" t="s">
        <v>512</v>
      </c>
      <c r="Z182" s="19" t="s">
        <v>513</v>
      </c>
      <c r="AA182" s="19" t="s">
        <v>514</v>
      </c>
      <c r="AB182" s="19" t="s">
        <v>515</v>
      </c>
      <c r="AC182" s="19" t="s">
        <v>516</v>
      </c>
      <c r="AD182" s="19" t="s">
        <v>517</v>
      </c>
      <c r="AE182" s="19" t="s">
        <v>518</v>
      </c>
      <c r="AF182" s="19" t="s">
        <v>519</v>
      </c>
      <c r="AG182" s="19" t="s">
        <v>520</v>
      </c>
      <c r="AH182" s="19" t="s">
        <v>521</v>
      </c>
      <c r="AI182" s="19" t="s">
        <v>522</v>
      </c>
      <c r="AJ182" s="19" t="s">
        <v>523</v>
      </c>
      <c r="AK182" s="19" t="s">
        <v>524</v>
      </c>
      <c r="AL182" s="19">
        <v>130</v>
      </c>
      <c r="AM182" s="19">
        <v>131</v>
      </c>
      <c r="AN182" s="19">
        <v>132</v>
      </c>
      <c r="AO182" s="19">
        <v>133</v>
      </c>
      <c r="AP182" s="19">
        <v>134</v>
      </c>
      <c r="AQ182" s="19">
        <v>135</v>
      </c>
      <c r="AR182" s="19">
        <v>136</v>
      </c>
      <c r="AS182" s="19">
        <v>191</v>
      </c>
      <c r="AT182" s="19">
        <v>192</v>
      </c>
      <c r="AU182" s="19">
        <v>193</v>
      </c>
      <c r="AV182" s="19">
        <v>194</v>
      </c>
      <c r="AW182" s="19">
        <v>195</v>
      </c>
      <c r="AX182" s="19">
        <v>196</v>
      </c>
      <c r="AY182" s="19">
        <v>197</v>
      </c>
      <c r="AZ182" s="19">
        <v>198</v>
      </c>
      <c r="BA182" s="19">
        <v>199</v>
      </c>
      <c r="BB182" s="19" t="s">
        <v>525</v>
      </c>
      <c r="BC182" s="19">
        <v>0</v>
      </c>
      <c r="BD182" s="19">
        <v>0</v>
      </c>
      <c r="BE182" s="19">
        <v>0</v>
      </c>
      <c r="BF182" s="19">
        <v>0</v>
      </c>
      <c r="BG182" s="19">
        <v>0</v>
      </c>
      <c r="BH182" s="19">
        <v>0</v>
      </c>
      <c r="BI182" s="19">
        <v>0</v>
      </c>
      <c r="BJ182" s="19">
        <v>0</v>
      </c>
      <c r="BK182" s="19">
        <v>0</v>
      </c>
      <c r="BL182" s="19">
        <v>0</v>
      </c>
      <c r="BM182" s="19">
        <v>0</v>
      </c>
      <c r="BN182" s="19">
        <v>0</v>
      </c>
      <c r="BO182" s="26" t="str">
        <f t="shared" si="77"/>
        <v>FFFF</v>
      </c>
      <c r="BP182" s="19">
        <v>0</v>
      </c>
      <c r="BQ182" s="19">
        <v>0</v>
      </c>
      <c r="BR182" s="19">
        <v>0</v>
      </c>
      <c r="BS182" s="19">
        <v>0</v>
      </c>
      <c r="BT182" s="19">
        <v>0</v>
      </c>
      <c r="BU182" s="19">
        <v>0</v>
      </c>
      <c r="BV182" s="19">
        <v>0</v>
      </c>
      <c r="BW182" s="19">
        <v>0</v>
      </c>
      <c r="BX182" s="19">
        <v>0</v>
      </c>
      <c r="BY182" s="19">
        <v>0</v>
      </c>
      <c r="BZ182" s="19">
        <v>0</v>
      </c>
      <c r="CA182" s="18" t="str">
        <f t="shared" si="56"/>
        <v>04</v>
      </c>
      <c r="CB182" s="18" t="s">
        <v>25</v>
      </c>
      <c r="CC182" s="18">
        <f t="shared" si="55"/>
        <v>137</v>
      </c>
      <c r="CD182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7B010189AA012800650066006700680069006A006B006C006D006E00C900CA00CB00CC00CD00CE00CF00D000D100D2012D012E012F0130013101320133013401350136019101920193019401950196019701980199019A000000000000000000000000000000000000000000000000FFFF00000000000000000000000000000000000000000000047D</v>
      </c>
      <c r="CE182" s="95">
        <v>181</v>
      </c>
      <c r="CF182" s="21"/>
      <c r="CG182" s="18" t="str">
        <f t="shared" si="58"/>
        <v>00</v>
      </c>
      <c r="CH182" s="18">
        <f t="shared" si="59"/>
        <v>0</v>
      </c>
      <c r="CI182" s="20"/>
      <c r="CJ182" s="21"/>
    </row>
    <row r="183" spans="1:88" ht="49.5">
      <c r="A183" s="27"/>
      <c r="B183" s="169">
        <v>113</v>
      </c>
      <c r="C183" s="105" t="s">
        <v>462</v>
      </c>
      <c r="D183" s="104" t="s">
        <v>738</v>
      </c>
      <c r="E183" s="16">
        <v>1</v>
      </c>
      <c r="F183" s="101" t="str">
        <f t="shared" si="67"/>
        <v>00000</v>
      </c>
      <c r="G183" s="25">
        <v>0</v>
      </c>
      <c r="H183" s="18" t="s">
        <v>18</v>
      </c>
      <c r="I183" s="18">
        <v>1</v>
      </c>
      <c r="J183" s="18">
        <v>1</v>
      </c>
      <c r="K183" s="18">
        <v>89</v>
      </c>
      <c r="L183" s="18" t="s">
        <v>505</v>
      </c>
      <c r="M183" s="18">
        <v>1</v>
      </c>
      <c r="N183" s="18">
        <v>28</v>
      </c>
      <c r="O183" s="19">
        <v>65</v>
      </c>
      <c r="P183" s="19">
        <v>66</v>
      </c>
      <c r="Q183" s="19">
        <v>67</v>
      </c>
      <c r="R183" s="19">
        <v>68</v>
      </c>
      <c r="S183" s="19">
        <v>69</v>
      </c>
      <c r="T183" s="19" t="s">
        <v>507</v>
      </c>
      <c r="U183" s="19" t="s">
        <v>508</v>
      </c>
      <c r="V183" s="19" t="s">
        <v>509</v>
      </c>
      <c r="W183" s="19" t="s">
        <v>510</v>
      </c>
      <c r="X183" s="19" t="s">
        <v>511</v>
      </c>
      <c r="Y183" s="19" t="s">
        <v>512</v>
      </c>
      <c r="Z183" s="19" t="s">
        <v>513</v>
      </c>
      <c r="AA183" s="19" t="s">
        <v>514</v>
      </c>
      <c r="AB183" s="19" t="s">
        <v>515</v>
      </c>
      <c r="AC183" s="19" t="s">
        <v>516</v>
      </c>
      <c r="AD183" s="19" t="s">
        <v>517</v>
      </c>
      <c r="AE183" s="19" t="s">
        <v>518</v>
      </c>
      <c r="AF183" s="19" t="s">
        <v>519</v>
      </c>
      <c r="AG183" s="19" t="s">
        <v>520</v>
      </c>
      <c r="AH183" s="19" t="s">
        <v>521</v>
      </c>
      <c r="AI183" s="19" t="s">
        <v>522</v>
      </c>
      <c r="AJ183" s="19" t="s">
        <v>523</v>
      </c>
      <c r="AK183" s="19" t="s">
        <v>524</v>
      </c>
      <c r="AL183" s="19">
        <v>130</v>
      </c>
      <c r="AM183" s="19">
        <v>131</v>
      </c>
      <c r="AN183" s="19">
        <v>132</v>
      </c>
      <c r="AO183" s="19">
        <v>133</v>
      </c>
      <c r="AP183" s="19">
        <v>134</v>
      </c>
      <c r="AQ183" s="19">
        <v>135</v>
      </c>
      <c r="AR183" s="19">
        <v>136</v>
      </c>
      <c r="AS183" s="19">
        <v>191</v>
      </c>
      <c r="AT183" s="19">
        <v>192</v>
      </c>
      <c r="AU183" s="19">
        <v>193</v>
      </c>
      <c r="AV183" s="19">
        <v>194</v>
      </c>
      <c r="AW183" s="19">
        <v>195</v>
      </c>
      <c r="AX183" s="19">
        <v>196</v>
      </c>
      <c r="AY183" s="19">
        <v>197</v>
      </c>
      <c r="AZ183" s="19">
        <v>198</v>
      </c>
      <c r="BA183" s="19">
        <v>199</v>
      </c>
      <c r="BB183" s="19" t="s">
        <v>525</v>
      </c>
      <c r="BC183" s="19">
        <v>0</v>
      </c>
      <c r="BD183" s="19">
        <v>0</v>
      </c>
      <c r="BE183" s="19">
        <v>0</v>
      </c>
      <c r="BF183" s="19">
        <v>0</v>
      </c>
      <c r="BG183" s="19">
        <v>0</v>
      </c>
      <c r="BH183" s="19">
        <v>0</v>
      </c>
      <c r="BI183" s="19">
        <v>0</v>
      </c>
      <c r="BJ183" s="19">
        <v>0</v>
      </c>
      <c r="BK183" s="19">
        <v>0</v>
      </c>
      <c r="BL183" s="19">
        <v>0</v>
      </c>
      <c r="BM183" s="19">
        <v>0</v>
      </c>
      <c r="BN183" s="19">
        <v>0</v>
      </c>
      <c r="BO183" s="19">
        <v>0</v>
      </c>
      <c r="BP183" s="26">
        <f>G183</f>
        <v>0</v>
      </c>
      <c r="BQ183" s="19">
        <v>0</v>
      </c>
      <c r="BR183" s="19">
        <v>0</v>
      </c>
      <c r="BS183" s="19">
        <v>0</v>
      </c>
      <c r="BT183" s="19">
        <v>0</v>
      </c>
      <c r="BU183" s="19">
        <v>0</v>
      </c>
      <c r="BV183" s="19">
        <v>0</v>
      </c>
      <c r="BW183" s="19">
        <v>0</v>
      </c>
      <c r="BX183" s="19">
        <v>0</v>
      </c>
      <c r="BY183" s="19">
        <v>0</v>
      </c>
      <c r="BZ183" s="19">
        <v>0</v>
      </c>
      <c r="CA183" s="18" t="str">
        <f t="shared" si="56"/>
        <v>05</v>
      </c>
      <c r="CB183" s="18" t="s">
        <v>25</v>
      </c>
      <c r="CC183" s="18">
        <f t="shared" si="55"/>
        <v>137</v>
      </c>
      <c r="CD183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183" s="95">
        <v>182</v>
      </c>
      <c r="CF183" s="21"/>
      <c r="CG183" s="18" t="str">
        <f t="shared" si="58"/>
        <v>00</v>
      </c>
      <c r="CH183" s="18">
        <f t="shared" si="59"/>
        <v>0</v>
      </c>
      <c r="CI183" s="20"/>
      <c r="CJ183" s="21"/>
    </row>
    <row r="184" spans="1:88" ht="49.5">
      <c r="A184" s="27"/>
      <c r="B184" s="170"/>
      <c r="C184" s="167" t="s">
        <v>711</v>
      </c>
      <c r="D184" s="104"/>
      <c r="E184" s="16">
        <v>2</v>
      </c>
      <c r="F184" s="101" t="str">
        <f t="shared" si="67"/>
        <v>01516</v>
      </c>
      <c r="G184" s="25" t="s">
        <v>527</v>
      </c>
      <c r="H184" s="18" t="s">
        <v>18</v>
      </c>
      <c r="I184" s="18">
        <v>1</v>
      </c>
      <c r="J184" s="18">
        <v>1</v>
      </c>
      <c r="K184" s="18">
        <v>89</v>
      </c>
      <c r="L184" s="18" t="s">
        <v>505</v>
      </c>
      <c r="M184" s="18">
        <v>1</v>
      </c>
      <c r="N184" s="18">
        <v>28</v>
      </c>
      <c r="O184" s="19">
        <v>65</v>
      </c>
      <c r="P184" s="19">
        <v>66</v>
      </c>
      <c r="Q184" s="19">
        <v>67</v>
      </c>
      <c r="R184" s="19">
        <v>68</v>
      </c>
      <c r="S184" s="19">
        <v>69</v>
      </c>
      <c r="T184" s="19" t="s">
        <v>507</v>
      </c>
      <c r="U184" s="19" t="s">
        <v>508</v>
      </c>
      <c r="V184" s="19" t="s">
        <v>509</v>
      </c>
      <c r="W184" s="19" t="s">
        <v>510</v>
      </c>
      <c r="X184" s="19" t="s">
        <v>511</v>
      </c>
      <c r="Y184" s="19" t="s">
        <v>512</v>
      </c>
      <c r="Z184" s="19" t="s">
        <v>513</v>
      </c>
      <c r="AA184" s="19" t="s">
        <v>514</v>
      </c>
      <c r="AB184" s="19" t="s">
        <v>515</v>
      </c>
      <c r="AC184" s="19" t="s">
        <v>516</v>
      </c>
      <c r="AD184" s="19" t="s">
        <v>517</v>
      </c>
      <c r="AE184" s="19" t="s">
        <v>518</v>
      </c>
      <c r="AF184" s="19" t="s">
        <v>519</v>
      </c>
      <c r="AG184" s="19" t="s">
        <v>520</v>
      </c>
      <c r="AH184" s="19" t="s">
        <v>521</v>
      </c>
      <c r="AI184" s="19" t="s">
        <v>522</v>
      </c>
      <c r="AJ184" s="19" t="s">
        <v>523</v>
      </c>
      <c r="AK184" s="19" t="s">
        <v>524</v>
      </c>
      <c r="AL184" s="19">
        <v>130</v>
      </c>
      <c r="AM184" s="19">
        <v>131</v>
      </c>
      <c r="AN184" s="19">
        <v>132</v>
      </c>
      <c r="AO184" s="19">
        <v>133</v>
      </c>
      <c r="AP184" s="19">
        <v>134</v>
      </c>
      <c r="AQ184" s="19">
        <v>135</v>
      </c>
      <c r="AR184" s="19">
        <v>136</v>
      </c>
      <c r="AS184" s="19">
        <v>191</v>
      </c>
      <c r="AT184" s="19">
        <v>192</v>
      </c>
      <c r="AU184" s="19">
        <v>193</v>
      </c>
      <c r="AV184" s="19">
        <v>194</v>
      </c>
      <c r="AW184" s="19">
        <v>195</v>
      </c>
      <c r="AX184" s="19">
        <v>196</v>
      </c>
      <c r="AY184" s="19">
        <v>197</v>
      </c>
      <c r="AZ184" s="19">
        <v>198</v>
      </c>
      <c r="BA184" s="19">
        <v>199</v>
      </c>
      <c r="BB184" s="19" t="s">
        <v>525</v>
      </c>
      <c r="BC184" s="19">
        <v>0</v>
      </c>
      <c r="BD184" s="19">
        <v>0</v>
      </c>
      <c r="BE184" s="19">
        <v>0</v>
      </c>
      <c r="BF184" s="19">
        <v>0</v>
      </c>
      <c r="BG184" s="19">
        <v>0</v>
      </c>
      <c r="BH184" s="19">
        <v>0</v>
      </c>
      <c r="BI184" s="19">
        <v>0</v>
      </c>
      <c r="BJ184" s="19">
        <v>0</v>
      </c>
      <c r="BK184" s="19">
        <v>0</v>
      </c>
      <c r="BL184" s="19">
        <v>0</v>
      </c>
      <c r="BM184" s="19">
        <v>0</v>
      </c>
      <c r="BN184" s="19">
        <v>0</v>
      </c>
      <c r="BO184" s="19">
        <v>0</v>
      </c>
      <c r="BP184" s="26" t="str">
        <f t="shared" ref="BP184:BP185" si="78">G184</f>
        <v>05EC</v>
      </c>
      <c r="BQ184" s="19">
        <v>0</v>
      </c>
      <c r="BR184" s="19">
        <v>0</v>
      </c>
      <c r="BS184" s="19">
        <v>0</v>
      </c>
      <c r="BT184" s="19">
        <v>0</v>
      </c>
      <c r="BU184" s="19">
        <v>0</v>
      </c>
      <c r="BV184" s="19">
        <v>0</v>
      </c>
      <c r="BW184" s="19">
        <v>0</v>
      </c>
      <c r="BX184" s="19">
        <v>0</v>
      </c>
      <c r="BY184" s="19">
        <v>0</v>
      </c>
      <c r="BZ184" s="19">
        <v>0</v>
      </c>
      <c r="CA184" s="18" t="str">
        <f t="shared" si="56"/>
        <v>11</v>
      </c>
      <c r="CB184" s="18" t="s">
        <v>25</v>
      </c>
      <c r="CC184" s="18">
        <f t="shared" si="55"/>
        <v>137</v>
      </c>
      <c r="CD184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7B010189AA012800650066006700680069006A006B006C006D006E00C900CA00CB00CC00CD00CE00CF00D000D100D2012D012E012F0130013101320133013401350136019101920193019401950196019701980199019A000000000000000000000000000000000000000000000000000005EC0000000000000000000000000000000000000000117D</v>
      </c>
      <c r="CE184" s="95">
        <v>183</v>
      </c>
      <c r="CF184" s="21"/>
      <c r="CG184" s="18" t="str">
        <f t="shared" si="58"/>
        <v>00</v>
      </c>
      <c r="CH184" s="18">
        <f t="shared" si="59"/>
        <v>0</v>
      </c>
      <c r="CI184" s="20"/>
      <c r="CJ184" s="21"/>
    </row>
    <row r="185" spans="1:88" ht="49.5">
      <c r="A185" s="27"/>
      <c r="B185" s="171"/>
      <c r="C185" s="168"/>
      <c r="D185" s="104"/>
      <c r="E185" s="16">
        <v>3</v>
      </c>
      <c r="F185" s="101" t="str">
        <f t="shared" si="67"/>
        <v>65535</v>
      </c>
      <c r="G185" s="25" t="s">
        <v>72</v>
      </c>
      <c r="H185" s="18" t="s">
        <v>18</v>
      </c>
      <c r="I185" s="18">
        <v>1</v>
      </c>
      <c r="J185" s="18">
        <v>1</v>
      </c>
      <c r="K185" s="18">
        <v>89</v>
      </c>
      <c r="L185" s="18" t="s">
        <v>505</v>
      </c>
      <c r="M185" s="18">
        <v>1</v>
      </c>
      <c r="N185" s="18">
        <v>28</v>
      </c>
      <c r="O185" s="19">
        <v>65</v>
      </c>
      <c r="P185" s="19">
        <v>66</v>
      </c>
      <c r="Q185" s="19">
        <v>67</v>
      </c>
      <c r="R185" s="19">
        <v>68</v>
      </c>
      <c r="S185" s="19">
        <v>69</v>
      </c>
      <c r="T185" s="19" t="s">
        <v>507</v>
      </c>
      <c r="U185" s="19" t="s">
        <v>508</v>
      </c>
      <c r="V185" s="19" t="s">
        <v>509</v>
      </c>
      <c r="W185" s="19" t="s">
        <v>510</v>
      </c>
      <c r="X185" s="19" t="s">
        <v>511</v>
      </c>
      <c r="Y185" s="19" t="s">
        <v>512</v>
      </c>
      <c r="Z185" s="19" t="s">
        <v>513</v>
      </c>
      <c r="AA185" s="19" t="s">
        <v>514</v>
      </c>
      <c r="AB185" s="19" t="s">
        <v>515</v>
      </c>
      <c r="AC185" s="19" t="s">
        <v>516</v>
      </c>
      <c r="AD185" s="19" t="s">
        <v>517</v>
      </c>
      <c r="AE185" s="19" t="s">
        <v>518</v>
      </c>
      <c r="AF185" s="19" t="s">
        <v>519</v>
      </c>
      <c r="AG185" s="19" t="s">
        <v>520</v>
      </c>
      <c r="AH185" s="19" t="s">
        <v>521</v>
      </c>
      <c r="AI185" s="19" t="s">
        <v>522</v>
      </c>
      <c r="AJ185" s="19" t="s">
        <v>523</v>
      </c>
      <c r="AK185" s="19" t="s">
        <v>524</v>
      </c>
      <c r="AL185" s="19">
        <v>130</v>
      </c>
      <c r="AM185" s="19">
        <v>131</v>
      </c>
      <c r="AN185" s="19">
        <v>132</v>
      </c>
      <c r="AO185" s="19">
        <v>133</v>
      </c>
      <c r="AP185" s="19">
        <v>134</v>
      </c>
      <c r="AQ185" s="19">
        <v>135</v>
      </c>
      <c r="AR185" s="19">
        <v>136</v>
      </c>
      <c r="AS185" s="19">
        <v>191</v>
      </c>
      <c r="AT185" s="19">
        <v>192</v>
      </c>
      <c r="AU185" s="19">
        <v>193</v>
      </c>
      <c r="AV185" s="19">
        <v>194</v>
      </c>
      <c r="AW185" s="19">
        <v>195</v>
      </c>
      <c r="AX185" s="19">
        <v>196</v>
      </c>
      <c r="AY185" s="19">
        <v>197</v>
      </c>
      <c r="AZ185" s="19">
        <v>198</v>
      </c>
      <c r="BA185" s="19">
        <v>199</v>
      </c>
      <c r="BB185" s="19" t="s">
        <v>525</v>
      </c>
      <c r="BC185" s="19">
        <v>0</v>
      </c>
      <c r="BD185" s="19">
        <v>0</v>
      </c>
      <c r="BE185" s="19">
        <v>0</v>
      </c>
      <c r="BF185" s="19">
        <v>0</v>
      </c>
      <c r="BG185" s="19">
        <v>0</v>
      </c>
      <c r="BH185" s="19">
        <v>0</v>
      </c>
      <c r="BI185" s="19">
        <v>0</v>
      </c>
      <c r="BJ185" s="19">
        <v>0</v>
      </c>
      <c r="BK185" s="19">
        <v>0</v>
      </c>
      <c r="BL185" s="19">
        <v>0</v>
      </c>
      <c r="BM185" s="19">
        <v>0</v>
      </c>
      <c r="BN185" s="19">
        <v>0</v>
      </c>
      <c r="BO185" s="19">
        <v>0</v>
      </c>
      <c r="BP185" s="26" t="str">
        <f t="shared" si="78"/>
        <v>FFFF</v>
      </c>
      <c r="BQ185" s="19">
        <v>0</v>
      </c>
      <c r="BR185" s="19">
        <v>0</v>
      </c>
      <c r="BS185" s="19">
        <v>0</v>
      </c>
      <c r="BT185" s="19">
        <v>0</v>
      </c>
      <c r="BU185" s="19">
        <v>0</v>
      </c>
      <c r="BV185" s="19">
        <v>0</v>
      </c>
      <c r="BW185" s="19">
        <v>0</v>
      </c>
      <c r="BX185" s="19">
        <v>0</v>
      </c>
      <c r="BY185" s="19">
        <v>0</v>
      </c>
      <c r="BZ185" s="19">
        <v>0</v>
      </c>
      <c r="CA185" s="18" t="str">
        <f t="shared" si="56"/>
        <v>04</v>
      </c>
      <c r="CB185" s="18" t="s">
        <v>25</v>
      </c>
      <c r="CC185" s="18">
        <f t="shared" si="55"/>
        <v>137</v>
      </c>
      <c r="CD185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7B010189AA012800650066006700680069006A006B006C006D006E00C900CA00CB00CC00CD00CE00CF00D000D100D2012D012E012F0130013101320133013401350136019101920193019401950196019701980199019A0000000000000000000000000000000000000000000000000000FFFF0000000000000000000000000000000000000000047D</v>
      </c>
      <c r="CE185" s="95">
        <v>184</v>
      </c>
      <c r="CF185" s="21"/>
      <c r="CG185" s="18" t="str">
        <f t="shared" si="58"/>
        <v>00</v>
      </c>
      <c r="CH185" s="18">
        <f t="shared" si="59"/>
        <v>0</v>
      </c>
      <c r="CI185" s="20"/>
      <c r="CJ185" s="21"/>
    </row>
    <row r="186" spans="1:88" ht="49.5">
      <c r="A186" s="27"/>
      <c r="B186" s="169">
        <v>115</v>
      </c>
      <c r="C186" s="105" t="s">
        <v>462</v>
      </c>
      <c r="D186" s="104" t="s">
        <v>738</v>
      </c>
      <c r="E186" s="16">
        <v>1</v>
      </c>
      <c r="F186" s="101" t="str">
        <f t="shared" si="67"/>
        <v>00000</v>
      </c>
      <c r="G186" s="25">
        <v>0</v>
      </c>
      <c r="H186" s="18" t="s">
        <v>18</v>
      </c>
      <c r="I186" s="18">
        <v>1</v>
      </c>
      <c r="J186" s="18">
        <v>1</v>
      </c>
      <c r="K186" s="18">
        <v>89</v>
      </c>
      <c r="L186" s="18" t="s">
        <v>505</v>
      </c>
      <c r="M186" s="18">
        <v>1</v>
      </c>
      <c r="N186" s="18">
        <v>28</v>
      </c>
      <c r="O186" s="19">
        <v>65</v>
      </c>
      <c r="P186" s="19">
        <v>66</v>
      </c>
      <c r="Q186" s="19">
        <v>67</v>
      </c>
      <c r="R186" s="19">
        <v>68</v>
      </c>
      <c r="S186" s="19">
        <v>69</v>
      </c>
      <c r="T186" s="19" t="s">
        <v>507</v>
      </c>
      <c r="U186" s="19" t="s">
        <v>508</v>
      </c>
      <c r="V186" s="19" t="s">
        <v>509</v>
      </c>
      <c r="W186" s="19" t="s">
        <v>510</v>
      </c>
      <c r="X186" s="19" t="s">
        <v>511</v>
      </c>
      <c r="Y186" s="19" t="s">
        <v>512</v>
      </c>
      <c r="Z186" s="19" t="s">
        <v>513</v>
      </c>
      <c r="AA186" s="19" t="s">
        <v>514</v>
      </c>
      <c r="AB186" s="19" t="s">
        <v>515</v>
      </c>
      <c r="AC186" s="19" t="s">
        <v>516</v>
      </c>
      <c r="AD186" s="19" t="s">
        <v>517</v>
      </c>
      <c r="AE186" s="19" t="s">
        <v>518</v>
      </c>
      <c r="AF186" s="19" t="s">
        <v>519</v>
      </c>
      <c r="AG186" s="19" t="s">
        <v>520</v>
      </c>
      <c r="AH186" s="19" t="s">
        <v>521</v>
      </c>
      <c r="AI186" s="19" t="s">
        <v>522</v>
      </c>
      <c r="AJ186" s="19" t="s">
        <v>523</v>
      </c>
      <c r="AK186" s="19" t="s">
        <v>524</v>
      </c>
      <c r="AL186" s="19">
        <v>130</v>
      </c>
      <c r="AM186" s="19">
        <v>131</v>
      </c>
      <c r="AN186" s="19">
        <v>132</v>
      </c>
      <c r="AO186" s="19">
        <v>133</v>
      </c>
      <c r="AP186" s="19">
        <v>134</v>
      </c>
      <c r="AQ186" s="19">
        <v>135</v>
      </c>
      <c r="AR186" s="19">
        <v>136</v>
      </c>
      <c r="AS186" s="19">
        <v>191</v>
      </c>
      <c r="AT186" s="19">
        <v>192</v>
      </c>
      <c r="AU186" s="19">
        <v>193</v>
      </c>
      <c r="AV186" s="19">
        <v>194</v>
      </c>
      <c r="AW186" s="19">
        <v>195</v>
      </c>
      <c r="AX186" s="19">
        <v>196</v>
      </c>
      <c r="AY186" s="19">
        <v>197</v>
      </c>
      <c r="AZ186" s="19">
        <v>198</v>
      </c>
      <c r="BA186" s="19">
        <v>199</v>
      </c>
      <c r="BB186" s="19" t="s">
        <v>525</v>
      </c>
      <c r="BC186" s="19">
        <v>0</v>
      </c>
      <c r="BD186" s="19">
        <v>0</v>
      </c>
      <c r="BE186" s="19">
        <v>0</v>
      </c>
      <c r="BF186" s="19">
        <v>0</v>
      </c>
      <c r="BG186" s="19">
        <v>0</v>
      </c>
      <c r="BH186" s="19">
        <v>0</v>
      </c>
      <c r="BI186" s="19">
        <v>0</v>
      </c>
      <c r="BJ186" s="19">
        <v>0</v>
      </c>
      <c r="BK186" s="19">
        <v>0</v>
      </c>
      <c r="BL186" s="19">
        <v>0</v>
      </c>
      <c r="BM186" s="19">
        <v>0</v>
      </c>
      <c r="BN186" s="19">
        <v>0</v>
      </c>
      <c r="BO186" s="19">
        <v>0</v>
      </c>
      <c r="BP186" s="19">
        <v>0</v>
      </c>
      <c r="BQ186" s="26">
        <f>G186</f>
        <v>0</v>
      </c>
      <c r="BR186" s="19">
        <v>0</v>
      </c>
      <c r="BS186" s="19">
        <v>0</v>
      </c>
      <c r="BT186" s="19">
        <v>0</v>
      </c>
      <c r="BU186" s="19">
        <v>0</v>
      </c>
      <c r="BV186" s="19">
        <v>0</v>
      </c>
      <c r="BW186" s="19">
        <v>0</v>
      </c>
      <c r="BX186" s="19">
        <v>0</v>
      </c>
      <c r="BY186" s="19">
        <v>0</v>
      </c>
      <c r="BZ186" s="19">
        <v>0</v>
      </c>
      <c r="CA186" s="18" t="str">
        <f t="shared" si="56"/>
        <v>05</v>
      </c>
      <c r="CB186" s="18" t="s">
        <v>25</v>
      </c>
      <c r="CC186" s="18">
        <f t="shared" si="55"/>
        <v>137</v>
      </c>
      <c r="CD186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186" s="95">
        <v>185</v>
      </c>
      <c r="CF186" s="21"/>
      <c r="CG186" s="18" t="str">
        <f t="shared" si="58"/>
        <v>00</v>
      </c>
      <c r="CH186" s="18">
        <f t="shared" si="59"/>
        <v>0</v>
      </c>
      <c r="CI186" s="20"/>
      <c r="CJ186" s="21"/>
    </row>
    <row r="187" spans="1:88" ht="49.5">
      <c r="A187" s="27"/>
      <c r="B187" s="170"/>
      <c r="C187" s="167" t="s">
        <v>711</v>
      </c>
      <c r="D187" s="104"/>
      <c r="E187" s="16">
        <v>2</v>
      </c>
      <c r="F187" s="101" t="str">
        <f t="shared" si="67"/>
        <v>01516</v>
      </c>
      <c r="G187" s="25" t="s">
        <v>527</v>
      </c>
      <c r="H187" s="18" t="s">
        <v>18</v>
      </c>
      <c r="I187" s="18">
        <v>1</v>
      </c>
      <c r="J187" s="18">
        <v>1</v>
      </c>
      <c r="K187" s="18">
        <v>89</v>
      </c>
      <c r="L187" s="18" t="s">
        <v>505</v>
      </c>
      <c r="M187" s="18">
        <v>1</v>
      </c>
      <c r="N187" s="18">
        <v>28</v>
      </c>
      <c r="O187" s="19">
        <v>65</v>
      </c>
      <c r="P187" s="19">
        <v>66</v>
      </c>
      <c r="Q187" s="19">
        <v>67</v>
      </c>
      <c r="R187" s="19">
        <v>68</v>
      </c>
      <c r="S187" s="19">
        <v>69</v>
      </c>
      <c r="T187" s="19" t="s">
        <v>507</v>
      </c>
      <c r="U187" s="19" t="s">
        <v>508</v>
      </c>
      <c r="V187" s="19" t="s">
        <v>509</v>
      </c>
      <c r="W187" s="19" t="s">
        <v>510</v>
      </c>
      <c r="X187" s="19" t="s">
        <v>511</v>
      </c>
      <c r="Y187" s="19" t="s">
        <v>512</v>
      </c>
      <c r="Z187" s="19" t="s">
        <v>513</v>
      </c>
      <c r="AA187" s="19" t="s">
        <v>514</v>
      </c>
      <c r="AB187" s="19" t="s">
        <v>515</v>
      </c>
      <c r="AC187" s="19" t="s">
        <v>516</v>
      </c>
      <c r="AD187" s="19" t="s">
        <v>517</v>
      </c>
      <c r="AE187" s="19" t="s">
        <v>518</v>
      </c>
      <c r="AF187" s="19" t="s">
        <v>519</v>
      </c>
      <c r="AG187" s="19" t="s">
        <v>520</v>
      </c>
      <c r="AH187" s="19" t="s">
        <v>521</v>
      </c>
      <c r="AI187" s="19" t="s">
        <v>522</v>
      </c>
      <c r="AJ187" s="19" t="s">
        <v>523</v>
      </c>
      <c r="AK187" s="19" t="s">
        <v>524</v>
      </c>
      <c r="AL187" s="19">
        <v>130</v>
      </c>
      <c r="AM187" s="19">
        <v>131</v>
      </c>
      <c r="AN187" s="19">
        <v>132</v>
      </c>
      <c r="AO187" s="19">
        <v>133</v>
      </c>
      <c r="AP187" s="19">
        <v>134</v>
      </c>
      <c r="AQ187" s="19">
        <v>135</v>
      </c>
      <c r="AR187" s="19">
        <v>136</v>
      </c>
      <c r="AS187" s="19">
        <v>191</v>
      </c>
      <c r="AT187" s="19">
        <v>192</v>
      </c>
      <c r="AU187" s="19">
        <v>193</v>
      </c>
      <c r="AV187" s="19">
        <v>194</v>
      </c>
      <c r="AW187" s="19">
        <v>195</v>
      </c>
      <c r="AX187" s="19">
        <v>196</v>
      </c>
      <c r="AY187" s="19">
        <v>197</v>
      </c>
      <c r="AZ187" s="19">
        <v>198</v>
      </c>
      <c r="BA187" s="19">
        <v>199</v>
      </c>
      <c r="BB187" s="19" t="s">
        <v>525</v>
      </c>
      <c r="BC187" s="19">
        <v>0</v>
      </c>
      <c r="BD187" s="19">
        <v>0</v>
      </c>
      <c r="BE187" s="19">
        <v>0</v>
      </c>
      <c r="BF187" s="19">
        <v>0</v>
      </c>
      <c r="BG187" s="19">
        <v>0</v>
      </c>
      <c r="BH187" s="19">
        <v>0</v>
      </c>
      <c r="BI187" s="19">
        <v>0</v>
      </c>
      <c r="BJ187" s="19">
        <v>0</v>
      </c>
      <c r="BK187" s="19">
        <v>0</v>
      </c>
      <c r="BL187" s="19">
        <v>0</v>
      </c>
      <c r="BM187" s="19">
        <v>0</v>
      </c>
      <c r="BN187" s="19">
        <v>0</v>
      </c>
      <c r="BO187" s="19">
        <v>0</v>
      </c>
      <c r="BP187" s="19">
        <v>0</v>
      </c>
      <c r="BQ187" s="26" t="str">
        <f t="shared" ref="BQ187:BQ188" si="79">G187</f>
        <v>05EC</v>
      </c>
      <c r="BR187" s="19">
        <v>0</v>
      </c>
      <c r="BS187" s="19">
        <v>0</v>
      </c>
      <c r="BT187" s="19">
        <v>0</v>
      </c>
      <c r="BU187" s="19">
        <v>0</v>
      </c>
      <c r="BV187" s="19">
        <v>0</v>
      </c>
      <c r="BW187" s="19">
        <v>0</v>
      </c>
      <c r="BX187" s="19">
        <v>0</v>
      </c>
      <c r="BY187" s="19">
        <v>0</v>
      </c>
      <c r="BZ187" s="19">
        <v>0</v>
      </c>
      <c r="CA187" s="18" t="str">
        <f t="shared" si="56"/>
        <v>11</v>
      </c>
      <c r="CB187" s="18" t="s">
        <v>25</v>
      </c>
      <c r="CC187" s="18">
        <f t="shared" si="55"/>
        <v>137</v>
      </c>
      <c r="CD187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7B010189AA012800650066006700680069006A006B006C006D006E00C900CA00CB00CC00CD00CE00CF00D000D100D2012D012E012F0130013101320133013401350136019101920193019401950196019701980199019A0000000000000000000000000000000000000000000000000000000005EC000000000000000000000000000000000000117D</v>
      </c>
      <c r="CE187" s="95">
        <v>186</v>
      </c>
      <c r="CF187" s="21"/>
      <c r="CG187" s="18" t="str">
        <f t="shared" si="58"/>
        <v>00</v>
      </c>
      <c r="CH187" s="18">
        <f t="shared" si="59"/>
        <v>0</v>
      </c>
      <c r="CI187" s="20"/>
      <c r="CJ187" s="21"/>
    </row>
    <row r="188" spans="1:88" ht="49.5">
      <c r="A188" s="27"/>
      <c r="B188" s="171"/>
      <c r="C188" s="168"/>
      <c r="D188" s="104"/>
      <c r="E188" s="16">
        <v>3</v>
      </c>
      <c r="F188" s="101" t="str">
        <f t="shared" si="67"/>
        <v>65535</v>
      </c>
      <c r="G188" s="25" t="s">
        <v>72</v>
      </c>
      <c r="H188" s="18" t="s">
        <v>18</v>
      </c>
      <c r="I188" s="18">
        <v>1</v>
      </c>
      <c r="J188" s="18">
        <v>1</v>
      </c>
      <c r="K188" s="18">
        <v>89</v>
      </c>
      <c r="L188" s="18" t="s">
        <v>505</v>
      </c>
      <c r="M188" s="18">
        <v>1</v>
      </c>
      <c r="N188" s="18">
        <v>28</v>
      </c>
      <c r="O188" s="19">
        <v>65</v>
      </c>
      <c r="P188" s="19">
        <v>66</v>
      </c>
      <c r="Q188" s="19">
        <v>67</v>
      </c>
      <c r="R188" s="19">
        <v>68</v>
      </c>
      <c r="S188" s="19">
        <v>69</v>
      </c>
      <c r="T188" s="19" t="s">
        <v>507</v>
      </c>
      <c r="U188" s="19" t="s">
        <v>508</v>
      </c>
      <c r="V188" s="19" t="s">
        <v>509</v>
      </c>
      <c r="W188" s="19" t="s">
        <v>510</v>
      </c>
      <c r="X188" s="19" t="s">
        <v>511</v>
      </c>
      <c r="Y188" s="19" t="s">
        <v>512</v>
      </c>
      <c r="Z188" s="19" t="s">
        <v>513</v>
      </c>
      <c r="AA188" s="19" t="s">
        <v>514</v>
      </c>
      <c r="AB188" s="19" t="s">
        <v>515</v>
      </c>
      <c r="AC188" s="19" t="s">
        <v>516</v>
      </c>
      <c r="AD188" s="19" t="s">
        <v>517</v>
      </c>
      <c r="AE188" s="19" t="s">
        <v>518</v>
      </c>
      <c r="AF188" s="19" t="s">
        <v>519</v>
      </c>
      <c r="AG188" s="19" t="s">
        <v>520</v>
      </c>
      <c r="AH188" s="19" t="s">
        <v>521</v>
      </c>
      <c r="AI188" s="19" t="s">
        <v>522</v>
      </c>
      <c r="AJ188" s="19" t="s">
        <v>523</v>
      </c>
      <c r="AK188" s="19" t="s">
        <v>524</v>
      </c>
      <c r="AL188" s="19">
        <v>130</v>
      </c>
      <c r="AM188" s="19">
        <v>131</v>
      </c>
      <c r="AN188" s="19">
        <v>132</v>
      </c>
      <c r="AO188" s="19">
        <v>133</v>
      </c>
      <c r="AP188" s="19">
        <v>134</v>
      </c>
      <c r="AQ188" s="19">
        <v>135</v>
      </c>
      <c r="AR188" s="19">
        <v>136</v>
      </c>
      <c r="AS188" s="19">
        <v>191</v>
      </c>
      <c r="AT188" s="19">
        <v>192</v>
      </c>
      <c r="AU188" s="19">
        <v>193</v>
      </c>
      <c r="AV188" s="19">
        <v>194</v>
      </c>
      <c r="AW188" s="19">
        <v>195</v>
      </c>
      <c r="AX188" s="19">
        <v>196</v>
      </c>
      <c r="AY188" s="19">
        <v>197</v>
      </c>
      <c r="AZ188" s="19">
        <v>198</v>
      </c>
      <c r="BA188" s="19">
        <v>199</v>
      </c>
      <c r="BB188" s="19" t="s">
        <v>525</v>
      </c>
      <c r="BC188" s="19">
        <v>0</v>
      </c>
      <c r="BD188" s="19">
        <v>0</v>
      </c>
      <c r="BE188" s="19">
        <v>0</v>
      </c>
      <c r="BF188" s="19">
        <v>0</v>
      </c>
      <c r="BG188" s="19">
        <v>0</v>
      </c>
      <c r="BH188" s="19">
        <v>0</v>
      </c>
      <c r="BI188" s="19">
        <v>0</v>
      </c>
      <c r="BJ188" s="19">
        <v>0</v>
      </c>
      <c r="BK188" s="19">
        <v>0</v>
      </c>
      <c r="BL188" s="19">
        <v>0</v>
      </c>
      <c r="BM188" s="19">
        <v>0</v>
      </c>
      <c r="BN188" s="19">
        <v>0</v>
      </c>
      <c r="BO188" s="19">
        <v>0</v>
      </c>
      <c r="BP188" s="19">
        <v>0</v>
      </c>
      <c r="BQ188" s="26" t="str">
        <f t="shared" si="79"/>
        <v>FFFF</v>
      </c>
      <c r="BR188" s="19">
        <v>0</v>
      </c>
      <c r="BS188" s="19">
        <v>0</v>
      </c>
      <c r="BT188" s="19">
        <v>0</v>
      </c>
      <c r="BU188" s="19">
        <v>0</v>
      </c>
      <c r="BV188" s="19">
        <v>0</v>
      </c>
      <c r="BW188" s="19">
        <v>0</v>
      </c>
      <c r="BX188" s="19">
        <v>0</v>
      </c>
      <c r="BY188" s="19">
        <v>0</v>
      </c>
      <c r="BZ188" s="19">
        <v>0</v>
      </c>
      <c r="CA188" s="18" t="str">
        <f t="shared" si="56"/>
        <v>04</v>
      </c>
      <c r="CB188" s="18" t="s">
        <v>25</v>
      </c>
      <c r="CC188" s="18">
        <f t="shared" si="55"/>
        <v>137</v>
      </c>
      <c r="CD188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7B010189AA012800650066006700680069006A006B006C006D006E00C900CA00CB00CC00CD00CE00CF00D000D100D2012D012E012F0130013101320133013401350136019101920193019401950196019701980199019A00000000000000000000000000000000000000000000000000000000FFFF000000000000000000000000000000000000047D</v>
      </c>
      <c r="CE188" s="95">
        <v>187</v>
      </c>
      <c r="CF188" s="21"/>
      <c r="CG188" s="18" t="str">
        <f t="shared" si="58"/>
        <v>00</v>
      </c>
      <c r="CH188" s="18">
        <f t="shared" si="59"/>
        <v>0</v>
      </c>
      <c r="CI188" s="20"/>
      <c r="CJ188" s="21"/>
    </row>
    <row r="189" spans="1:88" ht="49.5">
      <c r="A189" s="27"/>
      <c r="B189" s="169">
        <v>117</v>
      </c>
      <c r="C189" s="105" t="s">
        <v>462</v>
      </c>
      <c r="D189" s="104" t="s">
        <v>738</v>
      </c>
      <c r="E189" s="16">
        <v>1</v>
      </c>
      <c r="F189" s="101" t="str">
        <f t="shared" si="67"/>
        <v>00000</v>
      </c>
      <c r="G189" s="25">
        <v>0</v>
      </c>
      <c r="H189" s="18" t="s">
        <v>18</v>
      </c>
      <c r="I189" s="18">
        <v>1</v>
      </c>
      <c r="J189" s="18">
        <v>1</v>
      </c>
      <c r="K189" s="18">
        <v>89</v>
      </c>
      <c r="L189" s="18" t="s">
        <v>505</v>
      </c>
      <c r="M189" s="18">
        <v>1</v>
      </c>
      <c r="N189" s="18">
        <v>28</v>
      </c>
      <c r="O189" s="19">
        <v>65</v>
      </c>
      <c r="P189" s="19">
        <v>66</v>
      </c>
      <c r="Q189" s="19">
        <v>67</v>
      </c>
      <c r="R189" s="19">
        <v>68</v>
      </c>
      <c r="S189" s="19">
        <v>69</v>
      </c>
      <c r="T189" s="19" t="s">
        <v>507</v>
      </c>
      <c r="U189" s="19" t="s">
        <v>508</v>
      </c>
      <c r="V189" s="19" t="s">
        <v>509</v>
      </c>
      <c r="W189" s="19" t="s">
        <v>510</v>
      </c>
      <c r="X189" s="19" t="s">
        <v>511</v>
      </c>
      <c r="Y189" s="19" t="s">
        <v>512</v>
      </c>
      <c r="Z189" s="19" t="s">
        <v>513</v>
      </c>
      <c r="AA189" s="19" t="s">
        <v>514</v>
      </c>
      <c r="AB189" s="19" t="s">
        <v>515</v>
      </c>
      <c r="AC189" s="19" t="s">
        <v>516</v>
      </c>
      <c r="AD189" s="19" t="s">
        <v>517</v>
      </c>
      <c r="AE189" s="19" t="s">
        <v>518</v>
      </c>
      <c r="AF189" s="19" t="s">
        <v>519</v>
      </c>
      <c r="AG189" s="19" t="s">
        <v>520</v>
      </c>
      <c r="AH189" s="19" t="s">
        <v>521</v>
      </c>
      <c r="AI189" s="19" t="s">
        <v>522</v>
      </c>
      <c r="AJ189" s="19" t="s">
        <v>523</v>
      </c>
      <c r="AK189" s="19" t="s">
        <v>524</v>
      </c>
      <c r="AL189" s="19">
        <v>130</v>
      </c>
      <c r="AM189" s="19">
        <v>131</v>
      </c>
      <c r="AN189" s="19">
        <v>132</v>
      </c>
      <c r="AO189" s="19">
        <v>133</v>
      </c>
      <c r="AP189" s="19">
        <v>134</v>
      </c>
      <c r="AQ189" s="19">
        <v>135</v>
      </c>
      <c r="AR189" s="19">
        <v>136</v>
      </c>
      <c r="AS189" s="19">
        <v>191</v>
      </c>
      <c r="AT189" s="19">
        <v>192</v>
      </c>
      <c r="AU189" s="19">
        <v>193</v>
      </c>
      <c r="AV189" s="19">
        <v>194</v>
      </c>
      <c r="AW189" s="19">
        <v>195</v>
      </c>
      <c r="AX189" s="19">
        <v>196</v>
      </c>
      <c r="AY189" s="19">
        <v>197</v>
      </c>
      <c r="AZ189" s="19">
        <v>198</v>
      </c>
      <c r="BA189" s="19">
        <v>199</v>
      </c>
      <c r="BB189" s="19" t="s">
        <v>525</v>
      </c>
      <c r="BC189" s="19">
        <v>0</v>
      </c>
      <c r="BD189" s="19">
        <v>0</v>
      </c>
      <c r="BE189" s="19">
        <v>0</v>
      </c>
      <c r="BF189" s="19">
        <v>0</v>
      </c>
      <c r="BG189" s="19">
        <v>0</v>
      </c>
      <c r="BH189" s="19">
        <v>0</v>
      </c>
      <c r="BI189" s="19">
        <v>0</v>
      </c>
      <c r="BJ189" s="19">
        <v>0</v>
      </c>
      <c r="BK189" s="19">
        <v>0</v>
      </c>
      <c r="BL189" s="19">
        <v>0</v>
      </c>
      <c r="BM189" s="19">
        <v>0</v>
      </c>
      <c r="BN189" s="19">
        <v>0</v>
      </c>
      <c r="BO189" s="19">
        <v>0</v>
      </c>
      <c r="BP189" s="19">
        <v>0</v>
      </c>
      <c r="BQ189" s="19">
        <v>0</v>
      </c>
      <c r="BR189" s="26">
        <f>G189</f>
        <v>0</v>
      </c>
      <c r="BS189" s="19">
        <v>0</v>
      </c>
      <c r="BT189" s="19">
        <v>0</v>
      </c>
      <c r="BU189" s="19">
        <v>0</v>
      </c>
      <c r="BV189" s="19">
        <v>0</v>
      </c>
      <c r="BW189" s="19">
        <v>0</v>
      </c>
      <c r="BX189" s="19">
        <v>0</v>
      </c>
      <c r="BY189" s="19">
        <v>0</v>
      </c>
      <c r="BZ189" s="19">
        <v>0</v>
      </c>
      <c r="CA189" s="18" t="str">
        <f t="shared" si="56"/>
        <v>05</v>
      </c>
      <c r="CB189" s="18" t="s">
        <v>25</v>
      </c>
      <c r="CC189" s="18">
        <f t="shared" si="55"/>
        <v>137</v>
      </c>
      <c r="CD189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189" s="95">
        <v>188</v>
      </c>
      <c r="CF189" s="21"/>
      <c r="CG189" s="18" t="str">
        <f t="shared" si="58"/>
        <v>00</v>
      </c>
      <c r="CH189" s="18">
        <f t="shared" si="59"/>
        <v>0</v>
      </c>
      <c r="CI189" s="20"/>
      <c r="CJ189" s="21"/>
    </row>
    <row r="190" spans="1:88" ht="49.5">
      <c r="A190" s="27"/>
      <c r="B190" s="170"/>
      <c r="C190" s="167" t="s">
        <v>711</v>
      </c>
      <c r="D190" s="104"/>
      <c r="E190" s="16">
        <v>2</v>
      </c>
      <c r="F190" s="101" t="str">
        <f t="shared" si="67"/>
        <v>01516</v>
      </c>
      <c r="G190" s="25" t="s">
        <v>527</v>
      </c>
      <c r="H190" s="18" t="s">
        <v>18</v>
      </c>
      <c r="I190" s="18">
        <v>1</v>
      </c>
      <c r="J190" s="18">
        <v>1</v>
      </c>
      <c r="K190" s="18">
        <v>89</v>
      </c>
      <c r="L190" s="18" t="s">
        <v>505</v>
      </c>
      <c r="M190" s="18">
        <v>1</v>
      </c>
      <c r="N190" s="18">
        <v>28</v>
      </c>
      <c r="O190" s="19">
        <v>65</v>
      </c>
      <c r="P190" s="19">
        <v>66</v>
      </c>
      <c r="Q190" s="19">
        <v>67</v>
      </c>
      <c r="R190" s="19">
        <v>68</v>
      </c>
      <c r="S190" s="19">
        <v>69</v>
      </c>
      <c r="T190" s="19" t="s">
        <v>507</v>
      </c>
      <c r="U190" s="19" t="s">
        <v>508</v>
      </c>
      <c r="V190" s="19" t="s">
        <v>509</v>
      </c>
      <c r="W190" s="19" t="s">
        <v>510</v>
      </c>
      <c r="X190" s="19" t="s">
        <v>511</v>
      </c>
      <c r="Y190" s="19" t="s">
        <v>512</v>
      </c>
      <c r="Z190" s="19" t="s">
        <v>513</v>
      </c>
      <c r="AA190" s="19" t="s">
        <v>514</v>
      </c>
      <c r="AB190" s="19" t="s">
        <v>515</v>
      </c>
      <c r="AC190" s="19" t="s">
        <v>516</v>
      </c>
      <c r="AD190" s="19" t="s">
        <v>517</v>
      </c>
      <c r="AE190" s="19" t="s">
        <v>518</v>
      </c>
      <c r="AF190" s="19" t="s">
        <v>519</v>
      </c>
      <c r="AG190" s="19" t="s">
        <v>520</v>
      </c>
      <c r="AH190" s="19" t="s">
        <v>521</v>
      </c>
      <c r="AI190" s="19" t="s">
        <v>522</v>
      </c>
      <c r="AJ190" s="19" t="s">
        <v>523</v>
      </c>
      <c r="AK190" s="19" t="s">
        <v>524</v>
      </c>
      <c r="AL190" s="19">
        <v>130</v>
      </c>
      <c r="AM190" s="19">
        <v>131</v>
      </c>
      <c r="AN190" s="19">
        <v>132</v>
      </c>
      <c r="AO190" s="19">
        <v>133</v>
      </c>
      <c r="AP190" s="19">
        <v>134</v>
      </c>
      <c r="AQ190" s="19">
        <v>135</v>
      </c>
      <c r="AR190" s="19">
        <v>136</v>
      </c>
      <c r="AS190" s="19">
        <v>191</v>
      </c>
      <c r="AT190" s="19">
        <v>192</v>
      </c>
      <c r="AU190" s="19">
        <v>193</v>
      </c>
      <c r="AV190" s="19">
        <v>194</v>
      </c>
      <c r="AW190" s="19">
        <v>195</v>
      </c>
      <c r="AX190" s="19">
        <v>196</v>
      </c>
      <c r="AY190" s="19">
        <v>197</v>
      </c>
      <c r="AZ190" s="19">
        <v>198</v>
      </c>
      <c r="BA190" s="19">
        <v>199</v>
      </c>
      <c r="BB190" s="19" t="s">
        <v>525</v>
      </c>
      <c r="BC190" s="19">
        <v>0</v>
      </c>
      <c r="BD190" s="19">
        <v>0</v>
      </c>
      <c r="BE190" s="19">
        <v>0</v>
      </c>
      <c r="BF190" s="19">
        <v>0</v>
      </c>
      <c r="BG190" s="19">
        <v>0</v>
      </c>
      <c r="BH190" s="19">
        <v>0</v>
      </c>
      <c r="BI190" s="19">
        <v>0</v>
      </c>
      <c r="BJ190" s="19">
        <v>0</v>
      </c>
      <c r="BK190" s="19">
        <v>0</v>
      </c>
      <c r="BL190" s="19">
        <v>0</v>
      </c>
      <c r="BM190" s="19">
        <v>0</v>
      </c>
      <c r="BN190" s="19">
        <v>0</v>
      </c>
      <c r="BO190" s="19">
        <v>0</v>
      </c>
      <c r="BP190" s="19">
        <v>0</v>
      </c>
      <c r="BQ190" s="19">
        <v>0</v>
      </c>
      <c r="BR190" s="26" t="str">
        <f t="shared" ref="BR190:BR191" si="80">G190</f>
        <v>05EC</v>
      </c>
      <c r="BS190" s="19">
        <v>0</v>
      </c>
      <c r="BT190" s="19">
        <v>0</v>
      </c>
      <c r="BU190" s="19">
        <v>0</v>
      </c>
      <c r="BV190" s="19">
        <v>0</v>
      </c>
      <c r="BW190" s="19">
        <v>0</v>
      </c>
      <c r="BX190" s="19">
        <v>0</v>
      </c>
      <c r="BY190" s="19">
        <v>0</v>
      </c>
      <c r="BZ190" s="19">
        <v>0</v>
      </c>
      <c r="CA190" s="18" t="str">
        <f t="shared" si="56"/>
        <v>11</v>
      </c>
      <c r="CB190" s="18" t="s">
        <v>25</v>
      </c>
      <c r="CC190" s="18">
        <f t="shared" si="55"/>
        <v>137</v>
      </c>
      <c r="CD190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7B010189AA012800650066006700680069006A006B006C006D006E00C900CA00CB00CC00CD00CE00CF00D000D100D2012D012E012F0130013101320133013401350136019101920193019401950196019701980199019A00000000000000000000000000000000000000000000000000000000000005EC00000000000000000000000000000000117D</v>
      </c>
      <c r="CE190" s="95">
        <v>189</v>
      </c>
      <c r="CF190" s="21"/>
      <c r="CG190" s="18" t="str">
        <f t="shared" si="58"/>
        <v>00</v>
      </c>
      <c r="CH190" s="18">
        <f t="shared" si="59"/>
        <v>0</v>
      </c>
      <c r="CI190" s="20"/>
      <c r="CJ190" s="21"/>
    </row>
    <row r="191" spans="1:88" ht="49.5">
      <c r="A191" s="27"/>
      <c r="B191" s="171"/>
      <c r="C191" s="168"/>
      <c r="D191" s="104"/>
      <c r="E191" s="16">
        <v>3</v>
      </c>
      <c r="F191" s="101" t="str">
        <f t="shared" si="67"/>
        <v>65535</v>
      </c>
      <c r="G191" s="25" t="s">
        <v>72</v>
      </c>
      <c r="H191" s="18" t="s">
        <v>18</v>
      </c>
      <c r="I191" s="18">
        <v>1</v>
      </c>
      <c r="J191" s="18">
        <v>1</v>
      </c>
      <c r="K191" s="18">
        <v>89</v>
      </c>
      <c r="L191" s="18" t="s">
        <v>505</v>
      </c>
      <c r="M191" s="18">
        <v>1</v>
      </c>
      <c r="N191" s="18">
        <v>28</v>
      </c>
      <c r="O191" s="19">
        <v>65</v>
      </c>
      <c r="P191" s="19">
        <v>66</v>
      </c>
      <c r="Q191" s="19">
        <v>67</v>
      </c>
      <c r="R191" s="19">
        <v>68</v>
      </c>
      <c r="S191" s="19">
        <v>69</v>
      </c>
      <c r="T191" s="19" t="s">
        <v>507</v>
      </c>
      <c r="U191" s="19" t="s">
        <v>508</v>
      </c>
      <c r="V191" s="19" t="s">
        <v>509</v>
      </c>
      <c r="W191" s="19" t="s">
        <v>510</v>
      </c>
      <c r="X191" s="19" t="s">
        <v>511</v>
      </c>
      <c r="Y191" s="19" t="s">
        <v>512</v>
      </c>
      <c r="Z191" s="19" t="s">
        <v>513</v>
      </c>
      <c r="AA191" s="19" t="s">
        <v>514</v>
      </c>
      <c r="AB191" s="19" t="s">
        <v>515</v>
      </c>
      <c r="AC191" s="19" t="s">
        <v>516</v>
      </c>
      <c r="AD191" s="19" t="s">
        <v>517</v>
      </c>
      <c r="AE191" s="19" t="s">
        <v>518</v>
      </c>
      <c r="AF191" s="19" t="s">
        <v>519</v>
      </c>
      <c r="AG191" s="19" t="s">
        <v>520</v>
      </c>
      <c r="AH191" s="19" t="s">
        <v>521</v>
      </c>
      <c r="AI191" s="19" t="s">
        <v>522</v>
      </c>
      <c r="AJ191" s="19" t="s">
        <v>523</v>
      </c>
      <c r="AK191" s="19" t="s">
        <v>524</v>
      </c>
      <c r="AL191" s="19">
        <v>130</v>
      </c>
      <c r="AM191" s="19">
        <v>131</v>
      </c>
      <c r="AN191" s="19">
        <v>132</v>
      </c>
      <c r="AO191" s="19">
        <v>133</v>
      </c>
      <c r="AP191" s="19">
        <v>134</v>
      </c>
      <c r="AQ191" s="19">
        <v>135</v>
      </c>
      <c r="AR191" s="19">
        <v>136</v>
      </c>
      <c r="AS191" s="19">
        <v>191</v>
      </c>
      <c r="AT191" s="19">
        <v>192</v>
      </c>
      <c r="AU191" s="19">
        <v>193</v>
      </c>
      <c r="AV191" s="19">
        <v>194</v>
      </c>
      <c r="AW191" s="19">
        <v>195</v>
      </c>
      <c r="AX191" s="19">
        <v>196</v>
      </c>
      <c r="AY191" s="19">
        <v>197</v>
      </c>
      <c r="AZ191" s="19">
        <v>198</v>
      </c>
      <c r="BA191" s="19">
        <v>199</v>
      </c>
      <c r="BB191" s="19" t="s">
        <v>525</v>
      </c>
      <c r="BC191" s="19">
        <v>0</v>
      </c>
      <c r="BD191" s="19">
        <v>0</v>
      </c>
      <c r="BE191" s="19">
        <v>0</v>
      </c>
      <c r="BF191" s="19">
        <v>0</v>
      </c>
      <c r="BG191" s="19">
        <v>0</v>
      </c>
      <c r="BH191" s="19">
        <v>0</v>
      </c>
      <c r="BI191" s="19">
        <v>0</v>
      </c>
      <c r="BJ191" s="19">
        <v>0</v>
      </c>
      <c r="BK191" s="19">
        <v>0</v>
      </c>
      <c r="BL191" s="19">
        <v>0</v>
      </c>
      <c r="BM191" s="19">
        <v>0</v>
      </c>
      <c r="BN191" s="19">
        <v>0</v>
      </c>
      <c r="BO191" s="19">
        <v>0</v>
      </c>
      <c r="BP191" s="19">
        <v>0</v>
      </c>
      <c r="BQ191" s="19">
        <v>0</v>
      </c>
      <c r="BR191" s="26" t="str">
        <f t="shared" si="80"/>
        <v>FFFF</v>
      </c>
      <c r="BS191" s="19">
        <v>0</v>
      </c>
      <c r="BT191" s="19">
        <v>0</v>
      </c>
      <c r="BU191" s="19">
        <v>0</v>
      </c>
      <c r="BV191" s="19">
        <v>0</v>
      </c>
      <c r="BW191" s="19">
        <v>0</v>
      </c>
      <c r="BX191" s="19">
        <v>0</v>
      </c>
      <c r="BY191" s="19">
        <v>0</v>
      </c>
      <c r="BZ191" s="19">
        <v>0</v>
      </c>
      <c r="CA191" s="18" t="str">
        <f t="shared" si="56"/>
        <v>04</v>
      </c>
      <c r="CB191" s="18" t="s">
        <v>25</v>
      </c>
      <c r="CC191" s="18">
        <f t="shared" si="55"/>
        <v>137</v>
      </c>
      <c r="CD191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7B010189AA012800650066006700680069006A006B006C006D006E00C900CA00CB00CC00CD00CE00CF00D000D100D2012D012E012F0130013101320133013401350136019101920193019401950196019701980199019A000000000000000000000000000000000000000000000000000000000000FFFF00000000000000000000000000000000047D</v>
      </c>
      <c r="CE191" s="95">
        <v>190</v>
      </c>
      <c r="CF191" s="21"/>
      <c r="CG191" s="18" t="str">
        <f t="shared" si="58"/>
        <v>00</v>
      </c>
      <c r="CH191" s="18">
        <f t="shared" si="59"/>
        <v>0</v>
      </c>
      <c r="CI191" s="20"/>
      <c r="CJ191" s="21"/>
    </row>
    <row r="192" spans="1:88" ht="49.5">
      <c r="A192" s="27"/>
      <c r="B192" s="169">
        <v>119</v>
      </c>
      <c r="C192" s="105" t="s">
        <v>462</v>
      </c>
      <c r="D192" s="104" t="s">
        <v>738</v>
      </c>
      <c r="E192" s="16">
        <v>1</v>
      </c>
      <c r="F192" s="101" t="str">
        <f t="shared" si="67"/>
        <v>00000</v>
      </c>
      <c r="G192" s="25">
        <v>0</v>
      </c>
      <c r="H192" s="18" t="s">
        <v>18</v>
      </c>
      <c r="I192" s="18">
        <v>1</v>
      </c>
      <c r="J192" s="18">
        <v>1</v>
      </c>
      <c r="K192" s="18">
        <v>89</v>
      </c>
      <c r="L192" s="18" t="s">
        <v>505</v>
      </c>
      <c r="M192" s="18">
        <v>1</v>
      </c>
      <c r="N192" s="18">
        <v>28</v>
      </c>
      <c r="O192" s="19">
        <v>65</v>
      </c>
      <c r="P192" s="19">
        <v>66</v>
      </c>
      <c r="Q192" s="19">
        <v>67</v>
      </c>
      <c r="R192" s="19">
        <v>68</v>
      </c>
      <c r="S192" s="19">
        <v>69</v>
      </c>
      <c r="T192" s="19" t="s">
        <v>507</v>
      </c>
      <c r="U192" s="19" t="s">
        <v>508</v>
      </c>
      <c r="V192" s="19" t="s">
        <v>509</v>
      </c>
      <c r="W192" s="19" t="s">
        <v>510</v>
      </c>
      <c r="X192" s="19" t="s">
        <v>511</v>
      </c>
      <c r="Y192" s="19" t="s">
        <v>512</v>
      </c>
      <c r="Z192" s="19" t="s">
        <v>513</v>
      </c>
      <c r="AA192" s="19" t="s">
        <v>514</v>
      </c>
      <c r="AB192" s="19" t="s">
        <v>515</v>
      </c>
      <c r="AC192" s="19" t="s">
        <v>516</v>
      </c>
      <c r="AD192" s="19" t="s">
        <v>517</v>
      </c>
      <c r="AE192" s="19" t="s">
        <v>518</v>
      </c>
      <c r="AF192" s="19" t="s">
        <v>519</v>
      </c>
      <c r="AG192" s="19" t="s">
        <v>520</v>
      </c>
      <c r="AH192" s="19" t="s">
        <v>521</v>
      </c>
      <c r="AI192" s="19" t="s">
        <v>522</v>
      </c>
      <c r="AJ192" s="19" t="s">
        <v>523</v>
      </c>
      <c r="AK192" s="19" t="s">
        <v>524</v>
      </c>
      <c r="AL192" s="19">
        <v>130</v>
      </c>
      <c r="AM192" s="19">
        <v>131</v>
      </c>
      <c r="AN192" s="19">
        <v>132</v>
      </c>
      <c r="AO192" s="19">
        <v>133</v>
      </c>
      <c r="AP192" s="19">
        <v>134</v>
      </c>
      <c r="AQ192" s="19">
        <v>135</v>
      </c>
      <c r="AR192" s="19">
        <v>136</v>
      </c>
      <c r="AS192" s="19">
        <v>191</v>
      </c>
      <c r="AT192" s="19">
        <v>192</v>
      </c>
      <c r="AU192" s="19">
        <v>193</v>
      </c>
      <c r="AV192" s="19">
        <v>194</v>
      </c>
      <c r="AW192" s="19">
        <v>195</v>
      </c>
      <c r="AX192" s="19">
        <v>196</v>
      </c>
      <c r="AY192" s="19">
        <v>197</v>
      </c>
      <c r="AZ192" s="19">
        <v>198</v>
      </c>
      <c r="BA192" s="19">
        <v>199</v>
      </c>
      <c r="BB192" s="19" t="s">
        <v>525</v>
      </c>
      <c r="BC192" s="19">
        <v>0</v>
      </c>
      <c r="BD192" s="19">
        <v>0</v>
      </c>
      <c r="BE192" s="19">
        <v>0</v>
      </c>
      <c r="BF192" s="19">
        <v>0</v>
      </c>
      <c r="BG192" s="19">
        <v>0</v>
      </c>
      <c r="BH192" s="19">
        <v>0</v>
      </c>
      <c r="BI192" s="19">
        <v>0</v>
      </c>
      <c r="BJ192" s="19">
        <v>0</v>
      </c>
      <c r="BK192" s="19">
        <v>0</v>
      </c>
      <c r="BL192" s="19">
        <v>0</v>
      </c>
      <c r="BM192" s="19">
        <v>0</v>
      </c>
      <c r="BN192" s="19">
        <v>0</v>
      </c>
      <c r="BO192" s="19">
        <v>0</v>
      </c>
      <c r="BP192" s="19">
        <v>0</v>
      </c>
      <c r="BQ192" s="19">
        <v>0</v>
      </c>
      <c r="BR192" s="19">
        <v>0</v>
      </c>
      <c r="BS192" s="26">
        <f>G192</f>
        <v>0</v>
      </c>
      <c r="BT192" s="19">
        <v>0</v>
      </c>
      <c r="BU192" s="19">
        <v>0</v>
      </c>
      <c r="BV192" s="19">
        <v>0</v>
      </c>
      <c r="BW192" s="19">
        <v>0</v>
      </c>
      <c r="BX192" s="19">
        <v>0</v>
      </c>
      <c r="BY192" s="19">
        <v>0</v>
      </c>
      <c r="BZ192" s="19">
        <v>0</v>
      </c>
      <c r="CA192" s="18" t="str">
        <f t="shared" si="56"/>
        <v>05</v>
      </c>
      <c r="CB192" s="18" t="s">
        <v>25</v>
      </c>
      <c r="CC192" s="18">
        <f t="shared" si="55"/>
        <v>137</v>
      </c>
      <c r="CD192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192" s="95">
        <v>191</v>
      </c>
      <c r="CF192" s="21"/>
      <c r="CG192" s="18" t="str">
        <f t="shared" si="58"/>
        <v>00</v>
      </c>
      <c r="CH192" s="18">
        <f t="shared" si="59"/>
        <v>0</v>
      </c>
      <c r="CI192" s="20"/>
      <c r="CJ192" s="21"/>
    </row>
    <row r="193" spans="1:88" ht="49.5">
      <c r="A193" s="27"/>
      <c r="B193" s="170"/>
      <c r="C193" s="167" t="s">
        <v>711</v>
      </c>
      <c r="D193" s="104"/>
      <c r="E193" s="16">
        <v>2</v>
      </c>
      <c r="F193" s="101" t="str">
        <f t="shared" si="67"/>
        <v>01516</v>
      </c>
      <c r="G193" s="25" t="s">
        <v>527</v>
      </c>
      <c r="H193" s="18" t="s">
        <v>18</v>
      </c>
      <c r="I193" s="18">
        <v>1</v>
      </c>
      <c r="J193" s="18">
        <v>1</v>
      </c>
      <c r="K193" s="18">
        <v>89</v>
      </c>
      <c r="L193" s="18" t="s">
        <v>505</v>
      </c>
      <c r="M193" s="18">
        <v>1</v>
      </c>
      <c r="N193" s="18">
        <v>28</v>
      </c>
      <c r="O193" s="19">
        <v>65</v>
      </c>
      <c r="P193" s="19">
        <v>66</v>
      </c>
      <c r="Q193" s="19">
        <v>67</v>
      </c>
      <c r="R193" s="19">
        <v>68</v>
      </c>
      <c r="S193" s="19">
        <v>69</v>
      </c>
      <c r="T193" s="19" t="s">
        <v>507</v>
      </c>
      <c r="U193" s="19" t="s">
        <v>508</v>
      </c>
      <c r="V193" s="19" t="s">
        <v>509</v>
      </c>
      <c r="W193" s="19" t="s">
        <v>510</v>
      </c>
      <c r="X193" s="19" t="s">
        <v>511</v>
      </c>
      <c r="Y193" s="19" t="s">
        <v>512</v>
      </c>
      <c r="Z193" s="19" t="s">
        <v>513</v>
      </c>
      <c r="AA193" s="19" t="s">
        <v>514</v>
      </c>
      <c r="AB193" s="19" t="s">
        <v>515</v>
      </c>
      <c r="AC193" s="19" t="s">
        <v>516</v>
      </c>
      <c r="AD193" s="19" t="s">
        <v>517</v>
      </c>
      <c r="AE193" s="19" t="s">
        <v>518</v>
      </c>
      <c r="AF193" s="19" t="s">
        <v>519</v>
      </c>
      <c r="AG193" s="19" t="s">
        <v>520</v>
      </c>
      <c r="AH193" s="19" t="s">
        <v>521</v>
      </c>
      <c r="AI193" s="19" t="s">
        <v>522</v>
      </c>
      <c r="AJ193" s="19" t="s">
        <v>523</v>
      </c>
      <c r="AK193" s="19" t="s">
        <v>524</v>
      </c>
      <c r="AL193" s="19">
        <v>130</v>
      </c>
      <c r="AM193" s="19">
        <v>131</v>
      </c>
      <c r="AN193" s="19">
        <v>132</v>
      </c>
      <c r="AO193" s="19">
        <v>133</v>
      </c>
      <c r="AP193" s="19">
        <v>134</v>
      </c>
      <c r="AQ193" s="19">
        <v>135</v>
      </c>
      <c r="AR193" s="19">
        <v>136</v>
      </c>
      <c r="AS193" s="19">
        <v>191</v>
      </c>
      <c r="AT193" s="19">
        <v>192</v>
      </c>
      <c r="AU193" s="19">
        <v>193</v>
      </c>
      <c r="AV193" s="19">
        <v>194</v>
      </c>
      <c r="AW193" s="19">
        <v>195</v>
      </c>
      <c r="AX193" s="19">
        <v>196</v>
      </c>
      <c r="AY193" s="19">
        <v>197</v>
      </c>
      <c r="AZ193" s="19">
        <v>198</v>
      </c>
      <c r="BA193" s="19">
        <v>199</v>
      </c>
      <c r="BB193" s="19" t="s">
        <v>525</v>
      </c>
      <c r="BC193" s="19">
        <v>0</v>
      </c>
      <c r="BD193" s="19">
        <v>0</v>
      </c>
      <c r="BE193" s="19">
        <v>0</v>
      </c>
      <c r="BF193" s="19">
        <v>0</v>
      </c>
      <c r="BG193" s="19">
        <v>0</v>
      </c>
      <c r="BH193" s="19">
        <v>0</v>
      </c>
      <c r="BI193" s="19">
        <v>0</v>
      </c>
      <c r="BJ193" s="19">
        <v>0</v>
      </c>
      <c r="BK193" s="19">
        <v>0</v>
      </c>
      <c r="BL193" s="19">
        <v>0</v>
      </c>
      <c r="BM193" s="19">
        <v>0</v>
      </c>
      <c r="BN193" s="19">
        <v>0</v>
      </c>
      <c r="BO193" s="19">
        <v>0</v>
      </c>
      <c r="BP193" s="19">
        <v>0</v>
      </c>
      <c r="BQ193" s="19">
        <v>0</v>
      </c>
      <c r="BR193" s="19">
        <v>0</v>
      </c>
      <c r="BS193" s="26" t="str">
        <f t="shared" ref="BS193:BS194" si="81">G193</f>
        <v>05EC</v>
      </c>
      <c r="BT193" s="19">
        <v>0</v>
      </c>
      <c r="BU193" s="19">
        <v>0</v>
      </c>
      <c r="BV193" s="19">
        <v>0</v>
      </c>
      <c r="BW193" s="19">
        <v>0</v>
      </c>
      <c r="BX193" s="19">
        <v>0</v>
      </c>
      <c r="BY193" s="19">
        <v>0</v>
      </c>
      <c r="BZ193" s="19">
        <v>0</v>
      </c>
      <c r="CA193" s="18" t="str">
        <f t="shared" si="56"/>
        <v>11</v>
      </c>
      <c r="CB193" s="18" t="s">
        <v>25</v>
      </c>
      <c r="CC193" s="18">
        <f t="shared" si="55"/>
        <v>137</v>
      </c>
      <c r="CD193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7B010189AA012800650066006700680069006A006B006C006D006E00C900CA00CB00CC00CD00CE00CF00D000D100D2012D012E012F0130013101320133013401350136019101920193019401950196019701980199019A000000000000000000000000000000000000000000000000000000000000000005EC0000000000000000000000000000117D</v>
      </c>
      <c r="CE193" s="95">
        <v>192</v>
      </c>
      <c r="CF193" s="21"/>
      <c r="CG193" s="18" t="str">
        <f t="shared" si="58"/>
        <v>00</v>
      </c>
      <c r="CH193" s="18">
        <f t="shared" si="59"/>
        <v>0</v>
      </c>
      <c r="CI193" s="20"/>
      <c r="CJ193" s="21"/>
    </row>
    <row r="194" spans="1:88" ht="49.5">
      <c r="A194" s="27"/>
      <c r="B194" s="171"/>
      <c r="C194" s="168"/>
      <c r="D194" s="104"/>
      <c r="E194" s="16">
        <v>3</v>
      </c>
      <c r="F194" s="101" t="str">
        <f t="shared" si="67"/>
        <v>65535</v>
      </c>
      <c r="G194" s="25" t="s">
        <v>72</v>
      </c>
      <c r="H194" s="18" t="s">
        <v>18</v>
      </c>
      <c r="I194" s="18">
        <v>1</v>
      </c>
      <c r="J194" s="18">
        <v>1</v>
      </c>
      <c r="K194" s="18">
        <v>89</v>
      </c>
      <c r="L194" s="18" t="s">
        <v>505</v>
      </c>
      <c r="M194" s="18">
        <v>1</v>
      </c>
      <c r="N194" s="18">
        <v>28</v>
      </c>
      <c r="O194" s="19">
        <v>65</v>
      </c>
      <c r="P194" s="19">
        <v>66</v>
      </c>
      <c r="Q194" s="19">
        <v>67</v>
      </c>
      <c r="R194" s="19">
        <v>68</v>
      </c>
      <c r="S194" s="19">
        <v>69</v>
      </c>
      <c r="T194" s="19" t="s">
        <v>507</v>
      </c>
      <c r="U194" s="19" t="s">
        <v>508</v>
      </c>
      <c r="V194" s="19" t="s">
        <v>509</v>
      </c>
      <c r="W194" s="19" t="s">
        <v>510</v>
      </c>
      <c r="X194" s="19" t="s">
        <v>511</v>
      </c>
      <c r="Y194" s="19" t="s">
        <v>512</v>
      </c>
      <c r="Z194" s="19" t="s">
        <v>513</v>
      </c>
      <c r="AA194" s="19" t="s">
        <v>514</v>
      </c>
      <c r="AB194" s="19" t="s">
        <v>515</v>
      </c>
      <c r="AC194" s="19" t="s">
        <v>516</v>
      </c>
      <c r="AD194" s="19" t="s">
        <v>517</v>
      </c>
      <c r="AE194" s="19" t="s">
        <v>518</v>
      </c>
      <c r="AF194" s="19" t="s">
        <v>519</v>
      </c>
      <c r="AG194" s="19" t="s">
        <v>520</v>
      </c>
      <c r="AH194" s="19" t="s">
        <v>521</v>
      </c>
      <c r="AI194" s="19" t="s">
        <v>522</v>
      </c>
      <c r="AJ194" s="19" t="s">
        <v>523</v>
      </c>
      <c r="AK194" s="19" t="s">
        <v>524</v>
      </c>
      <c r="AL194" s="19">
        <v>130</v>
      </c>
      <c r="AM194" s="19">
        <v>131</v>
      </c>
      <c r="AN194" s="19">
        <v>132</v>
      </c>
      <c r="AO194" s="19">
        <v>133</v>
      </c>
      <c r="AP194" s="19">
        <v>134</v>
      </c>
      <c r="AQ194" s="19">
        <v>135</v>
      </c>
      <c r="AR194" s="19">
        <v>136</v>
      </c>
      <c r="AS194" s="19">
        <v>191</v>
      </c>
      <c r="AT194" s="19">
        <v>192</v>
      </c>
      <c r="AU194" s="19">
        <v>193</v>
      </c>
      <c r="AV194" s="19">
        <v>194</v>
      </c>
      <c r="AW194" s="19">
        <v>195</v>
      </c>
      <c r="AX194" s="19">
        <v>196</v>
      </c>
      <c r="AY194" s="19">
        <v>197</v>
      </c>
      <c r="AZ194" s="19">
        <v>198</v>
      </c>
      <c r="BA194" s="19">
        <v>199</v>
      </c>
      <c r="BB194" s="19" t="s">
        <v>525</v>
      </c>
      <c r="BC194" s="19">
        <v>0</v>
      </c>
      <c r="BD194" s="19">
        <v>0</v>
      </c>
      <c r="BE194" s="19">
        <v>0</v>
      </c>
      <c r="BF194" s="19">
        <v>0</v>
      </c>
      <c r="BG194" s="19">
        <v>0</v>
      </c>
      <c r="BH194" s="19">
        <v>0</v>
      </c>
      <c r="BI194" s="19">
        <v>0</v>
      </c>
      <c r="BJ194" s="19">
        <v>0</v>
      </c>
      <c r="BK194" s="19">
        <v>0</v>
      </c>
      <c r="BL194" s="19">
        <v>0</v>
      </c>
      <c r="BM194" s="19">
        <v>0</v>
      </c>
      <c r="BN194" s="19">
        <v>0</v>
      </c>
      <c r="BO194" s="19">
        <v>0</v>
      </c>
      <c r="BP194" s="19">
        <v>0</v>
      </c>
      <c r="BQ194" s="19">
        <v>0</v>
      </c>
      <c r="BR194" s="19">
        <v>0</v>
      </c>
      <c r="BS194" s="26" t="str">
        <f t="shared" si="81"/>
        <v>FFFF</v>
      </c>
      <c r="BT194" s="19">
        <v>0</v>
      </c>
      <c r="BU194" s="19">
        <v>0</v>
      </c>
      <c r="BV194" s="19">
        <v>0</v>
      </c>
      <c r="BW194" s="19">
        <v>0</v>
      </c>
      <c r="BX194" s="19">
        <v>0</v>
      </c>
      <c r="BY194" s="19">
        <v>0</v>
      </c>
      <c r="BZ194" s="19">
        <v>0</v>
      </c>
      <c r="CA194" s="18" t="str">
        <f t="shared" si="56"/>
        <v>04</v>
      </c>
      <c r="CB194" s="18" t="s">
        <v>25</v>
      </c>
      <c r="CC194" s="18">
        <f t="shared" ref="CC194:CC221" si="82">(LEN(CD194)/2)</f>
        <v>137</v>
      </c>
      <c r="CD194" s="16" t="str">
        <f t="shared" si="57"/>
        <v>7B010189AA012800650066006700680069006A006B006C006D006E00C900CA00CB00CC00CD00CE00CF00D000D100D2012D012E012F0130013101320133013401350136019101920193019401950196019701980199019A0000000000000000000000000000000000000000000000000000000000000000FFFF0000000000000000000000000000047D</v>
      </c>
      <c r="CE194" s="95">
        <v>193</v>
      </c>
      <c r="CF194" s="21"/>
      <c r="CG194" s="18" t="str">
        <f t="shared" si="58"/>
        <v>00</v>
      </c>
      <c r="CH194" s="18">
        <f t="shared" si="59"/>
        <v>0</v>
      </c>
      <c r="CI194" s="20"/>
      <c r="CJ194" s="21"/>
    </row>
    <row r="195" spans="1:88" ht="49.5">
      <c r="A195" s="27"/>
      <c r="B195" s="169">
        <v>121</v>
      </c>
      <c r="C195" s="105" t="s">
        <v>462</v>
      </c>
      <c r="D195" s="104" t="s">
        <v>738</v>
      </c>
      <c r="E195" s="16">
        <v>1</v>
      </c>
      <c r="F195" s="101" t="str">
        <f t="shared" si="67"/>
        <v>00000</v>
      </c>
      <c r="G195" s="25">
        <v>0</v>
      </c>
      <c r="H195" s="18" t="s">
        <v>18</v>
      </c>
      <c r="I195" s="18">
        <v>1</v>
      </c>
      <c r="J195" s="18">
        <v>1</v>
      </c>
      <c r="K195" s="18">
        <v>89</v>
      </c>
      <c r="L195" s="18" t="s">
        <v>505</v>
      </c>
      <c r="M195" s="18">
        <v>1</v>
      </c>
      <c r="N195" s="18">
        <v>28</v>
      </c>
      <c r="O195" s="19">
        <v>65</v>
      </c>
      <c r="P195" s="19">
        <v>66</v>
      </c>
      <c r="Q195" s="19">
        <v>67</v>
      </c>
      <c r="R195" s="19">
        <v>68</v>
      </c>
      <c r="S195" s="19">
        <v>69</v>
      </c>
      <c r="T195" s="19" t="s">
        <v>507</v>
      </c>
      <c r="U195" s="19" t="s">
        <v>508</v>
      </c>
      <c r="V195" s="19" t="s">
        <v>509</v>
      </c>
      <c r="W195" s="19" t="s">
        <v>510</v>
      </c>
      <c r="X195" s="19" t="s">
        <v>511</v>
      </c>
      <c r="Y195" s="19" t="s">
        <v>512</v>
      </c>
      <c r="Z195" s="19" t="s">
        <v>513</v>
      </c>
      <c r="AA195" s="19" t="s">
        <v>514</v>
      </c>
      <c r="AB195" s="19" t="s">
        <v>515</v>
      </c>
      <c r="AC195" s="19" t="s">
        <v>516</v>
      </c>
      <c r="AD195" s="19" t="s">
        <v>517</v>
      </c>
      <c r="AE195" s="19" t="s">
        <v>518</v>
      </c>
      <c r="AF195" s="19" t="s">
        <v>519</v>
      </c>
      <c r="AG195" s="19" t="s">
        <v>520</v>
      </c>
      <c r="AH195" s="19" t="s">
        <v>521</v>
      </c>
      <c r="AI195" s="19" t="s">
        <v>522</v>
      </c>
      <c r="AJ195" s="19" t="s">
        <v>523</v>
      </c>
      <c r="AK195" s="19" t="s">
        <v>524</v>
      </c>
      <c r="AL195" s="19">
        <v>130</v>
      </c>
      <c r="AM195" s="19">
        <v>131</v>
      </c>
      <c r="AN195" s="19">
        <v>132</v>
      </c>
      <c r="AO195" s="19">
        <v>133</v>
      </c>
      <c r="AP195" s="19">
        <v>134</v>
      </c>
      <c r="AQ195" s="19">
        <v>135</v>
      </c>
      <c r="AR195" s="19">
        <v>136</v>
      </c>
      <c r="AS195" s="19">
        <v>191</v>
      </c>
      <c r="AT195" s="19">
        <v>192</v>
      </c>
      <c r="AU195" s="19">
        <v>193</v>
      </c>
      <c r="AV195" s="19">
        <v>194</v>
      </c>
      <c r="AW195" s="19">
        <v>195</v>
      </c>
      <c r="AX195" s="19">
        <v>196</v>
      </c>
      <c r="AY195" s="19">
        <v>197</v>
      </c>
      <c r="AZ195" s="19">
        <v>198</v>
      </c>
      <c r="BA195" s="19">
        <v>199</v>
      </c>
      <c r="BB195" s="19" t="s">
        <v>525</v>
      </c>
      <c r="BC195" s="19">
        <v>0</v>
      </c>
      <c r="BD195" s="19">
        <v>0</v>
      </c>
      <c r="BE195" s="19">
        <v>0</v>
      </c>
      <c r="BF195" s="19">
        <v>0</v>
      </c>
      <c r="BG195" s="19">
        <v>0</v>
      </c>
      <c r="BH195" s="19">
        <v>0</v>
      </c>
      <c r="BI195" s="19">
        <v>0</v>
      </c>
      <c r="BJ195" s="19">
        <v>0</v>
      </c>
      <c r="BK195" s="19">
        <v>0</v>
      </c>
      <c r="BL195" s="19">
        <v>0</v>
      </c>
      <c r="BM195" s="19">
        <v>0</v>
      </c>
      <c r="BN195" s="19">
        <v>0</v>
      </c>
      <c r="BO195" s="19">
        <v>0</v>
      </c>
      <c r="BP195" s="19">
        <v>0</v>
      </c>
      <c r="BQ195" s="19">
        <v>0</v>
      </c>
      <c r="BR195" s="19">
        <v>0</v>
      </c>
      <c r="BS195" s="19">
        <v>0</v>
      </c>
      <c r="BT195" s="26">
        <f>G195</f>
        <v>0</v>
      </c>
      <c r="BU195" s="19">
        <v>0</v>
      </c>
      <c r="BV195" s="19">
        <v>0</v>
      </c>
      <c r="BW195" s="19">
        <v>0</v>
      </c>
      <c r="BX195" s="19">
        <v>0</v>
      </c>
      <c r="BY195" s="19">
        <v>0</v>
      </c>
      <c r="BZ195" s="19">
        <v>0</v>
      </c>
      <c r="CA195" s="18" t="str">
        <f t="shared" ref="CA195:CA221" si="83">TEXT(DEC2HEX(_xlfn.BITAND(SUM(
HEX2DEC(H195)+HEX2DEC(I195)+HEX2DEC(J195)+HEX2DEC(K195)+HEX2DEC(L195)+HEX2DEC(M195)+HEX2DEC(N195)+HEX2DEC(O195)+HEX2DEC(P195)+
HEX2DEC(Q195)+HEX2DEC(R195)+HEX2DEC(S195)+HEX2DEC(T195)+HEX2DEC(U195)+HEX2DEC(R195)+HEX2DEC(V195)+HEX2DEC(W195)+HEX2DEC(X195)+HEX2DEC(Y195)+HEX2DEC(Z195)+
HEX2DEC(AA195)+HEX2DEC(AB195)+HEX2DEC(AC195)+HEX2DEC(AD195)+HEX2DEC(AE195)+
HEX2DEC(AF195)+HEX2DEC(AG195)+HEX2DEC(AH195)+HEX2DEC(AI195)+HEX2DEC(AJ195)+HEX2DEC(AK195)+HEX2DEC(AL195)+HEX2DEC(AM195)+
HEX2DEC(AN195)+HEX2DEC(AO195)+HEX2DEC(AP195)+HEX2DEC(AQ195)+HEX2DEC(AR195)+HEX2DEC(AS195)+HEX2DEC(AT195)+
HEX2DEC(AU195)+HEX2DEC(AV195)+HEX2DEC(AW195)+HEX2DEC(AX195)+HEX2DEC(AY195)+HEX2DEC(AZ195)+HEX2DEC(BA195)+HEX2DEC(BB195)+HEX2DEC(BC195)+HEX2DEC(BD195)+HEX2DEC(BE195)+HEX2DEC(BF195)+HEX2DEC(BG195)+HEX2DEC(BH195)+HEX2DEC(BI195)+
HEX2DEC(BJ195)+HEX2DEC(BK195)+HEX2DEC(BL195)+HEX2DEC(BM195)+
HEX2DEC(BN195)+HEX2DEC(BO195)+HEX2DEC(BP195)+HEX2DEC(BQ195)+HEX2DEC(BR195)+HEX2DEC(BS195)+HEX2DEC(BT195)+
HEX2DEC(BU195)+HEX2DEC(BV195)+HEX2DEC(BW195)+HEX2DEC(BX195)+HEX2DEC(BY195)+HEX2DEC(BZ195)
),85)),"00")</f>
        <v>05</v>
      </c>
      <c r="CB195" s="18" t="s">
        <v>25</v>
      </c>
      <c r="CC195" s="18">
        <f t="shared" si="82"/>
        <v>137</v>
      </c>
      <c r="CD195" s="16" t="str">
        <f t="shared" ref="CD195:CD221" si="84">CONCATENATE(
TEXT(H195,"00"),TEXT(I195,"00"),TEXT(J195,"00"),TEXT(K195,"00"),TEXT(L195,"00"),
TEXT(M195,"00"),TEXT(N195,"00"),
TEXT(O195,"0000"),TEXT(P195,"0000"),TEXT(Q195,"0000"),
TEXT(R195,"0000"),TEXT(S195,"0000"),TEXT(T195,"0000"),TEXT(U195,"0000"),TEXT(V195,"0000"),
TEXT(W195,"0000"),TEXT(X195,"0000"),TEXT(Y195,"0000"),TEXT(Z195,"0000"),
TEXT(AA195,"0000"),TEXT(AB195,"0000"),TEXT(AC195,"0000"),TEXT(AD195,"0000"),TEXT(AE195,"0000"),
TEXT(AF195,"0000"),TEXT(AG195,"0000"),TEXT(AH195,"0000"),TEXT(AI195,"0000"),TEXT(AJ195,"0000"),
TEXT(AK195,"0000"),TEXT(AL195,"0000"),TEXT(AM195,"0000"),TEXT(AN195,"0000"),TEXT(AO195,"0000"),
TEXT(AP195,"0000"),TEXT(AQ195,"0000"),TEXT(AR195,"0000"),TEXT(AS195,"0000"),TEXT(AT195,"0000"),
TEXT(AU195,"0000"),TEXT(AV195,"0000"),TEXT(AW195,"0000"),TEXT(AX195,"0000"),TEXT(AY195,"0000"),TEXT(AZ195,"0000"),
TEXT(BA195,"0000"),TEXT(BB195,"0000"),TEXT(BC195,"0000"),TEXT(BD195,"0000"),TEXT(BE195,"0000"),
TEXT(BF195,"0000"),TEXT(BG195,"0000"),TEXT(BH195,"0000"),TEXT(BI195,"0000"),TEXT(BJ195,"0000"),
TEXT(BK195,"0000"),TEXT(BL195,"0000"),TEXT(BM195,"0000"),TEXT(BN195,"0000"),TEXT(BO195,"0000"),
TEXT(BP195,"0000"),TEXT(BQ195,"0000"),TEXT(BR195,"0000"),TEXT(BS195,"0000"),TEXT(BT195,"0000"),
TEXT(BU195,"0000"),TEXT(BV195,"0000"),TEXT(BW195,"0000"),TEXT(BX195,"0000"),TEXT(BY195,"0000"),TEXT(BZ195,"0000"),
TEXT(CA195,"00"),TEXT(CB195,"00")
)</f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195" s="95">
        <v>194</v>
      </c>
      <c r="CF195" s="21"/>
      <c r="CG195" s="18" t="str">
        <f t="shared" ref="CG195:CG221" si="85">TEXT(DEC2HEX(_xlfn.BITAND(SUM(
HEX2DEC(MID(CF195, 1,2))+HEX2DEC(MID(CF195, 4,2))+
HEX2DEC(MID(CF195, 7,2))+HEX2DEC(MID(CF195,10,2))+
HEX2DEC(MID(CF195,13,2))+HEX2DEC(MID(CF195,16,2))+
HEX2DEC(MID(CF195,19,2))
),85)),"00")</f>
        <v>00</v>
      </c>
      <c r="CH195" s="18">
        <f t="shared" ref="CH195:CH221" si="86">(LEN(CF195)/3)</f>
        <v>0</v>
      </c>
      <c r="CI195" s="20"/>
      <c r="CJ195" s="21"/>
    </row>
    <row r="196" spans="1:88" ht="49.5">
      <c r="A196" s="27"/>
      <c r="B196" s="170"/>
      <c r="C196" s="167" t="s">
        <v>711</v>
      </c>
      <c r="D196" s="104"/>
      <c r="E196" s="16">
        <v>2</v>
      </c>
      <c r="F196" s="101" t="str">
        <f t="shared" si="67"/>
        <v>01516</v>
      </c>
      <c r="G196" s="25" t="s">
        <v>527</v>
      </c>
      <c r="H196" s="18" t="s">
        <v>18</v>
      </c>
      <c r="I196" s="18">
        <v>1</v>
      </c>
      <c r="J196" s="18">
        <v>1</v>
      </c>
      <c r="K196" s="18">
        <v>89</v>
      </c>
      <c r="L196" s="18" t="s">
        <v>505</v>
      </c>
      <c r="M196" s="18">
        <v>1</v>
      </c>
      <c r="N196" s="18">
        <v>28</v>
      </c>
      <c r="O196" s="19">
        <v>65</v>
      </c>
      <c r="P196" s="19">
        <v>66</v>
      </c>
      <c r="Q196" s="19">
        <v>67</v>
      </c>
      <c r="R196" s="19">
        <v>68</v>
      </c>
      <c r="S196" s="19">
        <v>69</v>
      </c>
      <c r="T196" s="19" t="s">
        <v>507</v>
      </c>
      <c r="U196" s="19" t="s">
        <v>508</v>
      </c>
      <c r="V196" s="19" t="s">
        <v>509</v>
      </c>
      <c r="W196" s="19" t="s">
        <v>510</v>
      </c>
      <c r="X196" s="19" t="s">
        <v>511</v>
      </c>
      <c r="Y196" s="19" t="s">
        <v>512</v>
      </c>
      <c r="Z196" s="19" t="s">
        <v>513</v>
      </c>
      <c r="AA196" s="19" t="s">
        <v>514</v>
      </c>
      <c r="AB196" s="19" t="s">
        <v>515</v>
      </c>
      <c r="AC196" s="19" t="s">
        <v>516</v>
      </c>
      <c r="AD196" s="19" t="s">
        <v>517</v>
      </c>
      <c r="AE196" s="19" t="s">
        <v>518</v>
      </c>
      <c r="AF196" s="19" t="s">
        <v>519</v>
      </c>
      <c r="AG196" s="19" t="s">
        <v>520</v>
      </c>
      <c r="AH196" s="19" t="s">
        <v>521</v>
      </c>
      <c r="AI196" s="19" t="s">
        <v>522</v>
      </c>
      <c r="AJ196" s="19" t="s">
        <v>523</v>
      </c>
      <c r="AK196" s="19" t="s">
        <v>524</v>
      </c>
      <c r="AL196" s="19">
        <v>130</v>
      </c>
      <c r="AM196" s="19">
        <v>131</v>
      </c>
      <c r="AN196" s="19">
        <v>132</v>
      </c>
      <c r="AO196" s="19">
        <v>133</v>
      </c>
      <c r="AP196" s="19">
        <v>134</v>
      </c>
      <c r="AQ196" s="19">
        <v>135</v>
      </c>
      <c r="AR196" s="19">
        <v>136</v>
      </c>
      <c r="AS196" s="19">
        <v>191</v>
      </c>
      <c r="AT196" s="19">
        <v>192</v>
      </c>
      <c r="AU196" s="19">
        <v>193</v>
      </c>
      <c r="AV196" s="19">
        <v>194</v>
      </c>
      <c r="AW196" s="19">
        <v>195</v>
      </c>
      <c r="AX196" s="19">
        <v>196</v>
      </c>
      <c r="AY196" s="19">
        <v>197</v>
      </c>
      <c r="AZ196" s="19">
        <v>198</v>
      </c>
      <c r="BA196" s="19">
        <v>199</v>
      </c>
      <c r="BB196" s="19" t="s">
        <v>525</v>
      </c>
      <c r="BC196" s="19">
        <v>0</v>
      </c>
      <c r="BD196" s="19">
        <v>0</v>
      </c>
      <c r="BE196" s="19">
        <v>0</v>
      </c>
      <c r="BF196" s="19">
        <v>0</v>
      </c>
      <c r="BG196" s="19">
        <v>0</v>
      </c>
      <c r="BH196" s="19">
        <v>0</v>
      </c>
      <c r="BI196" s="19">
        <v>0</v>
      </c>
      <c r="BJ196" s="19">
        <v>0</v>
      </c>
      <c r="BK196" s="19">
        <v>0</v>
      </c>
      <c r="BL196" s="19">
        <v>0</v>
      </c>
      <c r="BM196" s="19">
        <v>0</v>
      </c>
      <c r="BN196" s="19">
        <v>0</v>
      </c>
      <c r="BO196" s="19">
        <v>0</v>
      </c>
      <c r="BP196" s="19">
        <v>0</v>
      </c>
      <c r="BQ196" s="19">
        <v>0</v>
      </c>
      <c r="BR196" s="19">
        <v>0</v>
      </c>
      <c r="BS196" s="19">
        <v>0</v>
      </c>
      <c r="BT196" s="26" t="str">
        <f t="shared" ref="BT196:BT197" si="87">G196</f>
        <v>05EC</v>
      </c>
      <c r="BU196" s="19">
        <v>0</v>
      </c>
      <c r="BV196" s="19">
        <v>0</v>
      </c>
      <c r="BW196" s="19">
        <v>0</v>
      </c>
      <c r="BX196" s="19">
        <v>0</v>
      </c>
      <c r="BY196" s="19">
        <v>0</v>
      </c>
      <c r="BZ196" s="19">
        <v>0</v>
      </c>
      <c r="CA196" s="18" t="str">
        <f t="shared" si="83"/>
        <v>11</v>
      </c>
      <c r="CB196" s="18" t="s">
        <v>25</v>
      </c>
      <c r="CC196" s="18">
        <f t="shared" si="82"/>
        <v>137</v>
      </c>
      <c r="CD196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7B010189AA012800650066006700680069006A006B006C006D006E00C900CA00CB00CC00CD00CE00CF00D000D100D2012D012E012F0130013101320133013401350136019101920193019401950196019701980199019A0000000000000000000000000000000000000000000000000000000000000000000005EC000000000000000000000000117D</v>
      </c>
      <c r="CE196" s="95">
        <v>195</v>
      </c>
      <c r="CF196" s="21"/>
      <c r="CG196" s="18" t="str">
        <f t="shared" si="85"/>
        <v>00</v>
      </c>
      <c r="CH196" s="18">
        <f t="shared" si="86"/>
        <v>0</v>
      </c>
      <c r="CI196" s="20"/>
      <c r="CJ196" s="21"/>
    </row>
    <row r="197" spans="1:88" ht="49.5">
      <c r="A197" s="27"/>
      <c r="B197" s="171"/>
      <c r="C197" s="168"/>
      <c r="D197" s="104"/>
      <c r="E197" s="16">
        <v>3</v>
      </c>
      <c r="F197" s="101" t="str">
        <f t="shared" si="67"/>
        <v>65535</v>
      </c>
      <c r="G197" s="25" t="s">
        <v>72</v>
      </c>
      <c r="H197" s="18" t="s">
        <v>18</v>
      </c>
      <c r="I197" s="18">
        <v>1</v>
      </c>
      <c r="J197" s="18">
        <v>1</v>
      </c>
      <c r="K197" s="18">
        <v>89</v>
      </c>
      <c r="L197" s="18" t="s">
        <v>505</v>
      </c>
      <c r="M197" s="18">
        <v>1</v>
      </c>
      <c r="N197" s="18">
        <v>28</v>
      </c>
      <c r="O197" s="19">
        <v>65</v>
      </c>
      <c r="P197" s="19">
        <v>66</v>
      </c>
      <c r="Q197" s="19">
        <v>67</v>
      </c>
      <c r="R197" s="19">
        <v>68</v>
      </c>
      <c r="S197" s="19">
        <v>69</v>
      </c>
      <c r="T197" s="19" t="s">
        <v>507</v>
      </c>
      <c r="U197" s="19" t="s">
        <v>508</v>
      </c>
      <c r="V197" s="19" t="s">
        <v>509</v>
      </c>
      <c r="W197" s="19" t="s">
        <v>510</v>
      </c>
      <c r="X197" s="19" t="s">
        <v>511</v>
      </c>
      <c r="Y197" s="19" t="s">
        <v>512</v>
      </c>
      <c r="Z197" s="19" t="s">
        <v>513</v>
      </c>
      <c r="AA197" s="19" t="s">
        <v>514</v>
      </c>
      <c r="AB197" s="19" t="s">
        <v>515</v>
      </c>
      <c r="AC197" s="19" t="s">
        <v>516</v>
      </c>
      <c r="AD197" s="19" t="s">
        <v>517</v>
      </c>
      <c r="AE197" s="19" t="s">
        <v>518</v>
      </c>
      <c r="AF197" s="19" t="s">
        <v>519</v>
      </c>
      <c r="AG197" s="19" t="s">
        <v>520</v>
      </c>
      <c r="AH197" s="19" t="s">
        <v>521</v>
      </c>
      <c r="AI197" s="19" t="s">
        <v>522</v>
      </c>
      <c r="AJ197" s="19" t="s">
        <v>523</v>
      </c>
      <c r="AK197" s="19" t="s">
        <v>524</v>
      </c>
      <c r="AL197" s="19">
        <v>130</v>
      </c>
      <c r="AM197" s="19">
        <v>131</v>
      </c>
      <c r="AN197" s="19">
        <v>132</v>
      </c>
      <c r="AO197" s="19">
        <v>133</v>
      </c>
      <c r="AP197" s="19">
        <v>134</v>
      </c>
      <c r="AQ197" s="19">
        <v>135</v>
      </c>
      <c r="AR197" s="19">
        <v>136</v>
      </c>
      <c r="AS197" s="19">
        <v>191</v>
      </c>
      <c r="AT197" s="19">
        <v>192</v>
      </c>
      <c r="AU197" s="19">
        <v>193</v>
      </c>
      <c r="AV197" s="19">
        <v>194</v>
      </c>
      <c r="AW197" s="19">
        <v>195</v>
      </c>
      <c r="AX197" s="19">
        <v>196</v>
      </c>
      <c r="AY197" s="19">
        <v>197</v>
      </c>
      <c r="AZ197" s="19">
        <v>198</v>
      </c>
      <c r="BA197" s="19">
        <v>199</v>
      </c>
      <c r="BB197" s="19" t="s">
        <v>525</v>
      </c>
      <c r="BC197" s="19">
        <v>0</v>
      </c>
      <c r="BD197" s="19">
        <v>0</v>
      </c>
      <c r="BE197" s="19">
        <v>0</v>
      </c>
      <c r="BF197" s="19">
        <v>0</v>
      </c>
      <c r="BG197" s="19">
        <v>0</v>
      </c>
      <c r="BH197" s="19">
        <v>0</v>
      </c>
      <c r="BI197" s="19">
        <v>0</v>
      </c>
      <c r="BJ197" s="19">
        <v>0</v>
      </c>
      <c r="BK197" s="19">
        <v>0</v>
      </c>
      <c r="BL197" s="19">
        <v>0</v>
      </c>
      <c r="BM197" s="19">
        <v>0</v>
      </c>
      <c r="BN197" s="19">
        <v>0</v>
      </c>
      <c r="BO197" s="19">
        <v>0</v>
      </c>
      <c r="BP197" s="19">
        <v>0</v>
      </c>
      <c r="BQ197" s="19">
        <v>0</v>
      </c>
      <c r="BR197" s="19">
        <v>0</v>
      </c>
      <c r="BS197" s="19">
        <v>0</v>
      </c>
      <c r="BT197" s="26" t="str">
        <f t="shared" si="87"/>
        <v>FFFF</v>
      </c>
      <c r="BU197" s="19">
        <v>0</v>
      </c>
      <c r="BV197" s="19">
        <v>0</v>
      </c>
      <c r="BW197" s="19">
        <v>0</v>
      </c>
      <c r="BX197" s="19">
        <v>0</v>
      </c>
      <c r="BY197" s="19">
        <v>0</v>
      </c>
      <c r="BZ197" s="19">
        <v>0</v>
      </c>
      <c r="CA197" s="18" t="str">
        <f t="shared" si="83"/>
        <v>04</v>
      </c>
      <c r="CB197" s="18" t="s">
        <v>25</v>
      </c>
      <c r="CC197" s="18">
        <f t="shared" si="82"/>
        <v>137</v>
      </c>
      <c r="CD197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7B010189AA012800650066006700680069006A006B006C006D006E00C900CA00CB00CC00CD00CE00CF00D000D100D2012D012E012F0130013101320133013401350136019101920193019401950196019701980199019A00000000000000000000000000000000000000000000000000000000000000000000FFFF000000000000000000000000047D</v>
      </c>
      <c r="CE197" s="95">
        <v>196</v>
      </c>
      <c r="CF197" s="21"/>
      <c r="CG197" s="18" t="str">
        <f t="shared" si="85"/>
        <v>00</v>
      </c>
      <c r="CH197" s="18">
        <f t="shared" si="86"/>
        <v>0</v>
      </c>
      <c r="CI197" s="20"/>
      <c r="CJ197" s="21"/>
    </row>
    <row r="198" spans="1:88" ht="49.5">
      <c r="A198" s="27"/>
      <c r="B198" s="169">
        <v>123</v>
      </c>
      <c r="C198" s="105" t="s">
        <v>462</v>
      </c>
      <c r="D198" s="104" t="s">
        <v>738</v>
      </c>
      <c r="E198" s="16">
        <v>1</v>
      </c>
      <c r="F198" s="101" t="str">
        <f t="shared" si="67"/>
        <v>00000</v>
      </c>
      <c r="G198" s="25">
        <v>0</v>
      </c>
      <c r="H198" s="18" t="s">
        <v>18</v>
      </c>
      <c r="I198" s="18">
        <v>1</v>
      </c>
      <c r="J198" s="18">
        <v>1</v>
      </c>
      <c r="K198" s="18">
        <v>89</v>
      </c>
      <c r="L198" s="18" t="s">
        <v>505</v>
      </c>
      <c r="M198" s="18">
        <v>1</v>
      </c>
      <c r="N198" s="18">
        <v>28</v>
      </c>
      <c r="O198" s="19">
        <v>65</v>
      </c>
      <c r="P198" s="19">
        <v>66</v>
      </c>
      <c r="Q198" s="19">
        <v>67</v>
      </c>
      <c r="R198" s="19">
        <v>68</v>
      </c>
      <c r="S198" s="19">
        <v>69</v>
      </c>
      <c r="T198" s="19" t="s">
        <v>507</v>
      </c>
      <c r="U198" s="19" t="s">
        <v>508</v>
      </c>
      <c r="V198" s="19" t="s">
        <v>509</v>
      </c>
      <c r="W198" s="19" t="s">
        <v>510</v>
      </c>
      <c r="X198" s="19" t="s">
        <v>511</v>
      </c>
      <c r="Y198" s="19" t="s">
        <v>512</v>
      </c>
      <c r="Z198" s="19" t="s">
        <v>513</v>
      </c>
      <c r="AA198" s="19" t="s">
        <v>514</v>
      </c>
      <c r="AB198" s="19" t="s">
        <v>515</v>
      </c>
      <c r="AC198" s="19" t="s">
        <v>516</v>
      </c>
      <c r="AD198" s="19" t="s">
        <v>517</v>
      </c>
      <c r="AE198" s="19" t="s">
        <v>518</v>
      </c>
      <c r="AF198" s="19" t="s">
        <v>519</v>
      </c>
      <c r="AG198" s="19" t="s">
        <v>520</v>
      </c>
      <c r="AH198" s="19" t="s">
        <v>521</v>
      </c>
      <c r="AI198" s="19" t="s">
        <v>522</v>
      </c>
      <c r="AJ198" s="19" t="s">
        <v>523</v>
      </c>
      <c r="AK198" s="19" t="s">
        <v>524</v>
      </c>
      <c r="AL198" s="19">
        <v>130</v>
      </c>
      <c r="AM198" s="19">
        <v>131</v>
      </c>
      <c r="AN198" s="19">
        <v>132</v>
      </c>
      <c r="AO198" s="19">
        <v>133</v>
      </c>
      <c r="AP198" s="19">
        <v>134</v>
      </c>
      <c r="AQ198" s="19">
        <v>135</v>
      </c>
      <c r="AR198" s="19">
        <v>136</v>
      </c>
      <c r="AS198" s="19">
        <v>191</v>
      </c>
      <c r="AT198" s="19">
        <v>192</v>
      </c>
      <c r="AU198" s="19">
        <v>193</v>
      </c>
      <c r="AV198" s="19">
        <v>194</v>
      </c>
      <c r="AW198" s="19">
        <v>195</v>
      </c>
      <c r="AX198" s="19">
        <v>196</v>
      </c>
      <c r="AY198" s="19">
        <v>197</v>
      </c>
      <c r="AZ198" s="19">
        <v>198</v>
      </c>
      <c r="BA198" s="19">
        <v>199</v>
      </c>
      <c r="BB198" s="19" t="s">
        <v>525</v>
      </c>
      <c r="BC198" s="19">
        <v>0</v>
      </c>
      <c r="BD198" s="19">
        <v>0</v>
      </c>
      <c r="BE198" s="19">
        <v>0</v>
      </c>
      <c r="BF198" s="19">
        <v>0</v>
      </c>
      <c r="BG198" s="19">
        <v>0</v>
      </c>
      <c r="BH198" s="19">
        <v>0</v>
      </c>
      <c r="BI198" s="19">
        <v>0</v>
      </c>
      <c r="BJ198" s="19">
        <v>0</v>
      </c>
      <c r="BK198" s="19">
        <v>0</v>
      </c>
      <c r="BL198" s="19">
        <v>0</v>
      </c>
      <c r="BM198" s="19">
        <v>0</v>
      </c>
      <c r="BN198" s="19">
        <v>0</v>
      </c>
      <c r="BO198" s="19">
        <v>0</v>
      </c>
      <c r="BP198" s="19">
        <v>0</v>
      </c>
      <c r="BQ198" s="19">
        <v>0</v>
      </c>
      <c r="BR198" s="19">
        <v>0</v>
      </c>
      <c r="BS198" s="19">
        <v>0</v>
      </c>
      <c r="BT198" s="19">
        <v>0</v>
      </c>
      <c r="BU198" s="26">
        <f>G198</f>
        <v>0</v>
      </c>
      <c r="BV198" s="19">
        <v>0</v>
      </c>
      <c r="BW198" s="19">
        <v>0</v>
      </c>
      <c r="BX198" s="19">
        <v>0</v>
      </c>
      <c r="BY198" s="19">
        <v>0</v>
      </c>
      <c r="BZ198" s="19">
        <v>0</v>
      </c>
      <c r="CA198" s="18" t="str">
        <f t="shared" si="83"/>
        <v>05</v>
      </c>
      <c r="CB198" s="18" t="s">
        <v>25</v>
      </c>
      <c r="CC198" s="18">
        <f t="shared" si="82"/>
        <v>137</v>
      </c>
      <c r="CD198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198" s="95">
        <v>197</v>
      </c>
      <c r="CF198" s="21"/>
      <c r="CG198" s="18" t="str">
        <f t="shared" si="85"/>
        <v>00</v>
      </c>
      <c r="CH198" s="18">
        <f t="shared" si="86"/>
        <v>0</v>
      </c>
      <c r="CI198" s="20"/>
      <c r="CJ198" s="21"/>
    </row>
    <row r="199" spans="1:88" ht="49.5">
      <c r="A199" s="27"/>
      <c r="B199" s="170"/>
      <c r="C199" s="167" t="s">
        <v>711</v>
      </c>
      <c r="D199" s="104"/>
      <c r="E199" s="16">
        <v>2</v>
      </c>
      <c r="F199" s="101" t="str">
        <f t="shared" si="67"/>
        <v>01516</v>
      </c>
      <c r="G199" s="25" t="s">
        <v>527</v>
      </c>
      <c r="H199" s="18" t="s">
        <v>18</v>
      </c>
      <c r="I199" s="18">
        <v>1</v>
      </c>
      <c r="J199" s="18">
        <v>1</v>
      </c>
      <c r="K199" s="18">
        <v>89</v>
      </c>
      <c r="L199" s="18" t="s">
        <v>505</v>
      </c>
      <c r="M199" s="18">
        <v>1</v>
      </c>
      <c r="N199" s="18">
        <v>28</v>
      </c>
      <c r="O199" s="19">
        <v>65</v>
      </c>
      <c r="P199" s="19">
        <v>66</v>
      </c>
      <c r="Q199" s="19">
        <v>67</v>
      </c>
      <c r="R199" s="19">
        <v>68</v>
      </c>
      <c r="S199" s="19">
        <v>69</v>
      </c>
      <c r="T199" s="19" t="s">
        <v>507</v>
      </c>
      <c r="U199" s="19" t="s">
        <v>508</v>
      </c>
      <c r="V199" s="19" t="s">
        <v>509</v>
      </c>
      <c r="W199" s="19" t="s">
        <v>510</v>
      </c>
      <c r="X199" s="19" t="s">
        <v>511</v>
      </c>
      <c r="Y199" s="19" t="s">
        <v>512</v>
      </c>
      <c r="Z199" s="19" t="s">
        <v>513</v>
      </c>
      <c r="AA199" s="19" t="s">
        <v>514</v>
      </c>
      <c r="AB199" s="19" t="s">
        <v>515</v>
      </c>
      <c r="AC199" s="19" t="s">
        <v>516</v>
      </c>
      <c r="AD199" s="19" t="s">
        <v>517</v>
      </c>
      <c r="AE199" s="19" t="s">
        <v>518</v>
      </c>
      <c r="AF199" s="19" t="s">
        <v>519</v>
      </c>
      <c r="AG199" s="19" t="s">
        <v>520</v>
      </c>
      <c r="AH199" s="19" t="s">
        <v>521</v>
      </c>
      <c r="AI199" s="19" t="s">
        <v>522</v>
      </c>
      <c r="AJ199" s="19" t="s">
        <v>523</v>
      </c>
      <c r="AK199" s="19" t="s">
        <v>524</v>
      </c>
      <c r="AL199" s="19">
        <v>130</v>
      </c>
      <c r="AM199" s="19">
        <v>131</v>
      </c>
      <c r="AN199" s="19">
        <v>132</v>
      </c>
      <c r="AO199" s="19">
        <v>133</v>
      </c>
      <c r="AP199" s="19">
        <v>134</v>
      </c>
      <c r="AQ199" s="19">
        <v>135</v>
      </c>
      <c r="AR199" s="19">
        <v>136</v>
      </c>
      <c r="AS199" s="19">
        <v>191</v>
      </c>
      <c r="AT199" s="19">
        <v>192</v>
      </c>
      <c r="AU199" s="19">
        <v>193</v>
      </c>
      <c r="AV199" s="19">
        <v>194</v>
      </c>
      <c r="AW199" s="19">
        <v>195</v>
      </c>
      <c r="AX199" s="19">
        <v>196</v>
      </c>
      <c r="AY199" s="19">
        <v>197</v>
      </c>
      <c r="AZ199" s="19">
        <v>198</v>
      </c>
      <c r="BA199" s="19">
        <v>199</v>
      </c>
      <c r="BB199" s="19" t="s">
        <v>525</v>
      </c>
      <c r="BC199" s="19">
        <v>0</v>
      </c>
      <c r="BD199" s="19">
        <v>0</v>
      </c>
      <c r="BE199" s="19">
        <v>0</v>
      </c>
      <c r="BF199" s="19">
        <v>0</v>
      </c>
      <c r="BG199" s="19">
        <v>0</v>
      </c>
      <c r="BH199" s="19">
        <v>0</v>
      </c>
      <c r="BI199" s="19">
        <v>0</v>
      </c>
      <c r="BJ199" s="19">
        <v>0</v>
      </c>
      <c r="BK199" s="19">
        <v>0</v>
      </c>
      <c r="BL199" s="19">
        <v>0</v>
      </c>
      <c r="BM199" s="19">
        <v>0</v>
      </c>
      <c r="BN199" s="19">
        <v>0</v>
      </c>
      <c r="BO199" s="19">
        <v>0</v>
      </c>
      <c r="BP199" s="19">
        <v>0</v>
      </c>
      <c r="BQ199" s="19">
        <v>0</v>
      </c>
      <c r="BR199" s="19">
        <v>0</v>
      </c>
      <c r="BS199" s="19">
        <v>0</v>
      </c>
      <c r="BT199" s="19">
        <v>0</v>
      </c>
      <c r="BU199" s="26" t="str">
        <f t="shared" ref="BU199:BU200" si="88">G199</f>
        <v>05EC</v>
      </c>
      <c r="BV199" s="19">
        <v>0</v>
      </c>
      <c r="BW199" s="19">
        <v>0</v>
      </c>
      <c r="BX199" s="19">
        <v>0</v>
      </c>
      <c r="BY199" s="19">
        <v>0</v>
      </c>
      <c r="BZ199" s="19">
        <v>0</v>
      </c>
      <c r="CA199" s="18" t="str">
        <f t="shared" si="83"/>
        <v>11</v>
      </c>
      <c r="CB199" s="18" t="s">
        <v>25</v>
      </c>
      <c r="CC199" s="18">
        <f t="shared" si="82"/>
        <v>137</v>
      </c>
      <c r="CD199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7B010189AA012800650066006700680069006A006B006C006D006E00C900CA00CB00CC00CD00CE00CF00D000D100D2012D012E012F0130013101320133013401350136019101920193019401950196019701980199019A00000000000000000000000000000000000000000000000000000000000000000000000005EC00000000000000000000117D</v>
      </c>
      <c r="CE199" s="95">
        <v>198</v>
      </c>
      <c r="CF199" s="21"/>
      <c r="CG199" s="18" t="str">
        <f t="shared" si="85"/>
        <v>00</v>
      </c>
      <c r="CH199" s="18">
        <f t="shared" si="86"/>
        <v>0</v>
      </c>
      <c r="CI199" s="20"/>
      <c r="CJ199" s="21"/>
    </row>
    <row r="200" spans="1:88" ht="49.5">
      <c r="A200" s="27"/>
      <c r="B200" s="171"/>
      <c r="C200" s="168"/>
      <c r="D200" s="104"/>
      <c r="E200" s="16">
        <v>3</v>
      </c>
      <c r="F200" s="101" t="str">
        <f t="shared" si="67"/>
        <v>65535</v>
      </c>
      <c r="G200" s="25" t="s">
        <v>72</v>
      </c>
      <c r="H200" s="18" t="s">
        <v>18</v>
      </c>
      <c r="I200" s="18">
        <v>1</v>
      </c>
      <c r="J200" s="18">
        <v>1</v>
      </c>
      <c r="K200" s="18">
        <v>89</v>
      </c>
      <c r="L200" s="18" t="s">
        <v>505</v>
      </c>
      <c r="M200" s="18">
        <v>1</v>
      </c>
      <c r="N200" s="18">
        <v>28</v>
      </c>
      <c r="O200" s="19">
        <v>65</v>
      </c>
      <c r="P200" s="19">
        <v>66</v>
      </c>
      <c r="Q200" s="19">
        <v>67</v>
      </c>
      <c r="R200" s="19">
        <v>68</v>
      </c>
      <c r="S200" s="19">
        <v>69</v>
      </c>
      <c r="T200" s="19" t="s">
        <v>507</v>
      </c>
      <c r="U200" s="19" t="s">
        <v>508</v>
      </c>
      <c r="V200" s="19" t="s">
        <v>509</v>
      </c>
      <c r="W200" s="19" t="s">
        <v>510</v>
      </c>
      <c r="X200" s="19" t="s">
        <v>511</v>
      </c>
      <c r="Y200" s="19" t="s">
        <v>512</v>
      </c>
      <c r="Z200" s="19" t="s">
        <v>513</v>
      </c>
      <c r="AA200" s="19" t="s">
        <v>514</v>
      </c>
      <c r="AB200" s="19" t="s">
        <v>515</v>
      </c>
      <c r="AC200" s="19" t="s">
        <v>516</v>
      </c>
      <c r="AD200" s="19" t="s">
        <v>517</v>
      </c>
      <c r="AE200" s="19" t="s">
        <v>518</v>
      </c>
      <c r="AF200" s="19" t="s">
        <v>519</v>
      </c>
      <c r="AG200" s="19" t="s">
        <v>520</v>
      </c>
      <c r="AH200" s="19" t="s">
        <v>521</v>
      </c>
      <c r="AI200" s="19" t="s">
        <v>522</v>
      </c>
      <c r="AJ200" s="19" t="s">
        <v>523</v>
      </c>
      <c r="AK200" s="19" t="s">
        <v>524</v>
      </c>
      <c r="AL200" s="19">
        <v>130</v>
      </c>
      <c r="AM200" s="19">
        <v>131</v>
      </c>
      <c r="AN200" s="19">
        <v>132</v>
      </c>
      <c r="AO200" s="19">
        <v>133</v>
      </c>
      <c r="AP200" s="19">
        <v>134</v>
      </c>
      <c r="AQ200" s="19">
        <v>135</v>
      </c>
      <c r="AR200" s="19">
        <v>136</v>
      </c>
      <c r="AS200" s="19">
        <v>191</v>
      </c>
      <c r="AT200" s="19">
        <v>192</v>
      </c>
      <c r="AU200" s="19">
        <v>193</v>
      </c>
      <c r="AV200" s="19">
        <v>194</v>
      </c>
      <c r="AW200" s="19">
        <v>195</v>
      </c>
      <c r="AX200" s="19">
        <v>196</v>
      </c>
      <c r="AY200" s="19">
        <v>197</v>
      </c>
      <c r="AZ200" s="19">
        <v>198</v>
      </c>
      <c r="BA200" s="19">
        <v>199</v>
      </c>
      <c r="BB200" s="19" t="s">
        <v>525</v>
      </c>
      <c r="BC200" s="19">
        <v>0</v>
      </c>
      <c r="BD200" s="19">
        <v>0</v>
      </c>
      <c r="BE200" s="19">
        <v>0</v>
      </c>
      <c r="BF200" s="19">
        <v>0</v>
      </c>
      <c r="BG200" s="19">
        <v>0</v>
      </c>
      <c r="BH200" s="19">
        <v>0</v>
      </c>
      <c r="BI200" s="19">
        <v>0</v>
      </c>
      <c r="BJ200" s="19">
        <v>0</v>
      </c>
      <c r="BK200" s="19">
        <v>0</v>
      </c>
      <c r="BL200" s="19">
        <v>0</v>
      </c>
      <c r="BM200" s="19">
        <v>0</v>
      </c>
      <c r="BN200" s="19">
        <v>0</v>
      </c>
      <c r="BO200" s="19">
        <v>0</v>
      </c>
      <c r="BP200" s="19">
        <v>0</v>
      </c>
      <c r="BQ200" s="19">
        <v>0</v>
      </c>
      <c r="BR200" s="19">
        <v>0</v>
      </c>
      <c r="BS200" s="19">
        <v>0</v>
      </c>
      <c r="BT200" s="19">
        <v>0</v>
      </c>
      <c r="BU200" s="26" t="str">
        <f t="shared" si="88"/>
        <v>FFFF</v>
      </c>
      <c r="BV200" s="19">
        <v>0</v>
      </c>
      <c r="BW200" s="19">
        <v>0</v>
      </c>
      <c r="BX200" s="19">
        <v>0</v>
      </c>
      <c r="BY200" s="19">
        <v>0</v>
      </c>
      <c r="BZ200" s="19">
        <v>0</v>
      </c>
      <c r="CA200" s="18" t="str">
        <f t="shared" si="83"/>
        <v>04</v>
      </c>
      <c r="CB200" s="18" t="s">
        <v>25</v>
      </c>
      <c r="CC200" s="18">
        <f t="shared" si="82"/>
        <v>137</v>
      </c>
      <c r="CD200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7B010189AA012800650066006700680069006A006B006C006D006E00C900CA00CB00CC00CD00CE00CF00D000D100D2012D012E012F0130013101320133013401350136019101920193019401950196019701980199019A000000000000000000000000000000000000000000000000000000000000000000000000FFFF00000000000000000000047D</v>
      </c>
      <c r="CE200" s="95">
        <v>199</v>
      </c>
      <c r="CF200" s="21"/>
      <c r="CG200" s="18" t="str">
        <f t="shared" si="85"/>
        <v>00</v>
      </c>
      <c r="CH200" s="18">
        <f t="shared" si="86"/>
        <v>0</v>
      </c>
      <c r="CI200" s="20"/>
      <c r="CJ200" s="21"/>
    </row>
    <row r="201" spans="1:88" ht="49.5">
      <c r="A201" s="27"/>
      <c r="B201" s="169">
        <v>125</v>
      </c>
      <c r="C201" s="105" t="s">
        <v>462</v>
      </c>
      <c r="D201" s="104" t="s">
        <v>738</v>
      </c>
      <c r="E201" s="16">
        <v>1</v>
      </c>
      <c r="F201" s="101" t="str">
        <f t="shared" si="67"/>
        <v>00000</v>
      </c>
      <c r="G201" s="25">
        <v>0</v>
      </c>
      <c r="H201" s="18" t="s">
        <v>18</v>
      </c>
      <c r="I201" s="18">
        <v>1</v>
      </c>
      <c r="J201" s="18">
        <v>1</v>
      </c>
      <c r="K201" s="18">
        <v>89</v>
      </c>
      <c r="L201" s="18" t="s">
        <v>505</v>
      </c>
      <c r="M201" s="18">
        <v>1</v>
      </c>
      <c r="N201" s="18">
        <v>28</v>
      </c>
      <c r="O201" s="19">
        <v>65</v>
      </c>
      <c r="P201" s="19">
        <v>66</v>
      </c>
      <c r="Q201" s="19">
        <v>67</v>
      </c>
      <c r="R201" s="19">
        <v>68</v>
      </c>
      <c r="S201" s="19">
        <v>69</v>
      </c>
      <c r="T201" s="19" t="s">
        <v>507</v>
      </c>
      <c r="U201" s="19" t="s">
        <v>508</v>
      </c>
      <c r="V201" s="19" t="s">
        <v>509</v>
      </c>
      <c r="W201" s="19" t="s">
        <v>510</v>
      </c>
      <c r="X201" s="19" t="s">
        <v>511</v>
      </c>
      <c r="Y201" s="19" t="s">
        <v>512</v>
      </c>
      <c r="Z201" s="19" t="s">
        <v>513</v>
      </c>
      <c r="AA201" s="19" t="s">
        <v>514</v>
      </c>
      <c r="AB201" s="19" t="s">
        <v>515</v>
      </c>
      <c r="AC201" s="19" t="s">
        <v>516</v>
      </c>
      <c r="AD201" s="19" t="s">
        <v>517</v>
      </c>
      <c r="AE201" s="19" t="s">
        <v>518</v>
      </c>
      <c r="AF201" s="19" t="s">
        <v>519</v>
      </c>
      <c r="AG201" s="19" t="s">
        <v>520</v>
      </c>
      <c r="AH201" s="19" t="s">
        <v>521</v>
      </c>
      <c r="AI201" s="19" t="s">
        <v>522</v>
      </c>
      <c r="AJ201" s="19" t="s">
        <v>523</v>
      </c>
      <c r="AK201" s="19" t="s">
        <v>524</v>
      </c>
      <c r="AL201" s="19">
        <v>130</v>
      </c>
      <c r="AM201" s="19">
        <v>131</v>
      </c>
      <c r="AN201" s="19">
        <v>132</v>
      </c>
      <c r="AO201" s="19">
        <v>133</v>
      </c>
      <c r="AP201" s="19">
        <v>134</v>
      </c>
      <c r="AQ201" s="19">
        <v>135</v>
      </c>
      <c r="AR201" s="19">
        <v>136</v>
      </c>
      <c r="AS201" s="19">
        <v>191</v>
      </c>
      <c r="AT201" s="19">
        <v>192</v>
      </c>
      <c r="AU201" s="19">
        <v>193</v>
      </c>
      <c r="AV201" s="19">
        <v>194</v>
      </c>
      <c r="AW201" s="19">
        <v>195</v>
      </c>
      <c r="AX201" s="19">
        <v>196</v>
      </c>
      <c r="AY201" s="19">
        <v>197</v>
      </c>
      <c r="AZ201" s="19">
        <v>198</v>
      </c>
      <c r="BA201" s="19">
        <v>199</v>
      </c>
      <c r="BB201" s="19" t="s">
        <v>525</v>
      </c>
      <c r="BC201" s="19">
        <v>0</v>
      </c>
      <c r="BD201" s="19">
        <v>0</v>
      </c>
      <c r="BE201" s="19">
        <v>0</v>
      </c>
      <c r="BF201" s="19">
        <v>0</v>
      </c>
      <c r="BG201" s="19">
        <v>0</v>
      </c>
      <c r="BH201" s="19">
        <v>0</v>
      </c>
      <c r="BI201" s="19">
        <v>0</v>
      </c>
      <c r="BJ201" s="19">
        <v>0</v>
      </c>
      <c r="BK201" s="19">
        <v>0</v>
      </c>
      <c r="BL201" s="19">
        <v>0</v>
      </c>
      <c r="BM201" s="19">
        <v>0</v>
      </c>
      <c r="BN201" s="19">
        <v>0</v>
      </c>
      <c r="BO201" s="19">
        <v>0</v>
      </c>
      <c r="BP201" s="19">
        <v>0</v>
      </c>
      <c r="BQ201" s="19">
        <v>0</v>
      </c>
      <c r="BR201" s="19">
        <v>0</v>
      </c>
      <c r="BS201" s="19">
        <v>0</v>
      </c>
      <c r="BT201" s="19">
        <v>0</v>
      </c>
      <c r="BU201" s="19">
        <v>0</v>
      </c>
      <c r="BV201" s="26">
        <f>G201</f>
        <v>0</v>
      </c>
      <c r="BW201" s="19">
        <v>0</v>
      </c>
      <c r="BX201" s="19">
        <v>0</v>
      </c>
      <c r="BY201" s="19">
        <v>0</v>
      </c>
      <c r="BZ201" s="19">
        <v>0</v>
      </c>
      <c r="CA201" s="18" t="str">
        <f t="shared" si="83"/>
        <v>05</v>
      </c>
      <c r="CB201" s="18" t="s">
        <v>25</v>
      </c>
      <c r="CC201" s="18">
        <f t="shared" si="82"/>
        <v>137</v>
      </c>
      <c r="CD201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201" s="95">
        <v>200</v>
      </c>
      <c r="CF201" s="21"/>
      <c r="CG201" s="18" t="str">
        <f t="shared" si="85"/>
        <v>00</v>
      </c>
      <c r="CH201" s="18">
        <f t="shared" si="86"/>
        <v>0</v>
      </c>
      <c r="CI201" s="20"/>
      <c r="CJ201" s="21"/>
    </row>
    <row r="202" spans="1:88" ht="49.5">
      <c r="A202" s="27"/>
      <c r="B202" s="170"/>
      <c r="C202" s="167" t="s">
        <v>711</v>
      </c>
      <c r="D202" s="104"/>
      <c r="E202" s="16">
        <v>2</v>
      </c>
      <c r="F202" s="101" t="str">
        <f t="shared" si="67"/>
        <v>01516</v>
      </c>
      <c r="G202" s="25" t="s">
        <v>527</v>
      </c>
      <c r="H202" s="18" t="s">
        <v>18</v>
      </c>
      <c r="I202" s="18">
        <v>1</v>
      </c>
      <c r="J202" s="18">
        <v>1</v>
      </c>
      <c r="K202" s="18">
        <v>89</v>
      </c>
      <c r="L202" s="18" t="s">
        <v>505</v>
      </c>
      <c r="M202" s="18">
        <v>1</v>
      </c>
      <c r="N202" s="18">
        <v>28</v>
      </c>
      <c r="O202" s="19">
        <v>65</v>
      </c>
      <c r="P202" s="19">
        <v>66</v>
      </c>
      <c r="Q202" s="19">
        <v>67</v>
      </c>
      <c r="R202" s="19">
        <v>68</v>
      </c>
      <c r="S202" s="19">
        <v>69</v>
      </c>
      <c r="T202" s="19" t="s">
        <v>507</v>
      </c>
      <c r="U202" s="19" t="s">
        <v>508</v>
      </c>
      <c r="V202" s="19" t="s">
        <v>509</v>
      </c>
      <c r="W202" s="19" t="s">
        <v>510</v>
      </c>
      <c r="X202" s="19" t="s">
        <v>511</v>
      </c>
      <c r="Y202" s="19" t="s">
        <v>512</v>
      </c>
      <c r="Z202" s="19" t="s">
        <v>513</v>
      </c>
      <c r="AA202" s="19" t="s">
        <v>514</v>
      </c>
      <c r="AB202" s="19" t="s">
        <v>515</v>
      </c>
      <c r="AC202" s="19" t="s">
        <v>516</v>
      </c>
      <c r="AD202" s="19" t="s">
        <v>517</v>
      </c>
      <c r="AE202" s="19" t="s">
        <v>518</v>
      </c>
      <c r="AF202" s="19" t="s">
        <v>519</v>
      </c>
      <c r="AG202" s="19" t="s">
        <v>520</v>
      </c>
      <c r="AH202" s="19" t="s">
        <v>521</v>
      </c>
      <c r="AI202" s="19" t="s">
        <v>522</v>
      </c>
      <c r="AJ202" s="19" t="s">
        <v>523</v>
      </c>
      <c r="AK202" s="19" t="s">
        <v>524</v>
      </c>
      <c r="AL202" s="19">
        <v>130</v>
      </c>
      <c r="AM202" s="19">
        <v>131</v>
      </c>
      <c r="AN202" s="19">
        <v>132</v>
      </c>
      <c r="AO202" s="19">
        <v>133</v>
      </c>
      <c r="AP202" s="19">
        <v>134</v>
      </c>
      <c r="AQ202" s="19">
        <v>135</v>
      </c>
      <c r="AR202" s="19">
        <v>136</v>
      </c>
      <c r="AS202" s="19">
        <v>191</v>
      </c>
      <c r="AT202" s="19">
        <v>192</v>
      </c>
      <c r="AU202" s="19">
        <v>193</v>
      </c>
      <c r="AV202" s="19">
        <v>194</v>
      </c>
      <c r="AW202" s="19">
        <v>195</v>
      </c>
      <c r="AX202" s="19">
        <v>196</v>
      </c>
      <c r="AY202" s="19">
        <v>197</v>
      </c>
      <c r="AZ202" s="19">
        <v>198</v>
      </c>
      <c r="BA202" s="19">
        <v>199</v>
      </c>
      <c r="BB202" s="19" t="s">
        <v>525</v>
      </c>
      <c r="BC202" s="19">
        <v>0</v>
      </c>
      <c r="BD202" s="19">
        <v>0</v>
      </c>
      <c r="BE202" s="19">
        <v>0</v>
      </c>
      <c r="BF202" s="19">
        <v>0</v>
      </c>
      <c r="BG202" s="19">
        <v>0</v>
      </c>
      <c r="BH202" s="19">
        <v>0</v>
      </c>
      <c r="BI202" s="19">
        <v>0</v>
      </c>
      <c r="BJ202" s="19">
        <v>0</v>
      </c>
      <c r="BK202" s="19">
        <v>0</v>
      </c>
      <c r="BL202" s="19">
        <v>0</v>
      </c>
      <c r="BM202" s="19">
        <v>0</v>
      </c>
      <c r="BN202" s="19">
        <v>0</v>
      </c>
      <c r="BO202" s="19">
        <v>0</v>
      </c>
      <c r="BP202" s="19">
        <v>0</v>
      </c>
      <c r="BQ202" s="19">
        <v>0</v>
      </c>
      <c r="BR202" s="19">
        <v>0</v>
      </c>
      <c r="BS202" s="19">
        <v>0</v>
      </c>
      <c r="BT202" s="19">
        <v>0</v>
      </c>
      <c r="BU202" s="19">
        <v>0</v>
      </c>
      <c r="BV202" s="26" t="str">
        <f t="shared" ref="BV202:BV203" si="89">G202</f>
        <v>05EC</v>
      </c>
      <c r="BW202" s="19">
        <v>0</v>
      </c>
      <c r="BX202" s="19">
        <v>0</v>
      </c>
      <c r="BY202" s="19">
        <v>0</v>
      </c>
      <c r="BZ202" s="19">
        <v>0</v>
      </c>
      <c r="CA202" s="18" t="str">
        <f t="shared" si="83"/>
        <v>11</v>
      </c>
      <c r="CB202" s="18" t="s">
        <v>25</v>
      </c>
      <c r="CC202" s="18">
        <f t="shared" si="82"/>
        <v>137</v>
      </c>
      <c r="CD202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7B010189AA012800650066006700680069006A006B006C006D006E00C900CA00CB00CC00CD00CE00CF00D000D100D2012D012E012F0130013101320133013401350136019101920193019401950196019701980199019A000000000000000000000000000000000000000000000000000000000000000000000000000005EC0000000000000000117D</v>
      </c>
      <c r="CE202" s="95">
        <v>201</v>
      </c>
      <c r="CF202" s="21"/>
      <c r="CG202" s="18" t="str">
        <f t="shared" si="85"/>
        <v>00</v>
      </c>
      <c r="CH202" s="18">
        <f t="shared" si="86"/>
        <v>0</v>
      </c>
      <c r="CI202" s="20"/>
      <c r="CJ202" s="21"/>
    </row>
    <row r="203" spans="1:88" ht="49.5">
      <c r="A203" s="27"/>
      <c r="B203" s="171"/>
      <c r="C203" s="168"/>
      <c r="D203" s="104"/>
      <c r="E203" s="16">
        <v>3</v>
      </c>
      <c r="F203" s="101" t="str">
        <f t="shared" si="67"/>
        <v>65535</v>
      </c>
      <c r="G203" s="25" t="s">
        <v>72</v>
      </c>
      <c r="H203" s="18" t="s">
        <v>18</v>
      </c>
      <c r="I203" s="18">
        <v>1</v>
      </c>
      <c r="J203" s="18">
        <v>1</v>
      </c>
      <c r="K203" s="18">
        <v>89</v>
      </c>
      <c r="L203" s="18" t="s">
        <v>505</v>
      </c>
      <c r="M203" s="18">
        <v>1</v>
      </c>
      <c r="N203" s="18">
        <v>28</v>
      </c>
      <c r="O203" s="19">
        <v>65</v>
      </c>
      <c r="P203" s="19">
        <v>66</v>
      </c>
      <c r="Q203" s="19">
        <v>67</v>
      </c>
      <c r="R203" s="19">
        <v>68</v>
      </c>
      <c r="S203" s="19">
        <v>69</v>
      </c>
      <c r="T203" s="19" t="s">
        <v>507</v>
      </c>
      <c r="U203" s="19" t="s">
        <v>508</v>
      </c>
      <c r="V203" s="19" t="s">
        <v>509</v>
      </c>
      <c r="W203" s="19" t="s">
        <v>510</v>
      </c>
      <c r="X203" s="19" t="s">
        <v>511</v>
      </c>
      <c r="Y203" s="19" t="s">
        <v>512</v>
      </c>
      <c r="Z203" s="19" t="s">
        <v>513</v>
      </c>
      <c r="AA203" s="19" t="s">
        <v>514</v>
      </c>
      <c r="AB203" s="19" t="s">
        <v>515</v>
      </c>
      <c r="AC203" s="19" t="s">
        <v>516</v>
      </c>
      <c r="AD203" s="19" t="s">
        <v>517</v>
      </c>
      <c r="AE203" s="19" t="s">
        <v>518</v>
      </c>
      <c r="AF203" s="19" t="s">
        <v>519</v>
      </c>
      <c r="AG203" s="19" t="s">
        <v>520</v>
      </c>
      <c r="AH203" s="19" t="s">
        <v>521</v>
      </c>
      <c r="AI203" s="19" t="s">
        <v>522</v>
      </c>
      <c r="AJ203" s="19" t="s">
        <v>523</v>
      </c>
      <c r="AK203" s="19" t="s">
        <v>524</v>
      </c>
      <c r="AL203" s="19">
        <v>130</v>
      </c>
      <c r="AM203" s="19">
        <v>131</v>
      </c>
      <c r="AN203" s="19">
        <v>132</v>
      </c>
      <c r="AO203" s="19">
        <v>133</v>
      </c>
      <c r="AP203" s="19">
        <v>134</v>
      </c>
      <c r="AQ203" s="19">
        <v>135</v>
      </c>
      <c r="AR203" s="19">
        <v>136</v>
      </c>
      <c r="AS203" s="19">
        <v>191</v>
      </c>
      <c r="AT203" s="19">
        <v>192</v>
      </c>
      <c r="AU203" s="19">
        <v>193</v>
      </c>
      <c r="AV203" s="19">
        <v>194</v>
      </c>
      <c r="AW203" s="19">
        <v>195</v>
      </c>
      <c r="AX203" s="19">
        <v>196</v>
      </c>
      <c r="AY203" s="19">
        <v>197</v>
      </c>
      <c r="AZ203" s="19">
        <v>198</v>
      </c>
      <c r="BA203" s="19">
        <v>199</v>
      </c>
      <c r="BB203" s="19" t="s">
        <v>525</v>
      </c>
      <c r="BC203" s="19">
        <v>0</v>
      </c>
      <c r="BD203" s="19">
        <v>0</v>
      </c>
      <c r="BE203" s="19">
        <v>0</v>
      </c>
      <c r="BF203" s="19">
        <v>0</v>
      </c>
      <c r="BG203" s="19">
        <v>0</v>
      </c>
      <c r="BH203" s="19">
        <v>0</v>
      </c>
      <c r="BI203" s="19">
        <v>0</v>
      </c>
      <c r="BJ203" s="19">
        <v>0</v>
      </c>
      <c r="BK203" s="19">
        <v>0</v>
      </c>
      <c r="BL203" s="19">
        <v>0</v>
      </c>
      <c r="BM203" s="19">
        <v>0</v>
      </c>
      <c r="BN203" s="19">
        <v>0</v>
      </c>
      <c r="BO203" s="19">
        <v>0</v>
      </c>
      <c r="BP203" s="19">
        <v>0</v>
      </c>
      <c r="BQ203" s="19">
        <v>0</v>
      </c>
      <c r="BR203" s="19">
        <v>0</v>
      </c>
      <c r="BS203" s="19">
        <v>0</v>
      </c>
      <c r="BT203" s="19">
        <v>0</v>
      </c>
      <c r="BU203" s="19">
        <v>0</v>
      </c>
      <c r="BV203" s="26" t="str">
        <f t="shared" si="89"/>
        <v>FFFF</v>
      </c>
      <c r="BW203" s="19">
        <v>0</v>
      </c>
      <c r="BX203" s="19">
        <v>0</v>
      </c>
      <c r="BY203" s="19">
        <v>0</v>
      </c>
      <c r="BZ203" s="19">
        <v>0</v>
      </c>
      <c r="CA203" s="18" t="str">
        <f t="shared" si="83"/>
        <v>04</v>
      </c>
      <c r="CB203" s="18" t="s">
        <v>25</v>
      </c>
      <c r="CC203" s="18">
        <f t="shared" si="82"/>
        <v>137</v>
      </c>
      <c r="CD203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7B010189AA012800650066006700680069006A006B006C006D006E00C900CA00CB00CC00CD00CE00CF00D000D100D2012D012E012F0130013101320133013401350136019101920193019401950196019701980199019A0000000000000000000000000000000000000000000000000000000000000000000000000000FFFF0000000000000000047D</v>
      </c>
      <c r="CE203" s="95">
        <v>202</v>
      </c>
      <c r="CF203" s="21"/>
      <c r="CG203" s="18" t="str">
        <f t="shared" si="85"/>
        <v>00</v>
      </c>
      <c r="CH203" s="18">
        <f t="shared" si="86"/>
        <v>0</v>
      </c>
      <c r="CI203" s="20"/>
      <c r="CJ203" s="21"/>
    </row>
    <row r="204" spans="1:88" ht="49.5">
      <c r="A204" s="27"/>
      <c r="B204" s="169">
        <v>127</v>
      </c>
      <c r="C204" s="105" t="s">
        <v>462</v>
      </c>
      <c r="D204" s="104" t="s">
        <v>738</v>
      </c>
      <c r="E204" s="16">
        <v>1</v>
      </c>
      <c r="F204" s="101" t="str">
        <f t="shared" si="67"/>
        <v>00000</v>
      </c>
      <c r="G204" s="25">
        <v>0</v>
      </c>
      <c r="H204" s="18" t="s">
        <v>18</v>
      </c>
      <c r="I204" s="18">
        <v>1</v>
      </c>
      <c r="J204" s="18">
        <v>1</v>
      </c>
      <c r="K204" s="18">
        <v>89</v>
      </c>
      <c r="L204" s="18" t="s">
        <v>505</v>
      </c>
      <c r="M204" s="18">
        <v>1</v>
      </c>
      <c r="N204" s="18">
        <v>28</v>
      </c>
      <c r="O204" s="19">
        <v>65</v>
      </c>
      <c r="P204" s="19">
        <v>66</v>
      </c>
      <c r="Q204" s="19">
        <v>67</v>
      </c>
      <c r="R204" s="19">
        <v>68</v>
      </c>
      <c r="S204" s="19">
        <v>69</v>
      </c>
      <c r="T204" s="19" t="s">
        <v>507</v>
      </c>
      <c r="U204" s="19" t="s">
        <v>508</v>
      </c>
      <c r="V204" s="19" t="s">
        <v>509</v>
      </c>
      <c r="W204" s="19" t="s">
        <v>510</v>
      </c>
      <c r="X204" s="19" t="s">
        <v>511</v>
      </c>
      <c r="Y204" s="19" t="s">
        <v>512</v>
      </c>
      <c r="Z204" s="19" t="s">
        <v>513</v>
      </c>
      <c r="AA204" s="19" t="s">
        <v>514</v>
      </c>
      <c r="AB204" s="19" t="s">
        <v>515</v>
      </c>
      <c r="AC204" s="19" t="s">
        <v>516</v>
      </c>
      <c r="AD204" s="19" t="s">
        <v>517</v>
      </c>
      <c r="AE204" s="19" t="s">
        <v>518</v>
      </c>
      <c r="AF204" s="19" t="s">
        <v>519</v>
      </c>
      <c r="AG204" s="19" t="s">
        <v>520</v>
      </c>
      <c r="AH204" s="19" t="s">
        <v>521</v>
      </c>
      <c r="AI204" s="19" t="s">
        <v>522</v>
      </c>
      <c r="AJ204" s="19" t="s">
        <v>523</v>
      </c>
      <c r="AK204" s="19" t="s">
        <v>524</v>
      </c>
      <c r="AL204" s="19">
        <v>130</v>
      </c>
      <c r="AM204" s="19">
        <v>131</v>
      </c>
      <c r="AN204" s="19">
        <v>132</v>
      </c>
      <c r="AO204" s="19">
        <v>133</v>
      </c>
      <c r="AP204" s="19">
        <v>134</v>
      </c>
      <c r="AQ204" s="19">
        <v>135</v>
      </c>
      <c r="AR204" s="19">
        <v>136</v>
      </c>
      <c r="AS204" s="19">
        <v>191</v>
      </c>
      <c r="AT204" s="19">
        <v>192</v>
      </c>
      <c r="AU204" s="19">
        <v>193</v>
      </c>
      <c r="AV204" s="19">
        <v>194</v>
      </c>
      <c r="AW204" s="19">
        <v>195</v>
      </c>
      <c r="AX204" s="19">
        <v>196</v>
      </c>
      <c r="AY204" s="19">
        <v>197</v>
      </c>
      <c r="AZ204" s="19">
        <v>198</v>
      </c>
      <c r="BA204" s="19">
        <v>199</v>
      </c>
      <c r="BB204" s="19" t="s">
        <v>525</v>
      </c>
      <c r="BC204" s="19">
        <v>0</v>
      </c>
      <c r="BD204" s="19">
        <v>0</v>
      </c>
      <c r="BE204" s="19">
        <v>0</v>
      </c>
      <c r="BF204" s="19">
        <v>0</v>
      </c>
      <c r="BG204" s="19">
        <v>0</v>
      </c>
      <c r="BH204" s="19">
        <v>0</v>
      </c>
      <c r="BI204" s="19">
        <v>0</v>
      </c>
      <c r="BJ204" s="19">
        <v>0</v>
      </c>
      <c r="BK204" s="19">
        <v>0</v>
      </c>
      <c r="BL204" s="19">
        <v>0</v>
      </c>
      <c r="BM204" s="19">
        <v>0</v>
      </c>
      <c r="BN204" s="19">
        <v>0</v>
      </c>
      <c r="BO204" s="19">
        <v>0</v>
      </c>
      <c r="BP204" s="19">
        <v>0</v>
      </c>
      <c r="BQ204" s="19">
        <v>0</v>
      </c>
      <c r="BR204" s="19">
        <v>0</v>
      </c>
      <c r="BS204" s="19">
        <v>0</v>
      </c>
      <c r="BT204" s="19">
        <v>0</v>
      </c>
      <c r="BU204" s="19">
        <v>0</v>
      </c>
      <c r="BV204" s="19">
        <v>0</v>
      </c>
      <c r="BW204" s="26">
        <f>G204</f>
        <v>0</v>
      </c>
      <c r="BX204" s="19">
        <v>0</v>
      </c>
      <c r="BY204" s="19">
        <v>0</v>
      </c>
      <c r="BZ204" s="19">
        <v>0</v>
      </c>
      <c r="CA204" s="18" t="str">
        <f t="shared" si="83"/>
        <v>05</v>
      </c>
      <c r="CB204" s="18" t="s">
        <v>25</v>
      </c>
      <c r="CC204" s="18">
        <f t="shared" si="82"/>
        <v>137</v>
      </c>
      <c r="CD204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204" s="95">
        <v>203</v>
      </c>
      <c r="CF204" s="21"/>
      <c r="CG204" s="18" t="str">
        <f t="shared" si="85"/>
        <v>00</v>
      </c>
      <c r="CH204" s="18">
        <f t="shared" si="86"/>
        <v>0</v>
      </c>
      <c r="CI204" s="20"/>
      <c r="CJ204" s="21"/>
    </row>
    <row r="205" spans="1:88" ht="49.5">
      <c r="A205" s="27"/>
      <c r="B205" s="170"/>
      <c r="C205" s="167" t="s">
        <v>711</v>
      </c>
      <c r="D205" s="104"/>
      <c r="E205" s="16">
        <v>2</v>
      </c>
      <c r="F205" s="101" t="str">
        <f t="shared" si="67"/>
        <v>01516</v>
      </c>
      <c r="G205" s="25" t="s">
        <v>527</v>
      </c>
      <c r="H205" s="18" t="s">
        <v>18</v>
      </c>
      <c r="I205" s="18">
        <v>1</v>
      </c>
      <c r="J205" s="18">
        <v>1</v>
      </c>
      <c r="K205" s="18">
        <v>89</v>
      </c>
      <c r="L205" s="18" t="s">
        <v>505</v>
      </c>
      <c r="M205" s="18">
        <v>1</v>
      </c>
      <c r="N205" s="18">
        <v>28</v>
      </c>
      <c r="O205" s="19">
        <v>65</v>
      </c>
      <c r="P205" s="19">
        <v>66</v>
      </c>
      <c r="Q205" s="19">
        <v>67</v>
      </c>
      <c r="R205" s="19">
        <v>68</v>
      </c>
      <c r="S205" s="19">
        <v>69</v>
      </c>
      <c r="T205" s="19" t="s">
        <v>507</v>
      </c>
      <c r="U205" s="19" t="s">
        <v>508</v>
      </c>
      <c r="V205" s="19" t="s">
        <v>509</v>
      </c>
      <c r="W205" s="19" t="s">
        <v>510</v>
      </c>
      <c r="X205" s="19" t="s">
        <v>511</v>
      </c>
      <c r="Y205" s="19" t="s">
        <v>512</v>
      </c>
      <c r="Z205" s="19" t="s">
        <v>513</v>
      </c>
      <c r="AA205" s="19" t="s">
        <v>514</v>
      </c>
      <c r="AB205" s="19" t="s">
        <v>515</v>
      </c>
      <c r="AC205" s="19" t="s">
        <v>516</v>
      </c>
      <c r="AD205" s="19" t="s">
        <v>517</v>
      </c>
      <c r="AE205" s="19" t="s">
        <v>518</v>
      </c>
      <c r="AF205" s="19" t="s">
        <v>519</v>
      </c>
      <c r="AG205" s="19" t="s">
        <v>520</v>
      </c>
      <c r="AH205" s="19" t="s">
        <v>521</v>
      </c>
      <c r="AI205" s="19" t="s">
        <v>522</v>
      </c>
      <c r="AJ205" s="19" t="s">
        <v>523</v>
      </c>
      <c r="AK205" s="19" t="s">
        <v>524</v>
      </c>
      <c r="AL205" s="19">
        <v>130</v>
      </c>
      <c r="AM205" s="19">
        <v>131</v>
      </c>
      <c r="AN205" s="19">
        <v>132</v>
      </c>
      <c r="AO205" s="19">
        <v>133</v>
      </c>
      <c r="AP205" s="19">
        <v>134</v>
      </c>
      <c r="AQ205" s="19">
        <v>135</v>
      </c>
      <c r="AR205" s="19">
        <v>136</v>
      </c>
      <c r="AS205" s="19">
        <v>191</v>
      </c>
      <c r="AT205" s="19">
        <v>192</v>
      </c>
      <c r="AU205" s="19">
        <v>193</v>
      </c>
      <c r="AV205" s="19">
        <v>194</v>
      </c>
      <c r="AW205" s="19">
        <v>195</v>
      </c>
      <c r="AX205" s="19">
        <v>196</v>
      </c>
      <c r="AY205" s="19">
        <v>197</v>
      </c>
      <c r="AZ205" s="19">
        <v>198</v>
      </c>
      <c r="BA205" s="19">
        <v>199</v>
      </c>
      <c r="BB205" s="19" t="s">
        <v>525</v>
      </c>
      <c r="BC205" s="19">
        <v>0</v>
      </c>
      <c r="BD205" s="19">
        <v>0</v>
      </c>
      <c r="BE205" s="19">
        <v>0</v>
      </c>
      <c r="BF205" s="19">
        <v>0</v>
      </c>
      <c r="BG205" s="19">
        <v>0</v>
      </c>
      <c r="BH205" s="19">
        <v>0</v>
      </c>
      <c r="BI205" s="19">
        <v>0</v>
      </c>
      <c r="BJ205" s="19">
        <v>0</v>
      </c>
      <c r="BK205" s="19">
        <v>0</v>
      </c>
      <c r="BL205" s="19">
        <v>0</v>
      </c>
      <c r="BM205" s="19">
        <v>0</v>
      </c>
      <c r="BN205" s="19">
        <v>0</v>
      </c>
      <c r="BO205" s="19">
        <v>0</v>
      </c>
      <c r="BP205" s="19">
        <v>0</v>
      </c>
      <c r="BQ205" s="19">
        <v>0</v>
      </c>
      <c r="BR205" s="19">
        <v>0</v>
      </c>
      <c r="BS205" s="19">
        <v>0</v>
      </c>
      <c r="BT205" s="19">
        <v>0</v>
      </c>
      <c r="BU205" s="19">
        <v>0</v>
      </c>
      <c r="BV205" s="19">
        <v>0</v>
      </c>
      <c r="BW205" s="26" t="str">
        <f t="shared" ref="BW205:BW206" si="90">G205</f>
        <v>05EC</v>
      </c>
      <c r="BX205" s="19">
        <v>0</v>
      </c>
      <c r="BY205" s="19">
        <v>0</v>
      </c>
      <c r="BZ205" s="19">
        <v>0</v>
      </c>
      <c r="CA205" s="18" t="str">
        <f t="shared" si="83"/>
        <v>11</v>
      </c>
      <c r="CB205" s="18" t="s">
        <v>25</v>
      </c>
      <c r="CC205" s="18">
        <f t="shared" si="82"/>
        <v>137</v>
      </c>
      <c r="CD205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7B010189AA012800650066006700680069006A006B006C006D006E00C900CA00CB00CC00CD00CE00CF00D000D100D2012D012E012F0130013101320133013401350136019101920193019401950196019701980199019A0000000000000000000000000000000000000000000000000000000000000000000000000000000005EC000000000000117D</v>
      </c>
      <c r="CE205" s="95">
        <v>204</v>
      </c>
      <c r="CF205" s="21"/>
      <c r="CG205" s="18" t="str">
        <f t="shared" si="85"/>
        <v>00</v>
      </c>
      <c r="CH205" s="18">
        <f t="shared" si="86"/>
        <v>0</v>
      </c>
      <c r="CI205" s="20"/>
      <c r="CJ205" s="21"/>
    </row>
    <row r="206" spans="1:88" ht="49.5">
      <c r="A206" s="27"/>
      <c r="B206" s="171"/>
      <c r="C206" s="168"/>
      <c r="D206" s="104"/>
      <c r="E206" s="16">
        <v>3</v>
      </c>
      <c r="F206" s="101" t="str">
        <f t="shared" si="67"/>
        <v>65535</v>
      </c>
      <c r="G206" s="25" t="s">
        <v>72</v>
      </c>
      <c r="H206" s="18" t="s">
        <v>18</v>
      </c>
      <c r="I206" s="18">
        <v>1</v>
      </c>
      <c r="J206" s="18">
        <v>1</v>
      </c>
      <c r="K206" s="18">
        <v>89</v>
      </c>
      <c r="L206" s="18" t="s">
        <v>505</v>
      </c>
      <c r="M206" s="18">
        <v>1</v>
      </c>
      <c r="N206" s="18">
        <v>28</v>
      </c>
      <c r="O206" s="19">
        <v>65</v>
      </c>
      <c r="P206" s="19">
        <v>66</v>
      </c>
      <c r="Q206" s="19">
        <v>67</v>
      </c>
      <c r="R206" s="19">
        <v>68</v>
      </c>
      <c r="S206" s="19">
        <v>69</v>
      </c>
      <c r="T206" s="19" t="s">
        <v>507</v>
      </c>
      <c r="U206" s="19" t="s">
        <v>508</v>
      </c>
      <c r="V206" s="19" t="s">
        <v>509</v>
      </c>
      <c r="W206" s="19" t="s">
        <v>510</v>
      </c>
      <c r="X206" s="19" t="s">
        <v>511</v>
      </c>
      <c r="Y206" s="19" t="s">
        <v>512</v>
      </c>
      <c r="Z206" s="19" t="s">
        <v>513</v>
      </c>
      <c r="AA206" s="19" t="s">
        <v>514</v>
      </c>
      <c r="AB206" s="19" t="s">
        <v>515</v>
      </c>
      <c r="AC206" s="19" t="s">
        <v>516</v>
      </c>
      <c r="AD206" s="19" t="s">
        <v>517</v>
      </c>
      <c r="AE206" s="19" t="s">
        <v>518</v>
      </c>
      <c r="AF206" s="19" t="s">
        <v>519</v>
      </c>
      <c r="AG206" s="19" t="s">
        <v>520</v>
      </c>
      <c r="AH206" s="19" t="s">
        <v>521</v>
      </c>
      <c r="AI206" s="19" t="s">
        <v>522</v>
      </c>
      <c r="AJ206" s="19" t="s">
        <v>523</v>
      </c>
      <c r="AK206" s="19" t="s">
        <v>524</v>
      </c>
      <c r="AL206" s="19">
        <v>130</v>
      </c>
      <c r="AM206" s="19">
        <v>131</v>
      </c>
      <c r="AN206" s="19">
        <v>132</v>
      </c>
      <c r="AO206" s="19">
        <v>133</v>
      </c>
      <c r="AP206" s="19">
        <v>134</v>
      </c>
      <c r="AQ206" s="19">
        <v>135</v>
      </c>
      <c r="AR206" s="19">
        <v>136</v>
      </c>
      <c r="AS206" s="19">
        <v>191</v>
      </c>
      <c r="AT206" s="19">
        <v>192</v>
      </c>
      <c r="AU206" s="19">
        <v>193</v>
      </c>
      <c r="AV206" s="19">
        <v>194</v>
      </c>
      <c r="AW206" s="19">
        <v>195</v>
      </c>
      <c r="AX206" s="19">
        <v>196</v>
      </c>
      <c r="AY206" s="19">
        <v>197</v>
      </c>
      <c r="AZ206" s="19">
        <v>198</v>
      </c>
      <c r="BA206" s="19">
        <v>199</v>
      </c>
      <c r="BB206" s="19" t="s">
        <v>525</v>
      </c>
      <c r="BC206" s="19">
        <v>0</v>
      </c>
      <c r="BD206" s="19">
        <v>0</v>
      </c>
      <c r="BE206" s="19">
        <v>0</v>
      </c>
      <c r="BF206" s="19">
        <v>0</v>
      </c>
      <c r="BG206" s="19">
        <v>0</v>
      </c>
      <c r="BH206" s="19">
        <v>0</v>
      </c>
      <c r="BI206" s="19">
        <v>0</v>
      </c>
      <c r="BJ206" s="19">
        <v>0</v>
      </c>
      <c r="BK206" s="19">
        <v>0</v>
      </c>
      <c r="BL206" s="19">
        <v>0</v>
      </c>
      <c r="BM206" s="19">
        <v>0</v>
      </c>
      <c r="BN206" s="19">
        <v>0</v>
      </c>
      <c r="BO206" s="19">
        <v>0</v>
      </c>
      <c r="BP206" s="19">
        <v>0</v>
      </c>
      <c r="BQ206" s="19">
        <v>0</v>
      </c>
      <c r="BR206" s="19">
        <v>0</v>
      </c>
      <c r="BS206" s="19">
        <v>0</v>
      </c>
      <c r="BT206" s="19">
        <v>0</v>
      </c>
      <c r="BU206" s="19">
        <v>0</v>
      </c>
      <c r="BV206" s="19">
        <v>0</v>
      </c>
      <c r="BW206" s="26" t="str">
        <f t="shared" si="90"/>
        <v>FFFF</v>
      </c>
      <c r="BX206" s="19">
        <v>0</v>
      </c>
      <c r="BY206" s="19">
        <v>0</v>
      </c>
      <c r="BZ206" s="19">
        <v>0</v>
      </c>
      <c r="CA206" s="18" t="str">
        <f t="shared" si="83"/>
        <v>04</v>
      </c>
      <c r="CB206" s="18" t="s">
        <v>25</v>
      </c>
      <c r="CC206" s="18">
        <f t="shared" si="82"/>
        <v>137</v>
      </c>
      <c r="CD206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7B010189AA012800650066006700680069006A006B006C006D006E00C900CA00CB00CC00CD00CE00CF00D000D100D2012D012E012F0130013101320133013401350136019101920193019401950196019701980199019A00000000000000000000000000000000000000000000000000000000000000000000000000000000FFFF000000000000047D</v>
      </c>
      <c r="CE206" s="95">
        <v>205</v>
      </c>
      <c r="CF206" s="21"/>
      <c r="CG206" s="18" t="str">
        <f t="shared" si="85"/>
        <v>00</v>
      </c>
      <c r="CH206" s="18">
        <f t="shared" si="86"/>
        <v>0</v>
      </c>
      <c r="CI206" s="20"/>
      <c r="CJ206" s="21"/>
    </row>
    <row r="207" spans="1:88" ht="49.5">
      <c r="A207" s="27"/>
      <c r="B207" s="169">
        <v>129</v>
      </c>
      <c r="C207" s="105" t="s">
        <v>462</v>
      </c>
      <c r="D207" s="104" t="s">
        <v>738</v>
      </c>
      <c r="E207" s="16">
        <v>1</v>
      </c>
      <c r="F207" s="101" t="str">
        <f t="shared" si="67"/>
        <v>00000</v>
      </c>
      <c r="G207" s="25">
        <v>0</v>
      </c>
      <c r="H207" s="18" t="s">
        <v>18</v>
      </c>
      <c r="I207" s="18">
        <v>1</v>
      </c>
      <c r="J207" s="18">
        <v>1</v>
      </c>
      <c r="K207" s="18">
        <v>89</v>
      </c>
      <c r="L207" s="18" t="s">
        <v>505</v>
      </c>
      <c r="M207" s="18">
        <v>1</v>
      </c>
      <c r="N207" s="18">
        <v>28</v>
      </c>
      <c r="O207" s="19">
        <v>65</v>
      </c>
      <c r="P207" s="19">
        <v>66</v>
      </c>
      <c r="Q207" s="19">
        <v>67</v>
      </c>
      <c r="R207" s="19">
        <v>68</v>
      </c>
      <c r="S207" s="19">
        <v>69</v>
      </c>
      <c r="T207" s="19" t="s">
        <v>507</v>
      </c>
      <c r="U207" s="19" t="s">
        <v>508</v>
      </c>
      <c r="V207" s="19" t="s">
        <v>509</v>
      </c>
      <c r="W207" s="19" t="s">
        <v>510</v>
      </c>
      <c r="X207" s="19" t="s">
        <v>511</v>
      </c>
      <c r="Y207" s="19" t="s">
        <v>512</v>
      </c>
      <c r="Z207" s="19" t="s">
        <v>513</v>
      </c>
      <c r="AA207" s="19" t="s">
        <v>514</v>
      </c>
      <c r="AB207" s="19" t="s">
        <v>515</v>
      </c>
      <c r="AC207" s="19" t="s">
        <v>516</v>
      </c>
      <c r="AD207" s="19" t="s">
        <v>517</v>
      </c>
      <c r="AE207" s="19" t="s">
        <v>518</v>
      </c>
      <c r="AF207" s="19" t="s">
        <v>519</v>
      </c>
      <c r="AG207" s="19" t="s">
        <v>520</v>
      </c>
      <c r="AH207" s="19" t="s">
        <v>521</v>
      </c>
      <c r="AI207" s="19" t="s">
        <v>522</v>
      </c>
      <c r="AJ207" s="19" t="s">
        <v>523</v>
      </c>
      <c r="AK207" s="19" t="s">
        <v>524</v>
      </c>
      <c r="AL207" s="19">
        <v>130</v>
      </c>
      <c r="AM207" s="19">
        <v>131</v>
      </c>
      <c r="AN207" s="19">
        <v>132</v>
      </c>
      <c r="AO207" s="19">
        <v>133</v>
      </c>
      <c r="AP207" s="19">
        <v>134</v>
      </c>
      <c r="AQ207" s="19">
        <v>135</v>
      </c>
      <c r="AR207" s="19">
        <v>136</v>
      </c>
      <c r="AS207" s="19">
        <v>191</v>
      </c>
      <c r="AT207" s="19">
        <v>192</v>
      </c>
      <c r="AU207" s="19">
        <v>193</v>
      </c>
      <c r="AV207" s="19">
        <v>194</v>
      </c>
      <c r="AW207" s="19">
        <v>195</v>
      </c>
      <c r="AX207" s="19">
        <v>196</v>
      </c>
      <c r="AY207" s="19">
        <v>197</v>
      </c>
      <c r="AZ207" s="19">
        <v>198</v>
      </c>
      <c r="BA207" s="19">
        <v>199</v>
      </c>
      <c r="BB207" s="19" t="s">
        <v>525</v>
      </c>
      <c r="BC207" s="19">
        <v>0</v>
      </c>
      <c r="BD207" s="19">
        <v>0</v>
      </c>
      <c r="BE207" s="19">
        <v>0</v>
      </c>
      <c r="BF207" s="19">
        <v>0</v>
      </c>
      <c r="BG207" s="19">
        <v>0</v>
      </c>
      <c r="BH207" s="19">
        <v>0</v>
      </c>
      <c r="BI207" s="19">
        <v>0</v>
      </c>
      <c r="BJ207" s="19">
        <v>0</v>
      </c>
      <c r="BK207" s="19">
        <v>0</v>
      </c>
      <c r="BL207" s="19">
        <v>0</v>
      </c>
      <c r="BM207" s="19">
        <v>0</v>
      </c>
      <c r="BN207" s="19">
        <v>0</v>
      </c>
      <c r="BO207" s="19">
        <v>0</v>
      </c>
      <c r="BP207" s="19">
        <v>0</v>
      </c>
      <c r="BQ207" s="19">
        <v>0</v>
      </c>
      <c r="BR207" s="19">
        <v>0</v>
      </c>
      <c r="BS207" s="19">
        <v>0</v>
      </c>
      <c r="BT207" s="19">
        <v>0</v>
      </c>
      <c r="BU207" s="19">
        <v>0</v>
      </c>
      <c r="BV207" s="19">
        <v>0</v>
      </c>
      <c r="BW207" s="19">
        <v>0</v>
      </c>
      <c r="BX207" s="26">
        <f>G207</f>
        <v>0</v>
      </c>
      <c r="BY207" s="19">
        <v>0</v>
      </c>
      <c r="BZ207" s="19">
        <v>0</v>
      </c>
      <c r="CA207" s="18" t="str">
        <f t="shared" si="83"/>
        <v>05</v>
      </c>
      <c r="CB207" s="18" t="s">
        <v>25</v>
      </c>
      <c r="CC207" s="18">
        <f t="shared" si="82"/>
        <v>137</v>
      </c>
      <c r="CD207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207" s="95">
        <v>206</v>
      </c>
      <c r="CF207" s="21"/>
      <c r="CG207" s="18" t="str">
        <f t="shared" si="85"/>
        <v>00</v>
      </c>
      <c r="CH207" s="18">
        <f t="shared" si="86"/>
        <v>0</v>
      </c>
      <c r="CI207" s="20"/>
      <c r="CJ207" s="21"/>
    </row>
    <row r="208" spans="1:88" ht="49.5">
      <c r="A208" s="27"/>
      <c r="B208" s="170"/>
      <c r="C208" s="167" t="s">
        <v>711</v>
      </c>
      <c r="D208" s="104"/>
      <c r="E208" s="16">
        <v>2</v>
      </c>
      <c r="F208" s="101" t="str">
        <f t="shared" si="67"/>
        <v>01516</v>
      </c>
      <c r="G208" s="25" t="s">
        <v>527</v>
      </c>
      <c r="H208" s="18" t="s">
        <v>18</v>
      </c>
      <c r="I208" s="18">
        <v>1</v>
      </c>
      <c r="J208" s="18">
        <v>1</v>
      </c>
      <c r="K208" s="18">
        <v>89</v>
      </c>
      <c r="L208" s="18" t="s">
        <v>505</v>
      </c>
      <c r="M208" s="18">
        <v>1</v>
      </c>
      <c r="N208" s="18">
        <v>28</v>
      </c>
      <c r="O208" s="19">
        <v>65</v>
      </c>
      <c r="P208" s="19">
        <v>66</v>
      </c>
      <c r="Q208" s="19">
        <v>67</v>
      </c>
      <c r="R208" s="19">
        <v>68</v>
      </c>
      <c r="S208" s="19">
        <v>69</v>
      </c>
      <c r="T208" s="19" t="s">
        <v>507</v>
      </c>
      <c r="U208" s="19" t="s">
        <v>508</v>
      </c>
      <c r="V208" s="19" t="s">
        <v>509</v>
      </c>
      <c r="W208" s="19" t="s">
        <v>510</v>
      </c>
      <c r="X208" s="19" t="s">
        <v>511</v>
      </c>
      <c r="Y208" s="19" t="s">
        <v>512</v>
      </c>
      <c r="Z208" s="19" t="s">
        <v>513</v>
      </c>
      <c r="AA208" s="19" t="s">
        <v>514</v>
      </c>
      <c r="AB208" s="19" t="s">
        <v>515</v>
      </c>
      <c r="AC208" s="19" t="s">
        <v>516</v>
      </c>
      <c r="AD208" s="19" t="s">
        <v>517</v>
      </c>
      <c r="AE208" s="19" t="s">
        <v>518</v>
      </c>
      <c r="AF208" s="19" t="s">
        <v>519</v>
      </c>
      <c r="AG208" s="19" t="s">
        <v>520</v>
      </c>
      <c r="AH208" s="19" t="s">
        <v>521</v>
      </c>
      <c r="AI208" s="19" t="s">
        <v>522</v>
      </c>
      <c r="AJ208" s="19" t="s">
        <v>523</v>
      </c>
      <c r="AK208" s="19" t="s">
        <v>524</v>
      </c>
      <c r="AL208" s="19">
        <v>130</v>
      </c>
      <c r="AM208" s="19">
        <v>131</v>
      </c>
      <c r="AN208" s="19">
        <v>132</v>
      </c>
      <c r="AO208" s="19">
        <v>133</v>
      </c>
      <c r="AP208" s="19">
        <v>134</v>
      </c>
      <c r="AQ208" s="19">
        <v>135</v>
      </c>
      <c r="AR208" s="19">
        <v>136</v>
      </c>
      <c r="AS208" s="19">
        <v>191</v>
      </c>
      <c r="AT208" s="19">
        <v>192</v>
      </c>
      <c r="AU208" s="19">
        <v>193</v>
      </c>
      <c r="AV208" s="19">
        <v>194</v>
      </c>
      <c r="AW208" s="19">
        <v>195</v>
      </c>
      <c r="AX208" s="19">
        <v>196</v>
      </c>
      <c r="AY208" s="19">
        <v>197</v>
      </c>
      <c r="AZ208" s="19">
        <v>198</v>
      </c>
      <c r="BA208" s="19">
        <v>199</v>
      </c>
      <c r="BB208" s="19" t="s">
        <v>525</v>
      </c>
      <c r="BC208" s="19">
        <v>0</v>
      </c>
      <c r="BD208" s="19">
        <v>0</v>
      </c>
      <c r="BE208" s="19">
        <v>0</v>
      </c>
      <c r="BF208" s="19">
        <v>0</v>
      </c>
      <c r="BG208" s="19">
        <v>0</v>
      </c>
      <c r="BH208" s="19">
        <v>0</v>
      </c>
      <c r="BI208" s="19">
        <v>0</v>
      </c>
      <c r="BJ208" s="19">
        <v>0</v>
      </c>
      <c r="BK208" s="19">
        <v>0</v>
      </c>
      <c r="BL208" s="19">
        <v>0</v>
      </c>
      <c r="BM208" s="19">
        <v>0</v>
      </c>
      <c r="BN208" s="19">
        <v>0</v>
      </c>
      <c r="BO208" s="19">
        <v>0</v>
      </c>
      <c r="BP208" s="19">
        <v>0</v>
      </c>
      <c r="BQ208" s="19">
        <v>0</v>
      </c>
      <c r="BR208" s="19">
        <v>0</v>
      </c>
      <c r="BS208" s="19">
        <v>0</v>
      </c>
      <c r="BT208" s="19">
        <v>0</v>
      </c>
      <c r="BU208" s="19">
        <v>0</v>
      </c>
      <c r="BV208" s="19">
        <v>0</v>
      </c>
      <c r="BW208" s="19">
        <v>0</v>
      </c>
      <c r="BX208" s="26" t="str">
        <f t="shared" ref="BX208:BX209" si="91">G208</f>
        <v>05EC</v>
      </c>
      <c r="BY208" s="19">
        <v>0</v>
      </c>
      <c r="BZ208" s="19">
        <v>0</v>
      </c>
      <c r="CA208" s="18" t="str">
        <f t="shared" si="83"/>
        <v>11</v>
      </c>
      <c r="CB208" s="18" t="s">
        <v>25</v>
      </c>
      <c r="CC208" s="18">
        <f t="shared" si="82"/>
        <v>137</v>
      </c>
      <c r="CD208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7B010189AA012800650066006700680069006A006B006C006D006E00C900CA00CB00CC00CD00CE00CF00D000D100D2012D012E012F0130013101320133013401350136019101920193019401950196019701980199019A00000000000000000000000000000000000000000000000000000000000000000000000000000000000005EC00000000117D</v>
      </c>
      <c r="CE208" s="95">
        <v>207</v>
      </c>
      <c r="CF208" s="21"/>
      <c r="CG208" s="18" t="str">
        <f t="shared" si="85"/>
        <v>00</v>
      </c>
      <c r="CH208" s="18">
        <f t="shared" si="86"/>
        <v>0</v>
      </c>
      <c r="CI208" s="20"/>
      <c r="CJ208" s="21"/>
    </row>
    <row r="209" spans="1:88" ht="49.5">
      <c r="A209" s="27"/>
      <c r="B209" s="171"/>
      <c r="C209" s="168"/>
      <c r="D209" s="104"/>
      <c r="E209" s="16">
        <v>3</v>
      </c>
      <c r="F209" s="101" t="str">
        <f t="shared" si="67"/>
        <v>65535</v>
      </c>
      <c r="G209" s="25" t="s">
        <v>72</v>
      </c>
      <c r="H209" s="18" t="s">
        <v>18</v>
      </c>
      <c r="I209" s="18">
        <v>1</v>
      </c>
      <c r="J209" s="18">
        <v>1</v>
      </c>
      <c r="K209" s="18">
        <v>89</v>
      </c>
      <c r="L209" s="18" t="s">
        <v>505</v>
      </c>
      <c r="M209" s="18">
        <v>1</v>
      </c>
      <c r="N209" s="18">
        <v>28</v>
      </c>
      <c r="O209" s="19">
        <v>65</v>
      </c>
      <c r="P209" s="19">
        <v>66</v>
      </c>
      <c r="Q209" s="19">
        <v>67</v>
      </c>
      <c r="R209" s="19">
        <v>68</v>
      </c>
      <c r="S209" s="19">
        <v>69</v>
      </c>
      <c r="T209" s="19" t="s">
        <v>507</v>
      </c>
      <c r="U209" s="19" t="s">
        <v>508</v>
      </c>
      <c r="V209" s="19" t="s">
        <v>509</v>
      </c>
      <c r="W209" s="19" t="s">
        <v>510</v>
      </c>
      <c r="X209" s="19" t="s">
        <v>511</v>
      </c>
      <c r="Y209" s="19" t="s">
        <v>512</v>
      </c>
      <c r="Z209" s="19" t="s">
        <v>513</v>
      </c>
      <c r="AA209" s="19" t="s">
        <v>514</v>
      </c>
      <c r="AB209" s="19" t="s">
        <v>515</v>
      </c>
      <c r="AC209" s="19" t="s">
        <v>516</v>
      </c>
      <c r="AD209" s="19" t="s">
        <v>517</v>
      </c>
      <c r="AE209" s="19" t="s">
        <v>518</v>
      </c>
      <c r="AF209" s="19" t="s">
        <v>519</v>
      </c>
      <c r="AG209" s="19" t="s">
        <v>520</v>
      </c>
      <c r="AH209" s="19" t="s">
        <v>521</v>
      </c>
      <c r="AI209" s="19" t="s">
        <v>522</v>
      </c>
      <c r="AJ209" s="19" t="s">
        <v>523</v>
      </c>
      <c r="AK209" s="19" t="s">
        <v>524</v>
      </c>
      <c r="AL209" s="19">
        <v>130</v>
      </c>
      <c r="AM209" s="19">
        <v>131</v>
      </c>
      <c r="AN209" s="19">
        <v>132</v>
      </c>
      <c r="AO209" s="19">
        <v>133</v>
      </c>
      <c r="AP209" s="19">
        <v>134</v>
      </c>
      <c r="AQ209" s="19">
        <v>135</v>
      </c>
      <c r="AR209" s="19">
        <v>136</v>
      </c>
      <c r="AS209" s="19">
        <v>191</v>
      </c>
      <c r="AT209" s="19">
        <v>192</v>
      </c>
      <c r="AU209" s="19">
        <v>193</v>
      </c>
      <c r="AV209" s="19">
        <v>194</v>
      </c>
      <c r="AW209" s="19">
        <v>195</v>
      </c>
      <c r="AX209" s="19">
        <v>196</v>
      </c>
      <c r="AY209" s="19">
        <v>197</v>
      </c>
      <c r="AZ209" s="19">
        <v>198</v>
      </c>
      <c r="BA209" s="19">
        <v>199</v>
      </c>
      <c r="BB209" s="19" t="s">
        <v>525</v>
      </c>
      <c r="BC209" s="19">
        <v>0</v>
      </c>
      <c r="BD209" s="19">
        <v>0</v>
      </c>
      <c r="BE209" s="19">
        <v>0</v>
      </c>
      <c r="BF209" s="19">
        <v>0</v>
      </c>
      <c r="BG209" s="19">
        <v>0</v>
      </c>
      <c r="BH209" s="19">
        <v>0</v>
      </c>
      <c r="BI209" s="19">
        <v>0</v>
      </c>
      <c r="BJ209" s="19">
        <v>0</v>
      </c>
      <c r="BK209" s="19">
        <v>0</v>
      </c>
      <c r="BL209" s="19">
        <v>0</v>
      </c>
      <c r="BM209" s="19">
        <v>0</v>
      </c>
      <c r="BN209" s="19">
        <v>0</v>
      </c>
      <c r="BO209" s="19">
        <v>0</v>
      </c>
      <c r="BP209" s="19">
        <v>0</v>
      </c>
      <c r="BQ209" s="19">
        <v>0</v>
      </c>
      <c r="BR209" s="19">
        <v>0</v>
      </c>
      <c r="BS209" s="19">
        <v>0</v>
      </c>
      <c r="BT209" s="19">
        <v>0</v>
      </c>
      <c r="BU209" s="19">
        <v>0</v>
      </c>
      <c r="BV209" s="19">
        <v>0</v>
      </c>
      <c r="BW209" s="19">
        <v>0</v>
      </c>
      <c r="BX209" s="26" t="str">
        <f t="shared" si="91"/>
        <v>FFFF</v>
      </c>
      <c r="BY209" s="19">
        <v>0</v>
      </c>
      <c r="BZ209" s="19">
        <v>0</v>
      </c>
      <c r="CA209" s="18" t="str">
        <f t="shared" si="83"/>
        <v>04</v>
      </c>
      <c r="CB209" s="18" t="s">
        <v>25</v>
      </c>
      <c r="CC209" s="18">
        <f t="shared" si="82"/>
        <v>137</v>
      </c>
      <c r="CD209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7B010189AA012800650066006700680069006A006B006C006D006E00C900CA00CB00CC00CD00CE00CF00D000D100D2012D012E012F0130013101320133013401350136019101920193019401950196019701980199019A000000000000000000000000000000000000000000000000000000000000000000000000000000000000FFFF00000000047D</v>
      </c>
      <c r="CE209" s="95">
        <v>208</v>
      </c>
      <c r="CF209" s="21"/>
      <c r="CG209" s="18" t="str">
        <f t="shared" si="85"/>
        <v>00</v>
      </c>
      <c r="CH209" s="18">
        <f t="shared" si="86"/>
        <v>0</v>
      </c>
      <c r="CI209" s="20"/>
      <c r="CJ209" s="21"/>
    </row>
    <row r="210" spans="1:88" ht="49.5">
      <c r="A210" s="27"/>
      <c r="B210" s="169">
        <v>131</v>
      </c>
      <c r="C210" s="105" t="s">
        <v>462</v>
      </c>
      <c r="D210" s="104" t="s">
        <v>738</v>
      </c>
      <c r="E210" s="16">
        <v>1</v>
      </c>
      <c r="F210" s="101" t="str">
        <f t="shared" si="67"/>
        <v>00000</v>
      </c>
      <c r="G210" s="25">
        <v>0</v>
      </c>
      <c r="H210" s="18" t="s">
        <v>18</v>
      </c>
      <c r="I210" s="18">
        <v>1</v>
      </c>
      <c r="J210" s="18">
        <v>1</v>
      </c>
      <c r="K210" s="18">
        <v>89</v>
      </c>
      <c r="L210" s="18" t="s">
        <v>505</v>
      </c>
      <c r="M210" s="18">
        <v>1</v>
      </c>
      <c r="N210" s="18">
        <v>28</v>
      </c>
      <c r="O210" s="19">
        <v>65</v>
      </c>
      <c r="P210" s="19">
        <v>66</v>
      </c>
      <c r="Q210" s="19">
        <v>67</v>
      </c>
      <c r="R210" s="19">
        <v>68</v>
      </c>
      <c r="S210" s="19">
        <v>69</v>
      </c>
      <c r="T210" s="19" t="s">
        <v>507</v>
      </c>
      <c r="U210" s="19" t="s">
        <v>508</v>
      </c>
      <c r="V210" s="19" t="s">
        <v>509</v>
      </c>
      <c r="W210" s="19" t="s">
        <v>510</v>
      </c>
      <c r="X210" s="19" t="s">
        <v>511</v>
      </c>
      <c r="Y210" s="19" t="s">
        <v>512</v>
      </c>
      <c r="Z210" s="19" t="s">
        <v>513</v>
      </c>
      <c r="AA210" s="19" t="s">
        <v>514</v>
      </c>
      <c r="AB210" s="19" t="s">
        <v>515</v>
      </c>
      <c r="AC210" s="19" t="s">
        <v>516</v>
      </c>
      <c r="AD210" s="19" t="s">
        <v>517</v>
      </c>
      <c r="AE210" s="19" t="s">
        <v>518</v>
      </c>
      <c r="AF210" s="19" t="s">
        <v>519</v>
      </c>
      <c r="AG210" s="19" t="s">
        <v>520</v>
      </c>
      <c r="AH210" s="19" t="s">
        <v>521</v>
      </c>
      <c r="AI210" s="19" t="s">
        <v>522</v>
      </c>
      <c r="AJ210" s="19" t="s">
        <v>523</v>
      </c>
      <c r="AK210" s="19" t="s">
        <v>524</v>
      </c>
      <c r="AL210" s="19">
        <v>130</v>
      </c>
      <c r="AM210" s="19">
        <v>131</v>
      </c>
      <c r="AN210" s="19">
        <v>132</v>
      </c>
      <c r="AO210" s="19">
        <v>133</v>
      </c>
      <c r="AP210" s="19">
        <v>134</v>
      </c>
      <c r="AQ210" s="19">
        <v>135</v>
      </c>
      <c r="AR210" s="19">
        <v>136</v>
      </c>
      <c r="AS210" s="19">
        <v>191</v>
      </c>
      <c r="AT210" s="19">
        <v>192</v>
      </c>
      <c r="AU210" s="19">
        <v>193</v>
      </c>
      <c r="AV210" s="19">
        <v>194</v>
      </c>
      <c r="AW210" s="19">
        <v>195</v>
      </c>
      <c r="AX210" s="19">
        <v>196</v>
      </c>
      <c r="AY210" s="19">
        <v>197</v>
      </c>
      <c r="AZ210" s="19">
        <v>198</v>
      </c>
      <c r="BA210" s="19">
        <v>199</v>
      </c>
      <c r="BB210" s="19" t="s">
        <v>525</v>
      </c>
      <c r="BC210" s="19">
        <v>0</v>
      </c>
      <c r="BD210" s="19">
        <v>0</v>
      </c>
      <c r="BE210" s="19">
        <v>0</v>
      </c>
      <c r="BF210" s="19">
        <v>0</v>
      </c>
      <c r="BG210" s="19">
        <v>0</v>
      </c>
      <c r="BH210" s="19">
        <v>0</v>
      </c>
      <c r="BI210" s="19">
        <v>0</v>
      </c>
      <c r="BJ210" s="19">
        <v>0</v>
      </c>
      <c r="BK210" s="19">
        <v>0</v>
      </c>
      <c r="BL210" s="19">
        <v>0</v>
      </c>
      <c r="BM210" s="19">
        <v>0</v>
      </c>
      <c r="BN210" s="19">
        <v>0</v>
      </c>
      <c r="BO210" s="19">
        <v>0</v>
      </c>
      <c r="BP210" s="19">
        <v>0</v>
      </c>
      <c r="BQ210" s="19">
        <v>0</v>
      </c>
      <c r="BR210" s="19">
        <v>0</v>
      </c>
      <c r="BS210" s="19">
        <v>0</v>
      </c>
      <c r="BT210" s="19">
        <v>0</v>
      </c>
      <c r="BU210" s="19">
        <v>0</v>
      </c>
      <c r="BV210" s="19">
        <v>0</v>
      </c>
      <c r="BW210" s="19">
        <v>0</v>
      </c>
      <c r="BX210" s="19">
        <v>0</v>
      </c>
      <c r="BY210" s="26">
        <f>G210</f>
        <v>0</v>
      </c>
      <c r="BZ210" s="19">
        <v>0</v>
      </c>
      <c r="CA210" s="18" t="str">
        <f t="shared" si="83"/>
        <v>05</v>
      </c>
      <c r="CB210" s="18" t="s">
        <v>25</v>
      </c>
      <c r="CC210" s="18">
        <f t="shared" si="82"/>
        <v>137</v>
      </c>
      <c r="CD210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210" s="95">
        <v>209</v>
      </c>
      <c r="CF210" s="21"/>
      <c r="CG210" s="18" t="str">
        <f t="shared" si="85"/>
        <v>00</v>
      </c>
      <c r="CH210" s="18">
        <f t="shared" si="86"/>
        <v>0</v>
      </c>
      <c r="CI210" s="20"/>
      <c r="CJ210" s="21"/>
    </row>
    <row r="211" spans="1:88" ht="49.5">
      <c r="A211" s="27"/>
      <c r="B211" s="170"/>
      <c r="C211" s="167" t="s">
        <v>711</v>
      </c>
      <c r="D211" s="104"/>
      <c r="E211" s="16">
        <v>2</v>
      </c>
      <c r="F211" s="101" t="str">
        <f t="shared" si="67"/>
        <v>01516</v>
      </c>
      <c r="G211" s="25" t="s">
        <v>527</v>
      </c>
      <c r="H211" s="18" t="s">
        <v>18</v>
      </c>
      <c r="I211" s="18">
        <v>1</v>
      </c>
      <c r="J211" s="18">
        <v>1</v>
      </c>
      <c r="K211" s="18">
        <v>89</v>
      </c>
      <c r="L211" s="18" t="s">
        <v>505</v>
      </c>
      <c r="M211" s="18">
        <v>1</v>
      </c>
      <c r="N211" s="18">
        <v>28</v>
      </c>
      <c r="O211" s="19">
        <v>65</v>
      </c>
      <c r="P211" s="19">
        <v>66</v>
      </c>
      <c r="Q211" s="19">
        <v>67</v>
      </c>
      <c r="R211" s="19">
        <v>68</v>
      </c>
      <c r="S211" s="19">
        <v>69</v>
      </c>
      <c r="T211" s="19" t="s">
        <v>507</v>
      </c>
      <c r="U211" s="19" t="s">
        <v>508</v>
      </c>
      <c r="V211" s="19" t="s">
        <v>509</v>
      </c>
      <c r="W211" s="19" t="s">
        <v>510</v>
      </c>
      <c r="X211" s="19" t="s">
        <v>511</v>
      </c>
      <c r="Y211" s="19" t="s">
        <v>512</v>
      </c>
      <c r="Z211" s="19" t="s">
        <v>513</v>
      </c>
      <c r="AA211" s="19" t="s">
        <v>514</v>
      </c>
      <c r="AB211" s="19" t="s">
        <v>515</v>
      </c>
      <c r="AC211" s="19" t="s">
        <v>516</v>
      </c>
      <c r="AD211" s="19" t="s">
        <v>517</v>
      </c>
      <c r="AE211" s="19" t="s">
        <v>518</v>
      </c>
      <c r="AF211" s="19" t="s">
        <v>519</v>
      </c>
      <c r="AG211" s="19" t="s">
        <v>520</v>
      </c>
      <c r="AH211" s="19" t="s">
        <v>521</v>
      </c>
      <c r="AI211" s="19" t="s">
        <v>522</v>
      </c>
      <c r="AJ211" s="19" t="s">
        <v>523</v>
      </c>
      <c r="AK211" s="19" t="s">
        <v>524</v>
      </c>
      <c r="AL211" s="19">
        <v>130</v>
      </c>
      <c r="AM211" s="19">
        <v>131</v>
      </c>
      <c r="AN211" s="19">
        <v>132</v>
      </c>
      <c r="AO211" s="19">
        <v>133</v>
      </c>
      <c r="AP211" s="19">
        <v>134</v>
      </c>
      <c r="AQ211" s="19">
        <v>135</v>
      </c>
      <c r="AR211" s="19">
        <v>136</v>
      </c>
      <c r="AS211" s="19">
        <v>191</v>
      </c>
      <c r="AT211" s="19">
        <v>192</v>
      </c>
      <c r="AU211" s="19">
        <v>193</v>
      </c>
      <c r="AV211" s="19">
        <v>194</v>
      </c>
      <c r="AW211" s="19">
        <v>195</v>
      </c>
      <c r="AX211" s="19">
        <v>196</v>
      </c>
      <c r="AY211" s="19">
        <v>197</v>
      </c>
      <c r="AZ211" s="19">
        <v>198</v>
      </c>
      <c r="BA211" s="19">
        <v>199</v>
      </c>
      <c r="BB211" s="19" t="s">
        <v>525</v>
      </c>
      <c r="BC211" s="19">
        <v>0</v>
      </c>
      <c r="BD211" s="19">
        <v>0</v>
      </c>
      <c r="BE211" s="19">
        <v>0</v>
      </c>
      <c r="BF211" s="19">
        <v>0</v>
      </c>
      <c r="BG211" s="19">
        <v>0</v>
      </c>
      <c r="BH211" s="19">
        <v>0</v>
      </c>
      <c r="BI211" s="19">
        <v>0</v>
      </c>
      <c r="BJ211" s="19">
        <v>0</v>
      </c>
      <c r="BK211" s="19">
        <v>0</v>
      </c>
      <c r="BL211" s="19">
        <v>0</v>
      </c>
      <c r="BM211" s="19">
        <v>0</v>
      </c>
      <c r="BN211" s="19">
        <v>0</v>
      </c>
      <c r="BO211" s="19">
        <v>0</v>
      </c>
      <c r="BP211" s="19">
        <v>0</v>
      </c>
      <c r="BQ211" s="19">
        <v>0</v>
      </c>
      <c r="BR211" s="19">
        <v>0</v>
      </c>
      <c r="BS211" s="19">
        <v>0</v>
      </c>
      <c r="BT211" s="19">
        <v>0</v>
      </c>
      <c r="BU211" s="19">
        <v>0</v>
      </c>
      <c r="BV211" s="19">
        <v>0</v>
      </c>
      <c r="BW211" s="19">
        <v>0</v>
      </c>
      <c r="BX211" s="19">
        <v>0</v>
      </c>
      <c r="BY211" s="26" t="str">
        <f t="shared" ref="BY211:BY212" si="92">G211</f>
        <v>05EC</v>
      </c>
      <c r="BZ211" s="19">
        <v>0</v>
      </c>
      <c r="CA211" s="18" t="str">
        <f t="shared" si="83"/>
        <v>11</v>
      </c>
      <c r="CB211" s="18" t="s">
        <v>25</v>
      </c>
      <c r="CC211" s="18">
        <f t="shared" si="82"/>
        <v>137</v>
      </c>
      <c r="CD211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7B010189AA012800650066006700680069006A006B006C006D006E00C900CA00CB00CC00CD00CE00CF00D000D100D2012D012E012F0130013101320133013401350136019101920193019401950196019701980199019A000000000000000000000000000000000000000000000000000000000000000000000000000000000000000005EC0000117D</v>
      </c>
      <c r="CE211" s="95">
        <v>210</v>
      </c>
      <c r="CF211" s="21"/>
      <c r="CG211" s="18" t="str">
        <f t="shared" si="85"/>
        <v>00</v>
      </c>
      <c r="CH211" s="18">
        <f t="shared" si="86"/>
        <v>0</v>
      </c>
      <c r="CI211" s="20"/>
      <c r="CJ211" s="21"/>
    </row>
    <row r="212" spans="1:88" ht="49.5">
      <c r="A212" s="27"/>
      <c r="B212" s="171"/>
      <c r="C212" s="168"/>
      <c r="D212" s="104"/>
      <c r="E212" s="16">
        <v>3</v>
      </c>
      <c r="F212" s="101" t="str">
        <f t="shared" si="67"/>
        <v>65535</v>
      </c>
      <c r="G212" s="25" t="s">
        <v>72</v>
      </c>
      <c r="H212" s="18" t="s">
        <v>18</v>
      </c>
      <c r="I212" s="18">
        <v>1</v>
      </c>
      <c r="J212" s="18">
        <v>1</v>
      </c>
      <c r="K212" s="18">
        <v>89</v>
      </c>
      <c r="L212" s="18" t="s">
        <v>505</v>
      </c>
      <c r="M212" s="18">
        <v>1</v>
      </c>
      <c r="N212" s="18">
        <v>28</v>
      </c>
      <c r="O212" s="19">
        <v>65</v>
      </c>
      <c r="P212" s="19">
        <v>66</v>
      </c>
      <c r="Q212" s="19">
        <v>67</v>
      </c>
      <c r="R212" s="19">
        <v>68</v>
      </c>
      <c r="S212" s="19">
        <v>69</v>
      </c>
      <c r="T212" s="19" t="s">
        <v>507</v>
      </c>
      <c r="U212" s="19" t="s">
        <v>508</v>
      </c>
      <c r="V212" s="19" t="s">
        <v>509</v>
      </c>
      <c r="W212" s="19" t="s">
        <v>510</v>
      </c>
      <c r="X212" s="19" t="s">
        <v>511</v>
      </c>
      <c r="Y212" s="19" t="s">
        <v>512</v>
      </c>
      <c r="Z212" s="19" t="s">
        <v>513</v>
      </c>
      <c r="AA212" s="19" t="s">
        <v>514</v>
      </c>
      <c r="AB212" s="19" t="s">
        <v>515</v>
      </c>
      <c r="AC212" s="19" t="s">
        <v>516</v>
      </c>
      <c r="AD212" s="19" t="s">
        <v>517</v>
      </c>
      <c r="AE212" s="19" t="s">
        <v>518</v>
      </c>
      <c r="AF212" s="19" t="s">
        <v>519</v>
      </c>
      <c r="AG212" s="19" t="s">
        <v>520</v>
      </c>
      <c r="AH212" s="19" t="s">
        <v>521</v>
      </c>
      <c r="AI212" s="19" t="s">
        <v>522</v>
      </c>
      <c r="AJ212" s="19" t="s">
        <v>523</v>
      </c>
      <c r="AK212" s="19" t="s">
        <v>524</v>
      </c>
      <c r="AL212" s="19">
        <v>130</v>
      </c>
      <c r="AM212" s="19">
        <v>131</v>
      </c>
      <c r="AN212" s="19">
        <v>132</v>
      </c>
      <c r="AO212" s="19">
        <v>133</v>
      </c>
      <c r="AP212" s="19">
        <v>134</v>
      </c>
      <c r="AQ212" s="19">
        <v>135</v>
      </c>
      <c r="AR212" s="19">
        <v>136</v>
      </c>
      <c r="AS212" s="19">
        <v>191</v>
      </c>
      <c r="AT212" s="19">
        <v>192</v>
      </c>
      <c r="AU212" s="19">
        <v>193</v>
      </c>
      <c r="AV212" s="19">
        <v>194</v>
      </c>
      <c r="AW212" s="19">
        <v>195</v>
      </c>
      <c r="AX212" s="19">
        <v>196</v>
      </c>
      <c r="AY212" s="19">
        <v>197</v>
      </c>
      <c r="AZ212" s="19">
        <v>198</v>
      </c>
      <c r="BA212" s="19">
        <v>199</v>
      </c>
      <c r="BB212" s="19" t="s">
        <v>525</v>
      </c>
      <c r="BC212" s="19">
        <v>0</v>
      </c>
      <c r="BD212" s="19">
        <v>0</v>
      </c>
      <c r="BE212" s="19">
        <v>0</v>
      </c>
      <c r="BF212" s="19">
        <v>0</v>
      </c>
      <c r="BG212" s="19">
        <v>0</v>
      </c>
      <c r="BH212" s="19">
        <v>0</v>
      </c>
      <c r="BI212" s="19">
        <v>0</v>
      </c>
      <c r="BJ212" s="19">
        <v>0</v>
      </c>
      <c r="BK212" s="19">
        <v>0</v>
      </c>
      <c r="BL212" s="19">
        <v>0</v>
      </c>
      <c r="BM212" s="19">
        <v>0</v>
      </c>
      <c r="BN212" s="19">
        <v>0</v>
      </c>
      <c r="BO212" s="19">
        <v>0</v>
      </c>
      <c r="BP212" s="19">
        <v>0</v>
      </c>
      <c r="BQ212" s="19">
        <v>0</v>
      </c>
      <c r="BR212" s="19">
        <v>0</v>
      </c>
      <c r="BS212" s="19">
        <v>0</v>
      </c>
      <c r="BT212" s="19">
        <v>0</v>
      </c>
      <c r="BU212" s="19">
        <v>0</v>
      </c>
      <c r="BV212" s="19">
        <v>0</v>
      </c>
      <c r="BW212" s="19">
        <v>0</v>
      </c>
      <c r="BX212" s="19">
        <v>0</v>
      </c>
      <c r="BY212" s="26" t="str">
        <f t="shared" si="92"/>
        <v>FFFF</v>
      </c>
      <c r="BZ212" s="19">
        <v>0</v>
      </c>
      <c r="CA212" s="18" t="str">
        <f t="shared" si="83"/>
        <v>04</v>
      </c>
      <c r="CB212" s="18" t="s">
        <v>25</v>
      </c>
      <c r="CC212" s="18">
        <f t="shared" si="82"/>
        <v>137</v>
      </c>
      <c r="CD212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7B010189AA012800650066006700680069006A006B006C006D006E00C900CA00CB00CC00CD00CE00CF00D000D100D2012D012E012F0130013101320133013401350136019101920193019401950196019701980199019A0000000000000000000000000000000000000000000000000000000000000000000000000000000000000000FFFF0000047D</v>
      </c>
      <c r="CE212" s="95">
        <v>211</v>
      </c>
      <c r="CF212" s="21"/>
      <c r="CG212" s="18" t="str">
        <f t="shared" si="85"/>
        <v>00</v>
      </c>
      <c r="CH212" s="18">
        <f t="shared" si="86"/>
        <v>0</v>
      </c>
      <c r="CI212" s="20"/>
      <c r="CJ212" s="21"/>
    </row>
    <row r="213" spans="1:88" ht="49.5">
      <c r="A213" s="27"/>
      <c r="B213" s="169">
        <v>133</v>
      </c>
      <c r="C213" s="105" t="s">
        <v>462</v>
      </c>
      <c r="D213" s="104" t="s">
        <v>738</v>
      </c>
      <c r="E213" s="16">
        <v>1</v>
      </c>
      <c r="F213" s="101" t="str">
        <f t="shared" si="67"/>
        <v>00000</v>
      </c>
      <c r="G213" s="25">
        <v>0</v>
      </c>
      <c r="H213" s="18" t="s">
        <v>18</v>
      </c>
      <c r="I213" s="18">
        <v>1</v>
      </c>
      <c r="J213" s="18">
        <v>1</v>
      </c>
      <c r="K213" s="18">
        <v>89</v>
      </c>
      <c r="L213" s="18" t="s">
        <v>505</v>
      </c>
      <c r="M213" s="18">
        <v>1</v>
      </c>
      <c r="N213" s="18">
        <v>28</v>
      </c>
      <c r="O213" s="19">
        <v>65</v>
      </c>
      <c r="P213" s="19">
        <v>66</v>
      </c>
      <c r="Q213" s="19">
        <v>67</v>
      </c>
      <c r="R213" s="19">
        <v>68</v>
      </c>
      <c r="S213" s="19">
        <v>69</v>
      </c>
      <c r="T213" s="19" t="s">
        <v>507</v>
      </c>
      <c r="U213" s="19" t="s">
        <v>508</v>
      </c>
      <c r="V213" s="19" t="s">
        <v>509</v>
      </c>
      <c r="W213" s="19" t="s">
        <v>510</v>
      </c>
      <c r="X213" s="19" t="s">
        <v>511</v>
      </c>
      <c r="Y213" s="19" t="s">
        <v>512</v>
      </c>
      <c r="Z213" s="19" t="s">
        <v>513</v>
      </c>
      <c r="AA213" s="19" t="s">
        <v>514</v>
      </c>
      <c r="AB213" s="19" t="s">
        <v>515</v>
      </c>
      <c r="AC213" s="19" t="s">
        <v>516</v>
      </c>
      <c r="AD213" s="19" t="s">
        <v>517</v>
      </c>
      <c r="AE213" s="19" t="s">
        <v>518</v>
      </c>
      <c r="AF213" s="19" t="s">
        <v>519</v>
      </c>
      <c r="AG213" s="19" t="s">
        <v>520</v>
      </c>
      <c r="AH213" s="19" t="s">
        <v>521</v>
      </c>
      <c r="AI213" s="19" t="s">
        <v>522</v>
      </c>
      <c r="AJ213" s="19" t="s">
        <v>523</v>
      </c>
      <c r="AK213" s="19" t="s">
        <v>524</v>
      </c>
      <c r="AL213" s="19">
        <v>130</v>
      </c>
      <c r="AM213" s="19">
        <v>131</v>
      </c>
      <c r="AN213" s="19">
        <v>132</v>
      </c>
      <c r="AO213" s="19">
        <v>133</v>
      </c>
      <c r="AP213" s="19">
        <v>134</v>
      </c>
      <c r="AQ213" s="19">
        <v>135</v>
      </c>
      <c r="AR213" s="19">
        <v>136</v>
      </c>
      <c r="AS213" s="19">
        <v>191</v>
      </c>
      <c r="AT213" s="19">
        <v>192</v>
      </c>
      <c r="AU213" s="19">
        <v>193</v>
      </c>
      <c r="AV213" s="19">
        <v>194</v>
      </c>
      <c r="AW213" s="19">
        <v>195</v>
      </c>
      <c r="AX213" s="19">
        <v>196</v>
      </c>
      <c r="AY213" s="19">
        <v>197</v>
      </c>
      <c r="AZ213" s="19">
        <v>198</v>
      </c>
      <c r="BA213" s="19">
        <v>199</v>
      </c>
      <c r="BB213" s="19" t="s">
        <v>525</v>
      </c>
      <c r="BC213" s="19">
        <v>0</v>
      </c>
      <c r="BD213" s="19">
        <v>0</v>
      </c>
      <c r="BE213" s="19">
        <v>0</v>
      </c>
      <c r="BF213" s="19">
        <v>0</v>
      </c>
      <c r="BG213" s="19">
        <v>0</v>
      </c>
      <c r="BH213" s="19">
        <v>0</v>
      </c>
      <c r="BI213" s="19">
        <v>0</v>
      </c>
      <c r="BJ213" s="19">
        <v>0</v>
      </c>
      <c r="BK213" s="19">
        <v>0</v>
      </c>
      <c r="BL213" s="19">
        <v>0</v>
      </c>
      <c r="BM213" s="19">
        <v>0</v>
      </c>
      <c r="BN213" s="19">
        <v>0</v>
      </c>
      <c r="BO213" s="19">
        <v>0</v>
      </c>
      <c r="BP213" s="19">
        <v>0</v>
      </c>
      <c r="BQ213" s="19">
        <v>0</v>
      </c>
      <c r="BR213" s="19">
        <v>0</v>
      </c>
      <c r="BS213" s="19">
        <v>0</v>
      </c>
      <c r="BT213" s="19">
        <v>0</v>
      </c>
      <c r="BU213" s="19">
        <v>0</v>
      </c>
      <c r="BV213" s="19">
        <v>0</v>
      </c>
      <c r="BW213" s="19">
        <v>0</v>
      </c>
      <c r="BX213" s="19">
        <v>0</v>
      </c>
      <c r="BY213" s="19">
        <v>0</v>
      </c>
      <c r="BZ213" s="26">
        <f>G213</f>
        <v>0</v>
      </c>
      <c r="CA213" s="18" t="str">
        <f t="shared" si="83"/>
        <v>05</v>
      </c>
      <c r="CB213" s="18" t="s">
        <v>25</v>
      </c>
      <c r="CC213" s="18">
        <f t="shared" si="82"/>
        <v>137</v>
      </c>
      <c r="CD213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213" s="95">
        <v>212</v>
      </c>
      <c r="CF213" s="21"/>
      <c r="CG213" s="18" t="str">
        <f t="shared" si="85"/>
        <v>00</v>
      </c>
      <c r="CH213" s="18">
        <f t="shared" si="86"/>
        <v>0</v>
      </c>
      <c r="CI213" s="20"/>
      <c r="CJ213" s="21"/>
    </row>
    <row r="214" spans="1:88" ht="49.5">
      <c r="A214" s="27"/>
      <c r="B214" s="170"/>
      <c r="C214" s="167" t="s">
        <v>711</v>
      </c>
      <c r="D214" s="104"/>
      <c r="E214" s="16">
        <v>2</v>
      </c>
      <c r="F214" s="101" t="str">
        <f t="shared" si="67"/>
        <v>01516</v>
      </c>
      <c r="G214" s="25" t="s">
        <v>527</v>
      </c>
      <c r="H214" s="18" t="s">
        <v>18</v>
      </c>
      <c r="I214" s="18">
        <v>1</v>
      </c>
      <c r="J214" s="18">
        <v>1</v>
      </c>
      <c r="K214" s="18">
        <v>89</v>
      </c>
      <c r="L214" s="18" t="s">
        <v>505</v>
      </c>
      <c r="M214" s="18">
        <v>1</v>
      </c>
      <c r="N214" s="18">
        <v>28</v>
      </c>
      <c r="O214" s="19">
        <v>65</v>
      </c>
      <c r="P214" s="19">
        <v>66</v>
      </c>
      <c r="Q214" s="19">
        <v>67</v>
      </c>
      <c r="R214" s="19">
        <v>68</v>
      </c>
      <c r="S214" s="19">
        <v>69</v>
      </c>
      <c r="T214" s="19" t="s">
        <v>507</v>
      </c>
      <c r="U214" s="19" t="s">
        <v>508</v>
      </c>
      <c r="V214" s="19" t="s">
        <v>509</v>
      </c>
      <c r="W214" s="19" t="s">
        <v>510</v>
      </c>
      <c r="X214" s="19" t="s">
        <v>511</v>
      </c>
      <c r="Y214" s="19" t="s">
        <v>512</v>
      </c>
      <c r="Z214" s="19" t="s">
        <v>513</v>
      </c>
      <c r="AA214" s="19" t="s">
        <v>514</v>
      </c>
      <c r="AB214" s="19" t="s">
        <v>515</v>
      </c>
      <c r="AC214" s="19" t="s">
        <v>516</v>
      </c>
      <c r="AD214" s="19" t="s">
        <v>517</v>
      </c>
      <c r="AE214" s="19" t="s">
        <v>518</v>
      </c>
      <c r="AF214" s="19" t="s">
        <v>519</v>
      </c>
      <c r="AG214" s="19" t="s">
        <v>520</v>
      </c>
      <c r="AH214" s="19" t="s">
        <v>521</v>
      </c>
      <c r="AI214" s="19" t="s">
        <v>522</v>
      </c>
      <c r="AJ214" s="19" t="s">
        <v>523</v>
      </c>
      <c r="AK214" s="19" t="s">
        <v>524</v>
      </c>
      <c r="AL214" s="19">
        <v>130</v>
      </c>
      <c r="AM214" s="19">
        <v>131</v>
      </c>
      <c r="AN214" s="19">
        <v>132</v>
      </c>
      <c r="AO214" s="19">
        <v>133</v>
      </c>
      <c r="AP214" s="19">
        <v>134</v>
      </c>
      <c r="AQ214" s="19">
        <v>135</v>
      </c>
      <c r="AR214" s="19">
        <v>136</v>
      </c>
      <c r="AS214" s="19">
        <v>191</v>
      </c>
      <c r="AT214" s="19">
        <v>192</v>
      </c>
      <c r="AU214" s="19">
        <v>193</v>
      </c>
      <c r="AV214" s="19">
        <v>194</v>
      </c>
      <c r="AW214" s="19">
        <v>195</v>
      </c>
      <c r="AX214" s="19">
        <v>196</v>
      </c>
      <c r="AY214" s="19">
        <v>197</v>
      </c>
      <c r="AZ214" s="19">
        <v>198</v>
      </c>
      <c r="BA214" s="19">
        <v>199</v>
      </c>
      <c r="BB214" s="19" t="s">
        <v>525</v>
      </c>
      <c r="BC214" s="19">
        <v>0</v>
      </c>
      <c r="BD214" s="19">
        <v>0</v>
      </c>
      <c r="BE214" s="19">
        <v>0</v>
      </c>
      <c r="BF214" s="19">
        <v>0</v>
      </c>
      <c r="BG214" s="19">
        <v>0</v>
      </c>
      <c r="BH214" s="19">
        <v>0</v>
      </c>
      <c r="BI214" s="19">
        <v>0</v>
      </c>
      <c r="BJ214" s="19">
        <v>0</v>
      </c>
      <c r="BK214" s="19">
        <v>0</v>
      </c>
      <c r="BL214" s="19">
        <v>0</v>
      </c>
      <c r="BM214" s="19">
        <v>0</v>
      </c>
      <c r="BN214" s="19">
        <v>0</v>
      </c>
      <c r="BO214" s="19">
        <v>0</v>
      </c>
      <c r="BP214" s="19">
        <v>0</v>
      </c>
      <c r="BQ214" s="19">
        <v>0</v>
      </c>
      <c r="BR214" s="19">
        <v>0</v>
      </c>
      <c r="BS214" s="19">
        <v>0</v>
      </c>
      <c r="BT214" s="19">
        <v>0</v>
      </c>
      <c r="BU214" s="19">
        <v>0</v>
      </c>
      <c r="BV214" s="19">
        <v>0</v>
      </c>
      <c r="BW214" s="19">
        <v>0</v>
      </c>
      <c r="BX214" s="19">
        <v>0</v>
      </c>
      <c r="BY214" s="19">
        <v>0</v>
      </c>
      <c r="BZ214" s="26" t="str">
        <f t="shared" ref="BZ214:BZ215" si="93">G214</f>
        <v>05EC</v>
      </c>
      <c r="CA214" s="18" t="str">
        <f t="shared" si="83"/>
        <v>11</v>
      </c>
      <c r="CB214" s="18" t="s">
        <v>25</v>
      </c>
      <c r="CC214" s="18">
        <f t="shared" si="82"/>
        <v>137</v>
      </c>
      <c r="CD214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7B010189AA012800650066006700680069006A006B006C006D006E00C900CA00CB00CC00CD00CE00CF00D000D100D2012D012E012F0130013101320133013401350136019101920193019401950196019701980199019A0000000000000000000000000000000000000000000000000000000000000000000000000000000000000000000005EC117D</v>
      </c>
      <c r="CE214" s="95">
        <v>213</v>
      </c>
      <c r="CF214" s="21"/>
      <c r="CG214" s="18" t="str">
        <f t="shared" si="85"/>
        <v>00</v>
      </c>
      <c r="CH214" s="18">
        <f t="shared" si="86"/>
        <v>0</v>
      </c>
      <c r="CI214" s="20"/>
      <c r="CJ214" s="21"/>
    </row>
    <row r="215" spans="1:88" ht="49.5">
      <c r="A215" s="27"/>
      <c r="B215" s="171"/>
      <c r="C215" s="168"/>
      <c r="D215" s="104"/>
      <c r="E215" s="16">
        <v>3</v>
      </c>
      <c r="F215" s="101" t="str">
        <f t="shared" si="67"/>
        <v>65535</v>
      </c>
      <c r="G215" s="25" t="s">
        <v>72</v>
      </c>
      <c r="H215" s="18" t="s">
        <v>18</v>
      </c>
      <c r="I215" s="18">
        <v>1</v>
      </c>
      <c r="J215" s="18">
        <v>1</v>
      </c>
      <c r="K215" s="18">
        <v>89</v>
      </c>
      <c r="L215" s="18" t="s">
        <v>505</v>
      </c>
      <c r="M215" s="18">
        <v>1</v>
      </c>
      <c r="N215" s="18">
        <v>28</v>
      </c>
      <c r="O215" s="19">
        <v>65</v>
      </c>
      <c r="P215" s="19">
        <v>66</v>
      </c>
      <c r="Q215" s="19">
        <v>67</v>
      </c>
      <c r="R215" s="19">
        <v>68</v>
      </c>
      <c r="S215" s="19">
        <v>69</v>
      </c>
      <c r="T215" s="19" t="s">
        <v>507</v>
      </c>
      <c r="U215" s="19" t="s">
        <v>508</v>
      </c>
      <c r="V215" s="19" t="s">
        <v>509</v>
      </c>
      <c r="W215" s="19" t="s">
        <v>510</v>
      </c>
      <c r="X215" s="19" t="s">
        <v>511</v>
      </c>
      <c r="Y215" s="19" t="s">
        <v>512</v>
      </c>
      <c r="Z215" s="19" t="s">
        <v>513</v>
      </c>
      <c r="AA215" s="19" t="s">
        <v>514</v>
      </c>
      <c r="AB215" s="19" t="s">
        <v>515</v>
      </c>
      <c r="AC215" s="19" t="s">
        <v>516</v>
      </c>
      <c r="AD215" s="19" t="s">
        <v>517</v>
      </c>
      <c r="AE215" s="19" t="s">
        <v>518</v>
      </c>
      <c r="AF215" s="19" t="s">
        <v>519</v>
      </c>
      <c r="AG215" s="19" t="s">
        <v>520</v>
      </c>
      <c r="AH215" s="19" t="s">
        <v>521</v>
      </c>
      <c r="AI215" s="19" t="s">
        <v>522</v>
      </c>
      <c r="AJ215" s="19" t="s">
        <v>523</v>
      </c>
      <c r="AK215" s="19" t="s">
        <v>524</v>
      </c>
      <c r="AL215" s="19">
        <v>130</v>
      </c>
      <c r="AM215" s="19">
        <v>131</v>
      </c>
      <c r="AN215" s="19">
        <v>132</v>
      </c>
      <c r="AO215" s="19">
        <v>133</v>
      </c>
      <c r="AP215" s="19">
        <v>134</v>
      </c>
      <c r="AQ215" s="19">
        <v>135</v>
      </c>
      <c r="AR215" s="19">
        <v>136</v>
      </c>
      <c r="AS215" s="19">
        <v>191</v>
      </c>
      <c r="AT215" s="19">
        <v>192</v>
      </c>
      <c r="AU215" s="19">
        <v>193</v>
      </c>
      <c r="AV215" s="19">
        <v>194</v>
      </c>
      <c r="AW215" s="19">
        <v>195</v>
      </c>
      <c r="AX215" s="19">
        <v>196</v>
      </c>
      <c r="AY215" s="19">
        <v>197</v>
      </c>
      <c r="AZ215" s="19">
        <v>198</v>
      </c>
      <c r="BA215" s="19">
        <v>199</v>
      </c>
      <c r="BB215" s="19" t="s">
        <v>525</v>
      </c>
      <c r="BC215" s="19">
        <v>0</v>
      </c>
      <c r="BD215" s="19">
        <v>0</v>
      </c>
      <c r="BE215" s="19">
        <v>0</v>
      </c>
      <c r="BF215" s="19">
        <v>0</v>
      </c>
      <c r="BG215" s="19">
        <v>0</v>
      </c>
      <c r="BH215" s="19">
        <v>0</v>
      </c>
      <c r="BI215" s="19">
        <v>0</v>
      </c>
      <c r="BJ215" s="19">
        <v>0</v>
      </c>
      <c r="BK215" s="19">
        <v>0</v>
      </c>
      <c r="BL215" s="19">
        <v>0</v>
      </c>
      <c r="BM215" s="19">
        <v>0</v>
      </c>
      <c r="BN215" s="19">
        <v>0</v>
      </c>
      <c r="BO215" s="19">
        <v>0</v>
      </c>
      <c r="BP215" s="19">
        <v>0</v>
      </c>
      <c r="BQ215" s="19">
        <v>0</v>
      </c>
      <c r="BR215" s="19">
        <v>0</v>
      </c>
      <c r="BS215" s="19">
        <v>0</v>
      </c>
      <c r="BT215" s="19">
        <v>0</v>
      </c>
      <c r="BU215" s="19">
        <v>0</v>
      </c>
      <c r="BV215" s="19">
        <v>0</v>
      </c>
      <c r="BW215" s="19">
        <v>0</v>
      </c>
      <c r="BX215" s="19">
        <v>0</v>
      </c>
      <c r="BY215" s="19">
        <v>0</v>
      </c>
      <c r="BZ215" s="26" t="str">
        <f t="shared" si="93"/>
        <v>FFFF</v>
      </c>
      <c r="CA215" s="18" t="str">
        <f t="shared" si="83"/>
        <v>04</v>
      </c>
      <c r="CB215" s="18" t="s">
        <v>25</v>
      </c>
      <c r="CC215" s="18">
        <f t="shared" si="82"/>
        <v>137</v>
      </c>
      <c r="CD215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7B010189AA012800650066006700680069006A006B006C006D006E00C900CA00CB00CC00CD00CE00CF00D000D100D2012D012E012F0130013101320133013401350136019101920193019401950196019701980199019A00000000000000000000000000000000000000000000000000000000000000000000000000000000000000000000FFFF047D</v>
      </c>
      <c r="CE215" s="95">
        <v>214</v>
      </c>
      <c r="CF215" s="21"/>
      <c r="CG215" s="18" t="str">
        <f t="shared" si="85"/>
        <v>00</v>
      </c>
      <c r="CH215" s="18">
        <f t="shared" si="86"/>
        <v>0</v>
      </c>
      <c r="CI215" s="20"/>
      <c r="CJ215" s="21"/>
    </row>
    <row r="216" spans="1:88" ht="49.5">
      <c r="A216" s="27"/>
      <c r="B216" s="169">
        <v>135</v>
      </c>
      <c r="C216" s="105" t="s">
        <v>258</v>
      </c>
      <c r="D216" s="104" t="s">
        <v>720</v>
      </c>
      <c r="E216" s="16">
        <v>1</v>
      </c>
      <c r="F216" s="101" t="str">
        <f t="shared" ref="F216:F221" si="94">TEXT(HEX2DEC(G216),"000")</f>
        <v>000</v>
      </c>
      <c r="G216" s="22">
        <v>0</v>
      </c>
      <c r="H216" s="18" t="s">
        <v>18</v>
      </c>
      <c r="I216" s="18">
        <v>1</v>
      </c>
      <c r="J216" s="18">
        <v>1</v>
      </c>
      <c r="K216" s="18">
        <v>89</v>
      </c>
      <c r="L216" s="18" t="s">
        <v>505</v>
      </c>
      <c r="M216" s="18">
        <v>1</v>
      </c>
      <c r="N216" s="18">
        <v>28</v>
      </c>
      <c r="O216" s="19">
        <v>65</v>
      </c>
      <c r="P216" s="19">
        <v>66</v>
      </c>
      <c r="Q216" s="19">
        <v>67</v>
      </c>
      <c r="R216" s="19">
        <v>68</v>
      </c>
      <c r="S216" s="19">
        <v>69</v>
      </c>
      <c r="T216" s="19" t="s">
        <v>507</v>
      </c>
      <c r="U216" s="19" t="s">
        <v>508</v>
      </c>
      <c r="V216" s="19" t="s">
        <v>509</v>
      </c>
      <c r="W216" s="19" t="s">
        <v>510</v>
      </c>
      <c r="X216" s="19" t="s">
        <v>511</v>
      </c>
      <c r="Y216" s="19" t="s">
        <v>512</v>
      </c>
      <c r="Z216" s="19" t="s">
        <v>513</v>
      </c>
      <c r="AA216" s="19" t="s">
        <v>514</v>
      </c>
      <c r="AB216" s="19" t="s">
        <v>515</v>
      </c>
      <c r="AC216" s="19" t="s">
        <v>516</v>
      </c>
      <c r="AD216" s="19" t="s">
        <v>517</v>
      </c>
      <c r="AE216" s="19" t="s">
        <v>518</v>
      </c>
      <c r="AF216" s="19" t="s">
        <v>519</v>
      </c>
      <c r="AG216" s="19" t="s">
        <v>520</v>
      </c>
      <c r="AH216" s="19" t="s">
        <v>521</v>
      </c>
      <c r="AI216" s="19" t="s">
        <v>522</v>
      </c>
      <c r="AJ216" s="19" t="s">
        <v>523</v>
      </c>
      <c r="AK216" s="19" t="s">
        <v>524</v>
      </c>
      <c r="AL216" s="19">
        <v>130</v>
      </c>
      <c r="AM216" s="19">
        <v>131</v>
      </c>
      <c r="AN216" s="19">
        <v>132</v>
      </c>
      <c r="AO216" s="19">
        <v>133</v>
      </c>
      <c r="AP216" s="19">
        <v>134</v>
      </c>
      <c r="AQ216" s="19">
        <v>135</v>
      </c>
      <c r="AR216" s="19">
        <v>136</v>
      </c>
      <c r="AS216" s="19">
        <v>191</v>
      </c>
      <c r="AT216" s="19">
        <v>192</v>
      </c>
      <c r="AU216" s="19">
        <v>193</v>
      </c>
      <c r="AV216" s="19">
        <v>194</v>
      </c>
      <c r="AW216" s="19">
        <v>195</v>
      </c>
      <c r="AX216" s="19">
        <v>196</v>
      </c>
      <c r="AY216" s="19">
        <v>197</v>
      </c>
      <c r="AZ216" s="19">
        <v>198</v>
      </c>
      <c r="BA216" s="19">
        <v>199</v>
      </c>
      <c r="BB216" s="19" t="s">
        <v>525</v>
      </c>
      <c r="BC216" s="19">
        <v>0</v>
      </c>
      <c r="BD216" s="19">
        <v>0</v>
      </c>
      <c r="BE216" s="19">
        <v>0</v>
      </c>
      <c r="BF216" s="19">
        <v>0</v>
      </c>
      <c r="BG216" s="19">
        <v>0</v>
      </c>
      <c r="BH216" s="19">
        <v>0</v>
      </c>
      <c r="BI216" s="19">
        <v>0</v>
      </c>
      <c r="BJ216" s="19">
        <v>0</v>
      </c>
      <c r="BK216" s="19">
        <v>0</v>
      </c>
      <c r="BL216" s="19">
        <v>0</v>
      </c>
      <c r="BM216" s="19">
        <v>0</v>
      </c>
      <c r="BN216" s="19">
        <v>0</v>
      </c>
      <c r="BO216" s="19">
        <v>0</v>
      </c>
      <c r="BP216" s="19">
        <v>0</v>
      </c>
      <c r="BQ216" s="19">
        <v>0</v>
      </c>
      <c r="BR216" s="19">
        <v>0</v>
      </c>
      <c r="BS216" s="19">
        <v>0</v>
      </c>
      <c r="BT216" s="19">
        <v>0</v>
      </c>
      <c r="BU216" s="19">
        <v>0</v>
      </c>
      <c r="BV216" s="19">
        <v>0</v>
      </c>
      <c r="BW216" s="19">
        <v>0</v>
      </c>
      <c r="BX216" s="19">
        <v>0</v>
      </c>
      <c r="BY216" s="19">
        <v>0</v>
      </c>
      <c r="BZ216" s="19">
        <v>0</v>
      </c>
      <c r="CA216" s="23">
        <f>G216</f>
        <v>0</v>
      </c>
      <c r="CB216" s="18" t="s">
        <v>25</v>
      </c>
      <c r="CC216" s="18">
        <f t="shared" si="82"/>
        <v>137</v>
      </c>
      <c r="CD216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7B010189AA012800650066006700680069006A006B006C006D006E00C900CA00CB00CC00CD00CE00CF00D000D100D2012D012E012F0130013101320133013401350136019101920193019401950196019701980199019A000000000000000000000000000000000000000000000000000000000000000000000000000000000000000000000000007D</v>
      </c>
      <c r="CE216" s="95">
        <v>215</v>
      </c>
      <c r="CF216" s="21"/>
      <c r="CG216" s="18" t="str">
        <f t="shared" si="85"/>
        <v>00</v>
      </c>
      <c r="CH216" s="18">
        <f t="shared" si="86"/>
        <v>0</v>
      </c>
      <c r="CI216" s="20"/>
      <c r="CJ216" s="21"/>
    </row>
    <row r="217" spans="1:88" ht="49.5">
      <c r="A217" s="27"/>
      <c r="B217" s="170"/>
      <c r="C217" s="163" t="s">
        <v>721</v>
      </c>
      <c r="D217" s="104"/>
      <c r="E217" s="16">
        <v>2</v>
      </c>
      <c r="F217" s="101" t="str">
        <f t="shared" si="94"/>
        <v>127</v>
      </c>
      <c r="G217" s="22" t="s">
        <v>246</v>
      </c>
      <c r="H217" s="18" t="s">
        <v>18</v>
      </c>
      <c r="I217" s="18">
        <v>1</v>
      </c>
      <c r="J217" s="18">
        <v>1</v>
      </c>
      <c r="K217" s="18">
        <v>89</v>
      </c>
      <c r="L217" s="18" t="s">
        <v>505</v>
      </c>
      <c r="M217" s="18">
        <v>1</v>
      </c>
      <c r="N217" s="18">
        <v>28</v>
      </c>
      <c r="O217" s="19">
        <v>65</v>
      </c>
      <c r="P217" s="19">
        <v>66</v>
      </c>
      <c r="Q217" s="19">
        <v>67</v>
      </c>
      <c r="R217" s="19">
        <v>68</v>
      </c>
      <c r="S217" s="19">
        <v>69</v>
      </c>
      <c r="T217" s="19" t="s">
        <v>507</v>
      </c>
      <c r="U217" s="19" t="s">
        <v>508</v>
      </c>
      <c r="V217" s="19" t="s">
        <v>509</v>
      </c>
      <c r="W217" s="19" t="s">
        <v>510</v>
      </c>
      <c r="X217" s="19" t="s">
        <v>511</v>
      </c>
      <c r="Y217" s="19" t="s">
        <v>512</v>
      </c>
      <c r="Z217" s="19" t="s">
        <v>513</v>
      </c>
      <c r="AA217" s="19" t="s">
        <v>514</v>
      </c>
      <c r="AB217" s="19" t="s">
        <v>515</v>
      </c>
      <c r="AC217" s="19" t="s">
        <v>516</v>
      </c>
      <c r="AD217" s="19" t="s">
        <v>517</v>
      </c>
      <c r="AE217" s="19" t="s">
        <v>518</v>
      </c>
      <c r="AF217" s="19" t="s">
        <v>519</v>
      </c>
      <c r="AG217" s="19" t="s">
        <v>520</v>
      </c>
      <c r="AH217" s="19" t="s">
        <v>521</v>
      </c>
      <c r="AI217" s="19" t="s">
        <v>522</v>
      </c>
      <c r="AJ217" s="19" t="s">
        <v>523</v>
      </c>
      <c r="AK217" s="19" t="s">
        <v>524</v>
      </c>
      <c r="AL217" s="19">
        <v>130</v>
      </c>
      <c r="AM217" s="19">
        <v>131</v>
      </c>
      <c r="AN217" s="19">
        <v>132</v>
      </c>
      <c r="AO217" s="19">
        <v>133</v>
      </c>
      <c r="AP217" s="19">
        <v>134</v>
      </c>
      <c r="AQ217" s="19">
        <v>135</v>
      </c>
      <c r="AR217" s="19">
        <v>136</v>
      </c>
      <c r="AS217" s="19">
        <v>191</v>
      </c>
      <c r="AT217" s="19">
        <v>192</v>
      </c>
      <c r="AU217" s="19">
        <v>193</v>
      </c>
      <c r="AV217" s="19">
        <v>194</v>
      </c>
      <c r="AW217" s="19">
        <v>195</v>
      </c>
      <c r="AX217" s="19">
        <v>196</v>
      </c>
      <c r="AY217" s="19">
        <v>197</v>
      </c>
      <c r="AZ217" s="19">
        <v>198</v>
      </c>
      <c r="BA217" s="19">
        <v>199</v>
      </c>
      <c r="BB217" s="19" t="s">
        <v>525</v>
      </c>
      <c r="BC217" s="19">
        <v>0</v>
      </c>
      <c r="BD217" s="19">
        <v>0</v>
      </c>
      <c r="BE217" s="19">
        <v>0</v>
      </c>
      <c r="BF217" s="19">
        <v>0</v>
      </c>
      <c r="BG217" s="19">
        <v>0</v>
      </c>
      <c r="BH217" s="19">
        <v>0</v>
      </c>
      <c r="BI217" s="19">
        <v>0</v>
      </c>
      <c r="BJ217" s="19">
        <v>0</v>
      </c>
      <c r="BK217" s="19">
        <v>0</v>
      </c>
      <c r="BL217" s="19">
        <v>0</v>
      </c>
      <c r="BM217" s="19">
        <v>0</v>
      </c>
      <c r="BN217" s="19">
        <v>0</v>
      </c>
      <c r="BO217" s="19">
        <v>0</v>
      </c>
      <c r="BP217" s="19">
        <v>0</v>
      </c>
      <c r="BQ217" s="19">
        <v>0</v>
      </c>
      <c r="BR217" s="19">
        <v>0</v>
      </c>
      <c r="BS217" s="19">
        <v>0</v>
      </c>
      <c r="BT217" s="19">
        <v>0</v>
      </c>
      <c r="BU217" s="19">
        <v>0</v>
      </c>
      <c r="BV217" s="19">
        <v>0</v>
      </c>
      <c r="BW217" s="19">
        <v>0</v>
      </c>
      <c r="BX217" s="19">
        <v>0</v>
      </c>
      <c r="BY217" s="19">
        <v>0</v>
      </c>
      <c r="BZ217" s="19">
        <v>0</v>
      </c>
      <c r="CA217" s="23" t="str">
        <f t="shared" ref="CA217:CA218" si="95">G217</f>
        <v>7F</v>
      </c>
      <c r="CB217" s="18" t="s">
        <v>25</v>
      </c>
      <c r="CC217" s="18">
        <f t="shared" si="82"/>
        <v>137</v>
      </c>
      <c r="CD217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7B010189AA012800650066006700680069006A006B006C006D006E00C900CA00CB00CC00CD00CE00CF00D000D100D2012D012E012F0130013101320133013401350136019101920193019401950196019701980199019A0000000000000000000000000000000000000000000000000000000000000000000000000000000000000000000000007F7D</v>
      </c>
      <c r="CE217" s="95">
        <v>216</v>
      </c>
      <c r="CF217" s="21"/>
      <c r="CG217" s="18" t="str">
        <f t="shared" si="85"/>
        <v>00</v>
      </c>
      <c r="CH217" s="18">
        <f t="shared" si="86"/>
        <v>0</v>
      </c>
      <c r="CI217" s="20"/>
      <c r="CJ217" s="21"/>
    </row>
    <row r="218" spans="1:88" ht="49.5">
      <c r="A218" s="27"/>
      <c r="B218" s="171"/>
      <c r="C218" s="164"/>
      <c r="D218" s="104"/>
      <c r="E218" s="16">
        <v>3</v>
      </c>
      <c r="F218" s="101" t="str">
        <f t="shared" si="94"/>
        <v>255</v>
      </c>
      <c r="G218" s="22" t="s">
        <v>22</v>
      </c>
      <c r="H218" s="18" t="s">
        <v>18</v>
      </c>
      <c r="I218" s="18">
        <v>1</v>
      </c>
      <c r="J218" s="18">
        <v>1</v>
      </c>
      <c r="K218" s="18">
        <v>89</v>
      </c>
      <c r="L218" s="18" t="s">
        <v>505</v>
      </c>
      <c r="M218" s="18">
        <v>1</v>
      </c>
      <c r="N218" s="18">
        <v>28</v>
      </c>
      <c r="O218" s="19">
        <v>65</v>
      </c>
      <c r="P218" s="19">
        <v>66</v>
      </c>
      <c r="Q218" s="19">
        <v>67</v>
      </c>
      <c r="R218" s="19">
        <v>68</v>
      </c>
      <c r="S218" s="19">
        <v>69</v>
      </c>
      <c r="T218" s="19" t="s">
        <v>507</v>
      </c>
      <c r="U218" s="19" t="s">
        <v>508</v>
      </c>
      <c r="V218" s="19" t="s">
        <v>509</v>
      </c>
      <c r="W218" s="19" t="s">
        <v>510</v>
      </c>
      <c r="X218" s="19" t="s">
        <v>511</v>
      </c>
      <c r="Y218" s="19" t="s">
        <v>512</v>
      </c>
      <c r="Z218" s="19" t="s">
        <v>513</v>
      </c>
      <c r="AA218" s="19" t="s">
        <v>514</v>
      </c>
      <c r="AB218" s="19" t="s">
        <v>515</v>
      </c>
      <c r="AC218" s="19" t="s">
        <v>516</v>
      </c>
      <c r="AD218" s="19" t="s">
        <v>517</v>
      </c>
      <c r="AE218" s="19" t="s">
        <v>518</v>
      </c>
      <c r="AF218" s="19" t="s">
        <v>519</v>
      </c>
      <c r="AG218" s="19" t="s">
        <v>520</v>
      </c>
      <c r="AH218" s="19" t="s">
        <v>521</v>
      </c>
      <c r="AI218" s="19" t="s">
        <v>522</v>
      </c>
      <c r="AJ218" s="19" t="s">
        <v>523</v>
      </c>
      <c r="AK218" s="19" t="s">
        <v>524</v>
      </c>
      <c r="AL218" s="19">
        <v>130</v>
      </c>
      <c r="AM218" s="19">
        <v>131</v>
      </c>
      <c r="AN218" s="19">
        <v>132</v>
      </c>
      <c r="AO218" s="19">
        <v>133</v>
      </c>
      <c r="AP218" s="19">
        <v>134</v>
      </c>
      <c r="AQ218" s="19">
        <v>135</v>
      </c>
      <c r="AR218" s="19">
        <v>136</v>
      </c>
      <c r="AS218" s="19">
        <v>191</v>
      </c>
      <c r="AT218" s="19">
        <v>192</v>
      </c>
      <c r="AU218" s="19">
        <v>193</v>
      </c>
      <c r="AV218" s="19">
        <v>194</v>
      </c>
      <c r="AW218" s="19">
        <v>195</v>
      </c>
      <c r="AX218" s="19">
        <v>196</v>
      </c>
      <c r="AY218" s="19">
        <v>197</v>
      </c>
      <c r="AZ218" s="19">
        <v>198</v>
      </c>
      <c r="BA218" s="19">
        <v>199</v>
      </c>
      <c r="BB218" s="19" t="s">
        <v>525</v>
      </c>
      <c r="BC218" s="19">
        <v>0</v>
      </c>
      <c r="BD218" s="19">
        <v>0</v>
      </c>
      <c r="BE218" s="19">
        <v>0</v>
      </c>
      <c r="BF218" s="19">
        <v>0</v>
      </c>
      <c r="BG218" s="19">
        <v>0</v>
      </c>
      <c r="BH218" s="19">
        <v>0</v>
      </c>
      <c r="BI218" s="19">
        <v>0</v>
      </c>
      <c r="BJ218" s="19">
        <v>0</v>
      </c>
      <c r="BK218" s="19">
        <v>0</v>
      </c>
      <c r="BL218" s="19">
        <v>0</v>
      </c>
      <c r="BM218" s="19">
        <v>0</v>
      </c>
      <c r="BN218" s="19">
        <v>0</v>
      </c>
      <c r="BO218" s="19">
        <v>0</v>
      </c>
      <c r="BP218" s="19">
        <v>0</v>
      </c>
      <c r="BQ218" s="19">
        <v>0</v>
      </c>
      <c r="BR218" s="19">
        <v>0</v>
      </c>
      <c r="BS218" s="19">
        <v>0</v>
      </c>
      <c r="BT218" s="19">
        <v>0</v>
      </c>
      <c r="BU218" s="19">
        <v>0</v>
      </c>
      <c r="BV218" s="19">
        <v>0</v>
      </c>
      <c r="BW218" s="19">
        <v>0</v>
      </c>
      <c r="BX218" s="19">
        <v>0</v>
      </c>
      <c r="BY218" s="19">
        <v>0</v>
      </c>
      <c r="BZ218" s="19">
        <v>0</v>
      </c>
      <c r="CA218" s="23" t="str">
        <f t="shared" si="95"/>
        <v>FF</v>
      </c>
      <c r="CB218" s="18" t="s">
        <v>25</v>
      </c>
      <c r="CC218" s="18">
        <f t="shared" si="82"/>
        <v>137</v>
      </c>
      <c r="CD218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7B010189AA012800650066006700680069006A006B006C006D006E00C900CA00CB00CC00CD00CE00CF00D000D100D2012D012E012F0130013101320133013401350136019101920193019401950196019701980199019A000000000000000000000000000000000000000000000000000000000000000000000000000000000000000000000000FF7D</v>
      </c>
      <c r="CE218" s="95">
        <v>217</v>
      </c>
      <c r="CF218" s="21"/>
      <c r="CG218" s="18" t="str">
        <f t="shared" si="85"/>
        <v>00</v>
      </c>
      <c r="CH218" s="18">
        <f t="shared" si="86"/>
        <v>0</v>
      </c>
      <c r="CI218" s="20"/>
      <c r="CJ218" s="21"/>
    </row>
    <row r="219" spans="1:88" ht="49.5">
      <c r="A219" s="27"/>
      <c r="B219" s="169">
        <v>136</v>
      </c>
      <c r="C219" s="105" t="s">
        <v>12</v>
      </c>
      <c r="D219" s="104" t="s">
        <v>2</v>
      </c>
      <c r="E219" s="16">
        <v>1</v>
      </c>
      <c r="F219" s="101" t="str">
        <f t="shared" si="94"/>
        <v>000</v>
      </c>
      <c r="G219" s="22">
        <v>0</v>
      </c>
      <c r="H219" s="18" t="s">
        <v>18</v>
      </c>
      <c r="I219" s="18">
        <v>1</v>
      </c>
      <c r="J219" s="18">
        <v>1</v>
      </c>
      <c r="K219" s="18">
        <v>89</v>
      </c>
      <c r="L219" s="18" t="s">
        <v>505</v>
      </c>
      <c r="M219" s="18">
        <v>1</v>
      </c>
      <c r="N219" s="18">
        <v>28</v>
      </c>
      <c r="O219" s="19">
        <v>65</v>
      </c>
      <c r="P219" s="19">
        <v>66</v>
      </c>
      <c r="Q219" s="19">
        <v>67</v>
      </c>
      <c r="R219" s="19">
        <v>68</v>
      </c>
      <c r="S219" s="19">
        <v>69</v>
      </c>
      <c r="T219" s="19" t="s">
        <v>507</v>
      </c>
      <c r="U219" s="19" t="s">
        <v>508</v>
      </c>
      <c r="V219" s="19" t="s">
        <v>509</v>
      </c>
      <c r="W219" s="19" t="s">
        <v>510</v>
      </c>
      <c r="X219" s="19" t="s">
        <v>511</v>
      </c>
      <c r="Y219" s="19" t="s">
        <v>512</v>
      </c>
      <c r="Z219" s="19" t="s">
        <v>513</v>
      </c>
      <c r="AA219" s="19" t="s">
        <v>514</v>
      </c>
      <c r="AB219" s="19" t="s">
        <v>515</v>
      </c>
      <c r="AC219" s="19" t="s">
        <v>516</v>
      </c>
      <c r="AD219" s="19" t="s">
        <v>517</v>
      </c>
      <c r="AE219" s="19" t="s">
        <v>518</v>
      </c>
      <c r="AF219" s="19" t="s">
        <v>519</v>
      </c>
      <c r="AG219" s="19" t="s">
        <v>520</v>
      </c>
      <c r="AH219" s="19" t="s">
        <v>521</v>
      </c>
      <c r="AI219" s="19" t="s">
        <v>522</v>
      </c>
      <c r="AJ219" s="19" t="s">
        <v>523</v>
      </c>
      <c r="AK219" s="19" t="s">
        <v>524</v>
      </c>
      <c r="AL219" s="19">
        <v>130</v>
      </c>
      <c r="AM219" s="19">
        <v>131</v>
      </c>
      <c r="AN219" s="19">
        <v>132</v>
      </c>
      <c r="AO219" s="19">
        <v>133</v>
      </c>
      <c r="AP219" s="19">
        <v>134</v>
      </c>
      <c r="AQ219" s="19">
        <v>135</v>
      </c>
      <c r="AR219" s="19">
        <v>136</v>
      </c>
      <c r="AS219" s="19">
        <v>191</v>
      </c>
      <c r="AT219" s="19">
        <v>192</v>
      </c>
      <c r="AU219" s="19">
        <v>193</v>
      </c>
      <c r="AV219" s="19">
        <v>194</v>
      </c>
      <c r="AW219" s="19">
        <v>195</v>
      </c>
      <c r="AX219" s="19">
        <v>196</v>
      </c>
      <c r="AY219" s="19">
        <v>197</v>
      </c>
      <c r="AZ219" s="19">
        <v>198</v>
      </c>
      <c r="BA219" s="19">
        <v>199</v>
      </c>
      <c r="BB219" s="19" t="s">
        <v>525</v>
      </c>
      <c r="BC219" s="19">
        <v>0</v>
      </c>
      <c r="BD219" s="19">
        <v>0</v>
      </c>
      <c r="BE219" s="19">
        <v>0</v>
      </c>
      <c r="BF219" s="19">
        <v>0</v>
      </c>
      <c r="BG219" s="19">
        <v>0</v>
      </c>
      <c r="BH219" s="19">
        <v>0</v>
      </c>
      <c r="BI219" s="19">
        <v>0</v>
      </c>
      <c r="BJ219" s="19">
        <v>0</v>
      </c>
      <c r="BK219" s="19">
        <v>0</v>
      </c>
      <c r="BL219" s="19">
        <v>0</v>
      </c>
      <c r="BM219" s="19">
        <v>0</v>
      </c>
      <c r="BN219" s="19">
        <v>0</v>
      </c>
      <c r="BO219" s="19">
        <v>0</v>
      </c>
      <c r="BP219" s="19">
        <v>0</v>
      </c>
      <c r="BQ219" s="19">
        <v>0</v>
      </c>
      <c r="BR219" s="19">
        <v>0</v>
      </c>
      <c r="BS219" s="19">
        <v>0</v>
      </c>
      <c r="BT219" s="19">
        <v>0</v>
      </c>
      <c r="BU219" s="19">
        <v>0</v>
      </c>
      <c r="BV219" s="19">
        <v>0</v>
      </c>
      <c r="BW219" s="19">
        <v>0</v>
      </c>
      <c r="BX219" s="19">
        <v>0</v>
      </c>
      <c r="BY219" s="19">
        <v>0</v>
      </c>
      <c r="BZ219" s="19">
        <v>0</v>
      </c>
      <c r="CA219" s="18" t="str">
        <f>TEXT(DEC2HEX(_xlfn.BITAND(SUM(
HEX2DEC(H219)+HEX2DEC(I219)+HEX2DEC(J219)+HEX2DEC(K219)+HEX2DEC(L219)+HEX2DEC(M219)+HEX2DEC(N219)+HEX2DEC(O219)+HEX2DEC(P219)+
HEX2DEC(Q219)+HEX2DEC(R219)+HEX2DEC(S219)+HEX2DEC(T219)+HEX2DEC(U219)+HEX2DEC(R219)+HEX2DEC(V219)+HEX2DEC(W219)+HEX2DEC(X219)+HEX2DEC(Y219)+HEX2DEC(Z219)+
HEX2DEC(AA219)+HEX2DEC(AB219)+HEX2DEC(AC219)+HEX2DEC(AD219)+HEX2DEC(AE219)+
HEX2DEC(AF219)+HEX2DEC(AG219)+HEX2DEC(AH219)+HEX2DEC(AI219)+HEX2DEC(AJ219)+HEX2DEC(AK219)+HEX2DEC(AL219)+HEX2DEC(AM219)+
HEX2DEC(AN219)+HEX2DEC(AO219)+HEX2DEC(AP219)+HEX2DEC(AQ219)+HEX2DEC(AR219)+HEX2DEC(AS219)+HEX2DEC(AT219)+
HEX2DEC(AU219)+HEX2DEC(AV219)+HEX2DEC(AW219)+HEX2DEC(AX219)+HEX2DEC(AY219)+HEX2DEC(AZ219)+HEX2DEC(BA219)+HEX2DEC(BB219)+HEX2DEC(BC219)+HEX2DEC(BD219)+HEX2DEC(BE219)+HEX2DEC(BF219)+HEX2DEC(BG219)+HEX2DEC(BH219)+HEX2DEC(BI219)+
HEX2DEC(BJ219)+HEX2DEC(BK219)+HEX2DEC(BL219)+HEX2DEC(BM219)+
HEX2DEC(BN219)+HEX2DEC(BO219)+HEX2DEC(BP219)+HEX2DEC(BQ219)+HEX2DEC(BR219)+HEX2DEC(BS219)+HEX2DEC(BT219)+
HEX2DEC(BU219)+HEX2DEC(BV219)+HEX2DEC(BW219)+HEX2DEC(BX219)+HEX2DEC(BY219)+HEX2DEC(BZ219)
),85)),"00")</f>
        <v>05</v>
      </c>
      <c r="CB219" s="23">
        <f>G219</f>
        <v>0</v>
      </c>
      <c r="CC219" s="18">
        <f t="shared" si="82"/>
        <v>137</v>
      </c>
      <c r="CD219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7B010189AA012800650066006700680069006A006B006C006D006E00C900CA00CB00CC00CD00CE00CF00D000D100D2012D012E012F0130013101320133013401350136019101920193019401950196019701980199019A0000000000000000000000000000000000000000000000000000000000000000000000000000000000000000000000000500</v>
      </c>
      <c r="CE219" s="95">
        <v>218</v>
      </c>
      <c r="CF219" s="21"/>
      <c r="CG219" s="18" t="str">
        <f t="shared" si="85"/>
        <v>00</v>
      </c>
      <c r="CH219" s="18">
        <f t="shared" si="86"/>
        <v>0</v>
      </c>
      <c r="CI219" s="20"/>
      <c r="CJ219" s="21"/>
    </row>
    <row r="220" spans="1:88" ht="49.5">
      <c r="A220" s="27"/>
      <c r="B220" s="170"/>
      <c r="C220" s="167" t="s">
        <v>383</v>
      </c>
      <c r="D220" s="104"/>
      <c r="E220" s="16">
        <v>2</v>
      </c>
      <c r="F220" s="101" t="str">
        <f t="shared" si="94"/>
        <v>127</v>
      </c>
      <c r="G220" s="22" t="s">
        <v>246</v>
      </c>
      <c r="H220" s="18" t="s">
        <v>18</v>
      </c>
      <c r="I220" s="18">
        <v>1</v>
      </c>
      <c r="J220" s="18">
        <v>1</v>
      </c>
      <c r="K220" s="18">
        <v>89</v>
      </c>
      <c r="L220" s="18" t="s">
        <v>505</v>
      </c>
      <c r="M220" s="18">
        <v>1</v>
      </c>
      <c r="N220" s="18">
        <v>28</v>
      </c>
      <c r="O220" s="19">
        <v>65</v>
      </c>
      <c r="P220" s="19">
        <v>66</v>
      </c>
      <c r="Q220" s="19">
        <v>67</v>
      </c>
      <c r="R220" s="19">
        <v>68</v>
      </c>
      <c r="S220" s="19">
        <v>69</v>
      </c>
      <c r="T220" s="19" t="s">
        <v>507</v>
      </c>
      <c r="U220" s="19" t="s">
        <v>508</v>
      </c>
      <c r="V220" s="19" t="s">
        <v>509</v>
      </c>
      <c r="W220" s="19" t="s">
        <v>510</v>
      </c>
      <c r="X220" s="19" t="s">
        <v>511</v>
      </c>
      <c r="Y220" s="19" t="s">
        <v>512</v>
      </c>
      <c r="Z220" s="19" t="s">
        <v>513</v>
      </c>
      <c r="AA220" s="19" t="s">
        <v>514</v>
      </c>
      <c r="AB220" s="19" t="s">
        <v>515</v>
      </c>
      <c r="AC220" s="19" t="s">
        <v>516</v>
      </c>
      <c r="AD220" s="19" t="s">
        <v>517</v>
      </c>
      <c r="AE220" s="19" t="s">
        <v>518</v>
      </c>
      <c r="AF220" s="19" t="s">
        <v>519</v>
      </c>
      <c r="AG220" s="19" t="s">
        <v>520</v>
      </c>
      <c r="AH220" s="19" t="s">
        <v>521</v>
      </c>
      <c r="AI220" s="19" t="s">
        <v>522</v>
      </c>
      <c r="AJ220" s="19" t="s">
        <v>523</v>
      </c>
      <c r="AK220" s="19" t="s">
        <v>524</v>
      </c>
      <c r="AL220" s="19">
        <v>130</v>
      </c>
      <c r="AM220" s="19">
        <v>131</v>
      </c>
      <c r="AN220" s="19">
        <v>132</v>
      </c>
      <c r="AO220" s="19">
        <v>133</v>
      </c>
      <c r="AP220" s="19">
        <v>134</v>
      </c>
      <c r="AQ220" s="19">
        <v>135</v>
      </c>
      <c r="AR220" s="19">
        <v>136</v>
      </c>
      <c r="AS220" s="19">
        <v>191</v>
      </c>
      <c r="AT220" s="19">
        <v>192</v>
      </c>
      <c r="AU220" s="19">
        <v>193</v>
      </c>
      <c r="AV220" s="19">
        <v>194</v>
      </c>
      <c r="AW220" s="19">
        <v>195</v>
      </c>
      <c r="AX220" s="19">
        <v>196</v>
      </c>
      <c r="AY220" s="19">
        <v>197</v>
      </c>
      <c r="AZ220" s="19">
        <v>198</v>
      </c>
      <c r="BA220" s="19">
        <v>199</v>
      </c>
      <c r="BB220" s="19" t="s">
        <v>525</v>
      </c>
      <c r="BC220" s="19">
        <v>0</v>
      </c>
      <c r="BD220" s="19">
        <v>0</v>
      </c>
      <c r="BE220" s="19">
        <v>0</v>
      </c>
      <c r="BF220" s="19">
        <v>0</v>
      </c>
      <c r="BG220" s="19">
        <v>0</v>
      </c>
      <c r="BH220" s="19">
        <v>0</v>
      </c>
      <c r="BI220" s="19">
        <v>0</v>
      </c>
      <c r="BJ220" s="19">
        <v>0</v>
      </c>
      <c r="BK220" s="19">
        <v>0</v>
      </c>
      <c r="BL220" s="19">
        <v>0</v>
      </c>
      <c r="BM220" s="19">
        <v>0</v>
      </c>
      <c r="BN220" s="19">
        <v>0</v>
      </c>
      <c r="BO220" s="19">
        <v>0</v>
      </c>
      <c r="BP220" s="19">
        <v>0</v>
      </c>
      <c r="BQ220" s="19">
        <v>0</v>
      </c>
      <c r="BR220" s="19">
        <v>0</v>
      </c>
      <c r="BS220" s="19">
        <v>0</v>
      </c>
      <c r="BT220" s="19">
        <v>0</v>
      </c>
      <c r="BU220" s="19">
        <v>0</v>
      </c>
      <c r="BV220" s="19">
        <v>0</v>
      </c>
      <c r="BW220" s="19">
        <v>0</v>
      </c>
      <c r="BX220" s="19">
        <v>0</v>
      </c>
      <c r="BY220" s="19">
        <v>0</v>
      </c>
      <c r="BZ220" s="19">
        <v>0</v>
      </c>
      <c r="CA220" s="18" t="str">
        <f t="shared" si="83"/>
        <v>05</v>
      </c>
      <c r="CB220" s="23" t="str">
        <f>G220</f>
        <v>7F</v>
      </c>
      <c r="CC220" s="18">
        <f t="shared" si="82"/>
        <v>137</v>
      </c>
      <c r="CD220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7B010189AA012800650066006700680069006A006B006C006D006E00C900CA00CB00CC00CD00CE00CF00D000D100D2012D012E012F0130013101320133013401350136019101920193019401950196019701980199019A000000000000000000000000000000000000000000000000000000000000000000000000000000000000000000000000057F</v>
      </c>
      <c r="CE220" s="95">
        <v>219</v>
      </c>
      <c r="CF220" s="21"/>
      <c r="CG220" s="18" t="str">
        <f t="shared" si="85"/>
        <v>00</v>
      </c>
      <c r="CH220" s="18">
        <f t="shared" si="86"/>
        <v>0</v>
      </c>
      <c r="CI220" s="20"/>
      <c r="CJ220" s="21"/>
    </row>
    <row r="221" spans="1:88" ht="49.5">
      <c r="A221" s="27"/>
      <c r="B221" s="171"/>
      <c r="C221" s="168"/>
      <c r="D221" s="104"/>
      <c r="E221" s="16">
        <v>3</v>
      </c>
      <c r="F221" s="101" t="str">
        <f t="shared" si="94"/>
        <v>255</v>
      </c>
      <c r="G221" s="22" t="s">
        <v>22</v>
      </c>
      <c r="H221" s="18" t="s">
        <v>18</v>
      </c>
      <c r="I221" s="18">
        <v>1</v>
      </c>
      <c r="J221" s="18">
        <v>1</v>
      </c>
      <c r="K221" s="18">
        <v>89</v>
      </c>
      <c r="L221" s="18" t="s">
        <v>505</v>
      </c>
      <c r="M221" s="18">
        <v>1</v>
      </c>
      <c r="N221" s="18">
        <v>28</v>
      </c>
      <c r="O221" s="19">
        <v>65</v>
      </c>
      <c r="P221" s="19">
        <v>66</v>
      </c>
      <c r="Q221" s="19">
        <v>67</v>
      </c>
      <c r="R221" s="19">
        <v>68</v>
      </c>
      <c r="S221" s="19">
        <v>69</v>
      </c>
      <c r="T221" s="19" t="s">
        <v>507</v>
      </c>
      <c r="U221" s="19" t="s">
        <v>508</v>
      </c>
      <c r="V221" s="19" t="s">
        <v>509</v>
      </c>
      <c r="W221" s="19" t="s">
        <v>510</v>
      </c>
      <c r="X221" s="19" t="s">
        <v>511</v>
      </c>
      <c r="Y221" s="19" t="s">
        <v>512</v>
      </c>
      <c r="Z221" s="19" t="s">
        <v>513</v>
      </c>
      <c r="AA221" s="19" t="s">
        <v>514</v>
      </c>
      <c r="AB221" s="19" t="s">
        <v>515</v>
      </c>
      <c r="AC221" s="19" t="s">
        <v>516</v>
      </c>
      <c r="AD221" s="19" t="s">
        <v>517</v>
      </c>
      <c r="AE221" s="19" t="s">
        <v>518</v>
      </c>
      <c r="AF221" s="19" t="s">
        <v>519</v>
      </c>
      <c r="AG221" s="19" t="s">
        <v>520</v>
      </c>
      <c r="AH221" s="19" t="s">
        <v>521</v>
      </c>
      <c r="AI221" s="19" t="s">
        <v>522</v>
      </c>
      <c r="AJ221" s="19" t="s">
        <v>523</v>
      </c>
      <c r="AK221" s="19" t="s">
        <v>524</v>
      </c>
      <c r="AL221" s="19">
        <v>130</v>
      </c>
      <c r="AM221" s="19">
        <v>131</v>
      </c>
      <c r="AN221" s="19">
        <v>132</v>
      </c>
      <c r="AO221" s="19">
        <v>133</v>
      </c>
      <c r="AP221" s="19">
        <v>134</v>
      </c>
      <c r="AQ221" s="19">
        <v>135</v>
      </c>
      <c r="AR221" s="19">
        <v>136</v>
      </c>
      <c r="AS221" s="19">
        <v>191</v>
      </c>
      <c r="AT221" s="19">
        <v>192</v>
      </c>
      <c r="AU221" s="19">
        <v>193</v>
      </c>
      <c r="AV221" s="19">
        <v>194</v>
      </c>
      <c r="AW221" s="19">
        <v>195</v>
      </c>
      <c r="AX221" s="19">
        <v>196</v>
      </c>
      <c r="AY221" s="19">
        <v>197</v>
      </c>
      <c r="AZ221" s="19">
        <v>198</v>
      </c>
      <c r="BA221" s="19">
        <v>199</v>
      </c>
      <c r="BB221" s="19" t="s">
        <v>525</v>
      </c>
      <c r="BC221" s="19">
        <v>0</v>
      </c>
      <c r="BD221" s="19">
        <v>0</v>
      </c>
      <c r="BE221" s="19">
        <v>0</v>
      </c>
      <c r="BF221" s="19">
        <v>0</v>
      </c>
      <c r="BG221" s="19">
        <v>0</v>
      </c>
      <c r="BH221" s="19">
        <v>0</v>
      </c>
      <c r="BI221" s="19">
        <v>0</v>
      </c>
      <c r="BJ221" s="19">
        <v>0</v>
      </c>
      <c r="BK221" s="19">
        <v>0</v>
      </c>
      <c r="BL221" s="19">
        <v>0</v>
      </c>
      <c r="BM221" s="19">
        <v>0</v>
      </c>
      <c r="BN221" s="19">
        <v>0</v>
      </c>
      <c r="BO221" s="19">
        <v>0</v>
      </c>
      <c r="BP221" s="19">
        <v>0</v>
      </c>
      <c r="BQ221" s="19">
        <v>0</v>
      </c>
      <c r="BR221" s="19">
        <v>0</v>
      </c>
      <c r="BS221" s="19">
        <v>0</v>
      </c>
      <c r="BT221" s="19">
        <v>0</v>
      </c>
      <c r="BU221" s="19">
        <v>0</v>
      </c>
      <c r="BV221" s="19">
        <v>0</v>
      </c>
      <c r="BW221" s="19">
        <v>0</v>
      </c>
      <c r="BX221" s="19">
        <v>0</v>
      </c>
      <c r="BY221" s="19">
        <v>0</v>
      </c>
      <c r="BZ221" s="19">
        <v>0</v>
      </c>
      <c r="CA221" s="18" t="str">
        <f t="shared" si="83"/>
        <v>05</v>
      </c>
      <c r="CB221" s="23" t="str">
        <f>G221</f>
        <v>FF</v>
      </c>
      <c r="CC221" s="18">
        <f t="shared" si="82"/>
        <v>137</v>
      </c>
      <c r="CD221" s="16" t="str">
        <f t="shared" si="84"/>
        <v>7B010189AA012800650066006700680069006A006B006C006D006E00C900CA00CB00CC00CD00CE00CF00D000D100D2012D012E012F0130013101320133013401350136019101920193019401950196019701980199019A00000000000000000000000000000000000000000000000000000000000000000000000000000000000000000000000005FF</v>
      </c>
      <c r="CE221" s="95">
        <v>220</v>
      </c>
      <c r="CF221" s="21"/>
      <c r="CG221" s="18" t="str">
        <f t="shared" si="85"/>
        <v>00</v>
      </c>
      <c r="CH221" s="18">
        <f t="shared" si="86"/>
        <v>0</v>
      </c>
      <c r="CI221" s="20"/>
      <c r="CJ221" s="21"/>
    </row>
    <row r="222" spans="1:88">
      <c r="A222" s="71"/>
      <c r="B222" s="110"/>
      <c r="C222" s="106"/>
      <c r="D222" s="107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  <c r="BV222" s="76"/>
      <c r="BW222" s="76"/>
      <c r="BX222" s="76"/>
      <c r="BY222" s="76"/>
      <c r="BZ222" s="76"/>
      <c r="CA222" s="76"/>
      <c r="CB222" s="76"/>
      <c r="CC222" s="76"/>
      <c r="CD222" s="76"/>
      <c r="CE222" s="92"/>
      <c r="CF222" s="75"/>
      <c r="CG222" s="76"/>
      <c r="CH222" s="76"/>
      <c r="CI222" s="76"/>
      <c r="CJ222" s="75"/>
    </row>
  </sheetData>
  <mergeCells count="146">
    <mergeCell ref="B12:B14"/>
    <mergeCell ref="C13:C14"/>
    <mergeCell ref="B15:B17"/>
    <mergeCell ref="C16:C17"/>
    <mergeCell ref="B18:B20"/>
    <mergeCell ref="C19:C20"/>
    <mergeCell ref="B3:B5"/>
    <mergeCell ref="C4:C5"/>
    <mergeCell ref="B6:B8"/>
    <mergeCell ref="C7:C8"/>
    <mergeCell ref="B9:B11"/>
    <mergeCell ref="C10:C11"/>
    <mergeCell ref="B30:B32"/>
    <mergeCell ref="C31:C32"/>
    <mergeCell ref="B33:B35"/>
    <mergeCell ref="C34:C35"/>
    <mergeCell ref="B36:B38"/>
    <mergeCell ref="C37:C38"/>
    <mergeCell ref="B21:B23"/>
    <mergeCell ref="C22:C23"/>
    <mergeCell ref="B24:B26"/>
    <mergeCell ref="C25:C26"/>
    <mergeCell ref="B27:B29"/>
    <mergeCell ref="C28:C29"/>
    <mergeCell ref="B48:B50"/>
    <mergeCell ref="C49:C50"/>
    <mergeCell ref="B51:B53"/>
    <mergeCell ref="C52:C53"/>
    <mergeCell ref="B54:B56"/>
    <mergeCell ref="C55:C56"/>
    <mergeCell ref="B39:B41"/>
    <mergeCell ref="C40:C41"/>
    <mergeCell ref="B42:B44"/>
    <mergeCell ref="C43:C44"/>
    <mergeCell ref="B45:B47"/>
    <mergeCell ref="C46:C47"/>
    <mergeCell ref="B66:B68"/>
    <mergeCell ref="C67:C68"/>
    <mergeCell ref="B69:B71"/>
    <mergeCell ref="C70:C71"/>
    <mergeCell ref="B72:B74"/>
    <mergeCell ref="C73:C74"/>
    <mergeCell ref="B57:B59"/>
    <mergeCell ref="C58:C59"/>
    <mergeCell ref="B60:B62"/>
    <mergeCell ref="C61:C62"/>
    <mergeCell ref="B63:B65"/>
    <mergeCell ref="C64:C65"/>
    <mergeCell ref="B84:B86"/>
    <mergeCell ref="C85:C86"/>
    <mergeCell ref="B87:B89"/>
    <mergeCell ref="C88:C89"/>
    <mergeCell ref="B90:B92"/>
    <mergeCell ref="C91:C92"/>
    <mergeCell ref="B75:B77"/>
    <mergeCell ref="C76:C77"/>
    <mergeCell ref="B78:B80"/>
    <mergeCell ref="C79:C80"/>
    <mergeCell ref="B81:B83"/>
    <mergeCell ref="C82:C83"/>
    <mergeCell ref="B102:B104"/>
    <mergeCell ref="C103:C104"/>
    <mergeCell ref="B105:B107"/>
    <mergeCell ref="C106:C107"/>
    <mergeCell ref="B108:B110"/>
    <mergeCell ref="C109:C110"/>
    <mergeCell ref="B93:B95"/>
    <mergeCell ref="C94:C95"/>
    <mergeCell ref="B96:B98"/>
    <mergeCell ref="C97:C98"/>
    <mergeCell ref="B99:B101"/>
    <mergeCell ref="C100:C101"/>
    <mergeCell ref="B120:B122"/>
    <mergeCell ref="C121:C122"/>
    <mergeCell ref="B123:B125"/>
    <mergeCell ref="C124:C125"/>
    <mergeCell ref="B126:B128"/>
    <mergeCell ref="C127:C128"/>
    <mergeCell ref="B111:B113"/>
    <mergeCell ref="C112:C113"/>
    <mergeCell ref="B114:B116"/>
    <mergeCell ref="C115:C116"/>
    <mergeCell ref="B117:B119"/>
    <mergeCell ref="C118:C119"/>
    <mergeCell ref="B138:B140"/>
    <mergeCell ref="C139:C140"/>
    <mergeCell ref="B141:B143"/>
    <mergeCell ref="C142:C143"/>
    <mergeCell ref="B144:B146"/>
    <mergeCell ref="C145:C146"/>
    <mergeCell ref="B129:B131"/>
    <mergeCell ref="C130:C131"/>
    <mergeCell ref="B132:B134"/>
    <mergeCell ref="C133:C134"/>
    <mergeCell ref="B135:B137"/>
    <mergeCell ref="C136:C137"/>
    <mergeCell ref="B156:B158"/>
    <mergeCell ref="C157:C158"/>
    <mergeCell ref="B159:B161"/>
    <mergeCell ref="C160:C161"/>
    <mergeCell ref="B162:B164"/>
    <mergeCell ref="C163:C164"/>
    <mergeCell ref="B147:B149"/>
    <mergeCell ref="C148:C149"/>
    <mergeCell ref="B150:B152"/>
    <mergeCell ref="C151:C152"/>
    <mergeCell ref="B153:B155"/>
    <mergeCell ref="C154:C155"/>
    <mergeCell ref="B174:B176"/>
    <mergeCell ref="C175:C176"/>
    <mergeCell ref="B177:B179"/>
    <mergeCell ref="C178:C179"/>
    <mergeCell ref="B180:B182"/>
    <mergeCell ref="C181:C182"/>
    <mergeCell ref="B165:B167"/>
    <mergeCell ref="C166:C167"/>
    <mergeCell ref="B168:B170"/>
    <mergeCell ref="C169:C170"/>
    <mergeCell ref="B171:B173"/>
    <mergeCell ref="C172:C173"/>
    <mergeCell ref="B192:B194"/>
    <mergeCell ref="C193:C194"/>
    <mergeCell ref="B195:B197"/>
    <mergeCell ref="C196:C197"/>
    <mergeCell ref="B198:B200"/>
    <mergeCell ref="C199:C200"/>
    <mergeCell ref="B183:B185"/>
    <mergeCell ref="C184:C185"/>
    <mergeCell ref="B186:B188"/>
    <mergeCell ref="C187:C188"/>
    <mergeCell ref="B189:B191"/>
    <mergeCell ref="C190:C191"/>
    <mergeCell ref="B219:B221"/>
    <mergeCell ref="C220:C221"/>
    <mergeCell ref="B210:B212"/>
    <mergeCell ref="C211:C212"/>
    <mergeCell ref="B213:B215"/>
    <mergeCell ref="C214:C215"/>
    <mergeCell ref="B216:B218"/>
    <mergeCell ref="C217:C218"/>
    <mergeCell ref="B201:B203"/>
    <mergeCell ref="C202:C203"/>
    <mergeCell ref="B204:B206"/>
    <mergeCell ref="C205:C206"/>
    <mergeCell ref="B207:B209"/>
    <mergeCell ref="C208:C209"/>
  </mergeCells>
  <phoneticPr fontId="1" type="noConversion"/>
  <conditionalFormatting sqref="CE2:CE221">
    <cfRule type="duplicateValues" dxfId="9" priority="1"/>
  </conditionalFormatting>
  <dataValidations count="2">
    <dataValidation type="list" allowBlank="1" showInputMessage="1" showErrorMessage="1" sqref="CI2:CI221" xr:uid="{E5EB8DED-9A0F-4251-B39A-A1B13A0B05F8}">
      <formula1>Res</formula1>
    </dataValidation>
    <dataValidation type="whole" allowBlank="1" showInputMessage="1" showErrorMessage="1" sqref="CE2:CE221" xr:uid="{B6155F27-7230-4C77-B83B-509160605EDF}">
      <formula1>1</formula1>
      <formula2>300</formula2>
    </dataValidation>
  </dataValidations>
  <pageMargins left="0.17" right="0.17" top="0.41" bottom="0.41" header="0.3" footer="0.3"/>
  <pageSetup paperSize="9" scale="25" fitToHeight="0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2B675-DE66-4CAF-8D8E-7B60471320CC}">
  <sheetPr codeName="Sheet24">
    <pageSetUpPr fitToPage="1"/>
  </sheetPr>
  <dimension ref="A1:CJ222"/>
  <sheetViews>
    <sheetView zoomScale="70" zoomScaleNormal="70" workbookViewId="0">
      <pane xSplit="7" ySplit="1" topLeftCell="AY2" activePane="bottomRight" state="frozen"/>
      <selection activeCell="B1" sqref="B1"/>
      <selection pane="topRight" activeCell="G1" sqref="G1"/>
      <selection pane="bottomLeft" activeCell="B4" sqref="B4"/>
      <selection pane="bottomRight" activeCell="CA1" sqref="CA1"/>
    </sheetView>
  </sheetViews>
  <sheetFormatPr defaultRowHeight="26.25"/>
  <cols>
    <col min="1" max="1" width="31.125" style="74" customWidth="1"/>
    <col min="2" max="2" width="6" style="111" customWidth="1"/>
    <col min="3" max="3" width="22" style="82" customWidth="1"/>
    <col min="4" max="4" width="27.625" style="108" customWidth="1"/>
    <col min="5" max="5" width="5.625" style="77" customWidth="1"/>
    <col min="6" max="6" width="8.875" style="77" customWidth="1"/>
    <col min="7" max="7" width="9.5" style="77" customWidth="1"/>
    <col min="8" max="81" width="5.375" style="77" customWidth="1"/>
    <col min="82" max="82" width="99.875" style="77" customWidth="1"/>
    <col min="83" max="83" width="5.375" style="94" customWidth="1"/>
    <col min="84" max="84" width="51.625" style="78" customWidth="1"/>
    <col min="85" max="86" width="5.375" style="77" customWidth="1"/>
    <col min="87" max="87" width="7.5" style="77" customWidth="1"/>
    <col min="88" max="88" width="82.875" style="77" bestFit="1" customWidth="1"/>
    <col min="89" max="16384" width="9" style="74"/>
  </cols>
  <sheetData>
    <row r="1" spans="1:88" s="99" customFormat="1" ht="27">
      <c r="A1" s="96" t="s">
        <v>232</v>
      </c>
      <c r="B1" s="96" t="s">
        <v>15</v>
      </c>
      <c r="C1" s="97" t="s">
        <v>52</v>
      </c>
      <c r="D1" s="97" t="s">
        <v>54</v>
      </c>
      <c r="E1" s="83" t="s">
        <v>15</v>
      </c>
      <c r="F1" s="83" t="s">
        <v>259</v>
      </c>
      <c r="G1" s="83" t="s">
        <v>260</v>
      </c>
      <c r="H1" s="83" t="s">
        <v>6</v>
      </c>
      <c r="I1" s="83" t="s">
        <v>26</v>
      </c>
      <c r="J1" s="83" t="s">
        <v>233</v>
      </c>
      <c r="K1" s="83" t="s">
        <v>27</v>
      </c>
      <c r="L1" s="83" t="s">
        <v>29</v>
      </c>
      <c r="M1" s="83" t="s">
        <v>10</v>
      </c>
      <c r="N1" s="83" t="s">
        <v>504</v>
      </c>
      <c r="O1" s="83" t="s">
        <v>533</v>
      </c>
      <c r="P1" s="83" t="s">
        <v>534</v>
      </c>
      <c r="Q1" s="83" t="s">
        <v>535</v>
      </c>
      <c r="R1" s="83" t="s">
        <v>536</v>
      </c>
      <c r="S1" s="83" t="s">
        <v>537</v>
      </c>
      <c r="T1" s="83" t="s">
        <v>538</v>
      </c>
      <c r="U1" s="83" t="s">
        <v>539</v>
      </c>
      <c r="V1" s="83" t="s">
        <v>540</v>
      </c>
      <c r="W1" s="83" t="s">
        <v>541</v>
      </c>
      <c r="X1" s="83" t="s">
        <v>542</v>
      </c>
      <c r="Y1" s="83" t="s">
        <v>543</v>
      </c>
      <c r="Z1" s="83" t="s">
        <v>544</v>
      </c>
      <c r="AA1" s="83" t="s">
        <v>545</v>
      </c>
      <c r="AB1" s="83" t="s">
        <v>546</v>
      </c>
      <c r="AC1" s="83" t="s">
        <v>547</v>
      </c>
      <c r="AD1" s="83" t="s">
        <v>548</v>
      </c>
      <c r="AE1" s="83" t="s">
        <v>549</v>
      </c>
      <c r="AF1" s="83" t="s">
        <v>550</v>
      </c>
      <c r="AG1" s="83" t="s">
        <v>551</v>
      </c>
      <c r="AH1" s="83" t="s">
        <v>552</v>
      </c>
      <c r="AI1" s="83" t="s">
        <v>553</v>
      </c>
      <c r="AJ1" s="83" t="s">
        <v>554</v>
      </c>
      <c r="AK1" s="83" t="s">
        <v>555</v>
      </c>
      <c r="AL1" s="83" t="s">
        <v>556</v>
      </c>
      <c r="AM1" s="83" t="s">
        <v>557</v>
      </c>
      <c r="AN1" s="83" t="s">
        <v>558</v>
      </c>
      <c r="AO1" s="83" t="s">
        <v>559</v>
      </c>
      <c r="AP1" s="83" t="s">
        <v>560</v>
      </c>
      <c r="AQ1" s="83" t="s">
        <v>561</v>
      </c>
      <c r="AR1" s="83" t="s">
        <v>562</v>
      </c>
      <c r="AS1" s="83" t="s">
        <v>563</v>
      </c>
      <c r="AT1" s="83" t="s">
        <v>564</v>
      </c>
      <c r="AU1" s="83" t="s">
        <v>565</v>
      </c>
      <c r="AV1" s="83" t="s">
        <v>566</v>
      </c>
      <c r="AW1" s="83" t="s">
        <v>567</v>
      </c>
      <c r="AX1" s="83" t="s">
        <v>568</v>
      </c>
      <c r="AY1" s="83" t="s">
        <v>569</v>
      </c>
      <c r="AZ1" s="83" t="s">
        <v>570</v>
      </c>
      <c r="BA1" s="83" t="s">
        <v>571</v>
      </c>
      <c r="BB1" s="83" t="s">
        <v>572</v>
      </c>
      <c r="BC1" s="83">
        <v>0</v>
      </c>
      <c r="BD1" s="83">
        <v>0</v>
      </c>
      <c r="BE1" s="83">
        <v>0</v>
      </c>
      <c r="BF1" s="83">
        <v>0</v>
      </c>
      <c r="BG1" s="83">
        <v>0</v>
      </c>
      <c r="BH1" s="83">
        <v>0</v>
      </c>
      <c r="BI1" s="83">
        <v>0</v>
      </c>
      <c r="BJ1" s="83">
        <v>0</v>
      </c>
      <c r="BK1" s="83">
        <v>0</v>
      </c>
      <c r="BL1" s="83">
        <v>0</v>
      </c>
      <c r="BM1" s="83">
        <v>0</v>
      </c>
      <c r="BN1" s="83">
        <v>0</v>
      </c>
      <c r="BO1" s="83">
        <v>0</v>
      </c>
      <c r="BP1" s="83">
        <v>0</v>
      </c>
      <c r="BQ1" s="83">
        <v>0</v>
      </c>
      <c r="BR1" s="83">
        <v>0</v>
      </c>
      <c r="BS1" s="83">
        <v>0</v>
      </c>
      <c r="BT1" s="83">
        <v>0</v>
      </c>
      <c r="BU1" s="83">
        <v>0</v>
      </c>
      <c r="BV1" s="83">
        <v>0</v>
      </c>
      <c r="BW1" s="83">
        <v>0</v>
      </c>
      <c r="BX1" s="83">
        <v>0</v>
      </c>
      <c r="BY1" s="83">
        <v>0</v>
      </c>
      <c r="BZ1" s="83">
        <v>0</v>
      </c>
      <c r="CA1" s="83">
        <v>0</v>
      </c>
      <c r="CB1" s="83" t="s">
        <v>12</v>
      </c>
      <c r="CC1" s="83" t="s">
        <v>713</v>
      </c>
      <c r="CD1" s="83" t="s">
        <v>21</v>
      </c>
      <c r="CE1" s="98" t="s">
        <v>787</v>
      </c>
      <c r="CF1" s="83" t="s">
        <v>17</v>
      </c>
      <c r="CG1" s="83" t="s">
        <v>155</v>
      </c>
      <c r="CH1" s="83" t="s">
        <v>243</v>
      </c>
      <c r="CI1" s="83" t="s">
        <v>34</v>
      </c>
      <c r="CJ1" s="83" t="s">
        <v>32</v>
      </c>
    </row>
    <row r="2" spans="1:88" ht="49.5">
      <c r="A2" s="41" t="s">
        <v>528</v>
      </c>
      <c r="B2" s="109">
        <f>COUNTA(CE2:CE300)</f>
        <v>220</v>
      </c>
      <c r="C2" s="100" t="s">
        <v>53</v>
      </c>
      <c r="D2" s="100"/>
      <c r="E2" s="42">
        <v>0</v>
      </c>
      <c r="F2" s="101" t="str">
        <f>TEXT(HEX2DEC(G2),"000")</f>
        <v>123</v>
      </c>
      <c r="G2" s="17" t="s">
        <v>18</v>
      </c>
      <c r="H2" s="18" t="s">
        <v>18</v>
      </c>
      <c r="I2" s="18">
        <v>1</v>
      </c>
      <c r="J2" s="18">
        <v>1</v>
      </c>
      <c r="K2" s="18">
        <v>89</v>
      </c>
      <c r="L2" s="18" t="s">
        <v>530</v>
      </c>
      <c r="M2" s="18">
        <v>1</v>
      </c>
      <c r="N2" s="18">
        <v>28</v>
      </c>
      <c r="O2" s="19">
        <v>65</v>
      </c>
      <c r="P2" s="19">
        <v>66</v>
      </c>
      <c r="Q2" s="19">
        <v>67</v>
      </c>
      <c r="R2" s="19">
        <v>68</v>
      </c>
      <c r="S2" s="19">
        <v>69</v>
      </c>
      <c r="T2" s="19" t="s">
        <v>507</v>
      </c>
      <c r="U2" s="19" t="s">
        <v>508</v>
      </c>
      <c r="V2" s="19" t="s">
        <v>509</v>
      </c>
      <c r="W2" s="19" t="s">
        <v>510</v>
      </c>
      <c r="X2" s="19" t="s">
        <v>511</v>
      </c>
      <c r="Y2" s="19" t="s">
        <v>512</v>
      </c>
      <c r="Z2" s="19" t="s">
        <v>513</v>
      </c>
      <c r="AA2" s="19" t="s">
        <v>514</v>
      </c>
      <c r="AB2" s="19" t="s">
        <v>515</v>
      </c>
      <c r="AC2" s="19" t="s">
        <v>516</v>
      </c>
      <c r="AD2" s="19" t="s">
        <v>517</v>
      </c>
      <c r="AE2" s="19" t="s">
        <v>518</v>
      </c>
      <c r="AF2" s="19" t="s">
        <v>519</v>
      </c>
      <c r="AG2" s="19" t="s">
        <v>520</v>
      </c>
      <c r="AH2" s="19" t="s">
        <v>521</v>
      </c>
      <c r="AI2" s="19" t="s">
        <v>522</v>
      </c>
      <c r="AJ2" s="19" t="s">
        <v>523</v>
      </c>
      <c r="AK2" s="19" t="s">
        <v>524</v>
      </c>
      <c r="AL2" s="19">
        <v>130</v>
      </c>
      <c r="AM2" s="19">
        <v>131</v>
      </c>
      <c r="AN2" s="19">
        <v>132</v>
      </c>
      <c r="AO2" s="19">
        <v>133</v>
      </c>
      <c r="AP2" s="19">
        <v>134</v>
      </c>
      <c r="AQ2" s="19">
        <v>135</v>
      </c>
      <c r="AR2" s="19">
        <v>136</v>
      </c>
      <c r="AS2" s="19">
        <v>191</v>
      </c>
      <c r="AT2" s="19">
        <v>192</v>
      </c>
      <c r="AU2" s="19">
        <v>193</v>
      </c>
      <c r="AV2" s="19">
        <v>194</v>
      </c>
      <c r="AW2" s="19">
        <v>195</v>
      </c>
      <c r="AX2" s="19">
        <v>196</v>
      </c>
      <c r="AY2" s="19">
        <v>197</v>
      </c>
      <c r="AZ2" s="19">
        <v>198</v>
      </c>
      <c r="BA2" s="19">
        <v>199</v>
      </c>
      <c r="BB2" s="19" t="s">
        <v>525</v>
      </c>
      <c r="BC2" s="19">
        <v>0</v>
      </c>
      <c r="BD2" s="19">
        <v>0</v>
      </c>
      <c r="BE2" s="19">
        <v>0</v>
      </c>
      <c r="BF2" s="19">
        <v>0</v>
      </c>
      <c r="BG2" s="19">
        <v>0</v>
      </c>
      <c r="BH2" s="19">
        <v>0</v>
      </c>
      <c r="BI2" s="19">
        <v>0</v>
      </c>
      <c r="BJ2" s="19">
        <v>0</v>
      </c>
      <c r="BK2" s="19">
        <v>0</v>
      </c>
      <c r="BL2" s="19">
        <v>0</v>
      </c>
      <c r="BM2" s="19">
        <v>0</v>
      </c>
      <c r="BN2" s="19">
        <v>0</v>
      </c>
      <c r="BO2" s="19">
        <v>0</v>
      </c>
      <c r="BP2" s="19">
        <v>0</v>
      </c>
      <c r="BQ2" s="19">
        <v>0</v>
      </c>
      <c r="BR2" s="19">
        <v>0</v>
      </c>
      <c r="BS2" s="19">
        <v>0</v>
      </c>
      <c r="BT2" s="19">
        <v>0</v>
      </c>
      <c r="BU2" s="19">
        <v>0</v>
      </c>
      <c r="BV2" s="19">
        <v>0</v>
      </c>
      <c r="BW2" s="19">
        <v>0</v>
      </c>
      <c r="BX2" s="19">
        <v>0</v>
      </c>
      <c r="BY2" s="19">
        <v>0</v>
      </c>
      <c r="BZ2" s="19">
        <v>0</v>
      </c>
      <c r="CA2" s="18" t="str">
        <f>TEXT(DEC2HEX(_xlfn.BITAND(SUM(
HEX2DEC(H2)+HEX2DEC(I2)+HEX2DEC(J2)+HEX2DEC(K2)+HEX2DEC(L2)+HEX2DEC(M2)+HEX2DEC(N2)+HEX2DEC(O2)+HEX2DEC(P2)+
HEX2DEC(Q2)+HEX2DEC(R2)+HEX2DEC(S2)+HEX2DEC(T2)+HEX2DEC(U2)+HEX2DEC(R2)+HEX2DEC(V2)+HEX2DEC(W2)+HEX2DEC(X2)+HEX2DEC(Y2)+HEX2DEC(Z2)+
HEX2DEC(AA2)+HEX2DEC(AB2)+HEX2DEC(AC2)+HEX2DEC(AD2)+HEX2DEC(AE2)+
HEX2DEC(AF2)+HEX2DEC(AG2)+HEX2DEC(AH2)+HEX2DEC(AI2)+HEX2DEC(AJ2)+HEX2DEC(AK2)+HEX2DEC(AL2)+HEX2DEC(AM2)+
HEX2DEC(AN2)+HEX2DEC(AO2)+HEX2DEC(AP2)+HEX2DEC(AQ2)+HEX2DEC(AR2)+HEX2DEC(AS2)+HEX2DEC(AT2)+
HEX2DEC(AU2)+HEX2DEC(AV2)+HEX2DEC(AW2)+HEX2DEC(AX2)+HEX2DEC(AY2)+HEX2DEC(AZ2)+HEX2DEC(BA2)+HEX2DEC(BB2)+HEX2DEC(BC2)+HEX2DEC(BD2)+HEX2DEC(BE2)+HEX2DEC(BF2)+HEX2DEC(BG2)+HEX2DEC(BH2)+HEX2DEC(BI2)+
HEX2DEC(BJ2)+HEX2DEC(BK2)+HEX2DEC(BL2)+HEX2DEC(BM2)+
HEX2DEC(BN2)+HEX2DEC(BO2)+HEX2DEC(BP2)+HEX2DEC(BQ2)+HEX2DEC(BR2)+HEX2DEC(BS2)+HEX2DEC(BT2)+
HEX2DEC(BU2)+HEX2DEC(BV2)+HEX2DEC(BW2)+HEX2DEC(BX2)+HEX2DEC(BY2)+HEX2DEC(BZ2)
),85)),"00")</f>
        <v>04</v>
      </c>
      <c r="CB2" s="18" t="s">
        <v>25</v>
      </c>
      <c r="CC2" s="18">
        <f t="shared" ref="CC2:CC65" si="0">(LEN(CD2)/2)</f>
        <v>137</v>
      </c>
      <c r="CD2" s="16" t="str">
        <f>CONCATENATE(
TEXT(H2,"00"),TEXT(I2,"00"),TEXT(J2,"00"),TEXT(K2,"00"),TEXT(L2,"00"),
TEXT(M2,"00"),TEXT(N2,"00"),
TEXT(O2,"0000"),TEXT(P2,"0000"),TEXT(Q2,"0000"),TEXT(R2,"0000"),TEXT(S2,"0000"),
TEXT(T2,"0000"),TEXT(U2,"0000"),TEXT(V2,"0000"),TEXT(W2,"0000"),TEXT(X2,"0000"),
TEXT(Y2,"0000"),TEXT(Z2,"0000"),
TEXT(AA2,"0000"),TEXT(AB2,"0000"),TEXT(AC2,"0000"),TEXT(AD2,"0000"),TEXT(AE2,"0000"),
TEXT(AF2,"0000"),TEXT(AG2,"0000"),TEXT(AH2,"0000"),TEXT(AI2,"0000"),TEXT(AJ2,"0000"),
TEXT(AK2,"0000"),TEXT(AL2,"0000"),TEXT(AM2,"0000"),TEXT(AN2,"0000"),TEXT(AO2,"0000"),
TEXT(AP2,"0000"),TEXT(AQ2,"0000"),TEXT(AR2,"0000"),TEXT(AS2,"0000"),TEXT(AT2,"0000"),
TEXT(AU2,"0000"),TEXT(AV2,"0000"),TEXT(AW2,"0000"),TEXT(AX2,"0000"),TEXT(AY2,"0000"),TEXT(AZ2,"0000"),
TEXT(BA2,"0000"),TEXT(BB2,"0000"),TEXT(BC2,"0000"),TEXT(BD2,"0000"),TEXT(BE2,"0000"),
TEXT(BF2,"0000"),TEXT(BG2,"0000"),TEXT(BH2,"0000"),TEXT(BI2,"0000"),TEXT(BJ2,"0000"),
TEXT(BK2,"0000"),TEXT(BL2,"0000"),TEXT(BM2,"0000"),TEXT(BN2,"0000"),TEXT(BO2,"0000"),
TEXT(BP2,"0000"),TEXT(BQ2,"0000"),TEXT(BR2,"0000"),TEXT(BS2,"0000"),TEXT(BT2,"0000"),
TEXT(BU2,"0000"),TEXT(BV2,"0000"),TEXT(BW2,"0000"),TEXT(BX2,"0000"),TEXT(BY2,"0000"),
TEXT(BZ2,"0000"),
TEXT(CA2,"00"),TEXT(CB2,"00")
)</f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2" s="95">
        <v>1</v>
      </c>
      <c r="CF2" s="21" t="s">
        <v>728</v>
      </c>
      <c r="CG2" s="18" t="str">
        <f>TEXT(DEC2HEX(_xlfn.BITAND(SUM(
HEX2DEC(MID(CF2, 1,2))+HEX2DEC(MID(CF2, 4,2))+
HEX2DEC(MID(CF2, 7,2))+HEX2DEC(MID(CF2,10,2))+
HEX2DEC(MID(CF2,13,2))+HEX2DEC(MID(CF2,16,2))+
HEX2DEC(MID(CF2,19,2))
),85)),"00")</f>
        <v>41</v>
      </c>
      <c r="CH2" s="18">
        <f>(LEN(CF2)/3)</f>
        <v>8.6666666666666661</v>
      </c>
      <c r="CI2" s="20" t="s">
        <v>36</v>
      </c>
      <c r="CJ2" s="21" t="s">
        <v>750</v>
      </c>
    </row>
    <row r="3" spans="1:88" ht="49.5">
      <c r="A3" s="40" t="s">
        <v>5</v>
      </c>
      <c r="B3" s="169">
        <v>0</v>
      </c>
      <c r="C3" s="102" t="s">
        <v>6</v>
      </c>
      <c r="D3" s="103" t="s">
        <v>0</v>
      </c>
      <c r="E3" s="16">
        <v>1</v>
      </c>
      <c r="F3" s="101" t="str">
        <f t="shared" ref="F3:F23" si="1">TEXT(HEX2DEC(G3),"000")</f>
        <v>000</v>
      </c>
      <c r="G3" s="22">
        <v>0</v>
      </c>
      <c r="H3" s="23">
        <f>G3</f>
        <v>0</v>
      </c>
      <c r="I3" s="18">
        <v>1</v>
      </c>
      <c r="J3" s="18">
        <v>1</v>
      </c>
      <c r="K3" s="18">
        <v>89</v>
      </c>
      <c r="L3" s="18" t="s">
        <v>530</v>
      </c>
      <c r="M3" s="18">
        <v>1</v>
      </c>
      <c r="N3" s="18">
        <v>28</v>
      </c>
      <c r="O3" s="19">
        <v>65</v>
      </c>
      <c r="P3" s="19">
        <v>66</v>
      </c>
      <c r="Q3" s="19">
        <v>67</v>
      </c>
      <c r="R3" s="19">
        <v>68</v>
      </c>
      <c r="S3" s="19">
        <v>69</v>
      </c>
      <c r="T3" s="19" t="s">
        <v>507</v>
      </c>
      <c r="U3" s="19" t="s">
        <v>508</v>
      </c>
      <c r="V3" s="19" t="s">
        <v>509</v>
      </c>
      <c r="W3" s="19" t="s">
        <v>510</v>
      </c>
      <c r="X3" s="19" t="s">
        <v>511</v>
      </c>
      <c r="Y3" s="19" t="s">
        <v>512</v>
      </c>
      <c r="Z3" s="19" t="s">
        <v>513</v>
      </c>
      <c r="AA3" s="19" t="s">
        <v>514</v>
      </c>
      <c r="AB3" s="19" t="s">
        <v>515</v>
      </c>
      <c r="AC3" s="19" t="s">
        <v>516</v>
      </c>
      <c r="AD3" s="19" t="s">
        <v>517</v>
      </c>
      <c r="AE3" s="19" t="s">
        <v>518</v>
      </c>
      <c r="AF3" s="19" t="s">
        <v>519</v>
      </c>
      <c r="AG3" s="19" t="s">
        <v>520</v>
      </c>
      <c r="AH3" s="19" t="s">
        <v>521</v>
      </c>
      <c r="AI3" s="19" t="s">
        <v>522</v>
      </c>
      <c r="AJ3" s="19" t="s">
        <v>523</v>
      </c>
      <c r="AK3" s="19" t="s">
        <v>524</v>
      </c>
      <c r="AL3" s="19">
        <v>130</v>
      </c>
      <c r="AM3" s="19">
        <v>131</v>
      </c>
      <c r="AN3" s="19">
        <v>132</v>
      </c>
      <c r="AO3" s="19">
        <v>133</v>
      </c>
      <c r="AP3" s="19">
        <v>134</v>
      </c>
      <c r="AQ3" s="19">
        <v>135</v>
      </c>
      <c r="AR3" s="19">
        <v>136</v>
      </c>
      <c r="AS3" s="19">
        <v>191</v>
      </c>
      <c r="AT3" s="19">
        <v>192</v>
      </c>
      <c r="AU3" s="19">
        <v>193</v>
      </c>
      <c r="AV3" s="19">
        <v>194</v>
      </c>
      <c r="AW3" s="19">
        <v>195</v>
      </c>
      <c r="AX3" s="19">
        <v>196</v>
      </c>
      <c r="AY3" s="19">
        <v>197</v>
      </c>
      <c r="AZ3" s="19">
        <v>198</v>
      </c>
      <c r="BA3" s="19">
        <v>199</v>
      </c>
      <c r="BB3" s="19" t="s">
        <v>525</v>
      </c>
      <c r="BC3" s="19">
        <v>0</v>
      </c>
      <c r="BD3" s="19">
        <v>0</v>
      </c>
      <c r="BE3" s="19">
        <v>0</v>
      </c>
      <c r="BF3" s="19">
        <v>0</v>
      </c>
      <c r="BG3" s="19">
        <v>0</v>
      </c>
      <c r="BH3" s="19">
        <v>0</v>
      </c>
      <c r="BI3" s="19">
        <v>0</v>
      </c>
      <c r="BJ3" s="19">
        <v>0</v>
      </c>
      <c r="BK3" s="19">
        <v>0</v>
      </c>
      <c r="BL3" s="19">
        <v>0</v>
      </c>
      <c r="BM3" s="19">
        <v>0</v>
      </c>
      <c r="BN3" s="19">
        <v>0</v>
      </c>
      <c r="BO3" s="19">
        <v>0</v>
      </c>
      <c r="BP3" s="19">
        <v>0</v>
      </c>
      <c r="BQ3" s="19">
        <v>0</v>
      </c>
      <c r="BR3" s="19">
        <v>0</v>
      </c>
      <c r="BS3" s="19">
        <v>0</v>
      </c>
      <c r="BT3" s="19">
        <v>0</v>
      </c>
      <c r="BU3" s="19">
        <v>0</v>
      </c>
      <c r="BV3" s="19">
        <v>0</v>
      </c>
      <c r="BW3" s="19">
        <v>0</v>
      </c>
      <c r="BX3" s="19">
        <v>0</v>
      </c>
      <c r="BY3" s="19">
        <v>0</v>
      </c>
      <c r="BZ3" s="19">
        <v>0</v>
      </c>
      <c r="CA3" s="18" t="str">
        <f t="shared" ref="CA3:CA66" si="2">TEXT(DEC2HEX(_xlfn.BITAND(SUM(
HEX2DEC(H3)+HEX2DEC(I3)+HEX2DEC(J3)+HEX2DEC(K3)+HEX2DEC(L3)+HEX2DEC(M3)+HEX2DEC(N3)+HEX2DEC(O3)+HEX2DEC(P3)+
HEX2DEC(Q3)+HEX2DEC(R3)+HEX2DEC(S3)+HEX2DEC(T3)+HEX2DEC(U3)+HEX2DEC(R3)+HEX2DEC(V3)+HEX2DEC(W3)+HEX2DEC(X3)+HEX2DEC(Y3)+HEX2DEC(Z3)+
HEX2DEC(AA3)+HEX2DEC(AB3)+HEX2DEC(AC3)+HEX2DEC(AD3)+HEX2DEC(AE3)+
HEX2DEC(AF3)+HEX2DEC(AG3)+HEX2DEC(AH3)+HEX2DEC(AI3)+HEX2DEC(AJ3)+HEX2DEC(AK3)+HEX2DEC(AL3)+HEX2DEC(AM3)+
HEX2DEC(AN3)+HEX2DEC(AO3)+HEX2DEC(AP3)+HEX2DEC(AQ3)+HEX2DEC(AR3)+HEX2DEC(AS3)+HEX2DEC(AT3)+
HEX2DEC(AU3)+HEX2DEC(AV3)+HEX2DEC(AW3)+HEX2DEC(AX3)+HEX2DEC(AY3)+HEX2DEC(AZ3)+HEX2DEC(BA3)+HEX2DEC(BB3)+HEX2DEC(BC3)+HEX2DEC(BD3)+HEX2DEC(BE3)+HEX2DEC(BF3)+HEX2DEC(BG3)+HEX2DEC(BH3)+HEX2DEC(BI3)+
HEX2DEC(BJ3)+HEX2DEC(BK3)+HEX2DEC(BL3)+HEX2DEC(BM3)+
HEX2DEC(BN3)+HEX2DEC(BO3)+HEX2DEC(BP3)+HEX2DEC(BQ3)+HEX2DEC(BR3)+HEX2DEC(BS3)+HEX2DEC(BT3)+
HEX2DEC(BU3)+HEX2DEC(BV3)+HEX2DEC(BW3)+HEX2DEC(BX3)+HEX2DEC(BY3)+HEX2DEC(BZ3)
),85)),"00")</f>
        <v>11</v>
      </c>
      <c r="CB3" s="18" t="s">
        <v>25</v>
      </c>
      <c r="CC3" s="18">
        <f t="shared" si="0"/>
        <v>137</v>
      </c>
      <c r="CD3" s="16" t="str">
        <f t="shared" ref="CD3:CD66" si="3">CONCATENATE(
TEXT(H3,"00"),TEXT(I3,"00"),TEXT(J3,"00"),TEXT(K3,"00"),TEXT(L3,"00"),
TEXT(M3,"00"),TEXT(N3,"00"),
TEXT(O3,"0000"),TEXT(P3,"0000"),TEXT(Q3,"0000"),TEXT(R3,"0000"),TEXT(S3,"0000"),
TEXT(T3,"0000"),TEXT(U3,"0000"),TEXT(V3,"0000"),TEXT(W3,"0000"),TEXT(X3,"0000"),
TEXT(Y3,"0000"),TEXT(Z3,"0000"),
TEXT(AA3,"0000"),TEXT(AB3,"0000"),TEXT(AC3,"0000"),TEXT(AD3,"0000"),TEXT(AE3,"0000"),
TEXT(AF3,"0000"),TEXT(AG3,"0000"),TEXT(AH3,"0000"),TEXT(AI3,"0000"),TEXT(AJ3,"0000"),
TEXT(AK3,"0000"),TEXT(AL3,"0000"),TEXT(AM3,"0000"),TEXT(AN3,"0000"),TEXT(AO3,"0000"),
TEXT(AP3,"0000"),TEXT(AQ3,"0000"),TEXT(AR3,"0000"),TEXT(AS3,"0000"),TEXT(AT3,"0000"),
TEXT(AU3,"0000"),TEXT(AV3,"0000"),TEXT(AW3,"0000"),TEXT(AX3,"0000"),TEXT(AY3,"0000"),TEXT(AZ3,"0000"),
TEXT(BA3,"0000"),TEXT(BB3,"0000"),TEXT(BC3,"0000"),TEXT(BD3,"0000"),TEXT(BE3,"0000"),
TEXT(BF3,"0000"),TEXT(BG3,"0000"),TEXT(BH3,"0000"),TEXT(BI3,"0000"),TEXT(BJ3,"0000"),
TEXT(BK3,"0000"),TEXT(BL3,"0000"),TEXT(BM3,"0000"),TEXT(BN3,"0000"),TEXT(BO3,"0000"),
TEXT(BP3,"0000"),TEXT(BQ3,"0000"),TEXT(BR3,"0000"),TEXT(BS3,"0000"),TEXT(BT3,"0000"),
TEXT(BU3,"0000"),TEXT(BV3,"0000"),TEXT(BW3,"0000"),TEXT(BX3,"0000"),TEXT(BY3,"0000"),
TEXT(BZ3,"0000"),
TEXT(CA3,"00"),TEXT(CB3,"00")
)</f>
        <v>00010189AB012800650066006700680069006A006B006C006D006E00C900CA00CB00CC00CD00CE00CF00D000D100D2012D012E012F0130013101320133013401350136019101920193019401950196019701980199019A000000000000000000000000000000000000000000000000000000000000000000000000000000000000000000000000117D</v>
      </c>
      <c r="CE3" s="95">
        <v>2</v>
      </c>
      <c r="CF3" s="21"/>
      <c r="CG3" s="18" t="str">
        <f t="shared" ref="CG3:CG66" si="4">TEXT(DEC2HEX(_xlfn.BITAND(SUM(
HEX2DEC(MID(CF3, 1,2))+HEX2DEC(MID(CF3, 4,2))+
HEX2DEC(MID(CF3, 7,2))+HEX2DEC(MID(CF3,10,2))+
HEX2DEC(MID(CF3,13,2))+HEX2DEC(MID(CF3,16,2))+
HEX2DEC(MID(CF3,19,2))
),85)),"00")</f>
        <v>00</v>
      </c>
      <c r="CH3" s="18">
        <f t="shared" ref="CH3:CH66" si="5">(LEN(CF3)/3)</f>
        <v>0</v>
      </c>
      <c r="CI3" s="20"/>
      <c r="CJ3" s="21"/>
    </row>
    <row r="4" spans="1:88" ht="49.5">
      <c r="A4" s="27"/>
      <c r="B4" s="170"/>
      <c r="C4" s="165" t="s">
        <v>341</v>
      </c>
      <c r="D4" s="104"/>
      <c r="E4" s="16">
        <v>2</v>
      </c>
      <c r="F4" s="101" t="str">
        <f t="shared" si="1"/>
        <v>127</v>
      </c>
      <c r="G4" s="22" t="s">
        <v>246</v>
      </c>
      <c r="H4" s="23" t="str">
        <f t="shared" ref="H4:H5" si="6">G4</f>
        <v>7F</v>
      </c>
      <c r="I4" s="18">
        <v>1</v>
      </c>
      <c r="J4" s="18">
        <v>1</v>
      </c>
      <c r="K4" s="18">
        <v>89</v>
      </c>
      <c r="L4" s="18" t="s">
        <v>530</v>
      </c>
      <c r="M4" s="18">
        <v>1</v>
      </c>
      <c r="N4" s="18">
        <v>28</v>
      </c>
      <c r="O4" s="19">
        <v>65</v>
      </c>
      <c r="P4" s="19">
        <v>66</v>
      </c>
      <c r="Q4" s="19">
        <v>67</v>
      </c>
      <c r="R4" s="19">
        <v>68</v>
      </c>
      <c r="S4" s="19">
        <v>69</v>
      </c>
      <c r="T4" s="19" t="s">
        <v>507</v>
      </c>
      <c r="U4" s="19" t="s">
        <v>508</v>
      </c>
      <c r="V4" s="19" t="s">
        <v>509</v>
      </c>
      <c r="W4" s="19" t="s">
        <v>510</v>
      </c>
      <c r="X4" s="19" t="s">
        <v>511</v>
      </c>
      <c r="Y4" s="19" t="s">
        <v>512</v>
      </c>
      <c r="Z4" s="19" t="s">
        <v>513</v>
      </c>
      <c r="AA4" s="19" t="s">
        <v>514</v>
      </c>
      <c r="AB4" s="19" t="s">
        <v>515</v>
      </c>
      <c r="AC4" s="19" t="s">
        <v>516</v>
      </c>
      <c r="AD4" s="19" t="s">
        <v>517</v>
      </c>
      <c r="AE4" s="19" t="s">
        <v>518</v>
      </c>
      <c r="AF4" s="19" t="s">
        <v>519</v>
      </c>
      <c r="AG4" s="19" t="s">
        <v>520</v>
      </c>
      <c r="AH4" s="19" t="s">
        <v>521</v>
      </c>
      <c r="AI4" s="19" t="s">
        <v>522</v>
      </c>
      <c r="AJ4" s="19" t="s">
        <v>523</v>
      </c>
      <c r="AK4" s="19" t="s">
        <v>524</v>
      </c>
      <c r="AL4" s="19">
        <v>130</v>
      </c>
      <c r="AM4" s="19">
        <v>131</v>
      </c>
      <c r="AN4" s="19">
        <v>132</v>
      </c>
      <c r="AO4" s="19">
        <v>133</v>
      </c>
      <c r="AP4" s="19">
        <v>134</v>
      </c>
      <c r="AQ4" s="19">
        <v>135</v>
      </c>
      <c r="AR4" s="19">
        <v>136</v>
      </c>
      <c r="AS4" s="19">
        <v>191</v>
      </c>
      <c r="AT4" s="19">
        <v>192</v>
      </c>
      <c r="AU4" s="19">
        <v>193</v>
      </c>
      <c r="AV4" s="19">
        <v>194</v>
      </c>
      <c r="AW4" s="19">
        <v>195</v>
      </c>
      <c r="AX4" s="19">
        <v>196</v>
      </c>
      <c r="AY4" s="19">
        <v>197</v>
      </c>
      <c r="AZ4" s="19">
        <v>198</v>
      </c>
      <c r="BA4" s="19">
        <v>199</v>
      </c>
      <c r="BB4" s="19" t="s">
        <v>525</v>
      </c>
      <c r="BC4" s="19">
        <v>0</v>
      </c>
      <c r="BD4" s="19">
        <v>0</v>
      </c>
      <c r="BE4" s="19">
        <v>0</v>
      </c>
      <c r="BF4" s="19">
        <v>0</v>
      </c>
      <c r="BG4" s="19">
        <v>0</v>
      </c>
      <c r="BH4" s="19">
        <v>0</v>
      </c>
      <c r="BI4" s="19">
        <v>0</v>
      </c>
      <c r="BJ4" s="19">
        <v>0</v>
      </c>
      <c r="BK4" s="19">
        <v>0</v>
      </c>
      <c r="BL4" s="19">
        <v>0</v>
      </c>
      <c r="BM4" s="19">
        <v>0</v>
      </c>
      <c r="BN4" s="19">
        <v>0</v>
      </c>
      <c r="BO4" s="19">
        <v>0</v>
      </c>
      <c r="BP4" s="19">
        <v>0</v>
      </c>
      <c r="BQ4" s="19">
        <v>0</v>
      </c>
      <c r="BR4" s="19">
        <v>0</v>
      </c>
      <c r="BS4" s="19">
        <v>0</v>
      </c>
      <c r="BT4" s="19">
        <v>0</v>
      </c>
      <c r="BU4" s="19">
        <v>0</v>
      </c>
      <c r="BV4" s="19">
        <v>0</v>
      </c>
      <c r="BW4" s="19">
        <v>0</v>
      </c>
      <c r="BX4" s="19">
        <v>0</v>
      </c>
      <c r="BY4" s="19">
        <v>0</v>
      </c>
      <c r="BZ4" s="19">
        <v>0</v>
      </c>
      <c r="CA4" s="18" t="str">
        <f t="shared" si="2"/>
        <v>10</v>
      </c>
      <c r="CB4" s="18" t="s">
        <v>25</v>
      </c>
      <c r="CC4" s="18">
        <f t="shared" si="0"/>
        <v>137</v>
      </c>
      <c r="CD4" s="16" t="str">
        <f t="shared" si="3"/>
        <v>7F010189AB012800650066006700680069006A006B006C006D006E00C900CA00CB00CC00CD00CE00CF00D000D100D2012D012E012F0130013101320133013401350136019101920193019401950196019701980199019A000000000000000000000000000000000000000000000000000000000000000000000000000000000000000000000000107D</v>
      </c>
      <c r="CE4" s="95">
        <v>3</v>
      </c>
      <c r="CF4" s="21"/>
      <c r="CG4" s="18" t="str">
        <f t="shared" si="4"/>
        <v>00</v>
      </c>
      <c r="CH4" s="18">
        <f t="shared" si="5"/>
        <v>0</v>
      </c>
      <c r="CI4" s="20"/>
      <c r="CJ4" s="21"/>
    </row>
    <row r="5" spans="1:88" ht="49.5">
      <c r="A5" s="45"/>
      <c r="B5" s="171"/>
      <c r="C5" s="166"/>
      <c r="D5" s="104"/>
      <c r="E5" s="16">
        <v>3</v>
      </c>
      <c r="F5" s="101" t="str">
        <f t="shared" si="1"/>
        <v>255</v>
      </c>
      <c r="G5" s="22" t="s">
        <v>22</v>
      </c>
      <c r="H5" s="23" t="str">
        <f t="shared" si="6"/>
        <v>FF</v>
      </c>
      <c r="I5" s="18">
        <v>1</v>
      </c>
      <c r="J5" s="18">
        <v>1</v>
      </c>
      <c r="K5" s="18">
        <v>89</v>
      </c>
      <c r="L5" s="18" t="s">
        <v>530</v>
      </c>
      <c r="M5" s="18">
        <v>1</v>
      </c>
      <c r="N5" s="18">
        <v>28</v>
      </c>
      <c r="O5" s="19">
        <v>65</v>
      </c>
      <c r="P5" s="19">
        <v>66</v>
      </c>
      <c r="Q5" s="19">
        <v>67</v>
      </c>
      <c r="R5" s="19">
        <v>68</v>
      </c>
      <c r="S5" s="19">
        <v>69</v>
      </c>
      <c r="T5" s="19" t="s">
        <v>507</v>
      </c>
      <c r="U5" s="19" t="s">
        <v>508</v>
      </c>
      <c r="V5" s="19" t="s">
        <v>509</v>
      </c>
      <c r="W5" s="19" t="s">
        <v>510</v>
      </c>
      <c r="X5" s="19" t="s">
        <v>511</v>
      </c>
      <c r="Y5" s="19" t="s">
        <v>512</v>
      </c>
      <c r="Z5" s="19" t="s">
        <v>513</v>
      </c>
      <c r="AA5" s="19" t="s">
        <v>514</v>
      </c>
      <c r="AB5" s="19" t="s">
        <v>515</v>
      </c>
      <c r="AC5" s="19" t="s">
        <v>516</v>
      </c>
      <c r="AD5" s="19" t="s">
        <v>517</v>
      </c>
      <c r="AE5" s="19" t="s">
        <v>518</v>
      </c>
      <c r="AF5" s="19" t="s">
        <v>519</v>
      </c>
      <c r="AG5" s="19" t="s">
        <v>520</v>
      </c>
      <c r="AH5" s="19" t="s">
        <v>521</v>
      </c>
      <c r="AI5" s="19" t="s">
        <v>522</v>
      </c>
      <c r="AJ5" s="19" t="s">
        <v>523</v>
      </c>
      <c r="AK5" s="19" t="s">
        <v>524</v>
      </c>
      <c r="AL5" s="19">
        <v>130</v>
      </c>
      <c r="AM5" s="19">
        <v>131</v>
      </c>
      <c r="AN5" s="19">
        <v>132</v>
      </c>
      <c r="AO5" s="19">
        <v>133</v>
      </c>
      <c r="AP5" s="19">
        <v>134</v>
      </c>
      <c r="AQ5" s="19">
        <v>135</v>
      </c>
      <c r="AR5" s="19">
        <v>136</v>
      </c>
      <c r="AS5" s="19">
        <v>191</v>
      </c>
      <c r="AT5" s="19">
        <v>192</v>
      </c>
      <c r="AU5" s="19">
        <v>193</v>
      </c>
      <c r="AV5" s="19">
        <v>194</v>
      </c>
      <c r="AW5" s="19">
        <v>195</v>
      </c>
      <c r="AX5" s="19">
        <v>196</v>
      </c>
      <c r="AY5" s="19">
        <v>197</v>
      </c>
      <c r="AZ5" s="19">
        <v>198</v>
      </c>
      <c r="BA5" s="19">
        <v>199</v>
      </c>
      <c r="BB5" s="19" t="s">
        <v>525</v>
      </c>
      <c r="BC5" s="19">
        <v>0</v>
      </c>
      <c r="BD5" s="19">
        <v>0</v>
      </c>
      <c r="BE5" s="19">
        <v>0</v>
      </c>
      <c r="BF5" s="19">
        <v>0</v>
      </c>
      <c r="BG5" s="19">
        <v>0</v>
      </c>
      <c r="BH5" s="19">
        <v>0</v>
      </c>
      <c r="BI5" s="19">
        <v>0</v>
      </c>
      <c r="BJ5" s="19">
        <v>0</v>
      </c>
      <c r="BK5" s="19">
        <v>0</v>
      </c>
      <c r="BL5" s="19">
        <v>0</v>
      </c>
      <c r="BM5" s="19">
        <v>0</v>
      </c>
      <c r="BN5" s="19">
        <v>0</v>
      </c>
      <c r="BO5" s="19">
        <v>0</v>
      </c>
      <c r="BP5" s="19">
        <v>0</v>
      </c>
      <c r="BQ5" s="19">
        <v>0</v>
      </c>
      <c r="BR5" s="19">
        <v>0</v>
      </c>
      <c r="BS5" s="19">
        <v>0</v>
      </c>
      <c r="BT5" s="19">
        <v>0</v>
      </c>
      <c r="BU5" s="19">
        <v>0</v>
      </c>
      <c r="BV5" s="19">
        <v>0</v>
      </c>
      <c r="BW5" s="19">
        <v>0</v>
      </c>
      <c r="BX5" s="19">
        <v>0</v>
      </c>
      <c r="BY5" s="19">
        <v>0</v>
      </c>
      <c r="BZ5" s="19">
        <v>0</v>
      </c>
      <c r="CA5" s="18" t="str">
        <f t="shared" si="2"/>
        <v>10</v>
      </c>
      <c r="CB5" s="18" t="s">
        <v>25</v>
      </c>
      <c r="CC5" s="18">
        <f t="shared" si="0"/>
        <v>137</v>
      </c>
      <c r="CD5" s="16" t="str">
        <f t="shared" si="3"/>
        <v>FF010189AB012800650066006700680069006A006B006C006D006E00C900CA00CB00CC00CD00CE00CF00D000D100D2012D012E012F0130013101320133013401350136019101920193019401950196019701980199019A000000000000000000000000000000000000000000000000000000000000000000000000000000000000000000000000107D</v>
      </c>
      <c r="CE5" s="95">
        <v>4</v>
      </c>
      <c r="CF5" s="21"/>
      <c r="CG5" s="18" t="str">
        <f t="shared" si="4"/>
        <v>00</v>
      </c>
      <c r="CH5" s="18">
        <f t="shared" si="5"/>
        <v>0</v>
      </c>
      <c r="CI5" s="20"/>
      <c r="CJ5" s="21"/>
    </row>
    <row r="6" spans="1:88" ht="49.5">
      <c r="A6" s="45"/>
      <c r="B6" s="169">
        <v>1</v>
      </c>
      <c r="C6" s="105" t="s">
        <v>3</v>
      </c>
      <c r="D6" s="104" t="s">
        <v>715</v>
      </c>
      <c r="E6" s="16">
        <v>1</v>
      </c>
      <c r="F6" s="101" t="str">
        <f t="shared" si="1"/>
        <v>000</v>
      </c>
      <c r="G6" s="22">
        <v>0</v>
      </c>
      <c r="H6" s="18" t="s">
        <v>18</v>
      </c>
      <c r="I6" s="23">
        <f>G6</f>
        <v>0</v>
      </c>
      <c r="J6" s="18">
        <v>1</v>
      </c>
      <c r="K6" s="18">
        <v>89</v>
      </c>
      <c r="L6" s="18" t="s">
        <v>530</v>
      </c>
      <c r="M6" s="18">
        <v>1</v>
      </c>
      <c r="N6" s="18">
        <v>28</v>
      </c>
      <c r="O6" s="19">
        <v>65</v>
      </c>
      <c r="P6" s="19">
        <v>66</v>
      </c>
      <c r="Q6" s="19">
        <v>67</v>
      </c>
      <c r="R6" s="19">
        <v>68</v>
      </c>
      <c r="S6" s="19">
        <v>69</v>
      </c>
      <c r="T6" s="19" t="s">
        <v>507</v>
      </c>
      <c r="U6" s="19" t="s">
        <v>508</v>
      </c>
      <c r="V6" s="19" t="s">
        <v>509</v>
      </c>
      <c r="W6" s="19" t="s">
        <v>510</v>
      </c>
      <c r="X6" s="19" t="s">
        <v>511</v>
      </c>
      <c r="Y6" s="19" t="s">
        <v>512</v>
      </c>
      <c r="Z6" s="19" t="s">
        <v>513</v>
      </c>
      <c r="AA6" s="19" t="s">
        <v>514</v>
      </c>
      <c r="AB6" s="19" t="s">
        <v>515</v>
      </c>
      <c r="AC6" s="19" t="s">
        <v>516</v>
      </c>
      <c r="AD6" s="19" t="s">
        <v>517</v>
      </c>
      <c r="AE6" s="19" t="s">
        <v>518</v>
      </c>
      <c r="AF6" s="19" t="s">
        <v>519</v>
      </c>
      <c r="AG6" s="19" t="s">
        <v>520</v>
      </c>
      <c r="AH6" s="19" t="s">
        <v>521</v>
      </c>
      <c r="AI6" s="19" t="s">
        <v>522</v>
      </c>
      <c r="AJ6" s="19" t="s">
        <v>523</v>
      </c>
      <c r="AK6" s="19" t="s">
        <v>524</v>
      </c>
      <c r="AL6" s="19">
        <v>130</v>
      </c>
      <c r="AM6" s="19">
        <v>131</v>
      </c>
      <c r="AN6" s="19">
        <v>132</v>
      </c>
      <c r="AO6" s="19">
        <v>133</v>
      </c>
      <c r="AP6" s="19">
        <v>134</v>
      </c>
      <c r="AQ6" s="19">
        <v>135</v>
      </c>
      <c r="AR6" s="19">
        <v>136</v>
      </c>
      <c r="AS6" s="19">
        <v>191</v>
      </c>
      <c r="AT6" s="19">
        <v>192</v>
      </c>
      <c r="AU6" s="19">
        <v>193</v>
      </c>
      <c r="AV6" s="19">
        <v>194</v>
      </c>
      <c r="AW6" s="19">
        <v>195</v>
      </c>
      <c r="AX6" s="19">
        <v>196</v>
      </c>
      <c r="AY6" s="19">
        <v>197</v>
      </c>
      <c r="AZ6" s="19">
        <v>198</v>
      </c>
      <c r="BA6" s="19">
        <v>199</v>
      </c>
      <c r="BB6" s="19" t="s">
        <v>525</v>
      </c>
      <c r="BC6" s="19">
        <v>0</v>
      </c>
      <c r="BD6" s="19">
        <v>0</v>
      </c>
      <c r="BE6" s="19">
        <v>0</v>
      </c>
      <c r="BF6" s="19">
        <v>0</v>
      </c>
      <c r="BG6" s="19">
        <v>0</v>
      </c>
      <c r="BH6" s="19">
        <v>0</v>
      </c>
      <c r="BI6" s="19">
        <v>0</v>
      </c>
      <c r="BJ6" s="19">
        <v>0</v>
      </c>
      <c r="BK6" s="19">
        <v>0</v>
      </c>
      <c r="BL6" s="19">
        <v>0</v>
      </c>
      <c r="BM6" s="19">
        <v>0</v>
      </c>
      <c r="BN6" s="19">
        <v>0</v>
      </c>
      <c r="BO6" s="19">
        <v>0</v>
      </c>
      <c r="BP6" s="19">
        <v>0</v>
      </c>
      <c r="BQ6" s="19">
        <v>0</v>
      </c>
      <c r="BR6" s="19">
        <v>0</v>
      </c>
      <c r="BS6" s="19">
        <v>0</v>
      </c>
      <c r="BT6" s="19">
        <v>0</v>
      </c>
      <c r="BU6" s="19">
        <v>0</v>
      </c>
      <c r="BV6" s="19">
        <v>0</v>
      </c>
      <c r="BW6" s="19">
        <v>0</v>
      </c>
      <c r="BX6" s="19">
        <v>0</v>
      </c>
      <c r="BY6" s="19">
        <v>0</v>
      </c>
      <c r="BZ6" s="19">
        <v>0</v>
      </c>
      <c r="CA6" s="18" t="str">
        <f t="shared" si="2"/>
        <v>05</v>
      </c>
      <c r="CB6" s="18" t="s">
        <v>25</v>
      </c>
      <c r="CC6" s="18">
        <f t="shared" si="0"/>
        <v>137</v>
      </c>
      <c r="CD6" s="16" t="str">
        <f t="shared" si="3"/>
        <v>7B000189AB012800650066006700680069006A006B006C006D006E00C900CA00CB00CC00CD00CE00CF00D000D100D2012D012E012F0130013101320133013401350136019101920193019401950196019701980199019A000000000000000000000000000000000000000000000000000000000000000000000000000000000000000000000000057D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6" s="95">
        <v>5</v>
      </c>
      <c r="CF6" s="21"/>
      <c r="CG6" s="18" t="str">
        <f t="shared" si="4"/>
        <v>00</v>
      </c>
      <c r="CH6" s="18">
        <f t="shared" si="5"/>
        <v>0</v>
      </c>
      <c r="CI6" s="20"/>
      <c r="CJ6" s="21"/>
    </row>
    <row r="7" spans="1:88" ht="49.5">
      <c r="A7" s="89"/>
      <c r="B7" s="170"/>
      <c r="C7" s="165" t="s">
        <v>342</v>
      </c>
      <c r="D7" s="104"/>
      <c r="E7" s="16">
        <v>2</v>
      </c>
      <c r="F7" s="101" t="str">
        <f t="shared" si="1"/>
        <v>127</v>
      </c>
      <c r="G7" s="22" t="s">
        <v>246</v>
      </c>
      <c r="H7" s="18" t="s">
        <v>18</v>
      </c>
      <c r="I7" s="23" t="str">
        <f t="shared" ref="I7:I8" si="7">G7</f>
        <v>7F</v>
      </c>
      <c r="J7" s="18">
        <v>1</v>
      </c>
      <c r="K7" s="18">
        <v>89</v>
      </c>
      <c r="L7" s="18" t="s">
        <v>530</v>
      </c>
      <c r="M7" s="18">
        <v>1</v>
      </c>
      <c r="N7" s="18">
        <v>28</v>
      </c>
      <c r="O7" s="19">
        <v>65</v>
      </c>
      <c r="P7" s="19">
        <v>66</v>
      </c>
      <c r="Q7" s="19">
        <v>67</v>
      </c>
      <c r="R7" s="19">
        <v>68</v>
      </c>
      <c r="S7" s="19">
        <v>69</v>
      </c>
      <c r="T7" s="19" t="s">
        <v>507</v>
      </c>
      <c r="U7" s="19" t="s">
        <v>508</v>
      </c>
      <c r="V7" s="19" t="s">
        <v>509</v>
      </c>
      <c r="W7" s="19" t="s">
        <v>510</v>
      </c>
      <c r="X7" s="19" t="s">
        <v>511</v>
      </c>
      <c r="Y7" s="19" t="s">
        <v>512</v>
      </c>
      <c r="Z7" s="19" t="s">
        <v>513</v>
      </c>
      <c r="AA7" s="19" t="s">
        <v>514</v>
      </c>
      <c r="AB7" s="19" t="s">
        <v>515</v>
      </c>
      <c r="AC7" s="19" t="s">
        <v>516</v>
      </c>
      <c r="AD7" s="19" t="s">
        <v>517</v>
      </c>
      <c r="AE7" s="19" t="s">
        <v>518</v>
      </c>
      <c r="AF7" s="19" t="s">
        <v>519</v>
      </c>
      <c r="AG7" s="19" t="s">
        <v>520</v>
      </c>
      <c r="AH7" s="19" t="s">
        <v>521</v>
      </c>
      <c r="AI7" s="19" t="s">
        <v>522</v>
      </c>
      <c r="AJ7" s="19" t="s">
        <v>523</v>
      </c>
      <c r="AK7" s="19" t="s">
        <v>524</v>
      </c>
      <c r="AL7" s="19">
        <v>130</v>
      </c>
      <c r="AM7" s="19">
        <v>131</v>
      </c>
      <c r="AN7" s="19">
        <v>132</v>
      </c>
      <c r="AO7" s="19">
        <v>133</v>
      </c>
      <c r="AP7" s="19">
        <v>134</v>
      </c>
      <c r="AQ7" s="19">
        <v>135</v>
      </c>
      <c r="AR7" s="19">
        <v>136</v>
      </c>
      <c r="AS7" s="19">
        <v>191</v>
      </c>
      <c r="AT7" s="19">
        <v>192</v>
      </c>
      <c r="AU7" s="19">
        <v>193</v>
      </c>
      <c r="AV7" s="19">
        <v>194</v>
      </c>
      <c r="AW7" s="19">
        <v>195</v>
      </c>
      <c r="AX7" s="19">
        <v>196</v>
      </c>
      <c r="AY7" s="19">
        <v>197</v>
      </c>
      <c r="AZ7" s="19">
        <v>198</v>
      </c>
      <c r="BA7" s="19">
        <v>199</v>
      </c>
      <c r="BB7" s="19" t="s">
        <v>525</v>
      </c>
      <c r="BC7" s="19">
        <v>0</v>
      </c>
      <c r="BD7" s="19">
        <v>0</v>
      </c>
      <c r="BE7" s="19">
        <v>0</v>
      </c>
      <c r="BF7" s="19">
        <v>0</v>
      </c>
      <c r="BG7" s="19">
        <v>0</v>
      </c>
      <c r="BH7" s="19">
        <v>0</v>
      </c>
      <c r="BI7" s="19">
        <v>0</v>
      </c>
      <c r="BJ7" s="19">
        <v>0</v>
      </c>
      <c r="BK7" s="19">
        <v>0</v>
      </c>
      <c r="BL7" s="19">
        <v>0</v>
      </c>
      <c r="BM7" s="19">
        <v>0</v>
      </c>
      <c r="BN7" s="19">
        <v>0</v>
      </c>
      <c r="BO7" s="19">
        <v>0</v>
      </c>
      <c r="BP7" s="19">
        <v>0</v>
      </c>
      <c r="BQ7" s="19">
        <v>0</v>
      </c>
      <c r="BR7" s="19">
        <v>0</v>
      </c>
      <c r="BS7" s="19">
        <v>0</v>
      </c>
      <c r="BT7" s="19">
        <v>0</v>
      </c>
      <c r="BU7" s="19">
        <v>0</v>
      </c>
      <c r="BV7" s="19">
        <v>0</v>
      </c>
      <c r="BW7" s="19">
        <v>0</v>
      </c>
      <c r="BX7" s="19">
        <v>0</v>
      </c>
      <c r="BY7" s="19">
        <v>0</v>
      </c>
      <c r="BZ7" s="19">
        <v>0</v>
      </c>
      <c r="CA7" s="18" t="str">
        <f t="shared" si="2"/>
        <v>04</v>
      </c>
      <c r="CB7" s="18" t="s">
        <v>25</v>
      </c>
      <c r="CC7" s="18">
        <f t="shared" si="0"/>
        <v>137</v>
      </c>
      <c r="CD7" s="16" t="str">
        <f t="shared" si="3"/>
        <v>7B7F0189AB012800650066006700680069006A006B006C006D006E00C900CA00CB00CC00CD00CE00CF00D000D100D2012D012E012F0130013101320133013401350136019101920193019401950196019701980199019A000000000000000000000000000000000000000000000000000000000000000000000000000000000000000000000000047D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7" s="95">
        <v>6</v>
      </c>
      <c r="CF7" s="21"/>
      <c r="CG7" s="18" t="str">
        <f t="shared" si="4"/>
        <v>00</v>
      </c>
      <c r="CH7" s="18">
        <f t="shared" si="5"/>
        <v>0</v>
      </c>
      <c r="CI7" s="20"/>
      <c r="CJ7" s="21"/>
    </row>
    <row r="8" spans="1:88" ht="49.5">
      <c r="A8" s="27"/>
      <c r="B8" s="171"/>
      <c r="C8" s="166"/>
      <c r="D8" s="104"/>
      <c r="E8" s="16">
        <v>3</v>
      </c>
      <c r="F8" s="101" t="str">
        <f t="shared" si="1"/>
        <v>255</v>
      </c>
      <c r="G8" s="22" t="s">
        <v>22</v>
      </c>
      <c r="H8" s="18" t="s">
        <v>18</v>
      </c>
      <c r="I8" s="23" t="str">
        <f t="shared" si="7"/>
        <v>FF</v>
      </c>
      <c r="J8" s="18">
        <v>1</v>
      </c>
      <c r="K8" s="18">
        <v>89</v>
      </c>
      <c r="L8" s="18" t="s">
        <v>530</v>
      </c>
      <c r="M8" s="18">
        <v>1</v>
      </c>
      <c r="N8" s="18">
        <v>28</v>
      </c>
      <c r="O8" s="19">
        <v>65</v>
      </c>
      <c r="P8" s="19">
        <v>66</v>
      </c>
      <c r="Q8" s="19">
        <v>67</v>
      </c>
      <c r="R8" s="19">
        <v>68</v>
      </c>
      <c r="S8" s="19">
        <v>69</v>
      </c>
      <c r="T8" s="19" t="s">
        <v>507</v>
      </c>
      <c r="U8" s="19" t="s">
        <v>508</v>
      </c>
      <c r="V8" s="19" t="s">
        <v>509</v>
      </c>
      <c r="W8" s="19" t="s">
        <v>510</v>
      </c>
      <c r="X8" s="19" t="s">
        <v>511</v>
      </c>
      <c r="Y8" s="19" t="s">
        <v>512</v>
      </c>
      <c r="Z8" s="19" t="s">
        <v>513</v>
      </c>
      <c r="AA8" s="19" t="s">
        <v>514</v>
      </c>
      <c r="AB8" s="19" t="s">
        <v>515</v>
      </c>
      <c r="AC8" s="19" t="s">
        <v>516</v>
      </c>
      <c r="AD8" s="19" t="s">
        <v>517</v>
      </c>
      <c r="AE8" s="19" t="s">
        <v>518</v>
      </c>
      <c r="AF8" s="19" t="s">
        <v>519</v>
      </c>
      <c r="AG8" s="19" t="s">
        <v>520</v>
      </c>
      <c r="AH8" s="19" t="s">
        <v>521</v>
      </c>
      <c r="AI8" s="19" t="s">
        <v>522</v>
      </c>
      <c r="AJ8" s="19" t="s">
        <v>523</v>
      </c>
      <c r="AK8" s="19" t="s">
        <v>524</v>
      </c>
      <c r="AL8" s="19">
        <v>130</v>
      </c>
      <c r="AM8" s="19">
        <v>131</v>
      </c>
      <c r="AN8" s="19">
        <v>132</v>
      </c>
      <c r="AO8" s="19">
        <v>133</v>
      </c>
      <c r="AP8" s="19">
        <v>134</v>
      </c>
      <c r="AQ8" s="19">
        <v>135</v>
      </c>
      <c r="AR8" s="19">
        <v>136</v>
      </c>
      <c r="AS8" s="19">
        <v>191</v>
      </c>
      <c r="AT8" s="19">
        <v>192</v>
      </c>
      <c r="AU8" s="19">
        <v>193</v>
      </c>
      <c r="AV8" s="19">
        <v>194</v>
      </c>
      <c r="AW8" s="19">
        <v>195</v>
      </c>
      <c r="AX8" s="19">
        <v>196</v>
      </c>
      <c r="AY8" s="19">
        <v>197</v>
      </c>
      <c r="AZ8" s="19">
        <v>198</v>
      </c>
      <c r="BA8" s="19">
        <v>199</v>
      </c>
      <c r="BB8" s="19" t="s">
        <v>525</v>
      </c>
      <c r="BC8" s="19">
        <v>0</v>
      </c>
      <c r="BD8" s="19">
        <v>0</v>
      </c>
      <c r="BE8" s="19">
        <v>0</v>
      </c>
      <c r="BF8" s="19">
        <v>0</v>
      </c>
      <c r="BG8" s="19">
        <v>0</v>
      </c>
      <c r="BH8" s="19">
        <v>0</v>
      </c>
      <c r="BI8" s="19">
        <v>0</v>
      </c>
      <c r="BJ8" s="19">
        <v>0</v>
      </c>
      <c r="BK8" s="19">
        <v>0</v>
      </c>
      <c r="BL8" s="19">
        <v>0</v>
      </c>
      <c r="BM8" s="19">
        <v>0</v>
      </c>
      <c r="BN8" s="19">
        <v>0</v>
      </c>
      <c r="BO8" s="19">
        <v>0</v>
      </c>
      <c r="BP8" s="19">
        <v>0</v>
      </c>
      <c r="BQ8" s="19">
        <v>0</v>
      </c>
      <c r="BR8" s="19">
        <v>0</v>
      </c>
      <c r="BS8" s="19">
        <v>0</v>
      </c>
      <c r="BT8" s="19">
        <v>0</v>
      </c>
      <c r="BU8" s="19">
        <v>0</v>
      </c>
      <c r="BV8" s="19">
        <v>0</v>
      </c>
      <c r="BW8" s="19">
        <v>0</v>
      </c>
      <c r="BX8" s="19">
        <v>0</v>
      </c>
      <c r="BY8" s="19">
        <v>0</v>
      </c>
      <c r="BZ8" s="19">
        <v>0</v>
      </c>
      <c r="CA8" s="18" t="str">
        <f t="shared" si="2"/>
        <v>04</v>
      </c>
      <c r="CB8" s="18" t="s">
        <v>25</v>
      </c>
      <c r="CC8" s="18">
        <f t="shared" si="0"/>
        <v>137</v>
      </c>
      <c r="CD8" s="16" t="str">
        <f t="shared" si="3"/>
        <v>7BFF0189AB012800650066006700680069006A006B006C006D006E00C900CA00CB00CC00CD00CE00CF00D000D100D2012D012E012F0130013101320133013401350136019101920193019401950196019701980199019A000000000000000000000000000000000000000000000000000000000000000000000000000000000000000000000000047D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8" s="95">
        <v>7</v>
      </c>
      <c r="CF8" s="21"/>
      <c r="CG8" s="18" t="str">
        <f t="shared" si="4"/>
        <v>00</v>
      </c>
      <c r="CH8" s="18">
        <f t="shared" si="5"/>
        <v>0</v>
      </c>
      <c r="CI8" s="20"/>
      <c r="CJ8" s="21"/>
    </row>
    <row r="9" spans="1:88" ht="49.5">
      <c r="A9" s="27"/>
      <c r="B9" s="169">
        <v>2</v>
      </c>
      <c r="C9" s="105" t="s">
        <v>247</v>
      </c>
      <c r="D9" s="104" t="s">
        <v>716</v>
      </c>
      <c r="E9" s="16">
        <v>1</v>
      </c>
      <c r="F9" s="101" t="str">
        <f t="shared" si="1"/>
        <v>000</v>
      </c>
      <c r="G9" s="22">
        <v>0</v>
      </c>
      <c r="H9" s="18" t="s">
        <v>18</v>
      </c>
      <c r="I9" s="18">
        <v>1</v>
      </c>
      <c r="J9" s="23">
        <f>G9</f>
        <v>0</v>
      </c>
      <c r="K9" s="18">
        <v>89</v>
      </c>
      <c r="L9" s="18" t="s">
        <v>530</v>
      </c>
      <c r="M9" s="18">
        <v>1</v>
      </c>
      <c r="N9" s="18">
        <v>28</v>
      </c>
      <c r="O9" s="19">
        <v>65</v>
      </c>
      <c r="P9" s="19">
        <v>66</v>
      </c>
      <c r="Q9" s="19">
        <v>67</v>
      </c>
      <c r="R9" s="19">
        <v>68</v>
      </c>
      <c r="S9" s="19">
        <v>69</v>
      </c>
      <c r="T9" s="19" t="s">
        <v>507</v>
      </c>
      <c r="U9" s="19" t="s">
        <v>508</v>
      </c>
      <c r="V9" s="19" t="s">
        <v>509</v>
      </c>
      <c r="W9" s="19" t="s">
        <v>510</v>
      </c>
      <c r="X9" s="19" t="s">
        <v>511</v>
      </c>
      <c r="Y9" s="19" t="s">
        <v>512</v>
      </c>
      <c r="Z9" s="19" t="s">
        <v>513</v>
      </c>
      <c r="AA9" s="19" t="s">
        <v>514</v>
      </c>
      <c r="AB9" s="19" t="s">
        <v>515</v>
      </c>
      <c r="AC9" s="19" t="s">
        <v>516</v>
      </c>
      <c r="AD9" s="19" t="s">
        <v>517</v>
      </c>
      <c r="AE9" s="19" t="s">
        <v>518</v>
      </c>
      <c r="AF9" s="19" t="s">
        <v>519</v>
      </c>
      <c r="AG9" s="19" t="s">
        <v>520</v>
      </c>
      <c r="AH9" s="19" t="s">
        <v>521</v>
      </c>
      <c r="AI9" s="19" t="s">
        <v>522</v>
      </c>
      <c r="AJ9" s="19" t="s">
        <v>523</v>
      </c>
      <c r="AK9" s="19" t="s">
        <v>524</v>
      </c>
      <c r="AL9" s="19">
        <v>130</v>
      </c>
      <c r="AM9" s="19">
        <v>131</v>
      </c>
      <c r="AN9" s="19">
        <v>132</v>
      </c>
      <c r="AO9" s="19">
        <v>133</v>
      </c>
      <c r="AP9" s="19">
        <v>134</v>
      </c>
      <c r="AQ9" s="19">
        <v>135</v>
      </c>
      <c r="AR9" s="19">
        <v>136</v>
      </c>
      <c r="AS9" s="19">
        <v>191</v>
      </c>
      <c r="AT9" s="19">
        <v>192</v>
      </c>
      <c r="AU9" s="19">
        <v>193</v>
      </c>
      <c r="AV9" s="19">
        <v>194</v>
      </c>
      <c r="AW9" s="19">
        <v>195</v>
      </c>
      <c r="AX9" s="19">
        <v>196</v>
      </c>
      <c r="AY9" s="19">
        <v>197</v>
      </c>
      <c r="AZ9" s="19">
        <v>198</v>
      </c>
      <c r="BA9" s="19">
        <v>199</v>
      </c>
      <c r="BB9" s="19" t="s">
        <v>525</v>
      </c>
      <c r="BC9" s="19">
        <v>0</v>
      </c>
      <c r="BD9" s="19">
        <v>0</v>
      </c>
      <c r="BE9" s="19">
        <v>0</v>
      </c>
      <c r="BF9" s="19">
        <v>0</v>
      </c>
      <c r="BG9" s="19">
        <v>0</v>
      </c>
      <c r="BH9" s="19">
        <v>0</v>
      </c>
      <c r="BI9" s="19">
        <v>0</v>
      </c>
      <c r="BJ9" s="19">
        <v>0</v>
      </c>
      <c r="BK9" s="19">
        <v>0</v>
      </c>
      <c r="BL9" s="19">
        <v>0</v>
      </c>
      <c r="BM9" s="19">
        <v>0</v>
      </c>
      <c r="BN9" s="19">
        <v>0</v>
      </c>
      <c r="BO9" s="19">
        <v>0</v>
      </c>
      <c r="BP9" s="19">
        <v>0</v>
      </c>
      <c r="BQ9" s="19">
        <v>0</v>
      </c>
      <c r="BR9" s="19">
        <v>0</v>
      </c>
      <c r="BS9" s="19">
        <v>0</v>
      </c>
      <c r="BT9" s="19">
        <v>0</v>
      </c>
      <c r="BU9" s="19">
        <v>0</v>
      </c>
      <c r="BV9" s="19">
        <v>0</v>
      </c>
      <c r="BW9" s="19">
        <v>0</v>
      </c>
      <c r="BX9" s="19">
        <v>0</v>
      </c>
      <c r="BY9" s="19">
        <v>0</v>
      </c>
      <c r="BZ9" s="19">
        <v>0</v>
      </c>
      <c r="CA9" s="18" t="str">
        <f t="shared" si="2"/>
        <v>05</v>
      </c>
      <c r="CB9" s="18" t="s">
        <v>25</v>
      </c>
      <c r="CC9" s="18">
        <f t="shared" si="0"/>
        <v>137</v>
      </c>
      <c r="CD9" s="16" t="str">
        <f t="shared" si="3"/>
        <v>7B010089AB012800650066006700680069006A006B006C006D006E00C900CA00CB00CC00CD00CE00CF00D000D100D2012D012E012F0130013101320133013401350136019101920193019401950196019701980199019A000000000000000000000000000000000000000000000000000000000000000000000000000000000000000000000000057D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9" s="95">
        <v>8</v>
      </c>
      <c r="CF9" s="21"/>
      <c r="CG9" s="18" t="str">
        <f t="shared" si="4"/>
        <v>00</v>
      </c>
      <c r="CH9" s="18">
        <f t="shared" si="5"/>
        <v>0</v>
      </c>
      <c r="CI9" s="20"/>
      <c r="CJ9" s="21"/>
    </row>
    <row r="10" spans="1:88" ht="49.5">
      <c r="A10" s="27"/>
      <c r="B10" s="170"/>
      <c r="C10" s="165" t="s">
        <v>343</v>
      </c>
      <c r="D10" s="104"/>
      <c r="E10" s="16">
        <v>2</v>
      </c>
      <c r="F10" s="101" t="str">
        <f t="shared" si="1"/>
        <v>127</v>
      </c>
      <c r="G10" s="22" t="s">
        <v>246</v>
      </c>
      <c r="H10" s="18" t="s">
        <v>18</v>
      </c>
      <c r="I10" s="18">
        <v>1</v>
      </c>
      <c r="J10" s="23" t="str">
        <f t="shared" ref="J10:J11" si="8">G10</f>
        <v>7F</v>
      </c>
      <c r="K10" s="18">
        <v>89</v>
      </c>
      <c r="L10" s="18" t="s">
        <v>530</v>
      </c>
      <c r="M10" s="18">
        <v>1</v>
      </c>
      <c r="N10" s="18">
        <v>28</v>
      </c>
      <c r="O10" s="19">
        <v>65</v>
      </c>
      <c r="P10" s="19">
        <v>66</v>
      </c>
      <c r="Q10" s="19">
        <v>67</v>
      </c>
      <c r="R10" s="19">
        <v>68</v>
      </c>
      <c r="S10" s="19">
        <v>69</v>
      </c>
      <c r="T10" s="19" t="s">
        <v>507</v>
      </c>
      <c r="U10" s="19" t="s">
        <v>508</v>
      </c>
      <c r="V10" s="19" t="s">
        <v>509</v>
      </c>
      <c r="W10" s="19" t="s">
        <v>510</v>
      </c>
      <c r="X10" s="19" t="s">
        <v>511</v>
      </c>
      <c r="Y10" s="19" t="s">
        <v>512</v>
      </c>
      <c r="Z10" s="19" t="s">
        <v>513</v>
      </c>
      <c r="AA10" s="19" t="s">
        <v>514</v>
      </c>
      <c r="AB10" s="19" t="s">
        <v>515</v>
      </c>
      <c r="AC10" s="19" t="s">
        <v>516</v>
      </c>
      <c r="AD10" s="19" t="s">
        <v>517</v>
      </c>
      <c r="AE10" s="19" t="s">
        <v>518</v>
      </c>
      <c r="AF10" s="19" t="s">
        <v>519</v>
      </c>
      <c r="AG10" s="19" t="s">
        <v>520</v>
      </c>
      <c r="AH10" s="19" t="s">
        <v>521</v>
      </c>
      <c r="AI10" s="19" t="s">
        <v>522</v>
      </c>
      <c r="AJ10" s="19" t="s">
        <v>523</v>
      </c>
      <c r="AK10" s="19" t="s">
        <v>524</v>
      </c>
      <c r="AL10" s="19">
        <v>130</v>
      </c>
      <c r="AM10" s="19">
        <v>131</v>
      </c>
      <c r="AN10" s="19">
        <v>132</v>
      </c>
      <c r="AO10" s="19">
        <v>133</v>
      </c>
      <c r="AP10" s="19">
        <v>134</v>
      </c>
      <c r="AQ10" s="19">
        <v>135</v>
      </c>
      <c r="AR10" s="19">
        <v>136</v>
      </c>
      <c r="AS10" s="19">
        <v>191</v>
      </c>
      <c r="AT10" s="19">
        <v>192</v>
      </c>
      <c r="AU10" s="19">
        <v>193</v>
      </c>
      <c r="AV10" s="19">
        <v>194</v>
      </c>
      <c r="AW10" s="19">
        <v>195</v>
      </c>
      <c r="AX10" s="19">
        <v>196</v>
      </c>
      <c r="AY10" s="19">
        <v>197</v>
      </c>
      <c r="AZ10" s="19">
        <v>198</v>
      </c>
      <c r="BA10" s="19">
        <v>199</v>
      </c>
      <c r="BB10" s="19" t="s">
        <v>525</v>
      </c>
      <c r="BC10" s="19">
        <v>0</v>
      </c>
      <c r="BD10" s="19">
        <v>0</v>
      </c>
      <c r="BE10" s="19">
        <v>0</v>
      </c>
      <c r="BF10" s="19">
        <v>0</v>
      </c>
      <c r="BG10" s="19">
        <v>0</v>
      </c>
      <c r="BH10" s="19">
        <v>0</v>
      </c>
      <c r="BI10" s="19">
        <v>0</v>
      </c>
      <c r="BJ10" s="19">
        <v>0</v>
      </c>
      <c r="BK10" s="19">
        <v>0</v>
      </c>
      <c r="BL10" s="19">
        <v>0</v>
      </c>
      <c r="BM10" s="19">
        <v>0</v>
      </c>
      <c r="BN10" s="19">
        <v>0</v>
      </c>
      <c r="BO10" s="19">
        <v>0</v>
      </c>
      <c r="BP10" s="19">
        <v>0</v>
      </c>
      <c r="BQ10" s="19">
        <v>0</v>
      </c>
      <c r="BR10" s="19">
        <v>0</v>
      </c>
      <c r="BS10" s="19">
        <v>0</v>
      </c>
      <c r="BT10" s="19">
        <v>0</v>
      </c>
      <c r="BU10" s="19">
        <v>0</v>
      </c>
      <c r="BV10" s="19">
        <v>0</v>
      </c>
      <c r="BW10" s="19">
        <v>0</v>
      </c>
      <c r="BX10" s="19">
        <v>0</v>
      </c>
      <c r="BY10" s="19">
        <v>0</v>
      </c>
      <c r="BZ10" s="19">
        <v>0</v>
      </c>
      <c r="CA10" s="18" t="str">
        <f t="shared" si="2"/>
        <v>04</v>
      </c>
      <c r="CB10" s="18" t="s">
        <v>25</v>
      </c>
      <c r="CC10" s="18">
        <f t="shared" si="0"/>
        <v>137</v>
      </c>
      <c r="CD10" s="16" t="str">
        <f t="shared" si="3"/>
        <v>7B017F89AB012800650066006700680069006A006B006C006D006E00C900CA00CB00CC00CD00CE00CF00D000D100D2012D012E012F0130013101320133013401350136019101920193019401950196019701980199019A000000000000000000000000000000000000000000000000000000000000000000000000000000000000000000000000047D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0" s="95">
        <v>9</v>
      </c>
      <c r="CF10" s="21"/>
      <c r="CG10" s="18" t="str">
        <f t="shared" si="4"/>
        <v>00</v>
      </c>
      <c r="CH10" s="18">
        <f t="shared" si="5"/>
        <v>0</v>
      </c>
      <c r="CI10" s="20"/>
      <c r="CJ10" s="21"/>
    </row>
    <row r="11" spans="1:88" ht="49.5">
      <c r="A11" s="89"/>
      <c r="B11" s="171"/>
      <c r="C11" s="166"/>
      <c r="D11" s="104"/>
      <c r="E11" s="16">
        <v>3</v>
      </c>
      <c r="F11" s="101" t="str">
        <f t="shared" si="1"/>
        <v>255</v>
      </c>
      <c r="G11" s="22" t="s">
        <v>22</v>
      </c>
      <c r="H11" s="18" t="s">
        <v>18</v>
      </c>
      <c r="I11" s="18">
        <v>1</v>
      </c>
      <c r="J11" s="23" t="str">
        <f t="shared" si="8"/>
        <v>FF</v>
      </c>
      <c r="K11" s="18">
        <v>89</v>
      </c>
      <c r="L11" s="18" t="s">
        <v>530</v>
      </c>
      <c r="M11" s="18">
        <v>1</v>
      </c>
      <c r="N11" s="18">
        <v>28</v>
      </c>
      <c r="O11" s="19">
        <v>65</v>
      </c>
      <c r="P11" s="19">
        <v>66</v>
      </c>
      <c r="Q11" s="19">
        <v>67</v>
      </c>
      <c r="R11" s="19">
        <v>68</v>
      </c>
      <c r="S11" s="19">
        <v>69</v>
      </c>
      <c r="T11" s="19" t="s">
        <v>507</v>
      </c>
      <c r="U11" s="19" t="s">
        <v>508</v>
      </c>
      <c r="V11" s="19" t="s">
        <v>509</v>
      </c>
      <c r="W11" s="19" t="s">
        <v>510</v>
      </c>
      <c r="X11" s="19" t="s">
        <v>511</v>
      </c>
      <c r="Y11" s="19" t="s">
        <v>512</v>
      </c>
      <c r="Z11" s="19" t="s">
        <v>513</v>
      </c>
      <c r="AA11" s="19" t="s">
        <v>514</v>
      </c>
      <c r="AB11" s="19" t="s">
        <v>515</v>
      </c>
      <c r="AC11" s="19" t="s">
        <v>516</v>
      </c>
      <c r="AD11" s="19" t="s">
        <v>517</v>
      </c>
      <c r="AE11" s="19" t="s">
        <v>518</v>
      </c>
      <c r="AF11" s="19" t="s">
        <v>519</v>
      </c>
      <c r="AG11" s="19" t="s">
        <v>520</v>
      </c>
      <c r="AH11" s="19" t="s">
        <v>521</v>
      </c>
      <c r="AI11" s="19" t="s">
        <v>522</v>
      </c>
      <c r="AJ11" s="19" t="s">
        <v>523</v>
      </c>
      <c r="AK11" s="19" t="s">
        <v>524</v>
      </c>
      <c r="AL11" s="19">
        <v>130</v>
      </c>
      <c r="AM11" s="19">
        <v>131</v>
      </c>
      <c r="AN11" s="19">
        <v>132</v>
      </c>
      <c r="AO11" s="19">
        <v>133</v>
      </c>
      <c r="AP11" s="19">
        <v>134</v>
      </c>
      <c r="AQ11" s="19">
        <v>135</v>
      </c>
      <c r="AR11" s="19">
        <v>136</v>
      </c>
      <c r="AS11" s="19">
        <v>191</v>
      </c>
      <c r="AT11" s="19">
        <v>192</v>
      </c>
      <c r="AU11" s="19">
        <v>193</v>
      </c>
      <c r="AV11" s="19">
        <v>194</v>
      </c>
      <c r="AW11" s="19">
        <v>195</v>
      </c>
      <c r="AX11" s="19">
        <v>196</v>
      </c>
      <c r="AY11" s="19">
        <v>197</v>
      </c>
      <c r="AZ11" s="19">
        <v>198</v>
      </c>
      <c r="BA11" s="19">
        <v>199</v>
      </c>
      <c r="BB11" s="19" t="s">
        <v>525</v>
      </c>
      <c r="BC11" s="19">
        <v>0</v>
      </c>
      <c r="BD11" s="19">
        <v>0</v>
      </c>
      <c r="BE11" s="19">
        <v>0</v>
      </c>
      <c r="BF11" s="19">
        <v>0</v>
      </c>
      <c r="BG11" s="19">
        <v>0</v>
      </c>
      <c r="BH11" s="19">
        <v>0</v>
      </c>
      <c r="BI11" s="19">
        <v>0</v>
      </c>
      <c r="BJ11" s="19">
        <v>0</v>
      </c>
      <c r="BK11" s="19">
        <v>0</v>
      </c>
      <c r="BL11" s="19">
        <v>0</v>
      </c>
      <c r="BM11" s="19">
        <v>0</v>
      </c>
      <c r="BN11" s="19">
        <v>0</v>
      </c>
      <c r="BO11" s="19">
        <v>0</v>
      </c>
      <c r="BP11" s="19">
        <v>0</v>
      </c>
      <c r="BQ11" s="19">
        <v>0</v>
      </c>
      <c r="BR11" s="19">
        <v>0</v>
      </c>
      <c r="BS11" s="19">
        <v>0</v>
      </c>
      <c r="BT11" s="19">
        <v>0</v>
      </c>
      <c r="BU11" s="19">
        <v>0</v>
      </c>
      <c r="BV11" s="19">
        <v>0</v>
      </c>
      <c r="BW11" s="19">
        <v>0</v>
      </c>
      <c r="BX11" s="19">
        <v>0</v>
      </c>
      <c r="BY11" s="19">
        <v>0</v>
      </c>
      <c r="BZ11" s="19">
        <v>0</v>
      </c>
      <c r="CA11" s="18" t="str">
        <f t="shared" si="2"/>
        <v>04</v>
      </c>
      <c r="CB11" s="18" t="s">
        <v>25</v>
      </c>
      <c r="CC11" s="18">
        <f t="shared" si="0"/>
        <v>137</v>
      </c>
      <c r="CD11" s="16" t="str">
        <f t="shared" si="3"/>
        <v>7B01FF89AB012800650066006700680069006A006B006C006D006E00C900CA00CB00CC00CD00CE00CF00D000D100D2012D012E012F0130013101320133013401350136019101920193019401950196019701980199019A000000000000000000000000000000000000000000000000000000000000000000000000000000000000000000000000047D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1" s="95">
        <v>10</v>
      </c>
      <c r="CF11" s="21"/>
      <c r="CG11" s="18" t="str">
        <f t="shared" si="4"/>
        <v>00</v>
      </c>
      <c r="CH11" s="18">
        <f t="shared" si="5"/>
        <v>0</v>
      </c>
      <c r="CI11" s="20"/>
      <c r="CJ11" s="21"/>
    </row>
    <row r="12" spans="1:88" ht="49.5">
      <c r="A12" s="89"/>
      <c r="B12" s="169">
        <v>3</v>
      </c>
      <c r="C12" s="105" t="s">
        <v>248</v>
      </c>
      <c r="D12" s="104" t="s">
        <v>459</v>
      </c>
      <c r="E12" s="16">
        <v>1</v>
      </c>
      <c r="F12" s="101" t="str">
        <f t="shared" si="1"/>
        <v>000</v>
      </c>
      <c r="G12" s="22">
        <v>0</v>
      </c>
      <c r="H12" s="18" t="s">
        <v>18</v>
      </c>
      <c r="I12" s="18">
        <v>1</v>
      </c>
      <c r="J12" s="18">
        <v>1</v>
      </c>
      <c r="K12" s="23">
        <f>G12</f>
        <v>0</v>
      </c>
      <c r="L12" s="18" t="s">
        <v>530</v>
      </c>
      <c r="M12" s="18">
        <v>1</v>
      </c>
      <c r="N12" s="18">
        <v>28</v>
      </c>
      <c r="O12" s="19">
        <v>65</v>
      </c>
      <c r="P12" s="19">
        <v>66</v>
      </c>
      <c r="Q12" s="19">
        <v>67</v>
      </c>
      <c r="R12" s="19">
        <v>68</v>
      </c>
      <c r="S12" s="19">
        <v>69</v>
      </c>
      <c r="T12" s="19" t="s">
        <v>507</v>
      </c>
      <c r="U12" s="19" t="s">
        <v>508</v>
      </c>
      <c r="V12" s="19" t="s">
        <v>509</v>
      </c>
      <c r="W12" s="19" t="s">
        <v>510</v>
      </c>
      <c r="X12" s="19" t="s">
        <v>511</v>
      </c>
      <c r="Y12" s="19" t="s">
        <v>512</v>
      </c>
      <c r="Z12" s="19" t="s">
        <v>513</v>
      </c>
      <c r="AA12" s="19" t="s">
        <v>514</v>
      </c>
      <c r="AB12" s="19" t="s">
        <v>515</v>
      </c>
      <c r="AC12" s="19" t="s">
        <v>516</v>
      </c>
      <c r="AD12" s="19" t="s">
        <v>517</v>
      </c>
      <c r="AE12" s="19" t="s">
        <v>518</v>
      </c>
      <c r="AF12" s="19" t="s">
        <v>519</v>
      </c>
      <c r="AG12" s="19" t="s">
        <v>520</v>
      </c>
      <c r="AH12" s="19" t="s">
        <v>521</v>
      </c>
      <c r="AI12" s="19" t="s">
        <v>522</v>
      </c>
      <c r="AJ12" s="19" t="s">
        <v>523</v>
      </c>
      <c r="AK12" s="19" t="s">
        <v>524</v>
      </c>
      <c r="AL12" s="19">
        <v>130</v>
      </c>
      <c r="AM12" s="19">
        <v>131</v>
      </c>
      <c r="AN12" s="19">
        <v>132</v>
      </c>
      <c r="AO12" s="19">
        <v>133</v>
      </c>
      <c r="AP12" s="19">
        <v>134</v>
      </c>
      <c r="AQ12" s="19">
        <v>135</v>
      </c>
      <c r="AR12" s="19">
        <v>136</v>
      </c>
      <c r="AS12" s="19">
        <v>191</v>
      </c>
      <c r="AT12" s="19">
        <v>192</v>
      </c>
      <c r="AU12" s="19">
        <v>193</v>
      </c>
      <c r="AV12" s="19">
        <v>194</v>
      </c>
      <c r="AW12" s="19">
        <v>195</v>
      </c>
      <c r="AX12" s="19">
        <v>196</v>
      </c>
      <c r="AY12" s="19">
        <v>197</v>
      </c>
      <c r="AZ12" s="19">
        <v>198</v>
      </c>
      <c r="BA12" s="19">
        <v>199</v>
      </c>
      <c r="BB12" s="19" t="s">
        <v>525</v>
      </c>
      <c r="BC12" s="19">
        <v>0</v>
      </c>
      <c r="BD12" s="19">
        <v>0</v>
      </c>
      <c r="BE12" s="19">
        <v>0</v>
      </c>
      <c r="BF12" s="19">
        <v>0</v>
      </c>
      <c r="BG12" s="19">
        <v>0</v>
      </c>
      <c r="BH12" s="19">
        <v>0</v>
      </c>
      <c r="BI12" s="19">
        <v>0</v>
      </c>
      <c r="BJ12" s="19">
        <v>0</v>
      </c>
      <c r="BK12" s="19">
        <v>0</v>
      </c>
      <c r="BL12" s="19">
        <v>0</v>
      </c>
      <c r="BM12" s="19">
        <v>0</v>
      </c>
      <c r="BN12" s="19">
        <v>0</v>
      </c>
      <c r="BO12" s="19">
        <v>0</v>
      </c>
      <c r="BP12" s="19">
        <v>0</v>
      </c>
      <c r="BQ12" s="19">
        <v>0</v>
      </c>
      <c r="BR12" s="19">
        <v>0</v>
      </c>
      <c r="BS12" s="19">
        <v>0</v>
      </c>
      <c r="BT12" s="19">
        <v>0</v>
      </c>
      <c r="BU12" s="19">
        <v>0</v>
      </c>
      <c r="BV12" s="19">
        <v>0</v>
      </c>
      <c r="BW12" s="19">
        <v>0</v>
      </c>
      <c r="BX12" s="19">
        <v>0</v>
      </c>
      <c r="BY12" s="19">
        <v>0</v>
      </c>
      <c r="BZ12" s="19">
        <v>0</v>
      </c>
      <c r="CA12" s="18" t="str">
        <f t="shared" si="2"/>
        <v>05</v>
      </c>
      <c r="CB12" s="18" t="s">
        <v>25</v>
      </c>
      <c r="CC12" s="18">
        <f t="shared" si="0"/>
        <v>137</v>
      </c>
      <c r="CD12" s="16" t="str">
        <f t="shared" si="3"/>
        <v>7B010100AB012800650066006700680069006A006B006C006D006E00C900CA00CB00CC00CD00CE00CF00D000D100D2012D012E012F0130013101320133013401350136019101920193019401950196019701980199019A000000000000000000000000000000000000000000000000000000000000000000000000000000000000000000000000057D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12" s="95">
        <v>11</v>
      </c>
      <c r="CF12" s="21"/>
      <c r="CG12" s="18" t="str">
        <f t="shared" si="4"/>
        <v>00</v>
      </c>
      <c r="CH12" s="18">
        <f t="shared" si="5"/>
        <v>0</v>
      </c>
      <c r="CI12" s="20"/>
      <c r="CJ12" s="21"/>
    </row>
    <row r="13" spans="1:88" ht="49.5">
      <c r="A13" s="89"/>
      <c r="B13" s="170"/>
      <c r="C13" s="165" t="s">
        <v>345</v>
      </c>
      <c r="D13" s="104"/>
      <c r="E13" s="16">
        <v>2</v>
      </c>
      <c r="F13" s="101" t="str">
        <f t="shared" si="1"/>
        <v>137</v>
      </c>
      <c r="G13" s="22">
        <v>89</v>
      </c>
      <c r="H13" s="18" t="s">
        <v>18</v>
      </c>
      <c r="I13" s="18">
        <v>1</v>
      </c>
      <c r="J13" s="18">
        <v>1</v>
      </c>
      <c r="K13" s="23">
        <f t="shared" ref="K13:K14" si="9">G13</f>
        <v>89</v>
      </c>
      <c r="L13" s="18" t="s">
        <v>530</v>
      </c>
      <c r="M13" s="18">
        <v>1</v>
      </c>
      <c r="N13" s="18">
        <v>28</v>
      </c>
      <c r="O13" s="19">
        <v>65</v>
      </c>
      <c r="P13" s="19">
        <v>66</v>
      </c>
      <c r="Q13" s="19">
        <v>67</v>
      </c>
      <c r="R13" s="19">
        <v>68</v>
      </c>
      <c r="S13" s="19">
        <v>69</v>
      </c>
      <c r="T13" s="19" t="s">
        <v>507</v>
      </c>
      <c r="U13" s="19" t="s">
        <v>508</v>
      </c>
      <c r="V13" s="19" t="s">
        <v>509</v>
      </c>
      <c r="W13" s="19" t="s">
        <v>510</v>
      </c>
      <c r="X13" s="19" t="s">
        <v>511</v>
      </c>
      <c r="Y13" s="19" t="s">
        <v>512</v>
      </c>
      <c r="Z13" s="19" t="s">
        <v>513</v>
      </c>
      <c r="AA13" s="19" t="s">
        <v>514</v>
      </c>
      <c r="AB13" s="19" t="s">
        <v>515</v>
      </c>
      <c r="AC13" s="19" t="s">
        <v>516</v>
      </c>
      <c r="AD13" s="19" t="s">
        <v>517</v>
      </c>
      <c r="AE13" s="19" t="s">
        <v>518</v>
      </c>
      <c r="AF13" s="19" t="s">
        <v>519</v>
      </c>
      <c r="AG13" s="19" t="s">
        <v>520</v>
      </c>
      <c r="AH13" s="19" t="s">
        <v>521</v>
      </c>
      <c r="AI13" s="19" t="s">
        <v>522</v>
      </c>
      <c r="AJ13" s="19" t="s">
        <v>523</v>
      </c>
      <c r="AK13" s="19" t="s">
        <v>524</v>
      </c>
      <c r="AL13" s="19">
        <v>130</v>
      </c>
      <c r="AM13" s="19">
        <v>131</v>
      </c>
      <c r="AN13" s="19">
        <v>132</v>
      </c>
      <c r="AO13" s="19">
        <v>133</v>
      </c>
      <c r="AP13" s="19">
        <v>134</v>
      </c>
      <c r="AQ13" s="19">
        <v>135</v>
      </c>
      <c r="AR13" s="19">
        <v>136</v>
      </c>
      <c r="AS13" s="19">
        <v>191</v>
      </c>
      <c r="AT13" s="19">
        <v>192</v>
      </c>
      <c r="AU13" s="19">
        <v>193</v>
      </c>
      <c r="AV13" s="19">
        <v>194</v>
      </c>
      <c r="AW13" s="19">
        <v>195</v>
      </c>
      <c r="AX13" s="19">
        <v>196</v>
      </c>
      <c r="AY13" s="19">
        <v>197</v>
      </c>
      <c r="AZ13" s="19">
        <v>198</v>
      </c>
      <c r="BA13" s="19">
        <v>199</v>
      </c>
      <c r="BB13" s="19" t="s">
        <v>525</v>
      </c>
      <c r="BC13" s="19">
        <v>0</v>
      </c>
      <c r="BD13" s="19">
        <v>0</v>
      </c>
      <c r="BE13" s="19">
        <v>0</v>
      </c>
      <c r="BF13" s="19">
        <v>0</v>
      </c>
      <c r="BG13" s="19">
        <v>0</v>
      </c>
      <c r="BH13" s="19">
        <v>0</v>
      </c>
      <c r="BI13" s="19">
        <v>0</v>
      </c>
      <c r="BJ13" s="19">
        <v>0</v>
      </c>
      <c r="BK13" s="19">
        <v>0</v>
      </c>
      <c r="BL13" s="19">
        <v>0</v>
      </c>
      <c r="BM13" s="19">
        <v>0</v>
      </c>
      <c r="BN13" s="19">
        <v>0</v>
      </c>
      <c r="BO13" s="19">
        <v>0</v>
      </c>
      <c r="BP13" s="19">
        <v>0</v>
      </c>
      <c r="BQ13" s="19">
        <v>0</v>
      </c>
      <c r="BR13" s="19">
        <v>0</v>
      </c>
      <c r="BS13" s="19">
        <v>0</v>
      </c>
      <c r="BT13" s="19">
        <v>0</v>
      </c>
      <c r="BU13" s="19">
        <v>0</v>
      </c>
      <c r="BV13" s="19">
        <v>0</v>
      </c>
      <c r="BW13" s="19">
        <v>0</v>
      </c>
      <c r="BX13" s="19">
        <v>0</v>
      </c>
      <c r="BY13" s="19">
        <v>0</v>
      </c>
      <c r="BZ13" s="19">
        <v>0</v>
      </c>
      <c r="CA13" s="18" t="str">
        <f t="shared" si="2"/>
        <v>04</v>
      </c>
      <c r="CB13" s="18" t="s">
        <v>25</v>
      </c>
      <c r="CC13" s="18">
        <f t="shared" si="0"/>
        <v>137</v>
      </c>
      <c r="CD13" s="16" t="str">
        <f t="shared" si="3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3" s="95">
        <v>12</v>
      </c>
      <c r="CF13" s="21"/>
      <c r="CG13" s="18" t="str">
        <f t="shared" si="4"/>
        <v>00</v>
      </c>
      <c r="CH13" s="18">
        <f t="shared" si="5"/>
        <v>0</v>
      </c>
      <c r="CI13" s="20"/>
      <c r="CJ13" s="21"/>
    </row>
    <row r="14" spans="1:88" ht="49.5">
      <c r="A14" s="27"/>
      <c r="B14" s="171"/>
      <c r="C14" s="166"/>
      <c r="D14" s="104"/>
      <c r="E14" s="16">
        <v>3</v>
      </c>
      <c r="F14" s="101" t="str">
        <f t="shared" si="1"/>
        <v>255</v>
      </c>
      <c r="G14" s="22" t="s">
        <v>22</v>
      </c>
      <c r="H14" s="18" t="s">
        <v>18</v>
      </c>
      <c r="I14" s="18">
        <v>1</v>
      </c>
      <c r="J14" s="18">
        <v>1</v>
      </c>
      <c r="K14" s="23" t="str">
        <f t="shared" si="9"/>
        <v>FF</v>
      </c>
      <c r="L14" s="18" t="s">
        <v>530</v>
      </c>
      <c r="M14" s="18">
        <v>1</v>
      </c>
      <c r="N14" s="18">
        <v>28</v>
      </c>
      <c r="O14" s="19">
        <v>65</v>
      </c>
      <c r="P14" s="19">
        <v>66</v>
      </c>
      <c r="Q14" s="19">
        <v>67</v>
      </c>
      <c r="R14" s="19">
        <v>68</v>
      </c>
      <c r="S14" s="19">
        <v>69</v>
      </c>
      <c r="T14" s="19" t="s">
        <v>507</v>
      </c>
      <c r="U14" s="19" t="s">
        <v>508</v>
      </c>
      <c r="V14" s="19" t="s">
        <v>509</v>
      </c>
      <c r="W14" s="19" t="s">
        <v>510</v>
      </c>
      <c r="X14" s="19" t="s">
        <v>511</v>
      </c>
      <c r="Y14" s="19" t="s">
        <v>512</v>
      </c>
      <c r="Z14" s="19" t="s">
        <v>513</v>
      </c>
      <c r="AA14" s="19" t="s">
        <v>514</v>
      </c>
      <c r="AB14" s="19" t="s">
        <v>515</v>
      </c>
      <c r="AC14" s="19" t="s">
        <v>516</v>
      </c>
      <c r="AD14" s="19" t="s">
        <v>517</v>
      </c>
      <c r="AE14" s="19" t="s">
        <v>518</v>
      </c>
      <c r="AF14" s="19" t="s">
        <v>519</v>
      </c>
      <c r="AG14" s="19" t="s">
        <v>520</v>
      </c>
      <c r="AH14" s="19" t="s">
        <v>521</v>
      </c>
      <c r="AI14" s="19" t="s">
        <v>522</v>
      </c>
      <c r="AJ14" s="19" t="s">
        <v>523</v>
      </c>
      <c r="AK14" s="19" t="s">
        <v>524</v>
      </c>
      <c r="AL14" s="19">
        <v>130</v>
      </c>
      <c r="AM14" s="19">
        <v>131</v>
      </c>
      <c r="AN14" s="19">
        <v>132</v>
      </c>
      <c r="AO14" s="19">
        <v>133</v>
      </c>
      <c r="AP14" s="19">
        <v>134</v>
      </c>
      <c r="AQ14" s="19">
        <v>135</v>
      </c>
      <c r="AR14" s="19">
        <v>136</v>
      </c>
      <c r="AS14" s="19">
        <v>191</v>
      </c>
      <c r="AT14" s="19">
        <v>192</v>
      </c>
      <c r="AU14" s="19">
        <v>193</v>
      </c>
      <c r="AV14" s="19">
        <v>194</v>
      </c>
      <c r="AW14" s="19">
        <v>195</v>
      </c>
      <c r="AX14" s="19">
        <v>196</v>
      </c>
      <c r="AY14" s="19">
        <v>197</v>
      </c>
      <c r="AZ14" s="19">
        <v>198</v>
      </c>
      <c r="BA14" s="19">
        <v>199</v>
      </c>
      <c r="BB14" s="19" t="s">
        <v>525</v>
      </c>
      <c r="BC14" s="19">
        <v>0</v>
      </c>
      <c r="BD14" s="19">
        <v>0</v>
      </c>
      <c r="BE14" s="19">
        <v>0</v>
      </c>
      <c r="BF14" s="19">
        <v>0</v>
      </c>
      <c r="BG14" s="19">
        <v>0</v>
      </c>
      <c r="BH14" s="19">
        <v>0</v>
      </c>
      <c r="BI14" s="19">
        <v>0</v>
      </c>
      <c r="BJ14" s="19">
        <v>0</v>
      </c>
      <c r="BK14" s="19">
        <v>0</v>
      </c>
      <c r="BL14" s="19">
        <v>0</v>
      </c>
      <c r="BM14" s="19">
        <v>0</v>
      </c>
      <c r="BN14" s="19">
        <v>0</v>
      </c>
      <c r="BO14" s="19">
        <v>0</v>
      </c>
      <c r="BP14" s="19">
        <v>0</v>
      </c>
      <c r="BQ14" s="19">
        <v>0</v>
      </c>
      <c r="BR14" s="19">
        <v>0</v>
      </c>
      <c r="BS14" s="19">
        <v>0</v>
      </c>
      <c r="BT14" s="19">
        <v>0</v>
      </c>
      <c r="BU14" s="19">
        <v>0</v>
      </c>
      <c r="BV14" s="19">
        <v>0</v>
      </c>
      <c r="BW14" s="19">
        <v>0</v>
      </c>
      <c r="BX14" s="19">
        <v>0</v>
      </c>
      <c r="BY14" s="19">
        <v>0</v>
      </c>
      <c r="BZ14" s="19">
        <v>0</v>
      </c>
      <c r="CA14" s="18" t="str">
        <f t="shared" si="2"/>
        <v>04</v>
      </c>
      <c r="CB14" s="18" t="s">
        <v>25</v>
      </c>
      <c r="CC14" s="18">
        <f t="shared" si="0"/>
        <v>137</v>
      </c>
      <c r="CD14" s="16" t="str">
        <f t="shared" si="3"/>
        <v>7B0101FFAB012800650066006700680069006A006B006C006D006E00C900CA00CB00CC00CD00CE00CF00D000D100D2012D012E012F0130013101320133013401350136019101920193019401950196019701980199019A000000000000000000000000000000000000000000000000000000000000000000000000000000000000000000000000047D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4" s="95">
        <v>13</v>
      </c>
      <c r="CF14" s="21"/>
      <c r="CG14" s="18" t="str">
        <f t="shared" si="4"/>
        <v>00</v>
      </c>
      <c r="CH14" s="18">
        <f t="shared" si="5"/>
        <v>0</v>
      </c>
      <c r="CI14" s="20"/>
      <c r="CJ14" s="21"/>
    </row>
    <row r="15" spans="1:88" ht="49.5">
      <c r="A15" s="89"/>
      <c r="B15" s="169">
        <v>4</v>
      </c>
      <c r="C15" s="105" t="s">
        <v>8</v>
      </c>
      <c r="D15" s="104" t="s">
        <v>529</v>
      </c>
      <c r="E15" s="16">
        <v>1</v>
      </c>
      <c r="F15" s="101" t="str">
        <f t="shared" si="1"/>
        <v>000</v>
      </c>
      <c r="G15" s="22">
        <v>0</v>
      </c>
      <c r="H15" s="18" t="s">
        <v>18</v>
      </c>
      <c r="I15" s="18">
        <v>1</v>
      </c>
      <c r="J15" s="18">
        <v>1</v>
      </c>
      <c r="K15" s="18">
        <v>89</v>
      </c>
      <c r="L15" s="23">
        <f>G15</f>
        <v>0</v>
      </c>
      <c r="M15" s="18">
        <v>1</v>
      </c>
      <c r="N15" s="18">
        <v>28</v>
      </c>
      <c r="O15" s="19">
        <v>65</v>
      </c>
      <c r="P15" s="19">
        <v>66</v>
      </c>
      <c r="Q15" s="19">
        <v>67</v>
      </c>
      <c r="R15" s="19">
        <v>68</v>
      </c>
      <c r="S15" s="19">
        <v>69</v>
      </c>
      <c r="T15" s="19" t="s">
        <v>507</v>
      </c>
      <c r="U15" s="19" t="s">
        <v>508</v>
      </c>
      <c r="V15" s="19" t="s">
        <v>509</v>
      </c>
      <c r="W15" s="19" t="s">
        <v>510</v>
      </c>
      <c r="X15" s="19" t="s">
        <v>511</v>
      </c>
      <c r="Y15" s="19" t="s">
        <v>512</v>
      </c>
      <c r="Z15" s="19" t="s">
        <v>513</v>
      </c>
      <c r="AA15" s="19" t="s">
        <v>514</v>
      </c>
      <c r="AB15" s="19" t="s">
        <v>515</v>
      </c>
      <c r="AC15" s="19" t="s">
        <v>516</v>
      </c>
      <c r="AD15" s="19" t="s">
        <v>517</v>
      </c>
      <c r="AE15" s="19" t="s">
        <v>518</v>
      </c>
      <c r="AF15" s="19" t="s">
        <v>519</v>
      </c>
      <c r="AG15" s="19" t="s">
        <v>520</v>
      </c>
      <c r="AH15" s="19" t="s">
        <v>521</v>
      </c>
      <c r="AI15" s="19" t="s">
        <v>522</v>
      </c>
      <c r="AJ15" s="19" t="s">
        <v>523</v>
      </c>
      <c r="AK15" s="19" t="s">
        <v>524</v>
      </c>
      <c r="AL15" s="19">
        <v>130</v>
      </c>
      <c r="AM15" s="19">
        <v>131</v>
      </c>
      <c r="AN15" s="19">
        <v>132</v>
      </c>
      <c r="AO15" s="19">
        <v>133</v>
      </c>
      <c r="AP15" s="19">
        <v>134</v>
      </c>
      <c r="AQ15" s="19">
        <v>135</v>
      </c>
      <c r="AR15" s="19">
        <v>136</v>
      </c>
      <c r="AS15" s="19">
        <v>191</v>
      </c>
      <c r="AT15" s="19">
        <v>192</v>
      </c>
      <c r="AU15" s="19">
        <v>193</v>
      </c>
      <c r="AV15" s="19">
        <v>194</v>
      </c>
      <c r="AW15" s="19">
        <v>195</v>
      </c>
      <c r="AX15" s="19">
        <v>196</v>
      </c>
      <c r="AY15" s="19">
        <v>197</v>
      </c>
      <c r="AZ15" s="19">
        <v>198</v>
      </c>
      <c r="BA15" s="19">
        <v>199</v>
      </c>
      <c r="BB15" s="19" t="s">
        <v>525</v>
      </c>
      <c r="BC15" s="19">
        <v>0</v>
      </c>
      <c r="BD15" s="19">
        <v>0</v>
      </c>
      <c r="BE15" s="19">
        <v>0</v>
      </c>
      <c r="BF15" s="19">
        <v>0</v>
      </c>
      <c r="BG15" s="19">
        <v>0</v>
      </c>
      <c r="BH15" s="19">
        <v>0</v>
      </c>
      <c r="BI15" s="19">
        <v>0</v>
      </c>
      <c r="BJ15" s="19">
        <v>0</v>
      </c>
      <c r="BK15" s="19">
        <v>0</v>
      </c>
      <c r="BL15" s="19">
        <v>0</v>
      </c>
      <c r="BM15" s="19">
        <v>0</v>
      </c>
      <c r="BN15" s="19">
        <v>0</v>
      </c>
      <c r="BO15" s="19">
        <v>0</v>
      </c>
      <c r="BP15" s="19">
        <v>0</v>
      </c>
      <c r="BQ15" s="19">
        <v>0</v>
      </c>
      <c r="BR15" s="19">
        <v>0</v>
      </c>
      <c r="BS15" s="19">
        <v>0</v>
      </c>
      <c r="BT15" s="19">
        <v>0</v>
      </c>
      <c r="BU15" s="19">
        <v>0</v>
      </c>
      <c r="BV15" s="19">
        <v>0</v>
      </c>
      <c r="BW15" s="19">
        <v>0</v>
      </c>
      <c r="BX15" s="19">
        <v>0</v>
      </c>
      <c r="BY15" s="19">
        <v>0</v>
      </c>
      <c r="BZ15" s="19">
        <v>0</v>
      </c>
      <c r="CA15" s="18" t="str">
        <f t="shared" si="2"/>
        <v>01</v>
      </c>
      <c r="CB15" s="18" t="s">
        <v>25</v>
      </c>
      <c r="CC15" s="18">
        <f t="shared" si="0"/>
        <v>137</v>
      </c>
      <c r="CD15" s="16" t="str">
        <f t="shared" si="3"/>
        <v>7B01018900012800650066006700680069006A006B006C006D006E00C900CA00CB00CC00CD00CE00CF00D000D100D2012D012E012F0130013101320133013401350136019101920193019401950196019701980199019A000000000000000000000000000000000000000000000000000000000000000000000000000000000000000000000000017D</v>
      </c>
      <c r="CE15" s="95">
        <v>14</v>
      </c>
      <c r="CF15" s="21"/>
      <c r="CG15" s="18" t="str">
        <f t="shared" si="4"/>
        <v>00</v>
      </c>
      <c r="CH15" s="18">
        <f t="shared" si="5"/>
        <v>0</v>
      </c>
      <c r="CI15" s="20"/>
      <c r="CJ15" s="21"/>
    </row>
    <row r="16" spans="1:88" ht="49.5">
      <c r="A16" s="89"/>
      <c r="B16" s="170"/>
      <c r="C16" s="165" t="s">
        <v>347</v>
      </c>
      <c r="D16" s="104"/>
      <c r="E16" s="16">
        <v>2</v>
      </c>
      <c r="F16" s="101" t="str">
        <f t="shared" si="1"/>
        <v>127</v>
      </c>
      <c r="G16" s="22" t="s">
        <v>246</v>
      </c>
      <c r="H16" s="18" t="s">
        <v>18</v>
      </c>
      <c r="I16" s="18">
        <v>1</v>
      </c>
      <c r="J16" s="18">
        <v>1</v>
      </c>
      <c r="K16" s="18">
        <v>89</v>
      </c>
      <c r="L16" s="23" t="str">
        <f t="shared" ref="L16:L17" si="10">G16</f>
        <v>7F</v>
      </c>
      <c r="M16" s="18">
        <v>1</v>
      </c>
      <c r="N16" s="18">
        <v>28</v>
      </c>
      <c r="O16" s="19">
        <v>65</v>
      </c>
      <c r="P16" s="19">
        <v>66</v>
      </c>
      <c r="Q16" s="19">
        <v>67</v>
      </c>
      <c r="R16" s="19">
        <v>68</v>
      </c>
      <c r="S16" s="19">
        <v>69</v>
      </c>
      <c r="T16" s="19" t="s">
        <v>507</v>
      </c>
      <c r="U16" s="19" t="s">
        <v>508</v>
      </c>
      <c r="V16" s="19" t="s">
        <v>509</v>
      </c>
      <c r="W16" s="19" t="s">
        <v>510</v>
      </c>
      <c r="X16" s="19" t="s">
        <v>511</v>
      </c>
      <c r="Y16" s="19" t="s">
        <v>512</v>
      </c>
      <c r="Z16" s="19" t="s">
        <v>513</v>
      </c>
      <c r="AA16" s="19" t="s">
        <v>514</v>
      </c>
      <c r="AB16" s="19" t="s">
        <v>515</v>
      </c>
      <c r="AC16" s="19" t="s">
        <v>516</v>
      </c>
      <c r="AD16" s="19" t="s">
        <v>517</v>
      </c>
      <c r="AE16" s="19" t="s">
        <v>518</v>
      </c>
      <c r="AF16" s="19" t="s">
        <v>519</v>
      </c>
      <c r="AG16" s="19" t="s">
        <v>520</v>
      </c>
      <c r="AH16" s="19" t="s">
        <v>521</v>
      </c>
      <c r="AI16" s="19" t="s">
        <v>522</v>
      </c>
      <c r="AJ16" s="19" t="s">
        <v>523</v>
      </c>
      <c r="AK16" s="19" t="s">
        <v>524</v>
      </c>
      <c r="AL16" s="19">
        <v>130</v>
      </c>
      <c r="AM16" s="19">
        <v>131</v>
      </c>
      <c r="AN16" s="19">
        <v>132</v>
      </c>
      <c r="AO16" s="19">
        <v>133</v>
      </c>
      <c r="AP16" s="19">
        <v>134</v>
      </c>
      <c r="AQ16" s="19">
        <v>135</v>
      </c>
      <c r="AR16" s="19">
        <v>136</v>
      </c>
      <c r="AS16" s="19">
        <v>191</v>
      </c>
      <c r="AT16" s="19">
        <v>192</v>
      </c>
      <c r="AU16" s="19">
        <v>193</v>
      </c>
      <c r="AV16" s="19">
        <v>194</v>
      </c>
      <c r="AW16" s="19">
        <v>195</v>
      </c>
      <c r="AX16" s="19">
        <v>196</v>
      </c>
      <c r="AY16" s="19">
        <v>197</v>
      </c>
      <c r="AZ16" s="19">
        <v>198</v>
      </c>
      <c r="BA16" s="19">
        <v>199</v>
      </c>
      <c r="BB16" s="19" t="s">
        <v>525</v>
      </c>
      <c r="BC16" s="19">
        <v>0</v>
      </c>
      <c r="BD16" s="19">
        <v>0</v>
      </c>
      <c r="BE16" s="19">
        <v>0</v>
      </c>
      <c r="BF16" s="19">
        <v>0</v>
      </c>
      <c r="BG16" s="19">
        <v>0</v>
      </c>
      <c r="BH16" s="19">
        <v>0</v>
      </c>
      <c r="BI16" s="19">
        <v>0</v>
      </c>
      <c r="BJ16" s="19">
        <v>0</v>
      </c>
      <c r="BK16" s="19">
        <v>0</v>
      </c>
      <c r="BL16" s="19">
        <v>0</v>
      </c>
      <c r="BM16" s="19">
        <v>0</v>
      </c>
      <c r="BN16" s="19">
        <v>0</v>
      </c>
      <c r="BO16" s="19">
        <v>0</v>
      </c>
      <c r="BP16" s="19">
        <v>0</v>
      </c>
      <c r="BQ16" s="19">
        <v>0</v>
      </c>
      <c r="BR16" s="19">
        <v>0</v>
      </c>
      <c r="BS16" s="19">
        <v>0</v>
      </c>
      <c r="BT16" s="19">
        <v>0</v>
      </c>
      <c r="BU16" s="19">
        <v>0</v>
      </c>
      <c r="BV16" s="19">
        <v>0</v>
      </c>
      <c r="BW16" s="19">
        <v>0</v>
      </c>
      <c r="BX16" s="19">
        <v>0</v>
      </c>
      <c r="BY16" s="19">
        <v>0</v>
      </c>
      <c r="BZ16" s="19">
        <v>0</v>
      </c>
      <c r="CA16" s="18" t="str">
        <f t="shared" si="2"/>
        <v>00</v>
      </c>
      <c r="CB16" s="18" t="s">
        <v>25</v>
      </c>
      <c r="CC16" s="18">
        <f t="shared" si="0"/>
        <v>137</v>
      </c>
      <c r="CD16" s="16" t="str">
        <f t="shared" si="3"/>
        <v>7B0101897F012800650066006700680069006A006B006C006D006E00C900CA00CB00CC00CD00CE00CF00D000D100D2012D012E012F0130013101320133013401350136019101920193019401950196019701980199019A000000000000000000000000000000000000000000000000000000000000000000000000000000000000000000000000007D</v>
      </c>
      <c r="CE16" s="95">
        <v>15</v>
      </c>
      <c r="CF16" s="21"/>
      <c r="CG16" s="18" t="str">
        <f t="shared" si="4"/>
        <v>00</v>
      </c>
      <c r="CH16" s="18">
        <f t="shared" si="5"/>
        <v>0</v>
      </c>
      <c r="CI16" s="20"/>
      <c r="CJ16" s="21"/>
    </row>
    <row r="17" spans="1:88" ht="49.5">
      <c r="A17" s="89"/>
      <c r="B17" s="171"/>
      <c r="C17" s="166"/>
      <c r="D17" s="104"/>
      <c r="E17" s="16">
        <v>3</v>
      </c>
      <c r="F17" s="101" t="str">
        <f t="shared" si="1"/>
        <v>255</v>
      </c>
      <c r="G17" s="22" t="s">
        <v>22</v>
      </c>
      <c r="H17" s="18" t="s">
        <v>18</v>
      </c>
      <c r="I17" s="18">
        <v>1</v>
      </c>
      <c r="J17" s="18">
        <v>1</v>
      </c>
      <c r="K17" s="18">
        <v>89</v>
      </c>
      <c r="L17" s="23" t="str">
        <f t="shared" si="10"/>
        <v>FF</v>
      </c>
      <c r="M17" s="18">
        <v>1</v>
      </c>
      <c r="N17" s="18">
        <v>28</v>
      </c>
      <c r="O17" s="19">
        <v>65</v>
      </c>
      <c r="P17" s="19">
        <v>66</v>
      </c>
      <c r="Q17" s="19">
        <v>67</v>
      </c>
      <c r="R17" s="19">
        <v>68</v>
      </c>
      <c r="S17" s="19">
        <v>69</v>
      </c>
      <c r="T17" s="19" t="s">
        <v>507</v>
      </c>
      <c r="U17" s="19" t="s">
        <v>508</v>
      </c>
      <c r="V17" s="19" t="s">
        <v>509</v>
      </c>
      <c r="W17" s="19" t="s">
        <v>510</v>
      </c>
      <c r="X17" s="19" t="s">
        <v>511</v>
      </c>
      <c r="Y17" s="19" t="s">
        <v>512</v>
      </c>
      <c r="Z17" s="19" t="s">
        <v>513</v>
      </c>
      <c r="AA17" s="19" t="s">
        <v>514</v>
      </c>
      <c r="AB17" s="19" t="s">
        <v>515</v>
      </c>
      <c r="AC17" s="19" t="s">
        <v>516</v>
      </c>
      <c r="AD17" s="19" t="s">
        <v>517</v>
      </c>
      <c r="AE17" s="19" t="s">
        <v>518</v>
      </c>
      <c r="AF17" s="19" t="s">
        <v>519</v>
      </c>
      <c r="AG17" s="19" t="s">
        <v>520</v>
      </c>
      <c r="AH17" s="19" t="s">
        <v>521</v>
      </c>
      <c r="AI17" s="19" t="s">
        <v>522</v>
      </c>
      <c r="AJ17" s="19" t="s">
        <v>523</v>
      </c>
      <c r="AK17" s="19" t="s">
        <v>524</v>
      </c>
      <c r="AL17" s="19">
        <v>130</v>
      </c>
      <c r="AM17" s="19">
        <v>131</v>
      </c>
      <c r="AN17" s="19">
        <v>132</v>
      </c>
      <c r="AO17" s="19">
        <v>133</v>
      </c>
      <c r="AP17" s="19">
        <v>134</v>
      </c>
      <c r="AQ17" s="19">
        <v>135</v>
      </c>
      <c r="AR17" s="19">
        <v>136</v>
      </c>
      <c r="AS17" s="19">
        <v>191</v>
      </c>
      <c r="AT17" s="19">
        <v>192</v>
      </c>
      <c r="AU17" s="19">
        <v>193</v>
      </c>
      <c r="AV17" s="19">
        <v>194</v>
      </c>
      <c r="AW17" s="19">
        <v>195</v>
      </c>
      <c r="AX17" s="19">
        <v>196</v>
      </c>
      <c r="AY17" s="19">
        <v>197</v>
      </c>
      <c r="AZ17" s="19">
        <v>198</v>
      </c>
      <c r="BA17" s="19">
        <v>199</v>
      </c>
      <c r="BB17" s="19" t="s">
        <v>525</v>
      </c>
      <c r="BC17" s="19">
        <v>0</v>
      </c>
      <c r="BD17" s="19">
        <v>0</v>
      </c>
      <c r="BE17" s="19">
        <v>0</v>
      </c>
      <c r="BF17" s="19">
        <v>0</v>
      </c>
      <c r="BG17" s="19">
        <v>0</v>
      </c>
      <c r="BH17" s="19">
        <v>0</v>
      </c>
      <c r="BI17" s="19">
        <v>0</v>
      </c>
      <c r="BJ17" s="19">
        <v>0</v>
      </c>
      <c r="BK17" s="19">
        <v>0</v>
      </c>
      <c r="BL17" s="19">
        <v>0</v>
      </c>
      <c r="BM17" s="19">
        <v>0</v>
      </c>
      <c r="BN17" s="19">
        <v>0</v>
      </c>
      <c r="BO17" s="19">
        <v>0</v>
      </c>
      <c r="BP17" s="19">
        <v>0</v>
      </c>
      <c r="BQ17" s="19">
        <v>0</v>
      </c>
      <c r="BR17" s="19">
        <v>0</v>
      </c>
      <c r="BS17" s="19">
        <v>0</v>
      </c>
      <c r="BT17" s="19">
        <v>0</v>
      </c>
      <c r="BU17" s="19">
        <v>0</v>
      </c>
      <c r="BV17" s="19">
        <v>0</v>
      </c>
      <c r="BW17" s="19">
        <v>0</v>
      </c>
      <c r="BX17" s="19">
        <v>0</v>
      </c>
      <c r="BY17" s="19">
        <v>0</v>
      </c>
      <c r="BZ17" s="19">
        <v>0</v>
      </c>
      <c r="CA17" s="18" t="str">
        <f t="shared" si="2"/>
        <v>00</v>
      </c>
      <c r="CB17" s="18" t="s">
        <v>25</v>
      </c>
      <c r="CC17" s="18">
        <f t="shared" si="0"/>
        <v>137</v>
      </c>
      <c r="CD17" s="16" t="str">
        <f t="shared" si="3"/>
        <v>7B010189FF012800650066006700680069006A006B006C006D006E00C900CA00CB00CC00CD00CE00CF00D000D100D2012D012E012F0130013101320133013401350136019101920193019401950196019701980199019A000000000000000000000000000000000000000000000000000000000000000000000000000000000000000000000000007D</v>
      </c>
      <c r="CE17" s="95">
        <v>16</v>
      </c>
      <c r="CF17" s="21"/>
      <c r="CG17" s="18" t="str">
        <f t="shared" si="4"/>
        <v>00</v>
      </c>
      <c r="CH17" s="18">
        <f t="shared" si="5"/>
        <v>0</v>
      </c>
      <c r="CI17" s="20"/>
      <c r="CJ17" s="21"/>
    </row>
    <row r="18" spans="1:88" ht="49.5">
      <c r="A18" s="27"/>
      <c r="B18" s="169">
        <v>5</v>
      </c>
      <c r="C18" s="105" t="s">
        <v>10</v>
      </c>
      <c r="D18" s="104" t="s">
        <v>13</v>
      </c>
      <c r="E18" s="16">
        <v>1</v>
      </c>
      <c r="F18" s="101" t="str">
        <f t="shared" si="1"/>
        <v>000</v>
      </c>
      <c r="G18" s="22">
        <v>0</v>
      </c>
      <c r="H18" s="18" t="s">
        <v>18</v>
      </c>
      <c r="I18" s="18">
        <v>1</v>
      </c>
      <c r="J18" s="18">
        <v>1</v>
      </c>
      <c r="K18" s="18">
        <v>89</v>
      </c>
      <c r="L18" s="18" t="s">
        <v>530</v>
      </c>
      <c r="M18" s="23">
        <f>G18</f>
        <v>0</v>
      </c>
      <c r="N18" s="18">
        <v>28</v>
      </c>
      <c r="O18" s="19">
        <v>65</v>
      </c>
      <c r="P18" s="19">
        <v>66</v>
      </c>
      <c r="Q18" s="19">
        <v>67</v>
      </c>
      <c r="R18" s="19">
        <v>68</v>
      </c>
      <c r="S18" s="19">
        <v>69</v>
      </c>
      <c r="T18" s="19" t="s">
        <v>507</v>
      </c>
      <c r="U18" s="19" t="s">
        <v>508</v>
      </c>
      <c r="V18" s="19" t="s">
        <v>509</v>
      </c>
      <c r="W18" s="19" t="s">
        <v>510</v>
      </c>
      <c r="X18" s="19" t="s">
        <v>511</v>
      </c>
      <c r="Y18" s="19" t="s">
        <v>512</v>
      </c>
      <c r="Z18" s="19" t="s">
        <v>513</v>
      </c>
      <c r="AA18" s="19" t="s">
        <v>514</v>
      </c>
      <c r="AB18" s="19" t="s">
        <v>515</v>
      </c>
      <c r="AC18" s="19" t="s">
        <v>516</v>
      </c>
      <c r="AD18" s="19" t="s">
        <v>517</v>
      </c>
      <c r="AE18" s="19" t="s">
        <v>518</v>
      </c>
      <c r="AF18" s="19" t="s">
        <v>519</v>
      </c>
      <c r="AG18" s="19" t="s">
        <v>520</v>
      </c>
      <c r="AH18" s="19" t="s">
        <v>521</v>
      </c>
      <c r="AI18" s="19" t="s">
        <v>522</v>
      </c>
      <c r="AJ18" s="19" t="s">
        <v>523</v>
      </c>
      <c r="AK18" s="19" t="s">
        <v>524</v>
      </c>
      <c r="AL18" s="19">
        <v>130</v>
      </c>
      <c r="AM18" s="19">
        <v>131</v>
      </c>
      <c r="AN18" s="19">
        <v>132</v>
      </c>
      <c r="AO18" s="19">
        <v>133</v>
      </c>
      <c r="AP18" s="19">
        <v>134</v>
      </c>
      <c r="AQ18" s="19">
        <v>135</v>
      </c>
      <c r="AR18" s="19">
        <v>136</v>
      </c>
      <c r="AS18" s="19">
        <v>191</v>
      </c>
      <c r="AT18" s="19">
        <v>192</v>
      </c>
      <c r="AU18" s="19">
        <v>193</v>
      </c>
      <c r="AV18" s="19">
        <v>194</v>
      </c>
      <c r="AW18" s="19">
        <v>195</v>
      </c>
      <c r="AX18" s="19">
        <v>196</v>
      </c>
      <c r="AY18" s="19">
        <v>197</v>
      </c>
      <c r="AZ18" s="19">
        <v>198</v>
      </c>
      <c r="BA18" s="19">
        <v>199</v>
      </c>
      <c r="BB18" s="19" t="s">
        <v>525</v>
      </c>
      <c r="BC18" s="19">
        <v>0</v>
      </c>
      <c r="BD18" s="19">
        <v>0</v>
      </c>
      <c r="BE18" s="19">
        <v>0</v>
      </c>
      <c r="BF18" s="19">
        <v>0</v>
      </c>
      <c r="BG18" s="19">
        <v>0</v>
      </c>
      <c r="BH18" s="19">
        <v>0</v>
      </c>
      <c r="BI18" s="19">
        <v>0</v>
      </c>
      <c r="BJ18" s="19">
        <v>0</v>
      </c>
      <c r="BK18" s="19">
        <v>0</v>
      </c>
      <c r="BL18" s="19">
        <v>0</v>
      </c>
      <c r="BM18" s="19">
        <v>0</v>
      </c>
      <c r="BN18" s="19">
        <v>0</v>
      </c>
      <c r="BO18" s="19">
        <v>0</v>
      </c>
      <c r="BP18" s="19">
        <v>0</v>
      </c>
      <c r="BQ18" s="19">
        <v>0</v>
      </c>
      <c r="BR18" s="19">
        <v>0</v>
      </c>
      <c r="BS18" s="19">
        <v>0</v>
      </c>
      <c r="BT18" s="19">
        <v>0</v>
      </c>
      <c r="BU18" s="19">
        <v>0</v>
      </c>
      <c r="BV18" s="19">
        <v>0</v>
      </c>
      <c r="BW18" s="19">
        <v>0</v>
      </c>
      <c r="BX18" s="19">
        <v>0</v>
      </c>
      <c r="BY18" s="19">
        <v>0</v>
      </c>
      <c r="BZ18" s="19">
        <v>0</v>
      </c>
      <c r="CA18" s="18" t="str">
        <f t="shared" si="2"/>
        <v>05</v>
      </c>
      <c r="CB18" s="18" t="s">
        <v>25</v>
      </c>
      <c r="CC18" s="18">
        <f t="shared" si="0"/>
        <v>137</v>
      </c>
      <c r="CD18" s="16" t="str">
        <f t="shared" si="3"/>
        <v>7B010189AB002800650066006700680069006A006B006C006D006E00C900CA00CB00CC00CD00CE00CF00D000D100D2012D012E012F0130013101320133013401350136019101920193019401950196019701980199019A000000000000000000000000000000000000000000000000000000000000000000000000000000000000000000000000057D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18" s="95">
        <v>17</v>
      </c>
      <c r="CF18" s="21"/>
      <c r="CG18" s="18" t="str">
        <f t="shared" si="4"/>
        <v>00</v>
      </c>
      <c r="CH18" s="18">
        <f t="shared" si="5"/>
        <v>0</v>
      </c>
      <c r="CI18" s="20"/>
      <c r="CJ18" s="21"/>
    </row>
    <row r="19" spans="1:88" ht="49.5">
      <c r="A19" s="27"/>
      <c r="B19" s="170"/>
      <c r="C19" s="165" t="s">
        <v>348</v>
      </c>
      <c r="D19" s="104"/>
      <c r="E19" s="16">
        <v>2</v>
      </c>
      <c r="F19" s="101" t="str">
        <f t="shared" si="1"/>
        <v>127</v>
      </c>
      <c r="G19" s="22" t="s">
        <v>246</v>
      </c>
      <c r="H19" s="18" t="s">
        <v>18</v>
      </c>
      <c r="I19" s="18">
        <v>1</v>
      </c>
      <c r="J19" s="18">
        <v>1</v>
      </c>
      <c r="K19" s="18">
        <v>89</v>
      </c>
      <c r="L19" s="18" t="s">
        <v>530</v>
      </c>
      <c r="M19" s="23" t="str">
        <f t="shared" ref="M19:M20" si="11">G19</f>
        <v>7F</v>
      </c>
      <c r="N19" s="18">
        <v>28</v>
      </c>
      <c r="O19" s="19">
        <v>65</v>
      </c>
      <c r="P19" s="19">
        <v>66</v>
      </c>
      <c r="Q19" s="19">
        <v>67</v>
      </c>
      <c r="R19" s="19">
        <v>68</v>
      </c>
      <c r="S19" s="19">
        <v>69</v>
      </c>
      <c r="T19" s="19" t="s">
        <v>507</v>
      </c>
      <c r="U19" s="19" t="s">
        <v>508</v>
      </c>
      <c r="V19" s="19" t="s">
        <v>509</v>
      </c>
      <c r="W19" s="19" t="s">
        <v>510</v>
      </c>
      <c r="X19" s="19" t="s">
        <v>511</v>
      </c>
      <c r="Y19" s="19" t="s">
        <v>512</v>
      </c>
      <c r="Z19" s="19" t="s">
        <v>513</v>
      </c>
      <c r="AA19" s="19" t="s">
        <v>514</v>
      </c>
      <c r="AB19" s="19" t="s">
        <v>515</v>
      </c>
      <c r="AC19" s="19" t="s">
        <v>516</v>
      </c>
      <c r="AD19" s="19" t="s">
        <v>517</v>
      </c>
      <c r="AE19" s="19" t="s">
        <v>518</v>
      </c>
      <c r="AF19" s="19" t="s">
        <v>519</v>
      </c>
      <c r="AG19" s="19" t="s">
        <v>520</v>
      </c>
      <c r="AH19" s="19" t="s">
        <v>521</v>
      </c>
      <c r="AI19" s="19" t="s">
        <v>522</v>
      </c>
      <c r="AJ19" s="19" t="s">
        <v>523</v>
      </c>
      <c r="AK19" s="19" t="s">
        <v>524</v>
      </c>
      <c r="AL19" s="19">
        <v>130</v>
      </c>
      <c r="AM19" s="19">
        <v>131</v>
      </c>
      <c r="AN19" s="19">
        <v>132</v>
      </c>
      <c r="AO19" s="19">
        <v>133</v>
      </c>
      <c r="AP19" s="19">
        <v>134</v>
      </c>
      <c r="AQ19" s="19">
        <v>135</v>
      </c>
      <c r="AR19" s="19">
        <v>136</v>
      </c>
      <c r="AS19" s="19">
        <v>191</v>
      </c>
      <c r="AT19" s="19">
        <v>192</v>
      </c>
      <c r="AU19" s="19">
        <v>193</v>
      </c>
      <c r="AV19" s="19">
        <v>194</v>
      </c>
      <c r="AW19" s="19">
        <v>195</v>
      </c>
      <c r="AX19" s="19">
        <v>196</v>
      </c>
      <c r="AY19" s="19">
        <v>197</v>
      </c>
      <c r="AZ19" s="19">
        <v>198</v>
      </c>
      <c r="BA19" s="19">
        <v>199</v>
      </c>
      <c r="BB19" s="19" t="s">
        <v>525</v>
      </c>
      <c r="BC19" s="19">
        <v>0</v>
      </c>
      <c r="BD19" s="19">
        <v>0</v>
      </c>
      <c r="BE19" s="19">
        <v>0</v>
      </c>
      <c r="BF19" s="19">
        <v>0</v>
      </c>
      <c r="BG19" s="19">
        <v>0</v>
      </c>
      <c r="BH19" s="19">
        <v>0</v>
      </c>
      <c r="BI19" s="19">
        <v>0</v>
      </c>
      <c r="BJ19" s="19">
        <v>0</v>
      </c>
      <c r="BK19" s="19">
        <v>0</v>
      </c>
      <c r="BL19" s="19">
        <v>0</v>
      </c>
      <c r="BM19" s="19">
        <v>0</v>
      </c>
      <c r="BN19" s="19">
        <v>0</v>
      </c>
      <c r="BO19" s="19">
        <v>0</v>
      </c>
      <c r="BP19" s="19">
        <v>0</v>
      </c>
      <c r="BQ19" s="19">
        <v>0</v>
      </c>
      <c r="BR19" s="19">
        <v>0</v>
      </c>
      <c r="BS19" s="19">
        <v>0</v>
      </c>
      <c r="BT19" s="19">
        <v>0</v>
      </c>
      <c r="BU19" s="19">
        <v>0</v>
      </c>
      <c r="BV19" s="19">
        <v>0</v>
      </c>
      <c r="BW19" s="19">
        <v>0</v>
      </c>
      <c r="BX19" s="19">
        <v>0</v>
      </c>
      <c r="BY19" s="19">
        <v>0</v>
      </c>
      <c r="BZ19" s="19">
        <v>0</v>
      </c>
      <c r="CA19" s="18" t="str">
        <f t="shared" si="2"/>
        <v>04</v>
      </c>
      <c r="CB19" s="18" t="s">
        <v>25</v>
      </c>
      <c r="CC19" s="18">
        <f t="shared" si="0"/>
        <v>137</v>
      </c>
      <c r="CD19" s="16" t="str">
        <f t="shared" si="3"/>
        <v>7B010189AB7F2800650066006700680069006A006B006C006D006E00C900CA00CB00CC00CD00CE00CF00D000D100D2012D012E012F0130013101320133013401350136019101920193019401950196019701980199019A000000000000000000000000000000000000000000000000000000000000000000000000000000000000000000000000047D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9" s="95">
        <v>18</v>
      </c>
      <c r="CF19" s="21"/>
      <c r="CG19" s="18" t="str">
        <f t="shared" si="4"/>
        <v>00</v>
      </c>
      <c r="CH19" s="18">
        <f t="shared" si="5"/>
        <v>0</v>
      </c>
      <c r="CI19" s="20"/>
      <c r="CJ19" s="21"/>
    </row>
    <row r="20" spans="1:88" ht="49.5">
      <c r="A20" s="27"/>
      <c r="B20" s="171"/>
      <c r="C20" s="166"/>
      <c r="D20" s="104"/>
      <c r="E20" s="16">
        <v>3</v>
      </c>
      <c r="F20" s="101" t="str">
        <f t="shared" si="1"/>
        <v>255</v>
      </c>
      <c r="G20" s="22" t="s">
        <v>22</v>
      </c>
      <c r="H20" s="18" t="s">
        <v>18</v>
      </c>
      <c r="I20" s="18">
        <v>1</v>
      </c>
      <c r="J20" s="18">
        <v>1</v>
      </c>
      <c r="K20" s="18">
        <v>89</v>
      </c>
      <c r="L20" s="18" t="s">
        <v>530</v>
      </c>
      <c r="M20" s="23" t="str">
        <f t="shared" si="11"/>
        <v>FF</v>
      </c>
      <c r="N20" s="18">
        <v>28</v>
      </c>
      <c r="O20" s="19">
        <v>65</v>
      </c>
      <c r="P20" s="19">
        <v>66</v>
      </c>
      <c r="Q20" s="19">
        <v>67</v>
      </c>
      <c r="R20" s="19">
        <v>68</v>
      </c>
      <c r="S20" s="19">
        <v>69</v>
      </c>
      <c r="T20" s="19" t="s">
        <v>507</v>
      </c>
      <c r="U20" s="19" t="s">
        <v>508</v>
      </c>
      <c r="V20" s="19" t="s">
        <v>509</v>
      </c>
      <c r="W20" s="19" t="s">
        <v>510</v>
      </c>
      <c r="X20" s="19" t="s">
        <v>511</v>
      </c>
      <c r="Y20" s="19" t="s">
        <v>512</v>
      </c>
      <c r="Z20" s="19" t="s">
        <v>513</v>
      </c>
      <c r="AA20" s="19" t="s">
        <v>514</v>
      </c>
      <c r="AB20" s="19" t="s">
        <v>515</v>
      </c>
      <c r="AC20" s="19" t="s">
        <v>516</v>
      </c>
      <c r="AD20" s="19" t="s">
        <v>517</v>
      </c>
      <c r="AE20" s="19" t="s">
        <v>518</v>
      </c>
      <c r="AF20" s="19" t="s">
        <v>519</v>
      </c>
      <c r="AG20" s="19" t="s">
        <v>520</v>
      </c>
      <c r="AH20" s="19" t="s">
        <v>521</v>
      </c>
      <c r="AI20" s="19" t="s">
        <v>522</v>
      </c>
      <c r="AJ20" s="19" t="s">
        <v>523</v>
      </c>
      <c r="AK20" s="19" t="s">
        <v>524</v>
      </c>
      <c r="AL20" s="19">
        <v>130</v>
      </c>
      <c r="AM20" s="19">
        <v>131</v>
      </c>
      <c r="AN20" s="19">
        <v>132</v>
      </c>
      <c r="AO20" s="19">
        <v>133</v>
      </c>
      <c r="AP20" s="19">
        <v>134</v>
      </c>
      <c r="AQ20" s="19">
        <v>135</v>
      </c>
      <c r="AR20" s="19">
        <v>136</v>
      </c>
      <c r="AS20" s="19">
        <v>191</v>
      </c>
      <c r="AT20" s="19">
        <v>192</v>
      </c>
      <c r="AU20" s="19">
        <v>193</v>
      </c>
      <c r="AV20" s="19">
        <v>194</v>
      </c>
      <c r="AW20" s="19">
        <v>195</v>
      </c>
      <c r="AX20" s="19">
        <v>196</v>
      </c>
      <c r="AY20" s="19">
        <v>197</v>
      </c>
      <c r="AZ20" s="19">
        <v>198</v>
      </c>
      <c r="BA20" s="19">
        <v>199</v>
      </c>
      <c r="BB20" s="19" t="s">
        <v>525</v>
      </c>
      <c r="BC20" s="19">
        <v>0</v>
      </c>
      <c r="BD20" s="19">
        <v>0</v>
      </c>
      <c r="BE20" s="19">
        <v>0</v>
      </c>
      <c r="BF20" s="19">
        <v>0</v>
      </c>
      <c r="BG20" s="19">
        <v>0</v>
      </c>
      <c r="BH20" s="19">
        <v>0</v>
      </c>
      <c r="BI20" s="19">
        <v>0</v>
      </c>
      <c r="BJ20" s="19">
        <v>0</v>
      </c>
      <c r="BK20" s="19">
        <v>0</v>
      </c>
      <c r="BL20" s="19">
        <v>0</v>
      </c>
      <c r="BM20" s="19">
        <v>0</v>
      </c>
      <c r="BN20" s="19">
        <v>0</v>
      </c>
      <c r="BO20" s="19">
        <v>0</v>
      </c>
      <c r="BP20" s="19">
        <v>0</v>
      </c>
      <c r="BQ20" s="19">
        <v>0</v>
      </c>
      <c r="BR20" s="19">
        <v>0</v>
      </c>
      <c r="BS20" s="19">
        <v>0</v>
      </c>
      <c r="BT20" s="19">
        <v>0</v>
      </c>
      <c r="BU20" s="19">
        <v>0</v>
      </c>
      <c r="BV20" s="19">
        <v>0</v>
      </c>
      <c r="BW20" s="19">
        <v>0</v>
      </c>
      <c r="BX20" s="19">
        <v>0</v>
      </c>
      <c r="BY20" s="19">
        <v>0</v>
      </c>
      <c r="BZ20" s="19">
        <v>0</v>
      </c>
      <c r="CA20" s="18" t="str">
        <f t="shared" si="2"/>
        <v>04</v>
      </c>
      <c r="CB20" s="18" t="s">
        <v>25</v>
      </c>
      <c r="CC20" s="18">
        <f t="shared" si="0"/>
        <v>137</v>
      </c>
      <c r="CD20" s="16" t="str">
        <f t="shared" si="3"/>
        <v>7B010189ABFF2800650066006700680069006A006B006C006D006E00C900CA00CB00CC00CD00CE00CF00D000D100D2012D012E012F0130013101320133013401350136019101920193019401950196019701980199019A000000000000000000000000000000000000000000000000000000000000000000000000000000000000000000000000047D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20" s="95">
        <v>19</v>
      </c>
      <c r="CF20" s="21"/>
      <c r="CG20" s="18" t="str">
        <f t="shared" si="4"/>
        <v>00</v>
      </c>
      <c r="CH20" s="18">
        <f t="shared" si="5"/>
        <v>0</v>
      </c>
      <c r="CI20" s="20"/>
      <c r="CJ20" s="21"/>
    </row>
    <row r="21" spans="1:88" ht="49.5">
      <c r="A21" s="27"/>
      <c r="B21" s="169">
        <v>6</v>
      </c>
      <c r="C21" s="105" t="s">
        <v>461</v>
      </c>
      <c r="D21" s="104" t="s">
        <v>740</v>
      </c>
      <c r="E21" s="16">
        <v>1</v>
      </c>
      <c r="F21" s="101" t="str">
        <f t="shared" si="1"/>
        <v>012</v>
      </c>
      <c r="G21" s="22" t="s">
        <v>368</v>
      </c>
      <c r="H21" s="18" t="s">
        <v>18</v>
      </c>
      <c r="I21" s="18">
        <v>1</v>
      </c>
      <c r="J21" s="18">
        <v>1</v>
      </c>
      <c r="K21" s="18">
        <v>89</v>
      </c>
      <c r="L21" s="18" t="s">
        <v>530</v>
      </c>
      <c r="M21" s="18">
        <v>1</v>
      </c>
      <c r="N21" s="23" t="str">
        <f>G21</f>
        <v>0C</v>
      </c>
      <c r="O21" s="19">
        <v>65</v>
      </c>
      <c r="P21" s="19">
        <v>66</v>
      </c>
      <c r="Q21" s="19">
        <v>67</v>
      </c>
      <c r="R21" s="19">
        <v>68</v>
      </c>
      <c r="S21" s="19">
        <v>69</v>
      </c>
      <c r="T21" s="19" t="s">
        <v>507</v>
      </c>
      <c r="U21" s="19" t="s">
        <v>508</v>
      </c>
      <c r="V21" s="19" t="s">
        <v>509</v>
      </c>
      <c r="W21" s="19" t="s">
        <v>510</v>
      </c>
      <c r="X21" s="19" t="s">
        <v>511</v>
      </c>
      <c r="Y21" s="19" t="s">
        <v>512</v>
      </c>
      <c r="Z21" s="19" t="s">
        <v>513</v>
      </c>
      <c r="AA21" s="19" t="s">
        <v>514</v>
      </c>
      <c r="AB21" s="19" t="s">
        <v>515</v>
      </c>
      <c r="AC21" s="19" t="s">
        <v>516</v>
      </c>
      <c r="AD21" s="19" t="s">
        <v>517</v>
      </c>
      <c r="AE21" s="19" t="s">
        <v>518</v>
      </c>
      <c r="AF21" s="19" t="s">
        <v>519</v>
      </c>
      <c r="AG21" s="19" t="s">
        <v>520</v>
      </c>
      <c r="AH21" s="19" t="s">
        <v>521</v>
      </c>
      <c r="AI21" s="19" t="s">
        <v>522</v>
      </c>
      <c r="AJ21" s="19" t="s">
        <v>523</v>
      </c>
      <c r="AK21" s="19" t="s">
        <v>524</v>
      </c>
      <c r="AL21" s="19">
        <v>130</v>
      </c>
      <c r="AM21" s="19">
        <v>131</v>
      </c>
      <c r="AN21" s="19">
        <v>132</v>
      </c>
      <c r="AO21" s="19">
        <v>133</v>
      </c>
      <c r="AP21" s="19">
        <v>134</v>
      </c>
      <c r="AQ21" s="19">
        <v>135</v>
      </c>
      <c r="AR21" s="19">
        <v>136</v>
      </c>
      <c r="AS21" s="19">
        <v>191</v>
      </c>
      <c r="AT21" s="19">
        <v>192</v>
      </c>
      <c r="AU21" s="19">
        <v>193</v>
      </c>
      <c r="AV21" s="19">
        <v>194</v>
      </c>
      <c r="AW21" s="19">
        <v>195</v>
      </c>
      <c r="AX21" s="19">
        <v>196</v>
      </c>
      <c r="AY21" s="19">
        <v>197</v>
      </c>
      <c r="AZ21" s="19">
        <v>198</v>
      </c>
      <c r="BA21" s="19">
        <v>199</v>
      </c>
      <c r="BB21" s="19" t="s">
        <v>525</v>
      </c>
      <c r="BC21" s="19">
        <v>0</v>
      </c>
      <c r="BD21" s="19">
        <v>0</v>
      </c>
      <c r="BE21" s="19">
        <v>0</v>
      </c>
      <c r="BF21" s="19">
        <v>0</v>
      </c>
      <c r="BG21" s="19">
        <v>0</v>
      </c>
      <c r="BH21" s="19">
        <v>0</v>
      </c>
      <c r="BI21" s="19">
        <v>0</v>
      </c>
      <c r="BJ21" s="19">
        <v>0</v>
      </c>
      <c r="BK21" s="19">
        <v>0</v>
      </c>
      <c r="BL21" s="19">
        <v>0</v>
      </c>
      <c r="BM21" s="19">
        <v>0</v>
      </c>
      <c r="BN21" s="19">
        <v>0</v>
      </c>
      <c r="BO21" s="19">
        <v>0</v>
      </c>
      <c r="BP21" s="19">
        <v>0</v>
      </c>
      <c r="BQ21" s="19">
        <v>0</v>
      </c>
      <c r="BR21" s="19">
        <v>0</v>
      </c>
      <c r="BS21" s="19">
        <v>0</v>
      </c>
      <c r="BT21" s="19">
        <v>0</v>
      </c>
      <c r="BU21" s="19">
        <v>0</v>
      </c>
      <c r="BV21" s="19">
        <v>0</v>
      </c>
      <c r="BW21" s="19">
        <v>0</v>
      </c>
      <c r="BX21" s="19">
        <v>0</v>
      </c>
      <c r="BY21" s="19">
        <v>0</v>
      </c>
      <c r="BZ21" s="19">
        <v>0</v>
      </c>
      <c r="CA21" s="18" t="str">
        <f t="shared" si="2"/>
        <v>10</v>
      </c>
      <c r="CB21" s="18" t="s">
        <v>25</v>
      </c>
      <c r="CC21" s="18">
        <f t="shared" si="0"/>
        <v>137</v>
      </c>
      <c r="CD21" s="16" t="str">
        <f t="shared" si="3"/>
        <v>7B010189AB010C00650066006700680069006A006B006C006D006E00C900CA00CB00CC00CD00CE00CF00D000D100D2012D012E012F0130013101320133013401350136019101920193019401950196019701980199019A000000000000000000000000000000000000000000000000000000000000000000000000000000000000000000000000107D</v>
      </c>
      <c r="CE21" s="95">
        <v>20</v>
      </c>
      <c r="CF21" s="21"/>
      <c r="CG21" s="18" t="str">
        <f t="shared" si="4"/>
        <v>00</v>
      </c>
      <c r="CH21" s="18">
        <f t="shared" si="5"/>
        <v>0</v>
      </c>
      <c r="CI21" s="20"/>
      <c r="CJ21" s="21"/>
    </row>
    <row r="22" spans="1:88" ht="49.5">
      <c r="A22" s="27"/>
      <c r="B22" s="170"/>
      <c r="C22" s="165" t="s">
        <v>503</v>
      </c>
      <c r="D22" s="104"/>
      <c r="E22" s="16">
        <v>2</v>
      </c>
      <c r="F22" s="101" t="str">
        <f t="shared" si="1"/>
        <v>127</v>
      </c>
      <c r="G22" s="22" t="s">
        <v>246</v>
      </c>
      <c r="H22" s="18" t="s">
        <v>18</v>
      </c>
      <c r="I22" s="18">
        <v>1</v>
      </c>
      <c r="J22" s="18">
        <v>1</v>
      </c>
      <c r="K22" s="18">
        <v>89</v>
      </c>
      <c r="L22" s="18" t="s">
        <v>530</v>
      </c>
      <c r="M22" s="18">
        <v>1</v>
      </c>
      <c r="N22" s="23" t="str">
        <f t="shared" ref="N22:N23" si="12">G22</f>
        <v>7F</v>
      </c>
      <c r="O22" s="19">
        <v>65</v>
      </c>
      <c r="P22" s="19">
        <v>66</v>
      </c>
      <c r="Q22" s="19">
        <v>67</v>
      </c>
      <c r="R22" s="19">
        <v>68</v>
      </c>
      <c r="S22" s="19">
        <v>69</v>
      </c>
      <c r="T22" s="19" t="s">
        <v>507</v>
      </c>
      <c r="U22" s="19" t="s">
        <v>508</v>
      </c>
      <c r="V22" s="19" t="s">
        <v>509</v>
      </c>
      <c r="W22" s="19" t="s">
        <v>510</v>
      </c>
      <c r="X22" s="19" t="s">
        <v>511</v>
      </c>
      <c r="Y22" s="19" t="s">
        <v>512</v>
      </c>
      <c r="Z22" s="19" t="s">
        <v>513</v>
      </c>
      <c r="AA22" s="19" t="s">
        <v>514</v>
      </c>
      <c r="AB22" s="19" t="s">
        <v>515</v>
      </c>
      <c r="AC22" s="19" t="s">
        <v>516</v>
      </c>
      <c r="AD22" s="19" t="s">
        <v>517</v>
      </c>
      <c r="AE22" s="19" t="s">
        <v>518</v>
      </c>
      <c r="AF22" s="19" t="s">
        <v>519</v>
      </c>
      <c r="AG22" s="19" t="s">
        <v>520</v>
      </c>
      <c r="AH22" s="19" t="s">
        <v>521</v>
      </c>
      <c r="AI22" s="19" t="s">
        <v>522</v>
      </c>
      <c r="AJ22" s="19" t="s">
        <v>523</v>
      </c>
      <c r="AK22" s="19" t="s">
        <v>524</v>
      </c>
      <c r="AL22" s="19">
        <v>130</v>
      </c>
      <c r="AM22" s="19">
        <v>131</v>
      </c>
      <c r="AN22" s="19">
        <v>132</v>
      </c>
      <c r="AO22" s="19">
        <v>133</v>
      </c>
      <c r="AP22" s="19">
        <v>134</v>
      </c>
      <c r="AQ22" s="19">
        <v>135</v>
      </c>
      <c r="AR22" s="19">
        <v>136</v>
      </c>
      <c r="AS22" s="19">
        <v>191</v>
      </c>
      <c r="AT22" s="19">
        <v>192</v>
      </c>
      <c r="AU22" s="19">
        <v>193</v>
      </c>
      <c r="AV22" s="19">
        <v>194</v>
      </c>
      <c r="AW22" s="19">
        <v>195</v>
      </c>
      <c r="AX22" s="19">
        <v>196</v>
      </c>
      <c r="AY22" s="19">
        <v>197</v>
      </c>
      <c r="AZ22" s="19">
        <v>198</v>
      </c>
      <c r="BA22" s="19">
        <v>199</v>
      </c>
      <c r="BB22" s="19" t="s">
        <v>525</v>
      </c>
      <c r="BC22" s="19">
        <v>0</v>
      </c>
      <c r="BD22" s="19">
        <v>0</v>
      </c>
      <c r="BE22" s="19">
        <v>0</v>
      </c>
      <c r="BF22" s="19">
        <v>0</v>
      </c>
      <c r="BG22" s="19">
        <v>0</v>
      </c>
      <c r="BH22" s="19">
        <v>0</v>
      </c>
      <c r="BI22" s="19">
        <v>0</v>
      </c>
      <c r="BJ22" s="19">
        <v>0</v>
      </c>
      <c r="BK22" s="19">
        <v>0</v>
      </c>
      <c r="BL22" s="19">
        <v>0</v>
      </c>
      <c r="BM22" s="19">
        <v>0</v>
      </c>
      <c r="BN22" s="19">
        <v>0</v>
      </c>
      <c r="BO22" s="19">
        <v>0</v>
      </c>
      <c r="BP22" s="19">
        <v>0</v>
      </c>
      <c r="BQ22" s="19">
        <v>0</v>
      </c>
      <c r="BR22" s="19">
        <v>0</v>
      </c>
      <c r="BS22" s="19">
        <v>0</v>
      </c>
      <c r="BT22" s="19">
        <v>0</v>
      </c>
      <c r="BU22" s="19">
        <v>0</v>
      </c>
      <c r="BV22" s="19">
        <v>0</v>
      </c>
      <c r="BW22" s="19">
        <v>0</v>
      </c>
      <c r="BX22" s="19">
        <v>0</v>
      </c>
      <c r="BY22" s="19">
        <v>0</v>
      </c>
      <c r="BZ22" s="19">
        <v>0</v>
      </c>
      <c r="CA22" s="18" t="str">
        <f t="shared" si="2"/>
        <v>05</v>
      </c>
      <c r="CB22" s="18" t="s">
        <v>25</v>
      </c>
      <c r="CC22" s="18">
        <f t="shared" si="0"/>
        <v>137</v>
      </c>
      <c r="CD22" s="16" t="str">
        <f t="shared" si="3"/>
        <v>7B010189AB017F00650066006700680069006A006B006C006D006E00C900CA00CB00CC00CD00CE00CF00D000D100D2012D012E012F0130013101320133013401350136019101920193019401950196019701980199019A000000000000000000000000000000000000000000000000000000000000000000000000000000000000000000000000057D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22" s="95">
        <v>21</v>
      </c>
      <c r="CF22" s="21"/>
      <c r="CG22" s="18" t="str">
        <f t="shared" si="4"/>
        <v>00</v>
      </c>
      <c r="CH22" s="18">
        <f t="shared" si="5"/>
        <v>0</v>
      </c>
      <c r="CI22" s="20"/>
      <c r="CJ22" s="21"/>
    </row>
    <row r="23" spans="1:88" ht="49.5">
      <c r="A23" s="27"/>
      <c r="B23" s="171"/>
      <c r="C23" s="166"/>
      <c r="D23" s="104"/>
      <c r="E23" s="16">
        <v>3</v>
      </c>
      <c r="F23" s="101" t="str">
        <f t="shared" si="1"/>
        <v>255</v>
      </c>
      <c r="G23" s="22" t="s">
        <v>22</v>
      </c>
      <c r="H23" s="18" t="s">
        <v>18</v>
      </c>
      <c r="I23" s="18">
        <v>1</v>
      </c>
      <c r="J23" s="18">
        <v>1</v>
      </c>
      <c r="K23" s="18">
        <v>89</v>
      </c>
      <c r="L23" s="18" t="s">
        <v>530</v>
      </c>
      <c r="M23" s="18">
        <v>1</v>
      </c>
      <c r="N23" s="23" t="str">
        <f t="shared" si="12"/>
        <v>FF</v>
      </c>
      <c r="O23" s="19">
        <v>65</v>
      </c>
      <c r="P23" s="19">
        <v>66</v>
      </c>
      <c r="Q23" s="19">
        <v>67</v>
      </c>
      <c r="R23" s="19">
        <v>68</v>
      </c>
      <c r="S23" s="19">
        <v>69</v>
      </c>
      <c r="T23" s="19" t="s">
        <v>507</v>
      </c>
      <c r="U23" s="19" t="s">
        <v>508</v>
      </c>
      <c r="V23" s="19" t="s">
        <v>509</v>
      </c>
      <c r="W23" s="19" t="s">
        <v>510</v>
      </c>
      <c r="X23" s="19" t="s">
        <v>511</v>
      </c>
      <c r="Y23" s="19" t="s">
        <v>512</v>
      </c>
      <c r="Z23" s="19" t="s">
        <v>513</v>
      </c>
      <c r="AA23" s="19" t="s">
        <v>514</v>
      </c>
      <c r="AB23" s="19" t="s">
        <v>515</v>
      </c>
      <c r="AC23" s="19" t="s">
        <v>516</v>
      </c>
      <c r="AD23" s="19" t="s">
        <v>517</v>
      </c>
      <c r="AE23" s="19" t="s">
        <v>518</v>
      </c>
      <c r="AF23" s="19" t="s">
        <v>519</v>
      </c>
      <c r="AG23" s="19" t="s">
        <v>520</v>
      </c>
      <c r="AH23" s="19" t="s">
        <v>521</v>
      </c>
      <c r="AI23" s="19" t="s">
        <v>522</v>
      </c>
      <c r="AJ23" s="19" t="s">
        <v>523</v>
      </c>
      <c r="AK23" s="19" t="s">
        <v>524</v>
      </c>
      <c r="AL23" s="19">
        <v>130</v>
      </c>
      <c r="AM23" s="19">
        <v>131</v>
      </c>
      <c r="AN23" s="19">
        <v>132</v>
      </c>
      <c r="AO23" s="19">
        <v>133</v>
      </c>
      <c r="AP23" s="19">
        <v>134</v>
      </c>
      <c r="AQ23" s="19">
        <v>135</v>
      </c>
      <c r="AR23" s="19">
        <v>136</v>
      </c>
      <c r="AS23" s="19">
        <v>191</v>
      </c>
      <c r="AT23" s="19">
        <v>192</v>
      </c>
      <c r="AU23" s="19">
        <v>193</v>
      </c>
      <c r="AV23" s="19">
        <v>194</v>
      </c>
      <c r="AW23" s="19">
        <v>195</v>
      </c>
      <c r="AX23" s="19">
        <v>196</v>
      </c>
      <c r="AY23" s="19">
        <v>197</v>
      </c>
      <c r="AZ23" s="19">
        <v>198</v>
      </c>
      <c r="BA23" s="19">
        <v>199</v>
      </c>
      <c r="BB23" s="19" t="s">
        <v>525</v>
      </c>
      <c r="BC23" s="19">
        <v>0</v>
      </c>
      <c r="BD23" s="19">
        <v>0</v>
      </c>
      <c r="BE23" s="19">
        <v>0</v>
      </c>
      <c r="BF23" s="19">
        <v>0</v>
      </c>
      <c r="BG23" s="19">
        <v>0</v>
      </c>
      <c r="BH23" s="19">
        <v>0</v>
      </c>
      <c r="BI23" s="19">
        <v>0</v>
      </c>
      <c r="BJ23" s="19">
        <v>0</v>
      </c>
      <c r="BK23" s="19">
        <v>0</v>
      </c>
      <c r="BL23" s="19">
        <v>0</v>
      </c>
      <c r="BM23" s="19">
        <v>0</v>
      </c>
      <c r="BN23" s="19">
        <v>0</v>
      </c>
      <c r="BO23" s="19">
        <v>0</v>
      </c>
      <c r="BP23" s="19">
        <v>0</v>
      </c>
      <c r="BQ23" s="19">
        <v>0</v>
      </c>
      <c r="BR23" s="19">
        <v>0</v>
      </c>
      <c r="BS23" s="19">
        <v>0</v>
      </c>
      <c r="BT23" s="19">
        <v>0</v>
      </c>
      <c r="BU23" s="19">
        <v>0</v>
      </c>
      <c r="BV23" s="19">
        <v>0</v>
      </c>
      <c r="BW23" s="19">
        <v>0</v>
      </c>
      <c r="BX23" s="19">
        <v>0</v>
      </c>
      <c r="BY23" s="19">
        <v>0</v>
      </c>
      <c r="BZ23" s="19">
        <v>0</v>
      </c>
      <c r="CA23" s="18" t="str">
        <f t="shared" si="2"/>
        <v>05</v>
      </c>
      <c r="CB23" s="18" t="s">
        <v>25</v>
      </c>
      <c r="CC23" s="18">
        <f t="shared" si="0"/>
        <v>137</v>
      </c>
      <c r="CD23" s="16" t="str">
        <f t="shared" si="3"/>
        <v>7B010189AB01FF00650066006700680069006A006B006C006D006E00C900CA00CB00CC00CD00CE00CF00D000D100D2012D012E012F0130013101320133013401350136019101920193019401950196019701980199019A000000000000000000000000000000000000000000000000000000000000000000000000000000000000000000000000057D</v>
      </c>
      <c r="CE23" s="95">
        <v>22</v>
      </c>
      <c r="CF23" s="21"/>
      <c r="CG23" s="18" t="str">
        <f t="shared" si="4"/>
        <v>00</v>
      </c>
      <c r="CH23" s="18">
        <f t="shared" si="5"/>
        <v>0</v>
      </c>
      <c r="CI23" s="20"/>
      <c r="CJ23" s="21"/>
    </row>
    <row r="24" spans="1:88" ht="49.5">
      <c r="A24" s="27"/>
      <c r="B24" s="169">
        <v>7</v>
      </c>
      <c r="C24" s="105" t="s">
        <v>531</v>
      </c>
      <c r="D24" s="104" t="s">
        <v>737</v>
      </c>
      <c r="E24" s="16">
        <v>1</v>
      </c>
      <c r="F24" s="101" t="str">
        <f>TEXT(HEX2DEC(G24),"00000")</f>
        <v>00000</v>
      </c>
      <c r="G24" s="25">
        <v>0</v>
      </c>
      <c r="H24" s="18" t="s">
        <v>18</v>
      </c>
      <c r="I24" s="18">
        <v>1</v>
      </c>
      <c r="J24" s="18">
        <v>1</v>
      </c>
      <c r="K24" s="18">
        <v>89</v>
      </c>
      <c r="L24" s="18" t="s">
        <v>530</v>
      </c>
      <c r="M24" s="18">
        <v>1</v>
      </c>
      <c r="N24" s="18">
        <v>28</v>
      </c>
      <c r="O24" s="26">
        <f>G24</f>
        <v>0</v>
      </c>
      <c r="P24" s="19">
        <v>66</v>
      </c>
      <c r="Q24" s="19">
        <v>67</v>
      </c>
      <c r="R24" s="19">
        <v>68</v>
      </c>
      <c r="S24" s="19">
        <v>69</v>
      </c>
      <c r="T24" s="19" t="s">
        <v>507</v>
      </c>
      <c r="U24" s="19" t="s">
        <v>508</v>
      </c>
      <c r="V24" s="19" t="s">
        <v>509</v>
      </c>
      <c r="W24" s="19" t="s">
        <v>510</v>
      </c>
      <c r="X24" s="19" t="s">
        <v>511</v>
      </c>
      <c r="Y24" s="19" t="s">
        <v>512</v>
      </c>
      <c r="Z24" s="19" t="s">
        <v>513</v>
      </c>
      <c r="AA24" s="19" t="s">
        <v>514</v>
      </c>
      <c r="AB24" s="19" t="s">
        <v>515</v>
      </c>
      <c r="AC24" s="19" t="s">
        <v>516</v>
      </c>
      <c r="AD24" s="19" t="s">
        <v>517</v>
      </c>
      <c r="AE24" s="19" t="s">
        <v>518</v>
      </c>
      <c r="AF24" s="19" t="s">
        <v>519</v>
      </c>
      <c r="AG24" s="19" t="s">
        <v>520</v>
      </c>
      <c r="AH24" s="19" t="s">
        <v>521</v>
      </c>
      <c r="AI24" s="19" t="s">
        <v>522</v>
      </c>
      <c r="AJ24" s="19" t="s">
        <v>523</v>
      </c>
      <c r="AK24" s="19" t="s">
        <v>524</v>
      </c>
      <c r="AL24" s="19">
        <v>130</v>
      </c>
      <c r="AM24" s="19">
        <v>131</v>
      </c>
      <c r="AN24" s="19">
        <v>132</v>
      </c>
      <c r="AO24" s="19">
        <v>133</v>
      </c>
      <c r="AP24" s="19">
        <v>134</v>
      </c>
      <c r="AQ24" s="19">
        <v>135</v>
      </c>
      <c r="AR24" s="19">
        <v>136</v>
      </c>
      <c r="AS24" s="19">
        <v>191</v>
      </c>
      <c r="AT24" s="19">
        <v>192</v>
      </c>
      <c r="AU24" s="19">
        <v>193</v>
      </c>
      <c r="AV24" s="19">
        <v>194</v>
      </c>
      <c r="AW24" s="19">
        <v>195</v>
      </c>
      <c r="AX24" s="19">
        <v>196</v>
      </c>
      <c r="AY24" s="19">
        <v>197</v>
      </c>
      <c r="AZ24" s="19">
        <v>198</v>
      </c>
      <c r="BA24" s="19">
        <v>199</v>
      </c>
      <c r="BB24" s="19" t="s">
        <v>525</v>
      </c>
      <c r="BC24" s="19">
        <v>0</v>
      </c>
      <c r="BD24" s="19">
        <v>0</v>
      </c>
      <c r="BE24" s="19">
        <v>0</v>
      </c>
      <c r="BF24" s="19">
        <v>0</v>
      </c>
      <c r="BG24" s="19">
        <v>0</v>
      </c>
      <c r="BH24" s="19">
        <v>0</v>
      </c>
      <c r="BI24" s="19">
        <v>0</v>
      </c>
      <c r="BJ24" s="19">
        <v>0</v>
      </c>
      <c r="BK24" s="19">
        <v>0</v>
      </c>
      <c r="BL24" s="19">
        <v>0</v>
      </c>
      <c r="BM24" s="19">
        <v>0</v>
      </c>
      <c r="BN24" s="19">
        <v>0</v>
      </c>
      <c r="BO24" s="19">
        <v>0</v>
      </c>
      <c r="BP24" s="19">
        <v>0</v>
      </c>
      <c r="BQ24" s="19">
        <v>0</v>
      </c>
      <c r="BR24" s="19">
        <v>0</v>
      </c>
      <c r="BS24" s="19">
        <v>0</v>
      </c>
      <c r="BT24" s="19">
        <v>0</v>
      </c>
      <c r="BU24" s="19">
        <v>0</v>
      </c>
      <c r="BV24" s="19">
        <v>0</v>
      </c>
      <c r="BW24" s="19">
        <v>0</v>
      </c>
      <c r="BX24" s="19">
        <v>0</v>
      </c>
      <c r="BY24" s="19">
        <v>0</v>
      </c>
      <c r="BZ24" s="19">
        <v>0</v>
      </c>
      <c r="CA24" s="18" t="str">
        <f t="shared" si="2"/>
        <v>41</v>
      </c>
      <c r="CB24" s="18" t="s">
        <v>25</v>
      </c>
      <c r="CC24" s="18">
        <f t="shared" si="0"/>
        <v>137</v>
      </c>
      <c r="CD24" s="16" t="str">
        <f t="shared" si="3"/>
        <v>7B010189AB012800000066006700680069006A006B006C006D006E00C900CA00CB00CC00CD00CE00CF00D000D100D2012D012E012F0130013101320133013401350136019101920193019401950196019701980199019A000000000000000000000000000000000000000000000000000000000000000000000000000000000000000000000000417D</v>
      </c>
      <c r="CE24" s="95">
        <v>23</v>
      </c>
      <c r="CF24" s="21"/>
      <c r="CG24" s="18" t="str">
        <f t="shared" si="4"/>
        <v>00</v>
      </c>
      <c r="CH24" s="18">
        <f t="shared" si="5"/>
        <v>0</v>
      </c>
      <c r="CI24" s="20"/>
      <c r="CJ24" s="21"/>
    </row>
    <row r="25" spans="1:88" ht="49.5">
      <c r="A25" s="27"/>
      <c r="B25" s="170"/>
      <c r="C25" s="167" t="s">
        <v>532</v>
      </c>
      <c r="D25" s="104"/>
      <c r="E25" s="16">
        <v>2</v>
      </c>
      <c r="F25" s="101" t="str">
        <f t="shared" ref="F25:F88" si="13">TEXT(HEX2DEC(G25),"00000")</f>
        <v>65534</v>
      </c>
      <c r="G25" s="25" t="s">
        <v>714</v>
      </c>
      <c r="H25" s="18" t="s">
        <v>18</v>
      </c>
      <c r="I25" s="18">
        <v>1</v>
      </c>
      <c r="J25" s="18">
        <v>1</v>
      </c>
      <c r="K25" s="18">
        <v>89</v>
      </c>
      <c r="L25" s="18" t="s">
        <v>530</v>
      </c>
      <c r="M25" s="18">
        <v>1</v>
      </c>
      <c r="N25" s="18">
        <v>28</v>
      </c>
      <c r="O25" s="26" t="str">
        <f t="shared" ref="O25:O26" si="14">G25</f>
        <v>FFFE</v>
      </c>
      <c r="P25" s="19">
        <v>66</v>
      </c>
      <c r="Q25" s="19">
        <v>67</v>
      </c>
      <c r="R25" s="19">
        <v>68</v>
      </c>
      <c r="S25" s="19">
        <v>69</v>
      </c>
      <c r="T25" s="19" t="s">
        <v>507</v>
      </c>
      <c r="U25" s="19" t="s">
        <v>508</v>
      </c>
      <c r="V25" s="19" t="s">
        <v>509</v>
      </c>
      <c r="W25" s="19" t="s">
        <v>510</v>
      </c>
      <c r="X25" s="19" t="s">
        <v>511</v>
      </c>
      <c r="Y25" s="19" t="s">
        <v>512</v>
      </c>
      <c r="Z25" s="19" t="s">
        <v>513</v>
      </c>
      <c r="AA25" s="19" t="s">
        <v>514</v>
      </c>
      <c r="AB25" s="19" t="s">
        <v>515</v>
      </c>
      <c r="AC25" s="19" t="s">
        <v>516</v>
      </c>
      <c r="AD25" s="19" t="s">
        <v>517</v>
      </c>
      <c r="AE25" s="19" t="s">
        <v>518</v>
      </c>
      <c r="AF25" s="19" t="s">
        <v>519</v>
      </c>
      <c r="AG25" s="19" t="s">
        <v>520</v>
      </c>
      <c r="AH25" s="19" t="s">
        <v>521</v>
      </c>
      <c r="AI25" s="19" t="s">
        <v>522</v>
      </c>
      <c r="AJ25" s="19" t="s">
        <v>523</v>
      </c>
      <c r="AK25" s="19" t="s">
        <v>524</v>
      </c>
      <c r="AL25" s="19">
        <v>130</v>
      </c>
      <c r="AM25" s="19">
        <v>131</v>
      </c>
      <c r="AN25" s="19">
        <v>132</v>
      </c>
      <c r="AO25" s="19">
        <v>133</v>
      </c>
      <c r="AP25" s="19">
        <v>134</v>
      </c>
      <c r="AQ25" s="19">
        <v>135</v>
      </c>
      <c r="AR25" s="19">
        <v>136</v>
      </c>
      <c r="AS25" s="19">
        <v>191</v>
      </c>
      <c r="AT25" s="19">
        <v>192</v>
      </c>
      <c r="AU25" s="19">
        <v>193</v>
      </c>
      <c r="AV25" s="19">
        <v>194</v>
      </c>
      <c r="AW25" s="19">
        <v>195</v>
      </c>
      <c r="AX25" s="19">
        <v>196</v>
      </c>
      <c r="AY25" s="19">
        <v>197</v>
      </c>
      <c r="AZ25" s="19">
        <v>198</v>
      </c>
      <c r="BA25" s="19">
        <v>199</v>
      </c>
      <c r="BB25" s="19" t="s">
        <v>525</v>
      </c>
      <c r="BC25" s="19">
        <v>0</v>
      </c>
      <c r="BD25" s="19">
        <v>0</v>
      </c>
      <c r="BE25" s="19">
        <v>0</v>
      </c>
      <c r="BF25" s="19">
        <v>0</v>
      </c>
      <c r="BG25" s="19">
        <v>0</v>
      </c>
      <c r="BH25" s="19">
        <v>0</v>
      </c>
      <c r="BI25" s="19">
        <v>0</v>
      </c>
      <c r="BJ25" s="19">
        <v>0</v>
      </c>
      <c r="BK25" s="19">
        <v>0</v>
      </c>
      <c r="BL25" s="19">
        <v>0</v>
      </c>
      <c r="BM25" s="19">
        <v>0</v>
      </c>
      <c r="BN25" s="19">
        <v>0</v>
      </c>
      <c r="BO25" s="19">
        <v>0</v>
      </c>
      <c r="BP25" s="19">
        <v>0</v>
      </c>
      <c r="BQ25" s="19">
        <v>0</v>
      </c>
      <c r="BR25" s="19">
        <v>0</v>
      </c>
      <c r="BS25" s="19">
        <v>0</v>
      </c>
      <c r="BT25" s="19">
        <v>0</v>
      </c>
      <c r="BU25" s="19">
        <v>0</v>
      </c>
      <c r="BV25" s="19">
        <v>0</v>
      </c>
      <c r="BW25" s="19">
        <v>0</v>
      </c>
      <c r="BX25" s="19">
        <v>0</v>
      </c>
      <c r="BY25" s="19">
        <v>0</v>
      </c>
      <c r="BZ25" s="19">
        <v>0</v>
      </c>
      <c r="CA25" s="18" t="str">
        <f t="shared" si="2"/>
        <v>45</v>
      </c>
      <c r="CB25" s="18" t="s">
        <v>25</v>
      </c>
      <c r="CC25" s="18">
        <f t="shared" si="0"/>
        <v>137</v>
      </c>
      <c r="CD25" s="16" t="str">
        <f t="shared" si="3"/>
        <v>7B010189AB0128FFFE0066006700680069006A006B006C006D006E00C900CA00CB00CC00CD00CE00CF00D000D100D2012D012E012F0130013101320133013401350136019101920193019401950196019701980199019A000000000000000000000000000000000000000000000000000000000000000000000000000000000000000000000000457D</v>
      </c>
      <c r="CE25" s="95">
        <v>24</v>
      </c>
      <c r="CF25" s="21"/>
      <c r="CG25" s="18" t="str">
        <f t="shared" si="4"/>
        <v>00</v>
      </c>
      <c r="CH25" s="18">
        <f t="shared" si="5"/>
        <v>0</v>
      </c>
      <c r="CI25" s="20"/>
      <c r="CJ25" s="21"/>
    </row>
    <row r="26" spans="1:88" ht="49.5">
      <c r="A26" s="27"/>
      <c r="B26" s="171"/>
      <c r="C26" s="168"/>
      <c r="D26" s="104"/>
      <c r="E26" s="16">
        <v>3</v>
      </c>
      <c r="F26" s="101" t="str">
        <f t="shared" si="13"/>
        <v>65535</v>
      </c>
      <c r="G26" s="25" t="s">
        <v>72</v>
      </c>
      <c r="H26" s="18" t="s">
        <v>18</v>
      </c>
      <c r="I26" s="18">
        <v>1</v>
      </c>
      <c r="J26" s="18">
        <v>1</v>
      </c>
      <c r="K26" s="18">
        <v>89</v>
      </c>
      <c r="L26" s="18" t="s">
        <v>530</v>
      </c>
      <c r="M26" s="18">
        <v>1</v>
      </c>
      <c r="N26" s="18">
        <v>28</v>
      </c>
      <c r="O26" s="26" t="str">
        <f t="shared" si="14"/>
        <v>FFFF</v>
      </c>
      <c r="P26" s="19">
        <v>66</v>
      </c>
      <c r="Q26" s="19">
        <v>67</v>
      </c>
      <c r="R26" s="19">
        <v>68</v>
      </c>
      <c r="S26" s="19">
        <v>69</v>
      </c>
      <c r="T26" s="19" t="s">
        <v>507</v>
      </c>
      <c r="U26" s="19" t="s">
        <v>508</v>
      </c>
      <c r="V26" s="19" t="s">
        <v>509</v>
      </c>
      <c r="W26" s="19" t="s">
        <v>510</v>
      </c>
      <c r="X26" s="19" t="s">
        <v>511</v>
      </c>
      <c r="Y26" s="19" t="s">
        <v>512</v>
      </c>
      <c r="Z26" s="19" t="s">
        <v>513</v>
      </c>
      <c r="AA26" s="19" t="s">
        <v>514</v>
      </c>
      <c r="AB26" s="19" t="s">
        <v>515</v>
      </c>
      <c r="AC26" s="19" t="s">
        <v>516</v>
      </c>
      <c r="AD26" s="19" t="s">
        <v>517</v>
      </c>
      <c r="AE26" s="19" t="s">
        <v>518</v>
      </c>
      <c r="AF26" s="19" t="s">
        <v>519</v>
      </c>
      <c r="AG26" s="19" t="s">
        <v>520</v>
      </c>
      <c r="AH26" s="19" t="s">
        <v>521</v>
      </c>
      <c r="AI26" s="19" t="s">
        <v>522</v>
      </c>
      <c r="AJ26" s="19" t="s">
        <v>523</v>
      </c>
      <c r="AK26" s="19" t="s">
        <v>524</v>
      </c>
      <c r="AL26" s="19">
        <v>130</v>
      </c>
      <c r="AM26" s="19">
        <v>131</v>
      </c>
      <c r="AN26" s="19">
        <v>132</v>
      </c>
      <c r="AO26" s="19">
        <v>133</v>
      </c>
      <c r="AP26" s="19">
        <v>134</v>
      </c>
      <c r="AQ26" s="19">
        <v>135</v>
      </c>
      <c r="AR26" s="19">
        <v>136</v>
      </c>
      <c r="AS26" s="19">
        <v>191</v>
      </c>
      <c r="AT26" s="19">
        <v>192</v>
      </c>
      <c r="AU26" s="19">
        <v>193</v>
      </c>
      <c r="AV26" s="19">
        <v>194</v>
      </c>
      <c r="AW26" s="19">
        <v>195</v>
      </c>
      <c r="AX26" s="19">
        <v>196</v>
      </c>
      <c r="AY26" s="19">
        <v>197</v>
      </c>
      <c r="AZ26" s="19">
        <v>198</v>
      </c>
      <c r="BA26" s="19">
        <v>199</v>
      </c>
      <c r="BB26" s="19" t="s">
        <v>525</v>
      </c>
      <c r="BC26" s="19">
        <v>0</v>
      </c>
      <c r="BD26" s="19">
        <v>0</v>
      </c>
      <c r="BE26" s="19">
        <v>0</v>
      </c>
      <c r="BF26" s="19">
        <v>0</v>
      </c>
      <c r="BG26" s="19">
        <v>0</v>
      </c>
      <c r="BH26" s="19">
        <v>0</v>
      </c>
      <c r="BI26" s="19">
        <v>0</v>
      </c>
      <c r="BJ26" s="19">
        <v>0</v>
      </c>
      <c r="BK26" s="19">
        <v>0</v>
      </c>
      <c r="BL26" s="19">
        <v>0</v>
      </c>
      <c r="BM26" s="19">
        <v>0</v>
      </c>
      <c r="BN26" s="19">
        <v>0</v>
      </c>
      <c r="BO26" s="19">
        <v>0</v>
      </c>
      <c r="BP26" s="19">
        <v>0</v>
      </c>
      <c r="BQ26" s="19">
        <v>0</v>
      </c>
      <c r="BR26" s="19">
        <v>0</v>
      </c>
      <c r="BS26" s="19">
        <v>0</v>
      </c>
      <c r="BT26" s="19">
        <v>0</v>
      </c>
      <c r="BU26" s="19">
        <v>0</v>
      </c>
      <c r="BV26" s="19">
        <v>0</v>
      </c>
      <c r="BW26" s="19">
        <v>0</v>
      </c>
      <c r="BX26" s="19">
        <v>0</v>
      </c>
      <c r="BY26" s="19">
        <v>0</v>
      </c>
      <c r="BZ26" s="19">
        <v>0</v>
      </c>
      <c r="CA26" s="18" t="str">
        <f t="shared" si="2"/>
        <v>40</v>
      </c>
      <c r="CB26" s="18" t="s">
        <v>25</v>
      </c>
      <c r="CC26" s="18">
        <f t="shared" si="0"/>
        <v>137</v>
      </c>
      <c r="CD26" s="16" t="str">
        <f t="shared" si="3"/>
        <v>7B010189AB0128FFFF0066006700680069006A006B006C006D006E00C900CA00CB00CC00CD00CE00CF00D000D100D2012D012E012F0130013101320133013401350136019101920193019401950196019701980199019A000000000000000000000000000000000000000000000000000000000000000000000000000000000000000000000000407D</v>
      </c>
      <c r="CE26" s="95">
        <v>25</v>
      </c>
      <c r="CF26" s="21"/>
      <c r="CG26" s="18" t="str">
        <f t="shared" si="4"/>
        <v>00</v>
      </c>
      <c r="CH26" s="18">
        <f t="shared" si="5"/>
        <v>0</v>
      </c>
      <c r="CI26" s="20"/>
      <c r="CJ26" s="21"/>
    </row>
    <row r="27" spans="1:88" ht="49.5">
      <c r="A27" s="27"/>
      <c r="B27" s="169">
        <v>9</v>
      </c>
      <c r="C27" s="105" t="s">
        <v>531</v>
      </c>
      <c r="D27" s="104" t="s">
        <v>737</v>
      </c>
      <c r="E27" s="16">
        <v>1</v>
      </c>
      <c r="F27" s="101" t="str">
        <f t="shared" si="13"/>
        <v>00000</v>
      </c>
      <c r="G27" s="25">
        <v>0</v>
      </c>
      <c r="H27" s="18" t="s">
        <v>18</v>
      </c>
      <c r="I27" s="18">
        <v>1</v>
      </c>
      <c r="J27" s="18">
        <v>1</v>
      </c>
      <c r="K27" s="18">
        <v>89</v>
      </c>
      <c r="L27" s="18" t="s">
        <v>530</v>
      </c>
      <c r="M27" s="18">
        <v>1</v>
      </c>
      <c r="N27" s="18">
        <v>28</v>
      </c>
      <c r="O27" s="19">
        <v>65</v>
      </c>
      <c r="P27" s="26">
        <f>G27</f>
        <v>0</v>
      </c>
      <c r="Q27" s="19">
        <v>67</v>
      </c>
      <c r="R27" s="19">
        <v>68</v>
      </c>
      <c r="S27" s="19">
        <v>69</v>
      </c>
      <c r="T27" s="19" t="s">
        <v>507</v>
      </c>
      <c r="U27" s="19" t="s">
        <v>508</v>
      </c>
      <c r="V27" s="19" t="s">
        <v>509</v>
      </c>
      <c r="W27" s="19" t="s">
        <v>510</v>
      </c>
      <c r="X27" s="19" t="s">
        <v>511</v>
      </c>
      <c r="Y27" s="19" t="s">
        <v>512</v>
      </c>
      <c r="Z27" s="19" t="s">
        <v>513</v>
      </c>
      <c r="AA27" s="19" t="s">
        <v>514</v>
      </c>
      <c r="AB27" s="19" t="s">
        <v>515</v>
      </c>
      <c r="AC27" s="19" t="s">
        <v>516</v>
      </c>
      <c r="AD27" s="19" t="s">
        <v>517</v>
      </c>
      <c r="AE27" s="19" t="s">
        <v>518</v>
      </c>
      <c r="AF27" s="19" t="s">
        <v>519</v>
      </c>
      <c r="AG27" s="19" t="s">
        <v>520</v>
      </c>
      <c r="AH27" s="19" t="s">
        <v>521</v>
      </c>
      <c r="AI27" s="19" t="s">
        <v>522</v>
      </c>
      <c r="AJ27" s="19" t="s">
        <v>523</v>
      </c>
      <c r="AK27" s="19" t="s">
        <v>524</v>
      </c>
      <c r="AL27" s="19">
        <v>130</v>
      </c>
      <c r="AM27" s="19">
        <v>131</v>
      </c>
      <c r="AN27" s="19">
        <v>132</v>
      </c>
      <c r="AO27" s="19">
        <v>133</v>
      </c>
      <c r="AP27" s="19">
        <v>134</v>
      </c>
      <c r="AQ27" s="19">
        <v>135</v>
      </c>
      <c r="AR27" s="19">
        <v>136</v>
      </c>
      <c r="AS27" s="19">
        <v>191</v>
      </c>
      <c r="AT27" s="19">
        <v>192</v>
      </c>
      <c r="AU27" s="19">
        <v>193</v>
      </c>
      <c r="AV27" s="19">
        <v>194</v>
      </c>
      <c r="AW27" s="19">
        <v>195</v>
      </c>
      <c r="AX27" s="19">
        <v>196</v>
      </c>
      <c r="AY27" s="19">
        <v>197</v>
      </c>
      <c r="AZ27" s="19">
        <v>198</v>
      </c>
      <c r="BA27" s="19">
        <v>199</v>
      </c>
      <c r="BB27" s="19" t="s">
        <v>525</v>
      </c>
      <c r="BC27" s="19">
        <v>0</v>
      </c>
      <c r="BD27" s="19">
        <v>0</v>
      </c>
      <c r="BE27" s="19">
        <v>0</v>
      </c>
      <c r="BF27" s="19">
        <v>0</v>
      </c>
      <c r="BG27" s="19">
        <v>0</v>
      </c>
      <c r="BH27" s="19">
        <v>0</v>
      </c>
      <c r="BI27" s="19">
        <v>0</v>
      </c>
      <c r="BJ27" s="19">
        <v>0</v>
      </c>
      <c r="BK27" s="19">
        <v>0</v>
      </c>
      <c r="BL27" s="19">
        <v>0</v>
      </c>
      <c r="BM27" s="19">
        <v>0</v>
      </c>
      <c r="BN27" s="19">
        <v>0</v>
      </c>
      <c r="BO27" s="19">
        <v>0</v>
      </c>
      <c r="BP27" s="19">
        <v>0</v>
      </c>
      <c r="BQ27" s="19">
        <v>0</v>
      </c>
      <c r="BR27" s="19">
        <v>0</v>
      </c>
      <c r="BS27" s="19">
        <v>0</v>
      </c>
      <c r="BT27" s="19">
        <v>0</v>
      </c>
      <c r="BU27" s="19">
        <v>0</v>
      </c>
      <c r="BV27" s="19">
        <v>0</v>
      </c>
      <c r="BW27" s="19">
        <v>0</v>
      </c>
      <c r="BX27" s="19">
        <v>0</v>
      </c>
      <c r="BY27" s="19">
        <v>0</v>
      </c>
      <c r="BZ27" s="19">
        <v>0</v>
      </c>
      <c r="CA27" s="18" t="str">
        <f t="shared" si="2"/>
        <v>40</v>
      </c>
      <c r="CB27" s="18" t="s">
        <v>25</v>
      </c>
      <c r="CC27" s="18">
        <f t="shared" si="0"/>
        <v>137</v>
      </c>
      <c r="CD27" s="16" t="str">
        <f t="shared" si="3"/>
        <v>7B010189AB012800650000006700680069006A006B006C006D006E00C900CA00CB00CC00CD00CE00CF00D000D100D2012D012E012F0130013101320133013401350136019101920193019401950196019701980199019A000000000000000000000000000000000000000000000000000000000000000000000000000000000000000000000000407D</v>
      </c>
      <c r="CE27" s="95">
        <v>26</v>
      </c>
      <c r="CF27" s="21"/>
      <c r="CG27" s="18" t="str">
        <f t="shared" si="4"/>
        <v>00</v>
      </c>
      <c r="CH27" s="18">
        <f t="shared" si="5"/>
        <v>0</v>
      </c>
      <c r="CI27" s="20"/>
      <c r="CJ27" s="21"/>
    </row>
    <row r="28" spans="1:88" ht="49.5">
      <c r="A28" s="27"/>
      <c r="B28" s="170"/>
      <c r="C28" s="167" t="s">
        <v>575</v>
      </c>
      <c r="D28" s="104"/>
      <c r="E28" s="16">
        <v>2</v>
      </c>
      <c r="F28" s="101" t="str">
        <f t="shared" si="13"/>
        <v>01516</v>
      </c>
      <c r="G28" s="25" t="s">
        <v>527</v>
      </c>
      <c r="H28" s="18" t="s">
        <v>18</v>
      </c>
      <c r="I28" s="18">
        <v>1</v>
      </c>
      <c r="J28" s="18">
        <v>1</v>
      </c>
      <c r="K28" s="18">
        <v>89</v>
      </c>
      <c r="L28" s="18" t="s">
        <v>530</v>
      </c>
      <c r="M28" s="18">
        <v>1</v>
      </c>
      <c r="N28" s="18">
        <v>28</v>
      </c>
      <c r="O28" s="19">
        <v>65</v>
      </c>
      <c r="P28" s="26" t="str">
        <f t="shared" ref="P28:P29" si="15">G28</f>
        <v>05EC</v>
      </c>
      <c r="Q28" s="19">
        <v>67</v>
      </c>
      <c r="R28" s="19">
        <v>68</v>
      </c>
      <c r="S28" s="19">
        <v>69</v>
      </c>
      <c r="T28" s="19" t="s">
        <v>507</v>
      </c>
      <c r="U28" s="19" t="s">
        <v>508</v>
      </c>
      <c r="V28" s="19" t="s">
        <v>509</v>
      </c>
      <c r="W28" s="19" t="s">
        <v>510</v>
      </c>
      <c r="X28" s="19" t="s">
        <v>511</v>
      </c>
      <c r="Y28" s="19" t="s">
        <v>512</v>
      </c>
      <c r="Z28" s="19" t="s">
        <v>513</v>
      </c>
      <c r="AA28" s="19" t="s">
        <v>514</v>
      </c>
      <c r="AB28" s="19" t="s">
        <v>515</v>
      </c>
      <c r="AC28" s="19" t="s">
        <v>516</v>
      </c>
      <c r="AD28" s="19" t="s">
        <v>517</v>
      </c>
      <c r="AE28" s="19" t="s">
        <v>518</v>
      </c>
      <c r="AF28" s="19" t="s">
        <v>519</v>
      </c>
      <c r="AG28" s="19" t="s">
        <v>520</v>
      </c>
      <c r="AH28" s="19" t="s">
        <v>521</v>
      </c>
      <c r="AI28" s="19" t="s">
        <v>522</v>
      </c>
      <c r="AJ28" s="19" t="s">
        <v>523</v>
      </c>
      <c r="AK28" s="19" t="s">
        <v>524</v>
      </c>
      <c r="AL28" s="19">
        <v>130</v>
      </c>
      <c r="AM28" s="19">
        <v>131</v>
      </c>
      <c r="AN28" s="19">
        <v>132</v>
      </c>
      <c r="AO28" s="19">
        <v>133</v>
      </c>
      <c r="AP28" s="19">
        <v>134</v>
      </c>
      <c r="AQ28" s="19">
        <v>135</v>
      </c>
      <c r="AR28" s="19">
        <v>136</v>
      </c>
      <c r="AS28" s="19">
        <v>191</v>
      </c>
      <c r="AT28" s="19">
        <v>192</v>
      </c>
      <c r="AU28" s="19">
        <v>193</v>
      </c>
      <c r="AV28" s="19">
        <v>194</v>
      </c>
      <c r="AW28" s="19">
        <v>195</v>
      </c>
      <c r="AX28" s="19">
        <v>196</v>
      </c>
      <c r="AY28" s="19">
        <v>197</v>
      </c>
      <c r="AZ28" s="19">
        <v>198</v>
      </c>
      <c r="BA28" s="19">
        <v>199</v>
      </c>
      <c r="BB28" s="19" t="s">
        <v>525</v>
      </c>
      <c r="BC28" s="19">
        <v>0</v>
      </c>
      <c r="BD28" s="19">
        <v>0</v>
      </c>
      <c r="BE28" s="19">
        <v>0</v>
      </c>
      <c r="BF28" s="19">
        <v>0</v>
      </c>
      <c r="BG28" s="19">
        <v>0</v>
      </c>
      <c r="BH28" s="19">
        <v>0</v>
      </c>
      <c r="BI28" s="19">
        <v>0</v>
      </c>
      <c r="BJ28" s="19">
        <v>0</v>
      </c>
      <c r="BK28" s="19">
        <v>0</v>
      </c>
      <c r="BL28" s="19">
        <v>0</v>
      </c>
      <c r="BM28" s="19">
        <v>0</v>
      </c>
      <c r="BN28" s="19">
        <v>0</v>
      </c>
      <c r="BO28" s="19">
        <v>0</v>
      </c>
      <c r="BP28" s="19">
        <v>0</v>
      </c>
      <c r="BQ28" s="19">
        <v>0</v>
      </c>
      <c r="BR28" s="19">
        <v>0</v>
      </c>
      <c r="BS28" s="19">
        <v>0</v>
      </c>
      <c r="BT28" s="19">
        <v>0</v>
      </c>
      <c r="BU28" s="19">
        <v>0</v>
      </c>
      <c r="BV28" s="19">
        <v>0</v>
      </c>
      <c r="BW28" s="19">
        <v>0</v>
      </c>
      <c r="BX28" s="19">
        <v>0</v>
      </c>
      <c r="BY28" s="19">
        <v>0</v>
      </c>
      <c r="BZ28" s="19">
        <v>0</v>
      </c>
      <c r="CA28" s="18" t="str">
        <f t="shared" si="2"/>
        <v>14</v>
      </c>
      <c r="CB28" s="18" t="s">
        <v>25</v>
      </c>
      <c r="CC28" s="18">
        <f t="shared" si="0"/>
        <v>137</v>
      </c>
      <c r="CD28" s="16" t="str">
        <f t="shared" si="3"/>
        <v>7B010189AB0128006505EC006700680069006A006B006C006D006E00C900CA00CB00CC00CD00CE00CF00D000D100D2012D012E012F0130013101320133013401350136019101920193019401950196019701980199019A000000000000000000000000000000000000000000000000000000000000000000000000000000000000000000000000147D</v>
      </c>
      <c r="CE28" s="95">
        <v>27</v>
      </c>
      <c r="CF28" s="21"/>
      <c r="CG28" s="18" t="str">
        <f t="shared" si="4"/>
        <v>00</v>
      </c>
      <c r="CH28" s="18">
        <f t="shared" si="5"/>
        <v>0</v>
      </c>
      <c r="CI28" s="20"/>
      <c r="CJ28" s="21"/>
    </row>
    <row r="29" spans="1:88" ht="49.5">
      <c r="A29" s="27"/>
      <c r="B29" s="171"/>
      <c r="C29" s="168"/>
      <c r="D29" s="104"/>
      <c r="E29" s="16">
        <v>3</v>
      </c>
      <c r="F29" s="101" t="str">
        <f t="shared" si="13"/>
        <v>65535</v>
      </c>
      <c r="G29" s="25" t="s">
        <v>72</v>
      </c>
      <c r="H29" s="18" t="s">
        <v>18</v>
      </c>
      <c r="I29" s="18">
        <v>1</v>
      </c>
      <c r="J29" s="18">
        <v>1</v>
      </c>
      <c r="K29" s="18">
        <v>89</v>
      </c>
      <c r="L29" s="18" t="s">
        <v>530</v>
      </c>
      <c r="M29" s="18">
        <v>1</v>
      </c>
      <c r="N29" s="18">
        <v>28</v>
      </c>
      <c r="O29" s="19">
        <v>65</v>
      </c>
      <c r="P29" s="26" t="str">
        <f t="shared" si="15"/>
        <v>FFFF</v>
      </c>
      <c r="Q29" s="19">
        <v>67</v>
      </c>
      <c r="R29" s="19">
        <v>68</v>
      </c>
      <c r="S29" s="19">
        <v>69</v>
      </c>
      <c r="T29" s="19" t="s">
        <v>507</v>
      </c>
      <c r="U29" s="19" t="s">
        <v>508</v>
      </c>
      <c r="V29" s="19" t="s">
        <v>509</v>
      </c>
      <c r="W29" s="19" t="s">
        <v>510</v>
      </c>
      <c r="X29" s="19" t="s">
        <v>511</v>
      </c>
      <c r="Y29" s="19" t="s">
        <v>512</v>
      </c>
      <c r="Z29" s="19" t="s">
        <v>513</v>
      </c>
      <c r="AA29" s="19" t="s">
        <v>514</v>
      </c>
      <c r="AB29" s="19" t="s">
        <v>515</v>
      </c>
      <c r="AC29" s="19" t="s">
        <v>516</v>
      </c>
      <c r="AD29" s="19" t="s">
        <v>517</v>
      </c>
      <c r="AE29" s="19" t="s">
        <v>518</v>
      </c>
      <c r="AF29" s="19" t="s">
        <v>519</v>
      </c>
      <c r="AG29" s="19" t="s">
        <v>520</v>
      </c>
      <c r="AH29" s="19" t="s">
        <v>521</v>
      </c>
      <c r="AI29" s="19" t="s">
        <v>522</v>
      </c>
      <c r="AJ29" s="19" t="s">
        <v>523</v>
      </c>
      <c r="AK29" s="19" t="s">
        <v>524</v>
      </c>
      <c r="AL29" s="19">
        <v>130</v>
      </c>
      <c r="AM29" s="19">
        <v>131</v>
      </c>
      <c r="AN29" s="19">
        <v>132</v>
      </c>
      <c r="AO29" s="19">
        <v>133</v>
      </c>
      <c r="AP29" s="19">
        <v>134</v>
      </c>
      <c r="AQ29" s="19">
        <v>135</v>
      </c>
      <c r="AR29" s="19">
        <v>136</v>
      </c>
      <c r="AS29" s="19">
        <v>191</v>
      </c>
      <c r="AT29" s="19">
        <v>192</v>
      </c>
      <c r="AU29" s="19">
        <v>193</v>
      </c>
      <c r="AV29" s="19">
        <v>194</v>
      </c>
      <c r="AW29" s="19">
        <v>195</v>
      </c>
      <c r="AX29" s="19">
        <v>196</v>
      </c>
      <c r="AY29" s="19">
        <v>197</v>
      </c>
      <c r="AZ29" s="19">
        <v>198</v>
      </c>
      <c r="BA29" s="19">
        <v>199</v>
      </c>
      <c r="BB29" s="19" t="s">
        <v>525</v>
      </c>
      <c r="BC29" s="19">
        <v>0</v>
      </c>
      <c r="BD29" s="19">
        <v>0</v>
      </c>
      <c r="BE29" s="19">
        <v>0</v>
      </c>
      <c r="BF29" s="19">
        <v>0</v>
      </c>
      <c r="BG29" s="19">
        <v>0</v>
      </c>
      <c r="BH29" s="19">
        <v>0</v>
      </c>
      <c r="BI29" s="19">
        <v>0</v>
      </c>
      <c r="BJ29" s="19">
        <v>0</v>
      </c>
      <c r="BK29" s="19">
        <v>0</v>
      </c>
      <c r="BL29" s="19">
        <v>0</v>
      </c>
      <c r="BM29" s="19">
        <v>0</v>
      </c>
      <c r="BN29" s="19">
        <v>0</v>
      </c>
      <c r="BO29" s="19">
        <v>0</v>
      </c>
      <c r="BP29" s="19">
        <v>0</v>
      </c>
      <c r="BQ29" s="19">
        <v>0</v>
      </c>
      <c r="BR29" s="19">
        <v>0</v>
      </c>
      <c r="BS29" s="19">
        <v>0</v>
      </c>
      <c r="BT29" s="19">
        <v>0</v>
      </c>
      <c r="BU29" s="19">
        <v>0</v>
      </c>
      <c r="BV29" s="19">
        <v>0</v>
      </c>
      <c r="BW29" s="19">
        <v>0</v>
      </c>
      <c r="BX29" s="19">
        <v>0</v>
      </c>
      <c r="BY29" s="19">
        <v>0</v>
      </c>
      <c r="BZ29" s="19">
        <v>0</v>
      </c>
      <c r="CA29" s="18" t="str">
        <f t="shared" si="2"/>
        <v>45</v>
      </c>
      <c r="CB29" s="18" t="s">
        <v>25</v>
      </c>
      <c r="CC29" s="18">
        <f t="shared" si="0"/>
        <v>137</v>
      </c>
      <c r="CD29" s="16" t="str">
        <f t="shared" si="3"/>
        <v>7B010189AB01280065FFFF006700680069006A006B006C006D006E00C900CA00CB00CC00CD00CE00CF00D000D100D2012D012E012F0130013101320133013401350136019101920193019401950196019701980199019A000000000000000000000000000000000000000000000000000000000000000000000000000000000000000000000000457D</v>
      </c>
      <c r="CE29" s="95">
        <v>28</v>
      </c>
      <c r="CF29" s="21"/>
      <c r="CG29" s="18" t="str">
        <f t="shared" si="4"/>
        <v>00</v>
      </c>
      <c r="CH29" s="18">
        <f t="shared" si="5"/>
        <v>0</v>
      </c>
      <c r="CI29" s="20"/>
      <c r="CJ29" s="21"/>
    </row>
    <row r="30" spans="1:88" ht="49.5">
      <c r="A30" s="27"/>
      <c r="B30" s="169">
        <v>11</v>
      </c>
      <c r="C30" s="105" t="s">
        <v>531</v>
      </c>
      <c r="D30" s="104" t="s">
        <v>737</v>
      </c>
      <c r="E30" s="16">
        <v>1</v>
      </c>
      <c r="F30" s="101" t="str">
        <f t="shared" si="13"/>
        <v>00000</v>
      </c>
      <c r="G30" s="25">
        <v>0</v>
      </c>
      <c r="H30" s="18" t="s">
        <v>18</v>
      </c>
      <c r="I30" s="18">
        <v>1</v>
      </c>
      <c r="J30" s="18">
        <v>1</v>
      </c>
      <c r="K30" s="18">
        <v>89</v>
      </c>
      <c r="L30" s="18" t="s">
        <v>530</v>
      </c>
      <c r="M30" s="18">
        <v>1</v>
      </c>
      <c r="N30" s="18">
        <v>28</v>
      </c>
      <c r="O30" s="19">
        <v>65</v>
      </c>
      <c r="P30" s="19">
        <v>66</v>
      </c>
      <c r="Q30" s="26">
        <f>G30</f>
        <v>0</v>
      </c>
      <c r="R30" s="19">
        <v>68</v>
      </c>
      <c r="S30" s="19">
        <v>69</v>
      </c>
      <c r="T30" s="19" t="s">
        <v>507</v>
      </c>
      <c r="U30" s="19" t="s">
        <v>508</v>
      </c>
      <c r="V30" s="19" t="s">
        <v>509</v>
      </c>
      <c r="W30" s="19" t="s">
        <v>510</v>
      </c>
      <c r="X30" s="19" t="s">
        <v>511</v>
      </c>
      <c r="Y30" s="19" t="s">
        <v>512</v>
      </c>
      <c r="Z30" s="19" t="s">
        <v>513</v>
      </c>
      <c r="AA30" s="19" t="s">
        <v>514</v>
      </c>
      <c r="AB30" s="19" t="s">
        <v>515</v>
      </c>
      <c r="AC30" s="19" t="s">
        <v>516</v>
      </c>
      <c r="AD30" s="19" t="s">
        <v>517</v>
      </c>
      <c r="AE30" s="19" t="s">
        <v>518</v>
      </c>
      <c r="AF30" s="19" t="s">
        <v>519</v>
      </c>
      <c r="AG30" s="19" t="s">
        <v>520</v>
      </c>
      <c r="AH30" s="19" t="s">
        <v>521</v>
      </c>
      <c r="AI30" s="19" t="s">
        <v>522</v>
      </c>
      <c r="AJ30" s="19" t="s">
        <v>523</v>
      </c>
      <c r="AK30" s="19" t="s">
        <v>524</v>
      </c>
      <c r="AL30" s="19">
        <v>130</v>
      </c>
      <c r="AM30" s="19">
        <v>131</v>
      </c>
      <c r="AN30" s="19">
        <v>132</v>
      </c>
      <c r="AO30" s="19">
        <v>133</v>
      </c>
      <c r="AP30" s="19">
        <v>134</v>
      </c>
      <c r="AQ30" s="19">
        <v>135</v>
      </c>
      <c r="AR30" s="19">
        <v>136</v>
      </c>
      <c r="AS30" s="19">
        <v>191</v>
      </c>
      <c r="AT30" s="19">
        <v>192</v>
      </c>
      <c r="AU30" s="19">
        <v>193</v>
      </c>
      <c r="AV30" s="19">
        <v>194</v>
      </c>
      <c r="AW30" s="19">
        <v>195</v>
      </c>
      <c r="AX30" s="19">
        <v>196</v>
      </c>
      <c r="AY30" s="19">
        <v>197</v>
      </c>
      <c r="AZ30" s="19">
        <v>198</v>
      </c>
      <c r="BA30" s="19">
        <v>199</v>
      </c>
      <c r="BB30" s="19" t="s">
        <v>525</v>
      </c>
      <c r="BC30" s="19">
        <v>0</v>
      </c>
      <c r="BD30" s="19">
        <v>0</v>
      </c>
      <c r="BE30" s="19">
        <v>0</v>
      </c>
      <c r="BF30" s="19">
        <v>0</v>
      </c>
      <c r="BG30" s="19">
        <v>0</v>
      </c>
      <c r="BH30" s="19">
        <v>0</v>
      </c>
      <c r="BI30" s="19">
        <v>0</v>
      </c>
      <c r="BJ30" s="19">
        <v>0</v>
      </c>
      <c r="BK30" s="19">
        <v>0</v>
      </c>
      <c r="BL30" s="19">
        <v>0</v>
      </c>
      <c r="BM30" s="19">
        <v>0</v>
      </c>
      <c r="BN30" s="19">
        <v>0</v>
      </c>
      <c r="BO30" s="19">
        <v>0</v>
      </c>
      <c r="BP30" s="19">
        <v>0</v>
      </c>
      <c r="BQ30" s="19">
        <v>0</v>
      </c>
      <c r="BR30" s="19">
        <v>0</v>
      </c>
      <c r="BS30" s="19">
        <v>0</v>
      </c>
      <c r="BT30" s="19">
        <v>0</v>
      </c>
      <c r="BU30" s="19">
        <v>0</v>
      </c>
      <c r="BV30" s="19">
        <v>0</v>
      </c>
      <c r="BW30" s="19">
        <v>0</v>
      </c>
      <c r="BX30" s="19">
        <v>0</v>
      </c>
      <c r="BY30" s="19">
        <v>0</v>
      </c>
      <c r="BZ30" s="19">
        <v>0</v>
      </c>
      <c r="CA30" s="18" t="str">
        <f t="shared" si="2"/>
        <v>45</v>
      </c>
      <c r="CB30" s="18" t="s">
        <v>25</v>
      </c>
      <c r="CC30" s="18">
        <f t="shared" si="0"/>
        <v>137</v>
      </c>
      <c r="CD30" s="16" t="str">
        <f t="shared" si="3"/>
        <v>7B010189AB012800650066000000680069006A006B006C006D006E00C900CA00CB00CC00CD00CE00CF00D000D100D2012D012E012F0130013101320133013401350136019101920193019401950196019701980199019A000000000000000000000000000000000000000000000000000000000000000000000000000000000000000000000000457D</v>
      </c>
      <c r="CE30" s="95">
        <v>29</v>
      </c>
      <c r="CF30" s="21"/>
      <c r="CG30" s="18" t="str">
        <f t="shared" si="4"/>
        <v>00</v>
      </c>
      <c r="CH30" s="18">
        <f t="shared" si="5"/>
        <v>0</v>
      </c>
      <c r="CI30" s="20"/>
      <c r="CJ30" s="21"/>
    </row>
    <row r="31" spans="1:88" ht="49.5">
      <c r="A31" s="27"/>
      <c r="B31" s="170"/>
      <c r="C31" s="167" t="s">
        <v>576</v>
      </c>
      <c r="D31" s="104"/>
      <c r="E31" s="16">
        <v>2</v>
      </c>
      <c r="F31" s="101" t="str">
        <f t="shared" si="13"/>
        <v>01516</v>
      </c>
      <c r="G31" s="25" t="s">
        <v>527</v>
      </c>
      <c r="H31" s="18" t="s">
        <v>18</v>
      </c>
      <c r="I31" s="18">
        <v>1</v>
      </c>
      <c r="J31" s="18">
        <v>1</v>
      </c>
      <c r="K31" s="18">
        <v>89</v>
      </c>
      <c r="L31" s="18" t="s">
        <v>530</v>
      </c>
      <c r="M31" s="18">
        <v>1</v>
      </c>
      <c r="N31" s="18">
        <v>28</v>
      </c>
      <c r="O31" s="19">
        <v>65</v>
      </c>
      <c r="P31" s="19">
        <v>66</v>
      </c>
      <c r="Q31" s="26" t="str">
        <f t="shared" ref="Q31:Q32" si="16">G31</f>
        <v>05EC</v>
      </c>
      <c r="R31" s="19">
        <v>68</v>
      </c>
      <c r="S31" s="19">
        <v>69</v>
      </c>
      <c r="T31" s="19" t="s">
        <v>507</v>
      </c>
      <c r="U31" s="19" t="s">
        <v>508</v>
      </c>
      <c r="V31" s="19" t="s">
        <v>509</v>
      </c>
      <c r="W31" s="19" t="s">
        <v>510</v>
      </c>
      <c r="X31" s="19" t="s">
        <v>511</v>
      </c>
      <c r="Y31" s="19" t="s">
        <v>512</v>
      </c>
      <c r="Z31" s="19" t="s">
        <v>513</v>
      </c>
      <c r="AA31" s="19" t="s">
        <v>514</v>
      </c>
      <c r="AB31" s="19" t="s">
        <v>515</v>
      </c>
      <c r="AC31" s="19" t="s">
        <v>516</v>
      </c>
      <c r="AD31" s="19" t="s">
        <v>517</v>
      </c>
      <c r="AE31" s="19" t="s">
        <v>518</v>
      </c>
      <c r="AF31" s="19" t="s">
        <v>519</v>
      </c>
      <c r="AG31" s="19" t="s">
        <v>520</v>
      </c>
      <c r="AH31" s="19" t="s">
        <v>521</v>
      </c>
      <c r="AI31" s="19" t="s">
        <v>522</v>
      </c>
      <c r="AJ31" s="19" t="s">
        <v>523</v>
      </c>
      <c r="AK31" s="19" t="s">
        <v>524</v>
      </c>
      <c r="AL31" s="19">
        <v>130</v>
      </c>
      <c r="AM31" s="19">
        <v>131</v>
      </c>
      <c r="AN31" s="19">
        <v>132</v>
      </c>
      <c r="AO31" s="19">
        <v>133</v>
      </c>
      <c r="AP31" s="19">
        <v>134</v>
      </c>
      <c r="AQ31" s="19">
        <v>135</v>
      </c>
      <c r="AR31" s="19">
        <v>136</v>
      </c>
      <c r="AS31" s="19">
        <v>191</v>
      </c>
      <c r="AT31" s="19">
        <v>192</v>
      </c>
      <c r="AU31" s="19">
        <v>193</v>
      </c>
      <c r="AV31" s="19">
        <v>194</v>
      </c>
      <c r="AW31" s="19">
        <v>195</v>
      </c>
      <c r="AX31" s="19">
        <v>196</v>
      </c>
      <c r="AY31" s="19">
        <v>197</v>
      </c>
      <c r="AZ31" s="19">
        <v>198</v>
      </c>
      <c r="BA31" s="19">
        <v>199</v>
      </c>
      <c r="BB31" s="19" t="s">
        <v>525</v>
      </c>
      <c r="BC31" s="19">
        <v>0</v>
      </c>
      <c r="BD31" s="19">
        <v>0</v>
      </c>
      <c r="BE31" s="19">
        <v>0</v>
      </c>
      <c r="BF31" s="19">
        <v>0</v>
      </c>
      <c r="BG31" s="19">
        <v>0</v>
      </c>
      <c r="BH31" s="19">
        <v>0</v>
      </c>
      <c r="BI31" s="19">
        <v>0</v>
      </c>
      <c r="BJ31" s="19">
        <v>0</v>
      </c>
      <c r="BK31" s="19">
        <v>0</v>
      </c>
      <c r="BL31" s="19">
        <v>0</v>
      </c>
      <c r="BM31" s="19">
        <v>0</v>
      </c>
      <c r="BN31" s="19">
        <v>0</v>
      </c>
      <c r="BO31" s="19">
        <v>0</v>
      </c>
      <c r="BP31" s="19">
        <v>0</v>
      </c>
      <c r="BQ31" s="19">
        <v>0</v>
      </c>
      <c r="BR31" s="19">
        <v>0</v>
      </c>
      <c r="BS31" s="19">
        <v>0</v>
      </c>
      <c r="BT31" s="19">
        <v>0</v>
      </c>
      <c r="BU31" s="19">
        <v>0</v>
      </c>
      <c r="BV31" s="19">
        <v>0</v>
      </c>
      <c r="BW31" s="19">
        <v>0</v>
      </c>
      <c r="BX31" s="19">
        <v>0</v>
      </c>
      <c r="BY31" s="19">
        <v>0</v>
      </c>
      <c r="BZ31" s="19">
        <v>0</v>
      </c>
      <c r="CA31" s="18" t="str">
        <f t="shared" si="2"/>
        <v>11</v>
      </c>
      <c r="CB31" s="18" t="s">
        <v>25</v>
      </c>
      <c r="CC31" s="18">
        <f t="shared" si="0"/>
        <v>137</v>
      </c>
      <c r="CD31" s="16" t="str">
        <f t="shared" si="3"/>
        <v>7B010189AB01280065006605EC00680069006A006B006C006D006E00C900CA00CB00CC00CD00CE00CF00D000D100D2012D012E012F0130013101320133013401350136019101920193019401950196019701980199019A000000000000000000000000000000000000000000000000000000000000000000000000000000000000000000000000117D</v>
      </c>
      <c r="CE31" s="95">
        <v>30</v>
      </c>
      <c r="CF31" s="21"/>
      <c r="CG31" s="18" t="str">
        <f t="shared" si="4"/>
        <v>00</v>
      </c>
      <c r="CH31" s="18">
        <f t="shared" si="5"/>
        <v>0</v>
      </c>
      <c r="CI31" s="20"/>
      <c r="CJ31" s="21"/>
    </row>
    <row r="32" spans="1:88" ht="49.5">
      <c r="A32" s="27"/>
      <c r="B32" s="171"/>
      <c r="C32" s="168"/>
      <c r="D32" s="104"/>
      <c r="E32" s="16">
        <v>3</v>
      </c>
      <c r="F32" s="101" t="str">
        <f t="shared" si="13"/>
        <v>65535</v>
      </c>
      <c r="G32" s="25" t="s">
        <v>72</v>
      </c>
      <c r="H32" s="18" t="s">
        <v>18</v>
      </c>
      <c r="I32" s="18">
        <v>1</v>
      </c>
      <c r="J32" s="18">
        <v>1</v>
      </c>
      <c r="K32" s="18">
        <v>89</v>
      </c>
      <c r="L32" s="18" t="s">
        <v>530</v>
      </c>
      <c r="M32" s="18">
        <v>1</v>
      </c>
      <c r="N32" s="18">
        <v>28</v>
      </c>
      <c r="O32" s="19">
        <v>65</v>
      </c>
      <c r="P32" s="19">
        <v>66</v>
      </c>
      <c r="Q32" s="26" t="str">
        <f t="shared" si="16"/>
        <v>FFFF</v>
      </c>
      <c r="R32" s="19">
        <v>68</v>
      </c>
      <c r="S32" s="19">
        <v>69</v>
      </c>
      <c r="T32" s="19" t="s">
        <v>507</v>
      </c>
      <c r="U32" s="19" t="s">
        <v>508</v>
      </c>
      <c r="V32" s="19" t="s">
        <v>509</v>
      </c>
      <c r="W32" s="19" t="s">
        <v>510</v>
      </c>
      <c r="X32" s="19" t="s">
        <v>511</v>
      </c>
      <c r="Y32" s="19" t="s">
        <v>512</v>
      </c>
      <c r="Z32" s="19" t="s">
        <v>513</v>
      </c>
      <c r="AA32" s="19" t="s">
        <v>514</v>
      </c>
      <c r="AB32" s="19" t="s">
        <v>515</v>
      </c>
      <c r="AC32" s="19" t="s">
        <v>516</v>
      </c>
      <c r="AD32" s="19" t="s">
        <v>517</v>
      </c>
      <c r="AE32" s="19" t="s">
        <v>518</v>
      </c>
      <c r="AF32" s="19" t="s">
        <v>519</v>
      </c>
      <c r="AG32" s="19" t="s">
        <v>520</v>
      </c>
      <c r="AH32" s="19" t="s">
        <v>521</v>
      </c>
      <c r="AI32" s="19" t="s">
        <v>522</v>
      </c>
      <c r="AJ32" s="19" t="s">
        <v>523</v>
      </c>
      <c r="AK32" s="19" t="s">
        <v>524</v>
      </c>
      <c r="AL32" s="19">
        <v>130</v>
      </c>
      <c r="AM32" s="19">
        <v>131</v>
      </c>
      <c r="AN32" s="19">
        <v>132</v>
      </c>
      <c r="AO32" s="19">
        <v>133</v>
      </c>
      <c r="AP32" s="19">
        <v>134</v>
      </c>
      <c r="AQ32" s="19">
        <v>135</v>
      </c>
      <c r="AR32" s="19">
        <v>136</v>
      </c>
      <c r="AS32" s="19">
        <v>191</v>
      </c>
      <c r="AT32" s="19">
        <v>192</v>
      </c>
      <c r="AU32" s="19">
        <v>193</v>
      </c>
      <c r="AV32" s="19">
        <v>194</v>
      </c>
      <c r="AW32" s="19">
        <v>195</v>
      </c>
      <c r="AX32" s="19">
        <v>196</v>
      </c>
      <c r="AY32" s="19">
        <v>197</v>
      </c>
      <c r="AZ32" s="19">
        <v>198</v>
      </c>
      <c r="BA32" s="19">
        <v>199</v>
      </c>
      <c r="BB32" s="19" t="s">
        <v>525</v>
      </c>
      <c r="BC32" s="19">
        <v>0</v>
      </c>
      <c r="BD32" s="19">
        <v>0</v>
      </c>
      <c r="BE32" s="19">
        <v>0</v>
      </c>
      <c r="BF32" s="19">
        <v>0</v>
      </c>
      <c r="BG32" s="19">
        <v>0</v>
      </c>
      <c r="BH32" s="19">
        <v>0</v>
      </c>
      <c r="BI32" s="19">
        <v>0</v>
      </c>
      <c r="BJ32" s="19">
        <v>0</v>
      </c>
      <c r="BK32" s="19">
        <v>0</v>
      </c>
      <c r="BL32" s="19">
        <v>0</v>
      </c>
      <c r="BM32" s="19">
        <v>0</v>
      </c>
      <c r="BN32" s="19">
        <v>0</v>
      </c>
      <c r="BO32" s="19">
        <v>0</v>
      </c>
      <c r="BP32" s="19">
        <v>0</v>
      </c>
      <c r="BQ32" s="19">
        <v>0</v>
      </c>
      <c r="BR32" s="19">
        <v>0</v>
      </c>
      <c r="BS32" s="19">
        <v>0</v>
      </c>
      <c r="BT32" s="19">
        <v>0</v>
      </c>
      <c r="BU32" s="19">
        <v>0</v>
      </c>
      <c r="BV32" s="19">
        <v>0</v>
      </c>
      <c r="BW32" s="19">
        <v>0</v>
      </c>
      <c r="BX32" s="19">
        <v>0</v>
      </c>
      <c r="BY32" s="19">
        <v>0</v>
      </c>
      <c r="BZ32" s="19">
        <v>0</v>
      </c>
      <c r="CA32" s="18" t="str">
        <f t="shared" si="2"/>
        <v>44</v>
      </c>
      <c r="CB32" s="18" t="s">
        <v>25</v>
      </c>
      <c r="CC32" s="18">
        <f t="shared" si="0"/>
        <v>137</v>
      </c>
      <c r="CD32" s="16" t="str">
        <f t="shared" si="3"/>
        <v>7B010189AB012800650066FFFF00680069006A006B006C006D006E00C900CA00CB00CC00CD00CE00CF00D000D100D2012D012E012F0130013101320133013401350136019101920193019401950196019701980199019A000000000000000000000000000000000000000000000000000000000000000000000000000000000000000000000000447D</v>
      </c>
      <c r="CE32" s="95">
        <v>31</v>
      </c>
      <c r="CF32" s="21"/>
      <c r="CG32" s="18" t="str">
        <f t="shared" si="4"/>
        <v>00</v>
      </c>
      <c r="CH32" s="18">
        <f t="shared" si="5"/>
        <v>0</v>
      </c>
      <c r="CI32" s="20"/>
      <c r="CJ32" s="21"/>
    </row>
    <row r="33" spans="1:88" ht="49.5">
      <c r="A33" s="27"/>
      <c r="B33" s="169">
        <v>13</v>
      </c>
      <c r="C33" s="105" t="s">
        <v>531</v>
      </c>
      <c r="D33" s="104" t="s">
        <v>737</v>
      </c>
      <c r="E33" s="16">
        <v>1</v>
      </c>
      <c r="F33" s="101" t="str">
        <f t="shared" si="13"/>
        <v>00000</v>
      </c>
      <c r="G33" s="25">
        <v>0</v>
      </c>
      <c r="H33" s="18" t="s">
        <v>18</v>
      </c>
      <c r="I33" s="18">
        <v>1</v>
      </c>
      <c r="J33" s="18">
        <v>1</v>
      </c>
      <c r="K33" s="18">
        <v>89</v>
      </c>
      <c r="L33" s="18" t="s">
        <v>530</v>
      </c>
      <c r="M33" s="18">
        <v>1</v>
      </c>
      <c r="N33" s="18">
        <v>28</v>
      </c>
      <c r="O33" s="19">
        <v>65</v>
      </c>
      <c r="P33" s="19">
        <v>66</v>
      </c>
      <c r="Q33" s="19">
        <v>67</v>
      </c>
      <c r="R33" s="26">
        <f>G33</f>
        <v>0</v>
      </c>
      <c r="S33" s="19">
        <v>69</v>
      </c>
      <c r="T33" s="19" t="s">
        <v>507</v>
      </c>
      <c r="U33" s="19" t="s">
        <v>508</v>
      </c>
      <c r="V33" s="19" t="s">
        <v>509</v>
      </c>
      <c r="W33" s="19" t="s">
        <v>510</v>
      </c>
      <c r="X33" s="19" t="s">
        <v>511</v>
      </c>
      <c r="Y33" s="19" t="s">
        <v>512</v>
      </c>
      <c r="Z33" s="19" t="s">
        <v>513</v>
      </c>
      <c r="AA33" s="19" t="s">
        <v>514</v>
      </c>
      <c r="AB33" s="19" t="s">
        <v>515</v>
      </c>
      <c r="AC33" s="19" t="s">
        <v>516</v>
      </c>
      <c r="AD33" s="19" t="s">
        <v>517</v>
      </c>
      <c r="AE33" s="19" t="s">
        <v>518</v>
      </c>
      <c r="AF33" s="19" t="s">
        <v>519</v>
      </c>
      <c r="AG33" s="19" t="s">
        <v>520</v>
      </c>
      <c r="AH33" s="19" t="s">
        <v>521</v>
      </c>
      <c r="AI33" s="19" t="s">
        <v>522</v>
      </c>
      <c r="AJ33" s="19" t="s">
        <v>523</v>
      </c>
      <c r="AK33" s="19" t="s">
        <v>524</v>
      </c>
      <c r="AL33" s="19">
        <v>130</v>
      </c>
      <c r="AM33" s="19">
        <v>131</v>
      </c>
      <c r="AN33" s="19">
        <v>132</v>
      </c>
      <c r="AO33" s="19">
        <v>133</v>
      </c>
      <c r="AP33" s="19">
        <v>134</v>
      </c>
      <c r="AQ33" s="19">
        <v>135</v>
      </c>
      <c r="AR33" s="19">
        <v>136</v>
      </c>
      <c r="AS33" s="19">
        <v>191</v>
      </c>
      <c r="AT33" s="19">
        <v>192</v>
      </c>
      <c r="AU33" s="19">
        <v>193</v>
      </c>
      <c r="AV33" s="19">
        <v>194</v>
      </c>
      <c r="AW33" s="19">
        <v>195</v>
      </c>
      <c r="AX33" s="19">
        <v>196</v>
      </c>
      <c r="AY33" s="19">
        <v>197</v>
      </c>
      <c r="AZ33" s="19">
        <v>198</v>
      </c>
      <c r="BA33" s="19">
        <v>199</v>
      </c>
      <c r="BB33" s="19" t="s">
        <v>525</v>
      </c>
      <c r="BC33" s="19">
        <v>0</v>
      </c>
      <c r="BD33" s="19">
        <v>0</v>
      </c>
      <c r="BE33" s="19">
        <v>0</v>
      </c>
      <c r="BF33" s="19">
        <v>0</v>
      </c>
      <c r="BG33" s="19">
        <v>0</v>
      </c>
      <c r="BH33" s="19">
        <v>0</v>
      </c>
      <c r="BI33" s="19">
        <v>0</v>
      </c>
      <c r="BJ33" s="19">
        <v>0</v>
      </c>
      <c r="BK33" s="19">
        <v>0</v>
      </c>
      <c r="BL33" s="19">
        <v>0</v>
      </c>
      <c r="BM33" s="19">
        <v>0</v>
      </c>
      <c r="BN33" s="19">
        <v>0</v>
      </c>
      <c r="BO33" s="19">
        <v>0</v>
      </c>
      <c r="BP33" s="19">
        <v>0</v>
      </c>
      <c r="BQ33" s="19">
        <v>0</v>
      </c>
      <c r="BR33" s="19">
        <v>0</v>
      </c>
      <c r="BS33" s="19">
        <v>0</v>
      </c>
      <c r="BT33" s="19">
        <v>0</v>
      </c>
      <c r="BU33" s="19">
        <v>0</v>
      </c>
      <c r="BV33" s="19">
        <v>0</v>
      </c>
      <c r="BW33" s="19">
        <v>0</v>
      </c>
      <c r="BX33" s="19">
        <v>0</v>
      </c>
      <c r="BY33" s="19">
        <v>0</v>
      </c>
      <c r="BZ33" s="19">
        <v>0</v>
      </c>
      <c r="CA33" s="18" t="str">
        <f t="shared" si="2"/>
        <v>54</v>
      </c>
      <c r="CB33" s="18" t="s">
        <v>25</v>
      </c>
      <c r="CC33" s="18">
        <f t="shared" si="0"/>
        <v>137</v>
      </c>
      <c r="CD33" s="16" t="str">
        <f t="shared" si="3"/>
        <v>7B010189AB012800650066006700000069006A006B006C006D006E00C900CA00CB00CC00CD00CE00CF00D000D100D2012D012E012F0130013101320133013401350136019101920193019401950196019701980199019A000000000000000000000000000000000000000000000000000000000000000000000000000000000000000000000000547D</v>
      </c>
      <c r="CE33" s="95">
        <v>32</v>
      </c>
      <c r="CF33" s="21"/>
      <c r="CG33" s="18" t="str">
        <f t="shared" si="4"/>
        <v>00</v>
      </c>
      <c r="CH33" s="18">
        <f t="shared" si="5"/>
        <v>0</v>
      </c>
      <c r="CI33" s="20"/>
      <c r="CJ33" s="21"/>
    </row>
    <row r="34" spans="1:88" ht="49.5">
      <c r="A34" s="27"/>
      <c r="B34" s="170"/>
      <c r="C34" s="167" t="s">
        <v>577</v>
      </c>
      <c r="D34" s="104"/>
      <c r="E34" s="16">
        <v>2</v>
      </c>
      <c r="F34" s="101" t="str">
        <f t="shared" si="13"/>
        <v>01516</v>
      </c>
      <c r="G34" s="25" t="s">
        <v>527</v>
      </c>
      <c r="H34" s="18" t="s">
        <v>18</v>
      </c>
      <c r="I34" s="18">
        <v>1</v>
      </c>
      <c r="J34" s="18">
        <v>1</v>
      </c>
      <c r="K34" s="18">
        <v>89</v>
      </c>
      <c r="L34" s="18" t="s">
        <v>530</v>
      </c>
      <c r="M34" s="18">
        <v>1</v>
      </c>
      <c r="N34" s="18">
        <v>28</v>
      </c>
      <c r="O34" s="19">
        <v>65</v>
      </c>
      <c r="P34" s="19">
        <v>66</v>
      </c>
      <c r="Q34" s="19">
        <v>67</v>
      </c>
      <c r="R34" s="26" t="str">
        <f t="shared" ref="R34:R35" si="17">G34</f>
        <v>05EC</v>
      </c>
      <c r="S34" s="19">
        <v>69</v>
      </c>
      <c r="T34" s="19" t="s">
        <v>507</v>
      </c>
      <c r="U34" s="19" t="s">
        <v>508</v>
      </c>
      <c r="V34" s="19" t="s">
        <v>509</v>
      </c>
      <c r="W34" s="19" t="s">
        <v>510</v>
      </c>
      <c r="X34" s="19" t="s">
        <v>511</v>
      </c>
      <c r="Y34" s="19" t="s">
        <v>512</v>
      </c>
      <c r="Z34" s="19" t="s">
        <v>513</v>
      </c>
      <c r="AA34" s="19" t="s">
        <v>514</v>
      </c>
      <c r="AB34" s="19" t="s">
        <v>515</v>
      </c>
      <c r="AC34" s="19" t="s">
        <v>516</v>
      </c>
      <c r="AD34" s="19" t="s">
        <v>517</v>
      </c>
      <c r="AE34" s="19" t="s">
        <v>518</v>
      </c>
      <c r="AF34" s="19" t="s">
        <v>519</v>
      </c>
      <c r="AG34" s="19" t="s">
        <v>520</v>
      </c>
      <c r="AH34" s="19" t="s">
        <v>521</v>
      </c>
      <c r="AI34" s="19" t="s">
        <v>522</v>
      </c>
      <c r="AJ34" s="19" t="s">
        <v>523</v>
      </c>
      <c r="AK34" s="19" t="s">
        <v>524</v>
      </c>
      <c r="AL34" s="19">
        <v>130</v>
      </c>
      <c r="AM34" s="19">
        <v>131</v>
      </c>
      <c r="AN34" s="19">
        <v>132</v>
      </c>
      <c r="AO34" s="19">
        <v>133</v>
      </c>
      <c r="AP34" s="19">
        <v>134</v>
      </c>
      <c r="AQ34" s="19">
        <v>135</v>
      </c>
      <c r="AR34" s="19">
        <v>136</v>
      </c>
      <c r="AS34" s="19">
        <v>191</v>
      </c>
      <c r="AT34" s="19">
        <v>192</v>
      </c>
      <c r="AU34" s="19">
        <v>193</v>
      </c>
      <c r="AV34" s="19">
        <v>194</v>
      </c>
      <c r="AW34" s="19">
        <v>195</v>
      </c>
      <c r="AX34" s="19">
        <v>196</v>
      </c>
      <c r="AY34" s="19">
        <v>197</v>
      </c>
      <c r="AZ34" s="19">
        <v>198</v>
      </c>
      <c r="BA34" s="19">
        <v>199</v>
      </c>
      <c r="BB34" s="19" t="s">
        <v>525</v>
      </c>
      <c r="BC34" s="19">
        <v>0</v>
      </c>
      <c r="BD34" s="19">
        <v>0</v>
      </c>
      <c r="BE34" s="19">
        <v>0</v>
      </c>
      <c r="BF34" s="19">
        <v>0</v>
      </c>
      <c r="BG34" s="19">
        <v>0</v>
      </c>
      <c r="BH34" s="19">
        <v>0</v>
      </c>
      <c r="BI34" s="19">
        <v>0</v>
      </c>
      <c r="BJ34" s="19">
        <v>0</v>
      </c>
      <c r="BK34" s="19">
        <v>0</v>
      </c>
      <c r="BL34" s="19">
        <v>0</v>
      </c>
      <c r="BM34" s="19">
        <v>0</v>
      </c>
      <c r="BN34" s="19">
        <v>0</v>
      </c>
      <c r="BO34" s="19">
        <v>0</v>
      </c>
      <c r="BP34" s="19">
        <v>0</v>
      </c>
      <c r="BQ34" s="19">
        <v>0</v>
      </c>
      <c r="BR34" s="19">
        <v>0</v>
      </c>
      <c r="BS34" s="19">
        <v>0</v>
      </c>
      <c r="BT34" s="19">
        <v>0</v>
      </c>
      <c r="BU34" s="19">
        <v>0</v>
      </c>
      <c r="BV34" s="19">
        <v>0</v>
      </c>
      <c r="BW34" s="19">
        <v>0</v>
      </c>
      <c r="BX34" s="19">
        <v>0</v>
      </c>
      <c r="BY34" s="19">
        <v>0</v>
      </c>
      <c r="BZ34" s="19">
        <v>0</v>
      </c>
      <c r="CA34" s="18" t="str">
        <f t="shared" si="2"/>
        <v>14</v>
      </c>
      <c r="CB34" s="18" t="s">
        <v>25</v>
      </c>
      <c r="CC34" s="18">
        <f t="shared" si="0"/>
        <v>137</v>
      </c>
      <c r="CD34" s="16" t="str">
        <f t="shared" si="3"/>
        <v>7B010189AB012800650066006705EC0069006A006B006C006D006E00C900CA00CB00CC00CD00CE00CF00D000D100D2012D012E012F0130013101320133013401350136019101920193019401950196019701980199019A000000000000000000000000000000000000000000000000000000000000000000000000000000000000000000000000147D</v>
      </c>
      <c r="CE34" s="95">
        <v>33</v>
      </c>
      <c r="CF34" s="21"/>
      <c r="CG34" s="18" t="str">
        <f t="shared" si="4"/>
        <v>00</v>
      </c>
      <c r="CH34" s="18">
        <f t="shared" si="5"/>
        <v>0</v>
      </c>
      <c r="CI34" s="20"/>
      <c r="CJ34" s="21"/>
    </row>
    <row r="35" spans="1:88" ht="49.5">
      <c r="A35" s="27"/>
      <c r="B35" s="171"/>
      <c r="C35" s="168"/>
      <c r="D35" s="104"/>
      <c r="E35" s="16">
        <v>3</v>
      </c>
      <c r="F35" s="101" t="str">
        <f t="shared" si="13"/>
        <v>65535</v>
      </c>
      <c r="G35" s="25" t="s">
        <v>72</v>
      </c>
      <c r="H35" s="18" t="s">
        <v>18</v>
      </c>
      <c r="I35" s="18">
        <v>1</v>
      </c>
      <c r="J35" s="18">
        <v>1</v>
      </c>
      <c r="K35" s="18">
        <v>89</v>
      </c>
      <c r="L35" s="18" t="s">
        <v>530</v>
      </c>
      <c r="M35" s="18">
        <v>1</v>
      </c>
      <c r="N35" s="18">
        <v>28</v>
      </c>
      <c r="O35" s="19">
        <v>65</v>
      </c>
      <c r="P35" s="19">
        <v>66</v>
      </c>
      <c r="Q35" s="19">
        <v>67</v>
      </c>
      <c r="R35" s="26" t="str">
        <f t="shared" si="17"/>
        <v>FFFF</v>
      </c>
      <c r="S35" s="19">
        <v>69</v>
      </c>
      <c r="T35" s="19" t="s">
        <v>507</v>
      </c>
      <c r="U35" s="19" t="s">
        <v>508</v>
      </c>
      <c r="V35" s="19" t="s">
        <v>509</v>
      </c>
      <c r="W35" s="19" t="s">
        <v>510</v>
      </c>
      <c r="X35" s="19" t="s">
        <v>511</v>
      </c>
      <c r="Y35" s="19" t="s">
        <v>512</v>
      </c>
      <c r="Z35" s="19" t="s">
        <v>513</v>
      </c>
      <c r="AA35" s="19" t="s">
        <v>514</v>
      </c>
      <c r="AB35" s="19" t="s">
        <v>515</v>
      </c>
      <c r="AC35" s="19" t="s">
        <v>516</v>
      </c>
      <c r="AD35" s="19" t="s">
        <v>517</v>
      </c>
      <c r="AE35" s="19" t="s">
        <v>518</v>
      </c>
      <c r="AF35" s="19" t="s">
        <v>519</v>
      </c>
      <c r="AG35" s="19" t="s">
        <v>520</v>
      </c>
      <c r="AH35" s="19" t="s">
        <v>521</v>
      </c>
      <c r="AI35" s="19" t="s">
        <v>522</v>
      </c>
      <c r="AJ35" s="19" t="s">
        <v>523</v>
      </c>
      <c r="AK35" s="19" t="s">
        <v>524</v>
      </c>
      <c r="AL35" s="19">
        <v>130</v>
      </c>
      <c r="AM35" s="19">
        <v>131</v>
      </c>
      <c r="AN35" s="19">
        <v>132</v>
      </c>
      <c r="AO35" s="19">
        <v>133</v>
      </c>
      <c r="AP35" s="19">
        <v>134</v>
      </c>
      <c r="AQ35" s="19">
        <v>135</v>
      </c>
      <c r="AR35" s="19">
        <v>136</v>
      </c>
      <c r="AS35" s="19">
        <v>191</v>
      </c>
      <c r="AT35" s="19">
        <v>192</v>
      </c>
      <c r="AU35" s="19">
        <v>193</v>
      </c>
      <c r="AV35" s="19">
        <v>194</v>
      </c>
      <c r="AW35" s="19">
        <v>195</v>
      </c>
      <c r="AX35" s="19">
        <v>196</v>
      </c>
      <c r="AY35" s="19">
        <v>197</v>
      </c>
      <c r="AZ35" s="19">
        <v>198</v>
      </c>
      <c r="BA35" s="19">
        <v>199</v>
      </c>
      <c r="BB35" s="19" t="s">
        <v>525</v>
      </c>
      <c r="BC35" s="19">
        <v>0</v>
      </c>
      <c r="BD35" s="19">
        <v>0</v>
      </c>
      <c r="BE35" s="19">
        <v>0</v>
      </c>
      <c r="BF35" s="19">
        <v>0</v>
      </c>
      <c r="BG35" s="19">
        <v>0</v>
      </c>
      <c r="BH35" s="19">
        <v>0</v>
      </c>
      <c r="BI35" s="19">
        <v>0</v>
      </c>
      <c r="BJ35" s="19">
        <v>0</v>
      </c>
      <c r="BK35" s="19">
        <v>0</v>
      </c>
      <c r="BL35" s="19">
        <v>0</v>
      </c>
      <c r="BM35" s="19">
        <v>0</v>
      </c>
      <c r="BN35" s="19">
        <v>0</v>
      </c>
      <c r="BO35" s="19">
        <v>0</v>
      </c>
      <c r="BP35" s="19">
        <v>0</v>
      </c>
      <c r="BQ35" s="19">
        <v>0</v>
      </c>
      <c r="BR35" s="19">
        <v>0</v>
      </c>
      <c r="BS35" s="19">
        <v>0</v>
      </c>
      <c r="BT35" s="19">
        <v>0</v>
      </c>
      <c r="BU35" s="19">
        <v>0</v>
      </c>
      <c r="BV35" s="19">
        <v>0</v>
      </c>
      <c r="BW35" s="19">
        <v>0</v>
      </c>
      <c r="BX35" s="19">
        <v>0</v>
      </c>
      <c r="BY35" s="19">
        <v>0</v>
      </c>
      <c r="BZ35" s="19">
        <v>0</v>
      </c>
      <c r="CA35" s="18" t="str">
        <f t="shared" si="2"/>
        <v>54</v>
      </c>
      <c r="CB35" s="18" t="s">
        <v>25</v>
      </c>
      <c r="CC35" s="18">
        <f t="shared" si="0"/>
        <v>137</v>
      </c>
      <c r="CD35" s="16" t="str">
        <f t="shared" si="3"/>
        <v>7B010189AB0128006500660067FFFF0069006A006B006C006D006E00C900CA00CB00CC00CD00CE00CF00D000D100D2012D012E012F0130013101320133013401350136019101920193019401950196019701980199019A000000000000000000000000000000000000000000000000000000000000000000000000000000000000000000000000547D</v>
      </c>
      <c r="CE35" s="95">
        <v>34</v>
      </c>
      <c r="CF35" s="21"/>
      <c r="CG35" s="18" t="str">
        <f t="shared" si="4"/>
        <v>00</v>
      </c>
      <c r="CH35" s="18">
        <f t="shared" si="5"/>
        <v>0</v>
      </c>
      <c r="CI35" s="20"/>
      <c r="CJ35" s="21"/>
    </row>
    <row r="36" spans="1:88" ht="49.5">
      <c r="A36" s="27"/>
      <c r="B36" s="169">
        <v>15</v>
      </c>
      <c r="C36" s="105" t="s">
        <v>531</v>
      </c>
      <c r="D36" s="104" t="s">
        <v>737</v>
      </c>
      <c r="E36" s="16">
        <v>1</v>
      </c>
      <c r="F36" s="101" t="str">
        <f t="shared" si="13"/>
        <v>00000</v>
      </c>
      <c r="G36" s="25">
        <v>0</v>
      </c>
      <c r="H36" s="18" t="s">
        <v>18</v>
      </c>
      <c r="I36" s="18">
        <v>1</v>
      </c>
      <c r="J36" s="18">
        <v>1</v>
      </c>
      <c r="K36" s="18">
        <v>89</v>
      </c>
      <c r="L36" s="18" t="s">
        <v>530</v>
      </c>
      <c r="M36" s="18">
        <v>1</v>
      </c>
      <c r="N36" s="18">
        <v>28</v>
      </c>
      <c r="O36" s="19">
        <v>65</v>
      </c>
      <c r="P36" s="19">
        <v>66</v>
      </c>
      <c r="Q36" s="19">
        <v>67</v>
      </c>
      <c r="R36" s="19">
        <v>68</v>
      </c>
      <c r="S36" s="26">
        <f>G36</f>
        <v>0</v>
      </c>
      <c r="T36" s="19" t="s">
        <v>507</v>
      </c>
      <c r="U36" s="19" t="s">
        <v>508</v>
      </c>
      <c r="V36" s="19" t="s">
        <v>509</v>
      </c>
      <c r="W36" s="19" t="s">
        <v>510</v>
      </c>
      <c r="X36" s="19" t="s">
        <v>511</v>
      </c>
      <c r="Y36" s="19" t="s">
        <v>512</v>
      </c>
      <c r="Z36" s="19" t="s">
        <v>513</v>
      </c>
      <c r="AA36" s="19" t="s">
        <v>514</v>
      </c>
      <c r="AB36" s="19" t="s">
        <v>515</v>
      </c>
      <c r="AC36" s="19" t="s">
        <v>516</v>
      </c>
      <c r="AD36" s="19" t="s">
        <v>517</v>
      </c>
      <c r="AE36" s="19" t="s">
        <v>518</v>
      </c>
      <c r="AF36" s="19" t="s">
        <v>519</v>
      </c>
      <c r="AG36" s="19" t="s">
        <v>520</v>
      </c>
      <c r="AH36" s="19" t="s">
        <v>521</v>
      </c>
      <c r="AI36" s="19" t="s">
        <v>522</v>
      </c>
      <c r="AJ36" s="19" t="s">
        <v>523</v>
      </c>
      <c r="AK36" s="19" t="s">
        <v>524</v>
      </c>
      <c r="AL36" s="19">
        <v>130</v>
      </c>
      <c r="AM36" s="19">
        <v>131</v>
      </c>
      <c r="AN36" s="19">
        <v>132</v>
      </c>
      <c r="AO36" s="19">
        <v>133</v>
      </c>
      <c r="AP36" s="19">
        <v>134</v>
      </c>
      <c r="AQ36" s="19">
        <v>135</v>
      </c>
      <c r="AR36" s="19">
        <v>136</v>
      </c>
      <c r="AS36" s="19">
        <v>191</v>
      </c>
      <c r="AT36" s="19">
        <v>192</v>
      </c>
      <c r="AU36" s="19">
        <v>193</v>
      </c>
      <c r="AV36" s="19">
        <v>194</v>
      </c>
      <c r="AW36" s="19">
        <v>195</v>
      </c>
      <c r="AX36" s="19">
        <v>196</v>
      </c>
      <c r="AY36" s="19">
        <v>197</v>
      </c>
      <c r="AZ36" s="19">
        <v>198</v>
      </c>
      <c r="BA36" s="19">
        <v>199</v>
      </c>
      <c r="BB36" s="19" t="s">
        <v>525</v>
      </c>
      <c r="BC36" s="19">
        <v>0</v>
      </c>
      <c r="BD36" s="19">
        <v>0</v>
      </c>
      <c r="BE36" s="19">
        <v>0</v>
      </c>
      <c r="BF36" s="19">
        <v>0</v>
      </c>
      <c r="BG36" s="19">
        <v>0</v>
      </c>
      <c r="BH36" s="19">
        <v>0</v>
      </c>
      <c r="BI36" s="19">
        <v>0</v>
      </c>
      <c r="BJ36" s="19">
        <v>0</v>
      </c>
      <c r="BK36" s="19">
        <v>0</v>
      </c>
      <c r="BL36" s="19">
        <v>0</v>
      </c>
      <c r="BM36" s="19">
        <v>0</v>
      </c>
      <c r="BN36" s="19">
        <v>0</v>
      </c>
      <c r="BO36" s="19">
        <v>0</v>
      </c>
      <c r="BP36" s="19">
        <v>0</v>
      </c>
      <c r="BQ36" s="19">
        <v>0</v>
      </c>
      <c r="BR36" s="19">
        <v>0</v>
      </c>
      <c r="BS36" s="19">
        <v>0</v>
      </c>
      <c r="BT36" s="19">
        <v>0</v>
      </c>
      <c r="BU36" s="19">
        <v>0</v>
      </c>
      <c r="BV36" s="19">
        <v>0</v>
      </c>
      <c r="BW36" s="19">
        <v>0</v>
      </c>
      <c r="BX36" s="19">
        <v>0</v>
      </c>
      <c r="BY36" s="19">
        <v>0</v>
      </c>
      <c r="BZ36" s="19">
        <v>0</v>
      </c>
      <c r="CA36" s="18" t="str">
        <f t="shared" si="2"/>
        <v>45</v>
      </c>
      <c r="CB36" s="18" t="s">
        <v>25</v>
      </c>
      <c r="CC36" s="18">
        <f t="shared" si="0"/>
        <v>137</v>
      </c>
      <c r="CD36" s="16" t="str">
        <f t="shared" si="3"/>
        <v>7B010189AB012800650066006700680000006A006B006C006D006E00C900CA00CB00CC00CD00CE00CF00D000D100D2012D012E012F0130013101320133013401350136019101920193019401950196019701980199019A000000000000000000000000000000000000000000000000000000000000000000000000000000000000000000000000457D</v>
      </c>
      <c r="CE36" s="95">
        <v>35</v>
      </c>
      <c r="CF36" s="21"/>
      <c r="CG36" s="18" t="str">
        <f t="shared" si="4"/>
        <v>00</v>
      </c>
      <c r="CH36" s="18">
        <f t="shared" si="5"/>
        <v>0</v>
      </c>
      <c r="CI36" s="20"/>
      <c r="CJ36" s="21"/>
    </row>
    <row r="37" spans="1:88" ht="49.5">
      <c r="A37" s="27"/>
      <c r="B37" s="170"/>
      <c r="C37" s="167" t="s">
        <v>578</v>
      </c>
      <c r="D37" s="104"/>
      <c r="E37" s="16">
        <v>2</v>
      </c>
      <c r="F37" s="101" t="str">
        <f t="shared" si="13"/>
        <v>01516</v>
      </c>
      <c r="G37" s="25" t="s">
        <v>527</v>
      </c>
      <c r="H37" s="18" t="s">
        <v>18</v>
      </c>
      <c r="I37" s="18">
        <v>1</v>
      </c>
      <c r="J37" s="18">
        <v>1</v>
      </c>
      <c r="K37" s="18">
        <v>89</v>
      </c>
      <c r="L37" s="18" t="s">
        <v>530</v>
      </c>
      <c r="M37" s="18">
        <v>1</v>
      </c>
      <c r="N37" s="18">
        <v>28</v>
      </c>
      <c r="O37" s="19">
        <v>65</v>
      </c>
      <c r="P37" s="19">
        <v>66</v>
      </c>
      <c r="Q37" s="19">
        <v>67</v>
      </c>
      <c r="R37" s="19">
        <v>68</v>
      </c>
      <c r="S37" s="26" t="str">
        <f t="shared" ref="S37:S38" si="18">G37</f>
        <v>05EC</v>
      </c>
      <c r="T37" s="19" t="s">
        <v>507</v>
      </c>
      <c r="U37" s="19" t="s">
        <v>508</v>
      </c>
      <c r="V37" s="19" t="s">
        <v>509</v>
      </c>
      <c r="W37" s="19" t="s">
        <v>510</v>
      </c>
      <c r="X37" s="19" t="s">
        <v>511</v>
      </c>
      <c r="Y37" s="19" t="s">
        <v>512</v>
      </c>
      <c r="Z37" s="19" t="s">
        <v>513</v>
      </c>
      <c r="AA37" s="19" t="s">
        <v>514</v>
      </c>
      <c r="AB37" s="19" t="s">
        <v>515</v>
      </c>
      <c r="AC37" s="19" t="s">
        <v>516</v>
      </c>
      <c r="AD37" s="19" t="s">
        <v>517</v>
      </c>
      <c r="AE37" s="19" t="s">
        <v>518</v>
      </c>
      <c r="AF37" s="19" t="s">
        <v>519</v>
      </c>
      <c r="AG37" s="19" t="s">
        <v>520</v>
      </c>
      <c r="AH37" s="19" t="s">
        <v>521</v>
      </c>
      <c r="AI37" s="19" t="s">
        <v>522</v>
      </c>
      <c r="AJ37" s="19" t="s">
        <v>523</v>
      </c>
      <c r="AK37" s="19" t="s">
        <v>524</v>
      </c>
      <c r="AL37" s="19">
        <v>130</v>
      </c>
      <c r="AM37" s="19">
        <v>131</v>
      </c>
      <c r="AN37" s="19">
        <v>132</v>
      </c>
      <c r="AO37" s="19">
        <v>133</v>
      </c>
      <c r="AP37" s="19">
        <v>134</v>
      </c>
      <c r="AQ37" s="19">
        <v>135</v>
      </c>
      <c r="AR37" s="19">
        <v>136</v>
      </c>
      <c r="AS37" s="19">
        <v>191</v>
      </c>
      <c r="AT37" s="19">
        <v>192</v>
      </c>
      <c r="AU37" s="19">
        <v>193</v>
      </c>
      <c r="AV37" s="19">
        <v>194</v>
      </c>
      <c r="AW37" s="19">
        <v>195</v>
      </c>
      <c r="AX37" s="19">
        <v>196</v>
      </c>
      <c r="AY37" s="19">
        <v>197</v>
      </c>
      <c r="AZ37" s="19">
        <v>198</v>
      </c>
      <c r="BA37" s="19">
        <v>199</v>
      </c>
      <c r="BB37" s="19" t="s">
        <v>525</v>
      </c>
      <c r="BC37" s="19">
        <v>0</v>
      </c>
      <c r="BD37" s="19">
        <v>0</v>
      </c>
      <c r="BE37" s="19">
        <v>0</v>
      </c>
      <c r="BF37" s="19">
        <v>0</v>
      </c>
      <c r="BG37" s="19">
        <v>0</v>
      </c>
      <c r="BH37" s="19">
        <v>0</v>
      </c>
      <c r="BI37" s="19">
        <v>0</v>
      </c>
      <c r="BJ37" s="19">
        <v>0</v>
      </c>
      <c r="BK37" s="19">
        <v>0</v>
      </c>
      <c r="BL37" s="19">
        <v>0</v>
      </c>
      <c r="BM37" s="19">
        <v>0</v>
      </c>
      <c r="BN37" s="19">
        <v>0</v>
      </c>
      <c r="BO37" s="19">
        <v>0</v>
      </c>
      <c r="BP37" s="19">
        <v>0</v>
      </c>
      <c r="BQ37" s="19">
        <v>0</v>
      </c>
      <c r="BR37" s="19">
        <v>0</v>
      </c>
      <c r="BS37" s="19">
        <v>0</v>
      </c>
      <c r="BT37" s="19">
        <v>0</v>
      </c>
      <c r="BU37" s="19">
        <v>0</v>
      </c>
      <c r="BV37" s="19">
        <v>0</v>
      </c>
      <c r="BW37" s="19">
        <v>0</v>
      </c>
      <c r="BX37" s="19">
        <v>0</v>
      </c>
      <c r="BY37" s="19">
        <v>0</v>
      </c>
      <c r="BZ37" s="19">
        <v>0</v>
      </c>
      <c r="CA37" s="18" t="str">
        <f t="shared" si="2"/>
        <v>11</v>
      </c>
      <c r="CB37" s="18" t="s">
        <v>25</v>
      </c>
      <c r="CC37" s="18">
        <f t="shared" si="0"/>
        <v>137</v>
      </c>
      <c r="CD37" s="16" t="str">
        <f t="shared" si="3"/>
        <v>7B010189AB0128006500660067006805EC006A006B006C006D006E00C900CA00CB00CC00CD00CE00CF00D000D100D2012D012E012F0130013101320133013401350136019101920193019401950196019701980199019A000000000000000000000000000000000000000000000000000000000000000000000000000000000000000000000000117D</v>
      </c>
      <c r="CE37" s="95">
        <v>36</v>
      </c>
      <c r="CF37" s="21"/>
      <c r="CG37" s="18" t="str">
        <f t="shared" si="4"/>
        <v>00</v>
      </c>
      <c r="CH37" s="18">
        <f t="shared" si="5"/>
        <v>0</v>
      </c>
      <c r="CI37" s="20"/>
      <c r="CJ37" s="21"/>
    </row>
    <row r="38" spans="1:88" ht="49.5">
      <c r="A38" s="27"/>
      <c r="B38" s="171"/>
      <c r="C38" s="168"/>
      <c r="D38" s="104"/>
      <c r="E38" s="16">
        <v>3</v>
      </c>
      <c r="F38" s="101" t="str">
        <f t="shared" si="13"/>
        <v>65535</v>
      </c>
      <c r="G38" s="25" t="s">
        <v>72</v>
      </c>
      <c r="H38" s="18" t="s">
        <v>18</v>
      </c>
      <c r="I38" s="18">
        <v>1</v>
      </c>
      <c r="J38" s="18">
        <v>1</v>
      </c>
      <c r="K38" s="18">
        <v>89</v>
      </c>
      <c r="L38" s="18" t="s">
        <v>530</v>
      </c>
      <c r="M38" s="18">
        <v>1</v>
      </c>
      <c r="N38" s="18">
        <v>28</v>
      </c>
      <c r="O38" s="19">
        <v>65</v>
      </c>
      <c r="P38" s="19">
        <v>66</v>
      </c>
      <c r="Q38" s="19">
        <v>67</v>
      </c>
      <c r="R38" s="19">
        <v>68</v>
      </c>
      <c r="S38" s="26" t="str">
        <f t="shared" si="18"/>
        <v>FFFF</v>
      </c>
      <c r="T38" s="19" t="s">
        <v>507</v>
      </c>
      <c r="U38" s="19" t="s">
        <v>508</v>
      </c>
      <c r="V38" s="19" t="s">
        <v>509</v>
      </c>
      <c r="W38" s="19" t="s">
        <v>510</v>
      </c>
      <c r="X38" s="19" t="s">
        <v>511</v>
      </c>
      <c r="Y38" s="19" t="s">
        <v>512</v>
      </c>
      <c r="Z38" s="19" t="s">
        <v>513</v>
      </c>
      <c r="AA38" s="19" t="s">
        <v>514</v>
      </c>
      <c r="AB38" s="19" t="s">
        <v>515</v>
      </c>
      <c r="AC38" s="19" t="s">
        <v>516</v>
      </c>
      <c r="AD38" s="19" t="s">
        <v>517</v>
      </c>
      <c r="AE38" s="19" t="s">
        <v>518</v>
      </c>
      <c r="AF38" s="19" t="s">
        <v>519</v>
      </c>
      <c r="AG38" s="19" t="s">
        <v>520</v>
      </c>
      <c r="AH38" s="19" t="s">
        <v>521</v>
      </c>
      <c r="AI38" s="19" t="s">
        <v>522</v>
      </c>
      <c r="AJ38" s="19" t="s">
        <v>523</v>
      </c>
      <c r="AK38" s="19" t="s">
        <v>524</v>
      </c>
      <c r="AL38" s="19">
        <v>130</v>
      </c>
      <c r="AM38" s="19">
        <v>131</v>
      </c>
      <c r="AN38" s="19">
        <v>132</v>
      </c>
      <c r="AO38" s="19">
        <v>133</v>
      </c>
      <c r="AP38" s="19">
        <v>134</v>
      </c>
      <c r="AQ38" s="19">
        <v>135</v>
      </c>
      <c r="AR38" s="19">
        <v>136</v>
      </c>
      <c r="AS38" s="19">
        <v>191</v>
      </c>
      <c r="AT38" s="19">
        <v>192</v>
      </c>
      <c r="AU38" s="19">
        <v>193</v>
      </c>
      <c r="AV38" s="19">
        <v>194</v>
      </c>
      <c r="AW38" s="19">
        <v>195</v>
      </c>
      <c r="AX38" s="19">
        <v>196</v>
      </c>
      <c r="AY38" s="19">
        <v>197</v>
      </c>
      <c r="AZ38" s="19">
        <v>198</v>
      </c>
      <c r="BA38" s="19">
        <v>199</v>
      </c>
      <c r="BB38" s="19" t="s">
        <v>525</v>
      </c>
      <c r="BC38" s="19">
        <v>0</v>
      </c>
      <c r="BD38" s="19">
        <v>0</v>
      </c>
      <c r="BE38" s="19">
        <v>0</v>
      </c>
      <c r="BF38" s="19">
        <v>0</v>
      </c>
      <c r="BG38" s="19">
        <v>0</v>
      </c>
      <c r="BH38" s="19">
        <v>0</v>
      </c>
      <c r="BI38" s="19">
        <v>0</v>
      </c>
      <c r="BJ38" s="19">
        <v>0</v>
      </c>
      <c r="BK38" s="19">
        <v>0</v>
      </c>
      <c r="BL38" s="19">
        <v>0</v>
      </c>
      <c r="BM38" s="19">
        <v>0</v>
      </c>
      <c r="BN38" s="19">
        <v>0</v>
      </c>
      <c r="BO38" s="19">
        <v>0</v>
      </c>
      <c r="BP38" s="19">
        <v>0</v>
      </c>
      <c r="BQ38" s="19">
        <v>0</v>
      </c>
      <c r="BR38" s="19">
        <v>0</v>
      </c>
      <c r="BS38" s="19">
        <v>0</v>
      </c>
      <c r="BT38" s="19">
        <v>0</v>
      </c>
      <c r="BU38" s="19">
        <v>0</v>
      </c>
      <c r="BV38" s="19">
        <v>0</v>
      </c>
      <c r="BW38" s="19">
        <v>0</v>
      </c>
      <c r="BX38" s="19">
        <v>0</v>
      </c>
      <c r="BY38" s="19">
        <v>0</v>
      </c>
      <c r="BZ38" s="19">
        <v>0</v>
      </c>
      <c r="CA38" s="18" t="str">
        <f t="shared" si="2"/>
        <v>44</v>
      </c>
      <c r="CB38" s="18" t="s">
        <v>25</v>
      </c>
      <c r="CC38" s="18">
        <f t="shared" si="0"/>
        <v>137</v>
      </c>
      <c r="CD38" s="16" t="str">
        <f t="shared" si="3"/>
        <v>7B010189AB01280065006600670068FFFF006A006B006C006D006E00C900CA00CB00CC00CD00CE00CF00D000D100D2012D012E012F0130013101320133013401350136019101920193019401950196019701980199019A000000000000000000000000000000000000000000000000000000000000000000000000000000000000000000000000447D</v>
      </c>
      <c r="CE38" s="95">
        <v>37</v>
      </c>
      <c r="CF38" s="21"/>
      <c r="CG38" s="18" t="str">
        <f t="shared" si="4"/>
        <v>00</v>
      </c>
      <c r="CH38" s="18">
        <f t="shared" si="5"/>
        <v>0</v>
      </c>
      <c r="CI38" s="20"/>
      <c r="CJ38" s="21"/>
    </row>
    <row r="39" spans="1:88" ht="49.5">
      <c r="A39" s="27"/>
      <c r="B39" s="169">
        <v>17</v>
      </c>
      <c r="C39" s="105" t="s">
        <v>531</v>
      </c>
      <c r="D39" s="104" t="s">
        <v>737</v>
      </c>
      <c r="E39" s="16">
        <v>1</v>
      </c>
      <c r="F39" s="101" t="str">
        <f t="shared" si="13"/>
        <v>00000</v>
      </c>
      <c r="G39" s="25">
        <v>0</v>
      </c>
      <c r="H39" s="18" t="s">
        <v>18</v>
      </c>
      <c r="I39" s="18">
        <v>1</v>
      </c>
      <c r="J39" s="18">
        <v>1</v>
      </c>
      <c r="K39" s="18">
        <v>89</v>
      </c>
      <c r="L39" s="18" t="s">
        <v>530</v>
      </c>
      <c r="M39" s="18">
        <v>1</v>
      </c>
      <c r="N39" s="18">
        <v>28</v>
      </c>
      <c r="O39" s="19">
        <v>65</v>
      </c>
      <c r="P39" s="19">
        <v>66</v>
      </c>
      <c r="Q39" s="19">
        <v>67</v>
      </c>
      <c r="R39" s="19">
        <v>68</v>
      </c>
      <c r="S39" s="19">
        <v>69</v>
      </c>
      <c r="T39" s="26">
        <f>G39</f>
        <v>0</v>
      </c>
      <c r="U39" s="19" t="s">
        <v>508</v>
      </c>
      <c r="V39" s="19" t="s">
        <v>509</v>
      </c>
      <c r="W39" s="19" t="s">
        <v>510</v>
      </c>
      <c r="X39" s="19" t="s">
        <v>511</v>
      </c>
      <c r="Y39" s="19" t="s">
        <v>512</v>
      </c>
      <c r="Z39" s="19" t="s">
        <v>513</v>
      </c>
      <c r="AA39" s="19" t="s">
        <v>514</v>
      </c>
      <c r="AB39" s="19" t="s">
        <v>515</v>
      </c>
      <c r="AC39" s="19" t="s">
        <v>516</v>
      </c>
      <c r="AD39" s="19" t="s">
        <v>517</v>
      </c>
      <c r="AE39" s="19" t="s">
        <v>518</v>
      </c>
      <c r="AF39" s="19" t="s">
        <v>519</v>
      </c>
      <c r="AG39" s="19" t="s">
        <v>520</v>
      </c>
      <c r="AH39" s="19" t="s">
        <v>521</v>
      </c>
      <c r="AI39" s="19" t="s">
        <v>522</v>
      </c>
      <c r="AJ39" s="19" t="s">
        <v>523</v>
      </c>
      <c r="AK39" s="19" t="s">
        <v>524</v>
      </c>
      <c r="AL39" s="19">
        <v>130</v>
      </c>
      <c r="AM39" s="19">
        <v>131</v>
      </c>
      <c r="AN39" s="19">
        <v>132</v>
      </c>
      <c r="AO39" s="19">
        <v>133</v>
      </c>
      <c r="AP39" s="19">
        <v>134</v>
      </c>
      <c r="AQ39" s="19">
        <v>135</v>
      </c>
      <c r="AR39" s="19">
        <v>136</v>
      </c>
      <c r="AS39" s="19">
        <v>191</v>
      </c>
      <c r="AT39" s="19">
        <v>192</v>
      </c>
      <c r="AU39" s="19">
        <v>193</v>
      </c>
      <c r="AV39" s="19">
        <v>194</v>
      </c>
      <c r="AW39" s="19">
        <v>195</v>
      </c>
      <c r="AX39" s="19">
        <v>196</v>
      </c>
      <c r="AY39" s="19">
        <v>197</v>
      </c>
      <c r="AZ39" s="19">
        <v>198</v>
      </c>
      <c r="BA39" s="19">
        <v>199</v>
      </c>
      <c r="BB39" s="19" t="s">
        <v>525</v>
      </c>
      <c r="BC39" s="19">
        <v>0</v>
      </c>
      <c r="BD39" s="19">
        <v>0</v>
      </c>
      <c r="BE39" s="19">
        <v>0</v>
      </c>
      <c r="BF39" s="19">
        <v>0</v>
      </c>
      <c r="BG39" s="19">
        <v>0</v>
      </c>
      <c r="BH39" s="19">
        <v>0</v>
      </c>
      <c r="BI39" s="19">
        <v>0</v>
      </c>
      <c r="BJ39" s="19">
        <v>0</v>
      </c>
      <c r="BK39" s="19">
        <v>0</v>
      </c>
      <c r="BL39" s="19">
        <v>0</v>
      </c>
      <c r="BM39" s="19">
        <v>0</v>
      </c>
      <c r="BN39" s="19">
        <v>0</v>
      </c>
      <c r="BO39" s="19">
        <v>0</v>
      </c>
      <c r="BP39" s="19">
        <v>0</v>
      </c>
      <c r="BQ39" s="19">
        <v>0</v>
      </c>
      <c r="BR39" s="19">
        <v>0</v>
      </c>
      <c r="BS39" s="19">
        <v>0</v>
      </c>
      <c r="BT39" s="19">
        <v>0</v>
      </c>
      <c r="BU39" s="19">
        <v>0</v>
      </c>
      <c r="BV39" s="19">
        <v>0</v>
      </c>
      <c r="BW39" s="19">
        <v>0</v>
      </c>
      <c r="BX39" s="19">
        <v>0</v>
      </c>
      <c r="BY39" s="19">
        <v>0</v>
      </c>
      <c r="BZ39" s="19">
        <v>0</v>
      </c>
      <c r="CA39" s="18" t="str">
        <f t="shared" si="2"/>
        <v>44</v>
      </c>
      <c r="CB39" s="18" t="s">
        <v>25</v>
      </c>
      <c r="CC39" s="18">
        <f t="shared" si="0"/>
        <v>137</v>
      </c>
      <c r="CD39" s="16" t="str">
        <f t="shared" si="3"/>
        <v>7B010189AB0128006500660067006800690000006B006C006D006E00C900CA00CB00CC00CD00CE00CF00D000D100D2012D012E012F0130013101320133013401350136019101920193019401950196019701980199019A000000000000000000000000000000000000000000000000000000000000000000000000000000000000000000000000447D</v>
      </c>
      <c r="CE39" s="95">
        <v>38</v>
      </c>
      <c r="CF39" s="21"/>
      <c r="CG39" s="18" t="str">
        <f t="shared" si="4"/>
        <v>00</v>
      </c>
      <c r="CH39" s="18">
        <f t="shared" si="5"/>
        <v>0</v>
      </c>
      <c r="CI39" s="20"/>
      <c r="CJ39" s="21"/>
    </row>
    <row r="40" spans="1:88" ht="49.5">
      <c r="A40" s="27"/>
      <c r="B40" s="170"/>
      <c r="C40" s="167" t="s">
        <v>579</v>
      </c>
      <c r="D40" s="104"/>
      <c r="E40" s="16">
        <v>2</v>
      </c>
      <c r="F40" s="101" t="str">
        <f t="shared" si="13"/>
        <v>01516</v>
      </c>
      <c r="G40" s="25" t="s">
        <v>527</v>
      </c>
      <c r="H40" s="18" t="s">
        <v>18</v>
      </c>
      <c r="I40" s="18">
        <v>1</v>
      </c>
      <c r="J40" s="18">
        <v>1</v>
      </c>
      <c r="K40" s="18">
        <v>89</v>
      </c>
      <c r="L40" s="18" t="s">
        <v>530</v>
      </c>
      <c r="M40" s="18">
        <v>1</v>
      </c>
      <c r="N40" s="18">
        <v>28</v>
      </c>
      <c r="O40" s="19">
        <v>65</v>
      </c>
      <c r="P40" s="19">
        <v>66</v>
      </c>
      <c r="Q40" s="19">
        <v>67</v>
      </c>
      <c r="R40" s="19">
        <v>68</v>
      </c>
      <c r="S40" s="19">
        <v>69</v>
      </c>
      <c r="T40" s="26" t="str">
        <f t="shared" ref="T40:T41" si="19">G40</f>
        <v>05EC</v>
      </c>
      <c r="U40" s="19" t="s">
        <v>508</v>
      </c>
      <c r="V40" s="19" t="s">
        <v>509</v>
      </c>
      <c r="W40" s="19" t="s">
        <v>510</v>
      </c>
      <c r="X40" s="19" t="s">
        <v>511</v>
      </c>
      <c r="Y40" s="19" t="s">
        <v>512</v>
      </c>
      <c r="Z40" s="19" t="s">
        <v>513</v>
      </c>
      <c r="AA40" s="19" t="s">
        <v>514</v>
      </c>
      <c r="AB40" s="19" t="s">
        <v>515</v>
      </c>
      <c r="AC40" s="19" t="s">
        <v>516</v>
      </c>
      <c r="AD40" s="19" t="s">
        <v>517</v>
      </c>
      <c r="AE40" s="19" t="s">
        <v>518</v>
      </c>
      <c r="AF40" s="19" t="s">
        <v>519</v>
      </c>
      <c r="AG40" s="19" t="s">
        <v>520</v>
      </c>
      <c r="AH40" s="19" t="s">
        <v>521</v>
      </c>
      <c r="AI40" s="19" t="s">
        <v>522</v>
      </c>
      <c r="AJ40" s="19" t="s">
        <v>523</v>
      </c>
      <c r="AK40" s="19" t="s">
        <v>524</v>
      </c>
      <c r="AL40" s="19">
        <v>130</v>
      </c>
      <c r="AM40" s="19">
        <v>131</v>
      </c>
      <c r="AN40" s="19">
        <v>132</v>
      </c>
      <c r="AO40" s="19">
        <v>133</v>
      </c>
      <c r="AP40" s="19">
        <v>134</v>
      </c>
      <c r="AQ40" s="19">
        <v>135</v>
      </c>
      <c r="AR40" s="19">
        <v>136</v>
      </c>
      <c r="AS40" s="19">
        <v>191</v>
      </c>
      <c r="AT40" s="19">
        <v>192</v>
      </c>
      <c r="AU40" s="19">
        <v>193</v>
      </c>
      <c r="AV40" s="19">
        <v>194</v>
      </c>
      <c r="AW40" s="19">
        <v>195</v>
      </c>
      <c r="AX40" s="19">
        <v>196</v>
      </c>
      <c r="AY40" s="19">
        <v>197</v>
      </c>
      <c r="AZ40" s="19">
        <v>198</v>
      </c>
      <c r="BA40" s="19">
        <v>199</v>
      </c>
      <c r="BB40" s="19" t="s">
        <v>525</v>
      </c>
      <c r="BC40" s="19">
        <v>0</v>
      </c>
      <c r="BD40" s="19">
        <v>0</v>
      </c>
      <c r="BE40" s="19">
        <v>0</v>
      </c>
      <c r="BF40" s="19">
        <v>0</v>
      </c>
      <c r="BG40" s="19">
        <v>0</v>
      </c>
      <c r="BH40" s="19">
        <v>0</v>
      </c>
      <c r="BI40" s="19">
        <v>0</v>
      </c>
      <c r="BJ40" s="19">
        <v>0</v>
      </c>
      <c r="BK40" s="19">
        <v>0</v>
      </c>
      <c r="BL40" s="19">
        <v>0</v>
      </c>
      <c r="BM40" s="19">
        <v>0</v>
      </c>
      <c r="BN40" s="19">
        <v>0</v>
      </c>
      <c r="BO40" s="19">
        <v>0</v>
      </c>
      <c r="BP40" s="19">
        <v>0</v>
      </c>
      <c r="BQ40" s="19">
        <v>0</v>
      </c>
      <c r="BR40" s="19">
        <v>0</v>
      </c>
      <c r="BS40" s="19">
        <v>0</v>
      </c>
      <c r="BT40" s="19">
        <v>0</v>
      </c>
      <c r="BU40" s="19">
        <v>0</v>
      </c>
      <c r="BV40" s="19">
        <v>0</v>
      </c>
      <c r="BW40" s="19">
        <v>0</v>
      </c>
      <c r="BX40" s="19">
        <v>0</v>
      </c>
      <c r="BY40" s="19">
        <v>0</v>
      </c>
      <c r="BZ40" s="19">
        <v>0</v>
      </c>
      <c r="CA40" s="18" t="str">
        <f t="shared" si="2"/>
        <v>10</v>
      </c>
      <c r="CB40" s="18" t="s">
        <v>25</v>
      </c>
      <c r="CC40" s="18">
        <f t="shared" si="0"/>
        <v>137</v>
      </c>
      <c r="CD40" s="16" t="str">
        <f t="shared" si="3"/>
        <v>7B010189AB01280065006600670068006905EC006B006C006D006E00C900CA00CB00CC00CD00CE00CF00D000D100D2012D012E012F0130013101320133013401350136019101920193019401950196019701980199019A000000000000000000000000000000000000000000000000000000000000000000000000000000000000000000000000107D</v>
      </c>
      <c r="CE40" s="95">
        <v>39</v>
      </c>
      <c r="CF40" s="21"/>
      <c r="CG40" s="18" t="str">
        <f t="shared" si="4"/>
        <v>00</v>
      </c>
      <c r="CH40" s="18">
        <f t="shared" si="5"/>
        <v>0</v>
      </c>
      <c r="CI40" s="20"/>
      <c r="CJ40" s="21"/>
    </row>
    <row r="41" spans="1:88" ht="49.5">
      <c r="A41" s="27"/>
      <c r="B41" s="171"/>
      <c r="C41" s="168"/>
      <c r="D41" s="104"/>
      <c r="E41" s="16">
        <v>3</v>
      </c>
      <c r="F41" s="101" t="str">
        <f t="shared" si="13"/>
        <v>65535</v>
      </c>
      <c r="G41" s="25" t="s">
        <v>72</v>
      </c>
      <c r="H41" s="18" t="s">
        <v>18</v>
      </c>
      <c r="I41" s="18">
        <v>1</v>
      </c>
      <c r="J41" s="18">
        <v>1</v>
      </c>
      <c r="K41" s="18">
        <v>89</v>
      </c>
      <c r="L41" s="18" t="s">
        <v>530</v>
      </c>
      <c r="M41" s="18">
        <v>1</v>
      </c>
      <c r="N41" s="18">
        <v>28</v>
      </c>
      <c r="O41" s="19">
        <v>65</v>
      </c>
      <c r="P41" s="19">
        <v>66</v>
      </c>
      <c r="Q41" s="19">
        <v>67</v>
      </c>
      <c r="R41" s="19">
        <v>68</v>
      </c>
      <c r="S41" s="19">
        <v>69</v>
      </c>
      <c r="T41" s="26" t="str">
        <f t="shared" si="19"/>
        <v>FFFF</v>
      </c>
      <c r="U41" s="19" t="s">
        <v>508</v>
      </c>
      <c r="V41" s="19" t="s">
        <v>509</v>
      </c>
      <c r="W41" s="19" t="s">
        <v>510</v>
      </c>
      <c r="X41" s="19" t="s">
        <v>511</v>
      </c>
      <c r="Y41" s="19" t="s">
        <v>512</v>
      </c>
      <c r="Z41" s="19" t="s">
        <v>513</v>
      </c>
      <c r="AA41" s="19" t="s">
        <v>514</v>
      </c>
      <c r="AB41" s="19" t="s">
        <v>515</v>
      </c>
      <c r="AC41" s="19" t="s">
        <v>516</v>
      </c>
      <c r="AD41" s="19" t="s">
        <v>517</v>
      </c>
      <c r="AE41" s="19" t="s">
        <v>518</v>
      </c>
      <c r="AF41" s="19" t="s">
        <v>519</v>
      </c>
      <c r="AG41" s="19" t="s">
        <v>520</v>
      </c>
      <c r="AH41" s="19" t="s">
        <v>521</v>
      </c>
      <c r="AI41" s="19" t="s">
        <v>522</v>
      </c>
      <c r="AJ41" s="19" t="s">
        <v>523</v>
      </c>
      <c r="AK41" s="19" t="s">
        <v>524</v>
      </c>
      <c r="AL41" s="19">
        <v>130</v>
      </c>
      <c r="AM41" s="19">
        <v>131</v>
      </c>
      <c r="AN41" s="19">
        <v>132</v>
      </c>
      <c r="AO41" s="19">
        <v>133</v>
      </c>
      <c r="AP41" s="19">
        <v>134</v>
      </c>
      <c r="AQ41" s="19">
        <v>135</v>
      </c>
      <c r="AR41" s="19">
        <v>136</v>
      </c>
      <c r="AS41" s="19">
        <v>191</v>
      </c>
      <c r="AT41" s="19">
        <v>192</v>
      </c>
      <c r="AU41" s="19">
        <v>193</v>
      </c>
      <c r="AV41" s="19">
        <v>194</v>
      </c>
      <c r="AW41" s="19">
        <v>195</v>
      </c>
      <c r="AX41" s="19">
        <v>196</v>
      </c>
      <c r="AY41" s="19">
        <v>197</v>
      </c>
      <c r="AZ41" s="19">
        <v>198</v>
      </c>
      <c r="BA41" s="19">
        <v>199</v>
      </c>
      <c r="BB41" s="19" t="s">
        <v>525</v>
      </c>
      <c r="BC41" s="19">
        <v>0</v>
      </c>
      <c r="BD41" s="19">
        <v>0</v>
      </c>
      <c r="BE41" s="19">
        <v>0</v>
      </c>
      <c r="BF41" s="19">
        <v>0</v>
      </c>
      <c r="BG41" s="19">
        <v>0</v>
      </c>
      <c r="BH41" s="19">
        <v>0</v>
      </c>
      <c r="BI41" s="19">
        <v>0</v>
      </c>
      <c r="BJ41" s="19">
        <v>0</v>
      </c>
      <c r="BK41" s="19">
        <v>0</v>
      </c>
      <c r="BL41" s="19">
        <v>0</v>
      </c>
      <c r="BM41" s="19">
        <v>0</v>
      </c>
      <c r="BN41" s="19">
        <v>0</v>
      </c>
      <c r="BO41" s="19">
        <v>0</v>
      </c>
      <c r="BP41" s="19">
        <v>0</v>
      </c>
      <c r="BQ41" s="19">
        <v>0</v>
      </c>
      <c r="BR41" s="19">
        <v>0</v>
      </c>
      <c r="BS41" s="19">
        <v>0</v>
      </c>
      <c r="BT41" s="19">
        <v>0</v>
      </c>
      <c r="BU41" s="19">
        <v>0</v>
      </c>
      <c r="BV41" s="19">
        <v>0</v>
      </c>
      <c r="BW41" s="19">
        <v>0</v>
      </c>
      <c r="BX41" s="19">
        <v>0</v>
      </c>
      <c r="BY41" s="19">
        <v>0</v>
      </c>
      <c r="BZ41" s="19">
        <v>0</v>
      </c>
      <c r="CA41" s="18" t="str">
        <f t="shared" si="2"/>
        <v>41</v>
      </c>
      <c r="CB41" s="18" t="s">
        <v>25</v>
      </c>
      <c r="CC41" s="18">
        <f t="shared" si="0"/>
        <v>137</v>
      </c>
      <c r="CD41" s="16" t="str">
        <f t="shared" si="3"/>
        <v>7B010189AB012800650066006700680069FFFF006B006C006D006E00C900CA00CB00CC00CD00CE00CF00D000D100D2012D012E012F0130013101320133013401350136019101920193019401950196019701980199019A000000000000000000000000000000000000000000000000000000000000000000000000000000000000000000000000417D</v>
      </c>
      <c r="CE41" s="95">
        <v>40</v>
      </c>
      <c r="CF41" s="21"/>
      <c r="CG41" s="18" t="str">
        <f t="shared" si="4"/>
        <v>00</v>
      </c>
      <c r="CH41" s="18">
        <f t="shared" si="5"/>
        <v>0</v>
      </c>
      <c r="CI41" s="20"/>
      <c r="CJ41" s="21"/>
    </row>
    <row r="42" spans="1:88" ht="49.5">
      <c r="A42" s="27"/>
      <c r="B42" s="169">
        <v>19</v>
      </c>
      <c r="C42" s="105" t="s">
        <v>531</v>
      </c>
      <c r="D42" s="104" t="s">
        <v>737</v>
      </c>
      <c r="E42" s="16">
        <v>1</v>
      </c>
      <c r="F42" s="101" t="str">
        <f t="shared" si="13"/>
        <v>00000</v>
      </c>
      <c r="G42" s="25">
        <v>0</v>
      </c>
      <c r="H42" s="18" t="s">
        <v>18</v>
      </c>
      <c r="I42" s="18">
        <v>1</v>
      </c>
      <c r="J42" s="18">
        <v>1</v>
      </c>
      <c r="K42" s="18">
        <v>89</v>
      </c>
      <c r="L42" s="18" t="s">
        <v>530</v>
      </c>
      <c r="M42" s="18">
        <v>1</v>
      </c>
      <c r="N42" s="18">
        <v>28</v>
      </c>
      <c r="O42" s="19">
        <v>65</v>
      </c>
      <c r="P42" s="19">
        <v>66</v>
      </c>
      <c r="Q42" s="19">
        <v>67</v>
      </c>
      <c r="R42" s="19">
        <v>68</v>
      </c>
      <c r="S42" s="19">
        <v>69</v>
      </c>
      <c r="T42" s="19" t="s">
        <v>507</v>
      </c>
      <c r="U42" s="26">
        <f>G42</f>
        <v>0</v>
      </c>
      <c r="V42" s="19" t="s">
        <v>509</v>
      </c>
      <c r="W42" s="19" t="s">
        <v>510</v>
      </c>
      <c r="X42" s="19" t="s">
        <v>511</v>
      </c>
      <c r="Y42" s="19" t="s">
        <v>512</v>
      </c>
      <c r="Z42" s="19" t="s">
        <v>513</v>
      </c>
      <c r="AA42" s="19" t="s">
        <v>514</v>
      </c>
      <c r="AB42" s="19" t="s">
        <v>515</v>
      </c>
      <c r="AC42" s="19" t="s">
        <v>516</v>
      </c>
      <c r="AD42" s="19" t="s">
        <v>517</v>
      </c>
      <c r="AE42" s="19" t="s">
        <v>518</v>
      </c>
      <c r="AF42" s="19" t="s">
        <v>519</v>
      </c>
      <c r="AG42" s="19" t="s">
        <v>520</v>
      </c>
      <c r="AH42" s="19" t="s">
        <v>521</v>
      </c>
      <c r="AI42" s="19" t="s">
        <v>522</v>
      </c>
      <c r="AJ42" s="19" t="s">
        <v>523</v>
      </c>
      <c r="AK42" s="19" t="s">
        <v>524</v>
      </c>
      <c r="AL42" s="19">
        <v>130</v>
      </c>
      <c r="AM42" s="19">
        <v>131</v>
      </c>
      <c r="AN42" s="19">
        <v>132</v>
      </c>
      <c r="AO42" s="19">
        <v>133</v>
      </c>
      <c r="AP42" s="19">
        <v>134</v>
      </c>
      <c r="AQ42" s="19">
        <v>135</v>
      </c>
      <c r="AR42" s="19">
        <v>136</v>
      </c>
      <c r="AS42" s="19">
        <v>191</v>
      </c>
      <c r="AT42" s="19">
        <v>192</v>
      </c>
      <c r="AU42" s="19">
        <v>193</v>
      </c>
      <c r="AV42" s="19">
        <v>194</v>
      </c>
      <c r="AW42" s="19">
        <v>195</v>
      </c>
      <c r="AX42" s="19">
        <v>196</v>
      </c>
      <c r="AY42" s="19">
        <v>197</v>
      </c>
      <c r="AZ42" s="19">
        <v>198</v>
      </c>
      <c r="BA42" s="19">
        <v>199</v>
      </c>
      <c r="BB42" s="19" t="s">
        <v>525</v>
      </c>
      <c r="BC42" s="19">
        <v>0</v>
      </c>
      <c r="BD42" s="19">
        <v>0</v>
      </c>
      <c r="BE42" s="19">
        <v>0</v>
      </c>
      <c r="BF42" s="19">
        <v>0</v>
      </c>
      <c r="BG42" s="19">
        <v>0</v>
      </c>
      <c r="BH42" s="19">
        <v>0</v>
      </c>
      <c r="BI42" s="19">
        <v>0</v>
      </c>
      <c r="BJ42" s="19">
        <v>0</v>
      </c>
      <c r="BK42" s="19">
        <v>0</v>
      </c>
      <c r="BL42" s="19">
        <v>0</v>
      </c>
      <c r="BM42" s="19">
        <v>0</v>
      </c>
      <c r="BN42" s="19">
        <v>0</v>
      </c>
      <c r="BO42" s="19">
        <v>0</v>
      </c>
      <c r="BP42" s="19">
        <v>0</v>
      </c>
      <c r="BQ42" s="19">
        <v>0</v>
      </c>
      <c r="BR42" s="19">
        <v>0</v>
      </c>
      <c r="BS42" s="19">
        <v>0</v>
      </c>
      <c r="BT42" s="19">
        <v>0</v>
      </c>
      <c r="BU42" s="19">
        <v>0</v>
      </c>
      <c r="BV42" s="19">
        <v>0</v>
      </c>
      <c r="BW42" s="19">
        <v>0</v>
      </c>
      <c r="BX42" s="19">
        <v>0</v>
      </c>
      <c r="BY42" s="19">
        <v>0</v>
      </c>
      <c r="BZ42" s="19">
        <v>0</v>
      </c>
      <c r="CA42" s="18" t="str">
        <f t="shared" si="2"/>
        <v>41</v>
      </c>
      <c r="CB42" s="18" t="s">
        <v>25</v>
      </c>
      <c r="CC42" s="18">
        <f t="shared" si="0"/>
        <v>137</v>
      </c>
      <c r="CD42" s="16" t="str">
        <f t="shared" si="3"/>
        <v>7B010189AB012800650066006700680069006A0000006C006D006E00C900CA00CB00CC00CD00CE00CF00D000D100D2012D012E012F0130013101320133013401350136019101920193019401950196019701980199019A000000000000000000000000000000000000000000000000000000000000000000000000000000000000000000000000417D</v>
      </c>
      <c r="CE42" s="95">
        <v>41</v>
      </c>
      <c r="CF42" s="21"/>
      <c r="CG42" s="18" t="str">
        <f t="shared" si="4"/>
        <v>00</v>
      </c>
      <c r="CH42" s="18">
        <f t="shared" si="5"/>
        <v>0</v>
      </c>
      <c r="CI42" s="20"/>
      <c r="CJ42" s="21"/>
    </row>
    <row r="43" spans="1:88" ht="49.5">
      <c r="A43" s="27"/>
      <c r="B43" s="170"/>
      <c r="C43" s="167" t="s">
        <v>580</v>
      </c>
      <c r="D43" s="104"/>
      <c r="E43" s="16">
        <v>2</v>
      </c>
      <c r="F43" s="101" t="str">
        <f t="shared" si="13"/>
        <v>01516</v>
      </c>
      <c r="G43" s="25" t="s">
        <v>527</v>
      </c>
      <c r="H43" s="18" t="s">
        <v>18</v>
      </c>
      <c r="I43" s="18">
        <v>1</v>
      </c>
      <c r="J43" s="18">
        <v>1</v>
      </c>
      <c r="K43" s="18">
        <v>89</v>
      </c>
      <c r="L43" s="18" t="s">
        <v>530</v>
      </c>
      <c r="M43" s="18">
        <v>1</v>
      </c>
      <c r="N43" s="18">
        <v>28</v>
      </c>
      <c r="O43" s="19">
        <v>65</v>
      </c>
      <c r="P43" s="19">
        <v>66</v>
      </c>
      <c r="Q43" s="19">
        <v>67</v>
      </c>
      <c r="R43" s="19">
        <v>68</v>
      </c>
      <c r="S43" s="19">
        <v>69</v>
      </c>
      <c r="T43" s="19" t="s">
        <v>507</v>
      </c>
      <c r="U43" s="26" t="str">
        <f t="shared" ref="U43:U44" si="20">G43</f>
        <v>05EC</v>
      </c>
      <c r="V43" s="19" t="s">
        <v>509</v>
      </c>
      <c r="W43" s="19" t="s">
        <v>510</v>
      </c>
      <c r="X43" s="19" t="s">
        <v>511</v>
      </c>
      <c r="Y43" s="19" t="s">
        <v>512</v>
      </c>
      <c r="Z43" s="19" t="s">
        <v>513</v>
      </c>
      <c r="AA43" s="19" t="s">
        <v>514</v>
      </c>
      <c r="AB43" s="19" t="s">
        <v>515</v>
      </c>
      <c r="AC43" s="19" t="s">
        <v>516</v>
      </c>
      <c r="AD43" s="19" t="s">
        <v>517</v>
      </c>
      <c r="AE43" s="19" t="s">
        <v>518</v>
      </c>
      <c r="AF43" s="19" t="s">
        <v>519</v>
      </c>
      <c r="AG43" s="19" t="s">
        <v>520</v>
      </c>
      <c r="AH43" s="19" t="s">
        <v>521</v>
      </c>
      <c r="AI43" s="19" t="s">
        <v>522</v>
      </c>
      <c r="AJ43" s="19" t="s">
        <v>523</v>
      </c>
      <c r="AK43" s="19" t="s">
        <v>524</v>
      </c>
      <c r="AL43" s="19">
        <v>130</v>
      </c>
      <c r="AM43" s="19">
        <v>131</v>
      </c>
      <c r="AN43" s="19">
        <v>132</v>
      </c>
      <c r="AO43" s="19">
        <v>133</v>
      </c>
      <c r="AP43" s="19">
        <v>134</v>
      </c>
      <c r="AQ43" s="19">
        <v>135</v>
      </c>
      <c r="AR43" s="19">
        <v>136</v>
      </c>
      <c r="AS43" s="19">
        <v>191</v>
      </c>
      <c r="AT43" s="19">
        <v>192</v>
      </c>
      <c r="AU43" s="19">
        <v>193</v>
      </c>
      <c r="AV43" s="19">
        <v>194</v>
      </c>
      <c r="AW43" s="19">
        <v>195</v>
      </c>
      <c r="AX43" s="19">
        <v>196</v>
      </c>
      <c r="AY43" s="19">
        <v>197</v>
      </c>
      <c r="AZ43" s="19">
        <v>198</v>
      </c>
      <c r="BA43" s="19">
        <v>199</v>
      </c>
      <c r="BB43" s="19" t="s">
        <v>525</v>
      </c>
      <c r="BC43" s="19">
        <v>0</v>
      </c>
      <c r="BD43" s="19">
        <v>0</v>
      </c>
      <c r="BE43" s="19">
        <v>0</v>
      </c>
      <c r="BF43" s="19">
        <v>0</v>
      </c>
      <c r="BG43" s="19">
        <v>0</v>
      </c>
      <c r="BH43" s="19">
        <v>0</v>
      </c>
      <c r="BI43" s="19">
        <v>0</v>
      </c>
      <c r="BJ43" s="19">
        <v>0</v>
      </c>
      <c r="BK43" s="19">
        <v>0</v>
      </c>
      <c r="BL43" s="19">
        <v>0</v>
      </c>
      <c r="BM43" s="19">
        <v>0</v>
      </c>
      <c r="BN43" s="19">
        <v>0</v>
      </c>
      <c r="BO43" s="19">
        <v>0</v>
      </c>
      <c r="BP43" s="19">
        <v>0</v>
      </c>
      <c r="BQ43" s="19">
        <v>0</v>
      </c>
      <c r="BR43" s="19">
        <v>0</v>
      </c>
      <c r="BS43" s="19">
        <v>0</v>
      </c>
      <c r="BT43" s="19">
        <v>0</v>
      </c>
      <c r="BU43" s="19">
        <v>0</v>
      </c>
      <c r="BV43" s="19">
        <v>0</v>
      </c>
      <c r="BW43" s="19">
        <v>0</v>
      </c>
      <c r="BX43" s="19">
        <v>0</v>
      </c>
      <c r="BY43" s="19">
        <v>0</v>
      </c>
      <c r="BZ43" s="19">
        <v>0</v>
      </c>
      <c r="CA43" s="18" t="str">
        <f t="shared" si="2"/>
        <v>05</v>
      </c>
      <c r="CB43" s="18" t="s">
        <v>25</v>
      </c>
      <c r="CC43" s="18">
        <f t="shared" si="0"/>
        <v>137</v>
      </c>
      <c r="CD43" s="16" t="str">
        <f t="shared" si="3"/>
        <v>7B010189AB012800650066006700680069006A05EC006C006D006E00C900CA00CB00CC00CD00CE00CF00D000D100D2012D012E012F0130013101320133013401350136019101920193019401950196019701980199019A000000000000000000000000000000000000000000000000000000000000000000000000000000000000000000000000057D</v>
      </c>
      <c r="CE43" s="95">
        <v>42</v>
      </c>
      <c r="CF43" s="21"/>
      <c r="CG43" s="18" t="str">
        <f t="shared" si="4"/>
        <v>00</v>
      </c>
      <c r="CH43" s="18">
        <f t="shared" si="5"/>
        <v>0</v>
      </c>
      <c r="CI43" s="20"/>
      <c r="CJ43" s="21"/>
    </row>
    <row r="44" spans="1:88" ht="49.5">
      <c r="A44" s="27"/>
      <c r="B44" s="171"/>
      <c r="C44" s="168"/>
      <c r="D44" s="104"/>
      <c r="E44" s="16">
        <v>3</v>
      </c>
      <c r="F44" s="101" t="str">
        <f t="shared" si="13"/>
        <v>65535</v>
      </c>
      <c r="G44" s="25" t="s">
        <v>72</v>
      </c>
      <c r="H44" s="18" t="s">
        <v>18</v>
      </c>
      <c r="I44" s="18">
        <v>1</v>
      </c>
      <c r="J44" s="18">
        <v>1</v>
      </c>
      <c r="K44" s="18">
        <v>89</v>
      </c>
      <c r="L44" s="18" t="s">
        <v>530</v>
      </c>
      <c r="M44" s="18">
        <v>1</v>
      </c>
      <c r="N44" s="18">
        <v>28</v>
      </c>
      <c r="O44" s="19">
        <v>65</v>
      </c>
      <c r="P44" s="19">
        <v>66</v>
      </c>
      <c r="Q44" s="19">
        <v>67</v>
      </c>
      <c r="R44" s="19">
        <v>68</v>
      </c>
      <c r="S44" s="19">
        <v>69</v>
      </c>
      <c r="T44" s="19" t="s">
        <v>507</v>
      </c>
      <c r="U44" s="26" t="str">
        <f t="shared" si="20"/>
        <v>FFFF</v>
      </c>
      <c r="V44" s="19" t="s">
        <v>509</v>
      </c>
      <c r="W44" s="19" t="s">
        <v>510</v>
      </c>
      <c r="X44" s="19" t="s">
        <v>511</v>
      </c>
      <c r="Y44" s="19" t="s">
        <v>512</v>
      </c>
      <c r="Z44" s="19" t="s">
        <v>513</v>
      </c>
      <c r="AA44" s="19" t="s">
        <v>514</v>
      </c>
      <c r="AB44" s="19" t="s">
        <v>515</v>
      </c>
      <c r="AC44" s="19" t="s">
        <v>516</v>
      </c>
      <c r="AD44" s="19" t="s">
        <v>517</v>
      </c>
      <c r="AE44" s="19" t="s">
        <v>518</v>
      </c>
      <c r="AF44" s="19" t="s">
        <v>519</v>
      </c>
      <c r="AG44" s="19" t="s">
        <v>520</v>
      </c>
      <c r="AH44" s="19" t="s">
        <v>521</v>
      </c>
      <c r="AI44" s="19" t="s">
        <v>522</v>
      </c>
      <c r="AJ44" s="19" t="s">
        <v>523</v>
      </c>
      <c r="AK44" s="19" t="s">
        <v>524</v>
      </c>
      <c r="AL44" s="19">
        <v>130</v>
      </c>
      <c r="AM44" s="19">
        <v>131</v>
      </c>
      <c r="AN44" s="19">
        <v>132</v>
      </c>
      <c r="AO44" s="19">
        <v>133</v>
      </c>
      <c r="AP44" s="19">
        <v>134</v>
      </c>
      <c r="AQ44" s="19">
        <v>135</v>
      </c>
      <c r="AR44" s="19">
        <v>136</v>
      </c>
      <c r="AS44" s="19">
        <v>191</v>
      </c>
      <c r="AT44" s="19">
        <v>192</v>
      </c>
      <c r="AU44" s="19">
        <v>193</v>
      </c>
      <c r="AV44" s="19">
        <v>194</v>
      </c>
      <c r="AW44" s="19">
        <v>195</v>
      </c>
      <c r="AX44" s="19">
        <v>196</v>
      </c>
      <c r="AY44" s="19">
        <v>197</v>
      </c>
      <c r="AZ44" s="19">
        <v>198</v>
      </c>
      <c r="BA44" s="19">
        <v>199</v>
      </c>
      <c r="BB44" s="19" t="s">
        <v>525</v>
      </c>
      <c r="BC44" s="19">
        <v>0</v>
      </c>
      <c r="BD44" s="19">
        <v>0</v>
      </c>
      <c r="BE44" s="19">
        <v>0</v>
      </c>
      <c r="BF44" s="19">
        <v>0</v>
      </c>
      <c r="BG44" s="19">
        <v>0</v>
      </c>
      <c r="BH44" s="19">
        <v>0</v>
      </c>
      <c r="BI44" s="19">
        <v>0</v>
      </c>
      <c r="BJ44" s="19">
        <v>0</v>
      </c>
      <c r="BK44" s="19">
        <v>0</v>
      </c>
      <c r="BL44" s="19">
        <v>0</v>
      </c>
      <c r="BM44" s="19">
        <v>0</v>
      </c>
      <c r="BN44" s="19">
        <v>0</v>
      </c>
      <c r="BO44" s="19">
        <v>0</v>
      </c>
      <c r="BP44" s="19">
        <v>0</v>
      </c>
      <c r="BQ44" s="19">
        <v>0</v>
      </c>
      <c r="BR44" s="19">
        <v>0</v>
      </c>
      <c r="BS44" s="19">
        <v>0</v>
      </c>
      <c r="BT44" s="19">
        <v>0</v>
      </c>
      <c r="BU44" s="19">
        <v>0</v>
      </c>
      <c r="BV44" s="19">
        <v>0</v>
      </c>
      <c r="BW44" s="19">
        <v>0</v>
      </c>
      <c r="BX44" s="19">
        <v>0</v>
      </c>
      <c r="BY44" s="19">
        <v>0</v>
      </c>
      <c r="BZ44" s="19">
        <v>0</v>
      </c>
      <c r="CA44" s="18" t="str">
        <f t="shared" si="2"/>
        <v>40</v>
      </c>
      <c r="CB44" s="18" t="s">
        <v>25</v>
      </c>
      <c r="CC44" s="18">
        <f t="shared" si="0"/>
        <v>137</v>
      </c>
      <c r="CD44" s="16" t="str">
        <f t="shared" si="3"/>
        <v>7B010189AB012800650066006700680069006AFFFF006C006D006E00C900CA00CB00CC00CD00CE00CF00D000D100D2012D012E012F0130013101320133013401350136019101920193019401950196019701980199019A000000000000000000000000000000000000000000000000000000000000000000000000000000000000000000000000407D</v>
      </c>
      <c r="CE44" s="95">
        <v>43</v>
      </c>
      <c r="CF44" s="21"/>
      <c r="CG44" s="18" t="str">
        <f t="shared" si="4"/>
        <v>00</v>
      </c>
      <c r="CH44" s="18">
        <f t="shared" si="5"/>
        <v>0</v>
      </c>
      <c r="CI44" s="20"/>
      <c r="CJ44" s="21"/>
    </row>
    <row r="45" spans="1:88" ht="49.5">
      <c r="A45" s="27"/>
      <c r="B45" s="169">
        <v>21</v>
      </c>
      <c r="C45" s="105" t="s">
        <v>531</v>
      </c>
      <c r="D45" s="104" t="s">
        <v>737</v>
      </c>
      <c r="E45" s="16">
        <v>1</v>
      </c>
      <c r="F45" s="101" t="str">
        <f t="shared" si="13"/>
        <v>00000</v>
      </c>
      <c r="G45" s="25">
        <v>0</v>
      </c>
      <c r="H45" s="18" t="s">
        <v>18</v>
      </c>
      <c r="I45" s="18">
        <v>1</v>
      </c>
      <c r="J45" s="18">
        <v>1</v>
      </c>
      <c r="K45" s="18">
        <v>89</v>
      </c>
      <c r="L45" s="18" t="s">
        <v>530</v>
      </c>
      <c r="M45" s="18">
        <v>1</v>
      </c>
      <c r="N45" s="18">
        <v>28</v>
      </c>
      <c r="O45" s="19">
        <v>65</v>
      </c>
      <c r="P45" s="19">
        <v>66</v>
      </c>
      <c r="Q45" s="19">
        <v>67</v>
      </c>
      <c r="R45" s="19">
        <v>68</v>
      </c>
      <c r="S45" s="19">
        <v>69</v>
      </c>
      <c r="T45" s="19" t="s">
        <v>507</v>
      </c>
      <c r="U45" s="19" t="s">
        <v>508</v>
      </c>
      <c r="V45" s="26">
        <f>G45</f>
        <v>0</v>
      </c>
      <c r="W45" s="19" t="s">
        <v>510</v>
      </c>
      <c r="X45" s="19" t="s">
        <v>511</v>
      </c>
      <c r="Y45" s="19" t="s">
        <v>512</v>
      </c>
      <c r="Z45" s="19" t="s">
        <v>513</v>
      </c>
      <c r="AA45" s="19" t="s">
        <v>514</v>
      </c>
      <c r="AB45" s="19" t="s">
        <v>515</v>
      </c>
      <c r="AC45" s="19" t="s">
        <v>516</v>
      </c>
      <c r="AD45" s="19" t="s">
        <v>517</v>
      </c>
      <c r="AE45" s="19" t="s">
        <v>518</v>
      </c>
      <c r="AF45" s="19" t="s">
        <v>519</v>
      </c>
      <c r="AG45" s="19" t="s">
        <v>520</v>
      </c>
      <c r="AH45" s="19" t="s">
        <v>521</v>
      </c>
      <c r="AI45" s="19" t="s">
        <v>522</v>
      </c>
      <c r="AJ45" s="19" t="s">
        <v>523</v>
      </c>
      <c r="AK45" s="19" t="s">
        <v>524</v>
      </c>
      <c r="AL45" s="19">
        <v>130</v>
      </c>
      <c r="AM45" s="19">
        <v>131</v>
      </c>
      <c r="AN45" s="19">
        <v>132</v>
      </c>
      <c r="AO45" s="19">
        <v>133</v>
      </c>
      <c r="AP45" s="19">
        <v>134</v>
      </c>
      <c r="AQ45" s="19">
        <v>135</v>
      </c>
      <c r="AR45" s="19">
        <v>136</v>
      </c>
      <c r="AS45" s="19">
        <v>191</v>
      </c>
      <c r="AT45" s="19">
        <v>192</v>
      </c>
      <c r="AU45" s="19">
        <v>193</v>
      </c>
      <c r="AV45" s="19">
        <v>194</v>
      </c>
      <c r="AW45" s="19">
        <v>195</v>
      </c>
      <c r="AX45" s="19">
        <v>196</v>
      </c>
      <c r="AY45" s="19">
        <v>197</v>
      </c>
      <c r="AZ45" s="19">
        <v>198</v>
      </c>
      <c r="BA45" s="19">
        <v>199</v>
      </c>
      <c r="BB45" s="19" t="s">
        <v>525</v>
      </c>
      <c r="BC45" s="19">
        <v>0</v>
      </c>
      <c r="BD45" s="19">
        <v>0</v>
      </c>
      <c r="BE45" s="19">
        <v>0</v>
      </c>
      <c r="BF45" s="19">
        <v>0</v>
      </c>
      <c r="BG45" s="19">
        <v>0</v>
      </c>
      <c r="BH45" s="19">
        <v>0</v>
      </c>
      <c r="BI45" s="19">
        <v>0</v>
      </c>
      <c r="BJ45" s="19">
        <v>0</v>
      </c>
      <c r="BK45" s="19">
        <v>0</v>
      </c>
      <c r="BL45" s="19">
        <v>0</v>
      </c>
      <c r="BM45" s="19">
        <v>0</v>
      </c>
      <c r="BN45" s="19">
        <v>0</v>
      </c>
      <c r="BO45" s="19">
        <v>0</v>
      </c>
      <c r="BP45" s="19">
        <v>0</v>
      </c>
      <c r="BQ45" s="19">
        <v>0</v>
      </c>
      <c r="BR45" s="19">
        <v>0</v>
      </c>
      <c r="BS45" s="19">
        <v>0</v>
      </c>
      <c r="BT45" s="19">
        <v>0</v>
      </c>
      <c r="BU45" s="19">
        <v>0</v>
      </c>
      <c r="BV45" s="19">
        <v>0</v>
      </c>
      <c r="BW45" s="19">
        <v>0</v>
      </c>
      <c r="BX45" s="19">
        <v>0</v>
      </c>
      <c r="BY45" s="19">
        <v>0</v>
      </c>
      <c r="BZ45" s="19">
        <v>0</v>
      </c>
      <c r="CA45" s="18" t="str">
        <f t="shared" si="2"/>
        <v>40</v>
      </c>
      <c r="CB45" s="18" t="s">
        <v>25</v>
      </c>
      <c r="CC45" s="18">
        <f t="shared" si="0"/>
        <v>137</v>
      </c>
      <c r="CD45" s="16" t="str">
        <f t="shared" si="3"/>
        <v>7B010189AB012800650066006700680069006A006B0000006D006E00C900CA00CB00CC00CD00CE00CF00D000D100D2012D012E012F0130013101320133013401350136019101920193019401950196019701980199019A000000000000000000000000000000000000000000000000000000000000000000000000000000000000000000000000407D</v>
      </c>
      <c r="CE45" s="95">
        <v>44</v>
      </c>
      <c r="CF45" s="21"/>
      <c r="CG45" s="18" t="str">
        <f t="shared" si="4"/>
        <v>00</v>
      </c>
      <c r="CH45" s="18">
        <f t="shared" si="5"/>
        <v>0</v>
      </c>
      <c r="CI45" s="20"/>
      <c r="CJ45" s="21"/>
    </row>
    <row r="46" spans="1:88" ht="49.5">
      <c r="A46" s="27"/>
      <c r="B46" s="170"/>
      <c r="C46" s="167" t="s">
        <v>581</v>
      </c>
      <c r="D46" s="104"/>
      <c r="E46" s="16">
        <v>2</v>
      </c>
      <c r="F46" s="101" t="str">
        <f t="shared" si="13"/>
        <v>01516</v>
      </c>
      <c r="G46" s="25" t="s">
        <v>527</v>
      </c>
      <c r="H46" s="18" t="s">
        <v>18</v>
      </c>
      <c r="I46" s="18">
        <v>1</v>
      </c>
      <c r="J46" s="18">
        <v>1</v>
      </c>
      <c r="K46" s="18">
        <v>89</v>
      </c>
      <c r="L46" s="18" t="s">
        <v>530</v>
      </c>
      <c r="M46" s="18">
        <v>1</v>
      </c>
      <c r="N46" s="18">
        <v>28</v>
      </c>
      <c r="O46" s="19">
        <v>65</v>
      </c>
      <c r="P46" s="19">
        <v>66</v>
      </c>
      <c r="Q46" s="19">
        <v>67</v>
      </c>
      <c r="R46" s="19">
        <v>68</v>
      </c>
      <c r="S46" s="19">
        <v>69</v>
      </c>
      <c r="T46" s="19" t="s">
        <v>507</v>
      </c>
      <c r="U46" s="19" t="s">
        <v>508</v>
      </c>
      <c r="V46" s="26" t="str">
        <f t="shared" ref="V46:V47" si="21">G46</f>
        <v>05EC</v>
      </c>
      <c r="W46" s="19" t="s">
        <v>510</v>
      </c>
      <c r="X46" s="19" t="s">
        <v>511</v>
      </c>
      <c r="Y46" s="19" t="s">
        <v>512</v>
      </c>
      <c r="Z46" s="19" t="s">
        <v>513</v>
      </c>
      <c r="AA46" s="19" t="s">
        <v>514</v>
      </c>
      <c r="AB46" s="19" t="s">
        <v>515</v>
      </c>
      <c r="AC46" s="19" t="s">
        <v>516</v>
      </c>
      <c r="AD46" s="19" t="s">
        <v>517</v>
      </c>
      <c r="AE46" s="19" t="s">
        <v>518</v>
      </c>
      <c r="AF46" s="19" t="s">
        <v>519</v>
      </c>
      <c r="AG46" s="19" t="s">
        <v>520</v>
      </c>
      <c r="AH46" s="19" t="s">
        <v>521</v>
      </c>
      <c r="AI46" s="19" t="s">
        <v>522</v>
      </c>
      <c r="AJ46" s="19" t="s">
        <v>523</v>
      </c>
      <c r="AK46" s="19" t="s">
        <v>524</v>
      </c>
      <c r="AL46" s="19">
        <v>130</v>
      </c>
      <c r="AM46" s="19">
        <v>131</v>
      </c>
      <c r="AN46" s="19">
        <v>132</v>
      </c>
      <c r="AO46" s="19">
        <v>133</v>
      </c>
      <c r="AP46" s="19">
        <v>134</v>
      </c>
      <c r="AQ46" s="19">
        <v>135</v>
      </c>
      <c r="AR46" s="19">
        <v>136</v>
      </c>
      <c r="AS46" s="19">
        <v>191</v>
      </c>
      <c r="AT46" s="19">
        <v>192</v>
      </c>
      <c r="AU46" s="19">
        <v>193</v>
      </c>
      <c r="AV46" s="19">
        <v>194</v>
      </c>
      <c r="AW46" s="19">
        <v>195</v>
      </c>
      <c r="AX46" s="19">
        <v>196</v>
      </c>
      <c r="AY46" s="19">
        <v>197</v>
      </c>
      <c r="AZ46" s="19">
        <v>198</v>
      </c>
      <c r="BA46" s="19">
        <v>199</v>
      </c>
      <c r="BB46" s="19" t="s">
        <v>525</v>
      </c>
      <c r="BC46" s="19">
        <v>0</v>
      </c>
      <c r="BD46" s="19">
        <v>0</v>
      </c>
      <c r="BE46" s="19">
        <v>0</v>
      </c>
      <c r="BF46" s="19">
        <v>0</v>
      </c>
      <c r="BG46" s="19">
        <v>0</v>
      </c>
      <c r="BH46" s="19">
        <v>0</v>
      </c>
      <c r="BI46" s="19">
        <v>0</v>
      </c>
      <c r="BJ46" s="19">
        <v>0</v>
      </c>
      <c r="BK46" s="19">
        <v>0</v>
      </c>
      <c r="BL46" s="19">
        <v>0</v>
      </c>
      <c r="BM46" s="19">
        <v>0</v>
      </c>
      <c r="BN46" s="19">
        <v>0</v>
      </c>
      <c r="BO46" s="19">
        <v>0</v>
      </c>
      <c r="BP46" s="19">
        <v>0</v>
      </c>
      <c r="BQ46" s="19">
        <v>0</v>
      </c>
      <c r="BR46" s="19">
        <v>0</v>
      </c>
      <c r="BS46" s="19">
        <v>0</v>
      </c>
      <c r="BT46" s="19">
        <v>0</v>
      </c>
      <c r="BU46" s="19">
        <v>0</v>
      </c>
      <c r="BV46" s="19">
        <v>0</v>
      </c>
      <c r="BW46" s="19">
        <v>0</v>
      </c>
      <c r="BX46" s="19">
        <v>0</v>
      </c>
      <c r="BY46" s="19">
        <v>0</v>
      </c>
      <c r="BZ46" s="19">
        <v>0</v>
      </c>
      <c r="CA46" s="18" t="str">
        <f t="shared" si="2"/>
        <v>04</v>
      </c>
      <c r="CB46" s="18" t="s">
        <v>25</v>
      </c>
      <c r="CC46" s="18">
        <f t="shared" si="0"/>
        <v>137</v>
      </c>
      <c r="CD46" s="16" t="str">
        <f t="shared" si="3"/>
        <v>7B010189AB012800650066006700680069006A006B05EC006D006E00C900CA00CB00CC00CD00CE00CF00D000D100D2012D012E012F0130013101320133013401350136019101920193019401950196019701980199019A000000000000000000000000000000000000000000000000000000000000000000000000000000000000000000000000047D</v>
      </c>
      <c r="CE46" s="95">
        <v>45</v>
      </c>
      <c r="CF46" s="21"/>
      <c r="CG46" s="18" t="str">
        <f t="shared" si="4"/>
        <v>00</v>
      </c>
      <c r="CH46" s="18">
        <f t="shared" si="5"/>
        <v>0</v>
      </c>
      <c r="CI46" s="20"/>
      <c r="CJ46" s="21"/>
    </row>
    <row r="47" spans="1:88" ht="49.5">
      <c r="A47" s="27"/>
      <c r="B47" s="171"/>
      <c r="C47" s="168"/>
      <c r="D47" s="104"/>
      <c r="E47" s="16">
        <v>3</v>
      </c>
      <c r="F47" s="101" t="str">
        <f t="shared" si="13"/>
        <v>65535</v>
      </c>
      <c r="G47" s="25" t="s">
        <v>72</v>
      </c>
      <c r="H47" s="18" t="s">
        <v>18</v>
      </c>
      <c r="I47" s="18">
        <v>1</v>
      </c>
      <c r="J47" s="18">
        <v>1</v>
      </c>
      <c r="K47" s="18">
        <v>89</v>
      </c>
      <c r="L47" s="18" t="s">
        <v>530</v>
      </c>
      <c r="M47" s="18">
        <v>1</v>
      </c>
      <c r="N47" s="18">
        <v>28</v>
      </c>
      <c r="O47" s="19">
        <v>65</v>
      </c>
      <c r="P47" s="19">
        <v>66</v>
      </c>
      <c r="Q47" s="19">
        <v>67</v>
      </c>
      <c r="R47" s="19">
        <v>68</v>
      </c>
      <c r="S47" s="19">
        <v>69</v>
      </c>
      <c r="T47" s="19" t="s">
        <v>507</v>
      </c>
      <c r="U47" s="19" t="s">
        <v>508</v>
      </c>
      <c r="V47" s="26" t="str">
        <f t="shared" si="21"/>
        <v>FFFF</v>
      </c>
      <c r="W47" s="19" t="s">
        <v>510</v>
      </c>
      <c r="X47" s="19" t="s">
        <v>511</v>
      </c>
      <c r="Y47" s="19" t="s">
        <v>512</v>
      </c>
      <c r="Z47" s="19" t="s">
        <v>513</v>
      </c>
      <c r="AA47" s="19" t="s">
        <v>514</v>
      </c>
      <c r="AB47" s="19" t="s">
        <v>515</v>
      </c>
      <c r="AC47" s="19" t="s">
        <v>516</v>
      </c>
      <c r="AD47" s="19" t="s">
        <v>517</v>
      </c>
      <c r="AE47" s="19" t="s">
        <v>518</v>
      </c>
      <c r="AF47" s="19" t="s">
        <v>519</v>
      </c>
      <c r="AG47" s="19" t="s">
        <v>520</v>
      </c>
      <c r="AH47" s="19" t="s">
        <v>521</v>
      </c>
      <c r="AI47" s="19" t="s">
        <v>522</v>
      </c>
      <c r="AJ47" s="19" t="s">
        <v>523</v>
      </c>
      <c r="AK47" s="19" t="s">
        <v>524</v>
      </c>
      <c r="AL47" s="19">
        <v>130</v>
      </c>
      <c r="AM47" s="19">
        <v>131</v>
      </c>
      <c r="AN47" s="19">
        <v>132</v>
      </c>
      <c r="AO47" s="19">
        <v>133</v>
      </c>
      <c r="AP47" s="19">
        <v>134</v>
      </c>
      <c r="AQ47" s="19">
        <v>135</v>
      </c>
      <c r="AR47" s="19">
        <v>136</v>
      </c>
      <c r="AS47" s="19">
        <v>191</v>
      </c>
      <c r="AT47" s="19">
        <v>192</v>
      </c>
      <c r="AU47" s="19">
        <v>193</v>
      </c>
      <c r="AV47" s="19">
        <v>194</v>
      </c>
      <c r="AW47" s="19">
        <v>195</v>
      </c>
      <c r="AX47" s="19">
        <v>196</v>
      </c>
      <c r="AY47" s="19">
        <v>197</v>
      </c>
      <c r="AZ47" s="19">
        <v>198</v>
      </c>
      <c r="BA47" s="19">
        <v>199</v>
      </c>
      <c r="BB47" s="19" t="s">
        <v>525</v>
      </c>
      <c r="BC47" s="19">
        <v>0</v>
      </c>
      <c r="BD47" s="19">
        <v>0</v>
      </c>
      <c r="BE47" s="19">
        <v>0</v>
      </c>
      <c r="BF47" s="19">
        <v>0</v>
      </c>
      <c r="BG47" s="19">
        <v>0</v>
      </c>
      <c r="BH47" s="19">
        <v>0</v>
      </c>
      <c r="BI47" s="19">
        <v>0</v>
      </c>
      <c r="BJ47" s="19">
        <v>0</v>
      </c>
      <c r="BK47" s="19">
        <v>0</v>
      </c>
      <c r="BL47" s="19">
        <v>0</v>
      </c>
      <c r="BM47" s="19">
        <v>0</v>
      </c>
      <c r="BN47" s="19">
        <v>0</v>
      </c>
      <c r="BO47" s="19">
        <v>0</v>
      </c>
      <c r="BP47" s="19">
        <v>0</v>
      </c>
      <c r="BQ47" s="19">
        <v>0</v>
      </c>
      <c r="BR47" s="19">
        <v>0</v>
      </c>
      <c r="BS47" s="19">
        <v>0</v>
      </c>
      <c r="BT47" s="19">
        <v>0</v>
      </c>
      <c r="BU47" s="19">
        <v>0</v>
      </c>
      <c r="BV47" s="19">
        <v>0</v>
      </c>
      <c r="BW47" s="19">
        <v>0</v>
      </c>
      <c r="BX47" s="19">
        <v>0</v>
      </c>
      <c r="BY47" s="19">
        <v>0</v>
      </c>
      <c r="BZ47" s="19">
        <v>0</v>
      </c>
      <c r="CA47" s="18" t="str">
        <f t="shared" si="2"/>
        <v>41</v>
      </c>
      <c r="CB47" s="18" t="s">
        <v>25</v>
      </c>
      <c r="CC47" s="18">
        <f t="shared" si="0"/>
        <v>137</v>
      </c>
      <c r="CD47" s="16" t="str">
        <f t="shared" si="3"/>
        <v>7B010189AB012800650066006700680069006A006BFFFF006D006E00C900CA00CB00CC00CD00CE00CF00D000D100D2012D012E012F0130013101320133013401350136019101920193019401950196019701980199019A000000000000000000000000000000000000000000000000000000000000000000000000000000000000000000000000417D</v>
      </c>
      <c r="CE47" s="95">
        <v>46</v>
      </c>
      <c r="CF47" s="21"/>
      <c r="CG47" s="18" t="str">
        <f t="shared" si="4"/>
        <v>00</v>
      </c>
      <c r="CH47" s="18">
        <f t="shared" si="5"/>
        <v>0</v>
      </c>
      <c r="CI47" s="20"/>
      <c r="CJ47" s="21"/>
    </row>
    <row r="48" spans="1:88" ht="49.5">
      <c r="A48" s="27"/>
      <c r="B48" s="169">
        <v>23</v>
      </c>
      <c r="C48" s="105" t="s">
        <v>531</v>
      </c>
      <c r="D48" s="104" t="s">
        <v>737</v>
      </c>
      <c r="E48" s="16">
        <v>1</v>
      </c>
      <c r="F48" s="101" t="str">
        <f t="shared" si="13"/>
        <v>00000</v>
      </c>
      <c r="G48" s="25">
        <v>0</v>
      </c>
      <c r="H48" s="18" t="s">
        <v>18</v>
      </c>
      <c r="I48" s="18">
        <v>1</v>
      </c>
      <c r="J48" s="18">
        <v>1</v>
      </c>
      <c r="K48" s="18">
        <v>89</v>
      </c>
      <c r="L48" s="18" t="s">
        <v>530</v>
      </c>
      <c r="M48" s="18">
        <v>1</v>
      </c>
      <c r="N48" s="18">
        <v>28</v>
      </c>
      <c r="O48" s="19">
        <v>65</v>
      </c>
      <c r="P48" s="19">
        <v>66</v>
      </c>
      <c r="Q48" s="19">
        <v>67</v>
      </c>
      <c r="R48" s="19">
        <v>68</v>
      </c>
      <c r="S48" s="19">
        <v>69</v>
      </c>
      <c r="T48" s="19" t="s">
        <v>507</v>
      </c>
      <c r="U48" s="19" t="s">
        <v>508</v>
      </c>
      <c r="V48" s="19" t="s">
        <v>509</v>
      </c>
      <c r="W48" s="26">
        <f>G48</f>
        <v>0</v>
      </c>
      <c r="X48" s="19" t="s">
        <v>511</v>
      </c>
      <c r="Y48" s="19" t="s">
        <v>512</v>
      </c>
      <c r="Z48" s="19" t="s">
        <v>513</v>
      </c>
      <c r="AA48" s="19" t="s">
        <v>514</v>
      </c>
      <c r="AB48" s="19" t="s">
        <v>515</v>
      </c>
      <c r="AC48" s="19" t="s">
        <v>516</v>
      </c>
      <c r="AD48" s="19" t="s">
        <v>517</v>
      </c>
      <c r="AE48" s="19" t="s">
        <v>518</v>
      </c>
      <c r="AF48" s="19" t="s">
        <v>519</v>
      </c>
      <c r="AG48" s="19" t="s">
        <v>520</v>
      </c>
      <c r="AH48" s="19" t="s">
        <v>521</v>
      </c>
      <c r="AI48" s="19" t="s">
        <v>522</v>
      </c>
      <c r="AJ48" s="19" t="s">
        <v>523</v>
      </c>
      <c r="AK48" s="19" t="s">
        <v>524</v>
      </c>
      <c r="AL48" s="19">
        <v>130</v>
      </c>
      <c r="AM48" s="19">
        <v>131</v>
      </c>
      <c r="AN48" s="19">
        <v>132</v>
      </c>
      <c r="AO48" s="19">
        <v>133</v>
      </c>
      <c r="AP48" s="19">
        <v>134</v>
      </c>
      <c r="AQ48" s="19">
        <v>135</v>
      </c>
      <c r="AR48" s="19">
        <v>136</v>
      </c>
      <c r="AS48" s="19">
        <v>191</v>
      </c>
      <c r="AT48" s="19">
        <v>192</v>
      </c>
      <c r="AU48" s="19">
        <v>193</v>
      </c>
      <c r="AV48" s="19">
        <v>194</v>
      </c>
      <c r="AW48" s="19">
        <v>195</v>
      </c>
      <c r="AX48" s="19">
        <v>196</v>
      </c>
      <c r="AY48" s="19">
        <v>197</v>
      </c>
      <c r="AZ48" s="19">
        <v>198</v>
      </c>
      <c r="BA48" s="19">
        <v>199</v>
      </c>
      <c r="BB48" s="19" t="s">
        <v>525</v>
      </c>
      <c r="BC48" s="19">
        <v>0</v>
      </c>
      <c r="BD48" s="19">
        <v>0</v>
      </c>
      <c r="BE48" s="19">
        <v>0</v>
      </c>
      <c r="BF48" s="19">
        <v>0</v>
      </c>
      <c r="BG48" s="19">
        <v>0</v>
      </c>
      <c r="BH48" s="19">
        <v>0</v>
      </c>
      <c r="BI48" s="19">
        <v>0</v>
      </c>
      <c r="BJ48" s="19">
        <v>0</v>
      </c>
      <c r="BK48" s="19">
        <v>0</v>
      </c>
      <c r="BL48" s="19">
        <v>0</v>
      </c>
      <c r="BM48" s="19">
        <v>0</v>
      </c>
      <c r="BN48" s="19">
        <v>0</v>
      </c>
      <c r="BO48" s="19">
        <v>0</v>
      </c>
      <c r="BP48" s="19">
        <v>0</v>
      </c>
      <c r="BQ48" s="19">
        <v>0</v>
      </c>
      <c r="BR48" s="19">
        <v>0</v>
      </c>
      <c r="BS48" s="19">
        <v>0</v>
      </c>
      <c r="BT48" s="19">
        <v>0</v>
      </c>
      <c r="BU48" s="19">
        <v>0</v>
      </c>
      <c r="BV48" s="19">
        <v>0</v>
      </c>
      <c r="BW48" s="19">
        <v>0</v>
      </c>
      <c r="BX48" s="19">
        <v>0</v>
      </c>
      <c r="BY48" s="19">
        <v>0</v>
      </c>
      <c r="BZ48" s="19">
        <v>0</v>
      </c>
      <c r="CA48" s="18" t="str">
        <f t="shared" si="2"/>
        <v>41</v>
      </c>
      <c r="CB48" s="18" t="s">
        <v>25</v>
      </c>
      <c r="CC48" s="18">
        <f t="shared" si="0"/>
        <v>137</v>
      </c>
      <c r="CD48" s="16" t="str">
        <f t="shared" si="3"/>
        <v>7B010189AB012800650066006700680069006A006B006C0000006E00C900CA00CB00CC00CD00CE00CF00D000D100D2012D012E012F0130013101320133013401350136019101920193019401950196019701980199019A000000000000000000000000000000000000000000000000000000000000000000000000000000000000000000000000417D</v>
      </c>
      <c r="CE48" s="95">
        <v>47</v>
      </c>
      <c r="CF48" s="21"/>
      <c r="CG48" s="18" t="str">
        <f t="shared" si="4"/>
        <v>00</v>
      </c>
      <c r="CH48" s="18">
        <f t="shared" si="5"/>
        <v>0</v>
      </c>
      <c r="CI48" s="20"/>
      <c r="CJ48" s="21"/>
    </row>
    <row r="49" spans="1:88" ht="49.5">
      <c r="A49" s="27"/>
      <c r="B49" s="170"/>
      <c r="C49" s="167" t="s">
        <v>582</v>
      </c>
      <c r="D49" s="104"/>
      <c r="E49" s="16">
        <v>2</v>
      </c>
      <c r="F49" s="101" t="str">
        <f t="shared" si="13"/>
        <v>01516</v>
      </c>
      <c r="G49" s="25" t="s">
        <v>527</v>
      </c>
      <c r="H49" s="18" t="s">
        <v>18</v>
      </c>
      <c r="I49" s="18">
        <v>1</v>
      </c>
      <c r="J49" s="18">
        <v>1</v>
      </c>
      <c r="K49" s="18">
        <v>89</v>
      </c>
      <c r="L49" s="18" t="s">
        <v>530</v>
      </c>
      <c r="M49" s="18">
        <v>1</v>
      </c>
      <c r="N49" s="18">
        <v>28</v>
      </c>
      <c r="O49" s="19">
        <v>65</v>
      </c>
      <c r="P49" s="19">
        <v>66</v>
      </c>
      <c r="Q49" s="19">
        <v>67</v>
      </c>
      <c r="R49" s="19">
        <v>68</v>
      </c>
      <c r="S49" s="19">
        <v>69</v>
      </c>
      <c r="T49" s="19" t="s">
        <v>507</v>
      </c>
      <c r="U49" s="19" t="s">
        <v>508</v>
      </c>
      <c r="V49" s="19" t="s">
        <v>509</v>
      </c>
      <c r="W49" s="26" t="str">
        <f t="shared" ref="W49:W50" si="22">G49</f>
        <v>05EC</v>
      </c>
      <c r="X49" s="19" t="s">
        <v>511</v>
      </c>
      <c r="Y49" s="19" t="s">
        <v>512</v>
      </c>
      <c r="Z49" s="19" t="s">
        <v>513</v>
      </c>
      <c r="AA49" s="19" t="s">
        <v>514</v>
      </c>
      <c r="AB49" s="19" t="s">
        <v>515</v>
      </c>
      <c r="AC49" s="19" t="s">
        <v>516</v>
      </c>
      <c r="AD49" s="19" t="s">
        <v>517</v>
      </c>
      <c r="AE49" s="19" t="s">
        <v>518</v>
      </c>
      <c r="AF49" s="19" t="s">
        <v>519</v>
      </c>
      <c r="AG49" s="19" t="s">
        <v>520</v>
      </c>
      <c r="AH49" s="19" t="s">
        <v>521</v>
      </c>
      <c r="AI49" s="19" t="s">
        <v>522</v>
      </c>
      <c r="AJ49" s="19" t="s">
        <v>523</v>
      </c>
      <c r="AK49" s="19" t="s">
        <v>524</v>
      </c>
      <c r="AL49" s="19">
        <v>130</v>
      </c>
      <c r="AM49" s="19">
        <v>131</v>
      </c>
      <c r="AN49" s="19">
        <v>132</v>
      </c>
      <c r="AO49" s="19">
        <v>133</v>
      </c>
      <c r="AP49" s="19">
        <v>134</v>
      </c>
      <c r="AQ49" s="19">
        <v>135</v>
      </c>
      <c r="AR49" s="19">
        <v>136</v>
      </c>
      <c r="AS49" s="19">
        <v>191</v>
      </c>
      <c r="AT49" s="19">
        <v>192</v>
      </c>
      <c r="AU49" s="19">
        <v>193</v>
      </c>
      <c r="AV49" s="19">
        <v>194</v>
      </c>
      <c r="AW49" s="19">
        <v>195</v>
      </c>
      <c r="AX49" s="19">
        <v>196</v>
      </c>
      <c r="AY49" s="19">
        <v>197</v>
      </c>
      <c r="AZ49" s="19">
        <v>198</v>
      </c>
      <c r="BA49" s="19">
        <v>199</v>
      </c>
      <c r="BB49" s="19" t="s">
        <v>525</v>
      </c>
      <c r="BC49" s="19">
        <v>0</v>
      </c>
      <c r="BD49" s="19">
        <v>0</v>
      </c>
      <c r="BE49" s="19">
        <v>0</v>
      </c>
      <c r="BF49" s="19">
        <v>0</v>
      </c>
      <c r="BG49" s="19">
        <v>0</v>
      </c>
      <c r="BH49" s="19">
        <v>0</v>
      </c>
      <c r="BI49" s="19">
        <v>0</v>
      </c>
      <c r="BJ49" s="19">
        <v>0</v>
      </c>
      <c r="BK49" s="19">
        <v>0</v>
      </c>
      <c r="BL49" s="19">
        <v>0</v>
      </c>
      <c r="BM49" s="19">
        <v>0</v>
      </c>
      <c r="BN49" s="19">
        <v>0</v>
      </c>
      <c r="BO49" s="19">
        <v>0</v>
      </c>
      <c r="BP49" s="19">
        <v>0</v>
      </c>
      <c r="BQ49" s="19">
        <v>0</v>
      </c>
      <c r="BR49" s="19">
        <v>0</v>
      </c>
      <c r="BS49" s="19">
        <v>0</v>
      </c>
      <c r="BT49" s="19">
        <v>0</v>
      </c>
      <c r="BU49" s="19">
        <v>0</v>
      </c>
      <c r="BV49" s="19">
        <v>0</v>
      </c>
      <c r="BW49" s="19">
        <v>0</v>
      </c>
      <c r="BX49" s="19">
        <v>0</v>
      </c>
      <c r="BY49" s="19">
        <v>0</v>
      </c>
      <c r="BZ49" s="19">
        <v>0</v>
      </c>
      <c r="CA49" s="18" t="str">
        <f t="shared" si="2"/>
        <v>05</v>
      </c>
      <c r="CB49" s="18" t="s">
        <v>25</v>
      </c>
      <c r="CC49" s="18">
        <f t="shared" si="0"/>
        <v>137</v>
      </c>
      <c r="CD49" s="16" t="str">
        <f t="shared" si="3"/>
        <v>7B010189AB012800650066006700680069006A006B006C05EC006E00C900CA00CB00CC00CD00CE00CF00D000D100D2012D012E012F0130013101320133013401350136019101920193019401950196019701980199019A000000000000000000000000000000000000000000000000000000000000000000000000000000000000000000000000057D</v>
      </c>
      <c r="CE49" s="95">
        <v>48</v>
      </c>
      <c r="CF49" s="21"/>
      <c r="CG49" s="18" t="str">
        <f t="shared" si="4"/>
        <v>00</v>
      </c>
      <c r="CH49" s="18">
        <f t="shared" si="5"/>
        <v>0</v>
      </c>
      <c r="CI49" s="20"/>
      <c r="CJ49" s="21"/>
    </row>
    <row r="50" spans="1:88" ht="49.5">
      <c r="A50" s="27"/>
      <c r="B50" s="171"/>
      <c r="C50" s="168"/>
      <c r="D50" s="104"/>
      <c r="E50" s="16">
        <v>3</v>
      </c>
      <c r="F50" s="101" t="str">
        <f t="shared" si="13"/>
        <v>65535</v>
      </c>
      <c r="G50" s="25" t="s">
        <v>72</v>
      </c>
      <c r="H50" s="18" t="s">
        <v>18</v>
      </c>
      <c r="I50" s="18">
        <v>1</v>
      </c>
      <c r="J50" s="18">
        <v>1</v>
      </c>
      <c r="K50" s="18">
        <v>89</v>
      </c>
      <c r="L50" s="18" t="s">
        <v>530</v>
      </c>
      <c r="M50" s="18">
        <v>1</v>
      </c>
      <c r="N50" s="18">
        <v>28</v>
      </c>
      <c r="O50" s="19">
        <v>65</v>
      </c>
      <c r="P50" s="19">
        <v>66</v>
      </c>
      <c r="Q50" s="19">
        <v>67</v>
      </c>
      <c r="R50" s="19">
        <v>68</v>
      </c>
      <c r="S50" s="19">
        <v>69</v>
      </c>
      <c r="T50" s="19" t="s">
        <v>507</v>
      </c>
      <c r="U50" s="19" t="s">
        <v>508</v>
      </c>
      <c r="V50" s="19" t="s">
        <v>509</v>
      </c>
      <c r="W50" s="26" t="str">
        <f t="shared" si="22"/>
        <v>FFFF</v>
      </c>
      <c r="X50" s="19" t="s">
        <v>511</v>
      </c>
      <c r="Y50" s="19" t="s">
        <v>512</v>
      </c>
      <c r="Z50" s="19" t="s">
        <v>513</v>
      </c>
      <c r="AA50" s="19" t="s">
        <v>514</v>
      </c>
      <c r="AB50" s="19" t="s">
        <v>515</v>
      </c>
      <c r="AC50" s="19" t="s">
        <v>516</v>
      </c>
      <c r="AD50" s="19" t="s">
        <v>517</v>
      </c>
      <c r="AE50" s="19" t="s">
        <v>518</v>
      </c>
      <c r="AF50" s="19" t="s">
        <v>519</v>
      </c>
      <c r="AG50" s="19" t="s">
        <v>520</v>
      </c>
      <c r="AH50" s="19" t="s">
        <v>521</v>
      </c>
      <c r="AI50" s="19" t="s">
        <v>522</v>
      </c>
      <c r="AJ50" s="19" t="s">
        <v>523</v>
      </c>
      <c r="AK50" s="19" t="s">
        <v>524</v>
      </c>
      <c r="AL50" s="19">
        <v>130</v>
      </c>
      <c r="AM50" s="19">
        <v>131</v>
      </c>
      <c r="AN50" s="19">
        <v>132</v>
      </c>
      <c r="AO50" s="19">
        <v>133</v>
      </c>
      <c r="AP50" s="19">
        <v>134</v>
      </c>
      <c r="AQ50" s="19">
        <v>135</v>
      </c>
      <c r="AR50" s="19">
        <v>136</v>
      </c>
      <c r="AS50" s="19">
        <v>191</v>
      </c>
      <c r="AT50" s="19">
        <v>192</v>
      </c>
      <c r="AU50" s="19">
        <v>193</v>
      </c>
      <c r="AV50" s="19">
        <v>194</v>
      </c>
      <c r="AW50" s="19">
        <v>195</v>
      </c>
      <c r="AX50" s="19">
        <v>196</v>
      </c>
      <c r="AY50" s="19">
        <v>197</v>
      </c>
      <c r="AZ50" s="19">
        <v>198</v>
      </c>
      <c r="BA50" s="19">
        <v>199</v>
      </c>
      <c r="BB50" s="19" t="s">
        <v>525</v>
      </c>
      <c r="BC50" s="19">
        <v>0</v>
      </c>
      <c r="BD50" s="19">
        <v>0</v>
      </c>
      <c r="BE50" s="19">
        <v>0</v>
      </c>
      <c r="BF50" s="19">
        <v>0</v>
      </c>
      <c r="BG50" s="19">
        <v>0</v>
      </c>
      <c r="BH50" s="19">
        <v>0</v>
      </c>
      <c r="BI50" s="19">
        <v>0</v>
      </c>
      <c r="BJ50" s="19">
        <v>0</v>
      </c>
      <c r="BK50" s="19">
        <v>0</v>
      </c>
      <c r="BL50" s="19">
        <v>0</v>
      </c>
      <c r="BM50" s="19">
        <v>0</v>
      </c>
      <c r="BN50" s="19">
        <v>0</v>
      </c>
      <c r="BO50" s="19">
        <v>0</v>
      </c>
      <c r="BP50" s="19">
        <v>0</v>
      </c>
      <c r="BQ50" s="19">
        <v>0</v>
      </c>
      <c r="BR50" s="19">
        <v>0</v>
      </c>
      <c r="BS50" s="19">
        <v>0</v>
      </c>
      <c r="BT50" s="19">
        <v>0</v>
      </c>
      <c r="BU50" s="19">
        <v>0</v>
      </c>
      <c r="BV50" s="19">
        <v>0</v>
      </c>
      <c r="BW50" s="19">
        <v>0</v>
      </c>
      <c r="BX50" s="19">
        <v>0</v>
      </c>
      <c r="BY50" s="19">
        <v>0</v>
      </c>
      <c r="BZ50" s="19">
        <v>0</v>
      </c>
      <c r="CA50" s="18" t="str">
        <f t="shared" si="2"/>
        <v>40</v>
      </c>
      <c r="CB50" s="18" t="s">
        <v>25</v>
      </c>
      <c r="CC50" s="18">
        <f t="shared" si="0"/>
        <v>137</v>
      </c>
      <c r="CD50" s="16" t="str">
        <f t="shared" si="3"/>
        <v>7B010189AB012800650066006700680069006A006B006CFFFF006E00C900CA00CB00CC00CD00CE00CF00D000D100D2012D012E012F0130013101320133013401350136019101920193019401950196019701980199019A000000000000000000000000000000000000000000000000000000000000000000000000000000000000000000000000407D</v>
      </c>
      <c r="CE50" s="95">
        <v>49</v>
      </c>
      <c r="CF50" s="21"/>
      <c r="CG50" s="18" t="str">
        <f t="shared" si="4"/>
        <v>00</v>
      </c>
      <c r="CH50" s="18">
        <f t="shared" si="5"/>
        <v>0</v>
      </c>
      <c r="CI50" s="20"/>
      <c r="CJ50" s="21"/>
    </row>
    <row r="51" spans="1:88" ht="49.5">
      <c r="A51" s="27"/>
      <c r="B51" s="169">
        <v>25</v>
      </c>
      <c r="C51" s="105" t="s">
        <v>531</v>
      </c>
      <c r="D51" s="104" t="s">
        <v>737</v>
      </c>
      <c r="E51" s="16">
        <v>1</v>
      </c>
      <c r="F51" s="101" t="str">
        <f t="shared" si="13"/>
        <v>00000</v>
      </c>
      <c r="G51" s="25">
        <v>0</v>
      </c>
      <c r="H51" s="18" t="s">
        <v>18</v>
      </c>
      <c r="I51" s="18">
        <v>1</v>
      </c>
      <c r="J51" s="18">
        <v>1</v>
      </c>
      <c r="K51" s="18">
        <v>89</v>
      </c>
      <c r="L51" s="18" t="s">
        <v>530</v>
      </c>
      <c r="M51" s="18">
        <v>1</v>
      </c>
      <c r="N51" s="18">
        <v>28</v>
      </c>
      <c r="O51" s="19">
        <v>65</v>
      </c>
      <c r="P51" s="19">
        <v>66</v>
      </c>
      <c r="Q51" s="19">
        <v>67</v>
      </c>
      <c r="R51" s="19">
        <v>68</v>
      </c>
      <c r="S51" s="19">
        <v>69</v>
      </c>
      <c r="T51" s="19" t="s">
        <v>507</v>
      </c>
      <c r="U51" s="19" t="s">
        <v>508</v>
      </c>
      <c r="V51" s="19" t="s">
        <v>509</v>
      </c>
      <c r="W51" s="19" t="s">
        <v>510</v>
      </c>
      <c r="X51" s="26">
        <f>G51</f>
        <v>0</v>
      </c>
      <c r="Y51" s="19" t="s">
        <v>512</v>
      </c>
      <c r="Z51" s="19" t="s">
        <v>513</v>
      </c>
      <c r="AA51" s="19" t="s">
        <v>514</v>
      </c>
      <c r="AB51" s="19" t="s">
        <v>515</v>
      </c>
      <c r="AC51" s="19" t="s">
        <v>516</v>
      </c>
      <c r="AD51" s="19" t="s">
        <v>517</v>
      </c>
      <c r="AE51" s="19" t="s">
        <v>518</v>
      </c>
      <c r="AF51" s="19" t="s">
        <v>519</v>
      </c>
      <c r="AG51" s="19" t="s">
        <v>520</v>
      </c>
      <c r="AH51" s="19" t="s">
        <v>521</v>
      </c>
      <c r="AI51" s="19" t="s">
        <v>522</v>
      </c>
      <c r="AJ51" s="19" t="s">
        <v>523</v>
      </c>
      <c r="AK51" s="19" t="s">
        <v>524</v>
      </c>
      <c r="AL51" s="19">
        <v>130</v>
      </c>
      <c r="AM51" s="19">
        <v>131</v>
      </c>
      <c r="AN51" s="19">
        <v>132</v>
      </c>
      <c r="AO51" s="19">
        <v>133</v>
      </c>
      <c r="AP51" s="19">
        <v>134</v>
      </c>
      <c r="AQ51" s="19">
        <v>135</v>
      </c>
      <c r="AR51" s="19">
        <v>136</v>
      </c>
      <c r="AS51" s="19">
        <v>191</v>
      </c>
      <c r="AT51" s="19">
        <v>192</v>
      </c>
      <c r="AU51" s="19">
        <v>193</v>
      </c>
      <c r="AV51" s="19">
        <v>194</v>
      </c>
      <c r="AW51" s="19">
        <v>195</v>
      </c>
      <c r="AX51" s="19">
        <v>196</v>
      </c>
      <c r="AY51" s="19">
        <v>197</v>
      </c>
      <c r="AZ51" s="19">
        <v>198</v>
      </c>
      <c r="BA51" s="19">
        <v>199</v>
      </c>
      <c r="BB51" s="19" t="s">
        <v>525</v>
      </c>
      <c r="BC51" s="19">
        <v>0</v>
      </c>
      <c r="BD51" s="19">
        <v>0</v>
      </c>
      <c r="BE51" s="19">
        <v>0</v>
      </c>
      <c r="BF51" s="19">
        <v>0</v>
      </c>
      <c r="BG51" s="19">
        <v>0</v>
      </c>
      <c r="BH51" s="19">
        <v>0</v>
      </c>
      <c r="BI51" s="19">
        <v>0</v>
      </c>
      <c r="BJ51" s="19">
        <v>0</v>
      </c>
      <c r="BK51" s="19">
        <v>0</v>
      </c>
      <c r="BL51" s="19">
        <v>0</v>
      </c>
      <c r="BM51" s="19">
        <v>0</v>
      </c>
      <c r="BN51" s="19">
        <v>0</v>
      </c>
      <c r="BO51" s="19">
        <v>0</v>
      </c>
      <c r="BP51" s="19">
        <v>0</v>
      </c>
      <c r="BQ51" s="19">
        <v>0</v>
      </c>
      <c r="BR51" s="19">
        <v>0</v>
      </c>
      <c r="BS51" s="19">
        <v>0</v>
      </c>
      <c r="BT51" s="19">
        <v>0</v>
      </c>
      <c r="BU51" s="19">
        <v>0</v>
      </c>
      <c r="BV51" s="19">
        <v>0</v>
      </c>
      <c r="BW51" s="19">
        <v>0</v>
      </c>
      <c r="BX51" s="19">
        <v>0</v>
      </c>
      <c r="BY51" s="19">
        <v>0</v>
      </c>
      <c r="BZ51" s="19">
        <v>0</v>
      </c>
      <c r="CA51" s="18" t="str">
        <f t="shared" si="2"/>
        <v>40</v>
      </c>
      <c r="CB51" s="18" t="s">
        <v>25</v>
      </c>
      <c r="CC51" s="18">
        <f t="shared" si="0"/>
        <v>137</v>
      </c>
      <c r="CD51" s="16" t="str">
        <f t="shared" si="3"/>
        <v>7B010189AB012800650066006700680069006A006B006C006D000000C900CA00CB00CC00CD00CE00CF00D000D100D2012D012E012F0130013101320133013401350136019101920193019401950196019701980199019A000000000000000000000000000000000000000000000000000000000000000000000000000000000000000000000000407D</v>
      </c>
      <c r="CE51" s="95">
        <v>50</v>
      </c>
      <c r="CF51" s="21"/>
      <c r="CG51" s="18" t="str">
        <f t="shared" si="4"/>
        <v>00</v>
      </c>
      <c r="CH51" s="18">
        <f t="shared" si="5"/>
        <v>0</v>
      </c>
      <c r="CI51" s="20"/>
      <c r="CJ51" s="21"/>
    </row>
    <row r="52" spans="1:88" ht="49.5">
      <c r="A52" s="27"/>
      <c r="B52" s="170"/>
      <c r="C52" s="167" t="s">
        <v>583</v>
      </c>
      <c r="D52" s="104"/>
      <c r="E52" s="16">
        <v>2</v>
      </c>
      <c r="F52" s="101" t="str">
        <f t="shared" si="13"/>
        <v>01516</v>
      </c>
      <c r="G52" s="25" t="s">
        <v>527</v>
      </c>
      <c r="H52" s="18" t="s">
        <v>18</v>
      </c>
      <c r="I52" s="18">
        <v>1</v>
      </c>
      <c r="J52" s="18">
        <v>1</v>
      </c>
      <c r="K52" s="18">
        <v>89</v>
      </c>
      <c r="L52" s="18" t="s">
        <v>530</v>
      </c>
      <c r="M52" s="18">
        <v>1</v>
      </c>
      <c r="N52" s="18">
        <v>28</v>
      </c>
      <c r="O52" s="19">
        <v>65</v>
      </c>
      <c r="P52" s="19">
        <v>66</v>
      </c>
      <c r="Q52" s="19">
        <v>67</v>
      </c>
      <c r="R52" s="19">
        <v>68</v>
      </c>
      <c r="S52" s="19">
        <v>69</v>
      </c>
      <c r="T52" s="19" t="s">
        <v>507</v>
      </c>
      <c r="U52" s="19" t="s">
        <v>508</v>
      </c>
      <c r="V52" s="19" t="s">
        <v>509</v>
      </c>
      <c r="W52" s="19" t="s">
        <v>510</v>
      </c>
      <c r="X52" s="26" t="str">
        <f t="shared" ref="X52:X53" si="23">G52</f>
        <v>05EC</v>
      </c>
      <c r="Y52" s="19" t="s">
        <v>512</v>
      </c>
      <c r="Z52" s="19" t="s">
        <v>513</v>
      </c>
      <c r="AA52" s="19" t="s">
        <v>514</v>
      </c>
      <c r="AB52" s="19" t="s">
        <v>515</v>
      </c>
      <c r="AC52" s="19" t="s">
        <v>516</v>
      </c>
      <c r="AD52" s="19" t="s">
        <v>517</v>
      </c>
      <c r="AE52" s="19" t="s">
        <v>518</v>
      </c>
      <c r="AF52" s="19" t="s">
        <v>519</v>
      </c>
      <c r="AG52" s="19" t="s">
        <v>520</v>
      </c>
      <c r="AH52" s="19" t="s">
        <v>521</v>
      </c>
      <c r="AI52" s="19" t="s">
        <v>522</v>
      </c>
      <c r="AJ52" s="19" t="s">
        <v>523</v>
      </c>
      <c r="AK52" s="19" t="s">
        <v>524</v>
      </c>
      <c r="AL52" s="19">
        <v>130</v>
      </c>
      <c r="AM52" s="19">
        <v>131</v>
      </c>
      <c r="AN52" s="19">
        <v>132</v>
      </c>
      <c r="AO52" s="19">
        <v>133</v>
      </c>
      <c r="AP52" s="19">
        <v>134</v>
      </c>
      <c r="AQ52" s="19">
        <v>135</v>
      </c>
      <c r="AR52" s="19">
        <v>136</v>
      </c>
      <c r="AS52" s="19">
        <v>191</v>
      </c>
      <c r="AT52" s="19">
        <v>192</v>
      </c>
      <c r="AU52" s="19">
        <v>193</v>
      </c>
      <c r="AV52" s="19">
        <v>194</v>
      </c>
      <c r="AW52" s="19">
        <v>195</v>
      </c>
      <c r="AX52" s="19">
        <v>196</v>
      </c>
      <c r="AY52" s="19">
        <v>197</v>
      </c>
      <c r="AZ52" s="19">
        <v>198</v>
      </c>
      <c r="BA52" s="19">
        <v>199</v>
      </c>
      <c r="BB52" s="19" t="s">
        <v>525</v>
      </c>
      <c r="BC52" s="19">
        <v>0</v>
      </c>
      <c r="BD52" s="19">
        <v>0</v>
      </c>
      <c r="BE52" s="19">
        <v>0</v>
      </c>
      <c r="BF52" s="19">
        <v>0</v>
      </c>
      <c r="BG52" s="19">
        <v>0</v>
      </c>
      <c r="BH52" s="19">
        <v>0</v>
      </c>
      <c r="BI52" s="19">
        <v>0</v>
      </c>
      <c r="BJ52" s="19">
        <v>0</v>
      </c>
      <c r="BK52" s="19">
        <v>0</v>
      </c>
      <c r="BL52" s="19">
        <v>0</v>
      </c>
      <c r="BM52" s="19">
        <v>0</v>
      </c>
      <c r="BN52" s="19">
        <v>0</v>
      </c>
      <c r="BO52" s="19">
        <v>0</v>
      </c>
      <c r="BP52" s="19">
        <v>0</v>
      </c>
      <c r="BQ52" s="19">
        <v>0</v>
      </c>
      <c r="BR52" s="19">
        <v>0</v>
      </c>
      <c r="BS52" s="19">
        <v>0</v>
      </c>
      <c r="BT52" s="19">
        <v>0</v>
      </c>
      <c r="BU52" s="19">
        <v>0</v>
      </c>
      <c r="BV52" s="19">
        <v>0</v>
      </c>
      <c r="BW52" s="19">
        <v>0</v>
      </c>
      <c r="BX52" s="19">
        <v>0</v>
      </c>
      <c r="BY52" s="19">
        <v>0</v>
      </c>
      <c r="BZ52" s="19">
        <v>0</v>
      </c>
      <c r="CA52" s="18" t="str">
        <f t="shared" si="2"/>
        <v>04</v>
      </c>
      <c r="CB52" s="18" t="s">
        <v>25</v>
      </c>
      <c r="CC52" s="18">
        <f t="shared" si="0"/>
        <v>137</v>
      </c>
      <c r="CD52" s="16" t="str">
        <f t="shared" si="3"/>
        <v>7B010189AB012800650066006700680069006A006B006C006D05EC00C900CA00CB00CC00CD00CE00CF00D000D100D2012D012E012F0130013101320133013401350136019101920193019401950196019701980199019A000000000000000000000000000000000000000000000000000000000000000000000000000000000000000000000000047D</v>
      </c>
      <c r="CE52" s="95">
        <v>51</v>
      </c>
      <c r="CF52" s="21"/>
      <c r="CG52" s="18" t="str">
        <f t="shared" si="4"/>
        <v>00</v>
      </c>
      <c r="CH52" s="18">
        <f t="shared" si="5"/>
        <v>0</v>
      </c>
      <c r="CI52" s="20"/>
      <c r="CJ52" s="21"/>
    </row>
    <row r="53" spans="1:88" ht="49.5">
      <c r="A53" s="27"/>
      <c r="B53" s="171"/>
      <c r="C53" s="168"/>
      <c r="D53" s="104"/>
      <c r="E53" s="16">
        <v>3</v>
      </c>
      <c r="F53" s="101" t="str">
        <f t="shared" si="13"/>
        <v>65535</v>
      </c>
      <c r="G53" s="25" t="s">
        <v>72</v>
      </c>
      <c r="H53" s="18" t="s">
        <v>18</v>
      </c>
      <c r="I53" s="18">
        <v>1</v>
      </c>
      <c r="J53" s="18">
        <v>1</v>
      </c>
      <c r="K53" s="18">
        <v>89</v>
      </c>
      <c r="L53" s="18" t="s">
        <v>530</v>
      </c>
      <c r="M53" s="18">
        <v>1</v>
      </c>
      <c r="N53" s="18">
        <v>28</v>
      </c>
      <c r="O53" s="19">
        <v>65</v>
      </c>
      <c r="P53" s="19">
        <v>66</v>
      </c>
      <c r="Q53" s="19">
        <v>67</v>
      </c>
      <c r="R53" s="19">
        <v>68</v>
      </c>
      <c r="S53" s="19">
        <v>69</v>
      </c>
      <c r="T53" s="19" t="s">
        <v>507</v>
      </c>
      <c r="U53" s="19" t="s">
        <v>508</v>
      </c>
      <c r="V53" s="19" t="s">
        <v>509</v>
      </c>
      <c r="W53" s="19" t="s">
        <v>510</v>
      </c>
      <c r="X53" s="26" t="str">
        <f t="shared" si="23"/>
        <v>FFFF</v>
      </c>
      <c r="Y53" s="19" t="s">
        <v>512</v>
      </c>
      <c r="Z53" s="19" t="s">
        <v>513</v>
      </c>
      <c r="AA53" s="19" t="s">
        <v>514</v>
      </c>
      <c r="AB53" s="19" t="s">
        <v>515</v>
      </c>
      <c r="AC53" s="19" t="s">
        <v>516</v>
      </c>
      <c r="AD53" s="19" t="s">
        <v>517</v>
      </c>
      <c r="AE53" s="19" t="s">
        <v>518</v>
      </c>
      <c r="AF53" s="19" t="s">
        <v>519</v>
      </c>
      <c r="AG53" s="19" t="s">
        <v>520</v>
      </c>
      <c r="AH53" s="19" t="s">
        <v>521</v>
      </c>
      <c r="AI53" s="19" t="s">
        <v>522</v>
      </c>
      <c r="AJ53" s="19" t="s">
        <v>523</v>
      </c>
      <c r="AK53" s="19" t="s">
        <v>524</v>
      </c>
      <c r="AL53" s="19">
        <v>130</v>
      </c>
      <c r="AM53" s="19">
        <v>131</v>
      </c>
      <c r="AN53" s="19">
        <v>132</v>
      </c>
      <c r="AO53" s="19">
        <v>133</v>
      </c>
      <c r="AP53" s="19">
        <v>134</v>
      </c>
      <c r="AQ53" s="19">
        <v>135</v>
      </c>
      <c r="AR53" s="19">
        <v>136</v>
      </c>
      <c r="AS53" s="19">
        <v>191</v>
      </c>
      <c r="AT53" s="19">
        <v>192</v>
      </c>
      <c r="AU53" s="19">
        <v>193</v>
      </c>
      <c r="AV53" s="19">
        <v>194</v>
      </c>
      <c r="AW53" s="19">
        <v>195</v>
      </c>
      <c r="AX53" s="19">
        <v>196</v>
      </c>
      <c r="AY53" s="19">
        <v>197</v>
      </c>
      <c r="AZ53" s="19">
        <v>198</v>
      </c>
      <c r="BA53" s="19">
        <v>199</v>
      </c>
      <c r="BB53" s="19" t="s">
        <v>525</v>
      </c>
      <c r="BC53" s="19">
        <v>0</v>
      </c>
      <c r="BD53" s="19">
        <v>0</v>
      </c>
      <c r="BE53" s="19">
        <v>0</v>
      </c>
      <c r="BF53" s="19">
        <v>0</v>
      </c>
      <c r="BG53" s="19">
        <v>0</v>
      </c>
      <c r="BH53" s="19">
        <v>0</v>
      </c>
      <c r="BI53" s="19">
        <v>0</v>
      </c>
      <c r="BJ53" s="19">
        <v>0</v>
      </c>
      <c r="BK53" s="19">
        <v>0</v>
      </c>
      <c r="BL53" s="19">
        <v>0</v>
      </c>
      <c r="BM53" s="19">
        <v>0</v>
      </c>
      <c r="BN53" s="19">
        <v>0</v>
      </c>
      <c r="BO53" s="19">
        <v>0</v>
      </c>
      <c r="BP53" s="19">
        <v>0</v>
      </c>
      <c r="BQ53" s="19">
        <v>0</v>
      </c>
      <c r="BR53" s="19">
        <v>0</v>
      </c>
      <c r="BS53" s="19">
        <v>0</v>
      </c>
      <c r="BT53" s="19">
        <v>0</v>
      </c>
      <c r="BU53" s="19">
        <v>0</v>
      </c>
      <c r="BV53" s="19">
        <v>0</v>
      </c>
      <c r="BW53" s="19">
        <v>0</v>
      </c>
      <c r="BX53" s="19">
        <v>0</v>
      </c>
      <c r="BY53" s="19">
        <v>0</v>
      </c>
      <c r="BZ53" s="19">
        <v>0</v>
      </c>
      <c r="CA53" s="18" t="str">
        <f t="shared" si="2"/>
        <v>15</v>
      </c>
      <c r="CB53" s="18" t="s">
        <v>25</v>
      </c>
      <c r="CC53" s="18">
        <f t="shared" si="0"/>
        <v>137</v>
      </c>
      <c r="CD53" s="16" t="str">
        <f t="shared" si="3"/>
        <v>7B010189AB012800650066006700680069006A006B006C006DFFFF00C900CA00CB00CC00CD00CE00CF00D000D100D2012D012E012F0130013101320133013401350136019101920193019401950196019701980199019A000000000000000000000000000000000000000000000000000000000000000000000000000000000000000000000000157D</v>
      </c>
      <c r="CE53" s="95">
        <v>52</v>
      </c>
      <c r="CF53" s="21"/>
      <c r="CG53" s="18" t="str">
        <f t="shared" si="4"/>
        <v>00</v>
      </c>
      <c r="CH53" s="18">
        <f t="shared" si="5"/>
        <v>0</v>
      </c>
      <c r="CI53" s="20"/>
      <c r="CJ53" s="21"/>
    </row>
    <row r="54" spans="1:88" ht="49.5">
      <c r="A54" s="27"/>
      <c r="B54" s="169">
        <v>27</v>
      </c>
      <c r="C54" s="105" t="s">
        <v>531</v>
      </c>
      <c r="D54" s="104" t="s">
        <v>737</v>
      </c>
      <c r="E54" s="16">
        <v>1</v>
      </c>
      <c r="F54" s="101" t="str">
        <f t="shared" si="13"/>
        <v>00000</v>
      </c>
      <c r="G54" s="25">
        <v>0</v>
      </c>
      <c r="H54" s="18" t="s">
        <v>18</v>
      </c>
      <c r="I54" s="18">
        <v>1</v>
      </c>
      <c r="J54" s="18">
        <v>1</v>
      </c>
      <c r="K54" s="18">
        <v>89</v>
      </c>
      <c r="L54" s="18" t="s">
        <v>530</v>
      </c>
      <c r="M54" s="18">
        <v>1</v>
      </c>
      <c r="N54" s="18">
        <v>28</v>
      </c>
      <c r="O54" s="19">
        <v>65</v>
      </c>
      <c r="P54" s="19">
        <v>66</v>
      </c>
      <c r="Q54" s="19">
        <v>67</v>
      </c>
      <c r="R54" s="19">
        <v>68</v>
      </c>
      <c r="S54" s="19">
        <v>69</v>
      </c>
      <c r="T54" s="19" t="s">
        <v>507</v>
      </c>
      <c r="U54" s="19" t="s">
        <v>508</v>
      </c>
      <c r="V54" s="19" t="s">
        <v>509</v>
      </c>
      <c r="W54" s="19" t="s">
        <v>510</v>
      </c>
      <c r="X54" s="19" t="s">
        <v>511</v>
      </c>
      <c r="Y54" s="26">
        <f>G54</f>
        <v>0</v>
      </c>
      <c r="Z54" s="19" t="s">
        <v>513</v>
      </c>
      <c r="AA54" s="19" t="s">
        <v>514</v>
      </c>
      <c r="AB54" s="19" t="s">
        <v>515</v>
      </c>
      <c r="AC54" s="19" t="s">
        <v>516</v>
      </c>
      <c r="AD54" s="19" t="s">
        <v>517</v>
      </c>
      <c r="AE54" s="19" t="s">
        <v>518</v>
      </c>
      <c r="AF54" s="19" t="s">
        <v>519</v>
      </c>
      <c r="AG54" s="19" t="s">
        <v>520</v>
      </c>
      <c r="AH54" s="19" t="s">
        <v>521</v>
      </c>
      <c r="AI54" s="19" t="s">
        <v>522</v>
      </c>
      <c r="AJ54" s="19" t="s">
        <v>523</v>
      </c>
      <c r="AK54" s="19" t="s">
        <v>524</v>
      </c>
      <c r="AL54" s="19">
        <v>130</v>
      </c>
      <c r="AM54" s="19">
        <v>131</v>
      </c>
      <c r="AN54" s="19">
        <v>132</v>
      </c>
      <c r="AO54" s="19">
        <v>133</v>
      </c>
      <c r="AP54" s="19">
        <v>134</v>
      </c>
      <c r="AQ54" s="19">
        <v>135</v>
      </c>
      <c r="AR54" s="19">
        <v>136</v>
      </c>
      <c r="AS54" s="19">
        <v>191</v>
      </c>
      <c r="AT54" s="19">
        <v>192</v>
      </c>
      <c r="AU54" s="19">
        <v>193</v>
      </c>
      <c r="AV54" s="19">
        <v>194</v>
      </c>
      <c r="AW54" s="19">
        <v>195</v>
      </c>
      <c r="AX54" s="19">
        <v>196</v>
      </c>
      <c r="AY54" s="19">
        <v>197</v>
      </c>
      <c r="AZ54" s="19">
        <v>198</v>
      </c>
      <c r="BA54" s="19">
        <v>199</v>
      </c>
      <c r="BB54" s="19" t="s">
        <v>525</v>
      </c>
      <c r="BC54" s="19">
        <v>0</v>
      </c>
      <c r="BD54" s="19">
        <v>0</v>
      </c>
      <c r="BE54" s="19">
        <v>0</v>
      </c>
      <c r="BF54" s="19">
        <v>0</v>
      </c>
      <c r="BG54" s="19">
        <v>0</v>
      </c>
      <c r="BH54" s="19">
        <v>0</v>
      </c>
      <c r="BI54" s="19">
        <v>0</v>
      </c>
      <c r="BJ54" s="19">
        <v>0</v>
      </c>
      <c r="BK54" s="19">
        <v>0</v>
      </c>
      <c r="BL54" s="19">
        <v>0</v>
      </c>
      <c r="BM54" s="19">
        <v>0</v>
      </c>
      <c r="BN54" s="19">
        <v>0</v>
      </c>
      <c r="BO54" s="19">
        <v>0</v>
      </c>
      <c r="BP54" s="19">
        <v>0</v>
      </c>
      <c r="BQ54" s="19">
        <v>0</v>
      </c>
      <c r="BR54" s="19">
        <v>0</v>
      </c>
      <c r="BS54" s="19">
        <v>0</v>
      </c>
      <c r="BT54" s="19">
        <v>0</v>
      </c>
      <c r="BU54" s="19">
        <v>0</v>
      </c>
      <c r="BV54" s="19">
        <v>0</v>
      </c>
      <c r="BW54" s="19">
        <v>0</v>
      </c>
      <c r="BX54" s="19">
        <v>0</v>
      </c>
      <c r="BY54" s="19">
        <v>0</v>
      </c>
      <c r="BZ54" s="19">
        <v>0</v>
      </c>
      <c r="CA54" s="18" t="str">
        <f t="shared" si="2"/>
        <v>45</v>
      </c>
      <c r="CB54" s="18" t="s">
        <v>25</v>
      </c>
      <c r="CC54" s="18">
        <f t="shared" si="0"/>
        <v>137</v>
      </c>
      <c r="CD54" s="16" t="str">
        <f t="shared" si="3"/>
        <v>7B010189AB012800650066006700680069006A006B006C006D006E000000CA00CB00CC00CD00CE00CF00D000D100D2012D012E012F0130013101320133013401350136019101920193019401950196019701980199019A000000000000000000000000000000000000000000000000000000000000000000000000000000000000000000000000457D</v>
      </c>
      <c r="CE54" s="95">
        <v>53</v>
      </c>
      <c r="CF54" s="21"/>
      <c r="CG54" s="18" t="str">
        <f t="shared" si="4"/>
        <v>00</v>
      </c>
      <c r="CH54" s="18">
        <f t="shared" si="5"/>
        <v>0</v>
      </c>
      <c r="CI54" s="20"/>
      <c r="CJ54" s="21"/>
    </row>
    <row r="55" spans="1:88" ht="49.5">
      <c r="A55" s="27"/>
      <c r="B55" s="170"/>
      <c r="C55" s="167" t="s">
        <v>584</v>
      </c>
      <c r="D55" s="104"/>
      <c r="E55" s="16">
        <v>2</v>
      </c>
      <c r="F55" s="101" t="str">
        <f t="shared" si="13"/>
        <v>01516</v>
      </c>
      <c r="G55" s="25" t="s">
        <v>527</v>
      </c>
      <c r="H55" s="18" t="s">
        <v>18</v>
      </c>
      <c r="I55" s="18">
        <v>1</v>
      </c>
      <c r="J55" s="18">
        <v>1</v>
      </c>
      <c r="K55" s="18">
        <v>89</v>
      </c>
      <c r="L55" s="18" t="s">
        <v>530</v>
      </c>
      <c r="M55" s="18">
        <v>1</v>
      </c>
      <c r="N55" s="18">
        <v>28</v>
      </c>
      <c r="O55" s="19">
        <v>65</v>
      </c>
      <c r="P55" s="19">
        <v>66</v>
      </c>
      <c r="Q55" s="19">
        <v>67</v>
      </c>
      <c r="R55" s="19">
        <v>68</v>
      </c>
      <c r="S55" s="19">
        <v>69</v>
      </c>
      <c r="T55" s="19" t="s">
        <v>507</v>
      </c>
      <c r="U55" s="19" t="s">
        <v>508</v>
      </c>
      <c r="V55" s="19" t="s">
        <v>509</v>
      </c>
      <c r="W55" s="19" t="s">
        <v>510</v>
      </c>
      <c r="X55" s="19" t="s">
        <v>511</v>
      </c>
      <c r="Y55" s="26" t="str">
        <f t="shared" ref="Y55:Y56" si="24">G55</f>
        <v>05EC</v>
      </c>
      <c r="Z55" s="19" t="s">
        <v>513</v>
      </c>
      <c r="AA55" s="19" t="s">
        <v>514</v>
      </c>
      <c r="AB55" s="19" t="s">
        <v>515</v>
      </c>
      <c r="AC55" s="19" t="s">
        <v>516</v>
      </c>
      <c r="AD55" s="19" t="s">
        <v>517</v>
      </c>
      <c r="AE55" s="19" t="s">
        <v>518</v>
      </c>
      <c r="AF55" s="19" t="s">
        <v>519</v>
      </c>
      <c r="AG55" s="19" t="s">
        <v>520</v>
      </c>
      <c r="AH55" s="19" t="s">
        <v>521</v>
      </c>
      <c r="AI55" s="19" t="s">
        <v>522</v>
      </c>
      <c r="AJ55" s="19" t="s">
        <v>523</v>
      </c>
      <c r="AK55" s="19" t="s">
        <v>524</v>
      </c>
      <c r="AL55" s="19">
        <v>130</v>
      </c>
      <c r="AM55" s="19">
        <v>131</v>
      </c>
      <c r="AN55" s="19">
        <v>132</v>
      </c>
      <c r="AO55" s="19">
        <v>133</v>
      </c>
      <c r="AP55" s="19">
        <v>134</v>
      </c>
      <c r="AQ55" s="19">
        <v>135</v>
      </c>
      <c r="AR55" s="19">
        <v>136</v>
      </c>
      <c r="AS55" s="19">
        <v>191</v>
      </c>
      <c r="AT55" s="19">
        <v>192</v>
      </c>
      <c r="AU55" s="19">
        <v>193</v>
      </c>
      <c r="AV55" s="19">
        <v>194</v>
      </c>
      <c r="AW55" s="19">
        <v>195</v>
      </c>
      <c r="AX55" s="19">
        <v>196</v>
      </c>
      <c r="AY55" s="19">
        <v>197</v>
      </c>
      <c r="AZ55" s="19">
        <v>198</v>
      </c>
      <c r="BA55" s="19">
        <v>199</v>
      </c>
      <c r="BB55" s="19" t="s">
        <v>525</v>
      </c>
      <c r="BC55" s="19">
        <v>0</v>
      </c>
      <c r="BD55" s="19">
        <v>0</v>
      </c>
      <c r="BE55" s="19">
        <v>0</v>
      </c>
      <c r="BF55" s="19">
        <v>0</v>
      </c>
      <c r="BG55" s="19">
        <v>0</v>
      </c>
      <c r="BH55" s="19">
        <v>0</v>
      </c>
      <c r="BI55" s="19">
        <v>0</v>
      </c>
      <c r="BJ55" s="19">
        <v>0</v>
      </c>
      <c r="BK55" s="19">
        <v>0</v>
      </c>
      <c r="BL55" s="19">
        <v>0</v>
      </c>
      <c r="BM55" s="19">
        <v>0</v>
      </c>
      <c r="BN55" s="19">
        <v>0</v>
      </c>
      <c r="BO55" s="19">
        <v>0</v>
      </c>
      <c r="BP55" s="19">
        <v>0</v>
      </c>
      <c r="BQ55" s="19">
        <v>0</v>
      </c>
      <c r="BR55" s="19">
        <v>0</v>
      </c>
      <c r="BS55" s="19">
        <v>0</v>
      </c>
      <c r="BT55" s="19">
        <v>0</v>
      </c>
      <c r="BU55" s="19">
        <v>0</v>
      </c>
      <c r="BV55" s="19">
        <v>0</v>
      </c>
      <c r="BW55" s="19">
        <v>0</v>
      </c>
      <c r="BX55" s="19">
        <v>0</v>
      </c>
      <c r="BY55" s="19">
        <v>0</v>
      </c>
      <c r="BZ55" s="19">
        <v>0</v>
      </c>
      <c r="CA55" s="18" t="str">
        <f t="shared" si="2"/>
        <v>51</v>
      </c>
      <c r="CB55" s="18" t="s">
        <v>25</v>
      </c>
      <c r="CC55" s="18">
        <f t="shared" si="0"/>
        <v>137</v>
      </c>
      <c r="CD55" s="16" t="str">
        <f t="shared" si="3"/>
        <v>7B010189AB012800650066006700680069006A006B006C006D006E05EC00CA00CB00CC00CD00CE00CF00D000D100D2012D012E012F0130013101320133013401350136019101920193019401950196019701980199019A000000000000000000000000000000000000000000000000000000000000000000000000000000000000000000000000517D</v>
      </c>
      <c r="CE55" s="95">
        <v>54</v>
      </c>
      <c r="CF55" s="21"/>
      <c r="CG55" s="18" t="str">
        <f t="shared" si="4"/>
        <v>00</v>
      </c>
      <c r="CH55" s="18">
        <f t="shared" si="5"/>
        <v>0</v>
      </c>
      <c r="CI55" s="20"/>
      <c r="CJ55" s="21"/>
    </row>
    <row r="56" spans="1:88" ht="49.5">
      <c r="A56" s="27"/>
      <c r="B56" s="171"/>
      <c r="C56" s="168"/>
      <c r="D56" s="104"/>
      <c r="E56" s="16">
        <v>3</v>
      </c>
      <c r="F56" s="101" t="str">
        <f t="shared" si="13"/>
        <v>65535</v>
      </c>
      <c r="G56" s="25" t="s">
        <v>72</v>
      </c>
      <c r="H56" s="18" t="s">
        <v>18</v>
      </c>
      <c r="I56" s="18">
        <v>1</v>
      </c>
      <c r="J56" s="18">
        <v>1</v>
      </c>
      <c r="K56" s="18">
        <v>89</v>
      </c>
      <c r="L56" s="18" t="s">
        <v>530</v>
      </c>
      <c r="M56" s="18">
        <v>1</v>
      </c>
      <c r="N56" s="18">
        <v>28</v>
      </c>
      <c r="O56" s="19">
        <v>65</v>
      </c>
      <c r="P56" s="19">
        <v>66</v>
      </c>
      <c r="Q56" s="19">
        <v>67</v>
      </c>
      <c r="R56" s="19">
        <v>68</v>
      </c>
      <c r="S56" s="19">
        <v>69</v>
      </c>
      <c r="T56" s="19" t="s">
        <v>507</v>
      </c>
      <c r="U56" s="19" t="s">
        <v>508</v>
      </c>
      <c r="V56" s="19" t="s">
        <v>509</v>
      </c>
      <c r="W56" s="19" t="s">
        <v>510</v>
      </c>
      <c r="X56" s="19" t="s">
        <v>511</v>
      </c>
      <c r="Y56" s="26" t="str">
        <f t="shared" si="24"/>
        <v>FFFF</v>
      </c>
      <c r="Z56" s="19" t="s">
        <v>513</v>
      </c>
      <c r="AA56" s="19" t="s">
        <v>514</v>
      </c>
      <c r="AB56" s="19" t="s">
        <v>515</v>
      </c>
      <c r="AC56" s="19" t="s">
        <v>516</v>
      </c>
      <c r="AD56" s="19" t="s">
        <v>517</v>
      </c>
      <c r="AE56" s="19" t="s">
        <v>518</v>
      </c>
      <c r="AF56" s="19" t="s">
        <v>519</v>
      </c>
      <c r="AG56" s="19" t="s">
        <v>520</v>
      </c>
      <c r="AH56" s="19" t="s">
        <v>521</v>
      </c>
      <c r="AI56" s="19" t="s">
        <v>522</v>
      </c>
      <c r="AJ56" s="19" t="s">
        <v>523</v>
      </c>
      <c r="AK56" s="19" t="s">
        <v>524</v>
      </c>
      <c r="AL56" s="19">
        <v>130</v>
      </c>
      <c r="AM56" s="19">
        <v>131</v>
      </c>
      <c r="AN56" s="19">
        <v>132</v>
      </c>
      <c r="AO56" s="19">
        <v>133</v>
      </c>
      <c r="AP56" s="19">
        <v>134</v>
      </c>
      <c r="AQ56" s="19">
        <v>135</v>
      </c>
      <c r="AR56" s="19">
        <v>136</v>
      </c>
      <c r="AS56" s="19">
        <v>191</v>
      </c>
      <c r="AT56" s="19">
        <v>192</v>
      </c>
      <c r="AU56" s="19">
        <v>193</v>
      </c>
      <c r="AV56" s="19">
        <v>194</v>
      </c>
      <c r="AW56" s="19">
        <v>195</v>
      </c>
      <c r="AX56" s="19">
        <v>196</v>
      </c>
      <c r="AY56" s="19">
        <v>197</v>
      </c>
      <c r="AZ56" s="19">
        <v>198</v>
      </c>
      <c r="BA56" s="19">
        <v>199</v>
      </c>
      <c r="BB56" s="19" t="s">
        <v>525</v>
      </c>
      <c r="BC56" s="19">
        <v>0</v>
      </c>
      <c r="BD56" s="19">
        <v>0</v>
      </c>
      <c r="BE56" s="19">
        <v>0</v>
      </c>
      <c r="BF56" s="19">
        <v>0</v>
      </c>
      <c r="BG56" s="19">
        <v>0</v>
      </c>
      <c r="BH56" s="19">
        <v>0</v>
      </c>
      <c r="BI56" s="19">
        <v>0</v>
      </c>
      <c r="BJ56" s="19">
        <v>0</v>
      </c>
      <c r="BK56" s="19">
        <v>0</v>
      </c>
      <c r="BL56" s="19">
        <v>0</v>
      </c>
      <c r="BM56" s="19">
        <v>0</v>
      </c>
      <c r="BN56" s="19">
        <v>0</v>
      </c>
      <c r="BO56" s="19">
        <v>0</v>
      </c>
      <c r="BP56" s="19">
        <v>0</v>
      </c>
      <c r="BQ56" s="19">
        <v>0</v>
      </c>
      <c r="BR56" s="19">
        <v>0</v>
      </c>
      <c r="BS56" s="19">
        <v>0</v>
      </c>
      <c r="BT56" s="19">
        <v>0</v>
      </c>
      <c r="BU56" s="19">
        <v>0</v>
      </c>
      <c r="BV56" s="19">
        <v>0</v>
      </c>
      <c r="BW56" s="19">
        <v>0</v>
      </c>
      <c r="BX56" s="19">
        <v>0</v>
      </c>
      <c r="BY56" s="19">
        <v>0</v>
      </c>
      <c r="BZ56" s="19">
        <v>0</v>
      </c>
      <c r="CA56" s="18" t="str">
        <f t="shared" si="2"/>
        <v>44</v>
      </c>
      <c r="CB56" s="18" t="s">
        <v>25</v>
      </c>
      <c r="CC56" s="18">
        <f t="shared" si="0"/>
        <v>137</v>
      </c>
      <c r="CD56" s="16" t="str">
        <f t="shared" si="3"/>
        <v>7B010189AB012800650066006700680069006A006B006C006D006EFFFF00CA00CB00CC00CD00CE00CF00D000D100D2012D012E012F0130013101320133013401350136019101920193019401950196019701980199019A000000000000000000000000000000000000000000000000000000000000000000000000000000000000000000000000447D</v>
      </c>
      <c r="CE56" s="95">
        <v>55</v>
      </c>
      <c r="CF56" s="21"/>
      <c r="CG56" s="18" t="str">
        <f t="shared" si="4"/>
        <v>00</v>
      </c>
      <c r="CH56" s="18">
        <f t="shared" si="5"/>
        <v>0</v>
      </c>
      <c r="CI56" s="20"/>
      <c r="CJ56" s="21"/>
    </row>
    <row r="57" spans="1:88" ht="49.5">
      <c r="A57" s="27"/>
      <c r="B57" s="169">
        <v>29</v>
      </c>
      <c r="C57" s="105" t="s">
        <v>531</v>
      </c>
      <c r="D57" s="104" t="s">
        <v>737</v>
      </c>
      <c r="E57" s="16">
        <v>1</v>
      </c>
      <c r="F57" s="101" t="str">
        <f t="shared" si="13"/>
        <v>00000</v>
      </c>
      <c r="G57" s="25">
        <v>0</v>
      </c>
      <c r="H57" s="18" t="s">
        <v>18</v>
      </c>
      <c r="I57" s="18">
        <v>1</v>
      </c>
      <c r="J57" s="18">
        <v>1</v>
      </c>
      <c r="K57" s="18">
        <v>89</v>
      </c>
      <c r="L57" s="18" t="s">
        <v>530</v>
      </c>
      <c r="M57" s="18">
        <v>1</v>
      </c>
      <c r="N57" s="18">
        <v>28</v>
      </c>
      <c r="O57" s="19">
        <v>65</v>
      </c>
      <c r="P57" s="19">
        <v>66</v>
      </c>
      <c r="Q57" s="19">
        <v>67</v>
      </c>
      <c r="R57" s="19">
        <v>68</v>
      </c>
      <c r="S57" s="19">
        <v>69</v>
      </c>
      <c r="T57" s="19" t="s">
        <v>507</v>
      </c>
      <c r="U57" s="19" t="s">
        <v>508</v>
      </c>
      <c r="V57" s="19" t="s">
        <v>509</v>
      </c>
      <c r="W57" s="19" t="s">
        <v>510</v>
      </c>
      <c r="X57" s="19" t="s">
        <v>511</v>
      </c>
      <c r="Y57" s="19" t="s">
        <v>512</v>
      </c>
      <c r="Z57" s="26">
        <f>G57</f>
        <v>0</v>
      </c>
      <c r="AA57" s="19" t="s">
        <v>514</v>
      </c>
      <c r="AB57" s="19" t="s">
        <v>515</v>
      </c>
      <c r="AC57" s="19" t="s">
        <v>516</v>
      </c>
      <c r="AD57" s="19" t="s">
        <v>517</v>
      </c>
      <c r="AE57" s="19" t="s">
        <v>518</v>
      </c>
      <c r="AF57" s="19" t="s">
        <v>519</v>
      </c>
      <c r="AG57" s="19" t="s">
        <v>520</v>
      </c>
      <c r="AH57" s="19" t="s">
        <v>521</v>
      </c>
      <c r="AI57" s="19" t="s">
        <v>522</v>
      </c>
      <c r="AJ57" s="19" t="s">
        <v>523</v>
      </c>
      <c r="AK57" s="19" t="s">
        <v>524</v>
      </c>
      <c r="AL57" s="19">
        <v>130</v>
      </c>
      <c r="AM57" s="19">
        <v>131</v>
      </c>
      <c r="AN57" s="19">
        <v>132</v>
      </c>
      <c r="AO57" s="19">
        <v>133</v>
      </c>
      <c r="AP57" s="19">
        <v>134</v>
      </c>
      <c r="AQ57" s="19">
        <v>135</v>
      </c>
      <c r="AR57" s="19">
        <v>136</v>
      </c>
      <c r="AS57" s="19">
        <v>191</v>
      </c>
      <c r="AT57" s="19">
        <v>192</v>
      </c>
      <c r="AU57" s="19">
        <v>193</v>
      </c>
      <c r="AV57" s="19">
        <v>194</v>
      </c>
      <c r="AW57" s="19">
        <v>195</v>
      </c>
      <c r="AX57" s="19">
        <v>196</v>
      </c>
      <c r="AY57" s="19">
        <v>197</v>
      </c>
      <c r="AZ57" s="19">
        <v>198</v>
      </c>
      <c r="BA57" s="19">
        <v>199</v>
      </c>
      <c r="BB57" s="19" t="s">
        <v>525</v>
      </c>
      <c r="BC57" s="19">
        <v>0</v>
      </c>
      <c r="BD57" s="19">
        <v>0</v>
      </c>
      <c r="BE57" s="19">
        <v>0</v>
      </c>
      <c r="BF57" s="19">
        <v>0</v>
      </c>
      <c r="BG57" s="19">
        <v>0</v>
      </c>
      <c r="BH57" s="19">
        <v>0</v>
      </c>
      <c r="BI57" s="19">
        <v>0</v>
      </c>
      <c r="BJ57" s="19">
        <v>0</v>
      </c>
      <c r="BK57" s="19">
        <v>0</v>
      </c>
      <c r="BL57" s="19">
        <v>0</v>
      </c>
      <c r="BM57" s="19">
        <v>0</v>
      </c>
      <c r="BN57" s="19">
        <v>0</v>
      </c>
      <c r="BO57" s="19">
        <v>0</v>
      </c>
      <c r="BP57" s="19">
        <v>0</v>
      </c>
      <c r="BQ57" s="19">
        <v>0</v>
      </c>
      <c r="BR57" s="19">
        <v>0</v>
      </c>
      <c r="BS57" s="19">
        <v>0</v>
      </c>
      <c r="BT57" s="19">
        <v>0</v>
      </c>
      <c r="BU57" s="19">
        <v>0</v>
      </c>
      <c r="BV57" s="19">
        <v>0</v>
      </c>
      <c r="BW57" s="19">
        <v>0</v>
      </c>
      <c r="BX57" s="19">
        <v>0</v>
      </c>
      <c r="BY57" s="19">
        <v>0</v>
      </c>
      <c r="BZ57" s="19">
        <v>0</v>
      </c>
      <c r="CA57" s="18" t="str">
        <f t="shared" si="2"/>
        <v>44</v>
      </c>
      <c r="CB57" s="18" t="s">
        <v>25</v>
      </c>
      <c r="CC57" s="18">
        <f t="shared" si="0"/>
        <v>137</v>
      </c>
      <c r="CD57" s="16" t="str">
        <f t="shared" si="3"/>
        <v>7B010189AB012800650066006700680069006A006B006C006D006E00C9000000CB00CC00CD00CE00CF00D000D100D2012D012E012F0130013101320133013401350136019101920193019401950196019701980199019A000000000000000000000000000000000000000000000000000000000000000000000000000000000000000000000000447D</v>
      </c>
      <c r="CE57" s="95">
        <v>56</v>
      </c>
      <c r="CF57" s="21"/>
      <c r="CG57" s="18" t="str">
        <f t="shared" si="4"/>
        <v>00</v>
      </c>
      <c r="CH57" s="18">
        <f t="shared" si="5"/>
        <v>0</v>
      </c>
      <c r="CI57" s="20"/>
      <c r="CJ57" s="21"/>
    </row>
    <row r="58" spans="1:88" ht="49.5">
      <c r="A58" s="27"/>
      <c r="B58" s="170"/>
      <c r="C58" s="167" t="s">
        <v>585</v>
      </c>
      <c r="D58" s="104"/>
      <c r="E58" s="16">
        <v>2</v>
      </c>
      <c r="F58" s="101" t="str">
        <f t="shared" si="13"/>
        <v>01516</v>
      </c>
      <c r="G58" s="25" t="s">
        <v>527</v>
      </c>
      <c r="H58" s="18" t="s">
        <v>18</v>
      </c>
      <c r="I58" s="18">
        <v>1</v>
      </c>
      <c r="J58" s="18">
        <v>1</v>
      </c>
      <c r="K58" s="18">
        <v>89</v>
      </c>
      <c r="L58" s="18" t="s">
        <v>530</v>
      </c>
      <c r="M58" s="18">
        <v>1</v>
      </c>
      <c r="N58" s="18">
        <v>28</v>
      </c>
      <c r="O58" s="19">
        <v>65</v>
      </c>
      <c r="P58" s="19">
        <v>66</v>
      </c>
      <c r="Q58" s="19">
        <v>67</v>
      </c>
      <c r="R58" s="19">
        <v>68</v>
      </c>
      <c r="S58" s="19">
        <v>69</v>
      </c>
      <c r="T58" s="19" t="s">
        <v>507</v>
      </c>
      <c r="U58" s="19" t="s">
        <v>508</v>
      </c>
      <c r="V58" s="19" t="s">
        <v>509</v>
      </c>
      <c r="W58" s="19" t="s">
        <v>510</v>
      </c>
      <c r="X58" s="19" t="s">
        <v>511</v>
      </c>
      <c r="Y58" s="19" t="s">
        <v>512</v>
      </c>
      <c r="Z58" s="26" t="str">
        <f t="shared" ref="Z58:Z59" si="25">G58</f>
        <v>05EC</v>
      </c>
      <c r="AA58" s="19" t="s">
        <v>514</v>
      </c>
      <c r="AB58" s="19" t="s">
        <v>515</v>
      </c>
      <c r="AC58" s="19" t="s">
        <v>516</v>
      </c>
      <c r="AD58" s="19" t="s">
        <v>517</v>
      </c>
      <c r="AE58" s="19" t="s">
        <v>518</v>
      </c>
      <c r="AF58" s="19" t="s">
        <v>519</v>
      </c>
      <c r="AG58" s="19" t="s">
        <v>520</v>
      </c>
      <c r="AH58" s="19" t="s">
        <v>521</v>
      </c>
      <c r="AI58" s="19" t="s">
        <v>522</v>
      </c>
      <c r="AJ58" s="19" t="s">
        <v>523</v>
      </c>
      <c r="AK58" s="19" t="s">
        <v>524</v>
      </c>
      <c r="AL58" s="19">
        <v>130</v>
      </c>
      <c r="AM58" s="19">
        <v>131</v>
      </c>
      <c r="AN58" s="19">
        <v>132</v>
      </c>
      <c r="AO58" s="19">
        <v>133</v>
      </c>
      <c r="AP58" s="19">
        <v>134</v>
      </c>
      <c r="AQ58" s="19">
        <v>135</v>
      </c>
      <c r="AR58" s="19">
        <v>136</v>
      </c>
      <c r="AS58" s="19">
        <v>191</v>
      </c>
      <c r="AT58" s="19">
        <v>192</v>
      </c>
      <c r="AU58" s="19">
        <v>193</v>
      </c>
      <c r="AV58" s="19">
        <v>194</v>
      </c>
      <c r="AW58" s="19">
        <v>195</v>
      </c>
      <c r="AX58" s="19">
        <v>196</v>
      </c>
      <c r="AY58" s="19">
        <v>197</v>
      </c>
      <c r="AZ58" s="19">
        <v>198</v>
      </c>
      <c r="BA58" s="19">
        <v>199</v>
      </c>
      <c r="BB58" s="19" t="s">
        <v>525</v>
      </c>
      <c r="BC58" s="19">
        <v>0</v>
      </c>
      <c r="BD58" s="19">
        <v>0</v>
      </c>
      <c r="BE58" s="19">
        <v>0</v>
      </c>
      <c r="BF58" s="19">
        <v>0</v>
      </c>
      <c r="BG58" s="19">
        <v>0</v>
      </c>
      <c r="BH58" s="19">
        <v>0</v>
      </c>
      <c r="BI58" s="19">
        <v>0</v>
      </c>
      <c r="BJ58" s="19">
        <v>0</v>
      </c>
      <c r="BK58" s="19">
        <v>0</v>
      </c>
      <c r="BL58" s="19">
        <v>0</v>
      </c>
      <c r="BM58" s="19">
        <v>0</v>
      </c>
      <c r="BN58" s="19">
        <v>0</v>
      </c>
      <c r="BO58" s="19">
        <v>0</v>
      </c>
      <c r="BP58" s="19">
        <v>0</v>
      </c>
      <c r="BQ58" s="19">
        <v>0</v>
      </c>
      <c r="BR58" s="19">
        <v>0</v>
      </c>
      <c r="BS58" s="19">
        <v>0</v>
      </c>
      <c r="BT58" s="19">
        <v>0</v>
      </c>
      <c r="BU58" s="19">
        <v>0</v>
      </c>
      <c r="BV58" s="19">
        <v>0</v>
      </c>
      <c r="BW58" s="19">
        <v>0</v>
      </c>
      <c r="BX58" s="19">
        <v>0</v>
      </c>
      <c r="BY58" s="19">
        <v>0</v>
      </c>
      <c r="BZ58" s="19">
        <v>0</v>
      </c>
      <c r="CA58" s="18" t="str">
        <f t="shared" si="2"/>
        <v>50</v>
      </c>
      <c r="CB58" s="18" t="s">
        <v>25</v>
      </c>
      <c r="CC58" s="18">
        <f t="shared" si="0"/>
        <v>137</v>
      </c>
      <c r="CD58" s="16" t="str">
        <f t="shared" si="3"/>
        <v>7B010189AB012800650066006700680069006A006B006C006D006E00C905EC00CB00CC00CD00CE00CF00D000D100D2012D012E012F0130013101320133013401350136019101920193019401950196019701980199019A000000000000000000000000000000000000000000000000000000000000000000000000000000000000000000000000507D</v>
      </c>
      <c r="CE58" s="95">
        <v>57</v>
      </c>
      <c r="CF58" s="21"/>
      <c r="CG58" s="18" t="str">
        <f t="shared" si="4"/>
        <v>00</v>
      </c>
      <c r="CH58" s="18">
        <f t="shared" si="5"/>
        <v>0</v>
      </c>
      <c r="CI58" s="20"/>
      <c r="CJ58" s="21"/>
    </row>
    <row r="59" spans="1:88" ht="49.5">
      <c r="A59" s="27"/>
      <c r="B59" s="171"/>
      <c r="C59" s="168"/>
      <c r="D59" s="104"/>
      <c r="E59" s="16">
        <v>3</v>
      </c>
      <c r="F59" s="101" t="str">
        <f t="shared" si="13"/>
        <v>65535</v>
      </c>
      <c r="G59" s="25" t="s">
        <v>72</v>
      </c>
      <c r="H59" s="18" t="s">
        <v>18</v>
      </c>
      <c r="I59" s="18">
        <v>1</v>
      </c>
      <c r="J59" s="18">
        <v>1</v>
      </c>
      <c r="K59" s="18">
        <v>89</v>
      </c>
      <c r="L59" s="18" t="s">
        <v>530</v>
      </c>
      <c r="M59" s="18">
        <v>1</v>
      </c>
      <c r="N59" s="18">
        <v>28</v>
      </c>
      <c r="O59" s="19">
        <v>65</v>
      </c>
      <c r="P59" s="19">
        <v>66</v>
      </c>
      <c r="Q59" s="19">
        <v>67</v>
      </c>
      <c r="R59" s="19">
        <v>68</v>
      </c>
      <c r="S59" s="19">
        <v>69</v>
      </c>
      <c r="T59" s="19" t="s">
        <v>507</v>
      </c>
      <c r="U59" s="19" t="s">
        <v>508</v>
      </c>
      <c r="V59" s="19" t="s">
        <v>509</v>
      </c>
      <c r="W59" s="19" t="s">
        <v>510</v>
      </c>
      <c r="X59" s="19" t="s">
        <v>511</v>
      </c>
      <c r="Y59" s="19" t="s">
        <v>512</v>
      </c>
      <c r="Z59" s="26" t="str">
        <f t="shared" si="25"/>
        <v>FFFF</v>
      </c>
      <c r="AA59" s="19" t="s">
        <v>514</v>
      </c>
      <c r="AB59" s="19" t="s">
        <v>515</v>
      </c>
      <c r="AC59" s="19" t="s">
        <v>516</v>
      </c>
      <c r="AD59" s="19" t="s">
        <v>517</v>
      </c>
      <c r="AE59" s="19" t="s">
        <v>518</v>
      </c>
      <c r="AF59" s="19" t="s">
        <v>519</v>
      </c>
      <c r="AG59" s="19" t="s">
        <v>520</v>
      </c>
      <c r="AH59" s="19" t="s">
        <v>521</v>
      </c>
      <c r="AI59" s="19" t="s">
        <v>522</v>
      </c>
      <c r="AJ59" s="19" t="s">
        <v>523</v>
      </c>
      <c r="AK59" s="19" t="s">
        <v>524</v>
      </c>
      <c r="AL59" s="19">
        <v>130</v>
      </c>
      <c r="AM59" s="19">
        <v>131</v>
      </c>
      <c r="AN59" s="19">
        <v>132</v>
      </c>
      <c r="AO59" s="19">
        <v>133</v>
      </c>
      <c r="AP59" s="19">
        <v>134</v>
      </c>
      <c r="AQ59" s="19">
        <v>135</v>
      </c>
      <c r="AR59" s="19">
        <v>136</v>
      </c>
      <c r="AS59" s="19">
        <v>191</v>
      </c>
      <c r="AT59" s="19">
        <v>192</v>
      </c>
      <c r="AU59" s="19">
        <v>193</v>
      </c>
      <c r="AV59" s="19">
        <v>194</v>
      </c>
      <c r="AW59" s="19">
        <v>195</v>
      </c>
      <c r="AX59" s="19">
        <v>196</v>
      </c>
      <c r="AY59" s="19">
        <v>197</v>
      </c>
      <c r="AZ59" s="19">
        <v>198</v>
      </c>
      <c r="BA59" s="19">
        <v>199</v>
      </c>
      <c r="BB59" s="19" t="s">
        <v>525</v>
      </c>
      <c r="BC59" s="19">
        <v>0</v>
      </c>
      <c r="BD59" s="19">
        <v>0</v>
      </c>
      <c r="BE59" s="19">
        <v>0</v>
      </c>
      <c r="BF59" s="19">
        <v>0</v>
      </c>
      <c r="BG59" s="19">
        <v>0</v>
      </c>
      <c r="BH59" s="19">
        <v>0</v>
      </c>
      <c r="BI59" s="19">
        <v>0</v>
      </c>
      <c r="BJ59" s="19">
        <v>0</v>
      </c>
      <c r="BK59" s="19">
        <v>0</v>
      </c>
      <c r="BL59" s="19">
        <v>0</v>
      </c>
      <c r="BM59" s="19">
        <v>0</v>
      </c>
      <c r="BN59" s="19">
        <v>0</v>
      </c>
      <c r="BO59" s="19">
        <v>0</v>
      </c>
      <c r="BP59" s="19">
        <v>0</v>
      </c>
      <c r="BQ59" s="19">
        <v>0</v>
      </c>
      <c r="BR59" s="19">
        <v>0</v>
      </c>
      <c r="BS59" s="19">
        <v>0</v>
      </c>
      <c r="BT59" s="19">
        <v>0</v>
      </c>
      <c r="BU59" s="19">
        <v>0</v>
      </c>
      <c r="BV59" s="19">
        <v>0</v>
      </c>
      <c r="BW59" s="19">
        <v>0</v>
      </c>
      <c r="BX59" s="19">
        <v>0</v>
      </c>
      <c r="BY59" s="19">
        <v>0</v>
      </c>
      <c r="BZ59" s="19">
        <v>0</v>
      </c>
      <c r="CA59" s="18" t="str">
        <f t="shared" si="2"/>
        <v>41</v>
      </c>
      <c r="CB59" s="18" t="s">
        <v>25</v>
      </c>
      <c r="CC59" s="18">
        <f t="shared" si="0"/>
        <v>137</v>
      </c>
      <c r="CD59" s="16" t="str">
        <f t="shared" si="3"/>
        <v>7B010189AB012800650066006700680069006A006B006C006D006E00C9FFFF00CB00CC00CD00CE00CF00D000D100D2012D012E012F0130013101320133013401350136019101920193019401950196019701980199019A000000000000000000000000000000000000000000000000000000000000000000000000000000000000000000000000417D</v>
      </c>
      <c r="CE59" s="95">
        <v>58</v>
      </c>
      <c r="CF59" s="21"/>
      <c r="CG59" s="18" t="str">
        <f t="shared" si="4"/>
        <v>00</v>
      </c>
      <c r="CH59" s="18">
        <f t="shared" si="5"/>
        <v>0</v>
      </c>
      <c r="CI59" s="20"/>
      <c r="CJ59" s="21"/>
    </row>
    <row r="60" spans="1:88" ht="49.5">
      <c r="A60" s="27"/>
      <c r="B60" s="169">
        <v>31</v>
      </c>
      <c r="C60" s="105" t="s">
        <v>531</v>
      </c>
      <c r="D60" s="104" t="s">
        <v>737</v>
      </c>
      <c r="E60" s="16">
        <v>1</v>
      </c>
      <c r="F60" s="101" t="str">
        <f t="shared" si="13"/>
        <v>00000</v>
      </c>
      <c r="G60" s="25">
        <v>0</v>
      </c>
      <c r="H60" s="18" t="s">
        <v>18</v>
      </c>
      <c r="I60" s="18">
        <v>1</v>
      </c>
      <c r="J60" s="18">
        <v>1</v>
      </c>
      <c r="K60" s="18">
        <v>89</v>
      </c>
      <c r="L60" s="18" t="s">
        <v>530</v>
      </c>
      <c r="M60" s="18">
        <v>1</v>
      </c>
      <c r="N60" s="18">
        <v>28</v>
      </c>
      <c r="O60" s="19">
        <v>65</v>
      </c>
      <c r="P60" s="19">
        <v>66</v>
      </c>
      <c r="Q60" s="19">
        <v>67</v>
      </c>
      <c r="R60" s="19">
        <v>68</v>
      </c>
      <c r="S60" s="19">
        <v>69</v>
      </c>
      <c r="T60" s="19" t="s">
        <v>507</v>
      </c>
      <c r="U60" s="19" t="s">
        <v>508</v>
      </c>
      <c r="V60" s="19" t="s">
        <v>509</v>
      </c>
      <c r="W60" s="19" t="s">
        <v>510</v>
      </c>
      <c r="X60" s="19" t="s">
        <v>511</v>
      </c>
      <c r="Y60" s="19" t="s">
        <v>512</v>
      </c>
      <c r="Z60" s="19" t="s">
        <v>513</v>
      </c>
      <c r="AA60" s="26">
        <f>G60</f>
        <v>0</v>
      </c>
      <c r="AB60" s="19" t="s">
        <v>515</v>
      </c>
      <c r="AC60" s="19" t="s">
        <v>516</v>
      </c>
      <c r="AD60" s="19" t="s">
        <v>517</v>
      </c>
      <c r="AE60" s="19" t="s">
        <v>518</v>
      </c>
      <c r="AF60" s="19" t="s">
        <v>519</v>
      </c>
      <c r="AG60" s="19" t="s">
        <v>520</v>
      </c>
      <c r="AH60" s="19" t="s">
        <v>521</v>
      </c>
      <c r="AI60" s="19" t="s">
        <v>522</v>
      </c>
      <c r="AJ60" s="19" t="s">
        <v>523</v>
      </c>
      <c r="AK60" s="19" t="s">
        <v>524</v>
      </c>
      <c r="AL60" s="19">
        <v>130</v>
      </c>
      <c r="AM60" s="19">
        <v>131</v>
      </c>
      <c r="AN60" s="19">
        <v>132</v>
      </c>
      <c r="AO60" s="19">
        <v>133</v>
      </c>
      <c r="AP60" s="19">
        <v>134</v>
      </c>
      <c r="AQ60" s="19">
        <v>135</v>
      </c>
      <c r="AR60" s="19">
        <v>136</v>
      </c>
      <c r="AS60" s="19">
        <v>191</v>
      </c>
      <c r="AT60" s="19">
        <v>192</v>
      </c>
      <c r="AU60" s="19">
        <v>193</v>
      </c>
      <c r="AV60" s="19">
        <v>194</v>
      </c>
      <c r="AW60" s="19">
        <v>195</v>
      </c>
      <c r="AX60" s="19">
        <v>196</v>
      </c>
      <c r="AY60" s="19">
        <v>197</v>
      </c>
      <c r="AZ60" s="19">
        <v>198</v>
      </c>
      <c r="BA60" s="19">
        <v>199</v>
      </c>
      <c r="BB60" s="19" t="s">
        <v>525</v>
      </c>
      <c r="BC60" s="19">
        <v>0</v>
      </c>
      <c r="BD60" s="19">
        <v>0</v>
      </c>
      <c r="BE60" s="19">
        <v>0</v>
      </c>
      <c r="BF60" s="19">
        <v>0</v>
      </c>
      <c r="BG60" s="19">
        <v>0</v>
      </c>
      <c r="BH60" s="19">
        <v>0</v>
      </c>
      <c r="BI60" s="19">
        <v>0</v>
      </c>
      <c r="BJ60" s="19">
        <v>0</v>
      </c>
      <c r="BK60" s="19">
        <v>0</v>
      </c>
      <c r="BL60" s="19">
        <v>0</v>
      </c>
      <c r="BM60" s="19">
        <v>0</v>
      </c>
      <c r="BN60" s="19">
        <v>0</v>
      </c>
      <c r="BO60" s="19">
        <v>0</v>
      </c>
      <c r="BP60" s="19">
        <v>0</v>
      </c>
      <c r="BQ60" s="19">
        <v>0</v>
      </c>
      <c r="BR60" s="19">
        <v>0</v>
      </c>
      <c r="BS60" s="19">
        <v>0</v>
      </c>
      <c r="BT60" s="19">
        <v>0</v>
      </c>
      <c r="BU60" s="19">
        <v>0</v>
      </c>
      <c r="BV60" s="19">
        <v>0</v>
      </c>
      <c r="BW60" s="19">
        <v>0</v>
      </c>
      <c r="BX60" s="19">
        <v>0</v>
      </c>
      <c r="BY60" s="19">
        <v>0</v>
      </c>
      <c r="BZ60" s="19">
        <v>0</v>
      </c>
      <c r="CA60" s="18" t="str">
        <f t="shared" si="2"/>
        <v>41</v>
      </c>
      <c r="CB60" s="18" t="s">
        <v>25</v>
      </c>
      <c r="CC60" s="18">
        <f t="shared" si="0"/>
        <v>137</v>
      </c>
      <c r="CD60" s="16" t="str">
        <f t="shared" si="3"/>
        <v>7B010189AB012800650066006700680069006A006B006C006D006E00C900CA000000CC00CD00CE00CF00D000D100D2012D012E012F0130013101320133013401350136019101920193019401950196019701980199019A000000000000000000000000000000000000000000000000000000000000000000000000000000000000000000000000417D</v>
      </c>
      <c r="CE60" s="95">
        <v>59</v>
      </c>
      <c r="CF60" s="21"/>
      <c r="CG60" s="18" t="str">
        <f t="shared" si="4"/>
        <v>00</v>
      </c>
      <c r="CH60" s="18">
        <f t="shared" si="5"/>
        <v>0</v>
      </c>
      <c r="CI60" s="20"/>
      <c r="CJ60" s="21"/>
    </row>
    <row r="61" spans="1:88" ht="49.5">
      <c r="A61" s="27"/>
      <c r="B61" s="170"/>
      <c r="C61" s="167" t="s">
        <v>586</v>
      </c>
      <c r="D61" s="104"/>
      <c r="E61" s="16">
        <v>2</v>
      </c>
      <c r="F61" s="101" t="str">
        <f t="shared" si="13"/>
        <v>01516</v>
      </c>
      <c r="G61" s="25" t="s">
        <v>527</v>
      </c>
      <c r="H61" s="18" t="s">
        <v>18</v>
      </c>
      <c r="I61" s="18">
        <v>1</v>
      </c>
      <c r="J61" s="18">
        <v>1</v>
      </c>
      <c r="K61" s="18">
        <v>89</v>
      </c>
      <c r="L61" s="18" t="s">
        <v>530</v>
      </c>
      <c r="M61" s="18">
        <v>1</v>
      </c>
      <c r="N61" s="18">
        <v>28</v>
      </c>
      <c r="O61" s="19">
        <v>65</v>
      </c>
      <c r="P61" s="19">
        <v>66</v>
      </c>
      <c r="Q61" s="19">
        <v>67</v>
      </c>
      <c r="R61" s="19">
        <v>68</v>
      </c>
      <c r="S61" s="19">
        <v>69</v>
      </c>
      <c r="T61" s="19" t="s">
        <v>507</v>
      </c>
      <c r="U61" s="19" t="s">
        <v>508</v>
      </c>
      <c r="V61" s="19" t="s">
        <v>509</v>
      </c>
      <c r="W61" s="19" t="s">
        <v>510</v>
      </c>
      <c r="X61" s="19" t="s">
        <v>511</v>
      </c>
      <c r="Y61" s="19" t="s">
        <v>512</v>
      </c>
      <c r="Z61" s="19" t="s">
        <v>513</v>
      </c>
      <c r="AA61" s="26" t="str">
        <f t="shared" ref="AA61:AA62" si="26">G61</f>
        <v>05EC</v>
      </c>
      <c r="AB61" s="19" t="s">
        <v>515</v>
      </c>
      <c r="AC61" s="19" t="s">
        <v>516</v>
      </c>
      <c r="AD61" s="19" t="s">
        <v>517</v>
      </c>
      <c r="AE61" s="19" t="s">
        <v>518</v>
      </c>
      <c r="AF61" s="19" t="s">
        <v>519</v>
      </c>
      <c r="AG61" s="19" t="s">
        <v>520</v>
      </c>
      <c r="AH61" s="19" t="s">
        <v>521</v>
      </c>
      <c r="AI61" s="19" t="s">
        <v>522</v>
      </c>
      <c r="AJ61" s="19" t="s">
        <v>523</v>
      </c>
      <c r="AK61" s="19" t="s">
        <v>524</v>
      </c>
      <c r="AL61" s="19">
        <v>130</v>
      </c>
      <c r="AM61" s="19">
        <v>131</v>
      </c>
      <c r="AN61" s="19">
        <v>132</v>
      </c>
      <c r="AO61" s="19">
        <v>133</v>
      </c>
      <c r="AP61" s="19">
        <v>134</v>
      </c>
      <c r="AQ61" s="19">
        <v>135</v>
      </c>
      <c r="AR61" s="19">
        <v>136</v>
      </c>
      <c r="AS61" s="19">
        <v>191</v>
      </c>
      <c r="AT61" s="19">
        <v>192</v>
      </c>
      <c r="AU61" s="19">
        <v>193</v>
      </c>
      <c r="AV61" s="19">
        <v>194</v>
      </c>
      <c r="AW61" s="19">
        <v>195</v>
      </c>
      <c r="AX61" s="19">
        <v>196</v>
      </c>
      <c r="AY61" s="19">
        <v>197</v>
      </c>
      <c r="AZ61" s="19">
        <v>198</v>
      </c>
      <c r="BA61" s="19">
        <v>199</v>
      </c>
      <c r="BB61" s="19" t="s">
        <v>525</v>
      </c>
      <c r="BC61" s="19">
        <v>0</v>
      </c>
      <c r="BD61" s="19">
        <v>0</v>
      </c>
      <c r="BE61" s="19">
        <v>0</v>
      </c>
      <c r="BF61" s="19">
        <v>0</v>
      </c>
      <c r="BG61" s="19">
        <v>0</v>
      </c>
      <c r="BH61" s="19">
        <v>0</v>
      </c>
      <c r="BI61" s="19">
        <v>0</v>
      </c>
      <c r="BJ61" s="19">
        <v>0</v>
      </c>
      <c r="BK61" s="19">
        <v>0</v>
      </c>
      <c r="BL61" s="19">
        <v>0</v>
      </c>
      <c r="BM61" s="19">
        <v>0</v>
      </c>
      <c r="BN61" s="19">
        <v>0</v>
      </c>
      <c r="BO61" s="19">
        <v>0</v>
      </c>
      <c r="BP61" s="19">
        <v>0</v>
      </c>
      <c r="BQ61" s="19">
        <v>0</v>
      </c>
      <c r="BR61" s="19">
        <v>0</v>
      </c>
      <c r="BS61" s="19">
        <v>0</v>
      </c>
      <c r="BT61" s="19">
        <v>0</v>
      </c>
      <c r="BU61" s="19">
        <v>0</v>
      </c>
      <c r="BV61" s="19">
        <v>0</v>
      </c>
      <c r="BW61" s="19">
        <v>0</v>
      </c>
      <c r="BX61" s="19">
        <v>0</v>
      </c>
      <c r="BY61" s="19">
        <v>0</v>
      </c>
      <c r="BZ61" s="19">
        <v>0</v>
      </c>
      <c r="CA61" s="18" t="str">
        <f t="shared" si="2"/>
        <v>45</v>
      </c>
      <c r="CB61" s="18" t="s">
        <v>25</v>
      </c>
      <c r="CC61" s="18">
        <f t="shared" si="0"/>
        <v>137</v>
      </c>
      <c r="CD61" s="16" t="str">
        <f t="shared" si="3"/>
        <v>7B010189AB012800650066006700680069006A006B006C006D006E00C900CA05EC00CC00CD00CE00CF00D000D100D2012D012E012F0130013101320133013401350136019101920193019401950196019701980199019A000000000000000000000000000000000000000000000000000000000000000000000000000000000000000000000000457D</v>
      </c>
      <c r="CE61" s="95">
        <v>60</v>
      </c>
      <c r="CF61" s="21"/>
      <c r="CG61" s="18" t="str">
        <f t="shared" si="4"/>
        <v>00</v>
      </c>
      <c r="CH61" s="18">
        <f t="shared" si="5"/>
        <v>0</v>
      </c>
      <c r="CI61" s="20"/>
      <c r="CJ61" s="21"/>
    </row>
    <row r="62" spans="1:88" ht="49.5">
      <c r="A62" s="27"/>
      <c r="B62" s="171"/>
      <c r="C62" s="168"/>
      <c r="D62" s="104"/>
      <c r="E62" s="16">
        <v>3</v>
      </c>
      <c r="F62" s="101" t="str">
        <f t="shared" si="13"/>
        <v>65535</v>
      </c>
      <c r="G62" s="25" t="s">
        <v>72</v>
      </c>
      <c r="H62" s="18" t="s">
        <v>18</v>
      </c>
      <c r="I62" s="18">
        <v>1</v>
      </c>
      <c r="J62" s="18">
        <v>1</v>
      </c>
      <c r="K62" s="18">
        <v>89</v>
      </c>
      <c r="L62" s="18" t="s">
        <v>530</v>
      </c>
      <c r="M62" s="18">
        <v>1</v>
      </c>
      <c r="N62" s="18">
        <v>28</v>
      </c>
      <c r="O62" s="19">
        <v>65</v>
      </c>
      <c r="P62" s="19">
        <v>66</v>
      </c>
      <c r="Q62" s="19">
        <v>67</v>
      </c>
      <c r="R62" s="19">
        <v>68</v>
      </c>
      <c r="S62" s="19">
        <v>69</v>
      </c>
      <c r="T62" s="19" t="s">
        <v>507</v>
      </c>
      <c r="U62" s="19" t="s">
        <v>508</v>
      </c>
      <c r="V62" s="19" t="s">
        <v>509</v>
      </c>
      <c r="W62" s="19" t="s">
        <v>510</v>
      </c>
      <c r="X62" s="19" t="s">
        <v>511</v>
      </c>
      <c r="Y62" s="19" t="s">
        <v>512</v>
      </c>
      <c r="Z62" s="19" t="s">
        <v>513</v>
      </c>
      <c r="AA62" s="26" t="str">
        <f t="shared" si="26"/>
        <v>FFFF</v>
      </c>
      <c r="AB62" s="19" t="s">
        <v>515</v>
      </c>
      <c r="AC62" s="19" t="s">
        <v>516</v>
      </c>
      <c r="AD62" s="19" t="s">
        <v>517</v>
      </c>
      <c r="AE62" s="19" t="s">
        <v>518</v>
      </c>
      <c r="AF62" s="19" t="s">
        <v>519</v>
      </c>
      <c r="AG62" s="19" t="s">
        <v>520</v>
      </c>
      <c r="AH62" s="19" t="s">
        <v>521</v>
      </c>
      <c r="AI62" s="19" t="s">
        <v>522</v>
      </c>
      <c r="AJ62" s="19" t="s">
        <v>523</v>
      </c>
      <c r="AK62" s="19" t="s">
        <v>524</v>
      </c>
      <c r="AL62" s="19">
        <v>130</v>
      </c>
      <c r="AM62" s="19">
        <v>131</v>
      </c>
      <c r="AN62" s="19">
        <v>132</v>
      </c>
      <c r="AO62" s="19">
        <v>133</v>
      </c>
      <c r="AP62" s="19">
        <v>134</v>
      </c>
      <c r="AQ62" s="19">
        <v>135</v>
      </c>
      <c r="AR62" s="19">
        <v>136</v>
      </c>
      <c r="AS62" s="19">
        <v>191</v>
      </c>
      <c r="AT62" s="19">
        <v>192</v>
      </c>
      <c r="AU62" s="19">
        <v>193</v>
      </c>
      <c r="AV62" s="19">
        <v>194</v>
      </c>
      <c r="AW62" s="19">
        <v>195</v>
      </c>
      <c r="AX62" s="19">
        <v>196</v>
      </c>
      <c r="AY62" s="19">
        <v>197</v>
      </c>
      <c r="AZ62" s="19">
        <v>198</v>
      </c>
      <c r="BA62" s="19">
        <v>199</v>
      </c>
      <c r="BB62" s="19" t="s">
        <v>525</v>
      </c>
      <c r="BC62" s="19">
        <v>0</v>
      </c>
      <c r="BD62" s="19">
        <v>0</v>
      </c>
      <c r="BE62" s="19">
        <v>0</v>
      </c>
      <c r="BF62" s="19">
        <v>0</v>
      </c>
      <c r="BG62" s="19">
        <v>0</v>
      </c>
      <c r="BH62" s="19">
        <v>0</v>
      </c>
      <c r="BI62" s="19">
        <v>0</v>
      </c>
      <c r="BJ62" s="19">
        <v>0</v>
      </c>
      <c r="BK62" s="19">
        <v>0</v>
      </c>
      <c r="BL62" s="19">
        <v>0</v>
      </c>
      <c r="BM62" s="19">
        <v>0</v>
      </c>
      <c r="BN62" s="19">
        <v>0</v>
      </c>
      <c r="BO62" s="19">
        <v>0</v>
      </c>
      <c r="BP62" s="19">
        <v>0</v>
      </c>
      <c r="BQ62" s="19">
        <v>0</v>
      </c>
      <c r="BR62" s="19">
        <v>0</v>
      </c>
      <c r="BS62" s="19">
        <v>0</v>
      </c>
      <c r="BT62" s="19">
        <v>0</v>
      </c>
      <c r="BU62" s="19">
        <v>0</v>
      </c>
      <c r="BV62" s="19">
        <v>0</v>
      </c>
      <c r="BW62" s="19">
        <v>0</v>
      </c>
      <c r="BX62" s="19">
        <v>0</v>
      </c>
      <c r="BY62" s="19">
        <v>0</v>
      </c>
      <c r="BZ62" s="19">
        <v>0</v>
      </c>
      <c r="CA62" s="18" t="str">
        <f t="shared" si="2"/>
        <v>40</v>
      </c>
      <c r="CB62" s="18" t="s">
        <v>25</v>
      </c>
      <c r="CC62" s="18">
        <f t="shared" si="0"/>
        <v>137</v>
      </c>
      <c r="CD62" s="16" t="str">
        <f t="shared" si="3"/>
        <v>7B010189AB012800650066006700680069006A006B006C006D006E00C900CAFFFF00CC00CD00CE00CF00D000D100D2012D012E012F0130013101320133013401350136019101920193019401950196019701980199019A000000000000000000000000000000000000000000000000000000000000000000000000000000000000000000000000407D</v>
      </c>
      <c r="CE62" s="95">
        <v>61</v>
      </c>
      <c r="CF62" s="21"/>
      <c r="CG62" s="18" t="str">
        <f t="shared" si="4"/>
        <v>00</v>
      </c>
      <c r="CH62" s="18">
        <f t="shared" si="5"/>
        <v>0</v>
      </c>
      <c r="CI62" s="20"/>
      <c r="CJ62" s="21"/>
    </row>
    <row r="63" spans="1:88" ht="49.5">
      <c r="A63" s="27"/>
      <c r="B63" s="169">
        <v>33</v>
      </c>
      <c r="C63" s="105" t="s">
        <v>531</v>
      </c>
      <c r="D63" s="104" t="s">
        <v>737</v>
      </c>
      <c r="E63" s="16">
        <v>1</v>
      </c>
      <c r="F63" s="101" t="str">
        <f t="shared" si="13"/>
        <v>00000</v>
      </c>
      <c r="G63" s="25">
        <v>0</v>
      </c>
      <c r="H63" s="18" t="s">
        <v>18</v>
      </c>
      <c r="I63" s="18">
        <v>1</v>
      </c>
      <c r="J63" s="18">
        <v>1</v>
      </c>
      <c r="K63" s="18">
        <v>89</v>
      </c>
      <c r="L63" s="18" t="s">
        <v>530</v>
      </c>
      <c r="M63" s="18">
        <v>1</v>
      </c>
      <c r="N63" s="18">
        <v>28</v>
      </c>
      <c r="O63" s="19">
        <v>65</v>
      </c>
      <c r="P63" s="19">
        <v>66</v>
      </c>
      <c r="Q63" s="19">
        <v>67</v>
      </c>
      <c r="R63" s="19">
        <v>68</v>
      </c>
      <c r="S63" s="19">
        <v>69</v>
      </c>
      <c r="T63" s="19" t="s">
        <v>507</v>
      </c>
      <c r="U63" s="19" t="s">
        <v>508</v>
      </c>
      <c r="V63" s="19" t="s">
        <v>509</v>
      </c>
      <c r="W63" s="19" t="s">
        <v>510</v>
      </c>
      <c r="X63" s="19" t="s">
        <v>511</v>
      </c>
      <c r="Y63" s="19" t="s">
        <v>512</v>
      </c>
      <c r="Z63" s="19" t="s">
        <v>513</v>
      </c>
      <c r="AA63" s="19" t="s">
        <v>514</v>
      </c>
      <c r="AB63" s="26">
        <f>G63</f>
        <v>0</v>
      </c>
      <c r="AC63" s="19" t="s">
        <v>516</v>
      </c>
      <c r="AD63" s="19" t="s">
        <v>517</v>
      </c>
      <c r="AE63" s="19" t="s">
        <v>518</v>
      </c>
      <c r="AF63" s="19" t="s">
        <v>519</v>
      </c>
      <c r="AG63" s="19" t="s">
        <v>520</v>
      </c>
      <c r="AH63" s="19" t="s">
        <v>521</v>
      </c>
      <c r="AI63" s="19" t="s">
        <v>522</v>
      </c>
      <c r="AJ63" s="19" t="s">
        <v>523</v>
      </c>
      <c r="AK63" s="19" t="s">
        <v>524</v>
      </c>
      <c r="AL63" s="19">
        <v>130</v>
      </c>
      <c r="AM63" s="19">
        <v>131</v>
      </c>
      <c r="AN63" s="19">
        <v>132</v>
      </c>
      <c r="AO63" s="19">
        <v>133</v>
      </c>
      <c r="AP63" s="19">
        <v>134</v>
      </c>
      <c r="AQ63" s="19">
        <v>135</v>
      </c>
      <c r="AR63" s="19">
        <v>136</v>
      </c>
      <c r="AS63" s="19">
        <v>191</v>
      </c>
      <c r="AT63" s="19">
        <v>192</v>
      </c>
      <c r="AU63" s="19">
        <v>193</v>
      </c>
      <c r="AV63" s="19">
        <v>194</v>
      </c>
      <c r="AW63" s="19">
        <v>195</v>
      </c>
      <c r="AX63" s="19">
        <v>196</v>
      </c>
      <c r="AY63" s="19">
        <v>197</v>
      </c>
      <c r="AZ63" s="19">
        <v>198</v>
      </c>
      <c r="BA63" s="19">
        <v>199</v>
      </c>
      <c r="BB63" s="19" t="s">
        <v>525</v>
      </c>
      <c r="BC63" s="19">
        <v>0</v>
      </c>
      <c r="BD63" s="19">
        <v>0</v>
      </c>
      <c r="BE63" s="19">
        <v>0</v>
      </c>
      <c r="BF63" s="19">
        <v>0</v>
      </c>
      <c r="BG63" s="19">
        <v>0</v>
      </c>
      <c r="BH63" s="19">
        <v>0</v>
      </c>
      <c r="BI63" s="19">
        <v>0</v>
      </c>
      <c r="BJ63" s="19">
        <v>0</v>
      </c>
      <c r="BK63" s="19">
        <v>0</v>
      </c>
      <c r="BL63" s="19">
        <v>0</v>
      </c>
      <c r="BM63" s="19">
        <v>0</v>
      </c>
      <c r="BN63" s="19">
        <v>0</v>
      </c>
      <c r="BO63" s="19">
        <v>0</v>
      </c>
      <c r="BP63" s="19">
        <v>0</v>
      </c>
      <c r="BQ63" s="19">
        <v>0</v>
      </c>
      <c r="BR63" s="19">
        <v>0</v>
      </c>
      <c r="BS63" s="19">
        <v>0</v>
      </c>
      <c r="BT63" s="19">
        <v>0</v>
      </c>
      <c r="BU63" s="19">
        <v>0</v>
      </c>
      <c r="BV63" s="19">
        <v>0</v>
      </c>
      <c r="BW63" s="19">
        <v>0</v>
      </c>
      <c r="BX63" s="19">
        <v>0</v>
      </c>
      <c r="BY63" s="19">
        <v>0</v>
      </c>
      <c r="BZ63" s="19">
        <v>0</v>
      </c>
      <c r="CA63" s="18" t="str">
        <f t="shared" si="2"/>
        <v>40</v>
      </c>
      <c r="CB63" s="18" t="s">
        <v>25</v>
      </c>
      <c r="CC63" s="18">
        <f t="shared" si="0"/>
        <v>137</v>
      </c>
      <c r="CD63" s="16" t="str">
        <f t="shared" si="3"/>
        <v>7B010189AB012800650066006700680069006A006B006C006D006E00C900CA00CB000000CD00CE00CF00D000D100D2012D012E012F0130013101320133013401350136019101920193019401950196019701980199019A000000000000000000000000000000000000000000000000000000000000000000000000000000000000000000000000407D</v>
      </c>
      <c r="CE63" s="95">
        <v>62</v>
      </c>
      <c r="CF63" s="21"/>
      <c r="CG63" s="18" t="str">
        <f t="shared" si="4"/>
        <v>00</v>
      </c>
      <c r="CH63" s="18">
        <f t="shared" si="5"/>
        <v>0</v>
      </c>
      <c r="CI63" s="20"/>
      <c r="CJ63" s="21"/>
    </row>
    <row r="64" spans="1:88" ht="49.5">
      <c r="A64" s="27"/>
      <c r="B64" s="170"/>
      <c r="C64" s="167" t="s">
        <v>587</v>
      </c>
      <c r="D64" s="104"/>
      <c r="E64" s="16">
        <v>2</v>
      </c>
      <c r="F64" s="101" t="str">
        <f t="shared" si="13"/>
        <v>01516</v>
      </c>
      <c r="G64" s="25" t="s">
        <v>527</v>
      </c>
      <c r="H64" s="18" t="s">
        <v>18</v>
      </c>
      <c r="I64" s="18">
        <v>1</v>
      </c>
      <c r="J64" s="18">
        <v>1</v>
      </c>
      <c r="K64" s="18">
        <v>89</v>
      </c>
      <c r="L64" s="18" t="s">
        <v>530</v>
      </c>
      <c r="M64" s="18">
        <v>1</v>
      </c>
      <c r="N64" s="18">
        <v>28</v>
      </c>
      <c r="O64" s="19">
        <v>65</v>
      </c>
      <c r="P64" s="19">
        <v>66</v>
      </c>
      <c r="Q64" s="19">
        <v>67</v>
      </c>
      <c r="R64" s="19">
        <v>68</v>
      </c>
      <c r="S64" s="19">
        <v>69</v>
      </c>
      <c r="T64" s="19" t="s">
        <v>507</v>
      </c>
      <c r="U64" s="19" t="s">
        <v>508</v>
      </c>
      <c r="V64" s="19" t="s">
        <v>509</v>
      </c>
      <c r="W64" s="19" t="s">
        <v>510</v>
      </c>
      <c r="X64" s="19" t="s">
        <v>511</v>
      </c>
      <c r="Y64" s="19" t="s">
        <v>512</v>
      </c>
      <c r="Z64" s="19" t="s">
        <v>513</v>
      </c>
      <c r="AA64" s="19" t="s">
        <v>514</v>
      </c>
      <c r="AB64" s="26" t="str">
        <f t="shared" ref="AB64:AB65" si="27">G64</f>
        <v>05EC</v>
      </c>
      <c r="AC64" s="19" t="s">
        <v>516</v>
      </c>
      <c r="AD64" s="19" t="s">
        <v>517</v>
      </c>
      <c r="AE64" s="19" t="s">
        <v>518</v>
      </c>
      <c r="AF64" s="19" t="s">
        <v>519</v>
      </c>
      <c r="AG64" s="19" t="s">
        <v>520</v>
      </c>
      <c r="AH64" s="19" t="s">
        <v>521</v>
      </c>
      <c r="AI64" s="19" t="s">
        <v>522</v>
      </c>
      <c r="AJ64" s="19" t="s">
        <v>523</v>
      </c>
      <c r="AK64" s="19" t="s">
        <v>524</v>
      </c>
      <c r="AL64" s="19">
        <v>130</v>
      </c>
      <c r="AM64" s="19">
        <v>131</v>
      </c>
      <c r="AN64" s="19">
        <v>132</v>
      </c>
      <c r="AO64" s="19">
        <v>133</v>
      </c>
      <c r="AP64" s="19">
        <v>134</v>
      </c>
      <c r="AQ64" s="19">
        <v>135</v>
      </c>
      <c r="AR64" s="19">
        <v>136</v>
      </c>
      <c r="AS64" s="19">
        <v>191</v>
      </c>
      <c r="AT64" s="19">
        <v>192</v>
      </c>
      <c r="AU64" s="19">
        <v>193</v>
      </c>
      <c r="AV64" s="19">
        <v>194</v>
      </c>
      <c r="AW64" s="19">
        <v>195</v>
      </c>
      <c r="AX64" s="19">
        <v>196</v>
      </c>
      <c r="AY64" s="19">
        <v>197</v>
      </c>
      <c r="AZ64" s="19">
        <v>198</v>
      </c>
      <c r="BA64" s="19">
        <v>199</v>
      </c>
      <c r="BB64" s="19" t="s">
        <v>525</v>
      </c>
      <c r="BC64" s="19">
        <v>0</v>
      </c>
      <c r="BD64" s="19">
        <v>0</v>
      </c>
      <c r="BE64" s="19">
        <v>0</v>
      </c>
      <c r="BF64" s="19">
        <v>0</v>
      </c>
      <c r="BG64" s="19">
        <v>0</v>
      </c>
      <c r="BH64" s="19">
        <v>0</v>
      </c>
      <c r="BI64" s="19">
        <v>0</v>
      </c>
      <c r="BJ64" s="19">
        <v>0</v>
      </c>
      <c r="BK64" s="19">
        <v>0</v>
      </c>
      <c r="BL64" s="19">
        <v>0</v>
      </c>
      <c r="BM64" s="19">
        <v>0</v>
      </c>
      <c r="BN64" s="19">
        <v>0</v>
      </c>
      <c r="BO64" s="19">
        <v>0</v>
      </c>
      <c r="BP64" s="19">
        <v>0</v>
      </c>
      <c r="BQ64" s="19">
        <v>0</v>
      </c>
      <c r="BR64" s="19">
        <v>0</v>
      </c>
      <c r="BS64" s="19">
        <v>0</v>
      </c>
      <c r="BT64" s="19">
        <v>0</v>
      </c>
      <c r="BU64" s="19">
        <v>0</v>
      </c>
      <c r="BV64" s="19">
        <v>0</v>
      </c>
      <c r="BW64" s="19">
        <v>0</v>
      </c>
      <c r="BX64" s="19">
        <v>0</v>
      </c>
      <c r="BY64" s="19">
        <v>0</v>
      </c>
      <c r="BZ64" s="19">
        <v>0</v>
      </c>
      <c r="CA64" s="18" t="str">
        <f t="shared" si="2"/>
        <v>44</v>
      </c>
      <c r="CB64" s="18" t="s">
        <v>25</v>
      </c>
      <c r="CC64" s="18">
        <f t="shared" si="0"/>
        <v>137</v>
      </c>
      <c r="CD64" s="16" t="str">
        <f t="shared" si="3"/>
        <v>7B010189AB012800650066006700680069006A006B006C006D006E00C900CA00CB05EC00CD00CE00CF00D000D100D2012D012E012F0130013101320133013401350136019101920193019401950196019701980199019A000000000000000000000000000000000000000000000000000000000000000000000000000000000000000000000000447D</v>
      </c>
      <c r="CE64" s="95">
        <v>63</v>
      </c>
      <c r="CF64" s="21"/>
      <c r="CG64" s="18" t="str">
        <f t="shared" si="4"/>
        <v>00</v>
      </c>
      <c r="CH64" s="18">
        <f t="shared" si="5"/>
        <v>0</v>
      </c>
      <c r="CI64" s="20"/>
      <c r="CJ64" s="21"/>
    </row>
    <row r="65" spans="1:88" ht="49.5">
      <c r="A65" s="27"/>
      <c r="B65" s="171"/>
      <c r="C65" s="168"/>
      <c r="D65" s="104"/>
      <c r="E65" s="16">
        <v>3</v>
      </c>
      <c r="F65" s="101" t="str">
        <f t="shared" si="13"/>
        <v>65535</v>
      </c>
      <c r="G65" s="25" t="s">
        <v>72</v>
      </c>
      <c r="H65" s="18" t="s">
        <v>18</v>
      </c>
      <c r="I65" s="18">
        <v>1</v>
      </c>
      <c r="J65" s="18">
        <v>1</v>
      </c>
      <c r="K65" s="18">
        <v>89</v>
      </c>
      <c r="L65" s="18" t="s">
        <v>530</v>
      </c>
      <c r="M65" s="18">
        <v>1</v>
      </c>
      <c r="N65" s="18">
        <v>28</v>
      </c>
      <c r="O65" s="19">
        <v>65</v>
      </c>
      <c r="P65" s="19">
        <v>66</v>
      </c>
      <c r="Q65" s="19">
        <v>67</v>
      </c>
      <c r="R65" s="19">
        <v>68</v>
      </c>
      <c r="S65" s="19">
        <v>69</v>
      </c>
      <c r="T65" s="19" t="s">
        <v>507</v>
      </c>
      <c r="U65" s="19" t="s">
        <v>508</v>
      </c>
      <c r="V65" s="19" t="s">
        <v>509</v>
      </c>
      <c r="W65" s="19" t="s">
        <v>510</v>
      </c>
      <c r="X65" s="19" t="s">
        <v>511</v>
      </c>
      <c r="Y65" s="19" t="s">
        <v>512</v>
      </c>
      <c r="Z65" s="19" t="s">
        <v>513</v>
      </c>
      <c r="AA65" s="19" t="s">
        <v>514</v>
      </c>
      <c r="AB65" s="26" t="str">
        <f t="shared" si="27"/>
        <v>FFFF</v>
      </c>
      <c r="AC65" s="19" t="s">
        <v>516</v>
      </c>
      <c r="AD65" s="19" t="s">
        <v>517</v>
      </c>
      <c r="AE65" s="19" t="s">
        <v>518</v>
      </c>
      <c r="AF65" s="19" t="s">
        <v>519</v>
      </c>
      <c r="AG65" s="19" t="s">
        <v>520</v>
      </c>
      <c r="AH65" s="19" t="s">
        <v>521</v>
      </c>
      <c r="AI65" s="19" t="s">
        <v>522</v>
      </c>
      <c r="AJ65" s="19" t="s">
        <v>523</v>
      </c>
      <c r="AK65" s="19" t="s">
        <v>524</v>
      </c>
      <c r="AL65" s="19">
        <v>130</v>
      </c>
      <c r="AM65" s="19">
        <v>131</v>
      </c>
      <c r="AN65" s="19">
        <v>132</v>
      </c>
      <c r="AO65" s="19">
        <v>133</v>
      </c>
      <c r="AP65" s="19">
        <v>134</v>
      </c>
      <c r="AQ65" s="19">
        <v>135</v>
      </c>
      <c r="AR65" s="19">
        <v>136</v>
      </c>
      <c r="AS65" s="19">
        <v>191</v>
      </c>
      <c r="AT65" s="19">
        <v>192</v>
      </c>
      <c r="AU65" s="19">
        <v>193</v>
      </c>
      <c r="AV65" s="19">
        <v>194</v>
      </c>
      <c r="AW65" s="19">
        <v>195</v>
      </c>
      <c r="AX65" s="19">
        <v>196</v>
      </c>
      <c r="AY65" s="19">
        <v>197</v>
      </c>
      <c r="AZ65" s="19">
        <v>198</v>
      </c>
      <c r="BA65" s="19">
        <v>199</v>
      </c>
      <c r="BB65" s="19" t="s">
        <v>525</v>
      </c>
      <c r="BC65" s="19">
        <v>0</v>
      </c>
      <c r="BD65" s="19">
        <v>0</v>
      </c>
      <c r="BE65" s="19">
        <v>0</v>
      </c>
      <c r="BF65" s="19">
        <v>0</v>
      </c>
      <c r="BG65" s="19">
        <v>0</v>
      </c>
      <c r="BH65" s="19">
        <v>0</v>
      </c>
      <c r="BI65" s="19">
        <v>0</v>
      </c>
      <c r="BJ65" s="19">
        <v>0</v>
      </c>
      <c r="BK65" s="19">
        <v>0</v>
      </c>
      <c r="BL65" s="19">
        <v>0</v>
      </c>
      <c r="BM65" s="19">
        <v>0</v>
      </c>
      <c r="BN65" s="19">
        <v>0</v>
      </c>
      <c r="BO65" s="19">
        <v>0</v>
      </c>
      <c r="BP65" s="19">
        <v>0</v>
      </c>
      <c r="BQ65" s="19">
        <v>0</v>
      </c>
      <c r="BR65" s="19">
        <v>0</v>
      </c>
      <c r="BS65" s="19">
        <v>0</v>
      </c>
      <c r="BT65" s="19">
        <v>0</v>
      </c>
      <c r="BU65" s="19">
        <v>0</v>
      </c>
      <c r="BV65" s="19">
        <v>0</v>
      </c>
      <c r="BW65" s="19">
        <v>0</v>
      </c>
      <c r="BX65" s="19">
        <v>0</v>
      </c>
      <c r="BY65" s="19">
        <v>0</v>
      </c>
      <c r="BZ65" s="19">
        <v>0</v>
      </c>
      <c r="CA65" s="18" t="str">
        <f t="shared" si="2"/>
        <v>41</v>
      </c>
      <c r="CB65" s="18" t="s">
        <v>25</v>
      </c>
      <c r="CC65" s="18">
        <f t="shared" si="0"/>
        <v>137</v>
      </c>
      <c r="CD65" s="16" t="str">
        <f t="shared" si="3"/>
        <v>7B010189AB012800650066006700680069006A006B006C006D006E00C900CA00CBFFFF00CD00CE00CF00D000D100D2012D012E012F0130013101320133013401350136019101920193019401950196019701980199019A000000000000000000000000000000000000000000000000000000000000000000000000000000000000000000000000417D</v>
      </c>
      <c r="CE65" s="95">
        <v>64</v>
      </c>
      <c r="CF65" s="21"/>
      <c r="CG65" s="18" t="str">
        <f t="shared" si="4"/>
        <v>00</v>
      </c>
      <c r="CH65" s="18">
        <f t="shared" si="5"/>
        <v>0</v>
      </c>
      <c r="CI65" s="20"/>
      <c r="CJ65" s="21"/>
    </row>
    <row r="66" spans="1:88" ht="49.5">
      <c r="A66" s="27"/>
      <c r="B66" s="169">
        <v>35</v>
      </c>
      <c r="C66" s="105" t="s">
        <v>531</v>
      </c>
      <c r="D66" s="104" t="s">
        <v>737</v>
      </c>
      <c r="E66" s="16">
        <v>1</v>
      </c>
      <c r="F66" s="101" t="str">
        <f t="shared" si="13"/>
        <v>00000</v>
      </c>
      <c r="G66" s="25">
        <v>0</v>
      </c>
      <c r="H66" s="18" t="s">
        <v>18</v>
      </c>
      <c r="I66" s="18">
        <v>1</v>
      </c>
      <c r="J66" s="18">
        <v>1</v>
      </c>
      <c r="K66" s="18">
        <v>89</v>
      </c>
      <c r="L66" s="18" t="s">
        <v>530</v>
      </c>
      <c r="M66" s="18">
        <v>1</v>
      </c>
      <c r="N66" s="18">
        <v>28</v>
      </c>
      <c r="O66" s="19">
        <v>65</v>
      </c>
      <c r="P66" s="19">
        <v>66</v>
      </c>
      <c r="Q66" s="19">
        <v>67</v>
      </c>
      <c r="R66" s="19">
        <v>68</v>
      </c>
      <c r="S66" s="19">
        <v>69</v>
      </c>
      <c r="T66" s="19" t="s">
        <v>507</v>
      </c>
      <c r="U66" s="19" t="s">
        <v>508</v>
      </c>
      <c r="V66" s="19" t="s">
        <v>509</v>
      </c>
      <c r="W66" s="19" t="s">
        <v>510</v>
      </c>
      <c r="X66" s="19" t="s">
        <v>511</v>
      </c>
      <c r="Y66" s="19" t="s">
        <v>512</v>
      </c>
      <c r="Z66" s="19" t="s">
        <v>513</v>
      </c>
      <c r="AA66" s="19" t="s">
        <v>514</v>
      </c>
      <c r="AB66" s="19" t="s">
        <v>515</v>
      </c>
      <c r="AC66" s="26">
        <f>G66</f>
        <v>0</v>
      </c>
      <c r="AD66" s="19" t="s">
        <v>517</v>
      </c>
      <c r="AE66" s="19" t="s">
        <v>518</v>
      </c>
      <c r="AF66" s="19" t="s">
        <v>519</v>
      </c>
      <c r="AG66" s="19" t="s">
        <v>520</v>
      </c>
      <c r="AH66" s="19" t="s">
        <v>521</v>
      </c>
      <c r="AI66" s="19" t="s">
        <v>522</v>
      </c>
      <c r="AJ66" s="19" t="s">
        <v>523</v>
      </c>
      <c r="AK66" s="19" t="s">
        <v>524</v>
      </c>
      <c r="AL66" s="19">
        <v>130</v>
      </c>
      <c r="AM66" s="19">
        <v>131</v>
      </c>
      <c r="AN66" s="19">
        <v>132</v>
      </c>
      <c r="AO66" s="19">
        <v>133</v>
      </c>
      <c r="AP66" s="19">
        <v>134</v>
      </c>
      <c r="AQ66" s="19">
        <v>135</v>
      </c>
      <c r="AR66" s="19">
        <v>136</v>
      </c>
      <c r="AS66" s="19">
        <v>191</v>
      </c>
      <c r="AT66" s="19">
        <v>192</v>
      </c>
      <c r="AU66" s="19">
        <v>193</v>
      </c>
      <c r="AV66" s="19">
        <v>194</v>
      </c>
      <c r="AW66" s="19">
        <v>195</v>
      </c>
      <c r="AX66" s="19">
        <v>196</v>
      </c>
      <c r="AY66" s="19">
        <v>197</v>
      </c>
      <c r="AZ66" s="19">
        <v>198</v>
      </c>
      <c r="BA66" s="19">
        <v>199</v>
      </c>
      <c r="BB66" s="19" t="s">
        <v>525</v>
      </c>
      <c r="BC66" s="19">
        <v>0</v>
      </c>
      <c r="BD66" s="19">
        <v>0</v>
      </c>
      <c r="BE66" s="19">
        <v>0</v>
      </c>
      <c r="BF66" s="19">
        <v>0</v>
      </c>
      <c r="BG66" s="19">
        <v>0</v>
      </c>
      <c r="BH66" s="19">
        <v>0</v>
      </c>
      <c r="BI66" s="19">
        <v>0</v>
      </c>
      <c r="BJ66" s="19">
        <v>0</v>
      </c>
      <c r="BK66" s="19">
        <v>0</v>
      </c>
      <c r="BL66" s="19">
        <v>0</v>
      </c>
      <c r="BM66" s="19">
        <v>0</v>
      </c>
      <c r="BN66" s="19">
        <v>0</v>
      </c>
      <c r="BO66" s="19">
        <v>0</v>
      </c>
      <c r="BP66" s="19">
        <v>0</v>
      </c>
      <c r="BQ66" s="19">
        <v>0</v>
      </c>
      <c r="BR66" s="19">
        <v>0</v>
      </c>
      <c r="BS66" s="19">
        <v>0</v>
      </c>
      <c r="BT66" s="19">
        <v>0</v>
      </c>
      <c r="BU66" s="19">
        <v>0</v>
      </c>
      <c r="BV66" s="19">
        <v>0</v>
      </c>
      <c r="BW66" s="19">
        <v>0</v>
      </c>
      <c r="BX66" s="19">
        <v>0</v>
      </c>
      <c r="BY66" s="19">
        <v>0</v>
      </c>
      <c r="BZ66" s="19">
        <v>0</v>
      </c>
      <c r="CA66" s="18" t="str">
        <f t="shared" si="2"/>
        <v>41</v>
      </c>
      <c r="CB66" s="18" t="s">
        <v>25</v>
      </c>
      <c r="CC66" s="18">
        <f t="shared" ref="CC66:CC129" si="28">(LEN(CD66)/2)</f>
        <v>137</v>
      </c>
      <c r="CD66" s="16" t="str">
        <f t="shared" si="3"/>
        <v>7B010189AB012800650066006700680069006A006B006C006D006E00C900CA00CB00CC000000CE00CF00D000D100D2012D012E012F0130013101320133013401350136019101920193019401950196019701980199019A000000000000000000000000000000000000000000000000000000000000000000000000000000000000000000000000417D</v>
      </c>
      <c r="CE66" s="95">
        <v>65</v>
      </c>
      <c r="CF66" s="21"/>
      <c r="CG66" s="18" t="str">
        <f t="shared" si="4"/>
        <v>00</v>
      </c>
      <c r="CH66" s="18">
        <f t="shared" si="5"/>
        <v>0</v>
      </c>
      <c r="CI66" s="20"/>
      <c r="CJ66" s="21"/>
    </row>
    <row r="67" spans="1:88" ht="49.5">
      <c r="A67" s="27"/>
      <c r="B67" s="170"/>
      <c r="C67" s="167" t="s">
        <v>589</v>
      </c>
      <c r="D67" s="104"/>
      <c r="E67" s="16">
        <v>2</v>
      </c>
      <c r="F67" s="101" t="str">
        <f t="shared" si="13"/>
        <v>01516</v>
      </c>
      <c r="G67" s="25" t="s">
        <v>527</v>
      </c>
      <c r="H67" s="18" t="s">
        <v>18</v>
      </c>
      <c r="I67" s="18">
        <v>1</v>
      </c>
      <c r="J67" s="18">
        <v>1</v>
      </c>
      <c r="K67" s="18">
        <v>89</v>
      </c>
      <c r="L67" s="18" t="s">
        <v>530</v>
      </c>
      <c r="M67" s="18">
        <v>1</v>
      </c>
      <c r="N67" s="18">
        <v>28</v>
      </c>
      <c r="O67" s="19">
        <v>65</v>
      </c>
      <c r="P67" s="19">
        <v>66</v>
      </c>
      <c r="Q67" s="19">
        <v>67</v>
      </c>
      <c r="R67" s="19">
        <v>68</v>
      </c>
      <c r="S67" s="19">
        <v>69</v>
      </c>
      <c r="T67" s="19" t="s">
        <v>507</v>
      </c>
      <c r="U67" s="19" t="s">
        <v>508</v>
      </c>
      <c r="V67" s="19" t="s">
        <v>509</v>
      </c>
      <c r="W67" s="19" t="s">
        <v>510</v>
      </c>
      <c r="X67" s="19" t="s">
        <v>511</v>
      </c>
      <c r="Y67" s="19" t="s">
        <v>512</v>
      </c>
      <c r="Z67" s="19" t="s">
        <v>513</v>
      </c>
      <c r="AA67" s="19" t="s">
        <v>514</v>
      </c>
      <c r="AB67" s="19" t="s">
        <v>515</v>
      </c>
      <c r="AC67" s="26" t="str">
        <f t="shared" ref="AC67:AC68" si="29">G67</f>
        <v>05EC</v>
      </c>
      <c r="AD67" s="19" t="s">
        <v>517</v>
      </c>
      <c r="AE67" s="19" t="s">
        <v>518</v>
      </c>
      <c r="AF67" s="19" t="s">
        <v>519</v>
      </c>
      <c r="AG67" s="19" t="s">
        <v>520</v>
      </c>
      <c r="AH67" s="19" t="s">
        <v>521</v>
      </c>
      <c r="AI67" s="19" t="s">
        <v>522</v>
      </c>
      <c r="AJ67" s="19" t="s">
        <v>523</v>
      </c>
      <c r="AK67" s="19" t="s">
        <v>524</v>
      </c>
      <c r="AL67" s="19">
        <v>130</v>
      </c>
      <c r="AM67" s="19">
        <v>131</v>
      </c>
      <c r="AN67" s="19">
        <v>132</v>
      </c>
      <c r="AO67" s="19">
        <v>133</v>
      </c>
      <c r="AP67" s="19">
        <v>134</v>
      </c>
      <c r="AQ67" s="19">
        <v>135</v>
      </c>
      <c r="AR67" s="19">
        <v>136</v>
      </c>
      <c r="AS67" s="19">
        <v>191</v>
      </c>
      <c r="AT67" s="19">
        <v>192</v>
      </c>
      <c r="AU67" s="19">
        <v>193</v>
      </c>
      <c r="AV67" s="19">
        <v>194</v>
      </c>
      <c r="AW67" s="19">
        <v>195</v>
      </c>
      <c r="AX67" s="19">
        <v>196</v>
      </c>
      <c r="AY67" s="19">
        <v>197</v>
      </c>
      <c r="AZ67" s="19">
        <v>198</v>
      </c>
      <c r="BA67" s="19">
        <v>199</v>
      </c>
      <c r="BB67" s="19" t="s">
        <v>525</v>
      </c>
      <c r="BC67" s="19">
        <v>0</v>
      </c>
      <c r="BD67" s="19">
        <v>0</v>
      </c>
      <c r="BE67" s="19">
        <v>0</v>
      </c>
      <c r="BF67" s="19">
        <v>0</v>
      </c>
      <c r="BG67" s="19">
        <v>0</v>
      </c>
      <c r="BH67" s="19">
        <v>0</v>
      </c>
      <c r="BI67" s="19">
        <v>0</v>
      </c>
      <c r="BJ67" s="19">
        <v>0</v>
      </c>
      <c r="BK67" s="19">
        <v>0</v>
      </c>
      <c r="BL67" s="19">
        <v>0</v>
      </c>
      <c r="BM67" s="19">
        <v>0</v>
      </c>
      <c r="BN67" s="19">
        <v>0</v>
      </c>
      <c r="BO67" s="19">
        <v>0</v>
      </c>
      <c r="BP67" s="19">
        <v>0</v>
      </c>
      <c r="BQ67" s="19">
        <v>0</v>
      </c>
      <c r="BR67" s="19">
        <v>0</v>
      </c>
      <c r="BS67" s="19">
        <v>0</v>
      </c>
      <c r="BT67" s="19">
        <v>0</v>
      </c>
      <c r="BU67" s="19">
        <v>0</v>
      </c>
      <c r="BV67" s="19">
        <v>0</v>
      </c>
      <c r="BW67" s="19">
        <v>0</v>
      </c>
      <c r="BX67" s="19">
        <v>0</v>
      </c>
      <c r="BY67" s="19">
        <v>0</v>
      </c>
      <c r="BZ67" s="19">
        <v>0</v>
      </c>
      <c r="CA67" s="18" t="str">
        <f t="shared" ref="CA67:CA130" si="30">TEXT(DEC2HEX(_xlfn.BITAND(SUM(
HEX2DEC(H67)+HEX2DEC(I67)+HEX2DEC(J67)+HEX2DEC(K67)+HEX2DEC(L67)+HEX2DEC(M67)+HEX2DEC(N67)+HEX2DEC(O67)+HEX2DEC(P67)+
HEX2DEC(Q67)+HEX2DEC(R67)+HEX2DEC(S67)+HEX2DEC(T67)+HEX2DEC(U67)+HEX2DEC(R67)+HEX2DEC(V67)+HEX2DEC(W67)+HEX2DEC(X67)+HEX2DEC(Y67)+HEX2DEC(Z67)+
HEX2DEC(AA67)+HEX2DEC(AB67)+HEX2DEC(AC67)+HEX2DEC(AD67)+HEX2DEC(AE67)+
HEX2DEC(AF67)+HEX2DEC(AG67)+HEX2DEC(AH67)+HEX2DEC(AI67)+HEX2DEC(AJ67)+HEX2DEC(AK67)+HEX2DEC(AL67)+HEX2DEC(AM67)+
HEX2DEC(AN67)+HEX2DEC(AO67)+HEX2DEC(AP67)+HEX2DEC(AQ67)+HEX2DEC(AR67)+HEX2DEC(AS67)+HEX2DEC(AT67)+
HEX2DEC(AU67)+HEX2DEC(AV67)+HEX2DEC(AW67)+HEX2DEC(AX67)+HEX2DEC(AY67)+HEX2DEC(AZ67)+HEX2DEC(BA67)+HEX2DEC(BB67)+HEX2DEC(BC67)+HEX2DEC(BD67)+HEX2DEC(BE67)+HEX2DEC(BF67)+HEX2DEC(BG67)+HEX2DEC(BH67)+HEX2DEC(BI67)+
HEX2DEC(BJ67)+HEX2DEC(BK67)+HEX2DEC(BL67)+HEX2DEC(BM67)+
HEX2DEC(BN67)+HEX2DEC(BO67)+HEX2DEC(BP67)+HEX2DEC(BQ67)+HEX2DEC(BR67)+HEX2DEC(BS67)+HEX2DEC(BT67)+
HEX2DEC(BU67)+HEX2DEC(BV67)+HEX2DEC(BW67)+HEX2DEC(BX67)+HEX2DEC(BY67)+HEX2DEC(BZ67)
),85)),"00")</f>
        <v>45</v>
      </c>
      <c r="CB67" s="18" t="s">
        <v>25</v>
      </c>
      <c r="CC67" s="18">
        <f t="shared" si="28"/>
        <v>137</v>
      </c>
      <c r="CD67" s="16" t="str">
        <f t="shared" ref="CD67:CD130" si="31">CONCATENATE(
TEXT(H67,"00"),TEXT(I67,"00"),TEXT(J67,"00"),TEXT(K67,"00"),TEXT(L67,"00"),
TEXT(M67,"00"),TEXT(N67,"00"),
TEXT(O67,"0000"),TEXT(P67,"0000"),TEXT(Q67,"0000"),TEXT(R67,"0000"),TEXT(S67,"0000"),
TEXT(T67,"0000"),TEXT(U67,"0000"),TEXT(V67,"0000"),TEXT(W67,"0000"),TEXT(X67,"0000"),
TEXT(Y67,"0000"),TEXT(Z67,"0000"),
TEXT(AA67,"0000"),TEXT(AB67,"0000"),TEXT(AC67,"0000"),TEXT(AD67,"0000"),TEXT(AE67,"0000"),
TEXT(AF67,"0000"),TEXT(AG67,"0000"),TEXT(AH67,"0000"),TEXT(AI67,"0000"),TEXT(AJ67,"0000"),
TEXT(AK67,"0000"),TEXT(AL67,"0000"),TEXT(AM67,"0000"),TEXT(AN67,"0000"),TEXT(AO67,"0000"),
TEXT(AP67,"0000"),TEXT(AQ67,"0000"),TEXT(AR67,"0000"),TEXT(AS67,"0000"),TEXT(AT67,"0000"),
TEXT(AU67,"0000"),TEXT(AV67,"0000"),TEXT(AW67,"0000"),TEXT(AX67,"0000"),TEXT(AY67,"0000"),TEXT(AZ67,"0000"),
TEXT(BA67,"0000"),TEXT(BB67,"0000"),TEXT(BC67,"0000"),TEXT(BD67,"0000"),TEXT(BE67,"0000"),
TEXT(BF67,"0000"),TEXT(BG67,"0000"),TEXT(BH67,"0000"),TEXT(BI67,"0000"),TEXT(BJ67,"0000"),
TEXT(BK67,"0000"),TEXT(BL67,"0000"),TEXT(BM67,"0000"),TEXT(BN67,"0000"),TEXT(BO67,"0000"),
TEXT(BP67,"0000"),TEXT(BQ67,"0000"),TEXT(BR67,"0000"),TEXT(BS67,"0000"),TEXT(BT67,"0000"),
TEXT(BU67,"0000"),TEXT(BV67,"0000"),TEXT(BW67,"0000"),TEXT(BX67,"0000"),TEXT(BY67,"0000"),
TEXT(BZ67,"0000"),
TEXT(CA67,"00"),TEXT(CB67,"00")
)</f>
        <v>7B010189AB012800650066006700680069006A006B006C006D006E00C900CA00CB00CC05EC00CE00CF00D000D100D2012D012E012F0130013101320133013401350136019101920193019401950196019701980199019A000000000000000000000000000000000000000000000000000000000000000000000000000000000000000000000000457D</v>
      </c>
      <c r="CE67" s="95">
        <v>66</v>
      </c>
      <c r="CF67" s="21"/>
      <c r="CG67" s="18" t="str">
        <f t="shared" ref="CG67:CG130" si="32">TEXT(DEC2HEX(_xlfn.BITAND(SUM(
HEX2DEC(MID(CF67, 1,2))+HEX2DEC(MID(CF67, 4,2))+
HEX2DEC(MID(CF67, 7,2))+HEX2DEC(MID(CF67,10,2))+
HEX2DEC(MID(CF67,13,2))+HEX2DEC(MID(CF67,16,2))+
HEX2DEC(MID(CF67,19,2))
),85)),"00")</f>
        <v>00</v>
      </c>
      <c r="CH67" s="18">
        <f t="shared" ref="CH67:CH130" si="33">(LEN(CF67)/3)</f>
        <v>0</v>
      </c>
      <c r="CI67" s="20"/>
      <c r="CJ67" s="21"/>
    </row>
    <row r="68" spans="1:88" ht="49.5">
      <c r="A68" s="27"/>
      <c r="B68" s="171"/>
      <c r="C68" s="168"/>
      <c r="D68" s="104"/>
      <c r="E68" s="16">
        <v>3</v>
      </c>
      <c r="F68" s="101" t="str">
        <f t="shared" si="13"/>
        <v>65535</v>
      </c>
      <c r="G68" s="25" t="s">
        <v>72</v>
      </c>
      <c r="H68" s="18" t="s">
        <v>18</v>
      </c>
      <c r="I68" s="18">
        <v>1</v>
      </c>
      <c r="J68" s="18">
        <v>1</v>
      </c>
      <c r="K68" s="18">
        <v>89</v>
      </c>
      <c r="L68" s="18" t="s">
        <v>530</v>
      </c>
      <c r="M68" s="18">
        <v>1</v>
      </c>
      <c r="N68" s="18">
        <v>28</v>
      </c>
      <c r="O68" s="19">
        <v>65</v>
      </c>
      <c r="P68" s="19">
        <v>66</v>
      </c>
      <c r="Q68" s="19">
        <v>67</v>
      </c>
      <c r="R68" s="19">
        <v>68</v>
      </c>
      <c r="S68" s="19">
        <v>69</v>
      </c>
      <c r="T68" s="19" t="s">
        <v>507</v>
      </c>
      <c r="U68" s="19" t="s">
        <v>508</v>
      </c>
      <c r="V68" s="19" t="s">
        <v>509</v>
      </c>
      <c r="W68" s="19" t="s">
        <v>510</v>
      </c>
      <c r="X68" s="19" t="s">
        <v>511</v>
      </c>
      <c r="Y68" s="19" t="s">
        <v>512</v>
      </c>
      <c r="Z68" s="19" t="s">
        <v>513</v>
      </c>
      <c r="AA68" s="19" t="s">
        <v>514</v>
      </c>
      <c r="AB68" s="19" t="s">
        <v>515</v>
      </c>
      <c r="AC68" s="26" t="str">
        <f t="shared" si="29"/>
        <v>FFFF</v>
      </c>
      <c r="AD68" s="19" t="s">
        <v>517</v>
      </c>
      <c r="AE68" s="19" t="s">
        <v>518</v>
      </c>
      <c r="AF68" s="19" t="s">
        <v>519</v>
      </c>
      <c r="AG68" s="19" t="s">
        <v>520</v>
      </c>
      <c r="AH68" s="19" t="s">
        <v>521</v>
      </c>
      <c r="AI68" s="19" t="s">
        <v>522</v>
      </c>
      <c r="AJ68" s="19" t="s">
        <v>523</v>
      </c>
      <c r="AK68" s="19" t="s">
        <v>524</v>
      </c>
      <c r="AL68" s="19">
        <v>130</v>
      </c>
      <c r="AM68" s="19">
        <v>131</v>
      </c>
      <c r="AN68" s="19">
        <v>132</v>
      </c>
      <c r="AO68" s="19">
        <v>133</v>
      </c>
      <c r="AP68" s="19">
        <v>134</v>
      </c>
      <c r="AQ68" s="19">
        <v>135</v>
      </c>
      <c r="AR68" s="19">
        <v>136</v>
      </c>
      <c r="AS68" s="19">
        <v>191</v>
      </c>
      <c r="AT68" s="19">
        <v>192</v>
      </c>
      <c r="AU68" s="19">
        <v>193</v>
      </c>
      <c r="AV68" s="19">
        <v>194</v>
      </c>
      <c r="AW68" s="19">
        <v>195</v>
      </c>
      <c r="AX68" s="19">
        <v>196</v>
      </c>
      <c r="AY68" s="19">
        <v>197</v>
      </c>
      <c r="AZ68" s="19">
        <v>198</v>
      </c>
      <c r="BA68" s="19">
        <v>199</v>
      </c>
      <c r="BB68" s="19" t="s">
        <v>525</v>
      </c>
      <c r="BC68" s="19">
        <v>0</v>
      </c>
      <c r="BD68" s="19">
        <v>0</v>
      </c>
      <c r="BE68" s="19">
        <v>0</v>
      </c>
      <c r="BF68" s="19">
        <v>0</v>
      </c>
      <c r="BG68" s="19">
        <v>0</v>
      </c>
      <c r="BH68" s="19">
        <v>0</v>
      </c>
      <c r="BI68" s="19">
        <v>0</v>
      </c>
      <c r="BJ68" s="19">
        <v>0</v>
      </c>
      <c r="BK68" s="19">
        <v>0</v>
      </c>
      <c r="BL68" s="19">
        <v>0</v>
      </c>
      <c r="BM68" s="19">
        <v>0</v>
      </c>
      <c r="BN68" s="19">
        <v>0</v>
      </c>
      <c r="BO68" s="19">
        <v>0</v>
      </c>
      <c r="BP68" s="19">
        <v>0</v>
      </c>
      <c r="BQ68" s="19">
        <v>0</v>
      </c>
      <c r="BR68" s="19">
        <v>0</v>
      </c>
      <c r="BS68" s="19">
        <v>0</v>
      </c>
      <c r="BT68" s="19">
        <v>0</v>
      </c>
      <c r="BU68" s="19">
        <v>0</v>
      </c>
      <c r="BV68" s="19">
        <v>0</v>
      </c>
      <c r="BW68" s="19">
        <v>0</v>
      </c>
      <c r="BX68" s="19">
        <v>0</v>
      </c>
      <c r="BY68" s="19">
        <v>0</v>
      </c>
      <c r="BZ68" s="19">
        <v>0</v>
      </c>
      <c r="CA68" s="18" t="str">
        <f t="shared" si="30"/>
        <v>40</v>
      </c>
      <c r="CB68" s="18" t="s">
        <v>25</v>
      </c>
      <c r="CC68" s="18">
        <f t="shared" si="28"/>
        <v>137</v>
      </c>
      <c r="CD68" s="16" t="str">
        <f t="shared" si="31"/>
        <v>7B010189AB012800650066006700680069006A006B006C006D006E00C900CA00CB00CCFFFF00CE00CF00D000D100D2012D012E012F0130013101320133013401350136019101920193019401950196019701980199019A000000000000000000000000000000000000000000000000000000000000000000000000000000000000000000000000407D</v>
      </c>
      <c r="CE68" s="95">
        <v>67</v>
      </c>
      <c r="CF68" s="21"/>
      <c r="CG68" s="18" t="str">
        <f t="shared" si="32"/>
        <v>00</v>
      </c>
      <c r="CH68" s="18">
        <f t="shared" si="33"/>
        <v>0</v>
      </c>
      <c r="CI68" s="20"/>
      <c r="CJ68" s="21"/>
    </row>
    <row r="69" spans="1:88" ht="49.5">
      <c r="A69" s="27"/>
      <c r="B69" s="169">
        <v>37</v>
      </c>
      <c r="C69" s="105" t="s">
        <v>531</v>
      </c>
      <c r="D69" s="104" t="s">
        <v>737</v>
      </c>
      <c r="E69" s="16">
        <v>1</v>
      </c>
      <c r="F69" s="101" t="str">
        <f t="shared" si="13"/>
        <v>00000</v>
      </c>
      <c r="G69" s="25">
        <v>0</v>
      </c>
      <c r="H69" s="18" t="s">
        <v>18</v>
      </c>
      <c r="I69" s="18">
        <v>1</v>
      </c>
      <c r="J69" s="18">
        <v>1</v>
      </c>
      <c r="K69" s="18">
        <v>89</v>
      </c>
      <c r="L69" s="18" t="s">
        <v>530</v>
      </c>
      <c r="M69" s="18">
        <v>1</v>
      </c>
      <c r="N69" s="18">
        <v>28</v>
      </c>
      <c r="O69" s="19">
        <v>65</v>
      </c>
      <c r="P69" s="19">
        <v>66</v>
      </c>
      <c r="Q69" s="19">
        <v>67</v>
      </c>
      <c r="R69" s="19">
        <v>68</v>
      </c>
      <c r="S69" s="19">
        <v>69</v>
      </c>
      <c r="T69" s="19" t="s">
        <v>507</v>
      </c>
      <c r="U69" s="19" t="s">
        <v>508</v>
      </c>
      <c r="V69" s="19" t="s">
        <v>509</v>
      </c>
      <c r="W69" s="19" t="s">
        <v>510</v>
      </c>
      <c r="X69" s="19" t="s">
        <v>511</v>
      </c>
      <c r="Y69" s="19" t="s">
        <v>512</v>
      </c>
      <c r="Z69" s="19" t="s">
        <v>513</v>
      </c>
      <c r="AA69" s="19" t="s">
        <v>514</v>
      </c>
      <c r="AB69" s="19" t="s">
        <v>515</v>
      </c>
      <c r="AC69" s="19" t="s">
        <v>516</v>
      </c>
      <c r="AD69" s="26">
        <f>G69</f>
        <v>0</v>
      </c>
      <c r="AE69" s="19" t="s">
        <v>518</v>
      </c>
      <c r="AF69" s="19" t="s">
        <v>519</v>
      </c>
      <c r="AG69" s="19" t="s">
        <v>520</v>
      </c>
      <c r="AH69" s="19" t="s">
        <v>521</v>
      </c>
      <c r="AI69" s="19" t="s">
        <v>522</v>
      </c>
      <c r="AJ69" s="19" t="s">
        <v>523</v>
      </c>
      <c r="AK69" s="19" t="s">
        <v>524</v>
      </c>
      <c r="AL69" s="19">
        <v>130</v>
      </c>
      <c r="AM69" s="19">
        <v>131</v>
      </c>
      <c r="AN69" s="19">
        <v>132</v>
      </c>
      <c r="AO69" s="19">
        <v>133</v>
      </c>
      <c r="AP69" s="19">
        <v>134</v>
      </c>
      <c r="AQ69" s="19">
        <v>135</v>
      </c>
      <c r="AR69" s="19">
        <v>136</v>
      </c>
      <c r="AS69" s="19">
        <v>191</v>
      </c>
      <c r="AT69" s="19">
        <v>192</v>
      </c>
      <c r="AU69" s="19">
        <v>193</v>
      </c>
      <c r="AV69" s="19">
        <v>194</v>
      </c>
      <c r="AW69" s="19">
        <v>195</v>
      </c>
      <c r="AX69" s="19">
        <v>196</v>
      </c>
      <c r="AY69" s="19">
        <v>197</v>
      </c>
      <c r="AZ69" s="19">
        <v>198</v>
      </c>
      <c r="BA69" s="19">
        <v>199</v>
      </c>
      <c r="BB69" s="19" t="s">
        <v>525</v>
      </c>
      <c r="BC69" s="19">
        <v>0</v>
      </c>
      <c r="BD69" s="19">
        <v>0</v>
      </c>
      <c r="BE69" s="19">
        <v>0</v>
      </c>
      <c r="BF69" s="19">
        <v>0</v>
      </c>
      <c r="BG69" s="19">
        <v>0</v>
      </c>
      <c r="BH69" s="19">
        <v>0</v>
      </c>
      <c r="BI69" s="19">
        <v>0</v>
      </c>
      <c r="BJ69" s="19">
        <v>0</v>
      </c>
      <c r="BK69" s="19">
        <v>0</v>
      </c>
      <c r="BL69" s="19">
        <v>0</v>
      </c>
      <c r="BM69" s="19">
        <v>0</v>
      </c>
      <c r="BN69" s="19">
        <v>0</v>
      </c>
      <c r="BO69" s="19">
        <v>0</v>
      </c>
      <c r="BP69" s="19">
        <v>0</v>
      </c>
      <c r="BQ69" s="19">
        <v>0</v>
      </c>
      <c r="BR69" s="19">
        <v>0</v>
      </c>
      <c r="BS69" s="19">
        <v>0</v>
      </c>
      <c r="BT69" s="19">
        <v>0</v>
      </c>
      <c r="BU69" s="19">
        <v>0</v>
      </c>
      <c r="BV69" s="19">
        <v>0</v>
      </c>
      <c r="BW69" s="19">
        <v>0</v>
      </c>
      <c r="BX69" s="19">
        <v>0</v>
      </c>
      <c r="BY69" s="19">
        <v>0</v>
      </c>
      <c r="BZ69" s="19">
        <v>0</v>
      </c>
      <c r="CA69" s="18" t="str">
        <f t="shared" si="30"/>
        <v>40</v>
      </c>
      <c r="CB69" s="18" t="s">
        <v>25</v>
      </c>
      <c r="CC69" s="18">
        <f t="shared" si="28"/>
        <v>137</v>
      </c>
      <c r="CD69" s="16" t="str">
        <f t="shared" si="31"/>
        <v>7B010189AB012800650066006700680069006A006B006C006D006E00C900CA00CB00CC00CD000000CF00D000D100D2012D012E012F0130013101320133013401350136019101920193019401950196019701980199019A000000000000000000000000000000000000000000000000000000000000000000000000000000000000000000000000407D</v>
      </c>
      <c r="CE69" s="95">
        <v>68</v>
      </c>
      <c r="CF69" s="21"/>
      <c r="CG69" s="18" t="str">
        <f t="shared" si="32"/>
        <v>00</v>
      </c>
      <c r="CH69" s="18">
        <f t="shared" si="33"/>
        <v>0</v>
      </c>
      <c r="CI69" s="20"/>
      <c r="CJ69" s="21"/>
    </row>
    <row r="70" spans="1:88" ht="49.5">
      <c r="A70" s="27"/>
      <c r="B70" s="170"/>
      <c r="C70" s="167" t="s">
        <v>588</v>
      </c>
      <c r="D70" s="104"/>
      <c r="E70" s="16">
        <v>2</v>
      </c>
      <c r="F70" s="101" t="str">
        <f t="shared" si="13"/>
        <v>01516</v>
      </c>
      <c r="G70" s="25" t="s">
        <v>527</v>
      </c>
      <c r="H70" s="18" t="s">
        <v>18</v>
      </c>
      <c r="I70" s="18">
        <v>1</v>
      </c>
      <c r="J70" s="18">
        <v>1</v>
      </c>
      <c r="K70" s="18">
        <v>89</v>
      </c>
      <c r="L70" s="18" t="s">
        <v>530</v>
      </c>
      <c r="M70" s="18">
        <v>1</v>
      </c>
      <c r="N70" s="18">
        <v>28</v>
      </c>
      <c r="O70" s="19">
        <v>65</v>
      </c>
      <c r="P70" s="19">
        <v>66</v>
      </c>
      <c r="Q70" s="19">
        <v>67</v>
      </c>
      <c r="R70" s="19">
        <v>68</v>
      </c>
      <c r="S70" s="19">
        <v>69</v>
      </c>
      <c r="T70" s="19" t="s">
        <v>507</v>
      </c>
      <c r="U70" s="19" t="s">
        <v>508</v>
      </c>
      <c r="V70" s="19" t="s">
        <v>509</v>
      </c>
      <c r="W70" s="19" t="s">
        <v>510</v>
      </c>
      <c r="X70" s="19" t="s">
        <v>511</v>
      </c>
      <c r="Y70" s="19" t="s">
        <v>512</v>
      </c>
      <c r="Z70" s="19" t="s">
        <v>513</v>
      </c>
      <c r="AA70" s="19" t="s">
        <v>514</v>
      </c>
      <c r="AB70" s="19" t="s">
        <v>515</v>
      </c>
      <c r="AC70" s="19" t="s">
        <v>516</v>
      </c>
      <c r="AD70" s="26" t="str">
        <f t="shared" ref="AD70:AD71" si="34">G70</f>
        <v>05EC</v>
      </c>
      <c r="AE70" s="19" t="s">
        <v>518</v>
      </c>
      <c r="AF70" s="19" t="s">
        <v>519</v>
      </c>
      <c r="AG70" s="19" t="s">
        <v>520</v>
      </c>
      <c r="AH70" s="19" t="s">
        <v>521</v>
      </c>
      <c r="AI70" s="19" t="s">
        <v>522</v>
      </c>
      <c r="AJ70" s="19" t="s">
        <v>523</v>
      </c>
      <c r="AK70" s="19" t="s">
        <v>524</v>
      </c>
      <c r="AL70" s="19">
        <v>130</v>
      </c>
      <c r="AM70" s="19">
        <v>131</v>
      </c>
      <c r="AN70" s="19">
        <v>132</v>
      </c>
      <c r="AO70" s="19">
        <v>133</v>
      </c>
      <c r="AP70" s="19">
        <v>134</v>
      </c>
      <c r="AQ70" s="19">
        <v>135</v>
      </c>
      <c r="AR70" s="19">
        <v>136</v>
      </c>
      <c r="AS70" s="19">
        <v>191</v>
      </c>
      <c r="AT70" s="19">
        <v>192</v>
      </c>
      <c r="AU70" s="19">
        <v>193</v>
      </c>
      <c r="AV70" s="19">
        <v>194</v>
      </c>
      <c r="AW70" s="19">
        <v>195</v>
      </c>
      <c r="AX70" s="19">
        <v>196</v>
      </c>
      <c r="AY70" s="19">
        <v>197</v>
      </c>
      <c r="AZ70" s="19">
        <v>198</v>
      </c>
      <c r="BA70" s="19">
        <v>199</v>
      </c>
      <c r="BB70" s="19" t="s">
        <v>525</v>
      </c>
      <c r="BC70" s="19">
        <v>0</v>
      </c>
      <c r="BD70" s="19">
        <v>0</v>
      </c>
      <c r="BE70" s="19">
        <v>0</v>
      </c>
      <c r="BF70" s="19">
        <v>0</v>
      </c>
      <c r="BG70" s="19">
        <v>0</v>
      </c>
      <c r="BH70" s="19">
        <v>0</v>
      </c>
      <c r="BI70" s="19">
        <v>0</v>
      </c>
      <c r="BJ70" s="19">
        <v>0</v>
      </c>
      <c r="BK70" s="19">
        <v>0</v>
      </c>
      <c r="BL70" s="19">
        <v>0</v>
      </c>
      <c r="BM70" s="19">
        <v>0</v>
      </c>
      <c r="BN70" s="19">
        <v>0</v>
      </c>
      <c r="BO70" s="19">
        <v>0</v>
      </c>
      <c r="BP70" s="19">
        <v>0</v>
      </c>
      <c r="BQ70" s="19">
        <v>0</v>
      </c>
      <c r="BR70" s="19">
        <v>0</v>
      </c>
      <c r="BS70" s="19">
        <v>0</v>
      </c>
      <c r="BT70" s="19">
        <v>0</v>
      </c>
      <c r="BU70" s="19">
        <v>0</v>
      </c>
      <c r="BV70" s="19">
        <v>0</v>
      </c>
      <c r="BW70" s="19">
        <v>0</v>
      </c>
      <c r="BX70" s="19">
        <v>0</v>
      </c>
      <c r="BY70" s="19">
        <v>0</v>
      </c>
      <c r="BZ70" s="19">
        <v>0</v>
      </c>
      <c r="CA70" s="18" t="str">
        <f t="shared" si="30"/>
        <v>44</v>
      </c>
      <c r="CB70" s="18" t="s">
        <v>25</v>
      </c>
      <c r="CC70" s="18">
        <f t="shared" si="28"/>
        <v>137</v>
      </c>
      <c r="CD70" s="16" t="str">
        <f t="shared" si="31"/>
        <v>7B010189AB012800650066006700680069006A006B006C006D006E00C900CA00CB00CC00CD05EC00CF00D000D100D2012D012E012F0130013101320133013401350136019101920193019401950196019701980199019A000000000000000000000000000000000000000000000000000000000000000000000000000000000000000000000000447D</v>
      </c>
      <c r="CE70" s="95">
        <v>69</v>
      </c>
      <c r="CF70" s="21"/>
      <c r="CG70" s="18" t="str">
        <f t="shared" si="32"/>
        <v>00</v>
      </c>
      <c r="CH70" s="18">
        <f t="shared" si="33"/>
        <v>0</v>
      </c>
      <c r="CI70" s="20"/>
      <c r="CJ70" s="21"/>
    </row>
    <row r="71" spans="1:88" ht="49.5">
      <c r="A71" s="27"/>
      <c r="B71" s="171"/>
      <c r="C71" s="168"/>
      <c r="D71" s="104"/>
      <c r="E71" s="16">
        <v>3</v>
      </c>
      <c r="F71" s="101" t="str">
        <f t="shared" si="13"/>
        <v>65535</v>
      </c>
      <c r="G71" s="25" t="s">
        <v>72</v>
      </c>
      <c r="H71" s="18" t="s">
        <v>18</v>
      </c>
      <c r="I71" s="18">
        <v>1</v>
      </c>
      <c r="J71" s="18">
        <v>1</v>
      </c>
      <c r="K71" s="18">
        <v>89</v>
      </c>
      <c r="L71" s="18" t="s">
        <v>530</v>
      </c>
      <c r="M71" s="18">
        <v>1</v>
      </c>
      <c r="N71" s="18">
        <v>28</v>
      </c>
      <c r="O71" s="19">
        <v>65</v>
      </c>
      <c r="P71" s="19">
        <v>66</v>
      </c>
      <c r="Q71" s="19">
        <v>67</v>
      </c>
      <c r="R71" s="19">
        <v>68</v>
      </c>
      <c r="S71" s="19">
        <v>69</v>
      </c>
      <c r="T71" s="19" t="s">
        <v>507</v>
      </c>
      <c r="U71" s="19" t="s">
        <v>508</v>
      </c>
      <c r="V71" s="19" t="s">
        <v>509</v>
      </c>
      <c r="W71" s="19" t="s">
        <v>510</v>
      </c>
      <c r="X71" s="19" t="s">
        <v>511</v>
      </c>
      <c r="Y71" s="19" t="s">
        <v>512</v>
      </c>
      <c r="Z71" s="19" t="s">
        <v>513</v>
      </c>
      <c r="AA71" s="19" t="s">
        <v>514</v>
      </c>
      <c r="AB71" s="19" t="s">
        <v>515</v>
      </c>
      <c r="AC71" s="19" t="s">
        <v>516</v>
      </c>
      <c r="AD71" s="26" t="str">
        <f t="shared" si="34"/>
        <v>FFFF</v>
      </c>
      <c r="AE71" s="19" t="s">
        <v>518</v>
      </c>
      <c r="AF71" s="19" t="s">
        <v>519</v>
      </c>
      <c r="AG71" s="19" t="s">
        <v>520</v>
      </c>
      <c r="AH71" s="19" t="s">
        <v>521</v>
      </c>
      <c r="AI71" s="19" t="s">
        <v>522</v>
      </c>
      <c r="AJ71" s="19" t="s">
        <v>523</v>
      </c>
      <c r="AK71" s="19" t="s">
        <v>524</v>
      </c>
      <c r="AL71" s="19">
        <v>130</v>
      </c>
      <c r="AM71" s="19">
        <v>131</v>
      </c>
      <c r="AN71" s="19">
        <v>132</v>
      </c>
      <c r="AO71" s="19">
        <v>133</v>
      </c>
      <c r="AP71" s="19">
        <v>134</v>
      </c>
      <c r="AQ71" s="19">
        <v>135</v>
      </c>
      <c r="AR71" s="19">
        <v>136</v>
      </c>
      <c r="AS71" s="19">
        <v>191</v>
      </c>
      <c r="AT71" s="19">
        <v>192</v>
      </c>
      <c r="AU71" s="19">
        <v>193</v>
      </c>
      <c r="AV71" s="19">
        <v>194</v>
      </c>
      <c r="AW71" s="19">
        <v>195</v>
      </c>
      <c r="AX71" s="19">
        <v>196</v>
      </c>
      <c r="AY71" s="19">
        <v>197</v>
      </c>
      <c r="AZ71" s="19">
        <v>198</v>
      </c>
      <c r="BA71" s="19">
        <v>199</v>
      </c>
      <c r="BB71" s="19" t="s">
        <v>525</v>
      </c>
      <c r="BC71" s="19">
        <v>0</v>
      </c>
      <c r="BD71" s="19">
        <v>0</v>
      </c>
      <c r="BE71" s="19">
        <v>0</v>
      </c>
      <c r="BF71" s="19">
        <v>0</v>
      </c>
      <c r="BG71" s="19">
        <v>0</v>
      </c>
      <c r="BH71" s="19">
        <v>0</v>
      </c>
      <c r="BI71" s="19">
        <v>0</v>
      </c>
      <c r="BJ71" s="19">
        <v>0</v>
      </c>
      <c r="BK71" s="19">
        <v>0</v>
      </c>
      <c r="BL71" s="19">
        <v>0</v>
      </c>
      <c r="BM71" s="19">
        <v>0</v>
      </c>
      <c r="BN71" s="19">
        <v>0</v>
      </c>
      <c r="BO71" s="19">
        <v>0</v>
      </c>
      <c r="BP71" s="19">
        <v>0</v>
      </c>
      <c r="BQ71" s="19">
        <v>0</v>
      </c>
      <c r="BR71" s="19">
        <v>0</v>
      </c>
      <c r="BS71" s="19">
        <v>0</v>
      </c>
      <c r="BT71" s="19">
        <v>0</v>
      </c>
      <c r="BU71" s="19">
        <v>0</v>
      </c>
      <c r="BV71" s="19">
        <v>0</v>
      </c>
      <c r="BW71" s="19">
        <v>0</v>
      </c>
      <c r="BX71" s="19">
        <v>0</v>
      </c>
      <c r="BY71" s="19">
        <v>0</v>
      </c>
      <c r="BZ71" s="19">
        <v>0</v>
      </c>
      <c r="CA71" s="18" t="str">
        <f t="shared" si="30"/>
        <v>55</v>
      </c>
      <c r="CB71" s="18" t="s">
        <v>25</v>
      </c>
      <c r="CC71" s="18">
        <f t="shared" si="28"/>
        <v>137</v>
      </c>
      <c r="CD71" s="16" t="str">
        <f t="shared" si="31"/>
        <v>7B010189AB012800650066006700680069006A006B006C006D006E00C900CA00CB00CC00CDFFFF00CF00D000D100D2012D012E012F0130013101320133013401350136019101920193019401950196019701980199019A000000000000000000000000000000000000000000000000000000000000000000000000000000000000000000000000557D</v>
      </c>
      <c r="CE71" s="95">
        <v>70</v>
      </c>
      <c r="CF71" s="21"/>
      <c r="CG71" s="18" t="str">
        <f t="shared" si="32"/>
        <v>00</v>
      </c>
      <c r="CH71" s="18">
        <f t="shared" si="33"/>
        <v>0</v>
      </c>
      <c r="CI71" s="20"/>
      <c r="CJ71" s="21"/>
    </row>
    <row r="72" spans="1:88" ht="49.5">
      <c r="A72" s="27"/>
      <c r="B72" s="169">
        <v>39</v>
      </c>
      <c r="C72" s="105" t="s">
        <v>531</v>
      </c>
      <c r="D72" s="104" t="s">
        <v>737</v>
      </c>
      <c r="E72" s="16">
        <v>1</v>
      </c>
      <c r="F72" s="101" t="str">
        <f t="shared" si="13"/>
        <v>00000</v>
      </c>
      <c r="G72" s="25">
        <v>0</v>
      </c>
      <c r="H72" s="18" t="s">
        <v>18</v>
      </c>
      <c r="I72" s="18">
        <v>1</v>
      </c>
      <c r="J72" s="18">
        <v>1</v>
      </c>
      <c r="K72" s="18">
        <v>89</v>
      </c>
      <c r="L72" s="18" t="s">
        <v>530</v>
      </c>
      <c r="M72" s="18">
        <v>1</v>
      </c>
      <c r="N72" s="18">
        <v>28</v>
      </c>
      <c r="O72" s="19">
        <v>65</v>
      </c>
      <c r="P72" s="19">
        <v>66</v>
      </c>
      <c r="Q72" s="19">
        <v>67</v>
      </c>
      <c r="R72" s="19">
        <v>68</v>
      </c>
      <c r="S72" s="19">
        <v>69</v>
      </c>
      <c r="T72" s="19" t="s">
        <v>507</v>
      </c>
      <c r="U72" s="19" t="s">
        <v>508</v>
      </c>
      <c r="V72" s="19" t="s">
        <v>509</v>
      </c>
      <c r="W72" s="19" t="s">
        <v>510</v>
      </c>
      <c r="X72" s="19" t="s">
        <v>511</v>
      </c>
      <c r="Y72" s="19" t="s">
        <v>512</v>
      </c>
      <c r="Z72" s="19" t="s">
        <v>513</v>
      </c>
      <c r="AA72" s="19" t="s">
        <v>514</v>
      </c>
      <c r="AB72" s="19" t="s">
        <v>515</v>
      </c>
      <c r="AC72" s="19" t="s">
        <v>516</v>
      </c>
      <c r="AD72" s="19" t="s">
        <v>517</v>
      </c>
      <c r="AE72" s="26">
        <f>G72</f>
        <v>0</v>
      </c>
      <c r="AF72" s="19" t="s">
        <v>519</v>
      </c>
      <c r="AG72" s="19" t="s">
        <v>520</v>
      </c>
      <c r="AH72" s="19" t="s">
        <v>521</v>
      </c>
      <c r="AI72" s="19" t="s">
        <v>522</v>
      </c>
      <c r="AJ72" s="19" t="s">
        <v>523</v>
      </c>
      <c r="AK72" s="19" t="s">
        <v>524</v>
      </c>
      <c r="AL72" s="19">
        <v>130</v>
      </c>
      <c r="AM72" s="19">
        <v>131</v>
      </c>
      <c r="AN72" s="19">
        <v>132</v>
      </c>
      <c r="AO72" s="19">
        <v>133</v>
      </c>
      <c r="AP72" s="19">
        <v>134</v>
      </c>
      <c r="AQ72" s="19">
        <v>135</v>
      </c>
      <c r="AR72" s="19">
        <v>136</v>
      </c>
      <c r="AS72" s="19">
        <v>191</v>
      </c>
      <c r="AT72" s="19">
        <v>192</v>
      </c>
      <c r="AU72" s="19">
        <v>193</v>
      </c>
      <c r="AV72" s="19">
        <v>194</v>
      </c>
      <c r="AW72" s="19">
        <v>195</v>
      </c>
      <c r="AX72" s="19">
        <v>196</v>
      </c>
      <c r="AY72" s="19">
        <v>197</v>
      </c>
      <c r="AZ72" s="19">
        <v>198</v>
      </c>
      <c r="BA72" s="19">
        <v>199</v>
      </c>
      <c r="BB72" s="19" t="s">
        <v>525</v>
      </c>
      <c r="BC72" s="19">
        <v>0</v>
      </c>
      <c r="BD72" s="19">
        <v>0</v>
      </c>
      <c r="BE72" s="19">
        <v>0</v>
      </c>
      <c r="BF72" s="19">
        <v>0</v>
      </c>
      <c r="BG72" s="19">
        <v>0</v>
      </c>
      <c r="BH72" s="19">
        <v>0</v>
      </c>
      <c r="BI72" s="19">
        <v>0</v>
      </c>
      <c r="BJ72" s="19">
        <v>0</v>
      </c>
      <c r="BK72" s="19">
        <v>0</v>
      </c>
      <c r="BL72" s="19">
        <v>0</v>
      </c>
      <c r="BM72" s="19">
        <v>0</v>
      </c>
      <c r="BN72" s="19">
        <v>0</v>
      </c>
      <c r="BO72" s="19">
        <v>0</v>
      </c>
      <c r="BP72" s="19">
        <v>0</v>
      </c>
      <c r="BQ72" s="19">
        <v>0</v>
      </c>
      <c r="BR72" s="19">
        <v>0</v>
      </c>
      <c r="BS72" s="19">
        <v>0</v>
      </c>
      <c r="BT72" s="19">
        <v>0</v>
      </c>
      <c r="BU72" s="19">
        <v>0</v>
      </c>
      <c r="BV72" s="19">
        <v>0</v>
      </c>
      <c r="BW72" s="19">
        <v>0</v>
      </c>
      <c r="BX72" s="19">
        <v>0</v>
      </c>
      <c r="BY72" s="19">
        <v>0</v>
      </c>
      <c r="BZ72" s="19">
        <v>0</v>
      </c>
      <c r="CA72" s="18" t="str">
        <f t="shared" si="30"/>
        <v>55</v>
      </c>
      <c r="CB72" s="18" t="s">
        <v>25</v>
      </c>
      <c r="CC72" s="18">
        <f t="shared" si="28"/>
        <v>137</v>
      </c>
      <c r="CD72" s="16" t="str">
        <f t="shared" si="31"/>
        <v>7B010189AB012800650066006700680069006A006B006C006D006E00C900CA00CB00CC00CD00CE000000D000D100D2012D012E012F0130013101320133013401350136019101920193019401950196019701980199019A000000000000000000000000000000000000000000000000000000000000000000000000000000000000000000000000557D</v>
      </c>
      <c r="CE72" s="95">
        <v>71</v>
      </c>
      <c r="CF72" s="21"/>
      <c r="CG72" s="18" t="str">
        <f t="shared" si="32"/>
        <v>00</v>
      </c>
      <c r="CH72" s="18">
        <f t="shared" si="33"/>
        <v>0</v>
      </c>
      <c r="CI72" s="20"/>
      <c r="CJ72" s="21"/>
    </row>
    <row r="73" spans="1:88" ht="49.5">
      <c r="A73" s="27"/>
      <c r="B73" s="170"/>
      <c r="C73" s="167" t="s">
        <v>590</v>
      </c>
      <c r="D73" s="104"/>
      <c r="E73" s="16">
        <v>2</v>
      </c>
      <c r="F73" s="101" t="str">
        <f t="shared" si="13"/>
        <v>01516</v>
      </c>
      <c r="G73" s="25" t="s">
        <v>527</v>
      </c>
      <c r="H73" s="18" t="s">
        <v>18</v>
      </c>
      <c r="I73" s="18">
        <v>1</v>
      </c>
      <c r="J73" s="18">
        <v>1</v>
      </c>
      <c r="K73" s="18">
        <v>89</v>
      </c>
      <c r="L73" s="18" t="s">
        <v>530</v>
      </c>
      <c r="M73" s="18">
        <v>1</v>
      </c>
      <c r="N73" s="18">
        <v>28</v>
      </c>
      <c r="O73" s="19">
        <v>65</v>
      </c>
      <c r="P73" s="19">
        <v>66</v>
      </c>
      <c r="Q73" s="19">
        <v>67</v>
      </c>
      <c r="R73" s="19">
        <v>68</v>
      </c>
      <c r="S73" s="19">
        <v>69</v>
      </c>
      <c r="T73" s="19" t="s">
        <v>507</v>
      </c>
      <c r="U73" s="19" t="s">
        <v>508</v>
      </c>
      <c r="V73" s="19" t="s">
        <v>509</v>
      </c>
      <c r="W73" s="19" t="s">
        <v>510</v>
      </c>
      <c r="X73" s="19" t="s">
        <v>511</v>
      </c>
      <c r="Y73" s="19" t="s">
        <v>512</v>
      </c>
      <c r="Z73" s="19" t="s">
        <v>513</v>
      </c>
      <c r="AA73" s="19" t="s">
        <v>514</v>
      </c>
      <c r="AB73" s="19" t="s">
        <v>515</v>
      </c>
      <c r="AC73" s="19" t="s">
        <v>516</v>
      </c>
      <c r="AD73" s="19" t="s">
        <v>517</v>
      </c>
      <c r="AE73" s="26" t="str">
        <f t="shared" ref="AE73:AE74" si="35">G73</f>
        <v>05EC</v>
      </c>
      <c r="AF73" s="19" t="s">
        <v>519</v>
      </c>
      <c r="AG73" s="19" t="s">
        <v>520</v>
      </c>
      <c r="AH73" s="19" t="s">
        <v>521</v>
      </c>
      <c r="AI73" s="19" t="s">
        <v>522</v>
      </c>
      <c r="AJ73" s="19" t="s">
        <v>523</v>
      </c>
      <c r="AK73" s="19" t="s">
        <v>524</v>
      </c>
      <c r="AL73" s="19">
        <v>130</v>
      </c>
      <c r="AM73" s="19">
        <v>131</v>
      </c>
      <c r="AN73" s="19">
        <v>132</v>
      </c>
      <c r="AO73" s="19">
        <v>133</v>
      </c>
      <c r="AP73" s="19">
        <v>134</v>
      </c>
      <c r="AQ73" s="19">
        <v>135</v>
      </c>
      <c r="AR73" s="19">
        <v>136</v>
      </c>
      <c r="AS73" s="19">
        <v>191</v>
      </c>
      <c r="AT73" s="19">
        <v>192</v>
      </c>
      <c r="AU73" s="19">
        <v>193</v>
      </c>
      <c r="AV73" s="19">
        <v>194</v>
      </c>
      <c r="AW73" s="19">
        <v>195</v>
      </c>
      <c r="AX73" s="19">
        <v>196</v>
      </c>
      <c r="AY73" s="19">
        <v>197</v>
      </c>
      <c r="AZ73" s="19">
        <v>198</v>
      </c>
      <c r="BA73" s="19">
        <v>199</v>
      </c>
      <c r="BB73" s="19" t="s">
        <v>525</v>
      </c>
      <c r="BC73" s="19">
        <v>0</v>
      </c>
      <c r="BD73" s="19">
        <v>0</v>
      </c>
      <c r="BE73" s="19">
        <v>0</v>
      </c>
      <c r="BF73" s="19">
        <v>0</v>
      </c>
      <c r="BG73" s="19">
        <v>0</v>
      </c>
      <c r="BH73" s="19">
        <v>0</v>
      </c>
      <c r="BI73" s="19">
        <v>0</v>
      </c>
      <c r="BJ73" s="19">
        <v>0</v>
      </c>
      <c r="BK73" s="19">
        <v>0</v>
      </c>
      <c r="BL73" s="19">
        <v>0</v>
      </c>
      <c r="BM73" s="19">
        <v>0</v>
      </c>
      <c r="BN73" s="19">
        <v>0</v>
      </c>
      <c r="BO73" s="19">
        <v>0</v>
      </c>
      <c r="BP73" s="19">
        <v>0</v>
      </c>
      <c r="BQ73" s="19">
        <v>0</v>
      </c>
      <c r="BR73" s="19">
        <v>0</v>
      </c>
      <c r="BS73" s="19">
        <v>0</v>
      </c>
      <c r="BT73" s="19">
        <v>0</v>
      </c>
      <c r="BU73" s="19">
        <v>0</v>
      </c>
      <c r="BV73" s="19">
        <v>0</v>
      </c>
      <c r="BW73" s="19">
        <v>0</v>
      </c>
      <c r="BX73" s="19">
        <v>0</v>
      </c>
      <c r="BY73" s="19">
        <v>0</v>
      </c>
      <c r="BZ73" s="19">
        <v>0</v>
      </c>
      <c r="CA73" s="18" t="str">
        <f t="shared" si="30"/>
        <v>41</v>
      </c>
      <c r="CB73" s="18" t="s">
        <v>25</v>
      </c>
      <c r="CC73" s="18">
        <f t="shared" si="28"/>
        <v>137</v>
      </c>
      <c r="CD73" s="16" t="str">
        <f t="shared" si="31"/>
        <v>7B010189AB012800650066006700680069006A006B006C006D006E00C900CA00CB00CC00CD00CE05EC00D000D100D2012D012E012F0130013101320133013401350136019101920193019401950196019701980199019A000000000000000000000000000000000000000000000000000000000000000000000000000000000000000000000000417D</v>
      </c>
      <c r="CE73" s="95">
        <v>72</v>
      </c>
      <c r="CF73" s="21"/>
      <c r="CG73" s="18" t="str">
        <f t="shared" si="32"/>
        <v>00</v>
      </c>
      <c r="CH73" s="18">
        <f t="shared" si="33"/>
        <v>0</v>
      </c>
      <c r="CI73" s="20"/>
      <c r="CJ73" s="21"/>
    </row>
    <row r="74" spans="1:88" ht="49.5">
      <c r="A74" s="27"/>
      <c r="B74" s="171"/>
      <c r="C74" s="168"/>
      <c r="D74" s="104"/>
      <c r="E74" s="16">
        <v>3</v>
      </c>
      <c r="F74" s="101" t="str">
        <f t="shared" si="13"/>
        <v>65535</v>
      </c>
      <c r="G74" s="25" t="s">
        <v>72</v>
      </c>
      <c r="H74" s="18" t="s">
        <v>18</v>
      </c>
      <c r="I74" s="18">
        <v>1</v>
      </c>
      <c r="J74" s="18">
        <v>1</v>
      </c>
      <c r="K74" s="18">
        <v>89</v>
      </c>
      <c r="L74" s="18" t="s">
        <v>530</v>
      </c>
      <c r="M74" s="18">
        <v>1</v>
      </c>
      <c r="N74" s="18">
        <v>28</v>
      </c>
      <c r="O74" s="19">
        <v>65</v>
      </c>
      <c r="P74" s="19">
        <v>66</v>
      </c>
      <c r="Q74" s="19">
        <v>67</v>
      </c>
      <c r="R74" s="19">
        <v>68</v>
      </c>
      <c r="S74" s="19">
        <v>69</v>
      </c>
      <c r="T74" s="19" t="s">
        <v>507</v>
      </c>
      <c r="U74" s="19" t="s">
        <v>508</v>
      </c>
      <c r="V74" s="19" t="s">
        <v>509</v>
      </c>
      <c r="W74" s="19" t="s">
        <v>510</v>
      </c>
      <c r="X74" s="19" t="s">
        <v>511</v>
      </c>
      <c r="Y74" s="19" t="s">
        <v>512</v>
      </c>
      <c r="Z74" s="19" t="s">
        <v>513</v>
      </c>
      <c r="AA74" s="19" t="s">
        <v>514</v>
      </c>
      <c r="AB74" s="19" t="s">
        <v>515</v>
      </c>
      <c r="AC74" s="19" t="s">
        <v>516</v>
      </c>
      <c r="AD74" s="19" t="s">
        <v>517</v>
      </c>
      <c r="AE74" s="26" t="str">
        <f t="shared" si="35"/>
        <v>FFFF</v>
      </c>
      <c r="AF74" s="19" t="s">
        <v>519</v>
      </c>
      <c r="AG74" s="19" t="s">
        <v>520</v>
      </c>
      <c r="AH74" s="19" t="s">
        <v>521</v>
      </c>
      <c r="AI74" s="19" t="s">
        <v>522</v>
      </c>
      <c r="AJ74" s="19" t="s">
        <v>523</v>
      </c>
      <c r="AK74" s="19" t="s">
        <v>524</v>
      </c>
      <c r="AL74" s="19">
        <v>130</v>
      </c>
      <c r="AM74" s="19">
        <v>131</v>
      </c>
      <c r="AN74" s="19">
        <v>132</v>
      </c>
      <c r="AO74" s="19">
        <v>133</v>
      </c>
      <c r="AP74" s="19">
        <v>134</v>
      </c>
      <c r="AQ74" s="19">
        <v>135</v>
      </c>
      <c r="AR74" s="19">
        <v>136</v>
      </c>
      <c r="AS74" s="19">
        <v>191</v>
      </c>
      <c r="AT74" s="19">
        <v>192</v>
      </c>
      <c r="AU74" s="19">
        <v>193</v>
      </c>
      <c r="AV74" s="19">
        <v>194</v>
      </c>
      <c r="AW74" s="19">
        <v>195</v>
      </c>
      <c r="AX74" s="19">
        <v>196</v>
      </c>
      <c r="AY74" s="19">
        <v>197</v>
      </c>
      <c r="AZ74" s="19">
        <v>198</v>
      </c>
      <c r="BA74" s="19">
        <v>199</v>
      </c>
      <c r="BB74" s="19" t="s">
        <v>525</v>
      </c>
      <c r="BC74" s="19">
        <v>0</v>
      </c>
      <c r="BD74" s="19">
        <v>0</v>
      </c>
      <c r="BE74" s="19">
        <v>0</v>
      </c>
      <c r="BF74" s="19">
        <v>0</v>
      </c>
      <c r="BG74" s="19">
        <v>0</v>
      </c>
      <c r="BH74" s="19">
        <v>0</v>
      </c>
      <c r="BI74" s="19">
        <v>0</v>
      </c>
      <c r="BJ74" s="19">
        <v>0</v>
      </c>
      <c r="BK74" s="19">
        <v>0</v>
      </c>
      <c r="BL74" s="19">
        <v>0</v>
      </c>
      <c r="BM74" s="19">
        <v>0</v>
      </c>
      <c r="BN74" s="19">
        <v>0</v>
      </c>
      <c r="BO74" s="19">
        <v>0</v>
      </c>
      <c r="BP74" s="19">
        <v>0</v>
      </c>
      <c r="BQ74" s="19">
        <v>0</v>
      </c>
      <c r="BR74" s="19">
        <v>0</v>
      </c>
      <c r="BS74" s="19">
        <v>0</v>
      </c>
      <c r="BT74" s="19">
        <v>0</v>
      </c>
      <c r="BU74" s="19">
        <v>0</v>
      </c>
      <c r="BV74" s="19">
        <v>0</v>
      </c>
      <c r="BW74" s="19">
        <v>0</v>
      </c>
      <c r="BX74" s="19">
        <v>0</v>
      </c>
      <c r="BY74" s="19">
        <v>0</v>
      </c>
      <c r="BZ74" s="19">
        <v>0</v>
      </c>
      <c r="CA74" s="18" t="str">
        <f t="shared" si="30"/>
        <v>54</v>
      </c>
      <c r="CB74" s="18" t="s">
        <v>25</v>
      </c>
      <c r="CC74" s="18">
        <f t="shared" si="28"/>
        <v>137</v>
      </c>
      <c r="CD74" s="16" t="str">
        <f t="shared" si="31"/>
        <v>7B010189AB012800650066006700680069006A006B006C006D006E00C900CA00CB00CC00CD00CEFFFF00D000D100D2012D012E012F0130013101320133013401350136019101920193019401950196019701980199019A000000000000000000000000000000000000000000000000000000000000000000000000000000000000000000000000547D</v>
      </c>
      <c r="CE74" s="95">
        <v>73</v>
      </c>
      <c r="CF74" s="21"/>
      <c r="CG74" s="18" t="str">
        <f t="shared" si="32"/>
        <v>00</v>
      </c>
      <c r="CH74" s="18">
        <f t="shared" si="33"/>
        <v>0</v>
      </c>
      <c r="CI74" s="20"/>
      <c r="CJ74" s="21"/>
    </row>
    <row r="75" spans="1:88" ht="49.5">
      <c r="A75" s="27"/>
      <c r="B75" s="169">
        <v>41</v>
      </c>
      <c r="C75" s="105" t="s">
        <v>531</v>
      </c>
      <c r="D75" s="104" t="s">
        <v>737</v>
      </c>
      <c r="E75" s="16">
        <v>1</v>
      </c>
      <c r="F75" s="101" t="str">
        <f t="shared" si="13"/>
        <v>00000</v>
      </c>
      <c r="G75" s="25">
        <v>0</v>
      </c>
      <c r="H75" s="18" t="s">
        <v>18</v>
      </c>
      <c r="I75" s="18">
        <v>1</v>
      </c>
      <c r="J75" s="18">
        <v>1</v>
      </c>
      <c r="K75" s="18">
        <v>89</v>
      </c>
      <c r="L75" s="18" t="s">
        <v>530</v>
      </c>
      <c r="M75" s="18">
        <v>1</v>
      </c>
      <c r="N75" s="18">
        <v>28</v>
      </c>
      <c r="O75" s="19">
        <v>65</v>
      </c>
      <c r="P75" s="19">
        <v>66</v>
      </c>
      <c r="Q75" s="19">
        <v>67</v>
      </c>
      <c r="R75" s="19">
        <v>68</v>
      </c>
      <c r="S75" s="19">
        <v>69</v>
      </c>
      <c r="T75" s="19" t="s">
        <v>507</v>
      </c>
      <c r="U75" s="19" t="s">
        <v>508</v>
      </c>
      <c r="V75" s="19" t="s">
        <v>509</v>
      </c>
      <c r="W75" s="19" t="s">
        <v>510</v>
      </c>
      <c r="X75" s="19" t="s">
        <v>511</v>
      </c>
      <c r="Y75" s="19" t="s">
        <v>512</v>
      </c>
      <c r="Z75" s="19" t="s">
        <v>513</v>
      </c>
      <c r="AA75" s="19" t="s">
        <v>514</v>
      </c>
      <c r="AB75" s="19" t="s">
        <v>515</v>
      </c>
      <c r="AC75" s="19" t="s">
        <v>516</v>
      </c>
      <c r="AD75" s="19" t="s">
        <v>517</v>
      </c>
      <c r="AE75" s="19" t="s">
        <v>518</v>
      </c>
      <c r="AF75" s="26">
        <f>G75</f>
        <v>0</v>
      </c>
      <c r="AG75" s="19" t="s">
        <v>520</v>
      </c>
      <c r="AH75" s="19" t="s">
        <v>521</v>
      </c>
      <c r="AI75" s="19" t="s">
        <v>522</v>
      </c>
      <c r="AJ75" s="19" t="s">
        <v>523</v>
      </c>
      <c r="AK75" s="19" t="s">
        <v>524</v>
      </c>
      <c r="AL75" s="19">
        <v>130</v>
      </c>
      <c r="AM75" s="19">
        <v>131</v>
      </c>
      <c r="AN75" s="19">
        <v>132</v>
      </c>
      <c r="AO75" s="19">
        <v>133</v>
      </c>
      <c r="AP75" s="19">
        <v>134</v>
      </c>
      <c r="AQ75" s="19">
        <v>135</v>
      </c>
      <c r="AR75" s="19">
        <v>136</v>
      </c>
      <c r="AS75" s="19">
        <v>191</v>
      </c>
      <c r="AT75" s="19">
        <v>192</v>
      </c>
      <c r="AU75" s="19">
        <v>193</v>
      </c>
      <c r="AV75" s="19">
        <v>194</v>
      </c>
      <c r="AW75" s="19">
        <v>195</v>
      </c>
      <c r="AX75" s="19">
        <v>196</v>
      </c>
      <c r="AY75" s="19">
        <v>197</v>
      </c>
      <c r="AZ75" s="19">
        <v>198</v>
      </c>
      <c r="BA75" s="19">
        <v>199</v>
      </c>
      <c r="BB75" s="19" t="s">
        <v>525</v>
      </c>
      <c r="BC75" s="19">
        <v>0</v>
      </c>
      <c r="BD75" s="19">
        <v>0</v>
      </c>
      <c r="BE75" s="19">
        <v>0</v>
      </c>
      <c r="BF75" s="19">
        <v>0</v>
      </c>
      <c r="BG75" s="19">
        <v>0</v>
      </c>
      <c r="BH75" s="19">
        <v>0</v>
      </c>
      <c r="BI75" s="19">
        <v>0</v>
      </c>
      <c r="BJ75" s="19">
        <v>0</v>
      </c>
      <c r="BK75" s="19">
        <v>0</v>
      </c>
      <c r="BL75" s="19">
        <v>0</v>
      </c>
      <c r="BM75" s="19">
        <v>0</v>
      </c>
      <c r="BN75" s="19">
        <v>0</v>
      </c>
      <c r="BO75" s="19">
        <v>0</v>
      </c>
      <c r="BP75" s="19">
        <v>0</v>
      </c>
      <c r="BQ75" s="19">
        <v>0</v>
      </c>
      <c r="BR75" s="19">
        <v>0</v>
      </c>
      <c r="BS75" s="19">
        <v>0</v>
      </c>
      <c r="BT75" s="19">
        <v>0</v>
      </c>
      <c r="BU75" s="19">
        <v>0</v>
      </c>
      <c r="BV75" s="19">
        <v>0</v>
      </c>
      <c r="BW75" s="19">
        <v>0</v>
      </c>
      <c r="BX75" s="19">
        <v>0</v>
      </c>
      <c r="BY75" s="19">
        <v>0</v>
      </c>
      <c r="BZ75" s="19">
        <v>0</v>
      </c>
      <c r="CA75" s="18" t="str">
        <f t="shared" si="30"/>
        <v>54</v>
      </c>
      <c r="CB75" s="18" t="s">
        <v>25</v>
      </c>
      <c r="CC75" s="18">
        <f t="shared" si="28"/>
        <v>137</v>
      </c>
      <c r="CD75" s="16" t="str">
        <f t="shared" si="31"/>
        <v>7B010189AB012800650066006700680069006A006B006C006D006E00C900CA00CB00CC00CD00CE00CF000000D100D2012D012E012F0130013101320133013401350136019101920193019401950196019701980199019A000000000000000000000000000000000000000000000000000000000000000000000000000000000000000000000000547D</v>
      </c>
      <c r="CE75" s="95">
        <v>74</v>
      </c>
      <c r="CF75" s="21"/>
      <c r="CG75" s="18" t="str">
        <f t="shared" si="32"/>
        <v>00</v>
      </c>
      <c r="CH75" s="18">
        <f t="shared" si="33"/>
        <v>0</v>
      </c>
      <c r="CI75" s="20"/>
      <c r="CJ75" s="21"/>
    </row>
    <row r="76" spans="1:88" ht="49.5">
      <c r="A76" s="27"/>
      <c r="B76" s="170"/>
      <c r="C76" s="167" t="s">
        <v>591</v>
      </c>
      <c r="D76" s="104"/>
      <c r="E76" s="16">
        <v>2</v>
      </c>
      <c r="F76" s="101" t="str">
        <f t="shared" si="13"/>
        <v>01516</v>
      </c>
      <c r="G76" s="25" t="s">
        <v>527</v>
      </c>
      <c r="H76" s="18" t="s">
        <v>18</v>
      </c>
      <c r="I76" s="18">
        <v>1</v>
      </c>
      <c r="J76" s="18">
        <v>1</v>
      </c>
      <c r="K76" s="18">
        <v>89</v>
      </c>
      <c r="L76" s="18" t="s">
        <v>530</v>
      </c>
      <c r="M76" s="18">
        <v>1</v>
      </c>
      <c r="N76" s="18">
        <v>28</v>
      </c>
      <c r="O76" s="19">
        <v>65</v>
      </c>
      <c r="P76" s="19">
        <v>66</v>
      </c>
      <c r="Q76" s="19">
        <v>67</v>
      </c>
      <c r="R76" s="19">
        <v>68</v>
      </c>
      <c r="S76" s="19">
        <v>69</v>
      </c>
      <c r="T76" s="19" t="s">
        <v>507</v>
      </c>
      <c r="U76" s="19" t="s">
        <v>508</v>
      </c>
      <c r="V76" s="19" t="s">
        <v>509</v>
      </c>
      <c r="W76" s="19" t="s">
        <v>510</v>
      </c>
      <c r="X76" s="19" t="s">
        <v>511</v>
      </c>
      <c r="Y76" s="19" t="s">
        <v>512</v>
      </c>
      <c r="Z76" s="19" t="s">
        <v>513</v>
      </c>
      <c r="AA76" s="19" t="s">
        <v>514</v>
      </c>
      <c r="AB76" s="19" t="s">
        <v>515</v>
      </c>
      <c r="AC76" s="19" t="s">
        <v>516</v>
      </c>
      <c r="AD76" s="19" t="s">
        <v>517</v>
      </c>
      <c r="AE76" s="19" t="s">
        <v>518</v>
      </c>
      <c r="AF76" s="26" t="str">
        <f t="shared" ref="AF76:AF77" si="36">G76</f>
        <v>05EC</v>
      </c>
      <c r="AG76" s="19" t="s">
        <v>520</v>
      </c>
      <c r="AH76" s="19" t="s">
        <v>521</v>
      </c>
      <c r="AI76" s="19" t="s">
        <v>522</v>
      </c>
      <c r="AJ76" s="19" t="s">
        <v>523</v>
      </c>
      <c r="AK76" s="19" t="s">
        <v>524</v>
      </c>
      <c r="AL76" s="19">
        <v>130</v>
      </c>
      <c r="AM76" s="19">
        <v>131</v>
      </c>
      <c r="AN76" s="19">
        <v>132</v>
      </c>
      <c r="AO76" s="19">
        <v>133</v>
      </c>
      <c r="AP76" s="19">
        <v>134</v>
      </c>
      <c r="AQ76" s="19">
        <v>135</v>
      </c>
      <c r="AR76" s="19">
        <v>136</v>
      </c>
      <c r="AS76" s="19">
        <v>191</v>
      </c>
      <c r="AT76" s="19">
        <v>192</v>
      </c>
      <c r="AU76" s="19">
        <v>193</v>
      </c>
      <c r="AV76" s="19">
        <v>194</v>
      </c>
      <c r="AW76" s="19">
        <v>195</v>
      </c>
      <c r="AX76" s="19">
        <v>196</v>
      </c>
      <c r="AY76" s="19">
        <v>197</v>
      </c>
      <c r="AZ76" s="19">
        <v>198</v>
      </c>
      <c r="BA76" s="19">
        <v>199</v>
      </c>
      <c r="BB76" s="19" t="s">
        <v>525</v>
      </c>
      <c r="BC76" s="19">
        <v>0</v>
      </c>
      <c r="BD76" s="19">
        <v>0</v>
      </c>
      <c r="BE76" s="19">
        <v>0</v>
      </c>
      <c r="BF76" s="19">
        <v>0</v>
      </c>
      <c r="BG76" s="19">
        <v>0</v>
      </c>
      <c r="BH76" s="19">
        <v>0</v>
      </c>
      <c r="BI76" s="19">
        <v>0</v>
      </c>
      <c r="BJ76" s="19">
        <v>0</v>
      </c>
      <c r="BK76" s="19">
        <v>0</v>
      </c>
      <c r="BL76" s="19">
        <v>0</v>
      </c>
      <c r="BM76" s="19">
        <v>0</v>
      </c>
      <c r="BN76" s="19">
        <v>0</v>
      </c>
      <c r="BO76" s="19">
        <v>0</v>
      </c>
      <c r="BP76" s="19">
        <v>0</v>
      </c>
      <c r="BQ76" s="19">
        <v>0</v>
      </c>
      <c r="BR76" s="19">
        <v>0</v>
      </c>
      <c r="BS76" s="19">
        <v>0</v>
      </c>
      <c r="BT76" s="19">
        <v>0</v>
      </c>
      <c r="BU76" s="19">
        <v>0</v>
      </c>
      <c r="BV76" s="19">
        <v>0</v>
      </c>
      <c r="BW76" s="19">
        <v>0</v>
      </c>
      <c r="BX76" s="19">
        <v>0</v>
      </c>
      <c r="BY76" s="19">
        <v>0</v>
      </c>
      <c r="BZ76" s="19">
        <v>0</v>
      </c>
      <c r="CA76" s="18" t="str">
        <f t="shared" si="30"/>
        <v>40</v>
      </c>
      <c r="CB76" s="18" t="s">
        <v>25</v>
      </c>
      <c r="CC76" s="18">
        <f t="shared" si="28"/>
        <v>137</v>
      </c>
      <c r="CD76" s="16" t="str">
        <f t="shared" si="31"/>
        <v>7B010189AB012800650066006700680069006A006B006C006D006E00C900CA00CB00CC00CD00CE00CF05EC00D100D2012D012E012F0130013101320133013401350136019101920193019401950196019701980199019A000000000000000000000000000000000000000000000000000000000000000000000000000000000000000000000000407D</v>
      </c>
      <c r="CE76" s="95">
        <v>75</v>
      </c>
      <c r="CF76" s="21"/>
      <c r="CG76" s="18" t="str">
        <f t="shared" si="32"/>
        <v>00</v>
      </c>
      <c r="CH76" s="18">
        <f t="shared" si="33"/>
        <v>0</v>
      </c>
      <c r="CI76" s="20"/>
      <c r="CJ76" s="21"/>
    </row>
    <row r="77" spans="1:88" ht="49.5">
      <c r="A77" s="27"/>
      <c r="B77" s="171"/>
      <c r="C77" s="168"/>
      <c r="D77" s="104"/>
      <c r="E77" s="16">
        <v>3</v>
      </c>
      <c r="F77" s="101" t="str">
        <f t="shared" si="13"/>
        <v>65535</v>
      </c>
      <c r="G77" s="25" t="s">
        <v>72</v>
      </c>
      <c r="H77" s="18" t="s">
        <v>18</v>
      </c>
      <c r="I77" s="18">
        <v>1</v>
      </c>
      <c r="J77" s="18">
        <v>1</v>
      </c>
      <c r="K77" s="18">
        <v>89</v>
      </c>
      <c r="L77" s="18" t="s">
        <v>530</v>
      </c>
      <c r="M77" s="18">
        <v>1</v>
      </c>
      <c r="N77" s="18">
        <v>28</v>
      </c>
      <c r="O77" s="19">
        <v>65</v>
      </c>
      <c r="P77" s="19">
        <v>66</v>
      </c>
      <c r="Q77" s="19">
        <v>67</v>
      </c>
      <c r="R77" s="19">
        <v>68</v>
      </c>
      <c r="S77" s="19">
        <v>69</v>
      </c>
      <c r="T77" s="19" t="s">
        <v>507</v>
      </c>
      <c r="U77" s="19" t="s">
        <v>508</v>
      </c>
      <c r="V77" s="19" t="s">
        <v>509</v>
      </c>
      <c r="W77" s="19" t="s">
        <v>510</v>
      </c>
      <c r="X77" s="19" t="s">
        <v>511</v>
      </c>
      <c r="Y77" s="19" t="s">
        <v>512</v>
      </c>
      <c r="Z77" s="19" t="s">
        <v>513</v>
      </c>
      <c r="AA77" s="19" t="s">
        <v>514</v>
      </c>
      <c r="AB77" s="19" t="s">
        <v>515</v>
      </c>
      <c r="AC77" s="19" t="s">
        <v>516</v>
      </c>
      <c r="AD77" s="19" t="s">
        <v>517</v>
      </c>
      <c r="AE77" s="19" t="s">
        <v>518</v>
      </c>
      <c r="AF77" s="26" t="str">
        <f t="shared" si="36"/>
        <v>FFFF</v>
      </c>
      <c r="AG77" s="19" t="s">
        <v>520</v>
      </c>
      <c r="AH77" s="19" t="s">
        <v>521</v>
      </c>
      <c r="AI77" s="19" t="s">
        <v>522</v>
      </c>
      <c r="AJ77" s="19" t="s">
        <v>523</v>
      </c>
      <c r="AK77" s="19" t="s">
        <v>524</v>
      </c>
      <c r="AL77" s="19">
        <v>130</v>
      </c>
      <c r="AM77" s="19">
        <v>131</v>
      </c>
      <c r="AN77" s="19">
        <v>132</v>
      </c>
      <c r="AO77" s="19">
        <v>133</v>
      </c>
      <c r="AP77" s="19">
        <v>134</v>
      </c>
      <c r="AQ77" s="19">
        <v>135</v>
      </c>
      <c r="AR77" s="19">
        <v>136</v>
      </c>
      <c r="AS77" s="19">
        <v>191</v>
      </c>
      <c r="AT77" s="19">
        <v>192</v>
      </c>
      <c r="AU77" s="19">
        <v>193</v>
      </c>
      <c r="AV77" s="19">
        <v>194</v>
      </c>
      <c r="AW77" s="19">
        <v>195</v>
      </c>
      <c r="AX77" s="19">
        <v>196</v>
      </c>
      <c r="AY77" s="19">
        <v>197</v>
      </c>
      <c r="AZ77" s="19">
        <v>198</v>
      </c>
      <c r="BA77" s="19">
        <v>199</v>
      </c>
      <c r="BB77" s="19" t="s">
        <v>525</v>
      </c>
      <c r="BC77" s="19">
        <v>0</v>
      </c>
      <c r="BD77" s="19">
        <v>0</v>
      </c>
      <c r="BE77" s="19">
        <v>0</v>
      </c>
      <c r="BF77" s="19">
        <v>0</v>
      </c>
      <c r="BG77" s="19">
        <v>0</v>
      </c>
      <c r="BH77" s="19">
        <v>0</v>
      </c>
      <c r="BI77" s="19">
        <v>0</v>
      </c>
      <c r="BJ77" s="19">
        <v>0</v>
      </c>
      <c r="BK77" s="19">
        <v>0</v>
      </c>
      <c r="BL77" s="19">
        <v>0</v>
      </c>
      <c r="BM77" s="19">
        <v>0</v>
      </c>
      <c r="BN77" s="19">
        <v>0</v>
      </c>
      <c r="BO77" s="19">
        <v>0</v>
      </c>
      <c r="BP77" s="19">
        <v>0</v>
      </c>
      <c r="BQ77" s="19">
        <v>0</v>
      </c>
      <c r="BR77" s="19">
        <v>0</v>
      </c>
      <c r="BS77" s="19">
        <v>0</v>
      </c>
      <c r="BT77" s="19">
        <v>0</v>
      </c>
      <c r="BU77" s="19">
        <v>0</v>
      </c>
      <c r="BV77" s="19">
        <v>0</v>
      </c>
      <c r="BW77" s="19">
        <v>0</v>
      </c>
      <c r="BX77" s="19">
        <v>0</v>
      </c>
      <c r="BY77" s="19">
        <v>0</v>
      </c>
      <c r="BZ77" s="19">
        <v>0</v>
      </c>
      <c r="CA77" s="18" t="str">
        <f t="shared" si="30"/>
        <v>55</v>
      </c>
      <c r="CB77" s="18" t="s">
        <v>25</v>
      </c>
      <c r="CC77" s="18">
        <f t="shared" si="28"/>
        <v>137</v>
      </c>
      <c r="CD77" s="16" t="str">
        <f t="shared" si="31"/>
        <v>7B010189AB012800650066006700680069006A006B006C006D006E00C900CA00CB00CC00CD00CE00CFFFFF00D100D2012D012E012F0130013101320133013401350136019101920193019401950196019701980199019A000000000000000000000000000000000000000000000000000000000000000000000000000000000000000000000000557D</v>
      </c>
      <c r="CE77" s="95">
        <v>76</v>
      </c>
      <c r="CF77" s="21"/>
      <c r="CG77" s="18" t="str">
        <f t="shared" si="32"/>
        <v>00</v>
      </c>
      <c r="CH77" s="18">
        <f t="shared" si="33"/>
        <v>0</v>
      </c>
      <c r="CI77" s="20"/>
      <c r="CJ77" s="21"/>
    </row>
    <row r="78" spans="1:88" ht="49.5">
      <c r="A78" s="27"/>
      <c r="B78" s="169">
        <v>43</v>
      </c>
      <c r="C78" s="105" t="s">
        <v>531</v>
      </c>
      <c r="D78" s="104" t="s">
        <v>737</v>
      </c>
      <c r="E78" s="16">
        <v>1</v>
      </c>
      <c r="F78" s="101" t="str">
        <f t="shared" si="13"/>
        <v>00000</v>
      </c>
      <c r="G78" s="25">
        <v>0</v>
      </c>
      <c r="H78" s="18" t="s">
        <v>18</v>
      </c>
      <c r="I78" s="18">
        <v>1</v>
      </c>
      <c r="J78" s="18">
        <v>1</v>
      </c>
      <c r="K78" s="18">
        <v>89</v>
      </c>
      <c r="L78" s="18" t="s">
        <v>530</v>
      </c>
      <c r="M78" s="18">
        <v>1</v>
      </c>
      <c r="N78" s="18">
        <v>28</v>
      </c>
      <c r="O78" s="19">
        <v>65</v>
      </c>
      <c r="P78" s="19">
        <v>66</v>
      </c>
      <c r="Q78" s="19">
        <v>67</v>
      </c>
      <c r="R78" s="19">
        <v>68</v>
      </c>
      <c r="S78" s="19">
        <v>69</v>
      </c>
      <c r="T78" s="19" t="s">
        <v>507</v>
      </c>
      <c r="U78" s="19" t="s">
        <v>508</v>
      </c>
      <c r="V78" s="19" t="s">
        <v>509</v>
      </c>
      <c r="W78" s="19" t="s">
        <v>510</v>
      </c>
      <c r="X78" s="19" t="s">
        <v>511</v>
      </c>
      <c r="Y78" s="19" t="s">
        <v>512</v>
      </c>
      <c r="Z78" s="19" t="s">
        <v>513</v>
      </c>
      <c r="AA78" s="19" t="s">
        <v>514</v>
      </c>
      <c r="AB78" s="19" t="s">
        <v>515</v>
      </c>
      <c r="AC78" s="19" t="s">
        <v>516</v>
      </c>
      <c r="AD78" s="19" t="s">
        <v>517</v>
      </c>
      <c r="AE78" s="19" t="s">
        <v>518</v>
      </c>
      <c r="AF78" s="19" t="s">
        <v>519</v>
      </c>
      <c r="AG78" s="26">
        <f>G78</f>
        <v>0</v>
      </c>
      <c r="AH78" s="19" t="s">
        <v>521</v>
      </c>
      <c r="AI78" s="19" t="s">
        <v>522</v>
      </c>
      <c r="AJ78" s="19" t="s">
        <v>523</v>
      </c>
      <c r="AK78" s="19" t="s">
        <v>524</v>
      </c>
      <c r="AL78" s="19">
        <v>130</v>
      </c>
      <c r="AM78" s="19">
        <v>131</v>
      </c>
      <c r="AN78" s="19">
        <v>132</v>
      </c>
      <c r="AO78" s="19">
        <v>133</v>
      </c>
      <c r="AP78" s="19">
        <v>134</v>
      </c>
      <c r="AQ78" s="19">
        <v>135</v>
      </c>
      <c r="AR78" s="19">
        <v>136</v>
      </c>
      <c r="AS78" s="19">
        <v>191</v>
      </c>
      <c r="AT78" s="19">
        <v>192</v>
      </c>
      <c r="AU78" s="19">
        <v>193</v>
      </c>
      <c r="AV78" s="19">
        <v>194</v>
      </c>
      <c r="AW78" s="19">
        <v>195</v>
      </c>
      <c r="AX78" s="19">
        <v>196</v>
      </c>
      <c r="AY78" s="19">
        <v>197</v>
      </c>
      <c r="AZ78" s="19">
        <v>198</v>
      </c>
      <c r="BA78" s="19">
        <v>199</v>
      </c>
      <c r="BB78" s="19" t="s">
        <v>525</v>
      </c>
      <c r="BC78" s="19">
        <v>0</v>
      </c>
      <c r="BD78" s="19">
        <v>0</v>
      </c>
      <c r="BE78" s="19">
        <v>0</v>
      </c>
      <c r="BF78" s="19">
        <v>0</v>
      </c>
      <c r="BG78" s="19">
        <v>0</v>
      </c>
      <c r="BH78" s="19">
        <v>0</v>
      </c>
      <c r="BI78" s="19">
        <v>0</v>
      </c>
      <c r="BJ78" s="19">
        <v>0</v>
      </c>
      <c r="BK78" s="19">
        <v>0</v>
      </c>
      <c r="BL78" s="19">
        <v>0</v>
      </c>
      <c r="BM78" s="19">
        <v>0</v>
      </c>
      <c r="BN78" s="19">
        <v>0</v>
      </c>
      <c r="BO78" s="19">
        <v>0</v>
      </c>
      <c r="BP78" s="19">
        <v>0</v>
      </c>
      <c r="BQ78" s="19">
        <v>0</v>
      </c>
      <c r="BR78" s="19">
        <v>0</v>
      </c>
      <c r="BS78" s="19">
        <v>0</v>
      </c>
      <c r="BT78" s="19">
        <v>0</v>
      </c>
      <c r="BU78" s="19">
        <v>0</v>
      </c>
      <c r="BV78" s="19">
        <v>0</v>
      </c>
      <c r="BW78" s="19">
        <v>0</v>
      </c>
      <c r="BX78" s="19">
        <v>0</v>
      </c>
      <c r="BY78" s="19">
        <v>0</v>
      </c>
      <c r="BZ78" s="19">
        <v>0</v>
      </c>
      <c r="CA78" s="18" t="str">
        <f t="shared" si="30"/>
        <v>55</v>
      </c>
      <c r="CB78" s="18" t="s">
        <v>25</v>
      </c>
      <c r="CC78" s="18">
        <f t="shared" si="28"/>
        <v>137</v>
      </c>
      <c r="CD78" s="16" t="str">
        <f t="shared" si="31"/>
        <v>7B010189AB012800650066006700680069006A006B006C006D006E00C900CA00CB00CC00CD00CE00CF00D0000000D2012D012E012F0130013101320133013401350136019101920193019401950196019701980199019A000000000000000000000000000000000000000000000000000000000000000000000000000000000000000000000000557D</v>
      </c>
      <c r="CE78" s="95">
        <v>77</v>
      </c>
      <c r="CF78" s="21"/>
      <c r="CG78" s="18" t="str">
        <f t="shared" si="32"/>
        <v>00</v>
      </c>
      <c r="CH78" s="18">
        <f t="shared" si="33"/>
        <v>0</v>
      </c>
      <c r="CI78" s="20"/>
      <c r="CJ78" s="21"/>
    </row>
    <row r="79" spans="1:88" ht="49.5">
      <c r="A79" s="27"/>
      <c r="B79" s="170"/>
      <c r="C79" s="167" t="s">
        <v>592</v>
      </c>
      <c r="D79" s="104"/>
      <c r="E79" s="16">
        <v>2</v>
      </c>
      <c r="F79" s="101" t="str">
        <f t="shared" si="13"/>
        <v>01516</v>
      </c>
      <c r="G79" s="25" t="s">
        <v>527</v>
      </c>
      <c r="H79" s="18" t="s">
        <v>18</v>
      </c>
      <c r="I79" s="18">
        <v>1</v>
      </c>
      <c r="J79" s="18">
        <v>1</v>
      </c>
      <c r="K79" s="18">
        <v>89</v>
      </c>
      <c r="L79" s="18" t="s">
        <v>530</v>
      </c>
      <c r="M79" s="18">
        <v>1</v>
      </c>
      <c r="N79" s="18">
        <v>28</v>
      </c>
      <c r="O79" s="19">
        <v>65</v>
      </c>
      <c r="P79" s="19">
        <v>66</v>
      </c>
      <c r="Q79" s="19">
        <v>67</v>
      </c>
      <c r="R79" s="19">
        <v>68</v>
      </c>
      <c r="S79" s="19">
        <v>69</v>
      </c>
      <c r="T79" s="19" t="s">
        <v>507</v>
      </c>
      <c r="U79" s="19" t="s">
        <v>508</v>
      </c>
      <c r="V79" s="19" t="s">
        <v>509</v>
      </c>
      <c r="W79" s="19" t="s">
        <v>510</v>
      </c>
      <c r="X79" s="19" t="s">
        <v>511</v>
      </c>
      <c r="Y79" s="19" t="s">
        <v>512</v>
      </c>
      <c r="Z79" s="19" t="s">
        <v>513</v>
      </c>
      <c r="AA79" s="19" t="s">
        <v>514</v>
      </c>
      <c r="AB79" s="19" t="s">
        <v>515</v>
      </c>
      <c r="AC79" s="19" t="s">
        <v>516</v>
      </c>
      <c r="AD79" s="19" t="s">
        <v>517</v>
      </c>
      <c r="AE79" s="19" t="s">
        <v>518</v>
      </c>
      <c r="AF79" s="19" t="s">
        <v>519</v>
      </c>
      <c r="AG79" s="26" t="str">
        <f t="shared" ref="AG79:AG80" si="37">G79</f>
        <v>05EC</v>
      </c>
      <c r="AH79" s="19" t="s">
        <v>521</v>
      </c>
      <c r="AI79" s="19" t="s">
        <v>522</v>
      </c>
      <c r="AJ79" s="19" t="s">
        <v>523</v>
      </c>
      <c r="AK79" s="19" t="s">
        <v>524</v>
      </c>
      <c r="AL79" s="19">
        <v>130</v>
      </c>
      <c r="AM79" s="19">
        <v>131</v>
      </c>
      <c r="AN79" s="19">
        <v>132</v>
      </c>
      <c r="AO79" s="19">
        <v>133</v>
      </c>
      <c r="AP79" s="19">
        <v>134</v>
      </c>
      <c r="AQ79" s="19">
        <v>135</v>
      </c>
      <c r="AR79" s="19">
        <v>136</v>
      </c>
      <c r="AS79" s="19">
        <v>191</v>
      </c>
      <c r="AT79" s="19">
        <v>192</v>
      </c>
      <c r="AU79" s="19">
        <v>193</v>
      </c>
      <c r="AV79" s="19">
        <v>194</v>
      </c>
      <c r="AW79" s="19">
        <v>195</v>
      </c>
      <c r="AX79" s="19">
        <v>196</v>
      </c>
      <c r="AY79" s="19">
        <v>197</v>
      </c>
      <c r="AZ79" s="19">
        <v>198</v>
      </c>
      <c r="BA79" s="19">
        <v>199</v>
      </c>
      <c r="BB79" s="19" t="s">
        <v>525</v>
      </c>
      <c r="BC79" s="19">
        <v>0</v>
      </c>
      <c r="BD79" s="19">
        <v>0</v>
      </c>
      <c r="BE79" s="19">
        <v>0</v>
      </c>
      <c r="BF79" s="19">
        <v>0</v>
      </c>
      <c r="BG79" s="19">
        <v>0</v>
      </c>
      <c r="BH79" s="19">
        <v>0</v>
      </c>
      <c r="BI79" s="19">
        <v>0</v>
      </c>
      <c r="BJ79" s="19">
        <v>0</v>
      </c>
      <c r="BK79" s="19">
        <v>0</v>
      </c>
      <c r="BL79" s="19">
        <v>0</v>
      </c>
      <c r="BM79" s="19">
        <v>0</v>
      </c>
      <c r="BN79" s="19">
        <v>0</v>
      </c>
      <c r="BO79" s="19">
        <v>0</v>
      </c>
      <c r="BP79" s="19">
        <v>0</v>
      </c>
      <c r="BQ79" s="19">
        <v>0</v>
      </c>
      <c r="BR79" s="19">
        <v>0</v>
      </c>
      <c r="BS79" s="19">
        <v>0</v>
      </c>
      <c r="BT79" s="19">
        <v>0</v>
      </c>
      <c r="BU79" s="19">
        <v>0</v>
      </c>
      <c r="BV79" s="19">
        <v>0</v>
      </c>
      <c r="BW79" s="19">
        <v>0</v>
      </c>
      <c r="BX79" s="19">
        <v>0</v>
      </c>
      <c r="BY79" s="19">
        <v>0</v>
      </c>
      <c r="BZ79" s="19">
        <v>0</v>
      </c>
      <c r="CA79" s="18" t="str">
        <f t="shared" si="30"/>
        <v>41</v>
      </c>
      <c r="CB79" s="18" t="s">
        <v>25</v>
      </c>
      <c r="CC79" s="18">
        <f t="shared" si="28"/>
        <v>137</v>
      </c>
      <c r="CD79" s="16" t="str">
        <f t="shared" si="31"/>
        <v>7B010189AB012800650066006700680069006A006B006C006D006E00C900CA00CB00CC00CD00CE00CF00D005EC00D2012D012E012F0130013101320133013401350136019101920193019401950196019701980199019A000000000000000000000000000000000000000000000000000000000000000000000000000000000000000000000000417D</v>
      </c>
      <c r="CE79" s="95">
        <v>78</v>
      </c>
      <c r="CF79" s="21"/>
      <c r="CG79" s="18" t="str">
        <f t="shared" si="32"/>
        <v>00</v>
      </c>
      <c r="CH79" s="18">
        <f t="shared" si="33"/>
        <v>0</v>
      </c>
      <c r="CI79" s="20"/>
      <c r="CJ79" s="21"/>
    </row>
    <row r="80" spans="1:88" ht="49.5">
      <c r="A80" s="27"/>
      <c r="B80" s="171"/>
      <c r="C80" s="168"/>
      <c r="D80" s="104"/>
      <c r="E80" s="16">
        <v>3</v>
      </c>
      <c r="F80" s="101" t="str">
        <f t="shared" si="13"/>
        <v>65535</v>
      </c>
      <c r="G80" s="25" t="s">
        <v>72</v>
      </c>
      <c r="H80" s="18" t="s">
        <v>18</v>
      </c>
      <c r="I80" s="18">
        <v>1</v>
      </c>
      <c r="J80" s="18">
        <v>1</v>
      </c>
      <c r="K80" s="18">
        <v>89</v>
      </c>
      <c r="L80" s="18" t="s">
        <v>530</v>
      </c>
      <c r="M80" s="18">
        <v>1</v>
      </c>
      <c r="N80" s="18">
        <v>28</v>
      </c>
      <c r="O80" s="19">
        <v>65</v>
      </c>
      <c r="P80" s="19">
        <v>66</v>
      </c>
      <c r="Q80" s="19">
        <v>67</v>
      </c>
      <c r="R80" s="19">
        <v>68</v>
      </c>
      <c r="S80" s="19">
        <v>69</v>
      </c>
      <c r="T80" s="19" t="s">
        <v>507</v>
      </c>
      <c r="U80" s="19" t="s">
        <v>508</v>
      </c>
      <c r="V80" s="19" t="s">
        <v>509</v>
      </c>
      <c r="W80" s="19" t="s">
        <v>510</v>
      </c>
      <c r="X80" s="19" t="s">
        <v>511</v>
      </c>
      <c r="Y80" s="19" t="s">
        <v>512</v>
      </c>
      <c r="Z80" s="19" t="s">
        <v>513</v>
      </c>
      <c r="AA80" s="19" t="s">
        <v>514</v>
      </c>
      <c r="AB80" s="19" t="s">
        <v>515</v>
      </c>
      <c r="AC80" s="19" t="s">
        <v>516</v>
      </c>
      <c r="AD80" s="19" t="s">
        <v>517</v>
      </c>
      <c r="AE80" s="19" t="s">
        <v>518</v>
      </c>
      <c r="AF80" s="19" t="s">
        <v>519</v>
      </c>
      <c r="AG80" s="26" t="str">
        <f t="shared" si="37"/>
        <v>FFFF</v>
      </c>
      <c r="AH80" s="19" t="s">
        <v>521</v>
      </c>
      <c r="AI80" s="19" t="s">
        <v>522</v>
      </c>
      <c r="AJ80" s="19" t="s">
        <v>523</v>
      </c>
      <c r="AK80" s="19" t="s">
        <v>524</v>
      </c>
      <c r="AL80" s="19">
        <v>130</v>
      </c>
      <c r="AM80" s="19">
        <v>131</v>
      </c>
      <c r="AN80" s="19">
        <v>132</v>
      </c>
      <c r="AO80" s="19">
        <v>133</v>
      </c>
      <c r="AP80" s="19">
        <v>134</v>
      </c>
      <c r="AQ80" s="19">
        <v>135</v>
      </c>
      <c r="AR80" s="19">
        <v>136</v>
      </c>
      <c r="AS80" s="19">
        <v>191</v>
      </c>
      <c r="AT80" s="19">
        <v>192</v>
      </c>
      <c r="AU80" s="19">
        <v>193</v>
      </c>
      <c r="AV80" s="19">
        <v>194</v>
      </c>
      <c r="AW80" s="19">
        <v>195</v>
      </c>
      <c r="AX80" s="19">
        <v>196</v>
      </c>
      <c r="AY80" s="19">
        <v>197</v>
      </c>
      <c r="AZ80" s="19">
        <v>198</v>
      </c>
      <c r="BA80" s="19">
        <v>199</v>
      </c>
      <c r="BB80" s="19" t="s">
        <v>525</v>
      </c>
      <c r="BC80" s="19">
        <v>0</v>
      </c>
      <c r="BD80" s="19">
        <v>0</v>
      </c>
      <c r="BE80" s="19">
        <v>0</v>
      </c>
      <c r="BF80" s="19">
        <v>0</v>
      </c>
      <c r="BG80" s="19">
        <v>0</v>
      </c>
      <c r="BH80" s="19">
        <v>0</v>
      </c>
      <c r="BI80" s="19">
        <v>0</v>
      </c>
      <c r="BJ80" s="19">
        <v>0</v>
      </c>
      <c r="BK80" s="19">
        <v>0</v>
      </c>
      <c r="BL80" s="19">
        <v>0</v>
      </c>
      <c r="BM80" s="19">
        <v>0</v>
      </c>
      <c r="BN80" s="19">
        <v>0</v>
      </c>
      <c r="BO80" s="19">
        <v>0</v>
      </c>
      <c r="BP80" s="19">
        <v>0</v>
      </c>
      <c r="BQ80" s="19">
        <v>0</v>
      </c>
      <c r="BR80" s="19">
        <v>0</v>
      </c>
      <c r="BS80" s="19">
        <v>0</v>
      </c>
      <c r="BT80" s="19">
        <v>0</v>
      </c>
      <c r="BU80" s="19">
        <v>0</v>
      </c>
      <c r="BV80" s="19">
        <v>0</v>
      </c>
      <c r="BW80" s="19">
        <v>0</v>
      </c>
      <c r="BX80" s="19">
        <v>0</v>
      </c>
      <c r="BY80" s="19">
        <v>0</v>
      </c>
      <c r="BZ80" s="19">
        <v>0</v>
      </c>
      <c r="CA80" s="18" t="str">
        <f t="shared" si="30"/>
        <v>54</v>
      </c>
      <c r="CB80" s="18" t="s">
        <v>25</v>
      </c>
      <c r="CC80" s="18">
        <f t="shared" si="28"/>
        <v>137</v>
      </c>
      <c r="CD80" s="16" t="str">
        <f t="shared" si="31"/>
        <v>7B010189AB012800650066006700680069006A006B006C006D006E00C900CA00CB00CC00CD00CE00CF00D0FFFF00D2012D012E012F0130013101320133013401350136019101920193019401950196019701980199019A000000000000000000000000000000000000000000000000000000000000000000000000000000000000000000000000547D</v>
      </c>
      <c r="CE80" s="95">
        <v>79</v>
      </c>
      <c r="CF80" s="21"/>
      <c r="CG80" s="18" t="str">
        <f t="shared" si="32"/>
        <v>00</v>
      </c>
      <c r="CH80" s="18">
        <f t="shared" si="33"/>
        <v>0</v>
      </c>
      <c r="CI80" s="20"/>
      <c r="CJ80" s="21"/>
    </row>
    <row r="81" spans="1:88" ht="49.5">
      <c r="A81" s="27"/>
      <c r="B81" s="169">
        <v>45</v>
      </c>
      <c r="C81" s="105" t="s">
        <v>531</v>
      </c>
      <c r="D81" s="104" t="s">
        <v>737</v>
      </c>
      <c r="E81" s="16">
        <v>1</v>
      </c>
      <c r="F81" s="101" t="str">
        <f t="shared" si="13"/>
        <v>00000</v>
      </c>
      <c r="G81" s="25">
        <v>0</v>
      </c>
      <c r="H81" s="18" t="s">
        <v>18</v>
      </c>
      <c r="I81" s="18">
        <v>1</v>
      </c>
      <c r="J81" s="18">
        <v>1</v>
      </c>
      <c r="K81" s="18">
        <v>89</v>
      </c>
      <c r="L81" s="18" t="s">
        <v>530</v>
      </c>
      <c r="M81" s="18">
        <v>1</v>
      </c>
      <c r="N81" s="18">
        <v>28</v>
      </c>
      <c r="O81" s="19">
        <v>65</v>
      </c>
      <c r="P81" s="19">
        <v>66</v>
      </c>
      <c r="Q81" s="19">
        <v>67</v>
      </c>
      <c r="R81" s="19">
        <v>68</v>
      </c>
      <c r="S81" s="19">
        <v>69</v>
      </c>
      <c r="T81" s="19" t="s">
        <v>507</v>
      </c>
      <c r="U81" s="19" t="s">
        <v>508</v>
      </c>
      <c r="V81" s="19" t="s">
        <v>509</v>
      </c>
      <c r="W81" s="19" t="s">
        <v>510</v>
      </c>
      <c r="X81" s="19" t="s">
        <v>511</v>
      </c>
      <c r="Y81" s="19" t="s">
        <v>512</v>
      </c>
      <c r="Z81" s="19" t="s">
        <v>513</v>
      </c>
      <c r="AA81" s="19" t="s">
        <v>514</v>
      </c>
      <c r="AB81" s="19" t="s">
        <v>515</v>
      </c>
      <c r="AC81" s="19" t="s">
        <v>516</v>
      </c>
      <c r="AD81" s="19" t="s">
        <v>517</v>
      </c>
      <c r="AE81" s="19" t="s">
        <v>518</v>
      </c>
      <c r="AF81" s="19" t="s">
        <v>519</v>
      </c>
      <c r="AG81" s="19" t="s">
        <v>520</v>
      </c>
      <c r="AH81" s="26">
        <f>G81</f>
        <v>0</v>
      </c>
      <c r="AI81" s="19" t="s">
        <v>522</v>
      </c>
      <c r="AJ81" s="19" t="s">
        <v>523</v>
      </c>
      <c r="AK81" s="19" t="s">
        <v>524</v>
      </c>
      <c r="AL81" s="19">
        <v>130</v>
      </c>
      <c r="AM81" s="19">
        <v>131</v>
      </c>
      <c r="AN81" s="19">
        <v>132</v>
      </c>
      <c r="AO81" s="19">
        <v>133</v>
      </c>
      <c r="AP81" s="19">
        <v>134</v>
      </c>
      <c r="AQ81" s="19">
        <v>135</v>
      </c>
      <c r="AR81" s="19">
        <v>136</v>
      </c>
      <c r="AS81" s="19">
        <v>191</v>
      </c>
      <c r="AT81" s="19">
        <v>192</v>
      </c>
      <c r="AU81" s="19">
        <v>193</v>
      </c>
      <c r="AV81" s="19">
        <v>194</v>
      </c>
      <c r="AW81" s="19">
        <v>195</v>
      </c>
      <c r="AX81" s="19">
        <v>196</v>
      </c>
      <c r="AY81" s="19">
        <v>197</v>
      </c>
      <c r="AZ81" s="19">
        <v>198</v>
      </c>
      <c r="BA81" s="19">
        <v>199</v>
      </c>
      <c r="BB81" s="19" t="s">
        <v>525</v>
      </c>
      <c r="BC81" s="19">
        <v>0</v>
      </c>
      <c r="BD81" s="19">
        <v>0</v>
      </c>
      <c r="BE81" s="19">
        <v>0</v>
      </c>
      <c r="BF81" s="19">
        <v>0</v>
      </c>
      <c r="BG81" s="19">
        <v>0</v>
      </c>
      <c r="BH81" s="19">
        <v>0</v>
      </c>
      <c r="BI81" s="19">
        <v>0</v>
      </c>
      <c r="BJ81" s="19">
        <v>0</v>
      </c>
      <c r="BK81" s="19">
        <v>0</v>
      </c>
      <c r="BL81" s="19">
        <v>0</v>
      </c>
      <c r="BM81" s="19">
        <v>0</v>
      </c>
      <c r="BN81" s="19">
        <v>0</v>
      </c>
      <c r="BO81" s="19">
        <v>0</v>
      </c>
      <c r="BP81" s="19">
        <v>0</v>
      </c>
      <c r="BQ81" s="19">
        <v>0</v>
      </c>
      <c r="BR81" s="19">
        <v>0</v>
      </c>
      <c r="BS81" s="19">
        <v>0</v>
      </c>
      <c r="BT81" s="19">
        <v>0</v>
      </c>
      <c r="BU81" s="19">
        <v>0</v>
      </c>
      <c r="BV81" s="19">
        <v>0</v>
      </c>
      <c r="BW81" s="19">
        <v>0</v>
      </c>
      <c r="BX81" s="19">
        <v>0</v>
      </c>
      <c r="BY81" s="19">
        <v>0</v>
      </c>
      <c r="BZ81" s="19">
        <v>0</v>
      </c>
      <c r="CA81" s="18" t="str">
        <f t="shared" si="30"/>
        <v>54</v>
      </c>
      <c r="CB81" s="18" t="s">
        <v>25</v>
      </c>
      <c r="CC81" s="18">
        <f t="shared" si="28"/>
        <v>137</v>
      </c>
      <c r="CD81" s="16" t="str">
        <f t="shared" si="31"/>
        <v>7B010189AB012800650066006700680069006A006B006C006D006E00C900CA00CB00CC00CD00CE00CF00D000D10000012D012E012F0130013101320133013401350136019101920193019401950196019701980199019A000000000000000000000000000000000000000000000000000000000000000000000000000000000000000000000000547D</v>
      </c>
      <c r="CE81" s="95">
        <v>80</v>
      </c>
      <c r="CF81" s="21"/>
      <c r="CG81" s="18" t="str">
        <f t="shared" si="32"/>
        <v>00</v>
      </c>
      <c r="CH81" s="18">
        <f t="shared" si="33"/>
        <v>0</v>
      </c>
      <c r="CI81" s="20"/>
      <c r="CJ81" s="21"/>
    </row>
    <row r="82" spans="1:88" ht="49.5">
      <c r="A82" s="27"/>
      <c r="B82" s="170"/>
      <c r="C82" s="167" t="s">
        <v>593</v>
      </c>
      <c r="D82" s="104"/>
      <c r="E82" s="16">
        <v>2</v>
      </c>
      <c r="F82" s="101" t="str">
        <f t="shared" si="13"/>
        <v>01516</v>
      </c>
      <c r="G82" s="25" t="s">
        <v>527</v>
      </c>
      <c r="H82" s="18" t="s">
        <v>18</v>
      </c>
      <c r="I82" s="18">
        <v>1</v>
      </c>
      <c r="J82" s="18">
        <v>1</v>
      </c>
      <c r="K82" s="18">
        <v>89</v>
      </c>
      <c r="L82" s="18" t="s">
        <v>530</v>
      </c>
      <c r="M82" s="18">
        <v>1</v>
      </c>
      <c r="N82" s="18">
        <v>28</v>
      </c>
      <c r="O82" s="19">
        <v>65</v>
      </c>
      <c r="P82" s="19">
        <v>66</v>
      </c>
      <c r="Q82" s="19">
        <v>67</v>
      </c>
      <c r="R82" s="19">
        <v>68</v>
      </c>
      <c r="S82" s="19">
        <v>69</v>
      </c>
      <c r="T82" s="19" t="s">
        <v>507</v>
      </c>
      <c r="U82" s="19" t="s">
        <v>508</v>
      </c>
      <c r="V82" s="19" t="s">
        <v>509</v>
      </c>
      <c r="W82" s="19" t="s">
        <v>510</v>
      </c>
      <c r="X82" s="19" t="s">
        <v>511</v>
      </c>
      <c r="Y82" s="19" t="s">
        <v>512</v>
      </c>
      <c r="Z82" s="19" t="s">
        <v>513</v>
      </c>
      <c r="AA82" s="19" t="s">
        <v>514</v>
      </c>
      <c r="AB82" s="19" t="s">
        <v>515</v>
      </c>
      <c r="AC82" s="19" t="s">
        <v>516</v>
      </c>
      <c r="AD82" s="19" t="s">
        <v>517</v>
      </c>
      <c r="AE82" s="19" t="s">
        <v>518</v>
      </c>
      <c r="AF82" s="19" t="s">
        <v>519</v>
      </c>
      <c r="AG82" s="19" t="s">
        <v>520</v>
      </c>
      <c r="AH82" s="26" t="str">
        <f t="shared" ref="AH82:AH83" si="38">G82</f>
        <v>05EC</v>
      </c>
      <c r="AI82" s="19" t="s">
        <v>522</v>
      </c>
      <c r="AJ82" s="19" t="s">
        <v>523</v>
      </c>
      <c r="AK82" s="19" t="s">
        <v>524</v>
      </c>
      <c r="AL82" s="19">
        <v>130</v>
      </c>
      <c r="AM82" s="19">
        <v>131</v>
      </c>
      <c r="AN82" s="19">
        <v>132</v>
      </c>
      <c r="AO82" s="19">
        <v>133</v>
      </c>
      <c r="AP82" s="19">
        <v>134</v>
      </c>
      <c r="AQ82" s="19">
        <v>135</v>
      </c>
      <c r="AR82" s="19">
        <v>136</v>
      </c>
      <c r="AS82" s="19">
        <v>191</v>
      </c>
      <c r="AT82" s="19">
        <v>192</v>
      </c>
      <c r="AU82" s="19">
        <v>193</v>
      </c>
      <c r="AV82" s="19">
        <v>194</v>
      </c>
      <c r="AW82" s="19">
        <v>195</v>
      </c>
      <c r="AX82" s="19">
        <v>196</v>
      </c>
      <c r="AY82" s="19">
        <v>197</v>
      </c>
      <c r="AZ82" s="19">
        <v>198</v>
      </c>
      <c r="BA82" s="19">
        <v>199</v>
      </c>
      <c r="BB82" s="19" t="s">
        <v>525</v>
      </c>
      <c r="BC82" s="19">
        <v>0</v>
      </c>
      <c r="BD82" s="19">
        <v>0</v>
      </c>
      <c r="BE82" s="19">
        <v>0</v>
      </c>
      <c r="BF82" s="19">
        <v>0</v>
      </c>
      <c r="BG82" s="19">
        <v>0</v>
      </c>
      <c r="BH82" s="19">
        <v>0</v>
      </c>
      <c r="BI82" s="19">
        <v>0</v>
      </c>
      <c r="BJ82" s="19">
        <v>0</v>
      </c>
      <c r="BK82" s="19">
        <v>0</v>
      </c>
      <c r="BL82" s="19">
        <v>0</v>
      </c>
      <c r="BM82" s="19">
        <v>0</v>
      </c>
      <c r="BN82" s="19">
        <v>0</v>
      </c>
      <c r="BO82" s="19">
        <v>0</v>
      </c>
      <c r="BP82" s="19">
        <v>0</v>
      </c>
      <c r="BQ82" s="19">
        <v>0</v>
      </c>
      <c r="BR82" s="19">
        <v>0</v>
      </c>
      <c r="BS82" s="19">
        <v>0</v>
      </c>
      <c r="BT82" s="19">
        <v>0</v>
      </c>
      <c r="BU82" s="19">
        <v>0</v>
      </c>
      <c r="BV82" s="19">
        <v>0</v>
      </c>
      <c r="BW82" s="19">
        <v>0</v>
      </c>
      <c r="BX82" s="19">
        <v>0</v>
      </c>
      <c r="BY82" s="19">
        <v>0</v>
      </c>
      <c r="BZ82" s="19">
        <v>0</v>
      </c>
      <c r="CA82" s="18" t="str">
        <f t="shared" si="30"/>
        <v>40</v>
      </c>
      <c r="CB82" s="18" t="s">
        <v>25</v>
      </c>
      <c r="CC82" s="18">
        <f t="shared" si="28"/>
        <v>137</v>
      </c>
      <c r="CD82" s="16" t="str">
        <f t="shared" si="31"/>
        <v>7B010189AB012800650066006700680069006A006B006C006D006E00C900CA00CB00CC00CD00CE00CF00D000D105EC012D012E012F0130013101320133013401350136019101920193019401950196019701980199019A000000000000000000000000000000000000000000000000000000000000000000000000000000000000000000000000407D</v>
      </c>
      <c r="CE82" s="95">
        <v>81</v>
      </c>
      <c r="CF82" s="21"/>
      <c r="CG82" s="18" t="str">
        <f t="shared" si="32"/>
        <v>00</v>
      </c>
      <c r="CH82" s="18">
        <f t="shared" si="33"/>
        <v>0</v>
      </c>
      <c r="CI82" s="20"/>
      <c r="CJ82" s="21"/>
    </row>
    <row r="83" spans="1:88" ht="49.5">
      <c r="A83" s="27"/>
      <c r="B83" s="171"/>
      <c r="C83" s="168"/>
      <c r="D83" s="104"/>
      <c r="E83" s="16">
        <v>3</v>
      </c>
      <c r="F83" s="101" t="str">
        <f t="shared" si="13"/>
        <v>65535</v>
      </c>
      <c r="G83" s="25" t="s">
        <v>72</v>
      </c>
      <c r="H83" s="18" t="s">
        <v>18</v>
      </c>
      <c r="I83" s="18">
        <v>1</v>
      </c>
      <c r="J83" s="18">
        <v>1</v>
      </c>
      <c r="K83" s="18">
        <v>89</v>
      </c>
      <c r="L83" s="18" t="s">
        <v>530</v>
      </c>
      <c r="M83" s="18">
        <v>1</v>
      </c>
      <c r="N83" s="18">
        <v>28</v>
      </c>
      <c r="O83" s="19">
        <v>65</v>
      </c>
      <c r="P83" s="19">
        <v>66</v>
      </c>
      <c r="Q83" s="19">
        <v>67</v>
      </c>
      <c r="R83" s="19">
        <v>68</v>
      </c>
      <c r="S83" s="19">
        <v>69</v>
      </c>
      <c r="T83" s="19" t="s">
        <v>507</v>
      </c>
      <c r="U83" s="19" t="s">
        <v>508</v>
      </c>
      <c r="V83" s="19" t="s">
        <v>509</v>
      </c>
      <c r="W83" s="19" t="s">
        <v>510</v>
      </c>
      <c r="X83" s="19" t="s">
        <v>511</v>
      </c>
      <c r="Y83" s="19" t="s">
        <v>512</v>
      </c>
      <c r="Z83" s="19" t="s">
        <v>513</v>
      </c>
      <c r="AA83" s="19" t="s">
        <v>514</v>
      </c>
      <c r="AB83" s="19" t="s">
        <v>515</v>
      </c>
      <c r="AC83" s="19" t="s">
        <v>516</v>
      </c>
      <c r="AD83" s="19" t="s">
        <v>517</v>
      </c>
      <c r="AE83" s="19" t="s">
        <v>518</v>
      </c>
      <c r="AF83" s="19" t="s">
        <v>519</v>
      </c>
      <c r="AG83" s="19" t="s">
        <v>520</v>
      </c>
      <c r="AH83" s="26" t="str">
        <f t="shared" si="38"/>
        <v>FFFF</v>
      </c>
      <c r="AI83" s="19" t="s">
        <v>522</v>
      </c>
      <c r="AJ83" s="19" t="s">
        <v>523</v>
      </c>
      <c r="AK83" s="19" t="s">
        <v>524</v>
      </c>
      <c r="AL83" s="19">
        <v>130</v>
      </c>
      <c r="AM83" s="19">
        <v>131</v>
      </c>
      <c r="AN83" s="19">
        <v>132</v>
      </c>
      <c r="AO83" s="19">
        <v>133</v>
      </c>
      <c r="AP83" s="19">
        <v>134</v>
      </c>
      <c r="AQ83" s="19">
        <v>135</v>
      </c>
      <c r="AR83" s="19">
        <v>136</v>
      </c>
      <c r="AS83" s="19">
        <v>191</v>
      </c>
      <c r="AT83" s="19">
        <v>192</v>
      </c>
      <c r="AU83" s="19">
        <v>193</v>
      </c>
      <c r="AV83" s="19">
        <v>194</v>
      </c>
      <c r="AW83" s="19">
        <v>195</v>
      </c>
      <c r="AX83" s="19">
        <v>196</v>
      </c>
      <c r="AY83" s="19">
        <v>197</v>
      </c>
      <c r="AZ83" s="19">
        <v>198</v>
      </c>
      <c r="BA83" s="19">
        <v>199</v>
      </c>
      <c r="BB83" s="19" t="s">
        <v>525</v>
      </c>
      <c r="BC83" s="19">
        <v>0</v>
      </c>
      <c r="BD83" s="19">
        <v>0</v>
      </c>
      <c r="BE83" s="19">
        <v>0</v>
      </c>
      <c r="BF83" s="19">
        <v>0</v>
      </c>
      <c r="BG83" s="19">
        <v>0</v>
      </c>
      <c r="BH83" s="19">
        <v>0</v>
      </c>
      <c r="BI83" s="19">
        <v>0</v>
      </c>
      <c r="BJ83" s="19">
        <v>0</v>
      </c>
      <c r="BK83" s="19">
        <v>0</v>
      </c>
      <c r="BL83" s="19">
        <v>0</v>
      </c>
      <c r="BM83" s="19">
        <v>0</v>
      </c>
      <c r="BN83" s="19">
        <v>0</v>
      </c>
      <c r="BO83" s="19">
        <v>0</v>
      </c>
      <c r="BP83" s="19">
        <v>0</v>
      </c>
      <c r="BQ83" s="19">
        <v>0</v>
      </c>
      <c r="BR83" s="19">
        <v>0</v>
      </c>
      <c r="BS83" s="19">
        <v>0</v>
      </c>
      <c r="BT83" s="19">
        <v>0</v>
      </c>
      <c r="BU83" s="19">
        <v>0</v>
      </c>
      <c r="BV83" s="19">
        <v>0</v>
      </c>
      <c r="BW83" s="19">
        <v>0</v>
      </c>
      <c r="BX83" s="19">
        <v>0</v>
      </c>
      <c r="BY83" s="19">
        <v>0</v>
      </c>
      <c r="BZ83" s="19">
        <v>0</v>
      </c>
      <c r="CA83" s="18" t="str">
        <f t="shared" si="30"/>
        <v>51</v>
      </c>
      <c r="CB83" s="18" t="s">
        <v>25</v>
      </c>
      <c r="CC83" s="18">
        <f t="shared" si="28"/>
        <v>137</v>
      </c>
      <c r="CD83" s="16" t="str">
        <f t="shared" si="31"/>
        <v>7B010189AB012800650066006700680069006A006B006C006D006E00C900CA00CB00CC00CD00CE00CF00D000D1FFFF012D012E012F0130013101320133013401350136019101920193019401950196019701980199019A000000000000000000000000000000000000000000000000000000000000000000000000000000000000000000000000517D</v>
      </c>
      <c r="CE83" s="95">
        <v>82</v>
      </c>
      <c r="CF83" s="21"/>
      <c r="CG83" s="18" t="str">
        <f t="shared" si="32"/>
        <v>00</v>
      </c>
      <c r="CH83" s="18">
        <f t="shared" si="33"/>
        <v>0</v>
      </c>
      <c r="CI83" s="20"/>
      <c r="CJ83" s="21"/>
    </row>
    <row r="84" spans="1:88" ht="49.5">
      <c r="A84" s="27"/>
      <c r="B84" s="169">
        <v>47</v>
      </c>
      <c r="C84" s="105" t="s">
        <v>531</v>
      </c>
      <c r="D84" s="104" t="s">
        <v>737</v>
      </c>
      <c r="E84" s="16">
        <v>1</v>
      </c>
      <c r="F84" s="101" t="str">
        <f t="shared" si="13"/>
        <v>00000</v>
      </c>
      <c r="G84" s="25">
        <v>0</v>
      </c>
      <c r="H84" s="18" t="s">
        <v>18</v>
      </c>
      <c r="I84" s="18">
        <v>1</v>
      </c>
      <c r="J84" s="18">
        <v>1</v>
      </c>
      <c r="K84" s="18">
        <v>89</v>
      </c>
      <c r="L84" s="18" t="s">
        <v>530</v>
      </c>
      <c r="M84" s="18">
        <v>1</v>
      </c>
      <c r="N84" s="18">
        <v>28</v>
      </c>
      <c r="O84" s="19">
        <v>65</v>
      </c>
      <c r="P84" s="19">
        <v>66</v>
      </c>
      <c r="Q84" s="19">
        <v>67</v>
      </c>
      <c r="R84" s="19">
        <v>68</v>
      </c>
      <c r="S84" s="19">
        <v>69</v>
      </c>
      <c r="T84" s="19" t="s">
        <v>507</v>
      </c>
      <c r="U84" s="19" t="s">
        <v>508</v>
      </c>
      <c r="V84" s="19" t="s">
        <v>509</v>
      </c>
      <c r="W84" s="19" t="s">
        <v>510</v>
      </c>
      <c r="X84" s="19" t="s">
        <v>511</v>
      </c>
      <c r="Y84" s="19" t="s">
        <v>512</v>
      </c>
      <c r="Z84" s="19" t="s">
        <v>513</v>
      </c>
      <c r="AA84" s="19" t="s">
        <v>514</v>
      </c>
      <c r="AB84" s="19" t="s">
        <v>515</v>
      </c>
      <c r="AC84" s="19" t="s">
        <v>516</v>
      </c>
      <c r="AD84" s="19" t="s">
        <v>517</v>
      </c>
      <c r="AE84" s="19" t="s">
        <v>518</v>
      </c>
      <c r="AF84" s="19" t="s">
        <v>519</v>
      </c>
      <c r="AG84" s="19" t="s">
        <v>520</v>
      </c>
      <c r="AH84" s="19" t="s">
        <v>521</v>
      </c>
      <c r="AI84" s="26">
        <f>G84</f>
        <v>0</v>
      </c>
      <c r="AJ84" s="19" t="s">
        <v>523</v>
      </c>
      <c r="AK84" s="19" t="s">
        <v>524</v>
      </c>
      <c r="AL84" s="19">
        <v>130</v>
      </c>
      <c r="AM84" s="19">
        <v>131</v>
      </c>
      <c r="AN84" s="19">
        <v>132</v>
      </c>
      <c r="AO84" s="19">
        <v>133</v>
      </c>
      <c r="AP84" s="19">
        <v>134</v>
      </c>
      <c r="AQ84" s="19">
        <v>135</v>
      </c>
      <c r="AR84" s="19">
        <v>136</v>
      </c>
      <c r="AS84" s="19">
        <v>191</v>
      </c>
      <c r="AT84" s="19">
        <v>192</v>
      </c>
      <c r="AU84" s="19">
        <v>193</v>
      </c>
      <c r="AV84" s="19">
        <v>194</v>
      </c>
      <c r="AW84" s="19">
        <v>195</v>
      </c>
      <c r="AX84" s="19">
        <v>196</v>
      </c>
      <c r="AY84" s="19">
        <v>197</v>
      </c>
      <c r="AZ84" s="19">
        <v>198</v>
      </c>
      <c r="BA84" s="19">
        <v>199</v>
      </c>
      <c r="BB84" s="19" t="s">
        <v>525</v>
      </c>
      <c r="BC84" s="19">
        <v>0</v>
      </c>
      <c r="BD84" s="19">
        <v>0</v>
      </c>
      <c r="BE84" s="19">
        <v>0</v>
      </c>
      <c r="BF84" s="19">
        <v>0</v>
      </c>
      <c r="BG84" s="19">
        <v>0</v>
      </c>
      <c r="BH84" s="19">
        <v>0</v>
      </c>
      <c r="BI84" s="19">
        <v>0</v>
      </c>
      <c r="BJ84" s="19">
        <v>0</v>
      </c>
      <c r="BK84" s="19">
        <v>0</v>
      </c>
      <c r="BL84" s="19">
        <v>0</v>
      </c>
      <c r="BM84" s="19">
        <v>0</v>
      </c>
      <c r="BN84" s="19">
        <v>0</v>
      </c>
      <c r="BO84" s="19">
        <v>0</v>
      </c>
      <c r="BP84" s="19">
        <v>0</v>
      </c>
      <c r="BQ84" s="19">
        <v>0</v>
      </c>
      <c r="BR84" s="19">
        <v>0</v>
      </c>
      <c r="BS84" s="19">
        <v>0</v>
      </c>
      <c r="BT84" s="19">
        <v>0</v>
      </c>
      <c r="BU84" s="19">
        <v>0</v>
      </c>
      <c r="BV84" s="19">
        <v>0</v>
      </c>
      <c r="BW84" s="19">
        <v>0</v>
      </c>
      <c r="BX84" s="19">
        <v>0</v>
      </c>
      <c r="BY84" s="19">
        <v>0</v>
      </c>
      <c r="BZ84" s="19">
        <v>0</v>
      </c>
      <c r="CA84" s="18" t="str">
        <f t="shared" si="30"/>
        <v>01</v>
      </c>
      <c r="CB84" s="18" t="s">
        <v>25</v>
      </c>
      <c r="CC84" s="18">
        <f t="shared" si="28"/>
        <v>137</v>
      </c>
      <c r="CD84" s="16" t="str">
        <f t="shared" si="31"/>
        <v>7B010189AB012800650066006700680069006A006B006C006D006E00C900CA00CB00CC00CD00CE00CF00D000D100D20000012E012F0130013101320133013401350136019101920193019401950196019701980199019A000000000000000000000000000000000000000000000000000000000000000000000000000000000000000000000000017D</v>
      </c>
      <c r="CE84" s="95">
        <v>83</v>
      </c>
      <c r="CF84" s="21"/>
      <c r="CG84" s="18" t="str">
        <f t="shared" si="32"/>
        <v>00</v>
      </c>
      <c r="CH84" s="18">
        <f t="shared" si="33"/>
        <v>0</v>
      </c>
      <c r="CI84" s="20"/>
      <c r="CJ84" s="21"/>
    </row>
    <row r="85" spans="1:88" ht="49.5">
      <c r="A85" s="27"/>
      <c r="B85" s="170"/>
      <c r="C85" s="167" t="s">
        <v>594</v>
      </c>
      <c r="D85" s="104"/>
      <c r="E85" s="16">
        <v>2</v>
      </c>
      <c r="F85" s="101" t="str">
        <f t="shared" si="13"/>
        <v>01516</v>
      </c>
      <c r="G85" s="25" t="s">
        <v>527</v>
      </c>
      <c r="H85" s="18" t="s">
        <v>18</v>
      </c>
      <c r="I85" s="18">
        <v>1</v>
      </c>
      <c r="J85" s="18">
        <v>1</v>
      </c>
      <c r="K85" s="18">
        <v>89</v>
      </c>
      <c r="L85" s="18" t="s">
        <v>530</v>
      </c>
      <c r="M85" s="18">
        <v>1</v>
      </c>
      <c r="N85" s="18">
        <v>28</v>
      </c>
      <c r="O85" s="19">
        <v>65</v>
      </c>
      <c r="P85" s="19">
        <v>66</v>
      </c>
      <c r="Q85" s="19">
        <v>67</v>
      </c>
      <c r="R85" s="19">
        <v>68</v>
      </c>
      <c r="S85" s="19">
        <v>69</v>
      </c>
      <c r="T85" s="19" t="s">
        <v>507</v>
      </c>
      <c r="U85" s="19" t="s">
        <v>508</v>
      </c>
      <c r="V85" s="19" t="s">
        <v>509</v>
      </c>
      <c r="W85" s="19" t="s">
        <v>510</v>
      </c>
      <c r="X85" s="19" t="s">
        <v>511</v>
      </c>
      <c r="Y85" s="19" t="s">
        <v>512</v>
      </c>
      <c r="Z85" s="19" t="s">
        <v>513</v>
      </c>
      <c r="AA85" s="19" t="s">
        <v>514</v>
      </c>
      <c r="AB85" s="19" t="s">
        <v>515</v>
      </c>
      <c r="AC85" s="19" t="s">
        <v>516</v>
      </c>
      <c r="AD85" s="19" t="s">
        <v>517</v>
      </c>
      <c r="AE85" s="19" t="s">
        <v>518</v>
      </c>
      <c r="AF85" s="19" t="s">
        <v>519</v>
      </c>
      <c r="AG85" s="19" t="s">
        <v>520</v>
      </c>
      <c r="AH85" s="19" t="s">
        <v>521</v>
      </c>
      <c r="AI85" s="26" t="str">
        <f t="shared" ref="AI85:AI86" si="39">G85</f>
        <v>05EC</v>
      </c>
      <c r="AJ85" s="19" t="s">
        <v>523</v>
      </c>
      <c r="AK85" s="19" t="s">
        <v>524</v>
      </c>
      <c r="AL85" s="19">
        <v>130</v>
      </c>
      <c r="AM85" s="19">
        <v>131</v>
      </c>
      <c r="AN85" s="19">
        <v>132</v>
      </c>
      <c r="AO85" s="19">
        <v>133</v>
      </c>
      <c r="AP85" s="19">
        <v>134</v>
      </c>
      <c r="AQ85" s="19">
        <v>135</v>
      </c>
      <c r="AR85" s="19">
        <v>136</v>
      </c>
      <c r="AS85" s="19">
        <v>191</v>
      </c>
      <c r="AT85" s="19">
        <v>192</v>
      </c>
      <c r="AU85" s="19">
        <v>193</v>
      </c>
      <c r="AV85" s="19">
        <v>194</v>
      </c>
      <c r="AW85" s="19">
        <v>195</v>
      </c>
      <c r="AX85" s="19">
        <v>196</v>
      </c>
      <c r="AY85" s="19">
        <v>197</v>
      </c>
      <c r="AZ85" s="19">
        <v>198</v>
      </c>
      <c r="BA85" s="19">
        <v>199</v>
      </c>
      <c r="BB85" s="19" t="s">
        <v>525</v>
      </c>
      <c r="BC85" s="19">
        <v>0</v>
      </c>
      <c r="BD85" s="19">
        <v>0</v>
      </c>
      <c r="BE85" s="19">
        <v>0</v>
      </c>
      <c r="BF85" s="19">
        <v>0</v>
      </c>
      <c r="BG85" s="19">
        <v>0</v>
      </c>
      <c r="BH85" s="19">
        <v>0</v>
      </c>
      <c r="BI85" s="19">
        <v>0</v>
      </c>
      <c r="BJ85" s="19">
        <v>0</v>
      </c>
      <c r="BK85" s="19">
        <v>0</v>
      </c>
      <c r="BL85" s="19">
        <v>0</v>
      </c>
      <c r="BM85" s="19">
        <v>0</v>
      </c>
      <c r="BN85" s="19">
        <v>0</v>
      </c>
      <c r="BO85" s="19">
        <v>0</v>
      </c>
      <c r="BP85" s="19">
        <v>0</v>
      </c>
      <c r="BQ85" s="19">
        <v>0</v>
      </c>
      <c r="BR85" s="19">
        <v>0</v>
      </c>
      <c r="BS85" s="19">
        <v>0</v>
      </c>
      <c r="BT85" s="19">
        <v>0</v>
      </c>
      <c r="BU85" s="19">
        <v>0</v>
      </c>
      <c r="BV85" s="19">
        <v>0</v>
      </c>
      <c r="BW85" s="19">
        <v>0</v>
      </c>
      <c r="BX85" s="19">
        <v>0</v>
      </c>
      <c r="BY85" s="19">
        <v>0</v>
      </c>
      <c r="BZ85" s="19">
        <v>0</v>
      </c>
      <c r="CA85" s="18" t="str">
        <f t="shared" si="30"/>
        <v>45</v>
      </c>
      <c r="CB85" s="18" t="s">
        <v>25</v>
      </c>
      <c r="CC85" s="18">
        <f t="shared" si="28"/>
        <v>137</v>
      </c>
      <c r="CD85" s="16" t="str">
        <f t="shared" si="31"/>
        <v>7B010189AB012800650066006700680069006A006B006C006D006E00C900CA00CB00CC00CD00CE00CF00D000D100D205EC012E012F0130013101320133013401350136019101920193019401950196019701980199019A000000000000000000000000000000000000000000000000000000000000000000000000000000000000000000000000457D</v>
      </c>
      <c r="CE85" s="95">
        <v>84</v>
      </c>
      <c r="CF85" s="21"/>
      <c r="CG85" s="18" t="str">
        <f t="shared" si="32"/>
        <v>00</v>
      </c>
      <c r="CH85" s="18">
        <f t="shared" si="33"/>
        <v>0</v>
      </c>
      <c r="CI85" s="20"/>
      <c r="CJ85" s="21"/>
    </row>
    <row r="86" spans="1:88" ht="49.5">
      <c r="A86" s="27"/>
      <c r="B86" s="171"/>
      <c r="C86" s="168"/>
      <c r="D86" s="104"/>
      <c r="E86" s="16">
        <v>3</v>
      </c>
      <c r="F86" s="101" t="str">
        <f t="shared" si="13"/>
        <v>65535</v>
      </c>
      <c r="G86" s="25" t="s">
        <v>72</v>
      </c>
      <c r="H86" s="18" t="s">
        <v>18</v>
      </c>
      <c r="I86" s="18">
        <v>1</v>
      </c>
      <c r="J86" s="18">
        <v>1</v>
      </c>
      <c r="K86" s="18">
        <v>89</v>
      </c>
      <c r="L86" s="18" t="s">
        <v>530</v>
      </c>
      <c r="M86" s="18">
        <v>1</v>
      </c>
      <c r="N86" s="18">
        <v>28</v>
      </c>
      <c r="O86" s="19">
        <v>65</v>
      </c>
      <c r="P86" s="19">
        <v>66</v>
      </c>
      <c r="Q86" s="19">
        <v>67</v>
      </c>
      <c r="R86" s="19">
        <v>68</v>
      </c>
      <c r="S86" s="19">
        <v>69</v>
      </c>
      <c r="T86" s="19" t="s">
        <v>507</v>
      </c>
      <c r="U86" s="19" t="s">
        <v>508</v>
      </c>
      <c r="V86" s="19" t="s">
        <v>509</v>
      </c>
      <c r="W86" s="19" t="s">
        <v>510</v>
      </c>
      <c r="X86" s="19" t="s">
        <v>511</v>
      </c>
      <c r="Y86" s="19" t="s">
        <v>512</v>
      </c>
      <c r="Z86" s="19" t="s">
        <v>513</v>
      </c>
      <c r="AA86" s="19" t="s">
        <v>514</v>
      </c>
      <c r="AB86" s="19" t="s">
        <v>515</v>
      </c>
      <c r="AC86" s="19" t="s">
        <v>516</v>
      </c>
      <c r="AD86" s="19" t="s">
        <v>517</v>
      </c>
      <c r="AE86" s="19" t="s">
        <v>518</v>
      </c>
      <c r="AF86" s="19" t="s">
        <v>519</v>
      </c>
      <c r="AG86" s="19" t="s">
        <v>520</v>
      </c>
      <c r="AH86" s="19" t="s">
        <v>521</v>
      </c>
      <c r="AI86" s="26" t="str">
        <f t="shared" si="39"/>
        <v>FFFF</v>
      </c>
      <c r="AJ86" s="19" t="s">
        <v>523</v>
      </c>
      <c r="AK86" s="19" t="s">
        <v>524</v>
      </c>
      <c r="AL86" s="19">
        <v>130</v>
      </c>
      <c r="AM86" s="19">
        <v>131</v>
      </c>
      <c r="AN86" s="19">
        <v>132</v>
      </c>
      <c r="AO86" s="19">
        <v>133</v>
      </c>
      <c r="AP86" s="19">
        <v>134</v>
      </c>
      <c r="AQ86" s="19">
        <v>135</v>
      </c>
      <c r="AR86" s="19">
        <v>136</v>
      </c>
      <c r="AS86" s="19">
        <v>191</v>
      </c>
      <c r="AT86" s="19">
        <v>192</v>
      </c>
      <c r="AU86" s="19">
        <v>193</v>
      </c>
      <c r="AV86" s="19">
        <v>194</v>
      </c>
      <c r="AW86" s="19">
        <v>195</v>
      </c>
      <c r="AX86" s="19">
        <v>196</v>
      </c>
      <c r="AY86" s="19">
        <v>197</v>
      </c>
      <c r="AZ86" s="19">
        <v>198</v>
      </c>
      <c r="BA86" s="19">
        <v>199</v>
      </c>
      <c r="BB86" s="19" t="s">
        <v>525</v>
      </c>
      <c r="BC86" s="19">
        <v>0</v>
      </c>
      <c r="BD86" s="19">
        <v>0</v>
      </c>
      <c r="BE86" s="19">
        <v>0</v>
      </c>
      <c r="BF86" s="19">
        <v>0</v>
      </c>
      <c r="BG86" s="19">
        <v>0</v>
      </c>
      <c r="BH86" s="19">
        <v>0</v>
      </c>
      <c r="BI86" s="19">
        <v>0</v>
      </c>
      <c r="BJ86" s="19">
        <v>0</v>
      </c>
      <c r="BK86" s="19">
        <v>0</v>
      </c>
      <c r="BL86" s="19">
        <v>0</v>
      </c>
      <c r="BM86" s="19">
        <v>0</v>
      </c>
      <c r="BN86" s="19">
        <v>0</v>
      </c>
      <c r="BO86" s="19">
        <v>0</v>
      </c>
      <c r="BP86" s="19">
        <v>0</v>
      </c>
      <c r="BQ86" s="19">
        <v>0</v>
      </c>
      <c r="BR86" s="19">
        <v>0</v>
      </c>
      <c r="BS86" s="19">
        <v>0</v>
      </c>
      <c r="BT86" s="19">
        <v>0</v>
      </c>
      <c r="BU86" s="19">
        <v>0</v>
      </c>
      <c r="BV86" s="19">
        <v>0</v>
      </c>
      <c r="BW86" s="19">
        <v>0</v>
      </c>
      <c r="BX86" s="19">
        <v>0</v>
      </c>
      <c r="BY86" s="19">
        <v>0</v>
      </c>
      <c r="BZ86" s="19">
        <v>0</v>
      </c>
      <c r="CA86" s="18" t="str">
        <f t="shared" si="30"/>
        <v>00</v>
      </c>
      <c r="CB86" s="18" t="s">
        <v>25</v>
      </c>
      <c r="CC86" s="18">
        <f t="shared" si="28"/>
        <v>137</v>
      </c>
      <c r="CD86" s="16" t="str">
        <f t="shared" si="31"/>
        <v>7B010189AB012800650066006700680069006A006B006C006D006E00C900CA00CB00CC00CD00CE00CF00D000D100D2FFFF012E012F0130013101320133013401350136019101920193019401950196019701980199019A000000000000000000000000000000000000000000000000000000000000000000000000000000000000000000000000007D</v>
      </c>
      <c r="CE86" s="95">
        <v>85</v>
      </c>
      <c r="CF86" s="21"/>
      <c r="CG86" s="18" t="str">
        <f t="shared" si="32"/>
        <v>00</v>
      </c>
      <c r="CH86" s="18">
        <f t="shared" si="33"/>
        <v>0</v>
      </c>
      <c r="CI86" s="20"/>
      <c r="CJ86" s="21"/>
    </row>
    <row r="87" spans="1:88" ht="49.5">
      <c r="A87" s="27"/>
      <c r="B87" s="169">
        <v>49</v>
      </c>
      <c r="C87" s="105" t="s">
        <v>531</v>
      </c>
      <c r="D87" s="104" t="s">
        <v>737</v>
      </c>
      <c r="E87" s="16">
        <v>1</v>
      </c>
      <c r="F87" s="101" t="str">
        <f t="shared" si="13"/>
        <v>00000</v>
      </c>
      <c r="G87" s="25">
        <v>0</v>
      </c>
      <c r="H87" s="18" t="s">
        <v>18</v>
      </c>
      <c r="I87" s="18">
        <v>1</v>
      </c>
      <c r="J87" s="18">
        <v>1</v>
      </c>
      <c r="K87" s="18">
        <v>89</v>
      </c>
      <c r="L87" s="18" t="s">
        <v>530</v>
      </c>
      <c r="M87" s="18">
        <v>1</v>
      </c>
      <c r="N87" s="18">
        <v>28</v>
      </c>
      <c r="O87" s="19">
        <v>65</v>
      </c>
      <c r="P87" s="19">
        <v>66</v>
      </c>
      <c r="Q87" s="19">
        <v>67</v>
      </c>
      <c r="R87" s="19">
        <v>68</v>
      </c>
      <c r="S87" s="19">
        <v>69</v>
      </c>
      <c r="T87" s="19" t="s">
        <v>507</v>
      </c>
      <c r="U87" s="19" t="s">
        <v>508</v>
      </c>
      <c r="V87" s="19" t="s">
        <v>509</v>
      </c>
      <c r="W87" s="19" t="s">
        <v>510</v>
      </c>
      <c r="X87" s="19" t="s">
        <v>511</v>
      </c>
      <c r="Y87" s="19" t="s">
        <v>512</v>
      </c>
      <c r="Z87" s="19" t="s">
        <v>513</v>
      </c>
      <c r="AA87" s="19" t="s">
        <v>514</v>
      </c>
      <c r="AB87" s="19" t="s">
        <v>515</v>
      </c>
      <c r="AC87" s="19" t="s">
        <v>516</v>
      </c>
      <c r="AD87" s="19" t="s">
        <v>517</v>
      </c>
      <c r="AE87" s="19" t="s">
        <v>518</v>
      </c>
      <c r="AF87" s="19" t="s">
        <v>519</v>
      </c>
      <c r="AG87" s="19" t="s">
        <v>520</v>
      </c>
      <c r="AH87" s="19" t="s">
        <v>521</v>
      </c>
      <c r="AI87" s="19" t="s">
        <v>522</v>
      </c>
      <c r="AJ87" s="26">
        <f>G87</f>
        <v>0</v>
      </c>
      <c r="AK87" s="19" t="s">
        <v>524</v>
      </c>
      <c r="AL87" s="19">
        <v>130</v>
      </c>
      <c r="AM87" s="19">
        <v>131</v>
      </c>
      <c r="AN87" s="19">
        <v>132</v>
      </c>
      <c r="AO87" s="19">
        <v>133</v>
      </c>
      <c r="AP87" s="19">
        <v>134</v>
      </c>
      <c r="AQ87" s="19">
        <v>135</v>
      </c>
      <c r="AR87" s="19">
        <v>136</v>
      </c>
      <c r="AS87" s="19">
        <v>191</v>
      </c>
      <c r="AT87" s="19">
        <v>192</v>
      </c>
      <c r="AU87" s="19">
        <v>193</v>
      </c>
      <c r="AV87" s="19">
        <v>194</v>
      </c>
      <c r="AW87" s="19">
        <v>195</v>
      </c>
      <c r="AX87" s="19">
        <v>196</v>
      </c>
      <c r="AY87" s="19">
        <v>197</v>
      </c>
      <c r="AZ87" s="19">
        <v>198</v>
      </c>
      <c r="BA87" s="19">
        <v>199</v>
      </c>
      <c r="BB87" s="19" t="s">
        <v>525</v>
      </c>
      <c r="BC87" s="19">
        <v>0</v>
      </c>
      <c r="BD87" s="19">
        <v>0</v>
      </c>
      <c r="BE87" s="19">
        <v>0</v>
      </c>
      <c r="BF87" s="19">
        <v>0</v>
      </c>
      <c r="BG87" s="19">
        <v>0</v>
      </c>
      <c r="BH87" s="19">
        <v>0</v>
      </c>
      <c r="BI87" s="19">
        <v>0</v>
      </c>
      <c r="BJ87" s="19">
        <v>0</v>
      </c>
      <c r="BK87" s="19">
        <v>0</v>
      </c>
      <c r="BL87" s="19">
        <v>0</v>
      </c>
      <c r="BM87" s="19">
        <v>0</v>
      </c>
      <c r="BN87" s="19">
        <v>0</v>
      </c>
      <c r="BO87" s="19">
        <v>0</v>
      </c>
      <c r="BP87" s="19">
        <v>0</v>
      </c>
      <c r="BQ87" s="19">
        <v>0</v>
      </c>
      <c r="BR87" s="19">
        <v>0</v>
      </c>
      <c r="BS87" s="19">
        <v>0</v>
      </c>
      <c r="BT87" s="19">
        <v>0</v>
      </c>
      <c r="BU87" s="19">
        <v>0</v>
      </c>
      <c r="BV87" s="19">
        <v>0</v>
      </c>
      <c r="BW87" s="19">
        <v>0</v>
      </c>
      <c r="BX87" s="19">
        <v>0</v>
      </c>
      <c r="BY87" s="19">
        <v>0</v>
      </c>
      <c r="BZ87" s="19">
        <v>0</v>
      </c>
      <c r="CA87" s="18" t="str">
        <f t="shared" si="30"/>
        <v>00</v>
      </c>
      <c r="CB87" s="18" t="s">
        <v>25</v>
      </c>
      <c r="CC87" s="18">
        <f t="shared" si="28"/>
        <v>137</v>
      </c>
      <c r="CD87" s="16" t="str">
        <f t="shared" si="31"/>
        <v>7B010189AB012800650066006700680069006A006B006C006D006E00C900CA00CB00CC00CD00CE00CF00D000D100D2012D0000012F0130013101320133013401350136019101920193019401950196019701980199019A000000000000000000000000000000000000000000000000000000000000000000000000000000000000000000000000007D</v>
      </c>
      <c r="CE87" s="95">
        <v>86</v>
      </c>
      <c r="CF87" s="21"/>
      <c r="CG87" s="18" t="str">
        <f t="shared" si="32"/>
        <v>00</v>
      </c>
      <c r="CH87" s="18">
        <f t="shared" si="33"/>
        <v>0</v>
      </c>
      <c r="CI87" s="20"/>
      <c r="CJ87" s="21"/>
    </row>
    <row r="88" spans="1:88" ht="49.5">
      <c r="A88" s="27"/>
      <c r="B88" s="170"/>
      <c r="C88" s="167" t="s">
        <v>595</v>
      </c>
      <c r="D88" s="104"/>
      <c r="E88" s="16">
        <v>2</v>
      </c>
      <c r="F88" s="101" t="str">
        <f t="shared" si="13"/>
        <v>01516</v>
      </c>
      <c r="G88" s="25" t="s">
        <v>527</v>
      </c>
      <c r="H88" s="18" t="s">
        <v>18</v>
      </c>
      <c r="I88" s="18">
        <v>1</v>
      </c>
      <c r="J88" s="18">
        <v>1</v>
      </c>
      <c r="K88" s="18">
        <v>89</v>
      </c>
      <c r="L88" s="18" t="s">
        <v>530</v>
      </c>
      <c r="M88" s="18">
        <v>1</v>
      </c>
      <c r="N88" s="18">
        <v>28</v>
      </c>
      <c r="O88" s="19">
        <v>65</v>
      </c>
      <c r="P88" s="19">
        <v>66</v>
      </c>
      <c r="Q88" s="19">
        <v>67</v>
      </c>
      <c r="R88" s="19">
        <v>68</v>
      </c>
      <c r="S88" s="19">
        <v>69</v>
      </c>
      <c r="T88" s="19" t="s">
        <v>507</v>
      </c>
      <c r="U88" s="19" t="s">
        <v>508</v>
      </c>
      <c r="V88" s="19" t="s">
        <v>509</v>
      </c>
      <c r="W88" s="19" t="s">
        <v>510</v>
      </c>
      <c r="X88" s="19" t="s">
        <v>511</v>
      </c>
      <c r="Y88" s="19" t="s">
        <v>512</v>
      </c>
      <c r="Z88" s="19" t="s">
        <v>513</v>
      </c>
      <c r="AA88" s="19" t="s">
        <v>514</v>
      </c>
      <c r="AB88" s="19" t="s">
        <v>515</v>
      </c>
      <c r="AC88" s="19" t="s">
        <v>516</v>
      </c>
      <c r="AD88" s="19" t="s">
        <v>517</v>
      </c>
      <c r="AE88" s="19" t="s">
        <v>518</v>
      </c>
      <c r="AF88" s="19" t="s">
        <v>519</v>
      </c>
      <c r="AG88" s="19" t="s">
        <v>520</v>
      </c>
      <c r="AH88" s="19" t="s">
        <v>521</v>
      </c>
      <c r="AI88" s="19" t="s">
        <v>522</v>
      </c>
      <c r="AJ88" s="26" t="str">
        <f t="shared" ref="AJ88:AJ89" si="40">G88</f>
        <v>05EC</v>
      </c>
      <c r="AK88" s="19" t="s">
        <v>524</v>
      </c>
      <c r="AL88" s="19">
        <v>130</v>
      </c>
      <c r="AM88" s="19">
        <v>131</v>
      </c>
      <c r="AN88" s="19">
        <v>132</v>
      </c>
      <c r="AO88" s="19">
        <v>133</v>
      </c>
      <c r="AP88" s="19">
        <v>134</v>
      </c>
      <c r="AQ88" s="19">
        <v>135</v>
      </c>
      <c r="AR88" s="19">
        <v>136</v>
      </c>
      <c r="AS88" s="19">
        <v>191</v>
      </c>
      <c r="AT88" s="19">
        <v>192</v>
      </c>
      <c r="AU88" s="19">
        <v>193</v>
      </c>
      <c r="AV88" s="19">
        <v>194</v>
      </c>
      <c r="AW88" s="19">
        <v>195</v>
      </c>
      <c r="AX88" s="19">
        <v>196</v>
      </c>
      <c r="AY88" s="19">
        <v>197</v>
      </c>
      <c r="AZ88" s="19">
        <v>198</v>
      </c>
      <c r="BA88" s="19">
        <v>199</v>
      </c>
      <c r="BB88" s="19" t="s">
        <v>525</v>
      </c>
      <c r="BC88" s="19">
        <v>0</v>
      </c>
      <c r="BD88" s="19">
        <v>0</v>
      </c>
      <c r="BE88" s="19">
        <v>0</v>
      </c>
      <c r="BF88" s="19">
        <v>0</v>
      </c>
      <c r="BG88" s="19">
        <v>0</v>
      </c>
      <c r="BH88" s="19">
        <v>0</v>
      </c>
      <c r="BI88" s="19">
        <v>0</v>
      </c>
      <c r="BJ88" s="19">
        <v>0</v>
      </c>
      <c r="BK88" s="19">
        <v>0</v>
      </c>
      <c r="BL88" s="19">
        <v>0</v>
      </c>
      <c r="BM88" s="19">
        <v>0</v>
      </c>
      <c r="BN88" s="19">
        <v>0</v>
      </c>
      <c r="BO88" s="19">
        <v>0</v>
      </c>
      <c r="BP88" s="19">
        <v>0</v>
      </c>
      <c r="BQ88" s="19">
        <v>0</v>
      </c>
      <c r="BR88" s="19">
        <v>0</v>
      </c>
      <c r="BS88" s="19">
        <v>0</v>
      </c>
      <c r="BT88" s="19">
        <v>0</v>
      </c>
      <c r="BU88" s="19">
        <v>0</v>
      </c>
      <c r="BV88" s="19">
        <v>0</v>
      </c>
      <c r="BW88" s="19">
        <v>0</v>
      </c>
      <c r="BX88" s="19">
        <v>0</v>
      </c>
      <c r="BY88" s="19">
        <v>0</v>
      </c>
      <c r="BZ88" s="19">
        <v>0</v>
      </c>
      <c r="CA88" s="18" t="str">
        <f t="shared" si="30"/>
        <v>44</v>
      </c>
      <c r="CB88" s="18" t="s">
        <v>25</v>
      </c>
      <c r="CC88" s="18">
        <f t="shared" si="28"/>
        <v>137</v>
      </c>
      <c r="CD88" s="16" t="str">
        <f t="shared" si="31"/>
        <v>7B010189AB012800650066006700680069006A006B006C006D006E00C900CA00CB00CC00CD00CE00CF00D000D100D2012D05EC012F0130013101320133013401350136019101920193019401950196019701980199019A000000000000000000000000000000000000000000000000000000000000000000000000000000000000000000000000447D</v>
      </c>
      <c r="CE88" s="95">
        <v>87</v>
      </c>
      <c r="CF88" s="21"/>
      <c r="CG88" s="18" t="str">
        <f t="shared" si="32"/>
        <v>00</v>
      </c>
      <c r="CH88" s="18">
        <f t="shared" si="33"/>
        <v>0</v>
      </c>
      <c r="CI88" s="20"/>
      <c r="CJ88" s="21"/>
    </row>
    <row r="89" spans="1:88" ht="49.5">
      <c r="A89" s="27"/>
      <c r="B89" s="171"/>
      <c r="C89" s="168"/>
      <c r="D89" s="104"/>
      <c r="E89" s="16">
        <v>3</v>
      </c>
      <c r="F89" s="101" t="str">
        <f t="shared" ref="F89:F152" si="41">TEXT(HEX2DEC(G89),"00000")</f>
        <v>65535</v>
      </c>
      <c r="G89" s="25" t="s">
        <v>72</v>
      </c>
      <c r="H89" s="18" t="s">
        <v>18</v>
      </c>
      <c r="I89" s="18">
        <v>1</v>
      </c>
      <c r="J89" s="18">
        <v>1</v>
      </c>
      <c r="K89" s="18">
        <v>89</v>
      </c>
      <c r="L89" s="18" t="s">
        <v>530</v>
      </c>
      <c r="M89" s="18">
        <v>1</v>
      </c>
      <c r="N89" s="18">
        <v>28</v>
      </c>
      <c r="O89" s="19">
        <v>65</v>
      </c>
      <c r="P89" s="19">
        <v>66</v>
      </c>
      <c r="Q89" s="19">
        <v>67</v>
      </c>
      <c r="R89" s="19">
        <v>68</v>
      </c>
      <c r="S89" s="19">
        <v>69</v>
      </c>
      <c r="T89" s="19" t="s">
        <v>507</v>
      </c>
      <c r="U89" s="19" t="s">
        <v>508</v>
      </c>
      <c r="V89" s="19" t="s">
        <v>509</v>
      </c>
      <c r="W89" s="19" t="s">
        <v>510</v>
      </c>
      <c r="X89" s="19" t="s">
        <v>511</v>
      </c>
      <c r="Y89" s="19" t="s">
        <v>512</v>
      </c>
      <c r="Z89" s="19" t="s">
        <v>513</v>
      </c>
      <c r="AA89" s="19" t="s">
        <v>514</v>
      </c>
      <c r="AB89" s="19" t="s">
        <v>515</v>
      </c>
      <c r="AC89" s="19" t="s">
        <v>516</v>
      </c>
      <c r="AD89" s="19" t="s">
        <v>517</v>
      </c>
      <c r="AE89" s="19" t="s">
        <v>518</v>
      </c>
      <c r="AF89" s="19" t="s">
        <v>519</v>
      </c>
      <c r="AG89" s="19" t="s">
        <v>520</v>
      </c>
      <c r="AH89" s="19" t="s">
        <v>521</v>
      </c>
      <c r="AI89" s="19" t="s">
        <v>522</v>
      </c>
      <c r="AJ89" s="26" t="str">
        <f t="shared" si="40"/>
        <v>FFFF</v>
      </c>
      <c r="AK89" s="19" t="s">
        <v>524</v>
      </c>
      <c r="AL89" s="19">
        <v>130</v>
      </c>
      <c r="AM89" s="19">
        <v>131</v>
      </c>
      <c r="AN89" s="19">
        <v>132</v>
      </c>
      <c r="AO89" s="19">
        <v>133</v>
      </c>
      <c r="AP89" s="19">
        <v>134</v>
      </c>
      <c r="AQ89" s="19">
        <v>135</v>
      </c>
      <c r="AR89" s="19">
        <v>136</v>
      </c>
      <c r="AS89" s="19">
        <v>191</v>
      </c>
      <c r="AT89" s="19">
        <v>192</v>
      </c>
      <c r="AU89" s="19">
        <v>193</v>
      </c>
      <c r="AV89" s="19">
        <v>194</v>
      </c>
      <c r="AW89" s="19">
        <v>195</v>
      </c>
      <c r="AX89" s="19">
        <v>196</v>
      </c>
      <c r="AY89" s="19">
        <v>197</v>
      </c>
      <c r="AZ89" s="19">
        <v>198</v>
      </c>
      <c r="BA89" s="19">
        <v>199</v>
      </c>
      <c r="BB89" s="19" t="s">
        <v>525</v>
      </c>
      <c r="BC89" s="19">
        <v>0</v>
      </c>
      <c r="BD89" s="19">
        <v>0</v>
      </c>
      <c r="BE89" s="19">
        <v>0</v>
      </c>
      <c r="BF89" s="19">
        <v>0</v>
      </c>
      <c r="BG89" s="19">
        <v>0</v>
      </c>
      <c r="BH89" s="19">
        <v>0</v>
      </c>
      <c r="BI89" s="19">
        <v>0</v>
      </c>
      <c r="BJ89" s="19">
        <v>0</v>
      </c>
      <c r="BK89" s="19">
        <v>0</v>
      </c>
      <c r="BL89" s="19">
        <v>0</v>
      </c>
      <c r="BM89" s="19">
        <v>0</v>
      </c>
      <c r="BN89" s="19">
        <v>0</v>
      </c>
      <c r="BO89" s="19">
        <v>0</v>
      </c>
      <c r="BP89" s="19">
        <v>0</v>
      </c>
      <c r="BQ89" s="19">
        <v>0</v>
      </c>
      <c r="BR89" s="19">
        <v>0</v>
      </c>
      <c r="BS89" s="19">
        <v>0</v>
      </c>
      <c r="BT89" s="19">
        <v>0</v>
      </c>
      <c r="BU89" s="19">
        <v>0</v>
      </c>
      <c r="BV89" s="19">
        <v>0</v>
      </c>
      <c r="BW89" s="19">
        <v>0</v>
      </c>
      <c r="BX89" s="19">
        <v>0</v>
      </c>
      <c r="BY89" s="19">
        <v>0</v>
      </c>
      <c r="BZ89" s="19">
        <v>0</v>
      </c>
      <c r="CA89" s="18" t="str">
        <f t="shared" si="30"/>
        <v>55</v>
      </c>
      <c r="CB89" s="18" t="s">
        <v>25</v>
      </c>
      <c r="CC89" s="18">
        <f t="shared" si="28"/>
        <v>137</v>
      </c>
      <c r="CD89" s="16" t="str">
        <f t="shared" si="31"/>
        <v>7B010189AB012800650066006700680069006A006B006C006D006E00C900CA00CB00CC00CD00CE00CF00D000D100D2012DFFFF012F0130013101320133013401350136019101920193019401950196019701980199019A000000000000000000000000000000000000000000000000000000000000000000000000000000000000000000000000557D</v>
      </c>
      <c r="CE89" s="95">
        <v>88</v>
      </c>
      <c r="CF89" s="21"/>
      <c r="CG89" s="18" t="str">
        <f t="shared" si="32"/>
        <v>00</v>
      </c>
      <c r="CH89" s="18">
        <f t="shared" si="33"/>
        <v>0</v>
      </c>
      <c r="CI89" s="20"/>
      <c r="CJ89" s="21"/>
    </row>
    <row r="90" spans="1:88" ht="49.5">
      <c r="A90" s="27"/>
      <c r="B90" s="169">
        <v>51</v>
      </c>
      <c r="C90" s="105" t="s">
        <v>531</v>
      </c>
      <c r="D90" s="104" t="s">
        <v>737</v>
      </c>
      <c r="E90" s="16">
        <v>1</v>
      </c>
      <c r="F90" s="101" t="str">
        <f t="shared" si="41"/>
        <v>00000</v>
      </c>
      <c r="G90" s="25">
        <v>0</v>
      </c>
      <c r="H90" s="18" t="s">
        <v>18</v>
      </c>
      <c r="I90" s="18">
        <v>1</v>
      </c>
      <c r="J90" s="18">
        <v>1</v>
      </c>
      <c r="K90" s="18">
        <v>89</v>
      </c>
      <c r="L90" s="18" t="s">
        <v>530</v>
      </c>
      <c r="M90" s="18">
        <v>1</v>
      </c>
      <c r="N90" s="18">
        <v>28</v>
      </c>
      <c r="O90" s="19">
        <v>65</v>
      </c>
      <c r="P90" s="19">
        <v>66</v>
      </c>
      <c r="Q90" s="19">
        <v>67</v>
      </c>
      <c r="R90" s="19">
        <v>68</v>
      </c>
      <c r="S90" s="19">
        <v>69</v>
      </c>
      <c r="T90" s="19" t="s">
        <v>507</v>
      </c>
      <c r="U90" s="19" t="s">
        <v>508</v>
      </c>
      <c r="V90" s="19" t="s">
        <v>509</v>
      </c>
      <c r="W90" s="19" t="s">
        <v>510</v>
      </c>
      <c r="X90" s="19" t="s">
        <v>511</v>
      </c>
      <c r="Y90" s="19" t="s">
        <v>512</v>
      </c>
      <c r="Z90" s="19" t="s">
        <v>513</v>
      </c>
      <c r="AA90" s="19" t="s">
        <v>514</v>
      </c>
      <c r="AB90" s="19" t="s">
        <v>515</v>
      </c>
      <c r="AC90" s="19" t="s">
        <v>516</v>
      </c>
      <c r="AD90" s="19" t="s">
        <v>517</v>
      </c>
      <c r="AE90" s="19" t="s">
        <v>518</v>
      </c>
      <c r="AF90" s="19" t="s">
        <v>519</v>
      </c>
      <c r="AG90" s="19" t="s">
        <v>520</v>
      </c>
      <c r="AH90" s="19" t="s">
        <v>521</v>
      </c>
      <c r="AI90" s="19" t="s">
        <v>522</v>
      </c>
      <c r="AJ90" s="19" t="s">
        <v>523</v>
      </c>
      <c r="AK90" s="26">
        <f>G90</f>
        <v>0</v>
      </c>
      <c r="AL90" s="19">
        <v>130</v>
      </c>
      <c r="AM90" s="19">
        <v>131</v>
      </c>
      <c r="AN90" s="19">
        <v>132</v>
      </c>
      <c r="AO90" s="19">
        <v>133</v>
      </c>
      <c r="AP90" s="19">
        <v>134</v>
      </c>
      <c r="AQ90" s="19">
        <v>135</v>
      </c>
      <c r="AR90" s="19">
        <v>136</v>
      </c>
      <c r="AS90" s="19">
        <v>191</v>
      </c>
      <c r="AT90" s="19">
        <v>192</v>
      </c>
      <c r="AU90" s="19">
        <v>193</v>
      </c>
      <c r="AV90" s="19">
        <v>194</v>
      </c>
      <c r="AW90" s="19">
        <v>195</v>
      </c>
      <c r="AX90" s="19">
        <v>196</v>
      </c>
      <c r="AY90" s="19">
        <v>197</v>
      </c>
      <c r="AZ90" s="19">
        <v>198</v>
      </c>
      <c r="BA90" s="19">
        <v>199</v>
      </c>
      <c r="BB90" s="19" t="s">
        <v>525</v>
      </c>
      <c r="BC90" s="19">
        <v>0</v>
      </c>
      <c r="BD90" s="19">
        <v>0</v>
      </c>
      <c r="BE90" s="19">
        <v>0</v>
      </c>
      <c r="BF90" s="19">
        <v>0</v>
      </c>
      <c r="BG90" s="19">
        <v>0</v>
      </c>
      <c r="BH90" s="19">
        <v>0</v>
      </c>
      <c r="BI90" s="19">
        <v>0</v>
      </c>
      <c r="BJ90" s="19">
        <v>0</v>
      </c>
      <c r="BK90" s="19">
        <v>0</v>
      </c>
      <c r="BL90" s="19">
        <v>0</v>
      </c>
      <c r="BM90" s="19">
        <v>0</v>
      </c>
      <c r="BN90" s="19">
        <v>0</v>
      </c>
      <c r="BO90" s="19">
        <v>0</v>
      </c>
      <c r="BP90" s="19">
        <v>0</v>
      </c>
      <c r="BQ90" s="19">
        <v>0</v>
      </c>
      <c r="BR90" s="19">
        <v>0</v>
      </c>
      <c r="BS90" s="19">
        <v>0</v>
      </c>
      <c r="BT90" s="19">
        <v>0</v>
      </c>
      <c r="BU90" s="19">
        <v>0</v>
      </c>
      <c r="BV90" s="19">
        <v>0</v>
      </c>
      <c r="BW90" s="19">
        <v>0</v>
      </c>
      <c r="BX90" s="19">
        <v>0</v>
      </c>
      <c r="BY90" s="19">
        <v>0</v>
      </c>
      <c r="BZ90" s="19">
        <v>0</v>
      </c>
      <c r="CA90" s="18" t="str">
        <f t="shared" si="30"/>
        <v>55</v>
      </c>
      <c r="CB90" s="18" t="s">
        <v>25</v>
      </c>
      <c r="CC90" s="18">
        <f t="shared" si="28"/>
        <v>137</v>
      </c>
      <c r="CD90" s="16" t="str">
        <f t="shared" si="31"/>
        <v>7B010189AB012800650066006700680069006A006B006C006D006E00C900CA00CB00CC00CD00CE00CF00D000D100D2012D012E00000130013101320133013401350136019101920193019401950196019701980199019A000000000000000000000000000000000000000000000000000000000000000000000000000000000000000000000000557D</v>
      </c>
      <c r="CE90" s="95">
        <v>89</v>
      </c>
      <c r="CF90" s="21"/>
      <c r="CG90" s="18" t="str">
        <f t="shared" si="32"/>
        <v>00</v>
      </c>
      <c r="CH90" s="18">
        <f t="shared" si="33"/>
        <v>0</v>
      </c>
      <c r="CI90" s="20"/>
      <c r="CJ90" s="21"/>
    </row>
    <row r="91" spans="1:88" ht="49.5">
      <c r="A91" s="27"/>
      <c r="B91" s="170"/>
      <c r="C91" s="167" t="s">
        <v>596</v>
      </c>
      <c r="D91" s="104"/>
      <c r="E91" s="16">
        <v>2</v>
      </c>
      <c r="F91" s="101" t="str">
        <f t="shared" si="41"/>
        <v>01516</v>
      </c>
      <c r="G91" s="25" t="s">
        <v>527</v>
      </c>
      <c r="H91" s="18" t="s">
        <v>18</v>
      </c>
      <c r="I91" s="18">
        <v>1</v>
      </c>
      <c r="J91" s="18">
        <v>1</v>
      </c>
      <c r="K91" s="18">
        <v>89</v>
      </c>
      <c r="L91" s="18" t="s">
        <v>530</v>
      </c>
      <c r="M91" s="18">
        <v>1</v>
      </c>
      <c r="N91" s="18">
        <v>28</v>
      </c>
      <c r="O91" s="19">
        <v>65</v>
      </c>
      <c r="P91" s="19">
        <v>66</v>
      </c>
      <c r="Q91" s="19">
        <v>67</v>
      </c>
      <c r="R91" s="19">
        <v>68</v>
      </c>
      <c r="S91" s="19">
        <v>69</v>
      </c>
      <c r="T91" s="19" t="s">
        <v>507</v>
      </c>
      <c r="U91" s="19" t="s">
        <v>508</v>
      </c>
      <c r="V91" s="19" t="s">
        <v>509</v>
      </c>
      <c r="W91" s="19" t="s">
        <v>510</v>
      </c>
      <c r="X91" s="19" t="s">
        <v>511</v>
      </c>
      <c r="Y91" s="19" t="s">
        <v>512</v>
      </c>
      <c r="Z91" s="19" t="s">
        <v>513</v>
      </c>
      <c r="AA91" s="19" t="s">
        <v>514</v>
      </c>
      <c r="AB91" s="19" t="s">
        <v>515</v>
      </c>
      <c r="AC91" s="19" t="s">
        <v>516</v>
      </c>
      <c r="AD91" s="19" t="s">
        <v>517</v>
      </c>
      <c r="AE91" s="19" t="s">
        <v>518</v>
      </c>
      <c r="AF91" s="19" t="s">
        <v>519</v>
      </c>
      <c r="AG91" s="19" t="s">
        <v>520</v>
      </c>
      <c r="AH91" s="19" t="s">
        <v>521</v>
      </c>
      <c r="AI91" s="19" t="s">
        <v>522</v>
      </c>
      <c r="AJ91" s="19" t="s">
        <v>523</v>
      </c>
      <c r="AK91" s="26" t="str">
        <f t="shared" ref="AK91:AK92" si="42">G91</f>
        <v>05EC</v>
      </c>
      <c r="AL91" s="19">
        <v>130</v>
      </c>
      <c r="AM91" s="19">
        <v>131</v>
      </c>
      <c r="AN91" s="19">
        <v>132</v>
      </c>
      <c r="AO91" s="19">
        <v>133</v>
      </c>
      <c r="AP91" s="19">
        <v>134</v>
      </c>
      <c r="AQ91" s="19">
        <v>135</v>
      </c>
      <c r="AR91" s="19">
        <v>136</v>
      </c>
      <c r="AS91" s="19">
        <v>191</v>
      </c>
      <c r="AT91" s="19">
        <v>192</v>
      </c>
      <c r="AU91" s="19">
        <v>193</v>
      </c>
      <c r="AV91" s="19">
        <v>194</v>
      </c>
      <c r="AW91" s="19">
        <v>195</v>
      </c>
      <c r="AX91" s="19">
        <v>196</v>
      </c>
      <c r="AY91" s="19">
        <v>197</v>
      </c>
      <c r="AZ91" s="19">
        <v>198</v>
      </c>
      <c r="BA91" s="19">
        <v>199</v>
      </c>
      <c r="BB91" s="19" t="s">
        <v>525</v>
      </c>
      <c r="BC91" s="19">
        <v>0</v>
      </c>
      <c r="BD91" s="19">
        <v>0</v>
      </c>
      <c r="BE91" s="19">
        <v>0</v>
      </c>
      <c r="BF91" s="19">
        <v>0</v>
      </c>
      <c r="BG91" s="19">
        <v>0</v>
      </c>
      <c r="BH91" s="19">
        <v>0</v>
      </c>
      <c r="BI91" s="19">
        <v>0</v>
      </c>
      <c r="BJ91" s="19">
        <v>0</v>
      </c>
      <c r="BK91" s="19">
        <v>0</v>
      </c>
      <c r="BL91" s="19">
        <v>0</v>
      </c>
      <c r="BM91" s="19">
        <v>0</v>
      </c>
      <c r="BN91" s="19">
        <v>0</v>
      </c>
      <c r="BO91" s="19">
        <v>0</v>
      </c>
      <c r="BP91" s="19">
        <v>0</v>
      </c>
      <c r="BQ91" s="19">
        <v>0</v>
      </c>
      <c r="BR91" s="19">
        <v>0</v>
      </c>
      <c r="BS91" s="19">
        <v>0</v>
      </c>
      <c r="BT91" s="19">
        <v>0</v>
      </c>
      <c r="BU91" s="19">
        <v>0</v>
      </c>
      <c r="BV91" s="19">
        <v>0</v>
      </c>
      <c r="BW91" s="19">
        <v>0</v>
      </c>
      <c r="BX91" s="19">
        <v>0</v>
      </c>
      <c r="BY91" s="19">
        <v>0</v>
      </c>
      <c r="BZ91" s="19">
        <v>0</v>
      </c>
      <c r="CA91" s="18" t="str">
        <f t="shared" si="30"/>
        <v>41</v>
      </c>
      <c r="CB91" s="18" t="s">
        <v>25</v>
      </c>
      <c r="CC91" s="18">
        <f t="shared" si="28"/>
        <v>137</v>
      </c>
      <c r="CD91" s="16" t="str">
        <f t="shared" si="31"/>
        <v>7B010189AB012800650066006700680069006A006B006C006D006E00C900CA00CB00CC00CD00CE00CF00D000D100D2012D012E05EC0130013101320133013401350136019101920193019401950196019701980199019A000000000000000000000000000000000000000000000000000000000000000000000000000000000000000000000000417D</v>
      </c>
      <c r="CE91" s="95">
        <v>90</v>
      </c>
      <c r="CF91" s="21"/>
      <c r="CG91" s="18" t="str">
        <f t="shared" si="32"/>
        <v>00</v>
      </c>
      <c r="CH91" s="18">
        <f t="shared" si="33"/>
        <v>0</v>
      </c>
      <c r="CI91" s="20"/>
      <c r="CJ91" s="21"/>
    </row>
    <row r="92" spans="1:88" ht="49.5">
      <c r="A92" s="27"/>
      <c r="B92" s="171"/>
      <c r="C92" s="168"/>
      <c r="D92" s="104"/>
      <c r="E92" s="16">
        <v>3</v>
      </c>
      <c r="F92" s="101" t="str">
        <f t="shared" si="41"/>
        <v>65535</v>
      </c>
      <c r="G92" s="25" t="s">
        <v>72</v>
      </c>
      <c r="H92" s="18" t="s">
        <v>18</v>
      </c>
      <c r="I92" s="18">
        <v>1</v>
      </c>
      <c r="J92" s="18">
        <v>1</v>
      </c>
      <c r="K92" s="18">
        <v>89</v>
      </c>
      <c r="L92" s="18" t="s">
        <v>530</v>
      </c>
      <c r="M92" s="18">
        <v>1</v>
      </c>
      <c r="N92" s="18">
        <v>28</v>
      </c>
      <c r="O92" s="19">
        <v>65</v>
      </c>
      <c r="P92" s="19">
        <v>66</v>
      </c>
      <c r="Q92" s="19">
        <v>67</v>
      </c>
      <c r="R92" s="19">
        <v>68</v>
      </c>
      <c r="S92" s="19">
        <v>69</v>
      </c>
      <c r="T92" s="19" t="s">
        <v>507</v>
      </c>
      <c r="U92" s="19" t="s">
        <v>508</v>
      </c>
      <c r="V92" s="19" t="s">
        <v>509</v>
      </c>
      <c r="W92" s="19" t="s">
        <v>510</v>
      </c>
      <c r="X92" s="19" t="s">
        <v>511</v>
      </c>
      <c r="Y92" s="19" t="s">
        <v>512</v>
      </c>
      <c r="Z92" s="19" t="s">
        <v>513</v>
      </c>
      <c r="AA92" s="19" t="s">
        <v>514</v>
      </c>
      <c r="AB92" s="19" t="s">
        <v>515</v>
      </c>
      <c r="AC92" s="19" t="s">
        <v>516</v>
      </c>
      <c r="AD92" s="19" t="s">
        <v>517</v>
      </c>
      <c r="AE92" s="19" t="s">
        <v>518</v>
      </c>
      <c r="AF92" s="19" t="s">
        <v>519</v>
      </c>
      <c r="AG92" s="19" t="s">
        <v>520</v>
      </c>
      <c r="AH92" s="19" t="s">
        <v>521</v>
      </c>
      <c r="AI92" s="19" t="s">
        <v>522</v>
      </c>
      <c r="AJ92" s="19" t="s">
        <v>523</v>
      </c>
      <c r="AK92" s="26" t="str">
        <f t="shared" si="42"/>
        <v>FFFF</v>
      </c>
      <c r="AL92" s="19">
        <v>130</v>
      </c>
      <c r="AM92" s="19">
        <v>131</v>
      </c>
      <c r="AN92" s="19">
        <v>132</v>
      </c>
      <c r="AO92" s="19">
        <v>133</v>
      </c>
      <c r="AP92" s="19">
        <v>134</v>
      </c>
      <c r="AQ92" s="19">
        <v>135</v>
      </c>
      <c r="AR92" s="19">
        <v>136</v>
      </c>
      <c r="AS92" s="19">
        <v>191</v>
      </c>
      <c r="AT92" s="19">
        <v>192</v>
      </c>
      <c r="AU92" s="19">
        <v>193</v>
      </c>
      <c r="AV92" s="19">
        <v>194</v>
      </c>
      <c r="AW92" s="19">
        <v>195</v>
      </c>
      <c r="AX92" s="19">
        <v>196</v>
      </c>
      <c r="AY92" s="19">
        <v>197</v>
      </c>
      <c r="AZ92" s="19">
        <v>198</v>
      </c>
      <c r="BA92" s="19">
        <v>199</v>
      </c>
      <c r="BB92" s="19" t="s">
        <v>525</v>
      </c>
      <c r="BC92" s="19">
        <v>0</v>
      </c>
      <c r="BD92" s="19">
        <v>0</v>
      </c>
      <c r="BE92" s="19">
        <v>0</v>
      </c>
      <c r="BF92" s="19">
        <v>0</v>
      </c>
      <c r="BG92" s="19">
        <v>0</v>
      </c>
      <c r="BH92" s="19">
        <v>0</v>
      </c>
      <c r="BI92" s="19">
        <v>0</v>
      </c>
      <c r="BJ92" s="19">
        <v>0</v>
      </c>
      <c r="BK92" s="19">
        <v>0</v>
      </c>
      <c r="BL92" s="19">
        <v>0</v>
      </c>
      <c r="BM92" s="19">
        <v>0</v>
      </c>
      <c r="BN92" s="19">
        <v>0</v>
      </c>
      <c r="BO92" s="19">
        <v>0</v>
      </c>
      <c r="BP92" s="19">
        <v>0</v>
      </c>
      <c r="BQ92" s="19">
        <v>0</v>
      </c>
      <c r="BR92" s="19">
        <v>0</v>
      </c>
      <c r="BS92" s="19">
        <v>0</v>
      </c>
      <c r="BT92" s="19">
        <v>0</v>
      </c>
      <c r="BU92" s="19">
        <v>0</v>
      </c>
      <c r="BV92" s="19">
        <v>0</v>
      </c>
      <c r="BW92" s="19">
        <v>0</v>
      </c>
      <c r="BX92" s="19">
        <v>0</v>
      </c>
      <c r="BY92" s="19">
        <v>0</v>
      </c>
      <c r="BZ92" s="19">
        <v>0</v>
      </c>
      <c r="CA92" s="18" t="str">
        <f t="shared" si="30"/>
        <v>54</v>
      </c>
      <c r="CB92" s="18" t="s">
        <v>25</v>
      </c>
      <c r="CC92" s="18">
        <f t="shared" si="28"/>
        <v>137</v>
      </c>
      <c r="CD92" s="16" t="str">
        <f t="shared" si="31"/>
        <v>7B010189AB012800650066006700680069006A006B006C006D006E00C900CA00CB00CC00CD00CE00CF00D000D100D2012D012EFFFF0130013101320133013401350136019101920193019401950196019701980199019A000000000000000000000000000000000000000000000000000000000000000000000000000000000000000000000000547D</v>
      </c>
      <c r="CE92" s="95">
        <v>91</v>
      </c>
      <c r="CF92" s="21"/>
      <c r="CG92" s="18" t="str">
        <f t="shared" si="32"/>
        <v>00</v>
      </c>
      <c r="CH92" s="18">
        <f t="shared" si="33"/>
        <v>0</v>
      </c>
      <c r="CI92" s="20"/>
      <c r="CJ92" s="21"/>
    </row>
    <row r="93" spans="1:88" ht="49.5">
      <c r="A93" s="27"/>
      <c r="B93" s="169">
        <v>53</v>
      </c>
      <c r="C93" s="105" t="s">
        <v>531</v>
      </c>
      <c r="D93" s="104" t="s">
        <v>737</v>
      </c>
      <c r="E93" s="16">
        <v>1</v>
      </c>
      <c r="F93" s="101" t="str">
        <f t="shared" si="41"/>
        <v>00000</v>
      </c>
      <c r="G93" s="25">
        <v>0</v>
      </c>
      <c r="H93" s="18" t="s">
        <v>18</v>
      </c>
      <c r="I93" s="18">
        <v>1</v>
      </c>
      <c r="J93" s="18">
        <v>1</v>
      </c>
      <c r="K93" s="18">
        <v>89</v>
      </c>
      <c r="L93" s="18" t="s">
        <v>530</v>
      </c>
      <c r="M93" s="18">
        <v>1</v>
      </c>
      <c r="N93" s="18">
        <v>28</v>
      </c>
      <c r="O93" s="19">
        <v>65</v>
      </c>
      <c r="P93" s="19">
        <v>66</v>
      </c>
      <c r="Q93" s="19">
        <v>67</v>
      </c>
      <c r="R93" s="19">
        <v>68</v>
      </c>
      <c r="S93" s="19">
        <v>69</v>
      </c>
      <c r="T93" s="19" t="s">
        <v>507</v>
      </c>
      <c r="U93" s="19" t="s">
        <v>508</v>
      </c>
      <c r="V93" s="19" t="s">
        <v>509</v>
      </c>
      <c r="W93" s="19" t="s">
        <v>510</v>
      </c>
      <c r="X93" s="19" t="s">
        <v>511</v>
      </c>
      <c r="Y93" s="19" t="s">
        <v>512</v>
      </c>
      <c r="Z93" s="19" t="s">
        <v>513</v>
      </c>
      <c r="AA93" s="19" t="s">
        <v>514</v>
      </c>
      <c r="AB93" s="19" t="s">
        <v>515</v>
      </c>
      <c r="AC93" s="19" t="s">
        <v>516</v>
      </c>
      <c r="AD93" s="19" t="s">
        <v>517</v>
      </c>
      <c r="AE93" s="19" t="s">
        <v>518</v>
      </c>
      <c r="AF93" s="19" t="s">
        <v>519</v>
      </c>
      <c r="AG93" s="19" t="s">
        <v>520</v>
      </c>
      <c r="AH93" s="19" t="s">
        <v>521</v>
      </c>
      <c r="AI93" s="19" t="s">
        <v>522</v>
      </c>
      <c r="AJ93" s="19" t="s">
        <v>523</v>
      </c>
      <c r="AK93" s="19" t="s">
        <v>524</v>
      </c>
      <c r="AL93" s="26">
        <f>G93</f>
        <v>0</v>
      </c>
      <c r="AM93" s="19">
        <v>131</v>
      </c>
      <c r="AN93" s="19">
        <v>132</v>
      </c>
      <c r="AO93" s="19">
        <v>133</v>
      </c>
      <c r="AP93" s="19">
        <v>134</v>
      </c>
      <c r="AQ93" s="19">
        <v>135</v>
      </c>
      <c r="AR93" s="19">
        <v>136</v>
      </c>
      <c r="AS93" s="19">
        <v>191</v>
      </c>
      <c r="AT93" s="19">
        <v>192</v>
      </c>
      <c r="AU93" s="19">
        <v>193</v>
      </c>
      <c r="AV93" s="19">
        <v>194</v>
      </c>
      <c r="AW93" s="19">
        <v>195</v>
      </c>
      <c r="AX93" s="19">
        <v>196</v>
      </c>
      <c r="AY93" s="19">
        <v>197</v>
      </c>
      <c r="AZ93" s="19">
        <v>198</v>
      </c>
      <c r="BA93" s="19">
        <v>199</v>
      </c>
      <c r="BB93" s="19" t="s">
        <v>525</v>
      </c>
      <c r="BC93" s="19">
        <v>0</v>
      </c>
      <c r="BD93" s="19">
        <v>0</v>
      </c>
      <c r="BE93" s="19">
        <v>0</v>
      </c>
      <c r="BF93" s="19">
        <v>0</v>
      </c>
      <c r="BG93" s="19">
        <v>0</v>
      </c>
      <c r="BH93" s="19">
        <v>0</v>
      </c>
      <c r="BI93" s="19">
        <v>0</v>
      </c>
      <c r="BJ93" s="19">
        <v>0</v>
      </c>
      <c r="BK93" s="19">
        <v>0</v>
      </c>
      <c r="BL93" s="19">
        <v>0</v>
      </c>
      <c r="BM93" s="19">
        <v>0</v>
      </c>
      <c r="BN93" s="19">
        <v>0</v>
      </c>
      <c r="BO93" s="19">
        <v>0</v>
      </c>
      <c r="BP93" s="19">
        <v>0</v>
      </c>
      <c r="BQ93" s="19">
        <v>0</v>
      </c>
      <c r="BR93" s="19">
        <v>0</v>
      </c>
      <c r="BS93" s="19">
        <v>0</v>
      </c>
      <c r="BT93" s="19">
        <v>0</v>
      </c>
      <c r="BU93" s="19">
        <v>0</v>
      </c>
      <c r="BV93" s="19">
        <v>0</v>
      </c>
      <c r="BW93" s="19">
        <v>0</v>
      </c>
      <c r="BX93" s="19">
        <v>0</v>
      </c>
      <c r="BY93" s="19">
        <v>0</v>
      </c>
      <c r="BZ93" s="19">
        <v>0</v>
      </c>
      <c r="CA93" s="18" t="str">
        <f t="shared" si="30"/>
        <v>54</v>
      </c>
      <c r="CB93" s="18" t="s">
        <v>25</v>
      </c>
      <c r="CC93" s="18">
        <f t="shared" si="28"/>
        <v>137</v>
      </c>
      <c r="CD93" s="16" t="str">
        <f t="shared" si="31"/>
        <v>7B010189AB012800650066006700680069006A006B006C006D006E00C900CA00CB00CC00CD00CE00CF00D000D100D2012D012E012F0000013101320133013401350136019101920193019401950196019701980199019A000000000000000000000000000000000000000000000000000000000000000000000000000000000000000000000000547D</v>
      </c>
      <c r="CE93" s="95">
        <v>92</v>
      </c>
      <c r="CF93" s="21"/>
      <c r="CG93" s="18" t="str">
        <f t="shared" si="32"/>
        <v>00</v>
      </c>
      <c r="CH93" s="18">
        <f t="shared" si="33"/>
        <v>0</v>
      </c>
      <c r="CI93" s="20"/>
      <c r="CJ93" s="21"/>
    </row>
    <row r="94" spans="1:88" ht="49.5">
      <c r="A94" s="27"/>
      <c r="B94" s="170"/>
      <c r="C94" s="167" t="s">
        <v>597</v>
      </c>
      <c r="D94" s="104"/>
      <c r="E94" s="16">
        <v>2</v>
      </c>
      <c r="F94" s="101" t="str">
        <f t="shared" si="41"/>
        <v>01516</v>
      </c>
      <c r="G94" s="25" t="s">
        <v>527</v>
      </c>
      <c r="H94" s="18" t="s">
        <v>18</v>
      </c>
      <c r="I94" s="18">
        <v>1</v>
      </c>
      <c r="J94" s="18">
        <v>1</v>
      </c>
      <c r="K94" s="18">
        <v>89</v>
      </c>
      <c r="L94" s="18" t="s">
        <v>530</v>
      </c>
      <c r="M94" s="18">
        <v>1</v>
      </c>
      <c r="N94" s="18">
        <v>28</v>
      </c>
      <c r="O94" s="19">
        <v>65</v>
      </c>
      <c r="P94" s="19">
        <v>66</v>
      </c>
      <c r="Q94" s="19">
        <v>67</v>
      </c>
      <c r="R94" s="19">
        <v>68</v>
      </c>
      <c r="S94" s="19">
        <v>69</v>
      </c>
      <c r="T94" s="19" t="s">
        <v>507</v>
      </c>
      <c r="U94" s="19" t="s">
        <v>508</v>
      </c>
      <c r="V94" s="19" t="s">
        <v>509</v>
      </c>
      <c r="W94" s="19" t="s">
        <v>510</v>
      </c>
      <c r="X94" s="19" t="s">
        <v>511</v>
      </c>
      <c r="Y94" s="19" t="s">
        <v>512</v>
      </c>
      <c r="Z94" s="19" t="s">
        <v>513</v>
      </c>
      <c r="AA94" s="19" t="s">
        <v>514</v>
      </c>
      <c r="AB94" s="19" t="s">
        <v>515</v>
      </c>
      <c r="AC94" s="19" t="s">
        <v>516</v>
      </c>
      <c r="AD94" s="19" t="s">
        <v>517</v>
      </c>
      <c r="AE94" s="19" t="s">
        <v>518</v>
      </c>
      <c r="AF94" s="19" t="s">
        <v>519</v>
      </c>
      <c r="AG94" s="19" t="s">
        <v>520</v>
      </c>
      <c r="AH94" s="19" t="s">
        <v>521</v>
      </c>
      <c r="AI94" s="19" t="s">
        <v>522</v>
      </c>
      <c r="AJ94" s="19" t="s">
        <v>523</v>
      </c>
      <c r="AK94" s="19" t="s">
        <v>524</v>
      </c>
      <c r="AL94" s="26" t="str">
        <f t="shared" ref="AL94:AL95" si="43">G94</f>
        <v>05EC</v>
      </c>
      <c r="AM94" s="19">
        <v>131</v>
      </c>
      <c r="AN94" s="19">
        <v>132</v>
      </c>
      <c r="AO94" s="19">
        <v>133</v>
      </c>
      <c r="AP94" s="19">
        <v>134</v>
      </c>
      <c r="AQ94" s="19">
        <v>135</v>
      </c>
      <c r="AR94" s="19">
        <v>136</v>
      </c>
      <c r="AS94" s="19">
        <v>191</v>
      </c>
      <c r="AT94" s="19">
        <v>192</v>
      </c>
      <c r="AU94" s="19">
        <v>193</v>
      </c>
      <c r="AV94" s="19">
        <v>194</v>
      </c>
      <c r="AW94" s="19">
        <v>195</v>
      </c>
      <c r="AX94" s="19">
        <v>196</v>
      </c>
      <c r="AY94" s="19">
        <v>197</v>
      </c>
      <c r="AZ94" s="19">
        <v>198</v>
      </c>
      <c r="BA94" s="19">
        <v>199</v>
      </c>
      <c r="BB94" s="19" t="s">
        <v>525</v>
      </c>
      <c r="BC94" s="19">
        <v>0</v>
      </c>
      <c r="BD94" s="19">
        <v>0</v>
      </c>
      <c r="BE94" s="19">
        <v>0</v>
      </c>
      <c r="BF94" s="19">
        <v>0</v>
      </c>
      <c r="BG94" s="19">
        <v>0</v>
      </c>
      <c r="BH94" s="19">
        <v>0</v>
      </c>
      <c r="BI94" s="19">
        <v>0</v>
      </c>
      <c r="BJ94" s="19">
        <v>0</v>
      </c>
      <c r="BK94" s="19">
        <v>0</v>
      </c>
      <c r="BL94" s="19">
        <v>0</v>
      </c>
      <c r="BM94" s="19">
        <v>0</v>
      </c>
      <c r="BN94" s="19">
        <v>0</v>
      </c>
      <c r="BO94" s="19">
        <v>0</v>
      </c>
      <c r="BP94" s="19">
        <v>0</v>
      </c>
      <c r="BQ94" s="19">
        <v>0</v>
      </c>
      <c r="BR94" s="19">
        <v>0</v>
      </c>
      <c r="BS94" s="19">
        <v>0</v>
      </c>
      <c r="BT94" s="19">
        <v>0</v>
      </c>
      <c r="BU94" s="19">
        <v>0</v>
      </c>
      <c r="BV94" s="19">
        <v>0</v>
      </c>
      <c r="BW94" s="19">
        <v>0</v>
      </c>
      <c r="BX94" s="19">
        <v>0</v>
      </c>
      <c r="BY94" s="19">
        <v>0</v>
      </c>
      <c r="BZ94" s="19">
        <v>0</v>
      </c>
      <c r="CA94" s="18" t="str">
        <f t="shared" si="30"/>
        <v>40</v>
      </c>
      <c r="CB94" s="18" t="s">
        <v>25</v>
      </c>
      <c r="CC94" s="18">
        <f t="shared" si="28"/>
        <v>137</v>
      </c>
      <c r="CD94" s="16" t="str">
        <f t="shared" si="31"/>
        <v>7B010189AB012800650066006700680069006A006B006C006D006E00C900CA00CB00CC00CD00CE00CF00D000D100D2012D012E012F05EC013101320133013401350136019101920193019401950196019701980199019A000000000000000000000000000000000000000000000000000000000000000000000000000000000000000000000000407D</v>
      </c>
      <c r="CE94" s="95">
        <v>93</v>
      </c>
      <c r="CF94" s="21"/>
      <c r="CG94" s="18" t="str">
        <f t="shared" si="32"/>
        <v>00</v>
      </c>
      <c r="CH94" s="18">
        <f t="shared" si="33"/>
        <v>0</v>
      </c>
      <c r="CI94" s="20"/>
      <c r="CJ94" s="21"/>
    </row>
    <row r="95" spans="1:88" ht="49.5">
      <c r="A95" s="27"/>
      <c r="B95" s="171"/>
      <c r="C95" s="168"/>
      <c r="D95" s="104"/>
      <c r="E95" s="16">
        <v>3</v>
      </c>
      <c r="F95" s="101" t="str">
        <f t="shared" si="41"/>
        <v>65535</v>
      </c>
      <c r="G95" s="25" t="s">
        <v>72</v>
      </c>
      <c r="H95" s="18" t="s">
        <v>18</v>
      </c>
      <c r="I95" s="18">
        <v>1</v>
      </c>
      <c r="J95" s="18">
        <v>1</v>
      </c>
      <c r="K95" s="18">
        <v>89</v>
      </c>
      <c r="L95" s="18" t="s">
        <v>530</v>
      </c>
      <c r="M95" s="18">
        <v>1</v>
      </c>
      <c r="N95" s="18">
        <v>28</v>
      </c>
      <c r="O95" s="19">
        <v>65</v>
      </c>
      <c r="P95" s="19">
        <v>66</v>
      </c>
      <c r="Q95" s="19">
        <v>67</v>
      </c>
      <c r="R95" s="19">
        <v>68</v>
      </c>
      <c r="S95" s="19">
        <v>69</v>
      </c>
      <c r="T95" s="19" t="s">
        <v>507</v>
      </c>
      <c r="U95" s="19" t="s">
        <v>508</v>
      </c>
      <c r="V95" s="19" t="s">
        <v>509</v>
      </c>
      <c r="W95" s="19" t="s">
        <v>510</v>
      </c>
      <c r="X95" s="19" t="s">
        <v>511</v>
      </c>
      <c r="Y95" s="19" t="s">
        <v>512</v>
      </c>
      <c r="Z95" s="19" t="s">
        <v>513</v>
      </c>
      <c r="AA95" s="19" t="s">
        <v>514</v>
      </c>
      <c r="AB95" s="19" t="s">
        <v>515</v>
      </c>
      <c r="AC95" s="19" t="s">
        <v>516</v>
      </c>
      <c r="AD95" s="19" t="s">
        <v>517</v>
      </c>
      <c r="AE95" s="19" t="s">
        <v>518</v>
      </c>
      <c r="AF95" s="19" t="s">
        <v>519</v>
      </c>
      <c r="AG95" s="19" t="s">
        <v>520</v>
      </c>
      <c r="AH95" s="19" t="s">
        <v>521</v>
      </c>
      <c r="AI95" s="19" t="s">
        <v>522</v>
      </c>
      <c r="AJ95" s="19" t="s">
        <v>523</v>
      </c>
      <c r="AK95" s="19" t="s">
        <v>524</v>
      </c>
      <c r="AL95" s="26" t="str">
        <f t="shared" si="43"/>
        <v>FFFF</v>
      </c>
      <c r="AM95" s="19">
        <v>131</v>
      </c>
      <c r="AN95" s="19">
        <v>132</v>
      </c>
      <c r="AO95" s="19">
        <v>133</v>
      </c>
      <c r="AP95" s="19">
        <v>134</v>
      </c>
      <c r="AQ95" s="19">
        <v>135</v>
      </c>
      <c r="AR95" s="19">
        <v>136</v>
      </c>
      <c r="AS95" s="19">
        <v>191</v>
      </c>
      <c r="AT95" s="19">
        <v>192</v>
      </c>
      <c r="AU95" s="19">
        <v>193</v>
      </c>
      <c r="AV95" s="19">
        <v>194</v>
      </c>
      <c r="AW95" s="19">
        <v>195</v>
      </c>
      <c r="AX95" s="19">
        <v>196</v>
      </c>
      <c r="AY95" s="19">
        <v>197</v>
      </c>
      <c r="AZ95" s="19">
        <v>198</v>
      </c>
      <c r="BA95" s="19">
        <v>199</v>
      </c>
      <c r="BB95" s="19" t="s">
        <v>525</v>
      </c>
      <c r="BC95" s="19">
        <v>0</v>
      </c>
      <c r="BD95" s="19">
        <v>0</v>
      </c>
      <c r="BE95" s="19">
        <v>0</v>
      </c>
      <c r="BF95" s="19">
        <v>0</v>
      </c>
      <c r="BG95" s="19">
        <v>0</v>
      </c>
      <c r="BH95" s="19">
        <v>0</v>
      </c>
      <c r="BI95" s="19">
        <v>0</v>
      </c>
      <c r="BJ95" s="19">
        <v>0</v>
      </c>
      <c r="BK95" s="19">
        <v>0</v>
      </c>
      <c r="BL95" s="19">
        <v>0</v>
      </c>
      <c r="BM95" s="19">
        <v>0</v>
      </c>
      <c r="BN95" s="19">
        <v>0</v>
      </c>
      <c r="BO95" s="19">
        <v>0</v>
      </c>
      <c r="BP95" s="19">
        <v>0</v>
      </c>
      <c r="BQ95" s="19">
        <v>0</v>
      </c>
      <c r="BR95" s="19">
        <v>0</v>
      </c>
      <c r="BS95" s="19">
        <v>0</v>
      </c>
      <c r="BT95" s="19">
        <v>0</v>
      </c>
      <c r="BU95" s="19">
        <v>0</v>
      </c>
      <c r="BV95" s="19">
        <v>0</v>
      </c>
      <c r="BW95" s="19">
        <v>0</v>
      </c>
      <c r="BX95" s="19">
        <v>0</v>
      </c>
      <c r="BY95" s="19">
        <v>0</v>
      </c>
      <c r="BZ95" s="19">
        <v>0</v>
      </c>
      <c r="CA95" s="18" t="str">
        <f t="shared" si="30"/>
        <v>55</v>
      </c>
      <c r="CB95" s="18" t="s">
        <v>25</v>
      </c>
      <c r="CC95" s="18">
        <f t="shared" si="28"/>
        <v>137</v>
      </c>
      <c r="CD95" s="16" t="str">
        <f t="shared" si="31"/>
        <v>7B010189AB012800650066006700680069006A006B006C006D006E00C900CA00CB00CC00CD00CE00CF00D000D100D2012D012E012FFFFF013101320133013401350136019101920193019401950196019701980199019A000000000000000000000000000000000000000000000000000000000000000000000000000000000000000000000000557D</v>
      </c>
      <c r="CE95" s="95">
        <v>94</v>
      </c>
      <c r="CF95" s="21"/>
      <c r="CG95" s="18" t="str">
        <f t="shared" si="32"/>
        <v>00</v>
      </c>
      <c r="CH95" s="18">
        <f t="shared" si="33"/>
        <v>0</v>
      </c>
      <c r="CI95" s="20"/>
      <c r="CJ95" s="21"/>
    </row>
    <row r="96" spans="1:88" ht="49.5">
      <c r="A96" s="27"/>
      <c r="B96" s="169">
        <v>55</v>
      </c>
      <c r="C96" s="105" t="s">
        <v>531</v>
      </c>
      <c r="D96" s="104" t="s">
        <v>737</v>
      </c>
      <c r="E96" s="16">
        <v>1</v>
      </c>
      <c r="F96" s="101" t="str">
        <f t="shared" si="41"/>
        <v>00000</v>
      </c>
      <c r="G96" s="25">
        <v>0</v>
      </c>
      <c r="H96" s="18" t="s">
        <v>18</v>
      </c>
      <c r="I96" s="18">
        <v>1</v>
      </c>
      <c r="J96" s="18">
        <v>1</v>
      </c>
      <c r="K96" s="18">
        <v>89</v>
      </c>
      <c r="L96" s="18" t="s">
        <v>530</v>
      </c>
      <c r="M96" s="18">
        <v>1</v>
      </c>
      <c r="N96" s="18">
        <v>28</v>
      </c>
      <c r="O96" s="19">
        <v>65</v>
      </c>
      <c r="P96" s="19">
        <v>66</v>
      </c>
      <c r="Q96" s="19">
        <v>67</v>
      </c>
      <c r="R96" s="19">
        <v>68</v>
      </c>
      <c r="S96" s="19">
        <v>69</v>
      </c>
      <c r="T96" s="19" t="s">
        <v>507</v>
      </c>
      <c r="U96" s="19" t="s">
        <v>508</v>
      </c>
      <c r="V96" s="19" t="s">
        <v>509</v>
      </c>
      <c r="W96" s="19" t="s">
        <v>510</v>
      </c>
      <c r="X96" s="19" t="s">
        <v>511</v>
      </c>
      <c r="Y96" s="19" t="s">
        <v>512</v>
      </c>
      <c r="Z96" s="19" t="s">
        <v>513</v>
      </c>
      <c r="AA96" s="19" t="s">
        <v>514</v>
      </c>
      <c r="AB96" s="19" t="s">
        <v>515</v>
      </c>
      <c r="AC96" s="19" t="s">
        <v>516</v>
      </c>
      <c r="AD96" s="19" t="s">
        <v>517</v>
      </c>
      <c r="AE96" s="19" t="s">
        <v>518</v>
      </c>
      <c r="AF96" s="19" t="s">
        <v>519</v>
      </c>
      <c r="AG96" s="19" t="s">
        <v>520</v>
      </c>
      <c r="AH96" s="19" t="s">
        <v>521</v>
      </c>
      <c r="AI96" s="19" t="s">
        <v>522</v>
      </c>
      <c r="AJ96" s="19" t="s">
        <v>523</v>
      </c>
      <c r="AK96" s="19" t="s">
        <v>524</v>
      </c>
      <c r="AL96" s="19">
        <v>130</v>
      </c>
      <c r="AM96" s="26">
        <f>G96</f>
        <v>0</v>
      </c>
      <c r="AN96" s="19">
        <v>132</v>
      </c>
      <c r="AO96" s="19">
        <v>133</v>
      </c>
      <c r="AP96" s="19">
        <v>134</v>
      </c>
      <c r="AQ96" s="19">
        <v>135</v>
      </c>
      <c r="AR96" s="19">
        <v>136</v>
      </c>
      <c r="AS96" s="19">
        <v>191</v>
      </c>
      <c r="AT96" s="19">
        <v>192</v>
      </c>
      <c r="AU96" s="19">
        <v>193</v>
      </c>
      <c r="AV96" s="19">
        <v>194</v>
      </c>
      <c r="AW96" s="19">
        <v>195</v>
      </c>
      <c r="AX96" s="19">
        <v>196</v>
      </c>
      <c r="AY96" s="19">
        <v>197</v>
      </c>
      <c r="AZ96" s="19">
        <v>198</v>
      </c>
      <c r="BA96" s="19">
        <v>199</v>
      </c>
      <c r="BB96" s="19" t="s">
        <v>525</v>
      </c>
      <c r="BC96" s="19">
        <v>0</v>
      </c>
      <c r="BD96" s="19">
        <v>0</v>
      </c>
      <c r="BE96" s="19">
        <v>0</v>
      </c>
      <c r="BF96" s="19">
        <v>0</v>
      </c>
      <c r="BG96" s="19">
        <v>0</v>
      </c>
      <c r="BH96" s="19">
        <v>0</v>
      </c>
      <c r="BI96" s="19">
        <v>0</v>
      </c>
      <c r="BJ96" s="19">
        <v>0</v>
      </c>
      <c r="BK96" s="19">
        <v>0</v>
      </c>
      <c r="BL96" s="19">
        <v>0</v>
      </c>
      <c r="BM96" s="19">
        <v>0</v>
      </c>
      <c r="BN96" s="19">
        <v>0</v>
      </c>
      <c r="BO96" s="19">
        <v>0</v>
      </c>
      <c r="BP96" s="19">
        <v>0</v>
      </c>
      <c r="BQ96" s="19">
        <v>0</v>
      </c>
      <c r="BR96" s="19">
        <v>0</v>
      </c>
      <c r="BS96" s="19">
        <v>0</v>
      </c>
      <c r="BT96" s="19">
        <v>0</v>
      </c>
      <c r="BU96" s="19">
        <v>0</v>
      </c>
      <c r="BV96" s="19">
        <v>0</v>
      </c>
      <c r="BW96" s="19">
        <v>0</v>
      </c>
      <c r="BX96" s="19">
        <v>0</v>
      </c>
      <c r="BY96" s="19">
        <v>0</v>
      </c>
      <c r="BZ96" s="19">
        <v>0</v>
      </c>
      <c r="CA96" s="18" t="str">
        <f t="shared" si="30"/>
        <v>55</v>
      </c>
      <c r="CB96" s="18" t="s">
        <v>25</v>
      </c>
      <c r="CC96" s="18">
        <f t="shared" si="28"/>
        <v>137</v>
      </c>
      <c r="CD96" s="16" t="str">
        <f t="shared" si="31"/>
        <v>7B010189AB012800650066006700680069006A006B006C006D006E00C900CA00CB00CC00CD00CE00CF00D000D100D2012D012E012F0130000001320133013401350136019101920193019401950196019701980199019A000000000000000000000000000000000000000000000000000000000000000000000000000000000000000000000000557D</v>
      </c>
      <c r="CE96" s="95">
        <v>95</v>
      </c>
      <c r="CF96" s="21"/>
      <c r="CG96" s="18" t="str">
        <f t="shared" si="32"/>
        <v>00</v>
      </c>
      <c r="CH96" s="18">
        <f t="shared" si="33"/>
        <v>0</v>
      </c>
      <c r="CI96" s="20"/>
      <c r="CJ96" s="21"/>
    </row>
    <row r="97" spans="1:88" ht="49.5">
      <c r="A97" s="27"/>
      <c r="B97" s="170"/>
      <c r="C97" s="167" t="s">
        <v>598</v>
      </c>
      <c r="D97" s="104"/>
      <c r="E97" s="16">
        <v>2</v>
      </c>
      <c r="F97" s="101" t="str">
        <f t="shared" si="41"/>
        <v>01516</v>
      </c>
      <c r="G97" s="25" t="s">
        <v>527</v>
      </c>
      <c r="H97" s="18" t="s">
        <v>18</v>
      </c>
      <c r="I97" s="18">
        <v>1</v>
      </c>
      <c r="J97" s="18">
        <v>1</v>
      </c>
      <c r="K97" s="18">
        <v>89</v>
      </c>
      <c r="L97" s="18" t="s">
        <v>530</v>
      </c>
      <c r="M97" s="18">
        <v>1</v>
      </c>
      <c r="N97" s="18">
        <v>28</v>
      </c>
      <c r="O97" s="19">
        <v>65</v>
      </c>
      <c r="P97" s="19">
        <v>66</v>
      </c>
      <c r="Q97" s="19">
        <v>67</v>
      </c>
      <c r="R97" s="19">
        <v>68</v>
      </c>
      <c r="S97" s="19">
        <v>69</v>
      </c>
      <c r="T97" s="19" t="s">
        <v>507</v>
      </c>
      <c r="U97" s="19" t="s">
        <v>508</v>
      </c>
      <c r="V97" s="19" t="s">
        <v>509</v>
      </c>
      <c r="W97" s="19" t="s">
        <v>510</v>
      </c>
      <c r="X97" s="19" t="s">
        <v>511</v>
      </c>
      <c r="Y97" s="19" t="s">
        <v>512</v>
      </c>
      <c r="Z97" s="19" t="s">
        <v>513</v>
      </c>
      <c r="AA97" s="19" t="s">
        <v>514</v>
      </c>
      <c r="AB97" s="19" t="s">
        <v>515</v>
      </c>
      <c r="AC97" s="19" t="s">
        <v>516</v>
      </c>
      <c r="AD97" s="19" t="s">
        <v>517</v>
      </c>
      <c r="AE97" s="19" t="s">
        <v>518</v>
      </c>
      <c r="AF97" s="19" t="s">
        <v>519</v>
      </c>
      <c r="AG97" s="19" t="s">
        <v>520</v>
      </c>
      <c r="AH97" s="19" t="s">
        <v>521</v>
      </c>
      <c r="AI97" s="19" t="s">
        <v>522</v>
      </c>
      <c r="AJ97" s="19" t="s">
        <v>523</v>
      </c>
      <c r="AK97" s="19" t="s">
        <v>524</v>
      </c>
      <c r="AL97" s="19">
        <v>130</v>
      </c>
      <c r="AM97" s="26" t="str">
        <f t="shared" ref="AM97:AM98" si="44">G97</f>
        <v>05EC</v>
      </c>
      <c r="AN97" s="19">
        <v>132</v>
      </c>
      <c r="AO97" s="19">
        <v>133</v>
      </c>
      <c r="AP97" s="19">
        <v>134</v>
      </c>
      <c r="AQ97" s="19">
        <v>135</v>
      </c>
      <c r="AR97" s="19">
        <v>136</v>
      </c>
      <c r="AS97" s="19">
        <v>191</v>
      </c>
      <c r="AT97" s="19">
        <v>192</v>
      </c>
      <c r="AU97" s="19">
        <v>193</v>
      </c>
      <c r="AV97" s="19">
        <v>194</v>
      </c>
      <c r="AW97" s="19">
        <v>195</v>
      </c>
      <c r="AX97" s="19">
        <v>196</v>
      </c>
      <c r="AY97" s="19">
        <v>197</v>
      </c>
      <c r="AZ97" s="19">
        <v>198</v>
      </c>
      <c r="BA97" s="19">
        <v>199</v>
      </c>
      <c r="BB97" s="19" t="s">
        <v>525</v>
      </c>
      <c r="BC97" s="19">
        <v>0</v>
      </c>
      <c r="BD97" s="19">
        <v>0</v>
      </c>
      <c r="BE97" s="19">
        <v>0</v>
      </c>
      <c r="BF97" s="19">
        <v>0</v>
      </c>
      <c r="BG97" s="19">
        <v>0</v>
      </c>
      <c r="BH97" s="19">
        <v>0</v>
      </c>
      <c r="BI97" s="19">
        <v>0</v>
      </c>
      <c r="BJ97" s="19">
        <v>0</v>
      </c>
      <c r="BK97" s="19">
        <v>0</v>
      </c>
      <c r="BL97" s="19">
        <v>0</v>
      </c>
      <c r="BM97" s="19">
        <v>0</v>
      </c>
      <c r="BN97" s="19">
        <v>0</v>
      </c>
      <c r="BO97" s="19">
        <v>0</v>
      </c>
      <c r="BP97" s="19">
        <v>0</v>
      </c>
      <c r="BQ97" s="19">
        <v>0</v>
      </c>
      <c r="BR97" s="19">
        <v>0</v>
      </c>
      <c r="BS97" s="19">
        <v>0</v>
      </c>
      <c r="BT97" s="19">
        <v>0</v>
      </c>
      <c r="BU97" s="19">
        <v>0</v>
      </c>
      <c r="BV97" s="19">
        <v>0</v>
      </c>
      <c r="BW97" s="19">
        <v>0</v>
      </c>
      <c r="BX97" s="19">
        <v>0</v>
      </c>
      <c r="BY97" s="19">
        <v>0</v>
      </c>
      <c r="BZ97" s="19">
        <v>0</v>
      </c>
      <c r="CA97" s="18" t="str">
        <f t="shared" si="30"/>
        <v>41</v>
      </c>
      <c r="CB97" s="18" t="s">
        <v>25</v>
      </c>
      <c r="CC97" s="18">
        <f t="shared" si="28"/>
        <v>137</v>
      </c>
      <c r="CD97" s="16" t="str">
        <f t="shared" si="31"/>
        <v>7B010189AB012800650066006700680069006A006B006C006D006E00C900CA00CB00CC00CD00CE00CF00D000D100D2012D012E012F013005EC01320133013401350136019101920193019401950196019701980199019A000000000000000000000000000000000000000000000000000000000000000000000000000000000000000000000000417D</v>
      </c>
      <c r="CE97" s="95">
        <v>96</v>
      </c>
      <c r="CF97" s="21"/>
      <c r="CG97" s="18" t="str">
        <f t="shared" si="32"/>
        <v>00</v>
      </c>
      <c r="CH97" s="18">
        <f t="shared" si="33"/>
        <v>0</v>
      </c>
      <c r="CI97" s="20"/>
      <c r="CJ97" s="21"/>
    </row>
    <row r="98" spans="1:88" ht="49.5">
      <c r="A98" s="27"/>
      <c r="B98" s="171"/>
      <c r="C98" s="168"/>
      <c r="D98" s="104"/>
      <c r="E98" s="16">
        <v>3</v>
      </c>
      <c r="F98" s="101" t="str">
        <f t="shared" si="41"/>
        <v>65535</v>
      </c>
      <c r="G98" s="25" t="s">
        <v>72</v>
      </c>
      <c r="H98" s="18" t="s">
        <v>18</v>
      </c>
      <c r="I98" s="18">
        <v>1</v>
      </c>
      <c r="J98" s="18">
        <v>1</v>
      </c>
      <c r="K98" s="18">
        <v>89</v>
      </c>
      <c r="L98" s="18" t="s">
        <v>530</v>
      </c>
      <c r="M98" s="18">
        <v>1</v>
      </c>
      <c r="N98" s="18">
        <v>28</v>
      </c>
      <c r="O98" s="19">
        <v>65</v>
      </c>
      <c r="P98" s="19">
        <v>66</v>
      </c>
      <c r="Q98" s="19">
        <v>67</v>
      </c>
      <c r="R98" s="19">
        <v>68</v>
      </c>
      <c r="S98" s="19">
        <v>69</v>
      </c>
      <c r="T98" s="19" t="s">
        <v>507</v>
      </c>
      <c r="U98" s="19" t="s">
        <v>508</v>
      </c>
      <c r="V98" s="19" t="s">
        <v>509</v>
      </c>
      <c r="W98" s="19" t="s">
        <v>510</v>
      </c>
      <c r="X98" s="19" t="s">
        <v>511</v>
      </c>
      <c r="Y98" s="19" t="s">
        <v>512</v>
      </c>
      <c r="Z98" s="19" t="s">
        <v>513</v>
      </c>
      <c r="AA98" s="19" t="s">
        <v>514</v>
      </c>
      <c r="AB98" s="19" t="s">
        <v>515</v>
      </c>
      <c r="AC98" s="19" t="s">
        <v>516</v>
      </c>
      <c r="AD98" s="19" t="s">
        <v>517</v>
      </c>
      <c r="AE98" s="19" t="s">
        <v>518</v>
      </c>
      <c r="AF98" s="19" t="s">
        <v>519</v>
      </c>
      <c r="AG98" s="19" t="s">
        <v>520</v>
      </c>
      <c r="AH98" s="19" t="s">
        <v>521</v>
      </c>
      <c r="AI98" s="19" t="s">
        <v>522</v>
      </c>
      <c r="AJ98" s="19" t="s">
        <v>523</v>
      </c>
      <c r="AK98" s="19" t="s">
        <v>524</v>
      </c>
      <c r="AL98" s="19">
        <v>130</v>
      </c>
      <c r="AM98" s="26" t="str">
        <f t="shared" si="44"/>
        <v>FFFF</v>
      </c>
      <c r="AN98" s="19">
        <v>132</v>
      </c>
      <c r="AO98" s="19">
        <v>133</v>
      </c>
      <c r="AP98" s="19">
        <v>134</v>
      </c>
      <c r="AQ98" s="19">
        <v>135</v>
      </c>
      <c r="AR98" s="19">
        <v>136</v>
      </c>
      <c r="AS98" s="19">
        <v>191</v>
      </c>
      <c r="AT98" s="19">
        <v>192</v>
      </c>
      <c r="AU98" s="19">
        <v>193</v>
      </c>
      <c r="AV98" s="19">
        <v>194</v>
      </c>
      <c r="AW98" s="19">
        <v>195</v>
      </c>
      <c r="AX98" s="19">
        <v>196</v>
      </c>
      <c r="AY98" s="19">
        <v>197</v>
      </c>
      <c r="AZ98" s="19">
        <v>198</v>
      </c>
      <c r="BA98" s="19">
        <v>199</v>
      </c>
      <c r="BB98" s="19" t="s">
        <v>525</v>
      </c>
      <c r="BC98" s="19">
        <v>0</v>
      </c>
      <c r="BD98" s="19">
        <v>0</v>
      </c>
      <c r="BE98" s="19">
        <v>0</v>
      </c>
      <c r="BF98" s="19">
        <v>0</v>
      </c>
      <c r="BG98" s="19">
        <v>0</v>
      </c>
      <c r="BH98" s="19">
        <v>0</v>
      </c>
      <c r="BI98" s="19">
        <v>0</v>
      </c>
      <c r="BJ98" s="19">
        <v>0</v>
      </c>
      <c r="BK98" s="19">
        <v>0</v>
      </c>
      <c r="BL98" s="19">
        <v>0</v>
      </c>
      <c r="BM98" s="19">
        <v>0</v>
      </c>
      <c r="BN98" s="19">
        <v>0</v>
      </c>
      <c r="BO98" s="19">
        <v>0</v>
      </c>
      <c r="BP98" s="19">
        <v>0</v>
      </c>
      <c r="BQ98" s="19">
        <v>0</v>
      </c>
      <c r="BR98" s="19">
        <v>0</v>
      </c>
      <c r="BS98" s="19">
        <v>0</v>
      </c>
      <c r="BT98" s="19">
        <v>0</v>
      </c>
      <c r="BU98" s="19">
        <v>0</v>
      </c>
      <c r="BV98" s="19">
        <v>0</v>
      </c>
      <c r="BW98" s="19">
        <v>0</v>
      </c>
      <c r="BX98" s="19">
        <v>0</v>
      </c>
      <c r="BY98" s="19">
        <v>0</v>
      </c>
      <c r="BZ98" s="19">
        <v>0</v>
      </c>
      <c r="CA98" s="18" t="str">
        <f t="shared" si="30"/>
        <v>54</v>
      </c>
      <c r="CB98" s="18" t="s">
        <v>25</v>
      </c>
      <c r="CC98" s="18">
        <f t="shared" si="28"/>
        <v>137</v>
      </c>
      <c r="CD98" s="16" t="str">
        <f t="shared" si="31"/>
        <v>7B010189AB012800650066006700680069006A006B006C006D006E00C900CA00CB00CC00CD00CE00CF00D000D100D2012D012E012F0130FFFF01320133013401350136019101920193019401950196019701980199019A000000000000000000000000000000000000000000000000000000000000000000000000000000000000000000000000547D</v>
      </c>
      <c r="CE98" s="95">
        <v>97</v>
      </c>
      <c r="CF98" s="21"/>
      <c r="CG98" s="18" t="str">
        <f t="shared" si="32"/>
        <v>00</v>
      </c>
      <c r="CH98" s="18">
        <f t="shared" si="33"/>
        <v>0</v>
      </c>
      <c r="CI98" s="20"/>
      <c r="CJ98" s="21"/>
    </row>
    <row r="99" spans="1:88" ht="49.5">
      <c r="A99" s="27"/>
      <c r="B99" s="169">
        <v>57</v>
      </c>
      <c r="C99" s="105" t="s">
        <v>531</v>
      </c>
      <c r="D99" s="104" t="s">
        <v>737</v>
      </c>
      <c r="E99" s="16">
        <v>1</v>
      </c>
      <c r="F99" s="101" t="str">
        <f t="shared" si="41"/>
        <v>00000</v>
      </c>
      <c r="G99" s="25">
        <v>0</v>
      </c>
      <c r="H99" s="18" t="s">
        <v>18</v>
      </c>
      <c r="I99" s="18">
        <v>1</v>
      </c>
      <c r="J99" s="18">
        <v>1</v>
      </c>
      <c r="K99" s="18">
        <v>89</v>
      </c>
      <c r="L99" s="18" t="s">
        <v>530</v>
      </c>
      <c r="M99" s="18">
        <v>1</v>
      </c>
      <c r="N99" s="18">
        <v>28</v>
      </c>
      <c r="O99" s="19">
        <v>65</v>
      </c>
      <c r="P99" s="19">
        <v>66</v>
      </c>
      <c r="Q99" s="19">
        <v>67</v>
      </c>
      <c r="R99" s="19">
        <v>68</v>
      </c>
      <c r="S99" s="19">
        <v>69</v>
      </c>
      <c r="T99" s="19" t="s">
        <v>507</v>
      </c>
      <c r="U99" s="19" t="s">
        <v>508</v>
      </c>
      <c r="V99" s="19" t="s">
        <v>509</v>
      </c>
      <c r="W99" s="19" t="s">
        <v>510</v>
      </c>
      <c r="X99" s="19" t="s">
        <v>511</v>
      </c>
      <c r="Y99" s="19" t="s">
        <v>512</v>
      </c>
      <c r="Z99" s="19" t="s">
        <v>513</v>
      </c>
      <c r="AA99" s="19" t="s">
        <v>514</v>
      </c>
      <c r="AB99" s="19" t="s">
        <v>515</v>
      </c>
      <c r="AC99" s="19" t="s">
        <v>516</v>
      </c>
      <c r="AD99" s="19" t="s">
        <v>517</v>
      </c>
      <c r="AE99" s="19" t="s">
        <v>518</v>
      </c>
      <c r="AF99" s="19" t="s">
        <v>519</v>
      </c>
      <c r="AG99" s="19" t="s">
        <v>520</v>
      </c>
      <c r="AH99" s="19" t="s">
        <v>521</v>
      </c>
      <c r="AI99" s="19" t="s">
        <v>522</v>
      </c>
      <c r="AJ99" s="19" t="s">
        <v>523</v>
      </c>
      <c r="AK99" s="19" t="s">
        <v>524</v>
      </c>
      <c r="AL99" s="19">
        <v>130</v>
      </c>
      <c r="AM99" s="19">
        <v>131</v>
      </c>
      <c r="AN99" s="26">
        <f>G99</f>
        <v>0</v>
      </c>
      <c r="AO99" s="19">
        <v>133</v>
      </c>
      <c r="AP99" s="19">
        <v>134</v>
      </c>
      <c r="AQ99" s="19">
        <v>135</v>
      </c>
      <c r="AR99" s="19">
        <v>136</v>
      </c>
      <c r="AS99" s="19">
        <v>191</v>
      </c>
      <c r="AT99" s="19">
        <v>192</v>
      </c>
      <c r="AU99" s="19">
        <v>193</v>
      </c>
      <c r="AV99" s="19">
        <v>194</v>
      </c>
      <c r="AW99" s="19">
        <v>195</v>
      </c>
      <c r="AX99" s="19">
        <v>196</v>
      </c>
      <c r="AY99" s="19">
        <v>197</v>
      </c>
      <c r="AZ99" s="19">
        <v>198</v>
      </c>
      <c r="BA99" s="19">
        <v>199</v>
      </c>
      <c r="BB99" s="19" t="s">
        <v>525</v>
      </c>
      <c r="BC99" s="19">
        <v>0</v>
      </c>
      <c r="BD99" s="19">
        <v>0</v>
      </c>
      <c r="BE99" s="19">
        <v>0</v>
      </c>
      <c r="BF99" s="19">
        <v>0</v>
      </c>
      <c r="BG99" s="19">
        <v>0</v>
      </c>
      <c r="BH99" s="19">
        <v>0</v>
      </c>
      <c r="BI99" s="19">
        <v>0</v>
      </c>
      <c r="BJ99" s="19">
        <v>0</v>
      </c>
      <c r="BK99" s="19">
        <v>0</v>
      </c>
      <c r="BL99" s="19">
        <v>0</v>
      </c>
      <c r="BM99" s="19">
        <v>0</v>
      </c>
      <c r="BN99" s="19">
        <v>0</v>
      </c>
      <c r="BO99" s="19">
        <v>0</v>
      </c>
      <c r="BP99" s="19">
        <v>0</v>
      </c>
      <c r="BQ99" s="19">
        <v>0</v>
      </c>
      <c r="BR99" s="19">
        <v>0</v>
      </c>
      <c r="BS99" s="19">
        <v>0</v>
      </c>
      <c r="BT99" s="19">
        <v>0</v>
      </c>
      <c r="BU99" s="19">
        <v>0</v>
      </c>
      <c r="BV99" s="19">
        <v>0</v>
      </c>
      <c r="BW99" s="19">
        <v>0</v>
      </c>
      <c r="BX99" s="19">
        <v>0</v>
      </c>
      <c r="BY99" s="19">
        <v>0</v>
      </c>
      <c r="BZ99" s="19">
        <v>0</v>
      </c>
      <c r="CA99" s="18" t="str">
        <f t="shared" si="30"/>
        <v>54</v>
      </c>
      <c r="CB99" s="18" t="s">
        <v>25</v>
      </c>
      <c r="CC99" s="18">
        <f t="shared" si="28"/>
        <v>137</v>
      </c>
      <c r="CD99" s="16" t="str">
        <f t="shared" si="31"/>
        <v>7B010189AB012800650066006700680069006A006B006C006D006E00C900CA00CB00CC00CD00CE00CF00D000D100D2012D012E012F0130013100000133013401350136019101920193019401950196019701980199019A000000000000000000000000000000000000000000000000000000000000000000000000000000000000000000000000547D</v>
      </c>
      <c r="CE99" s="95">
        <v>98</v>
      </c>
      <c r="CF99" s="21"/>
      <c r="CG99" s="18" t="str">
        <f t="shared" si="32"/>
        <v>00</v>
      </c>
      <c r="CH99" s="18">
        <f t="shared" si="33"/>
        <v>0</v>
      </c>
      <c r="CI99" s="20"/>
      <c r="CJ99" s="21"/>
    </row>
    <row r="100" spans="1:88" ht="49.5">
      <c r="A100" s="27"/>
      <c r="B100" s="170"/>
      <c r="C100" s="167" t="s">
        <v>599</v>
      </c>
      <c r="D100" s="104"/>
      <c r="E100" s="16">
        <v>2</v>
      </c>
      <c r="F100" s="101" t="str">
        <f t="shared" si="41"/>
        <v>01516</v>
      </c>
      <c r="G100" s="25" t="s">
        <v>527</v>
      </c>
      <c r="H100" s="18" t="s">
        <v>18</v>
      </c>
      <c r="I100" s="18">
        <v>1</v>
      </c>
      <c r="J100" s="18">
        <v>1</v>
      </c>
      <c r="K100" s="18">
        <v>89</v>
      </c>
      <c r="L100" s="18" t="s">
        <v>530</v>
      </c>
      <c r="M100" s="18">
        <v>1</v>
      </c>
      <c r="N100" s="18">
        <v>28</v>
      </c>
      <c r="O100" s="19">
        <v>65</v>
      </c>
      <c r="P100" s="19">
        <v>66</v>
      </c>
      <c r="Q100" s="19">
        <v>67</v>
      </c>
      <c r="R100" s="19">
        <v>68</v>
      </c>
      <c r="S100" s="19">
        <v>69</v>
      </c>
      <c r="T100" s="19" t="s">
        <v>507</v>
      </c>
      <c r="U100" s="19" t="s">
        <v>508</v>
      </c>
      <c r="V100" s="19" t="s">
        <v>509</v>
      </c>
      <c r="W100" s="19" t="s">
        <v>510</v>
      </c>
      <c r="X100" s="19" t="s">
        <v>511</v>
      </c>
      <c r="Y100" s="19" t="s">
        <v>512</v>
      </c>
      <c r="Z100" s="19" t="s">
        <v>513</v>
      </c>
      <c r="AA100" s="19" t="s">
        <v>514</v>
      </c>
      <c r="AB100" s="19" t="s">
        <v>515</v>
      </c>
      <c r="AC100" s="19" t="s">
        <v>516</v>
      </c>
      <c r="AD100" s="19" t="s">
        <v>517</v>
      </c>
      <c r="AE100" s="19" t="s">
        <v>518</v>
      </c>
      <c r="AF100" s="19" t="s">
        <v>519</v>
      </c>
      <c r="AG100" s="19" t="s">
        <v>520</v>
      </c>
      <c r="AH100" s="19" t="s">
        <v>521</v>
      </c>
      <c r="AI100" s="19" t="s">
        <v>522</v>
      </c>
      <c r="AJ100" s="19" t="s">
        <v>523</v>
      </c>
      <c r="AK100" s="19" t="s">
        <v>524</v>
      </c>
      <c r="AL100" s="19">
        <v>130</v>
      </c>
      <c r="AM100" s="19">
        <v>131</v>
      </c>
      <c r="AN100" s="26" t="str">
        <f t="shared" ref="AN100:AN101" si="45">G100</f>
        <v>05EC</v>
      </c>
      <c r="AO100" s="19">
        <v>133</v>
      </c>
      <c r="AP100" s="19">
        <v>134</v>
      </c>
      <c r="AQ100" s="19">
        <v>135</v>
      </c>
      <c r="AR100" s="19">
        <v>136</v>
      </c>
      <c r="AS100" s="19">
        <v>191</v>
      </c>
      <c r="AT100" s="19">
        <v>192</v>
      </c>
      <c r="AU100" s="19">
        <v>193</v>
      </c>
      <c r="AV100" s="19">
        <v>194</v>
      </c>
      <c r="AW100" s="19">
        <v>195</v>
      </c>
      <c r="AX100" s="19">
        <v>196</v>
      </c>
      <c r="AY100" s="19">
        <v>197</v>
      </c>
      <c r="AZ100" s="19">
        <v>198</v>
      </c>
      <c r="BA100" s="19">
        <v>199</v>
      </c>
      <c r="BB100" s="19" t="s">
        <v>525</v>
      </c>
      <c r="BC100" s="19">
        <v>0</v>
      </c>
      <c r="BD100" s="19">
        <v>0</v>
      </c>
      <c r="BE100" s="19">
        <v>0</v>
      </c>
      <c r="BF100" s="19">
        <v>0</v>
      </c>
      <c r="BG100" s="19">
        <v>0</v>
      </c>
      <c r="BH100" s="19">
        <v>0</v>
      </c>
      <c r="BI100" s="19">
        <v>0</v>
      </c>
      <c r="BJ100" s="19">
        <v>0</v>
      </c>
      <c r="BK100" s="19">
        <v>0</v>
      </c>
      <c r="BL100" s="19">
        <v>0</v>
      </c>
      <c r="BM100" s="19">
        <v>0</v>
      </c>
      <c r="BN100" s="19">
        <v>0</v>
      </c>
      <c r="BO100" s="19">
        <v>0</v>
      </c>
      <c r="BP100" s="19">
        <v>0</v>
      </c>
      <c r="BQ100" s="19">
        <v>0</v>
      </c>
      <c r="BR100" s="19">
        <v>0</v>
      </c>
      <c r="BS100" s="19">
        <v>0</v>
      </c>
      <c r="BT100" s="19">
        <v>0</v>
      </c>
      <c r="BU100" s="19">
        <v>0</v>
      </c>
      <c r="BV100" s="19">
        <v>0</v>
      </c>
      <c r="BW100" s="19">
        <v>0</v>
      </c>
      <c r="BX100" s="19">
        <v>0</v>
      </c>
      <c r="BY100" s="19">
        <v>0</v>
      </c>
      <c r="BZ100" s="19">
        <v>0</v>
      </c>
      <c r="CA100" s="18" t="str">
        <f t="shared" si="30"/>
        <v>40</v>
      </c>
      <c r="CB100" s="18" t="s">
        <v>25</v>
      </c>
      <c r="CC100" s="18">
        <f t="shared" si="28"/>
        <v>137</v>
      </c>
      <c r="CD100" s="16" t="str">
        <f t="shared" si="31"/>
        <v>7B010189AB012800650066006700680069006A006B006C006D006E00C900CA00CB00CC00CD00CE00CF00D000D100D2012D012E012F0130013105EC0133013401350136019101920193019401950196019701980199019A000000000000000000000000000000000000000000000000000000000000000000000000000000000000000000000000407D</v>
      </c>
      <c r="CE100" s="95">
        <v>99</v>
      </c>
      <c r="CF100" s="21"/>
      <c r="CG100" s="18" t="str">
        <f t="shared" si="32"/>
        <v>00</v>
      </c>
      <c r="CH100" s="18">
        <f t="shared" si="33"/>
        <v>0</v>
      </c>
      <c r="CI100" s="20"/>
      <c r="CJ100" s="21"/>
    </row>
    <row r="101" spans="1:88" ht="49.5">
      <c r="A101" s="27"/>
      <c r="B101" s="171"/>
      <c r="C101" s="168"/>
      <c r="D101" s="104"/>
      <c r="E101" s="16">
        <v>3</v>
      </c>
      <c r="F101" s="101" t="str">
        <f t="shared" si="41"/>
        <v>65535</v>
      </c>
      <c r="G101" s="25" t="s">
        <v>72</v>
      </c>
      <c r="H101" s="18" t="s">
        <v>18</v>
      </c>
      <c r="I101" s="18">
        <v>1</v>
      </c>
      <c r="J101" s="18">
        <v>1</v>
      </c>
      <c r="K101" s="18">
        <v>89</v>
      </c>
      <c r="L101" s="18" t="s">
        <v>530</v>
      </c>
      <c r="M101" s="18">
        <v>1</v>
      </c>
      <c r="N101" s="18">
        <v>28</v>
      </c>
      <c r="O101" s="19">
        <v>65</v>
      </c>
      <c r="P101" s="19">
        <v>66</v>
      </c>
      <c r="Q101" s="19">
        <v>67</v>
      </c>
      <c r="R101" s="19">
        <v>68</v>
      </c>
      <c r="S101" s="19">
        <v>69</v>
      </c>
      <c r="T101" s="19" t="s">
        <v>507</v>
      </c>
      <c r="U101" s="19" t="s">
        <v>508</v>
      </c>
      <c r="V101" s="19" t="s">
        <v>509</v>
      </c>
      <c r="W101" s="19" t="s">
        <v>510</v>
      </c>
      <c r="X101" s="19" t="s">
        <v>511</v>
      </c>
      <c r="Y101" s="19" t="s">
        <v>512</v>
      </c>
      <c r="Z101" s="19" t="s">
        <v>513</v>
      </c>
      <c r="AA101" s="19" t="s">
        <v>514</v>
      </c>
      <c r="AB101" s="19" t="s">
        <v>515</v>
      </c>
      <c r="AC101" s="19" t="s">
        <v>516</v>
      </c>
      <c r="AD101" s="19" t="s">
        <v>517</v>
      </c>
      <c r="AE101" s="19" t="s">
        <v>518</v>
      </c>
      <c r="AF101" s="19" t="s">
        <v>519</v>
      </c>
      <c r="AG101" s="19" t="s">
        <v>520</v>
      </c>
      <c r="AH101" s="19" t="s">
        <v>521</v>
      </c>
      <c r="AI101" s="19" t="s">
        <v>522</v>
      </c>
      <c r="AJ101" s="19" t="s">
        <v>523</v>
      </c>
      <c r="AK101" s="19" t="s">
        <v>524</v>
      </c>
      <c r="AL101" s="19">
        <v>130</v>
      </c>
      <c r="AM101" s="19">
        <v>131</v>
      </c>
      <c r="AN101" s="26" t="str">
        <f t="shared" si="45"/>
        <v>FFFF</v>
      </c>
      <c r="AO101" s="19">
        <v>133</v>
      </c>
      <c r="AP101" s="19">
        <v>134</v>
      </c>
      <c r="AQ101" s="19">
        <v>135</v>
      </c>
      <c r="AR101" s="19">
        <v>136</v>
      </c>
      <c r="AS101" s="19">
        <v>191</v>
      </c>
      <c r="AT101" s="19">
        <v>192</v>
      </c>
      <c r="AU101" s="19">
        <v>193</v>
      </c>
      <c r="AV101" s="19">
        <v>194</v>
      </c>
      <c r="AW101" s="19">
        <v>195</v>
      </c>
      <c r="AX101" s="19">
        <v>196</v>
      </c>
      <c r="AY101" s="19">
        <v>197</v>
      </c>
      <c r="AZ101" s="19">
        <v>198</v>
      </c>
      <c r="BA101" s="19">
        <v>199</v>
      </c>
      <c r="BB101" s="19" t="s">
        <v>525</v>
      </c>
      <c r="BC101" s="19">
        <v>0</v>
      </c>
      <c r="BD101" s="19">
        <v>0</v>
      </c>
      <c r="BE101" s="19">
        <v>0</v>
      </c>
      <c r="BF101" s="19">
        <v>0</v>
      </c>
      <c r="BG101" s="19">
        <v>0</v>
      </c>
      <c r="BH101" s="19">
        <v>0</v>
      </c>
      <c r="BI101" s="19">
        <v>0</v>
      </c>
      <c r="BJ101" s="19">
        <v>0</v>
      </c>
      <c r="BK101" s="19">
        <v>0</v>
      </c>
      <c r="BL101" s="19">
        <v>0</v>
      </c>
      <c r="BM101" s="19">
        <v>0</v>
      </c>
      <c r="BN101" s="19">
        <v>0</v>
      </c>
      <c r="BO101" s="19">
        <v>0</v>
      </c>
      <c r="BP101" s="19">
        <v>0</v>
      </c>
      <c r="BQ101" s="19">
        <v>0</v>
      </c>
      <c r="BR101" s="19">
        <v>0</v>
      </c>
      <c r="BS101" s="19">
        <v>0</v>
      </c>
      <c r="BT101" s="19">
        <v>0</v>
      </c>
      <c r="BU101" s="19">
        <v>0</v>
      </c>
      <c r="BV101" s="19">
        <v>0</v>
      </c>
      <c r="BW101" s="19">
        <v>0</v>
      </c>
      <c r="BX101" s="19">
        <v>0</v>
      </c>
      <c r="BY101" s="19">
        <v>0</v>
      </c>
      <c r="BZ101" s="19">
        <v>0</v>
      </c>
      <c r="CA101" s="18" t="str">
        <f t="shared" si="30"/>
        <v>51</v>
      </c>
      <c r="CB101" s="18" t="s">
        <v>25</v>
      </c>
      <c r="CC101" s="18">
        <f t="shared" si="28"/>
        <v>137</v>
      </c>
      <c r="CD101" s="16" t="str">
        <f t="shared" si="31"/>
        <v>7B010189AB012800650066006700680069006A006B006C006D006E00C900CA00CB00CC00CD00CE00CF00D000D100D2012D012E012F01300131FFFF0133013401350136019101920193019401950196019701980199019A000000000000000000000000000000000000000000000000000000000000000000000000000000000000000000000000517D</v>
      </c>
      <c r="CE101" s="95">
        <v>100</v>
      </c>
      <c r="CF101" s="21"/>
      <c r="CG101" s="18" t="str">
        <f t="shared" si="32"/>
        <v>00</v>
      </c>
      <c r="CH101" s="18">
        <f t="shared" si="33"/>
        <v>0</v>
      </c>
      <c r="CI101" s="20"/>
      <c r="CJ101" s="21"/>
    </row>
    <row r="102" spans="1:88" ht="49.5">
      <c r="A102" s="27"/>
      <c r="B102" s="169">
        <v>59</v>
      </c>
      <c r="C102" s="105" t="s">
        <v>531</v>
      </c>
      <c r="D102" s="104" t="s">
        <v>737</v>
      </c>
      <c r="E102" s="16">
        <v>1</v>
      </c>
      <c r="F102" s="101" t="str">
        <f t="shared" si="41"/>
        <v>00000</v>
      </c>
      <c r="G102" s="25">
        <v>0</v>
      </c>
      <c r="H102" s="18" t="s">
        <v>18</v>
      </c>
      <c r="I102" s="18">
        <v>1</v>
      </c>
      <c r="J102" s="18">
        <v>1</v>
      </c>
      <c r="K102" s="18">
        <v>89</v>
      </c>
      <c r="L102" s="18" t="s">
        <v>530</v>
      </c>
      <c r="M102" s="18">
        <v>1</v>
      </c>
      <c r="N102" s="18">
        <v>28</v>
      </c>
      <c r="O102" s="19">
        <v>65</v>
      </c>
      <c r="P102" s="19">
        <v>66</v>
      </c>
      <c r="Q102" s="19">
        <v>67</v>
      </c>
      <c r="R102" s="19">
        <v>68</v>
      </c>
      <c r="S102" s="19">
        <v>69</v>
      </c>
      <c r="T102" s="19" t="s">
        <v>507</v>
      </c>
      <c r="U102" s="19" t="s">
        <v>508</v>
      </c>
      <c r="V102" s="19" t="s">
        <v>509</v>
      </c>
      <c r="W102" s="19" t="s">
        <v>510</v>
      </c>
      <c r="X102" s="19" t="s">
        <v>511</v>
      </c>
      <c r="Y102" s="19" t="s">
        <v>512</v>
      </c>
      <c r="Z102" s="19" t="s">
        <v>513</v>
      </c>
      <c r="AA102" s="19" t="s">
        <v>514</v>
      </c>
      <c r="AB102" s="19" t="s">
        <v>515</v>
      </c>
      <c r="AC102" s="19" t="s">
        <v>516</v>
      </c>
      <c r="AD102" s="19" t="s">
        <v>517</v>
      </c>
      <c r="AE102" s="19" t="s">
        <v>518</v>
      </c>
      <c r="AF102" s="19" t="s">
        <v>519</v>
      </c>
      <c r="AG102" s="19" t="s">
        <v>520</v>
      </c>
      <c r="AH102" s="19" t="s">
        <v>521</v>
      </c>
      <c r="AI102" s="19" t="s">
        <v>522</v>
      </c>
      <c r="AJ102" s="19" t="s">
        <v>523</v>
      </c>
      <c r="AK102" s="19" t="s">
        <v>524</v>
      </c>
      <c r="AL102" s="19">
        <v>130</v>
      </c>
      <c r="AM102" s="19">
        <v>131</v>
      </c>
      <c r="AN102" s="19">
        <v>132</v>
      </c>
      <c r="AO102" s="26">
        <f>G102</f>
        <v>0</v>
      </c>
      <c r="AP102" s="19">
        <v>134</v>
      </c>
      <c r="AQ102" s="19">
        <v>135</v>
      </c>
      <c r="AR102" s="19">
        <v>136</v>
      </c>
      <c r="AS102" s="19">
        <v>191</v>
      </c>
      <c r="AT102" s="19">
        <v>192</v>
      </c>
      <c r="AU102" s="19">
        <v>193</v>
      </c>
      <c r="AV102" s="19">
        <v>194</v>
      </c>
      <c r="AW102" s="19">
        <v>195</v>
      </c>
      <c r="AX102" s="19">
        <v>196</v>
      </c>
      <c r="AY102" s="19">
        <v>197</v>
      </c>
      <c r="AZ102" s="19">
        <v>198</v>
      </c>
      <c r="BA102" s="19">
        <v>199</v>
      </c>
      <c r="BB102" s="19" t="s">
        <v>525</v>
      </c>
      <c r="BC102" s="19">
        <v>0</v>
      </c>
      <c r="BD102" s="19">
        <v>0</v>
      </c>
      <c r="BE102" s="19">
        <v>0</v>
      </c>
      <c r="BF102" s="19">
        <v>0</v>
      </c>
      <c r="BG102" s="19">
        <v>0</v>
      </c>
      <c r="BH102" s="19">
        <v>0</v>
      </c>
      <c r="BI102" s="19">
        <v>0</v>
      </c>
      <c r="BJ102" s="19">
        <v>0</v>
      </c>
      <c r="BK102" s="19">
        <v>0</v>
      </c>
      <c r="BL102" s="19">
        <v>0</v>
      </c>
      <c r="BM102" s="19">
        <v>0</v>
      </c>
      <c r="BN102" s="19">
        <v>0</v>
      </c>
      <c r="BO102" s="19">
        <v>0</v>
      </c>
      <c r="BP102" s="19">
        <v>0</v>
      </c>
      <c r="BQ102" s="19">
        <v>0</v>
      </c>
      <c r="BR102" s="19">
        <v>0</v>
      </c>
      <c r="BS102" s="19">
        <v>0</v>
      </c>
      <c r="BT102" s="19">
        <v>0</v>
      </c>
      <c r="BU102" s="19">
        <v>0</v>
      </c>
      <c r="BV102" s="19">
        <v>0</v>
      </c>
      <c r="BW102" s="19">
        <v>0</v>
      </c>
      <c r="BX102" s="19">
        <v>0</v>
      </c>
      <c r="BY102" s="19">
        <v>0</v>
      </c>
      <c r="BZ102" s="19">
        <v>0</v>
      </c>
      <c r="CA102" s="18" t="str">
        <f t="shared" si="30"/>
        <v>51</v>
      </c>
      <c r="CB102" s="18" t="s">
        <v>25</v>
      </c>
      <c r="CC102" s="18">
        <f t="shared" si="28"/>
        <v>137</v>
      </c>
      <c r="CD102" s="16" t="str">
        <f t="shared" si="31"/>
        <v>7B010189AB012800650066006700680069006A006B006C006D006E00C900CA00CB00CC00CD00CE00CF00D000D100D2012D012E012F0130013101320000013401350136019101920193019401950196019701980199019A000000000000000000000000000000000000000000000000000000000000000000000000000000000000000000000000517D</v>
      </c>
      <c r="CE102" s="95">
        <v>101</v>
      </c>
      <c r="CF102" s="21"/>
      <c r="CG102" s="18" t="str">
        <f t="shared" si="32"/>
        <v>00</v>
      </c>
      <c r="CH102" s="18">
        <f t="shared" si="33"/>
        <v>0</v>
      </c>
      <c r="CI102" s="20"/>
      <c r="CJ102" s="21"/>
    </row>
    <row r="103" spans="1:88" ht="49.5">
      <c r="A103" s="27"/>
      <c r="B103" s="170"/>
      <c r="C103" s="167" t="s">
        <v>600</v>
      </c>
      <c r="D103" s="104"/>
      <c r="E103" s="16">
        <v>2</v>
      </c>
      <c r="F103" s="101" t="str">
        <f t="shared" si="41"/>
        <v>01516</v>
      </c>
      <c r="G103" s="25" t="s">
        <v>527</v>
      </c>
      <c r="H103" s="18" t="s">
        <v>18</v>
      </c>
      <c r="I103" s="18">
        <v>1</v>
      </c>
      <c r="J103" s="18">
        <v>1</v>
      </c>
      <c r="K103" s="18">
        <v>89</v>
      </c>
      <c r="L103" s="18" t="s">
        <v>530</v>
      </c>
      <c r="M103" s="18">
        <v>1</v>
      </c>
      <c r="N103" s="18">
        <v>28</v>
      </c>
      <c r="O103" s="19">
        <v>65</v>
      </c>
      <c r="P103" s="19">
        <v>66</v>
      </c>
      <c r="Q103" s="19">
        <v>67</v>
      </c>
      <c r="R103" s="19">
        <v>68</v>
      </c>
      <c r="S103" s="19">
        <v>69</v>
      </c>
      <c r="T103" s="19" t="s">
        <v>507</v>
      </c>
      <c r="U103" s="19" t="s">
        <v>508</v>
      </c>
      <c r="V103" s="19" t="s">
        <v>509</v>
      </c>
      <c r="W103" s="19" t="s">
        <v>510</v>
      </c>
      <c r="X103" s="19" t="s">
        <v>511</v>
      </c>
      <c r="Y103" s="19" t="s">
        <v>512</v>
      </c>
      <c r="Z103" s="19" t="s">
        <v>513</v>
      </c>
      <c r="AA103" s="19" t="s">
        <v>514</v>
      </c>
      <c r="AB103" s="19" t="s">
        <v>515</v>
      </c>
      <c r="AC103" s="19" t="s">
        <v>516</v>
      </c>
      <c r="AD103" s="19" t="s">
        <v>517</v>
      </c>
      <c r="AE103" s="19" t="s">
        <v>518</v>
      </c>
      <c r="AF103" s="19" t="s">
        <v>519</v>
      </c>
      <c r="AG103" s="19" t="s">
        <v>520</v>
      </c>
      <c r="AH103" s="19" t="s">
        <v>521</v>
      </c>
      <c r="AI103" s="19" t="s">
        <v>522</v>
      </c>
      <c r="AJ103" s="19" t="s">
        <v>523</v>
      </c>
      <c r="AK103" s="19" t="s">
        <v>524</v>
      </c>
      <c r="AL103" s="19">
        <v>130</v>
      </c>
      <c r="AM103" s="19">
        <v>131</v>
      </c>
      <c r="AN103" s="19">
        <v>132</v>
      </c>
      <c r="AO103" s="26" t="str">
        <f>G103</f>
        <v>05EC</v>
      </c>
      <c r="AP103" s="19">
        <v>134</v>
      </c>
      <c r="AQ103" s="19">
        <v>135</v>
      </c>
      <c r="AR103" s="19">
        <v>136</v>
      </c>
      <c r="AS103" s="19">
        <v>191</v>
      </c>
      <c r="AT103" s="19">
        <v>192</v>
      </c>
      <c r="AU103" s="19">
        <v>193</v>
      </c>
      <c r="AV103" s="19">
        <v>194</v>
      </c>
      <c r="AW103" s="19">
        <v>195</v>
      </c>
      <c r="AX103" s="19">
        <v>196</v>
      </c>
      <c r="AY103" s="19">
        <v>197</v>
      </c>
      <c r="AZ103" s="19">
        <v>198</v>
      </c>
      <c r="BA103" s="19">
        <v>199</v>
      </c>
      <c r="BB103" s="19" t="s">
        <v>525</v>
      </c>
      <c r="BC103" s="19">
        <v>0</v>
      </c>
      <c r="BD103" s="19">
        <v>0</v>
      </c>
      <c r="BE103" s="19">
        <v>0</v>
      </c>
      <c r="BF103" s="19">
        <v>0</v>
      </c>
      <c r="BG103" s="19">
        <v>0</v>
      </c>
      <c r="BH103" s="19">
        <v>0</v>
      </c>
      <c r="BI103" s="19">
        <v>0</v>
      </c>
      <c r="BJ103" s="19">
        <v>0</v>
      </c>
      <c r="BK103" s="19">
        <v>0</v>
      </c>
      <c r="BL103" s="19">
        <v>0</v>
      </c>
      <c r="BM103" s="19">
        <v>0</v>
      </c>
      <c r="BN103" s="19">
        <v>0</v>
      </c>
      <c r="BO103" s="19">
        <v>0</v>
      </c>
      <c r="BP103" s="19">
        <v>0</v>
      </c>
      <c r="BQ103" s="19">
        <v>0</v>
      </c>
      <c r="BR103" s="19">
        <v>0</v>
      </c>
      <c r="BS103" s="19">
        <v>0</v>
      </c>
      <c r="BT103" s="19">
        <v>0</v>
      </c>
      <c r="BU103" s="19">
        <v>0</v>
      </c>
      <c r="BV103" s="19">
        <v>0</v>
      </c>
      <c r="BW103" s="19">
        <v>0</v>
      </c>
      <c r="BX103" s="19">
        <v>0</v>
      </c>
      <c r="BY103" s="19">
        <v>0</v>
      </c>
      <c r="BZ103" s="19">
        <v>0</v>
      </c>
      <c r="CA103" s="18" t="str">
        <f t="shared" si="30"/>
        <v>45</v>
      </c>
      <c r="CB103" s="18" t="s">
        <v>25</v>
      </c>
      <c r="CC103" s="18">
        <f t="shared" si="28"/>
        <v>137</v>
      </c>
      <c r="CD103" s="16" t="str">
        <f t="shared" si="31"/>
        <v>7B010189AB012800650066006700680069006A006B006C006D006E00C900CA00CB00CC00CD00CE00CF00D000D100D2012D012E012F01300131013205EC013401350136019101920193019401950196019701980199019A000000000000000000000000000000000000000000000000000000000000000000000000000000000000000000000000457D</v>
      </c>
      <c r="CE103" s="95">
        <v>102</v>
      </c>
      <c r="CF103" s="21"/>
      <c r="CG103" s="18" t="str">
        <f t="shared" si="32"/>
        <v>00</v>
      </c>
      <c r="CH103" s="18">
        <f t="shared" si="33"/>
        <v>0</v>
      </c>
      <c r="CI103" s="20"/>
      <c r="CJ103" s="21"/>
    </row>
    <row r="104" spans="1:88" ht="49.5">
      <c r="A104" s="27"/>
      <c r="B104" s="171"/>
      <c r="C104" s="168"/>
      <c r="D104" s="104"/>
      <c r="E104" s="16">
        <v>3</v>
      </c>
      <c r="F104" s="101" t="str">
        <f t="shared" si="41"/>
        <v>65535</v>
      </c>
      <c r="G104" s="25" t="s">
        <v>72</v>
      </c>
      <c r="H104" s="18" t="s">
        <v>18</v>
      </c>
      <c r="I104" s="18">
        <v>1</v>
      </c>
      <c r="J104" s="18">
        <v>1</v>
      </c>
      <c r="K104" s="18">
        <v>89</v>
      </c>
      <c r="L104" s="18" t="s">
        <v>530</v>
      </c>
      <c r="M104" s="18">
        <v>1</v>
      </c>
      <c r="N104" s="18">
        <v>28</v>
      </c>
      <c r="O104" s="19">
        <v>65</v>
      </c>
      <c r="P104" s="19">
        <v>66</v>
      </c>
      <c r="Q104" s="19">
        <v>67</v>
      </c>
      <c r="R104" s="19">
        <v>68</v>
      </c>
      <c r="S104" s="19">
        <v>69</v>
      </c>
      <c r="T104" s="19" t="s">
        <v>507</v>
      </c>
      <c r="U104" s="19" t="s">
        <v>508</v>
      </c>
      <c r="V104" s="19" t="s">
        <v>509</v>
      </c>
      <c r="W104" s="19" t="s">
        <v>510</v>
      </c>
      <c r="X104" s="19" t="s">
        <v>511</v>
      </c>
      <c r="Y104" s="19" t="s">
        <v>512</v>
      </c>
      <c r="Z104" s="19" t="s">
        <v>513</v>
      </c>
      <c r="AA104" s="19" t="s">
        <v>514</v>
      </c>
      <c r="AB104" s="19" t="s">
        <v>515</v>
      </c>
      <c r="AC104" s="19" t="s">
        <v>516</v>
      </c>
      <c r="AD104" s="19" t="s">
        <v>517</v>
      </c>
      <c r="AE104" s="19" t="s">
        <v>518</v>
      </c>
      <c r="AF104" s="19" t="s">
        <v>519</v>
      </c>
      <c r="AG104" s="19" t="s">
        <v>520</v>
      </c>
      <c r="AH104" s="19" t="s">
        <v>521</v>
      </c>
      <c r="AI104" s="19" t="s">
        <v>522</v>
      </c>
      <c r="AJ104" s="19" t="s">
        <v>523</v>
      </c>
      <c r="AK104" s="19" t="s">
        <v>524</v>
      </c>
      <c r="AL104" s="19">
        <v>130</v>
      </c>
      <c r="AM104" s="19">
        <v>131</v>
      </c>
      <c r="AN104" s="19">
        <v>132</v>
      </c>
      <c r="AO104" s="26" t="str">
        <f>G104</f>
        <v>FFFF</v>
      </c>
      <c r="AP104" s="19">
        <v>134</v>
      </c>
      <c r="AQ104" s="19">
        <v>135</v>
      </c>
      <c r="AR104" s="19">
        <v>136</v>
      </c>
      <c r="AS104" s="19">
        <v>191</v>
      </c>
      <c r="AT104" s="19">
        <v>192</v>
      </c>
      <c r="AU104" s="19">
        <v>193</v>
      </c>
      <c r="AV104" s="19">
        <v>194</v>
      </c>
      <c r="AW104" s="19">
        <v>195</v>
      </c>
      <c r="AX104" s="19">
        <v>196</v>
      </c>
      <c r="AY104" s="19">
        <v>197</v>
      </c>
      <c r="AZ104" s="19">
        <v>198</v>
      </c>
      <c r="BA104" s="19">
        <v>199</v>
      </c>
      <c r="BB104" s="19" t="s">
        <v>525</v>
      </c>
      <c r="BC104" s="19">
        <v>0</v>
      </c>
      <c r="BD104" s="19">
        <v>0</v>
      </c>
      <c r="BE104" s="19">
        <v>0</v>
      </c>
      <c r="BF104" s="19">
        <v>0</v>
      </c>
      <c r="BG104" s="19">
        <v>0</v>
      </c>
      <c r="BH104" s="19">
        <v>0</v>
      </c>
      <c r="BI104" s="19">
        <v>0</v>
      </c>
      <c r="BJ104" s="19">
        <v>0</v>
      </c>
      <c r="BK104" s="19">
        <v>0</v>
      </c>
      <c r="BL104" s="19">
        <v>0</v>
      </c>
      <c r="BM104" s="19">
        <v>0</v>
      </c>
      <c r="BN104" s="19">
        <v>0</v>
      </c>
      <c r="BO104" s="19">
        <v>0</v>
      </c>
      <c r="BP104" s="19">
        <v>0</v>
      </c>
      <c r="BQ104" s="19">
        <v>0</v>
      </c>
      <c r="BR104" s="19">
        <v>0</v>
      </c>
      <c r="BS104" s="19">
        <v>0</v>
      </c>
      <c r="BT104" s="19">
        <v>0</v>
      </c>
      <c r="BU104" s="19">
        <v>0</v>
      </c>
      <c r="BV104" s="19">
        <v>0</v>
      </c>
      <c r="BW104" s="19">
        <v>0</v>
      </c>
      <c r="BX104" s="19">
        <v>0</v>
      </c>
      <c r="BY104" s="19">
        <v>0</v>
      </c>
      <c r="BZ104" s="19">
        <v>0</v>
      </c>
      <c r="CA104" s="18" t="str">
        <f t="shared" si="30"/>
        <v>50</v>
      </c>
      <c r="CB104" s="18" t="s">
        <v>25</v>
      </c>
      <c r="CC104" s="18">
        <f t="shared" si="28"/>
        <v>137</v>
      </c>
      <c r="CD104" s="16" t="str">
        <f t="shared" si="31"/>
        <v>7B010189AB012800650066006700680069006A006B006C006D006E00C900CA00CB00CC00CD00CE00CF00D000D100D2012D012E012F013001310132FFFF013401350136019101920193019401950196019701980199019A000000000000000000000000000000000000000000000000000000000000000000000000000000000000000000000000507D</v>
      </c>
      <c r="CE104" s="95">
        <v>103</v>
      </c>
      <c r="CF104" s="21"/>
      <c r="CG104" s="18" t="str">
        <f t="shared" si="32"/>
        <v>00</v>
      </c>
      <c r="CH104" s="18">
        <f t="shared" si="33"/>
        <v>0</v>
      </c>
      <c r="CI104" s="20"/>
      <c r="CJ104" s="21"/>
    </row>
    <row r="105" spans="1:88" ht="49.5">
      <c r="A105" s="27"/>
      <c r="B105" s="169">
        <v>61</v>
      </c>
      <c r="C105" s="105" t="s">
        <v>531</v>
      </c>
      <c r="D105" s="104" t="s">
        <v>737</v>
      </c>
      <c r="E105" s="16">
        <v>1</v>
      </c>
      <c r="F105" s="101" t="str">
        <f t="shared" si="41"/>
        <v>00000</v>
      </c>
      <c r="G105" s="25">
        <v>0</v>
      </c>
      <c r="H105" s="18" t="s">
        <v>18</v>
      </c>
      <c r="I105" s="18">
        <v>1</v>
      </c>
      <c r="J105" s="18">
        <v>1</v>
      </c>
      <c r="K105" s="18">
        <v>89</v>
      </c>
      <c r="L105" s="18" t="s">
        <v>530</v>
      </c>
      <c r="M105" s="18">
        <v>1</v>
      </c>
      <c r="N105" s="18">
        <v>28</v>
      </c>
      <c r="O105" s="19">
        <v>65</v>
      </c>
      <c r="P105" s="19">
        <v>66</v>
      </c>
      <c r="Q105" s="19">
        <v>67</v>
      </c>
      <c r="R105" s="19">
        <v>68</v>
      </c>
      <c r="S105" s="19">
        <v>69</v>
      </c>
      <c r="T105" s="19" t="s">
        <v>507</v>
      </c>
      <c r="U105" s="19" t="s">
        <v>508</v>
      </c>
      <c r="V105" s="19" t="s">
        <v>509</v>
      </c>
      <c r="W105" s="19" t="s">
        <v>510</v>
      </c>
      <c r="X105" s="19" t="s">
        <v>511</v>
      </c>
      <c r="Y105" s="19" t="s">
        <v>512</v>
      </c>
      <c r="Z105" s="19" t="s">
        <v>513</v>
      </c>
      <c r="AA105" s="19" t="s">
        <v>514</v>
      </c>
      <c r="AB105" s="19" t="s">
        <v>515</v>
      </c>
      <c r="AC105" s="19" t="s">
        <v>516</v>
      </c>
      <c r="AD105" s="19" t="s">
        <v>517</v>
      </c>
      <c r="AE105" s="19" t="s">
        <v>518</v>
      </c>
      <c r="AF105" s="19" t="s">
        <v>519</v>
      </c>
      <c r="AG105" s="19" t="s">
        <v>520</v>
      </c>
      <c r="AH105" s="19" t="s">
        <v>521</v>
      </c>
      <c r="AI105" s="19" t="s">
        <v>522</v>
      </c>
      <c r="AJ105" s="19" t="s">
        <v>523</v>
      </c>
      <c r="AK105" s="19" t="s">
        <v>524</v>
      </c>
      <c r="AL105" s="19">
        <v>130</v>
      </c>
      <c r="AM105" s="19">
        <v>131</v>
      </c>
      <c r="AN105" s="19">
        <v>132</v>
      </c>
      <c r="AO105" s="19">
        <v>133</v>
      </c>
      <c r="AP105" s="26">
        <f>G105</f>
        <v>0</v>
      </c>
      <c r="AQ105" s="19">
        <v>135</v>
      </c>
      <c r="AR105" s="19">
        <v>136</v>
      </c>
      <c r="AS105" s="19">
        <v>191</v>
      </c>
      <c r="AT105" s="19">
        <v>192</v>
      </c>
      <c r="AU105" s="19">
        <v>193</v>
      </c>
      <c r="AV105" s="19">
        <v>194</v>
      </c>
      <c r="AW105" s="19">
        <v>195</v>
      </c>
      <c r="AX105" s="19">
        <v>196</v>
      </c>
      <c r="AY105" s="19">
        <v>197</v>
      </c>
      <c r="AZ105" s="19">
        <v>198</v>
      </c>
      <c r="BA105" s="19">
        <v>199</v>
      </c>
      <c r="BB105" s="19" t="s">
        <v>525</v>
      </c>
      <c r="BC105" s="19">
        <v>0</v>
      </c>
      <c r="BD105" s="19">
        <v>0</v>
      </c>
      <c r="BE105" s="19">
        <v>0</v>
      </c>
      <c r="BF105" s="19">
        <v>0</v>
      </c>
      <c r="BG105" s="19">
        <v>0</v>
      </c>
      <c r="BH105" s="19">
        <v>0</v>
      </c>
      <c r="BI105" s="19">
        <v>0</v>
      </c>
      <c r="BJ105" s="19">
        <v>0</v>
      </c>
      <c r="BK105" s="19">
        <v>0</v>
      </c>
      <c r="BL105" s="19">
        <v>0</v>
      </c>
      <c r="BM105" s="19">
        <v>0</v>
      </c>
      <c r="BN105" s="19">
        <v>0</v>
      </c>
      <c r="BO105" s="19">
        <v>0</v>
      </c>
      <c r="BP105" s="19">
        <v>0</v>
      </c>
      <c r="BQ105" s="19">
        <v>0</v>
      </c>
      <c r="BR105" s="19">
        <v>0</v>
      </c>
      <c r="BS105" s="19">
        <v>0</v>
      </c>
      <c r="BT105" s="19">
        <v>0</v>
      </c>
      <c r="BU105" s="19">
        <v>0</v>
      </c>
      <c r="BV105" s="19">
        <v>0</v>
      </c>
      <c r="BW105" s="19">
        <v>0</v>
      </c>
      <c r="BX105" s="19">
        <v>0</v>
      </c>
      <c r="BY105" s="19">
        <v>0</v>
      </c>
      <c r="BZ105" s="19">
        <v>0</v>
      </c>
      <c r="CA105" s="18" t="str">
        <f t="shared" si="30"/>
        <v>50</v>
      </c>
      <c r="CB105" s="18" t="s">
        <v>25</v>
      </c>
      <c r="CC105" s="18">
        <f t="shared" si="28"/>
        <v>137</v>
      </c>
      <c r="CD105" s="16" t="str">
        <f t="shared" si="31"/>
        <v>7B010189AB012800650066006700680069006A006B006C006D006E00C900CA00CB00CC00CD00CE00CF00D000D100D2012D012E012F0130013101320133000001350136019101920193019401950196019701980199019A000000000000000000000000000000000000000000000000000000000000000000000000000000000000000000000000507D</v>
      </c>
      <c r="CE105" s="95">
        <v>104</v>
      </c>
      <c r="CF105" s="21"/>
      <c r="CG105" s="18" t="str">
        <f t="shared" si="32"/>
        <v>00</v>
      </c>
      <c r="CH105" s="18">
        <f t="shared" si="33"/>
        <v>0</v>
      </c>
      <c r="CI105" s="20"/>
      <c r="CJ105" s="21"/>
    </row>
    <row r="106" spans="1:88" ht="49.5">
      <c r="A106" s="27"/>
      <c r="B106" s="170"/>
      <c r="C106" s="167" t="s">
        <v>601</v>
      </c>
      <c r="D106" s="104"/>
      <c r="E106" s="16">
        <v>2</v>
      </c>
      <c r="F106" s="101" t="str">
        <f t="shared" si="41"/>
        <v>01516</v>
      </c>
      <c r="G106" s="25" t="s">
        <v>527</v>
      </c>
      <c r="H106" s="18" t="s">
        <v>18</v>
      </c>
      <c r="I106" s="18">
        <v>1</v>
      </c>
      <c r="J106" s="18">
        <v>1</v>
      </c>
      <c r="K106" s="18">
        <v>89</v>
      </c>
      <c r="L106" s="18" t="s">
        <v>530</v>
      </c>
      <c r="M106" s="18">
        <v>1</v>
      </c>
      <c r="N106" s="18">
        <v>28</v>
      </c>
      <c r="O106" s="19">
        <v>65</v>
      </c>
      <c r="P106" s="19">
        <v>66</v>
      </c>
      <c r="Q106" s="19">
        <v>67</v>
      </c>
      <c r="R106" s="19">
        <v>68</v>
      </c>
      <c r="S106" s="19">
        <v>69</v>
      </c>
      <c r="T106" s="19" t="s">
        <v>507</v>
      </c>
      <c r="U106" s="19" t="s">
        <v>508</v>
      </c>
      <c r="V106" s="19" t="s">
        <v>509</v>
      </c>
      <c r="W106" s="19" t="s">
        <v>510</v>
      </c>
      <c r="X106" s="19" t="s">
        <v>511</v>
      </c>
      <c r="Y106" s="19" t="s">
        <v>512</v>
      </c>
      <c r="Z106" s="19" t="s">
        <v>513</v>
      </c>
      <c r="AA106" s="19" t="s">
        <v>514</v>
      </c>
      <c r="AB106" s="19" t="s">
        <v>515</v>
      </c>
      <c r="AC106" s="19" t="s">
        <v>516</v>
      </c>
      <c r="AD106" s="19" t="s">
        <v>517</v>
      </c>
      <c r="AE106" s="19" t="s">
        <v>518</v>
      </c>
      <c r="AF106" s="19" t="s">
        <v>519</v>
      </c>
      <c r="AG106" s="19" t="s">
        <v>520</v>
      </c>
      <c r="AH106" s="19" t="s">
        <v>521</v>
      </c>
      <c r="AI106" s="19" t="s">
        <v>522</v>
      </c>
      <c r="AJ106" s="19" t="s">
        <v>523</v>
      </c>
      <c r="AK106" s="19" t="s">
        <v>524</v>
      </c>
      <c r="AL106" s="19">
        <v>130</v>
      </c>
      <c r="AM106" s="19">
        <v>131</v>
      </c>
      <c r="AN106" s="19">
        <v>132</v>
      </c>
      <c r="AO106" s="19">
        <v>133</v>
      </c>
      <c r="AP106" s="26" t="str">
        <f t="shared" ref="AP106:AP107" si="46">G106</f>
        <v>05EC</v>
      </c>
      <c r="AQ106" s="19">
        <v>135</v>
      </c>
      <c r="AR106" s="19">
        <v>136</v>
      </c>
      <c r="AS106" s="19">
        <v>191</v>
      </c>
      <c r="AT106" s="19">
        <v>192</v>
      </c>
      <c r="AU106" s="19">
        <v>193</v>
      </c>
      <c r="AV106" s="19">
        <v>194</v>
      </c>
      <c r="AW106" s="19">
        <v>195</v>
      </c>
      <c r="AX106" s="19">
        <v>196</v>
      </c>
      <c r="AY106" s="19">
        <v>197</v>
      </c>
      <c r="AZ106" s="19">
        <v>198</v>
      </c>
      <c r="BA106" s="19">
        <v>199</v>
      </c>
      <c r="BB106" s="19" t="s">
        <v>525</v>
      </c>
      <c r="BC106" s="19">
        <v>0</v>
      </c>
      <c r="BD106" s="19">
        <v>0</v>
      </c>
      <c r="BE106" s="19">
        <v>0</v>
      </c>
      <c r="BF106" s="19">
        <v>0</v>
      </c>
      <c r="BG106" s="19">
        <v>0</v>
      </c>
      <c r="BH106" s="19">
        <v>0</v>
      </c>
      <c r="BI106" s="19">
        <v>0</v>
      </c>
      <c r="BJ106" s="19">
        <v>0</v>
      </c>
      <c r="BK106" s="19">
        <v>0</v>
      </c>
      <c r="BL106" s="19">
        <v>0</v>
      </c>
      <c r="BM106" s="19">
        <v>0</v>
      </c>
      <c r="BN106" s="19">
        <v>0</v>
      </c>
      <c r="BO106" s="19">
        <v>0</v>
      </c>
      <c r="BP106" s="19">
        <v>0</v>
      </c>
      <c r="BQ106" s="19">
        <v>0</v>
      </c>
      <c r="BR106" s="19">
        <v>0</v>
      </c>
      <c r="BS106" s="19">
        <v>0</v>
      </c>
      <c r="BT106" s="19">
        <v>0</v>
      </c>
      <c r="BU106" s="19">
        <v>0</v>
      </c>
      <c r="BV106" s="19">
        <v>0</v>
      </c>
      <c r="BW106" s="19">
        <v>0</v>
      </c>
      <c r="BX106" s="19">
        <v>0</v>
      </c>
      <c r="BY106" s="19">
        <v>0</v>
      </c>
      <c r="BZ106" s="19">
        <v>0</v>
      </c>
      <c r="CA106" s="18" t="str">
        <f t="shared" si="30"/>
        <v>44</v>
      </c>
      <c r="CB106" s="18" t="s">
        <v>25</v>
      </c>
      <c r="CC106" s="18">
        <f t="shared" si="28"/>
        <v>137</v>
      </c>
      <c r="CD106" s="16" t="str">
        <f t="shared" si="31"/>
        <v>7B010189AB012800650066006700680069006A006B006C006D006E00C900CA00CB00CC00CD00CE00CF00D000D100D2012D012E012F013001310132013305EC01350136019101920193019401950196019701980199019A000000000000000000000000000000000000000000000000000000000000000000000000000000000000000000000000447D</v>
      </c>
      <c r="CE106" s="95">
        <v>105</v>
      </c>
      <c r="CF106" s="21"/>
      <c r="CG106" s="18" t="str">
        <f t="shared" si="32"/>
        <v>00</v>
      </c>
      <c r="CH106" s="18">
        <f t="shared" si="33"/>
        <v>0</v>
      </c>
      <c r="CI106" s="20"/>
      <c r="CJ106" s="21"/>
    </row>
    <row r="107" spans="1:88" ht="49.5">
      <c r="A107" s="27"/>
      <c r="B107" s="171"/>
      <c r="C107" s="168"/>
      <c r="D107" s="104"/>
      <c r="E107" s="16">
        <v>3</v>
      </c>
      <c r="F107" s="101" t="str">
        <f t="shared" si="41"/>
        <v>65535</v>
      </c>
      <c r="G107" s="25" t="s">
        <v>72</v>
      </c>
      <c r="H107" s="18" t="s">
        <v>18</v>
      </c>
      <c r="I107" s="18">
        <v>1</v>
      </c>
      <c r="J107" s="18">
        <v>1</v>
      </c>
      <c r="K107" s="18">
        <v>89</v>
      </c>
      <c r="L107" s="18" t="s">
        <v>530</v>
      </c>
      <c r="M107" s="18">
        <v>1</v>
      </c>
      <c r="N107" s="18">
        <v>28</v>
      </c>
      <c r="O107" s="19">
        <v>65</v>
      </c>
      <c r="P107" s="19">
        <v>66</v>
      </c>
      <c r="Q107" s="19">
        <v>67</v>
      </c>
      <c r="R107" s="19">
        <v>68</v>
      </c>
      <c r="S107" s="19">
        <v>69</v>
      </c>
      <c r="T107" s="19" t="s">
        <v>507</v>
      </c>
      <c r="U107" s="19" t="s">
        <v>508</v>
      </c>
      <c r="V107" s="19" t="s">
        <v>509</v>
      </c>
      <c r="W107" s="19" t="s">
        <v>510</v>
      </c>
      <c r="X107" s="19" t="s">
        <v>511</v>
      </c>
      <c r="Y107" s="19" t="s">
        <v>512</v>
      </c>
      <c r="Z107" s="19" t="s">
        <v>513</v>
      </c>
      <c r="AA107" s="19" t="s">
        <v>514</v>
      </c>
      <c r="AB107" s="19" t="s">
        <v>515</v>
      </c>
      <c r="AC107" s="19" t="s">
        <v>516</v>
      </c>
      <c r="AD107" s="19" t="s">
        <v>517</v>
      </c>
      <c r="AE107" s="19" t="s">
        <v>518</v>
      </c>
      <c r="AF107" s="19" t="s">
        <v>519</v>
      </c>
      <c r="AG107" s="19" t="s">
        <v>520</v>
      </c>
      <c r="AH107" s="19" t="s">
        <v>521</v>
      </c>
      <c r="AI107" s="19" t="s">
        <v>522</v>
      </c>
      <c r="AJ107" s="19" t="s">
        <v>523</v>
      </c>
      <c r="AK107" s="19" t="s">
        <v>524</v>
      </c>
      <c r="AL107" s="19">
        <v>130</v>
      </c>
      <c r="AM107" s="19">
        <v>131</v>
      </c>
      <c r="AN107" s="19">
        <v>132</v>
      </c>
      <c r="AO107" s="19">
        <v>133</v>
      </c>
      <c r="AP107" s="26" t="str">
        <f t="shared" si="46"/>
        <v>FFFF</v>
      </c>
      <c r="AQ107" s="19">
        <v>135</v>
      </c>
      <c r="AR107" s="19">
        <v>136</v>
      </c>
      <c r="AS107" s="19">
        <v>191</v>
      </c>
      <c r="AT107" s="19">
        <v>192</v>
      </c>
      <c r="AU107" s="19">
        <v>193</v>
      </c>
      <c r="AV107" s="19">
        <v>194</v>
      </c>
      <c r="AW107" s="19">
        <v>195</v>
      </c>
      <c r="AX107" s="19">
        <v>196</v>
      </c>
      <c r="AY107" s="19">
        <v>197</v>
      </c>
      <c r="AZ107" s="19">
        <v>198</v>
      </c>
      <c r="BA107" s="19">
        <v>199</v>
      </c>
      <c r="BB107" s="19" t="s">
        <v>525</v>
      </c>
      <c r="BC107" s="19">
        <v>0</v>
      </c>
      <c r="BD107" s="19">
        <v>0</v>
      </c>
      <c r="BE107" s="19">
        <v>0</v>
      </c>
      <c r="BF107" s="19">
        <v>0</v>
      </c>
      <c r="BG107" s="19">
        <v>0</v>
      </c>
      <c r="BH107" s="19">
        <v>0</v>
      </c>
      <c r="BI107" s="19">
        <v>0</v>
      </c>
      <c r="BJ107" s="19">
        <v>0</v>
      </c>
      <c r="BK107" s="19">
        <v>0</v>
      </c>
      <c r="BL107" s="19">
        <v>0</v>
      </c>
      <c r="BM107" s="19">
        <v>0</v>
      </c>
      <c r="BN107" s="19">
        <v>0</v>
      </c>
      <c r="BO107" s="19">
        <v>0</v>
      </c>
      <c r="BP107" s="19">
        <v>0</v>
      </c>
      <c r="BQ107" s="19">
        <v>0</v>
      </c>
      <c r="BR107" s="19">
        <v>0</v>
      </c>
      <c r="BS107" s="19">
        <v>0</v>
      </c>
      <c r="BT107" s="19">
        <v>0</v>
      </c>
      <c r="BU107" s="19">
        <v>0</v>
      </c>
      <c r="BV107" s="19">
        <v>0</v>
      </c>
      <c r="BW107" s="19">
        <v>0</v>
      </c>
      <c r="BX107" s="19">
        <v>0</v>
      </c>
      <c r="BY107" s="19">
        <v>0</v>
      </c>
      <c r="BZ107" s="19">
        <v>0</v>
      </c>
      <c r="CA107" s="18" t="str">
        <f t="shared" si="30"/>
        <v>51</v>
      </c>
      <c r="CB107" s="18" t="s">
        <v>25</v>
      </c>
      <c r="CC107" s="18">
        <f t="shared" si="28"/>
        <v>137</v>
      </c>
      <c r="CD107" s="16" t="str">
        <f t="shared" si="31"/>
        <v>7B010189AB012800650066006700680069006A006B006C006D006E00C900CA00CB00CC00CD00CE00CF00D000D100D2012D012E012F0130013101320133FFFF01350136019101920193019401950196019701980199019A000000000000000000000000000000000000000000000000000000000000000000000000000000000000000000000000517D</v>
      </c>
      <c r="CE107" s="95">
        <v>106</v>
      </c>
      <c r="CF107" s="21"/>
      <c r="CG107" s="18" t="str">
        <f t="shared" si="32"/>
        <v>00</v>
      </c>
      <c r="CH107" s="18">
        <f t="shared" si="33"/>
        <v>0</v>
      </c>
      <c r="CI107" s="20"/>
      <c r="CJ107" s="21"/>
    </row>
    <row r="108" spans="1:88" ht="49.5">
      <c r="A108" s="27"/>
      <c r="B108" s="169">
        <v>63</v>
      </c>
      <c r="C108" s="105" t="s">
        <v>531</v>
      </c>
      <c r="D108" s="104" t="s">
        <v>737</v>
      </c>
      <c r="E108" s="16">
        <v>1</v>
      </c>
      <c r="F108" s="101" t="str">
        <f t="shared" si="41"/>
        <v>00000</v>
      </c>
      <c r="G108" s="25">
        <v>0</v>
      </c>
      <c r="H108" s="18" t="s">
        <v>18</v>
      </c>
      <c r="I108" s="18">
        <v>1</v>
      </c>
      <c r="J108" s="18">
        <v>1</v>
      </c>
      <c r="K108" s="18">
        <v>89</v>
      </c>
      <c r="L108" s="18" t="s">
        <v>530</v>
      </c>
      <c r="M108" s="18">
        <v>1</v>
      </c>
      <c r="N108" s="18">
        <v>28</v>
      </c>
      <c r="O108" s="19">
        <v>65</v>
      </c>
      <c r="P108" s="19">
        <v>66</v>
      </c>
      <c r="Q108" s="19">
        <v>67</v>
      </c>
      <c r="R108" s="19">
        <v>68</v>
      </c>
      <c r="S108" s="19">
        <v>69</v>
      </c>
      <c r="T108" s="19" t="s">
        <v>507</v>
      </c>
      <c r="U108" s="19" t="s">
        <v>508</v>
      </c>
      <c r="V108" s="19" t="s">
        <v>509</v>
      </c>
      <c r="W108" s="19" t="s">
        <v>510</v>
      </c>
      <c r="X108" s="19" t="s">
        <v>511</v>
      </c>
      <c r="Y108" s="19" t="s">
        <v>512</v>
      </c>
      <c r="Z108" s="19" t="s">
        <v>513</v>
      </c>
      <c r="AA108" s="19" t="s">
        <v>514</v>
      </c>
      <c r="AB108" s="19" t="s">
        <v>515</v>
      </c>
      <c r="AC108" s="19" t="s">
        <v>516</v>
      </c>
      <c r="AD108" s="19" t="s">
        <v>517</v>
      </c>
      <c r="AE108" s="19" t="s">
        <v>518</v>
      </c>
      <c r="AF108" s="19" t="s">
        <v>519</v>
      </c>
      <c r="AG108" s="19" t="s">
        <v>520</v>
      </c>
      <c r="AH108" s="19" t="s">
        <v>521</v>
      </c>
      <c r="AI108" s="19" t="s">
        <v>522</v>
      </c>
      <c r="AJ108" s="19" t="s">
        <v>523</v>
      </c>
      <c r="AK108" s="19" t="s">
        <v>524</v>
      </c>
      <c r="AL108" s="19">
        <v>130</v>
      </c>
      <c r="AM108" s="19">
        <v>131</v>
      </c>
      <c r="AN108" s="19">
        <v>132</v>
      </c>
      <c r="AO108" s="19">
        <v>133</v>
      </c>
      <c r="AP108" s="19">
        <v>134</v>
      </c>
      <c r="AQ108" s="26">
        <f>G108</f>
        <v>0</v>
      </c>
      <c r="AR108" s="19">
        <v>136</v>
      </c>
      <c r="AS108" s="19">
        <v>191</v>
      </c>
      <c r="AT108" s="19">
        <v>192</v>
      </c>
      <c r="AU108" s="19">
        <v>193</v>
      </c>
      <c r="AV108" s="19">
        <v>194</v>
      </c>
      <c r="AW108" s="19">
        <v>195</v>
      </c>
      <c r="AX108" s="19">
        <v>196</v>
      </c>
      <c r="AY108" s="19">
        <v>197</v>
      </c>
      <c r="AZ108" s="19">
        <v>198</v>
      </c>
      <c r="BA108" s="19">
        <v>199</v>
      </c>
      <c r="BB108" s="19" t="s">
        <v>525</v>
      </c>
      <c r="BC108" s="19">
        <v>0</v>
      </c>
      <c r="BD108" s="19">
        <v>0</v>
      </c>
      <c r="BE108" s="19">
        <v>0</v>
      </c>
      <c r="BF108" s="19">
        <v>0</v>
      </c>
      <c r="BG108" s="19">
        <v>0</v>
      </c>
      <c r="BH108" s="19">
        <v>0</v>
      </c>
      <c r="BI108" s="19">
        <v>0</v>
      </c>
      <c r="BJ108" s="19">
        <v>0</v>
      </c>
      <c r="BK108" s="19">
        <v>0</v>
      </c>
      <c r="BL108" s="19">
        <v>0</v>
      </c>
      <c r="BM108" s="19">
        <v>0</v>
      </c>
      <c r="BN108" s="19">
        <v>0</v>
      </c>
      <c r="BO108" s="19">
        <v>0</v>
      </c>
      <c r="BP108" s="19">
        <v>0</v>
      </c>
      <c r="BQ108" s="19">
        <v>0</v>
      </c>
      <c r="BR108" s="19">
        <v>0</v>
      </c>
      <c r="BS108" s="19">
        <v>0</v>
      </c>
      <c r="BT108" s="19">
        <v>0</v>
      </c>
      <c r="BU108" s="19">
        <v>0</v>
      </c>
      <c r="BV108" s="19">
        <v>0</v>
      </c>
      <c r="BW108" s="19">
        <v>0</v>
      </c>
      <c r="BX108" s="19">
        <v>0</v>
      </c>
      <c r="BY108" s="19">
        <v>0</v>
      </c>
      <c r="BZ108" s="19">
        <v>0</v>
      </c>
      <c r="CA108" s="18" t="str">
        <f t="shared" si="30"/>
        <v>51</v>
      </c>
      <c r="CB108" s="18" t="s">
        <v>25</v>
      </c>
      <c r="CC108" s="18">
        <f t="shared" si="28"/>
        <v>137</v>
      </c>
      <c r="CD108" s="16" t="str">
        <f t="shared" si="31"/>
        <v>7B010189AB012800650066006700680069006A006B006C006D006E00C900CA00CB00CC00CD00CE00CF00D000D100D2012D012E012F0130013101320133013400000136019101920193019401950196019701980199019A000000000000000000000000000000000000000000000000000000000000000000000000000000000000000000000000517D</v>
      </c>
      <c r="CE108" s="95">
        <v>107</v>
      </c>
      <c r="CF108" s="21"/>
      <c r="CG108" s="18" t="str">
        <f t="shared" si="32"/>
        <v>00</v>
      </c>
      <c r="CH108" s="18">
        <f t="shared" si="33"/>
        <v>0</v>
      </c>
      <c r="CI108" s="20"/>
      <c r="CJ108" s="21"/>
    </row>
    <row r="109" spans="1:88" ht="49.5">
      <c r="A109" s="27"/>
      <c r="B109" s="170"/>
      <c r="C109" s="167" t="s">
        <v>602</v>
      </c>
      <c r="D109" s="104"/>
      <c r="E109" s="16">
        <v>2</v>
      </c>
      <c r="F109" s="101" t="str">
        <f t="shared" si="41"/>
        <v>01516</v>
      </c>
      <c r="G109" s="25" t="s">
        <v>527</v>
      </c>
      <c r="H109" s="18" t="s">
        <v>18</v>
      </c>
      <c r="I109" s="18">
        <v>1</v>
      </c>
      <c r="J109" s="18">
        <v>1</v>
      </c>
      <c r="K109" s="18">
        <v>89</v>
      </c>
      <c r="L109" s="18" t="s">
        <v>530</v>
      </c>
      <c r="M109" s="18">
        <v>1</v>
      </c>
      <c r="N109" s="18">
        <v>28</v>
      </c>
      <c r="O109" s="19">
        <v>65</v>
      </c>
      <c r="P109" s="19">
        <v>66</v>
      </c>
      <c r="Q109" s="19">
        <v>67</v>
      </c>
      <c r="R109" s="19">
        <v>68</v>
      </c>
      <c r="S109" s="19">
        <v>69</v>
      </c>
      <c r="T109" s="19" t="s">
        <v>507</v>
      </c>
      <c r="U109" s="19" t="s">
        <v>508</v>
      </c>
      <c r="V109" s="19" t="s">
        <v>509</v>
      </c>
      <c r="W109" s="19" t="s">
        <v>510</v>
      </c>
      <c r="X109" s="19" t="s">
        <v>511</v>
      </c>
      <c r="Y109" s="19" t="s">
        <v>512</v>
      </c>
      <c r="Z109" s="19" t="s">
        <v>513</v>
      </c>
      <c r="AA109" s="19" t="s">
        <v>514</v>
      </c>
      <c r="AB109" s="19" t="s">
        <v>515</v>
      </c>
      <c r="AC109" s="19" t="s">
        <v>516</v>
      </c>
      <c r="AD109" s="19" t="s">
        <v>517</v>
      </c>
      <c r="AE109" s="19" t="s">
        <v>518</v>
      </c>
      <c r="AF109" s="19" t="s">
        <v>519</v>
      </c>
      <c r="AG109" s="19" t="s">
        <v>520</v>
      </c>
      <c r="AH109" s="19" t="s">
        <v>521</v>
      </c>
      <c r="AI109" s="19" t="s">
        <v>522</v>
      </c>
      <c r="AJ109" s="19" t="s">
        <v>523</v>
      </c>
      <c r="AK109" s="19" t="s">
        <v>524</v>
      </c>
      <c r="AL109" s="19">
        <v>130</v>
      </c>
      <c r="AM109" s="19">
        <v>131</v>
      </c>
      <c r="AN109" s="19">
        <v>132</v>
      </c>
      <c r="AO109" s="19">
        <v>133</v>
      </c>
      <c r="AP109" s="19">
        <v>134</v>
      </c>
      <c r="AQ109" s="26" t="str">
        <f t="shared" ref="AQ109:AQ110" si="47">G109</f>
        <v>05EC</v>
      </c>
      <c r="AR109" s="19">
        <v>136</v>
      </c>
      <c r="AS109" s="19">
        <v>191</v>
      </c>
      <c r="AT109" s="19">
        <v>192</v>
      </c>
      <c r="AU109" s="19">
        <v>193</v>
      </c>
      <c r="AV109" s="19">
        <v>194</v>
      </c>
      <c r="AW109" s="19">
        <v>195</v>
      </c>
      <c r="AX109" s="19">
        <v>196</v>
      </c>
      <c r="AY109" s="19">
        <v>197</v>
      </c>
      <c r="AZ109" s="19">
        <v>198</v>
      </c>
      <c r="BA109" s="19">
        <v>199</v>
      </c>
      <c r="BB109" s="19" t="s">
        <v>525</v>
      </c>
      <c r="BC109" s="19">
        <v>0</v>
      </c>
      <c r="BD109" s="19">
        <v>0</v>
      </c>
      <c r="BE109" s="19">
        <v>0</v>
      </c>
      <c r="BF109" s="19">
        <v>0</v>
      </c>
      <c r="BG109" s="19">
        <v>0</v>
      </c>
      <c r="BH109" s="19">
        <v>0</v>
      </c>
      <c r="BI109" s="19">
        <v>0</v>
      </c>
      <c r="BJ109" s="19">
        <v>0</v>
      </c>
      <c r="BK109" s="19">
        <v>0</v>
      </c>
      <c r="BL109" s="19">
        <v>0</v>
      </c>
      <c r="BM109" s="19">
        <v>0</v>
      </c>
      <c r="BN109" s="19">
        <v>0</v>
      </c>
      <c r="BO109" s="19">
        <v>0</v>
      </c>
      <c r="BP109" s="19">
        <v>0</v>
      </c>
      <c r="BQ109" s="19">
        <v>0</v>
      </c>
      <c r="BR109" s="19">
        <v>0</v>
      </c>
      <c r="BS109" s="19">
        <v>0</v>
      </c>
      <c r="BT109" s="19">
        <v>0</v>
      </c>
      <c r="BU109" s="19">
        <v>0</v>
      </c>
      <c r="BV109" s="19">
        <v>0</v>
      </c>
      <c r="BW109" s="19">
        <v>0</v>
      </c>
      <c r="BX109" s="19">
        <v>0</v>
      </c>
      <c r="BY109" s="19">
        <v>0</v>
      </c>
      <c r="BZ109" s="19">
        <v>0</v>
      </c>
      <c r="CA109" s="18" t="str">
        <f t="shared" si="30"/>
        <v>45</v>
      </c>
      <c r="CB109" s="18" t="s">
        <v>25</v>
      </c>
      <c r="CC109" s="18">
        <f t="shared" si="28"/>
        <v>137</v>
      </c>
      <c r="CD109" s="16" t="str">
        <f t="shared" si="31"/>
        <v>7B010189AB012800650066006700680069006A006B006C006D006E00C900CA00CB00CC00CD00CE00CF00D000D100D2012D012E012F0130013101320133013405EC0136019101920193019401950196019701980199019A000000000000000000000000000000000000000000000000000000000000000000000000000000000000000000000000457D</v>
      </c>
      <c r="CE109" s="95">
        <v>108</v>
      </c>
      <c r="CF109" s="21"/>
      <c r="CG109" s="18" t="str">
        <f t="shared" si="32"/>
        <v>00</v>
      </c>
      <c r="CH109" s="18">
        <f t="shared" si="33"/>
        <v>0</v>
      </c>
      <c r="CI109" s="20"/>
      <c r="CJ109" s="21"/>
    </row>
    <row r="110" spans="1:88" ht="49.5">
      <c r="A110" s="27"/>
      <c r="B110" s="171"/>
      <c r="C110" s="168"/>
      <c r="D110" s="104"/>
      <c r="E110" s="16">
        <v>3</v>
      </c>
      <c r="F110" s="101" t="str">
        <f t="shared" si="41"/>
        <v>65535</v>
      </c>
      <c r="G110" s="25" t="s">
        <v>72</v>
      </c>
      <c r="H110" s="18" t="s">
        <v>18</v>
      </c>
      <c r="I110" s="18">
        <v>1</v>
      </c>
      <c r="J110" s="18">
        <v>1</v>
      </c>
      <c r="K110" s="18">
        <v>89</v>
      </c>
      <c r="L110" s="18" t="s">
        <v>530</v>
      </c>
      <c r="M110" s="18">
        <v>1</v>
      </c>
      <c r="N110" s="18">
        <v>28</v>
      </c>
      <c r="O110" s="19">
        <v>65</v>
      </c>
      <c r="P110" s="19">
        <v>66</v>
      </c>
      <c r="Q110" s="19">
        <v>67</v>
      </c>
      <c r="R110" s="19">
        <v>68</v>
      </c>
      <c r="S110" s="19">
        <v>69</v>
      </c>
      <c r="T110" s="19" t="s">
        <v>507</v>
      </c>
      <c r="U110" s="19" t="s">
        <v>508</v>
      </c>
      <c r="V110" s="19" t="s">
        <v>509</v>
      </c>
      <c r="W110" s="19" t="s">
        <v>510</v>
      </c>
      <c r="X110" s="19" t="s">
        <v>511</v>
      </c>
      <c r="Y110" s="19" t="s">
        <v>512</v>
      </c>
      <c r="Z110" s="19" t="s">
        <v>513</v>
      </c>
      <c r="AA110" s="19" t="s">
        <v>514</v>
      </c>
      <c r="AB110" s="19" t="s">
        <v>515</v>
      </c>
      <c r="AC110" s="19" t="s">
        <v>516</v>
      </c>
      <c r="AD110" s="19" t="s">
        <v>517</v>
      </c>
      <c r="AE110" s="19" t="s">
        <v>518</v>
      </c>
      <c r="AF110" s="19" t="s">
        <v>519</v>
      </c>
      <c r="AG110" s="19" t="s">
        <v>520</v>
      </c>
      <c r="AH110" s="19" t="s">
        <v>521</v>
      </c>
      <c r="AI110" s="19" t="s">
        <v>522</v>
      </c>
      <c r="AJ110" s="19" t="s">
        <v>523</v>
      </c>
      <c r="AK110" s="19" t="s">
        <v>524</v>
      </c>
      <c r="AL110" s="19">
        <v>130</v>
      </c>
      <c r="AM110" s="19">
        <v>131</v>
      </c>
      <c r="AN110" s="19">
        <v>132</v>
      </c>
      <c r="AO110" s="19">
        <v>133</v>
      </c>
      <c r="AP110" s="19">
        <v>134</v>
      </c>
      <c r="AQ110" s="26" t="str">
        <f t="shared" si="47"/>
        <v>FFFF</v>
      </c>
      <c r="AR110" s="19">
        <v>136</v>
      </c>
      <c r="AS110" s="19">
        <v>191</v>
      </c>
      <c r="AT110" s="19">
        <v>192</v>
      </c>
      <c r="AU110" s="19">
        <v>193</v>
      </c>
      <c r="AV110" s="19">
        <v>194</v>
      </c>
      <c r="AW110" s="19">
        <v>195</v>
      </c>
      <c r="AX110" s="19">
        <v>196</v>
      </c>
      <c r="AY110" s="19">
        <v>197</v>
      </c>
      <c r="AZ110" s="19">
        <v>198</v>
      </c>
      <c r="BA110" s="19">
        <v>199</v>
      </c>
      <c r="BB110" s="19" t="s">
        <v>525</v>
      </c>
      <c r="BC110" s="19">
        <v>0</v>
      </c>
      <c r="BD110" s="19">
        <v>0</v>
      </c>
      <c r="BE110" s="19">
        <v>0</v>
      </c>
      <c r="BF110" s="19">
        <v>0</v>
      </c>
      <c r="BG110" s="19">
        <v>0</v>
      </c>
      <c r="BH110" s="19">
        <v>0</v>
      </c>
      <c r="BI110" s="19">
        <v>0</v>
      </c>
      <c r="BJ110" s="19">
        <v>0</v>
      </c>
      <c r="BK110" s="19">
        <v>0</v>
      </c>
      <c r="BL110" s="19">
        <v>0</v>
      </c>
      <c r="BM110" s="19">
        <v>0</v>
      </c>
      <c r="BN110" s="19">
        <v>0</v>
      </c>
      <c r="BO110" s="19">
        <v>0</v>
      </c>
      <c r="BP110" s="19">
        <v>0</v>
      </c>
      <c r="BQ110" s="19">
        <v>0</v>
      </c>
      <c r="BR110" s="19">
        <v>0</v>
      </c>
      <c r="BS110" s="19">
        <v>0</v>
      </c>
      <c r="BT110" s="19">
        <v>0</v>
      </c>
      <c r="BU110" s="19">
        <v>0</v>
      </c>
      <c r="BV110" s="19">
        <v>0</v>
      </c>
      <c r="BW110" s="19">
        <v>0</v>
      </c>
      <c r="BX110" s="19">
        <v>0</v>
      </c>
      <c r="BY110" s="19">
        <v>0</v>
      </c>
      <c r="BZ110" s="19">
        <v>0</v>
      </c>
      <c r="CA110" s="18" t="str">
        <f t="shared" si="30"/>
        <v>50</v>
      </c>
      <c r="CB110" s="18" t="s">
        <v>25</v>
      </c>
      <c r="CC110" s="18">
        <f t="shared" si="28"/>
        <v>137</v>
      </c>
      <c r="CD110" s="16" t="str">
        <f t="shared" si="31"/>
        <v>7B010189AB012800650066006700680069006A006B006C006D006E00C900CA00CB00CC00CD00CE00CF00D000D100D2012D012E012F01300131013201330134FFFF0136019101920193019401950196019701980199019A000000000000000000000000000000000000000000000000000000000000000000000000000000000000000000000000507D</v>
      </c>
      <c r="CE110" s="95">
        <v>109</v>
      </c>
      <c r="CF110" s="21"/>
      <c r="CG110" s="18" t="str">
        <f t="shared" si="32"/>
        <v>00</v>
      </c>
      <c r="CH110" s="18">
        <f t="shared" si="33"/>
        <v>0</v>
      </c>
      <c r="CI110" s="20"/>
      <c r="CJ110" s="21"/>
    </row>
    <row r="111" spans="1:88" ht="49.5">
      <c r="A111" s="27"/>
      <c r="B111" s="169">
        <v>65</v>
      </c>
      <c r="C111" s="105" t="s">
        <v>531</v>
      </c>
      <c r="D111" s="104" t="s">
        <v>737</v>
      </c>
      <c r="E111" s="16">
        <v>1</v>
      </c>
      <c r="F111" s="101" t="str">
        <f t="shared" si="41"/>
        <v>00000</v>
      </c>
      <c r="G111" s="25">
        <v>0</v>
      </c>
      <c r="H111" s="18" t="s">
        <v>18</v>
      </c>
      <c r="I111" s="18">
        <v>1</v>
      </c>
      <c r="J111" s="18">
        <v>1</v>
      </c>
      <c r="K111" s="18">
        <v>89</v>
      </c>
      <c r="L111" s="18" t="s">
        <v>530</v>
      </c>
      <c r="M111" s="18">
        <v>1</v>
      </c>
      <c r="N111" s="18">
        <v>28</v>
      </c>
      <c r="O111" s="19">
        <v>65</v>
      </c>
      <c r="P111" s="19">
        <v>66</v>
      </c>
      <c r="Q111" s="19">
        <v>67</v>
      </c>
      <c r="R111" s="19">
        <v>68</v>
      </c>
      <c r="S111" s="19">
        <v>69</v>
      </c>
      <c r="T111" s="19" t="s">
        <v>507</v>
      </c>
      <c r="U111" s="19" t="s">
        <v>508</v>
      </c>
      <c r="V111" s="19" t="s">
        <v>509</v>
      </c>
      <c r="W111" s="19" t="s">
        <v>510</v>
      </c>
      <c r="X111" s="19" t="s">
        <v>511</v>
      </c>
      <c r="Y111" s="19" t="s">
        <v>512</v>
      </c>
      <c r="Z111" s="19" t="s">
        <v>513</v>
      </c>
      <c r="AA111" s="19" t="s">
        <v>514</v>
      </c>
      <c r="AB111" s="19" t="s">
        <v>515</v>
      </c>
      <c r="AC111" s="19" t="s">
        <v>516</v>
      </c>
      <c r="AD111" s="19" t="s">
        <v>517</v>
      </c>
      <c r="AE111" s="19" t="s">
        <v>518</v>
      </c>
      <c r="AF111" s="19" t="s">
        <v>519</v>
      </c>
      <c r="AG111" s="19" t="s">
        <v>520</v>
      </c>
      <c r="AH111" s="19" t="s">
        <v>521</v>
      </c>
      <c r="AI111" s="19" t="s">
        <v>522</v>
      </c>
      <c r="AJ111" s="19" t="s">
        <v>523</v>
      </c>
      <c r="AK111" s="19" t="s">
        <v>524</v>
      </c>
      <c r="AL111" s="19">
        <v>130</v>
      </c>
      <c r="AM111" s="19">
        <v>131</v>
      </c>
      <c r="AN111" s="19">
        <v>132</v>
      </c>
      <c r="AO111" s="19">
        <v>133</v>
      </c>
      <c r="AP111" s="19">
        <v>134</v>
      </c>
      <c r="AQ111" s="19">
        <v>135</v>
      </c>
      <c r="AR111" s="26">
        <f>G111</f>
        <v>0</v>
      </c>
      <c r="AS111" s="19">
        <v>191</v>
      </c>
      <c r="AT111" s="19">
        <v>192</v>
      </c>
      <c r="AU111" s="19">
        <v>193</v>
      </c>
      <c r="AV111" s="19">
        <v>194</v>
      </c>
      <c r="AW111" s="19">
        <v>195</v>
      </c>
      <c r="AX111" s="19">
        <v>196</v>
      </c>
      <c r="AY111" s="19">
        <v>197</v>
      </c>
      <c r="AZ111" s="19">
        <v>198</v>
      </c>
      <c r="BA111" s="19">
        <v>199</v>
      </c>
      <c r="BB111" s="19" t="s">
        <v>525</v>
      </c>
      <c r="BC111" s="19">
        <v>0</v>
      </c>
      <c r="BD111" s="19">
        <v>0</v>
      </c>
      <c r="BE111" s="19">
        <v>0</v>
      </c>
      <c r="BF111" s="19">
        <v>0</v>
      </c>
      <c r="BG111" s="19">
        <v>0</v>
      </c>
      <c r="BH111" s="19">
        <v>0</v>
      </c>
      <c r="BI111" s="19">
        <v>0</v>
      </c>
      <c r="BJ111" s="19">
        <v>0</v>
      </c>
      <c r="BK111" s="19">
        <v>0</v>
      </c>
      <c r="BL111" s="19">
        <v>0</v>
      </c>
      <c r="BM111" s="19">
        <v>0</v>
      </c>
      <c r="BN111" s="19">
        <v>0</v>
      </c>
      <c r="BO111" s="19">
        <v>0</v>
      </c>
      <c r="BP111" s="19">
        <v>0</v>
      </c>
      <c r="BQ111" s="19">
        <v>0</v>
      </c>
      <c r="BR111" s="19">
        <v>0</v>
      </c>
      <c r="BS111" s="19">
        <v>0</v>
      </c>
      <c r="BT111" s="19">
        <v>0</v>
      </c>
      <c r="BU111" s="19">
        <v>0</v>
      </c>
      <c r="BV111" s="19">
        <v>0</v>
      </c>
      <c r="BW111" s="19">
        <v>0</v>
      </c>
      <c r="BX111" s="19">
        <v>0</v>
      </c>
      <c r="BY111" s="19">
        <v>0</v>
      </c>
      <c r="BZ111" s="19">
        <v>0</v>
      </c>
      <c r="CA111" s="18" t="str">
        <f t="shared" si="30"/>
        <v>50</v>
      </c>
      <c r="CB111" s="18" t="s">
        <v>25</v>
      </c>
      <c r="CC111" s="18">
        <f t="shared" si="28"/>
        <v>137</v>
      </c>
      <c r="CD111" s="16" t="str">
        <f t="shared" si="31"/>
        <v>7B010189AB012800650066006700680069006A006B006C006D006E00C900CA00CB00CC00CD00CE00CF00D000D100D2012D012E012F0130013101320133013401350000019101920193019401950196019701980199019A000000000000000000000000000000000000000000000000000000000000000000000000000000000000000000000000507D</v>
      </c>
      <c r="CE111" s="95">
        <v>110</v>
      </c>
      <c r="CF111" s="21"/>
      <c r="CG111" s="18" t="str">
        <f t="shared" si="32"/>
        <v>00</v>
      </c>
      <c r="CH111" s="18">
        <f t="shared" si="33"/>
        <v>0</v>
      </c>
      <c r="CI111" s="20"/>
      <c r="CJ111" s="21"/>
    </row>
    <row r="112" spans="1:88" ht="49.5">
      <c r="A112" s="27"/>
      <c r="B112" s="170"/>
      <c r="C112" s="167" t="s">
        <v>603</v>
      </c>
      <c r="D112" s="104"/>
      <c r="E112" s="16">
        <v>2</v>
      </c>
      <c r="F112" s="101" t="str">
        <f t="shared" si="41"/>
        <v>01516</v>
      </c>
      <c r="G112" s="25" t="s">
        <v>527</v>
      </c>
      <c r="H112" s="18" t="s">
        <v>18</v>
      </c>
      <c r="I112" s="18">
        <v>1</v>
      </c>
      <c r="J112" s="18">
        <v>1</v>
      </c>
      <c r="K112" s="18">
        <v>89</v>
      </c>
      <c r="L112" s="18" t="s">
        <v>530</v>
      </c>
      <c r="M112" s="18">
        <v>1</v>
      </c>
      <c r="N112" s="18">
        <v>28</v>
      </c>
      <c r="O112" s="19">
        <v>65</v>
      </c>
      <c r="P112" s="19">
        <v>66</v>
      </c>
      <c r="Q112" s="19">
        <v>67</v>
      </c>
      <c r="R112" s="19">
        <v>68</v>
      </c>
      <c r="S112" s="19">
        <v>69</v>
      </c>
      <c r="T112" s="19" t="s">
        <v>507</v>
      </c>
      <c r="U112" s="19" t="s">
        <v>508</v>
      </c>
      <c r="V112" s="19" t="s">
        <v>509</v>
      </c>
      <c r="W112" s="19" t="s">
        <v>510</v>
      </c>
      <c r="X112" s="19" t="s">
        <v>511</v>
      </c>
      <c r="Y112" s="19" t="s">
        <v>512</v>
      </c>
      <c r="Z112" s="19" t="s">
        <v>513</v>
      </c>
      <c r="AA112" s="19" t="s">
        <v>514</v>
      </c>
      <c r="AB112" s="19" t="s">
        <v>515</v>
      </c>
      <c r="AC112" s="19" t="s">
        <v>516</v>
      </c>
      <c r="AD112" s="19" t="s">
        <v>517</v>
      </c>
      <c r="AE112" s="19" t="s">
        <v>518</v>
      </c>
      <c r="AF112" s="19" t="s">
        <v>519</v>
      </c>
      <c r="AG112" s="19" t="s">
        <v>520</v>
      </c>
      <c r="AH112" s="19" t="s">
        <v>521</v>
      </c>
      <c r="AI112" s="19" t="s">
        <v>522</v>
      </c>
      <c r="AJ112" s="19" t="s">
        <v>523</v>
      </c>
      <c r="AK112" s="19" t="s">
        <v>524</v>
      </c>
      <c r="AL112" s="19">
        <v>130</v>
      </c>
      <c r="AM112" s="19">
        <v>131</v>
      </c>
      <c r="AN112" s="19">
        <v>132</v>
      </c>
      <c r="AO112" s="19">
        <v>133</v>
      </c>
      <c r="AP112" s="19">
        <v>134</v>
      </c>
      <c r="AQ112" s="19">
        <v>135</v>
      </c>
      <c r="AR112" s="26" t="str">
        <f t="shared" ref="AR112:AR113" si="48">G112</f>
        <v>05EC</v>
      </c>
      <c r="AS112" s="19">
        <v>191</v>
      </c>
      <c r="AT112" s="19">
        <v>192</v>
      </c>
      <c r="AU112" s="19">
        <v>193</v>
      </c>
      <c r="AV112" s="19">
        <v>194</v>
      </c>
      <c r="AW112" s="19">
        <v>195</v>
      </c>
      <c r="AX112" s="19">
        <v>196</v>
      </c>
      <c r="AY112" s="19">
        <v>197</v>
      </c>
      <c r="AZ112" s="19">
        <v>198</v>
      </c>
      <c r="BA112" s="19">
        <v>199</v>
      </c>
      <c r="BB112" s="19" t="s">
        <v>525</v>
      </c>
      <c r="BC112" s="19">
        <v>0</v>
      </c>
      <c r="BD112" s="19">
        <v>0</v>
      </c>
      <c r="BE112" s="19">
        <v>0</v>
      </c>
      <c r="BF112" s="19">
        <v>0</v>
      </c>
      <c r="BG112" s="19">
        <v>0</v>
      </c>
      <c r="BH112" s="19">
        <v>0</v>
      </c>
      <c r="BI112" s="19">
        <v>0</v>
      </c>
      <c r="BJ112" s="19">
        <v>0</v>
      </c>
      <c r="BK112" s="19">
        <v>0</v>
      </c>
      <c r="BL112" s="19">
        <v>0</v>
      </c>
      <c r="BM112" s="19">
        <v>0</v>
      </c>
      <c r="BN112" s="19">
        <v>0</v>
      </c>
      <c r="BO112" s="19">
        <v>0</v>
      </c>
      <c r="BP112" s="19">
        <v>0</v>
      </c>
      <c r="BQ112" s="19">
        <v>0</v>
      </c>
      <c r="BR112" s="19">
        <v>0</v>
      </c>
      <c r="BS112" s="19">
        <v>0</v>
      </c>
      <c r="BT112" s="19">
        <v>0</v>
      </c>
      <c r="BU112" s="19">
        <v>0</v>
      </c>
      <c r="BV112" s="19">
        <v>0</v>
      </c>
      <c r="BW112" s="19">
        <v>0</v>
      </c>
      <c r="BX112" s="19">
        <v>0</v>
      </c>
      <c r="BY112" s="19">
        <v>0</v>
      </c>
      <c r="BZ112" s="19">
        <v>0</v>
      </c>
      <c r="CA112" s="18" t="str">
        <f t="shared" si="30"/>
        <v>44</v>
      </c>
      <c r="CB112" s="18" t="s">
        <v>25</v>
      </c>
      <c r="CC112" s="18">
        <f t="shared" si="28"/>
        <v>137</v>
      </c>
      <c r="CD112" s="16" t="str">
        <f t="shared" si="31"/>
        <v>7B010189AB012800650066006700680069006A006B006C006D006E00C900CA00CB00CC00CD00CE00CF00D000D100D2012D012E012F01300131013201330134013505EC019101920193019401950196019701980199019A000000000000000000000000000000000000000000000000000000000000000000000000000000000000000000000000447D</v>
      </c>
      <c r="CE112" s="95">
        <v>111</v>
      </c>
      <c r="CF112" s="21"/>
      <c r="CG112" s="18" t="str">
        <f t="shared" si="32"/>
        <v>00</v>
      </c>
      <c r="CH112" s="18">
        <f t="shared" si="33"/>
        <v>0</v>
      </c>
      <c r="CI112" s="20"/>
      <c r="CJ112" s="21"/>
    </row>
    <row r="113" spans="1:88" ht="49.5">
      <c r="A113" s="27"/>
      <c r="B113" s="171"/>
      <c r="C113" s="168"/>
      <c r="D113" s="104"/>
      <c r="E113" s="16">
        <v>3</v>
      </c>
      <c r="F113" s="101" t="str">
        <f t="shared" si="41"/>
        <v>65535</v>
      </c>
      <c r="G113" s="25" t="s">
        <v>72</v>
      </c>
      <c r="H113" s="18" t="s">
        <v>18</v>
      </c>
      <c r="I113" s="18">
        <v>1</v>
      </c>
      <c r="J113" s="18">
        <v>1</v>
      </c>
      <c r="K113" s="18">
        <v>89</v>
      </c>
      <c r="L113" s="18" t="s">
        <v>530</v>
      </c>
      <c r="M113" s="18">
        <v>1</v>
      </c>
      <c r="N113" s="18">
        <v>28</v>
      </c>
      <c r="O113" s="19">
        <v>65</v>
      </c>
      <c r="P113" s="19">
        <v>66</v>
      </c>
      <c r="Q113" s="19">
        <v>67</v>
      </c>
      <c r="R113" s="19">
        <v>68</v>
      </c>
      <c r="S113" s="19">
        <v>69</v>
      </c>
      <c r="T113" s="19" t="s">
        <v>507</v>
      </c>
      <c r="U113" s="19" t="s">
        <v>508</v>
      </c>
      <c r="V113" s="19" t="s">
        <v>509</v>
      </c>
      <c r="W113" s="19" t="s">
        <v>510</v>
      </c>
      <c r="X113" s="19" t="s">
        <v>511</v>
      </c>
      <c r="Y113" s="19" t="s">
        <v>512</v>
      </c>
      <c r="Z113" s="19" t="s">
        <v>513</v>
      </c>
      <c r="AA113" s="19" t="s">
        <v>514</v>
      </c>
      <c r="AB113" s="19" t="s">
        <v>515</v>
      </c>
      <c r="AC113" s="19" t="s">
        <v>516</v>
      </c>
      <c r="AD113" s="19" t="s">
        <v>517</v>
      </c>
      <c r="AE113" s="19" t="s">
        <v>518</v>
      </c>
      <c r="AF113" s="19" t="s">
        <v>519</v>
      </c>
      <c r="AG113" s="19" t="s">
        <v>520</v>
      </c>
      <c r="AH113" s="19" t="s">
        <v>521</v>
      </c>
      <c r="AI113" s="19" t="s">
        <v>522</v>
      </c>
      <c r="AJ113" s="19" t="s">
        <v>523</v>
      </c>
      <c r="AK113" s="19" t="s">
        <v>524</v>
      </c>
      <c r="AL113" s="19">
        <v>130</v>
      </c>
      <c r="AM113" s="19">
        <v>131</v>
      </c>
      <c r="AN113" s="19">
        <v>132</v>
      </c>
      <c r="AO113" s="19">
        <v>133</v>
      </c>
      <c r="AP113" s="19">
        <v>134</v>
      </c>
      <c r="AQ113" s="19">
        <v>135</v>
      </c>
      <c r="AR113" s="26" t="str">
        <f t="shared" si="48"/>
        <v>FFFF</v>
      </c>
      <c r="AS113" s="19">
        <v>191</v>
      </c>
      <c r="AT113" s="19">
        <v>192</v>
      </c>
      <c r="AU113" s="19">
        <v>193</v>
      </c>
      <c r="AV113" s="19">
        <v>194</v>
      </c>
      <c r="AW113" s="19">
        <v>195</v>
      </c>
      <c r="AX113" s="19">
        <v>196</v>
      </c>
      <c r="AY113" s="19">
        <v>197</v>
      </c>
      <c r="AZ113" s="19">
        <v>198</v>
      </c>
      <c r="BA113" s="19">
        <v>199</v>
      </c>
      <c r="BB113" s="19" t="s">
        <v>525</v>
      </c>
      <c r="BC113" s="19">
        <v>0</v>
      </c>
      <c r="BD113" s="19">
        <v>0</v>
      </c>
      <c r="BE113" s="19">
        <v>0</v>
      </c>
      <c r="BF113" s="19">
        <v>0</v>
      </c>
      <c r="BG113" s="19">
        <v>0</v>
      </c>
      <c r="BH113" s="19">
        <v>0</v>
      </c>
      <c r="BI113" s="19">
        <v>0</v>
      </c>
      <c r="BJ113" s="19">
        <v>0</v>
      </c>
      <c r="BK113" s="19">
        <v>0</v>
      </c>
      <c r="BL113" s="19">
        <v>0</v>
      </c>
      <c r="BM113" s="19">
        <v>0</v>
      </c>
      <c r="BN113" s="19">
        <v>0</v>
      </c>
      <c r="BO113" s="19">
        <v>0</v>
      </c>
      <c r="BP113" s="19">
        <v>0</v>
      </c>
      <c r="BQ113" s="19">
        <v>0</v>
      </c>
      <c r="BR113" s="19">
        <v>0</v>
      </c>
      <c r="BS113" s="19">
        <v>0</v>
      </c>
      <c r="BT113" s="19">
        <v>0</v>
      </c>
      <c r="BU113" s="19">
        <v>0</v>
      </c>
      <c r="BV113" s="19">
        <v>0</v>
      </c>
      <c r="BW113" s="19">
        <v>0</v>
      </c>
      <c r="BX113" s="19">
        <v>0</v>
      </c>
      <c r="BY113" s="19">
        <v>0</v>
      </c>
      <c r="BZ113" s="19">
        <v>0</v>
      </c>
      <c r="CA113" s="18" t="str">
        <f t="shared" si="30"/>
        <v>55</v>
      </c>
      <c r="CB113" s="18" t="s">
        <v>25</v>
      </c>
      <c r="CC113" s="18">
        <f t="shared" si="28"/>
        <v>137</v>
      </c>
      <c r="CD113" s="16" t="str">
        <f t="shared" si="31"/>
        <v>7B010189AB012800650066006700680069006A006B006C006D006E00C900CA00CB00CC00CD00CE00CF00D000D100D2012D012E012F013001310132013301340135FFFF019101920193019401950196019701980199019A000000000000000000000000000000000000000000000000000000000000000000000000000000000000000000000000557D</v>
      </c>
      <c r="CE113" s="95">
        <v>112</v>
      </c>
      <c r="CF113" s="21"/>
      <c r="CG113" s="18" t="str">
        <f t="shared" si="32"/>
        <v>00</v>
      </c>
      <c r="CH113" s="18">
        <f t="shared" si="33"/>
        <v>0</v>
      </c>
      <c r="CI113" s="20"/>
      <c r="CJ113" s="21"/>
    </row>
    <row r="114" spans="1:88" ht="49.5">
      <c r="A114" s="27"/>
      <c r="B114" s="169">
        <v>67</v>
      </c>
      <c r="C114" s="105" t="s">
        <v>531</v>
      </c>
      <c r="D114" s="104" t="s">
        <v>737</v>
      </c>
      <c r="E114" s="16">
        <v>1</v>
      </c>
      <c r="F114" s="101" t="str">
        <f t="shared" si="41"/>
        <v>00000</v>
      </c>
      <c r="G114" s="25">
        <v>0</v>
      </c>
      <c r="H114" s="18" t="s">
        <v>18</v>
      </c>
      <c r="I114" s="18">
        <v>1</v>
      </c>
      <c r="J114" s="18">
        <v>1</v>
      </c>
      <c r="K114" s="18">
        <v>89</v>
      </c>
      <c r="L114" s="18" t="s">
        <v>530</v>
      </c>
      <c r="M114" s="18">
        <v>1</v>
      </c>
      <c r="N114" s="18">
        <v>28</v>
      </c>
      <c r="O114" s="19">
        <v>65</v>
      </c>
      <c r="P114" s="19">
        <v>66</v>
      </c>
      <c r="Q114" s="19">
        <v>67</v>
      </c>
      <c r="R114" s="19">
        <v>68</v>
      </c>
      <c r="S114" s="19">
        <v>69</v>
      </c>
      <c r="T114" s="19" t="s">
        <v>507</v>
      </c>
      <c r="U114" s="19" t="s">
        <v>508</v>
      </c>
      <c r="V114" s="19" t="s">
        <v>509</v>
      </c>
      <c r="W114" s="19" t="s">
        <v>510</v>
      </c>
      <c r="X114" s="19" t="s">
        <v>511</v>
      </c>
      <c r="Y114" s="19" t="s">
        <v>512</v>
      </c>
      <c r="Z114" s="19" t="s">
        <v>513</v>
      </c>
      <c r="AA114" s="19" t="s">
        <v>514</v>
      </c>
      <c r="AB114" s="19" t="s">
        <v>515</v>
      </c>
      <c r="AC114" s="19" t="s">
        <v>516</v>
      </c>
      <c r="AD114" s="19" t="s">
        <v>517</v>
      </c>
      <c r="AE114" s="19" t="s">
        <v>518</v>
      </c>
      <c r="AF114" s="19" t="s">
        <v>519</v>
      </c>
      <c r="AG114" s="19" t="s">
        <v>520</v>
      </c>
      <c r="AH114" s="19" t="s">
        <v>521</v>
      </c>
      <c r="AI114" s="19" t="s">
        <v>522</v>
      </c>
      <c r="AJ114" s="19" t="s">
        <v>523</v>
      </c>
      <c r="AK114" s="19" t="s">
        <v>524</v>
      </c>
      <c r="AL114" s="19">
        <v>130</v>
      </c>
      <c r="AM114" s="19">
        <v>131</v>
      </c>
      <c r="AN114" s="19">
        <v>132</v>
      </c>
      <c r="AO114" s="19">
        <v>133</v>
      </c>
      <c r="AP114" s="19">
        <v>134</v>
      </c>
      <c r="AQ114" s="19">
        <v>135</v>
      </c>
      <c r="AR114" s="19">
        <v>136</v>
      </c>
      <c r="AS114" s="26">
        <f>G114</f>
        <v>0</v>
      </c>
      <c r="AT114" s="19">
        <v>192</v>
      </c>
      <c r="AU114" s="19">
        <v>193</v>
      </c>
      <c r="AV114" s="19">
        <v>194</v>
      </c>
      <c r="AW114" s="19">
        <v>195</v>
      </c>
      <c r="AX114" s="19">
        <v>196</v>
      </c>
      <c r="AY114" s="19">
        <v>197</v>
      </c>
      <c r="AZ114" s="19">
        <v>198</v>
      </c>
      <c r="BA114" s="19">
        <v>199</v>
      </c>
      <c r="BB114" s="19" t="s">
        <v>525</v>
      </c>
      <c r="BC114" s="19">
        <v>0</v>
      </c>
      <c r="BD114" s="19">
        <v>0</v>
      </c>
      <c r="BE114" s="19">
        <v>0</v>
      </c>
      <c r="BF114" s="19">
        <v>0</v>
      </c>
      <c r="BG114" s="19">
        <v>0</v>
      </c>
      <c r="BH114" s="19">
        <v>0</v>
      </c>
      <c r="BI114" s="19">
        <v>0</v>
      </c>
      <c r="BJ114" s="19">
        <v>0</v>
      </c>
      <c r="BK114" s="19">
        <v>0</v>
      </c>
      <c r="BL114" s="19">
        <v>0</v>
      </c>
      <c r="BM114" s="19">
        <v>0</v>
      </c>
      <c r="BN114" s="19">
        <v>0</v>
      </c>
      <c r="BO114" s="19">
        <v>0</v>
      </c>
      <c r="BP114" s="19">
        <v>0</v>
      </c>
      <c r="BQ114" s="19">
        <v>0</v>
      </c>
      <c r="BR114" s="19">
        <v>0</v>
      </c>
      <c r="BS114" s="19">
        <v>0</v>
      </c>
      <c r="BT114" s="19">
        <v>0</v>
      </c>
      <c r="BU114" s="19">
        <v>0</v>
      </c>
      <c r="BV114" s="19">
        <v>0</v>
      </c>
      <c r="BW114" s="19">
        <v>0</v>
      </c>
      <c r="BX114" s="19">
        <v>0</v>
      </c>
      <c r="BY114" s="19">
        <v>0</v>
      </c>
      <c r="BZ114" s="19">
        <v>0</v>
      </c>
      <c r="CA114" s="18" t="str">
        <f t="shared" si="30"/>
        <v>15</v>
      </c>
      <c r="CB114" s="18" t="s">
        <v>25</v>
      </c>
      <c r="CC114" s="18">
        <f t="shared" si="28"/>
        <v>137</v>
      </c>
      <c r="CD114" s="16" t="str">
        <f t="shared" si="31"/>
        <v>7B010189AB012800650066006700680069006A006B006C006D006E00C900CA00CB00CC00CD00CE00CF00D000D100D2012D012E012F0130013101320133013401350136000001920193019401950196019701980199019A000000000000000000000000000000000000000000000000000000000000000000000000000000000000000000000000157D</v>
      </c>
      <c r="CE114" s="95">
        <v>113</v>
      </c>
      <c r="CF114" s="21"/>
      <c r="CG114" s="18" t="str">
        <f t="shared" si="32"/>
        <v>00</v>
      </c>
      <c r="CH114" s="18">
        <f t="shared" si="33"/>
        <v>0</v>
      </c>
      <c r="CI114" s="20"/>
      <c r="CJ114" s="21"/>
    </row>
    <row r="115" spans="1:88" ht="49.5">
      <c r="A115" s="27"/>
      <c r="B115" s="170"/>
      <c r="C115" s="167" t="s">
        <v>604</v>
      </c>
      <c r="D115" s="104"/>
      <c r="E115" s="16">
        <v>2</v>
      </c>
      <c r="F115" s="101" t="str">
        <f t="shared" si="41"/>
        <v>01516</v>
      </c>
      <c r="G115" s="25" t="s">
        <v>527</v>
      </c>
      <c r="H115" s="18" t="s">
        <v>18</v>
      </c>
      <c r="I115" s="18">
        <v>1</v>
      </c>
      <c r="J115" s="18">
        <v>1</v>
      </c>
      <c r="K115" s="18">
        <v>89</v>
      </c>
      <c r="L115" s="18" t="s">
        <v>530</v>
      </c>
      <c r="M115" s="18">
        <v>1</v>
      </c>
      <c r="N115" s="18">
        <v>28</v>
      </c>
      <c r="O115" s="19">
        <v>65</v>
      </c>
      <c r="P115" s="19">
        <v>66</v>
      </c>
      <c r="Q115" s="19">
        <v>67</v>
      </c>
      <c r="R115" s="19">
        <v>68</v>
      </c>
      <c r="S115" s="19">
        <v>69</v>
      </c>
      <c r="T115" s="19" t="s">
        <v>507</v>
      </c>
      <c r="U115" s="19" t="s">
        <v>508</v>
      </c>
      <c r="V115" s="19" t="s">
        <v>509</v>
      </c>
      <c r="W115" s="19" t="s">
        <v>510</v>
      </c>
      <c r="X115" s="19" t="s">
        <v>511</v>
      </c>
      <c r="Y115" s="19" t="s">
        <v>512</v>
      </c>
      <c r="Z115" s="19" t="s">
        <v>513</v>
      </c>
      <c r="AA115" s="19" t="s">
        <v>514</v>
      </c>
      <c r="AB115" s="19" t="s">
        <v>515</v>
      </c>
      <c r="AC115" s="19" t="s">
        <v>516</v>
      </c>
      <c r="AD115" s="19" t="s">
        <v>517</v>
      </c>
      <c r="AE115" s="19" t="s">
        <v>518</v>
      </c>
      <c r="AF115" s="19" t="s">
        <v>519</v>
      </c>
      <c r="AG115" s="19" t="s">
        <v>520</v>
      </c>
      <c r="AH115" s="19" t="s">
        <v>521</v>
      </c>
      <c r="AI115" s="19" t="s">
        <v>522</v>
      </c>
      <c r="AJ115" s="19" t="s">
        <v>523</v>
      </c>
      <c r="AK115" s="19" t="s">
        <v>524</v>
      </c>
      <c r="AL115" s="19">
        <v>130</v>
      </c>
      <c r="AM115" s="19">
        <v>131</v>
      </c>
      <c r="AN115" s="19">
        <v>132</v>
      </c>
      <c r="AO115" s="19">
        <v>133</v>
      </c>
      <c r="AP115" s="19">
        <v>134</v>
      </c>
      <c r="AQ115" s="19">
        <v>135</v>
      </c>
      <c r="AR115" s="19">
        <v>136</v>
      </c>
      <c r="AS115" s="26" t="str">
        <f t="shared" ref="AS115:AS116" si="49">G115</f>
        <v>05EC</v>
      </c>
      <c r="AT115" s="19">
        <v>192</v>
      </c>
      <c r="AU115" s="19">
        <v>193</v>
      </c>
      <c r="AV115" s="19">
        <v>194</v>
      </c>
      <c r="AW115" s="19">
        <v>195</v>
      </c>
      <c r="AX115" s="19">
        <v>196</v>
      </c>
      <c r="AY115" s="19">
        <v>197</v>
      </c>
      <c r="AZ115" s="19">
        <v>198</v>
      </c>
      <c r="BA115" s="19">
        <v>199</v>
      </c>
      <c r="BB115" s="19" t="s">
        <v>525</v>
      </c>
      <c r="BC115" s="19">
        <v>0</v>
      </c>
      <c r="BD115" s="19">
        <v>0</v>
      </c>
      <c r="BE115" s="19">
        <v>0</v>
      </c>
      <c r="BF115" s="19">
        <v>0</v>
      </c>
      <c r="BG115" s="19">
        <v>0</v>
      </c>
      <c r="BH115" s="19">
        <v>0</v>
      </c>
      <c r="BI115" s="19">
        <v>0</v>
      </c>
      <c r="BJ115" s="19">
        <v>0</v>
      </c>
      <c r="BK115" s="19">
        <v>0</v>
      </c>
      <c r="BL115" s="19">
        <v>0</v>
      </c>
      <c r="BM115" s="19">
        <v>0</v>
      </c>
      <c r="BN115" s="19">
        <v>0</v>
      </c>
      <c r="BO115" s="19">
        <v>0</v>
      </c>
      <c r="BP115" s="19">
        <v>0</v>
      </c>
      <c r="BQ115" s="19">
        <v>0</v>
      </c>
      <c r="BR115" s="19">
        <v>0</v>
      </c>
      <c r="BS115" s="19">
        <v>0</v>
      </c>
      <c r="BT115" s="19">
        <v>0</v>
      </c>
      <c r="BU115" s="19">
        <v>0</v>
      </c>
      <c r="BV115" s="19">
        <v>0</v>
      </c>
      <c r="BW115" s="19">
        <v>0</v>
      </c>
      <c r="BX115" s="19">
        <v>0</v>
      </c>
      <c r="BY115" s="19">
        <v>0</v>
      </c>
      <c r="BZ115" s="19">
        <v>0</v>
      </c>
      <c r="CA115" s="18" t="str">
        <f t="shared" si="30"/>
        <v>01</v>
      </c>
      <c r="CB115" s="18" t="s">
        <v>25</v>
      </c>
      <c r="CC115" s="18">
        <f t="shared" si="28"/>
        <v>137</v>
      </c>
      <c r="CD115" s="16" t="str">
        <f t="shared" si="31"/>
        <v>7B010189AB012800650066006700680069006A006B006C006D006E00C900CA00CB00CC00CD00CE00CF00D000D100D2012D012E012F013001310132013301340135013605EC01920193019401950196019701980199019A000000000000000000000000000000000000000000000000000000000000000000000000000000000000000000000000017D</v>
      </c>
      <c r="CE115" s="95">
        <v>114</v>
      </c>
      <c r="CF115" s="21"/>
      <c r="CG115" s="18" t="str">
        <f t="shared" si="32"/>
        <v>00</v>
      </c>
      <c r="CH115" s="18">
        <f t="shared" si="33"/>
        <v>0</v>
      </c>
      <c r="CI115" s="20"/>
      <c r="CJ115" s="21"/>
    </row>
    <row r="116" spans="1:88" ht="49.5">
      <c r="A116" s="27"/>
      <c r="B116" s="171"/>
      <c r="C116" s="168"/>
      <c r="D116" s="104"/>
      <c r="E116" s="16">
        <v>3</v>
      </c>
      <c r="F116" s="101" t="str">
        <f t="shared" si="41"/>
        <v>65535</v>
      </c>
      <c r="G116" s="25" t="s">
        <v>72</v>
      </c>
      <c r="H116" s="18" t="s">
        <v>18</v>
      </c>
      <c r="I116" s="18">
        <v>1</v>
      </c>
      <c r="J116" s="18">
        <v>1</v>
      </c>
      <c r="K116" s="18">
        <v>89</v>
      </c>
      <c r="L116" s="18" t="s">
        <v>530</v>
      </c>
      <c r="M116" s="18">
        <v>1</v>
      </c>
      <c r="N116" s="18">
        <v>28</v>
      </c>
      <c r="O116" s="19">
        <v>65</v>
      </c>
      <c r="P116" s="19">
        <v>66</v>
      </c>
      <c r="Q116" s="19">
        <v>67</v>
      </c>
      <c r="R116" s="19">
        <v>68</v>
      </c>
      <c r="S116" s="19">
        <v>69</v>
      </c>
      <c r="T116" s="19" t="s">
        <v>507</v>
      </c>
      <c r="U116" s="19" t="s">
        <v>508</v>
      </c>
      <c r="V116" s="19" t="s">
        <v>509</v>
      </c>
      <c r="W116" s="19" t="s">
        <v>510</v>
      </c>
      <c r="X116" s="19" t="s">
        <v>511</v>
      </c>
      <c r="Y116" s="19" t="s">
        <v>512</v>
      </c>
      <c r="Z116" s="19" t="s">
        <v>513</v>
      </c>
      <c r="AA116" s="19" t="s">
        <v>514</v>
      </c>
      <c r="AB116" s="19" t="s">
        <v>515</v>
      </c>
      <c r="AC116" s="19" t="s">
        <v>516</v>
      </c>
      <c r="AD116" s="19" t="s">
        <v>517</v>
      </c>
      <c r="AE116" s="19" t="s">
        <v>518</v>
      </c>
      <c r="AF116" s="19" t="s">
        <v>519</v>
      </c>
      <c r="AG116" s="19" t="s">
        <v>520</v>
      </c>
      <c r="AH116" s="19" t="s">
        <v>521</v>
      </c>
      <c r="AI116" s="19" t="s">
        <v>522</v>
      </c>
      <c r="AJ116" s="19" t="s">
        <v>523</v>
      </c>
      <c r="AK116" s="19" t="s">
        <v>524</v>
      </c>
      <c r="AL116" s="19">
        <v>130</v>
      </c>
      <c r="AM116" s="19">
        <v>131</v>
      </c>
      <c r="AN116" s="19">
        <v>132</v>
      </c>
      <c r="AO116" s="19">
        <v>133</v>
      </c>
      <c r="AP116" s="19">
        <v>134</v>
      </c>
      <c r="AQ116" s="19">
        <v>135</v>
      </c>
      <c r="AR116" s="19">
        <v>136</v>
      </c>
      <c r="AS116" s="26" t="str">
        <f t="shared" si="49"/>
        <v>FFFF</v>
      </c>
      <c r="AT116" s="19">
        <v>192</v>
      </c>
      <c r="AU116" s="19">
        <v>193</v>
      </c>
      <c r="AV116" s="19">
        <v>194</v>
      </c>
      <c r="AW116" s="19">
        <v>195</v>
      </c>
      <c r="AX116" s="19">
        <v>196</v>
      </c>
      <c r="AY116" s="19">
        <v>197</v>
      </c>
      <c r="AZ116" s="19">
        <v>198</v>
      </c>
      <c r="BA116" s="19">
        <v>199</v>
      </c>
      <c r="BB116" s="19" t="s">
        <v>525</v>
      </c>
      <c r="BC116" s="19">
        <v>0</v>
      </c>
      <c r="BD116" s="19">
        <v>0</v>
      </c>
      <c r="BE116" s="19">
        <v>0</v>
      </c>
      <c r="BF116" s="19">
        <v>0</v>
      </c>
      <c r="BG116" s="19">
        <v>0</v>
      </c>
      <c r="BH116" s="19">
        <v>0</v>
      </c>
      <c r="BI116" s="19">
        <v>0</v>
      </c>
      <c r="BJ116" s="19">
        <v>0</v>
      </c>
      <c r="BK116" s="19">
        <v>0</v>
      </c>
      <c r="BL116" s="19">
        <v>0</v>
      </c>
      <c r="BM116" s="19">
        <v>0</v>
      </c>
      <c r="BN116" s="19">
        <v>0</v>
      </c>
      <c r="BO116" s="19">
        <v>0</v>
      </c>
      <c r="BP116" s="19">
        <v>0</v>
      </c>
      <c r="BQ116" s="19">
        <v>0</v>
      </c>
      <c r="BR116" s="19">
        <v>0</v>
      </c>
      <c r="BS116" s="19">
        <v>0</v>
      </c>
      <c r="BT116" s="19">
        <v>0</v>
      </c>
      <c r="BU116" s="19">
        <v>0</v>
      </c>
      <c r="BV116" s="19">
        <v>0</v>
      </c>
      <c r="BW116" s="19">
        <v>0</v>
      </c>
      <c r="BX116" s="19">
        <v>0</v>
      </c>
      <c r="BY116" s="19">
        <v>0</v>
      </c>
      <c r="BZ116" s="19">
        <v>0</v>
      </c>
      <c r="CA116" s="18" t="str">
        <f t="shared" si="30"/>
        <v>14</v>
      </c>
      <c r="CB116" s="18" t="s">
        <v>25</v>
      </c>
      <c r="CC116" s="18">
        <f t="shared" si="28"/>
        <v>137</v>
      </c>
      <c r="CD116" s="16" t="str">
        <f t="shared" si="31"/>
        <v>7B010189AB012800650066006700680069006A006B006C006D006E00C900CA00CB00CC00CD00CE00CF00D000D100D2012D012E012F0130013101320133013401350136FFFF01920193019401950196019701980199019A000000000000000000000000000000000000000000000000000000000000000000000000000000000000000000000000147D</v>
      </c>
      <c r="CE116" s="95">
        <v>115</v>
      </c>
      <c r="CF116" s="21"/>
      <c r="CG116" s="18" t="str">
        <f t="shared" si="32"/>
        <v>00</v>
      </c>
      <c r="CH116" s="18">
        <f t="shared" si="33"/>
        <v>0</v>
      </c>
      <c r="CI116" s="20"/>
      <c r="CJ116" s="21"/>
    </row>
    <row r="117" spans="1:88" ht="49.5">
      <c r="A117" s="27"/>
      <c r="B117" s="169">
        <v>69</v>
      </c>
      <c r="C117" s="105" t="s">
        <v>531</v>
      </c>
      <c r="D117" s="104" t="s">
        <v>737</v>
      </c>
      <c r="E117" s="16">
        <v>1</v>
      </c>
      <c r="F117" s="101" t="str">
        <f t="shared" si="41"/>
        <v>00000</v>
      </c>
      <c r="G117" s="25">
        <v>0</v>
      </c>
      <c r="H117" s="18" t="s">
        <v>18</v>
      </c>
      <c r="I117" s="18">
        <v>1</v>
      </c>
      <c r="J117" s="18">
        <v>1</v>
      </c>
      <c r="K117" s="18">
        <v>89</v>
      </c>
      <c r="L117" s="18" t="s">
        <v>530</v>
      </c>
      <c r="M117" s="18">
        <v>1</v>
      </c>
      <c r="N117" s="18">
        <v>28</v>
      </c>
      <c r="O117" s="19">
        <v>65</v>
      </c>
      <c r="P117" s="19">
        <v>66</v>
      </c>
      <c r="Q117" s="19">
        <v>67</v>
      </c>
      <c r="R117" s="19">
        <v>68</v>
      </c>
      <c r="S117" s="19">
        <v>69</v>
      </c>
      <c r="T117" s="19" t="s">
        <v>507</v>
      </c>
      <c r="U117" s="19" t="s">
        <v>508</v>
      </c>
      <c r="V117" s="19" t="s">
        <v>509</v>
      </c>
      <c r="W117" s="19" t="s">
        <v>510</v>
      </c>
      <c r="X117" s="19" t="s">
        <v>511</v>
      </c>
      <c r="Y117" s="19" t="s">
        <v>512</v>
      </c>
      <c r="Z117" s="19" t="s">
        <v>513</v>
      </c>
      <c r="AA117" s="19" t="s">
        <v>514</v>
      </c>
      <c r="AB117" s="19" t="s">
        <v>515</v>
      </c>
      <c r="AC117" s="19" t="s">
        <v>516</v>
      </c>
      <c r="AD117" s="19" t="s">
        <v>517</v>
      </c>
      <c r="AE117" s="19" t="s">
        <v>518</v>
      </c>
      <c r="AF117" s="19" t="s">
        <v>519</v>
      </c>
      <c r="AG117" s="19" t="s">
        <v>520</v>
      </c>
      <c r="AH117" s="19" t="s">
        <v>521</v>
      </c>
      <c r="AI117" s="19" t="s">
        <v>522</v>
      </c>
      <c r="AJ117" s="19" t="s">
        <v>523</v>
      </c>
      <c r="AK117" s="19" t="s">
        <v>524</v>
      </c>
      <c r="AL117" s="19">
        <v>130</v>
      </c>
      <c r="AM117" s="19">
        <v>131</v>
      </c>
      <c r="AN117" s="19">
        <v>132</v>
      </c>
      <c r="AO117" s="19">
        <v>133</v>
      </c>
      <c r="AP117" s="19">
        <v>134</v>
      </c>
      <c r="AQ117" s="19">
        <v>135</v>
      </c>
      <c r="AR117" s="19">
        <v>136</v>
      </c>
      <c r="AS117" s="19">
        <v>191</v>
      </c>
      <c r="AT117" s="26">
        <f>G117</f>
        <v>0</v>
      </c>
      <c r="AU117" s="19">
        <v>193</v>
      </c>
      <c r="AV117" s="19">
        <v>194</v>
      </c>
      <c r="AW117" s="19">
        <v>195</v>
      </c>
      <c r="AX117" s="19">
        <v>196</v>
      </c>
      <c r="AY117" s="19">
        <v>197</v>
      </c>
      <c r="AZ117" s="19">
        <v>198</v>
      </c>
      <c r="BA117" s="19">
        <v>199</v>
      </c>
      <c r="BB117" s="19" t="s">
        <v>525</v>
      </c>
      <c r="BC117" s="19">
        <v>0</v>
      </c>
      <c r="BD117" s="19">
        <v>0</v>
      </c>
      <c r="BE117" s="19">
        <v>0</v>
      </c>
      <c r="BF117" s="19">
        <v>0</v>
      </c>
      <c r="BG117" s="19">
        <v>0</v>
      </c>
      <c r="BH117" s="19">
        <v>0</v>
      </c>
      <c r="BI117" s="19">
        <v>0</v>
      </c>
      <c r="BJ117" s="19">
        <v>0</v>
      </c>
      <c r="BK117" s="19">
        <v>0</v>
      </c>
      <c r="BL117" s="19">
        <v>0</v>
      </c>
      <c r="BM117" s="19">
        <v>0</v>
      </c>
      <c r="BN117" s="19">
        <v>0</v>
      </c>
      <c r="BO117" s="19">
        <v>0</v>
      </c>
      <c r="BP117" s="19">
        <v>0</v>
      </c>
      <c r="BQ117" s="19">
        <v>0</v>
      </c>
      <c r="BR117" s="19">
        <v>0</v>
      </c>
      <c r="BS117" s="19">
        <v>0</v>
      </c>
      <c r="BT117" s="19">
        <v>0</v>
      </c>
      <c r="BU117" s="19">
        <v>0</v>
      </c>
      <c r="BV117" s="19">
        <v>0</v>
      </c>
      <c r="BW117" s="19">
        <v>0</v>
      </c>
      <c r="BX117" s="19">
        <v>0</v>
      </c>
      <c r="BY117" s="19">
        <v>0</v>
      </c>
      <c r="BZ117" s="19">
        <v>0</v>
      </c>
      <c r="CA117" s="18" t="str">
        <f t="shared" si="30"/>
        <v>14</v>
      </c>
      <c r="CB117" s="18" t="s">
        <v>25</v>
      </c>
      <c r="CC117" s="18">
        <f t="shared" si="28"/>
        <v>137</v>
      </c>
      <c r="CD117" s="16" t="str">
        <f t="shared" si="31"/>
        <v>7B010189AB012800650066006700680069006A006B006C006D006E00C900CA00CB00CC00CD00CE00CF00D000D100D2012D012E012F0130013101320133013401350136019100000193019401950196019701980199019A000000000000000000000000000000000000000000000000000000000000000000000000000000000000000000000000147D</v>
      </c>
      <c r="CE117" s="95">
        <v>116</v>
      </c>
      <c r="CF117" s="21"/>
      <c r="CG117" s="18" t="str">
        <f t="shared" si="32"/>
        <v>00</v>
      </c>
      <c r="CH117" s="18">
        <f t="shared" si="33"/>
        <v>0</v>
      </c>
      <c r="CI117" s="20"/>
      <c r="CJ117" s="21"/>
    </row>
    <row r="118" spans="1:88" ht="49.5">
      <c r="A118" s="27"/>
      <c r="B118" s="170"/>
      <c r="C118" s="167" t="s">
        <v>605</v>
      </c>
      <c r="D118" s="104"/>
      <c r="E118" s="16">
        <v>2</v>
      </c>
      <c r="F118" s="101" t="str">
        <f t="shared" si="41"/>
        <v>01516</v>
      </c>
      <c r="G118" s="25" t="s">
        <v>527</v>
      </c>
      <c r="H118" s="18" t="s">
        <v>18</v>
      </c>
      <c r="I118" s="18">
        <v>1</v>
      </c>
      <c r="J118" s="18">
        <v>1</v>
      </c>
      <c r="K118" s="18">
        <v>89</v>
      </c>
      <c r="L118" s="18" t="s">
        <v>530</v>
      </c>
      <c r="M118" s="18">
        <v>1</v>
      </c>
      <c r="N118" s="18">
        <v>28</v>
      </c>
      <c r="O118" s="19">
        <v>65</v>
      </c>
      <c r="P118" s="19">
        <v>66</v>
      </c>
      <c r="Q118" s="19">
        <v>67</v>
      </c>
      <c r="R118" s="19">
        <v>68</v>
      </c>
      <c r="S118" s="19">
        <v>69</v>
      </c>
      <c r="T118" s="19" t="s">
        <v>507</v>
      </c>
      <c r="U118" s="19" t="s">
        <v>508</v>
      </c>
      <c r="V118" s="19" t="s">
        <v>509</v>
      </c>
      <c r="W118" s="19" t="s">
        <v>510</v>
      </c>
      <c r="X118" s="19" t="s">
        <v>511</v>
      </c>
      <c r="Y118" s="19" t="s">
        <v>512</v>
      </c>
      <c r="Z118" s="19" t="s">
        <v>513</v>
      </c>
      <c r="AA118" s="19" t="s">
        <v>514</v>
      </c>
      <c r="AB118" s="19" t="s">
        <v>515</v>
      </c>
      <c r="AC118" s="19" t="s">
        <v>516</v>
      </c>
      <c r="AD118" s="19" t="s">
        <v>517</v>
      </c>
      <c r="AE118" s="19" t="s">
        <v>518</v>
      </c>
      <c r="AF118" s="19" t="s">
        <v>519</v>
      </c>
      <c r="AG118" s="19" t="s">
        <v>520</v>
      </c>
      <c r="AH118" s="19" t="s">
        <v>521</v>
      </c>
      <c r="AI118" s="19" t="s">
        <v>522</v>
      </c>
      <c r="AJ118" s="19" t="s">
        <v>523</v>
      </c>
      <c r="AK118" s="19" t="s">
        <v>524</v>
      </c>
      <c r="AL118" s="19">
        <v>130</v>
      </c>
      <c r="AM118" s="19">
        <v>131</v>
      </c>
      <c r="AN118" s="19">
        <v>132</v>
      </c>
      <c r="AO118" s="19">
        <v>133</v>
      </c>
      <c r="AP118" s="19">
        <v>134</v>
      </c>
      <c r="AQ118" s="19">
        <v>135</v>
      </c>
      <c r="AR118" s="19">
        <v>136</v>
      </c>
      <c r="AS118" s="19">
        <v>191</v>
      </c>
      <c r="AT118" s="26" t="str">
        <f t="shared" ref="AT118:AT119" si="50">G118</f>
        <v>05EC</v>
      </c>
      <c r="AU118" s="19">
        <v>193</v>
      </c>
      <c r="AV118" s="19">
        <v>194</v>
      </c>
      <c r="AW118" s="19">
        <v>195</v>
      </c>
      <c r="AX118" s="19">
        <v>196</v>
      </c>
      <c r="AY118" s="19">
        <v>197</v>
      </c>
      <c r="AZ118" s="19">
        <v>198</v>
      </c>
      <c r="BA118" s="19">
        <v>199</v>
      </c>
      <c r="BB118" s="19" t="s">
        <v>525</v>
      </c>
      <c r="BC118" s="19">
        <v>0</v>
      </c>
      <c r="BD118" s="19">
        <v>0</v>
      </c>
      <c r="BE118" s="19">
        <v>0</v>
      </c>
      <c r="BF118" s="19">
        <v>0</v>
      </c>
      <c r="BG118" s="19">
        <v>0</v>
      </c>
      <c r="BH118" s="19">
        <v>0</v>
      </c>
      <c r="BI118" s="19">
        <v>0</v>
      </c>
      <c r="BJ118" s="19">
        <v>0</v>
      </c>
      <c r="BK118" s="19">
        <v>0</v>
      </c>
      <c r="BL118" s="19">
        <v>0</v>
      </c>
      <c r="BM118" s="19">
        <v>0</v>
      </c>
      <c r="BN118" s="19">
        <v>0</v>
      </c>
      <c r="BO118" s="19">
        <v>0</v>
      </c>
      <c r="BP118" s="19">
        <v>0</v>
      </c>
      <c r="BQ118" s="19">
        <v>0</v>
      </c>
      <c r="BR118" s="19">
        <v>0</v>
      </c>
      <c r="BS118" s="19">
        <v>0</v>
      </c>
      <c r="BT118" s="19">
        <v>0</v>
      </c>
      <c r="BU118" s="19">
        <v>0</v>
      </c>
      <c r="BV118" s="19">
        <v>0</v>
      </c>
      <c r="BW118" s="19">
        <v>0</v>
      </c>
      <c r="BX118" s="19">
        <v>0</v>
      </c>
      <c r="BY118" s="19">
        <v>0</v>
      </c>
      <c r="BZ118" s="19">
        <v>0</v>
      </c>
      <c r="CA118" s="18" t="str">
        <f t="shared" si="30"/>
        <v>00</v>
      </c>
      <c r="CB118" s="18" t="s">
        <v>25</v>
      </c>
      <c r="CC118" s="18">
        <f t="shared" si="28"/>
        <v>137</v>
      </c>
      <c r="CD118" s="16" t="str">
        <f t="shared" si="31"/>
        <v>7B010189AB012800650066006700680069006A006B006C006D006E00C900CA00CB00CC00CD00CE00CF00D000D100D2012D012E012F0130013101320133013401350136019105EC0193019401950196019701980199019A000000000000000000000000000000000000000000000000000000000000000000000000000000000000000000000000007D</v>
      </c>
      <c r="CE118" s="95">
        <v>117</v>
      </c>
      <c r="CF118" s="21"/>
      <c r="CG118" s="18" t="str">
        <f t="shared" si="32"/>
        <v>00</v>
      </c>
      <c r="CH118" s="18">
        <f t="shared" si="33"/>
        <v>0</v>
      </c>
      <c r="CI118" s="20"/>
      <c r="CJ118" s="21"/>
    </row>
    <row r="119" spans="1:88" ht="49.5">
      <c r="A119" s="27"/>
      <c r="B119" s="171"/>
      <c r="C119" s="168"/>
      <c r="D119" s="104"/>
      <c r="E119" s="16">
        <v>3</v>
      </c>
      <c r="F119" s="101" t="str">
        <f t="shared" si="41"/>
        <v>65535</v>
      </c>
      <c r="G119" s="25" t="s">
        <v>72</v>
      </c>
      <c r="H119" s="18" t="s">
        <v>18</v>
      </c>
      <c r="I119" s="18">
        <v>1</v>
      </c>
      <c r="J119" s="18">
        <v>1</v>
      </c>
      <c r="K119" s="18">
        <v>89</v>
      </c>
      <c r="L119" s="18" t="s">
        <v>530</v>
      </c>
      <c r="M119" s="18">
        <v>1</v>
      </c>
      <c r="N119" s="18">
        <v>28</v>
      </c>
      <c r="O119" s="19">
        <v>65</v>
      </c>
      <c r="P119" s="19">
        <v>66</v>
      </c>
      <c r="Q119" s="19">
        <v>67</v>
      </c>
      <c r="R119" s="19">
        <v>68</v>
      </c>
      <c r="S119" s="19">
        <v>69</v>
      </c>
      <c r="T119" s="19" t="s">
        <v>507</v>
      </c>
      <c r="U119" s="19" t="s">
        <v>508</v>
      </c>
      <c r="V119" s="19" t="s">
        <v>509</v>
      </c>
      <c r="W119" s="19" t="s">
        <v>510</v>
      </c>
      <c r="X119" s="19" t="s">
        <v>511</v>
      </c>
      <c r="Y119" s="19" t="s">
        <v>512</v>
      </c>
      <c r="Z119" s="19" t="s">
        <v>513</v>
      </c>
      <c r="AA119" s="19" t="s">
        <v>514</v>
      </c>
      <c r="AB119" s="19" t="s">
        <v>515</v>
      </c>
      <c r="AC119" s="19" t="s">
        <v>516</v>
      </c>
      <c r="AD119" s="19" t="s">
        <v>517</v>
      </c>
      <c r="AE119" s="19" t="s">
        <v>518</v>
      </c>
      <c r="AF119" s="19" t="s">
        <v>519</v>
      </c>
      <c r="AG119" s="19" t="s">
        <v>520</v>
      </c>
      <c r="AH119" s="19" t="s">
        <v>521</v>
      </c>
      <c r="AI119" s="19" t="s">
        <v>522</v>
      </c>
      <c r="AJ119" s="19" t="s">
        <v>523</v>
      </c>
      <c r="AK119" s="19" t="s">
        <v>524</v>
      </c>
      <c r="AL119" s="19">
        <v>130</v>
      </c>
      <c r="AM119" s="19">
        <v>131</v>
      </c>
      <c r="AN119" s="19">
        <v>132</v>
      </c>
      <c r="AO119" s="19">
        <v>133</v>
      </c>
      <c r="AP119" s="19">
        <v>134</v>
      </c>
      <c r="AQ119" s="19">
        <v>135</v>
      </c>
      <c r="AR119" s="19">
        <v>136</v>
      </c>
      <c r="AS119" s="19">
        <v>191</v>
      </c>
      <c r="AT119" s="26" t="str">
        <f t="shared" si="50"/>
        <v>FFFF</v>
      </c>
      <c r="AU119" s="19">
        <v>193</v>
      </c>
      <c r="AV119" s="19">
        <v>194</v>
      </c>
      <c r="AW119" s="19">
        <v>195</v>
      </c>
      <c r="AX119" s="19">
        <v>196</v>
      </c>
      <c r="AY119" s="19">
        <v>197</v>
      </c>
      <c r="AZ119" s="19">
        <v>198</v>
      </c>
      <c r="BA119" s="19">
        <v>199</v>
      </c>
      <c r="BB119" s="19" t="s">
        <v>525</v>
      </c>
      <c r="BC119" s="19">
        <v>0</v>
      </c>
      <c r="BD119" s="19">
        <v>0</v>
      </c>
      <c r="BE119" s="19">
        <v>0</v>
      </c>
      <c r="BF119" s="19">
        <v>0</v>
      </c>
      <c r="BG119" s="19">
        <v>0</v>
      </c>
      <c r="BH119" s="19">
        <v>0</v>
      </c>
      <c r="BI119" s="19">
        <v>0</v>
      </c>
      <c r="BJ119" s="19">
        <v>0</v>
      </c>
      <c r="BK119" s="19">
        <v>0</v>
      </c>
      <c r="BL119" s="19">
        <v>0</v>
      </c>
      <c r="BM119" s="19">
        <v>0</v>
      </c>
      <c r="BN119" s="19">
        <v>0</v>
      </c>
      <c r="BO119" s="19">
        <v>0</v>
      </c>
      <c r="BP119" s="19">
        <v>0</v>
      </c>
      <c r="BQ119" s="19">
        <v>0</v>
      </c>
      <c r="BR119" s="19">
        <v>0</v>
      </c>
      <c r="BS119" s="19">
        <v>0</v>
      </c>
      <c r="BT119" s="19">
        <v>0</v>
      </c>
      <c r="BU119" s="19">
        <v>0</v>
      </c>
      <c r="BV119" s="19">
        <v>0</v>
      </c>
      <c r="BW119" s="19">
        <v>0</v>
      </c>
      <c r="BX119" s="19">
        <v>0</v>
      </c>
      <c r="BY119" s="19">
        <v>0</v>
      </c>
      <c r="BZ119" s="19">
        <v>0</v>
      </c>
      <c r="CA119" s="18" t="str">
        <f t="shared" si="30"/>
        <v>11</v>
      </c>
      <c r="CB119" s="18" t="s">
        <v>25</v>
      </c>
      <c r="CC119" s="18">
        <f t="shared" si="28"/>
        <v>137</v>
      </c>
      <c r="CD119" s="16" t="str">
        <f t="shared" si="31"/>
        <v>7B010189AB012800650066006700680069006A006B006C006D006E00C900CA00CB00CC00CD00CE00CF00D000D100D2012D012E012F01300131013201330134013501360191FFFF0193019401950196019701980199019A000000000000000000000000000000000000000000000000000000000000000000000000000000000000000000000000117D</v>
      </c>
      <c r="CE119" s="95">
        <v>118</v>
      </c>
      <c r="CF119" s="21"/>
      <c r="CG119" s="18" t="str">
        <f t="shared" si="32"/>
        <v>00</v>
      </c>
      <c r="CH119" s="18">
        <f t="shared" si="33"/>
        <v>0</v>
      </c>
      <c r="CI119" s="20"/>
      <c r="CJ119" s="21"/>
    </row>
    <row r="120" spans="1:88" ht="49.5">
      <c r="A120" s="27"/>
      <c r="B120" s="169">
        <v>71</v>
      </c>
      <c r="C120" s="105" t="s">
        <v>531</v>
      </c>
      <c r="D120" s="104" t="s">
        <v>737</v>
      </c>
      <c r="E120" s="16">
        <v>1</v>
      </c>
      <c r="F120" s="101" t="str">
        <f t="shared" si="41"/>
        <v>00000</v>
      </c>
      <c r="G120" s="25">
        <v>0</v>
      </c>
      <c r="H120" s="18" t="s">
        <v>18</v>
      </c>
      <c r="I120" s="18">
        <v>1</v>
      </c>
      <c r="J120" s="18">
        <v>1</v>
      </c>
      <c r="K120" s="18">
        <v>89</v>
      </c>
      <c r="L120" s="18" t="s">
        <v>530</v>
      </c>
      <c r="M120" s="18">
        <v>1</v>
      </c>
      <c r="N120" s="18">
        <v>28</v>
      </c>
      <c r="O120" s="19">
        <v>65</v>
      </c>
      <c r="P120" s="19">
        <v>66</v>
      </c>
      <c r="Q120" s="19">
        <v>67</v>
      </c>
      <c r="R120" s="19">
        <v>68</v>
      </c>
      <c r="S120" s="19">
        <v>69</v>
      </c>
      <c r="T120" s="19" t="s">
        <v>507</v>
      </c>
      <c r="U120" s="19" t="s">
        <v>508</v>
      </c>
      <c r="V120" s="19" t="s">
        <v>509</v>
      </c>
      <c r="W120" s="19" t="s">
        <v>510</v>
      </c>
      <c r="X120" s="19" t="s">
        <v>511</v>
      </c>
      <c r="Y120" s="19" t="s">
        <v>512</v>
      </c>
      <c r="Z120" s="19" t="s">
        <v>513</v>
      </c>
      <c r="AA120" s="19" t="s">
        <v>514</v>
      </c>
      <c r="AB120" s="19" t="s">
        <v>515</v>
      </c>
      <c r="AC120" s="19" t="s">
        <v>516</v>
      </c>
      <c r="AD120" s="19" t="s">
        <v>517</v>
      </c>
      <c r="AE120" s="19" t="s">
        <v>518</v>
      </c>
      <c r="AF120" s="19" t="s">
        <v>519</v>
      </c>
      <c r="AG120" s="19" t="s">
        <v>520</v>
      </c>
      <c r="AH120" s="19" t="s">
        <v>521</v>
      </c>
      <c r="AI120" s="19" t="s">
        <v>522</v>
      </c>
      <c r="AJ120" s="19" t="s">
        <v>523</v>
      </c>
      <c r="AK120" s="19" t="s">
        <v>524</v>
      </c>
      <c r="AL120" s="19">
        <v>130</v>
      </c>
      <c r="AM120" s="19">
        <v>131</v>
      </c>
      <c r="AN120" s="19">
        <v>132</v>
      </c>
      <c r="AO120" s="19">
        <v>133</v>
      </c>
      <c r="AP120" s="19">
        <v>134</v>
      </c>
      <c r="AQ120" s="19">
        <v>135</v>
      </c>
      <c r="AR120" s="19">
        <v>136</v>
      </c>
      <c r="AS120" s="19">
        <v>191</v>
      </c>
      <c r="AT120" s="19">
        <v>192</v>
      </c>
      <c r="AU120" s="26">
        <f>G120</f>
        <v>0</v>
      </c>
      <c r="AV120" s="19">
        <v>194</v>
      </c>
      <c r="AW120" s="19">
        <v>195</v>
      </c>
      <c r="AX120" s="19">
        <v>196</v>
      </c>
      <c r="AY120" s="19">
        <v>197</v>
      </c>
      <c r="AZ120" s="19">
        <v>198</v>
      </c>
      <c r="BA120" s="19">
        <v>199</v>
      </c>
      <c r="BB120" s="19" t="s">
        <v>525</v>
      </c>
      <c r="BC120" s="19">
        <v>0</v>
      </c>
      <c r="BD120" s="19">
        <v>0</v>
      </c>
      <c r="BE120" s="19">
        <v>0</v>
      </c>
      <c r="BF120" s="19">
        <v>0</v>
      </c>
      <c r="BG120" s="19">
        <v>0</v>
      </c>
      <c r="BH120" s="19">
        <v>0</v>
      </c>
      <c r="BI120" s="19">
        <v>0</v>
      </c>
      <c r="BJ120" s="19">
        <v>0</v>
      </c>
      <c r="BK120" s="19">
        <v>0</v>
      </c>
      <c r="BL120" s="19">
        <v>0</v>
      </c>
      <c r="BM120" s="19">
        <v>0</v>
      </c>
      <c r="BN120" s="19">
        <v>0</v>
      </c>
      <c r="BO120" s="19">
        <v>0</v>
      </c>
      <c r="BP120" s="19">
        <v>0</v>
      </c>
      <c r="BQ120" s="19">
        <v>0</v>
      </c>
      <c r="BR120" s="19">
        <v>0</v>
      </c>
      <c r="BS120" s="19">
        <v>0</v>
      </c>
      <c r="BT120" s="19">
        <v>0</v>
      </c>
      <c r="BU120" s="19">
        <v>0</v>
      </c>
      <c r="BV120" s="19">
        <v>0</v>
      </c>
      <c r="BW120" s="19">
        <v>0</v>
      </c>
      <c r="BX120" s="19">
        <v>0</v>
      </c>
      <c r="BY120" s="19">
        <v>0</v>
      </c>
      <c r="BZ120" s="19">
        <v>0</v>
      </c>
      <c r="CA120" s="18" t="str">
        <f t="shared" si="30"/>
        <v>11</v>
      </c>
      <c r="CB120" s="18" t="s">
        <v>25</v>
      </c>
      <c r="CC120" s="18">
        <f t="shared" si="28"/>
        <v>137</v>
      </c>
      <c r="CD120" s="16" t="str">
        <f t="shared" si="31"/>
        <v>7B010189AB012800650066006700680069006A006B006C006D006E00C900CA00CB00CC00CD00CE00CF00D000D100D2012D012E012F0130013101320133013401350136019101920000019401950196019701980199019A000000000000000000000000000000000000000000000000000000000000000000000000000000000000000000000000117D</v>
      </c>
      <c r="CE120" s="95">
        <v>119</v>
      </c>
      <c r="CF120" s="21"/>
      <c r="CG120" s="18" t="str">
        <f t="shared" si="32"/>
        <v>00</v>
      </c>
      <c r="CH120" s="18">
        <f t="shared" si="33"/>
        <v>0</v>
      </c>
      <c r="CI120" s="20"/>
      <c r="CJ120" s="21"/>
    </row>
    <row r="121" spans="1:88" ht="49.5">
      <c r="A121" s="27"/>
      <c r="B121" s="170"/>
      <c r="C121" s="167" t="s">
        <v>606</v>
      </c>
      <c r="D121" s="104"/>
      <c r="E121" s="16">
        <v>2</v>
      </c>
      <c r="F121" s="101" t="str">
        <f t="shared" si="41"/>
        <v>01516</v>
      </c>
      <c r="G121" s="25" t="s">
        <v>527</v>
      </c>
      <c r="H121" s="18" t="s">
        <v>18</v>
      </c>
      <c r="I121" s="18">
        <v>1</v>
      </c>
      <c r="J121" s="18">
        <v>1</v>
      </c>
      <c r="K121" s="18">
        <v>89</v>
      </c>
      <c r="L121" s="18" t="s">
        <v>530</v>
      </c>
      <c r="M121" s="18">
        <v>1</v>
      </c>
      <c r="N121" s="18">
        <v>28</v>
      </c>
      <c r="O121" s="19">
        <v>65</v>
      </c>
      <c r="P121" s="19">
        <v>66</v>
      </c>
      <c r="Q121" s="19">
        <v>67</v>
      </c>
      <c r="R121" s="19">
        <v>68</v>
      </c>
      <c r="S121" s="19">
        <v>69</v>
      </c>
      <c r="T121" s="19" t="s">
        <v>507</v>
      </c>
      <c r="U121" s="19" t="s">
        <v>508</v>
      </c>
      <c r="V121" s="19" t="s">
        <v>509</v>
      </c>
      <c r="W121" s="19" t="s">
        <v>510</v>
      </c>
      <c r="X121" s="19" t="s">
        <v>511</v>
      </c>
      <c r="Y121" s="19" t="s">
        <v>512</v>
      </c>
      <c r="Z121" s="19" t="s">
        <v>513</v>
      </c>
      <c r="AA121" s="19" t="s">
        <v>514</v>
      </c>
      <c r="AB121" s="19" t="s">
        <v>515</v>
      </c>
      <c r="AC121" s="19" t="s">
        <v>516</v>
      </c>
      <c r="AD121" s="19" t="s">
        <v>517</v>
      </c>
      <c r="AE121" s="19" t="s">
        <v>518</v>
      </c>
      <c r="AF121" s="19" t="s">
        <v>519</v>
      </c>
      <c r="AG121" s="19" t="s">
        <v>520</v>
      </c>
      <c r="AH121" s="19" t="s">
        <v>521</v>
      </c>
      <c r="AI121" s="19" t="s">
        <v>522</v>
      </c>
      <c r="AJ121" s="19" t="s">
        <v>523</v>
      </c>
      <c r="AK121" s="19" t="s">
        <v>524</v>
      </c>
      <c r="AL121" s="19">
        <v>130</v>
      </c>
      <c r="AM121" s="19">
        <v>131</v>
      </c>
      <c r="AN121" s="19">
        <v>132</v>
      </c>
      <c r="AO121" s="19">
        <v>133</v>
      </c>
      <c r="AP121" s="19">
        <v>134</v>
      </c>
      <c r="AQ121" s="19">
        <v>135</v>
      </c>
      <c r="AR121" s="19">
        <v>136</v>
      </c>
      <c r="AS121" s="19">
        <v>191</v>
      </c>
      <c r="AT121" s="19">
        <v>192</v>
      </c>
      <c r="AU121" s="26" t="str">
        <f t="shared" ref="AU121:AU122" si="51">G121</f>
        <v>05EC</v>
      </c>
      <c r="AV121" s="19">
        <v>194</v>
      </c>
      <c r="AW121" s="19">
        <v>195</v>
      </c>
      <c r="AX121" s="19">
        <v>196</v>
      </c>
      <c r="AY121" s="19">
        <v>197</v>
      </c>
      <c r="AZ121" s="19">
        <v>198</v>
      </c>
      <c r="BA121" s="19">
        <v>199</v>
      </c>
      <c r="BB121" s="19" t="s">
        <v>525</v>
      </c>
      <c r="BC121" s="19">
        <v>0</v>
      </c>
      <c r="BD121" s="19">
        <v>0</v>
      </c>
      <c r="BE121" s="19">
        <v>0</v>
      </c>
      <c r="BF121" s="19">
        <v>0</v>
      </c>
      <c r="BG121" s="19">
        <v>0</v>
      </c>
      <c r="BH121" s="19">
        <v>0</v>
      </c>
      <c r="BI121" s="19">
        <v>0</v>
      </c>
      <c r="BJ121" s="19">
        <v>0</v>
      </c>
      <c r="BK121" s="19">
        <v>0</v>
      </c>
      <c r="BL121" s="19">
        <v>0</v>
      </c>
      <c r="BM121" s="19">
        <v>0</v>
      </c>
      <c r="BN121" s="19">
        <v>0</v>
      </c>
      <c r="BO121" s="19">
        <v>0</v>
      </c>
      <c r="BP121" s="19">
        <v>0</v>
      </c>
      <c r="BQ121" s="19">
        <v>0</v>
      </c>
      <c r="BR121" s="19">
        <v>0</v>
      </c>
      <c r="BS121" s="19">
        <v>0</v>
      </c>
      <c r="BT121" s="19">
        <v>0</v>
      </c>
      <c r="BU121" s="19">
        <v>0</v>
      </c>
      <c r="BV121" s="19">
        <v>0</v>
      </c>
      <c r="BW121" s="19">
        <v>0</v>
      </c>
      <c r="BX121" s="19">
        <v>0</v>
      </c>
      <c r="BY121" s="19">
        <v>0</v>
      </c>
      <c r="BZ121" s="19">
        <v>0</v>
      </c>
      <c r="CA121" s="18" t="str">
        <f t="shared" si="30"/>
        <v>05</v>
      </c>
      <c r="CB121" s="18" t="s">
        <v>25</v>
      </c>
      <c r="CC121" s="18">
        <f t="shared" si="28"/>
        <v>137</v>
      </c>
      <c r="CD121" s="16" t="str">
        <f t="shared" si="31"/>
        <v>7B010189AB012800650066006700680069006A006B006C006D006E00C900CA00CB00CC00CD00CE00CF00D000D100D2012D012E012F01300131013201330134013501360191019205EC019401950196019701980199019A000000000000000000000000000000000000000000000000000000000000000000000000000000000000000000000000057D</v>
      </c>
      <c r="CE121" s="95">
        <v>120</v>
      </c>
      <c r="CF121" s="21"/>
      <c r="CG121" s="18" t="str">
        <f t="shared" si="32"/>
        <v>00</v>
      </c>
      <c r="CH121" s="18">
        <f t="shared" si="33"/>
        <v>0</v>
      </c>
      <c r="CI121" s="20"/>
      <c r="CJ121" s="21"/>
    </row>
    <row r="122" spans="1:88" ht="49.5">
      <c r="A122" s="27"/>
      <c r="B122" s="171"/>
      <c r="C122" s="168"/>
      <c r="D122" s="104"/>
      <c r="E122" s="16">
        <v>3</v>
      </c>
      <c r="F122" s="101" t="str">
        <f t="shared" si="41"/>
        <v>65535</v>
      </c>
      <c r="G122" s="25" t="s">
        <v>72</v>
      </c>
      <c r="H122" s="18" t="s">
        <v>18</v>
      </c>
      <c r="I122" s="18">
        <v>1</v>
      </c>
      <c r="J122" s="18">
        <v>1</v>
      </c>
      <c r="K122" s="18">
        <v>89</v>
      </c>
      <c r="L122" s="18" t="s">
        <v>530</v>
      </c>
      <c r="M122" s="18">
        <v>1</v>
      </c>
      <c r="N122" s="18">
        <v>28</v>
      </c>
      <c r="O122" s="19">
        <v>65</v>
      </c>
      <c r="P122" s="19">
        <v>66</v>
      </c>
      <c r="Q122" s="19">
        <v>67</v>
      </c>
      <c r="R122" s="19">
        <v>68</v>
      </c>
      <c r="S122" s="19">
        <v>69</v>
      </c>
      <c r="T122" s="19" t="s">
        <v>507</v>
      </c>
      <c r="U122" s="19" t="s">
        <v>508</v>
      </c>
      <c r="V122" s="19" t="s">
        <v>509</v>
      </c>
      <c r="W122" s="19" t="s">
        <v>510</v>
      </c>
      <c r="X122" s="19" t="s">
        <v>511</v>
      </c>
      <c r="Y122" s="19" t="s">
        <v>512</v>
      </c>
      <c r="Z122" s="19" t="s">
        <v>513</v>
      </c>
      <c r="AA122" s="19" t="s">
        <v>514</v>
      </c>
      <c r="AB122" s="19" t="s">
        <v>515</v>
      </c>
      <c r="AC122" s="19" t="s">
        <v>516</v>
      </c>
      <c r="AD122" s="19" t="s">
        <v>517</v>
      </c>
      <c r="AE122" s="19" t="s">
        <v>518</v>
      </c>
      <c r="AF122" s="19" t="s">
        <v>519</v>
      </c>
      <c r="AG122" s="19" t="s">
        <v>520</v>
      </c>
      <c r="AH122" s="19" t="s">
        <v>521</v>
      </c>
      <c r="AI122" s="19" t="s">
        <v>522</v>
      </c>
      <c r="AJ122" s="19" t="s">
        <v>523</v>
      </c>
      <c r="AK122" s="19" t="s">
        <v>524</v>
      </c>
      <c r="AL122" s="19">
        <v>130</v>
      </c>
      <c r="AM122" s="19">
        <v>131</v>
      </c>
      <c r="AN122" s="19">
        <v>132</v>
      </c>
      <c r="AO122" s="19">
        <v>133</v>
      </c>
      <c r="AP122" s="19">
        <v>134</v>
      </c>
      <c r="AQ122" s="19">
        <v>135</v>
      </c>
      <c r="AR122" s="19">
        <v>136</v>
      </c>
      <c r="AS122" s="19">
        <v>191</v>
      </c>
      <c r="AT122" s="19">
        <v>192</v>
      </c>
      <c r="AU122" s="26" t="str">
        <f t="shared" si="51"/>
        <v>FFFF</v>
      </c>
      <c r="AV122" s="19">
        <v>194</v>
      </c>
      <c r="AW122" s="19">
        <v>195</v>
      </c>
      <c r="AX122" s="19">
        <v>196</v>
      </c>
      <c r="AY122" s="19">
        <v>197</v>
      </c>
      <c r="AZ122" s="19">
        <v>198</v>
      </c>
      <c r="BA122" s="19">
        <v>199</v>
      </c>
      <c r="BB122" s="19" t="s">
        <v>525</v>
      </c>
      <c r="BC122" s="19">
        <v>0</v>
      </c>
      <c r="BD122" s="19">
        <v>0</v>
      </c>
      <c r="BE122" s="19">
        <v>0</v>
      </c>
      <c r="BF122" s="19">
        <v>0</v>
      </c>
      <c r="BG122" s="19">
        <v>0</v>
      </c>
      <c r="BH122" s="19">
        <v>0</v>
      </c>
      <c r="BI122" s="19">
        <v>0</v>
      </c>
      <c r="BJ122" s="19">
        <v>0</v>
      </c>
      <c r="BK122" s="19">
        <v>0</v>
      </c>
      <c r="BL122" s="19">
        <v>0</v>
      </c>
      <c r="BM122" s="19">
        <v>0</v>
      </c>
      <c r="BN122" s="19">
        <v>0</v>
      </c>
      <c r="BO122" s="19">
        <v>0</v>
      </c>
      <c r="BP122" s="19">
        <v>0</v>
      </c>
      <c r="BQ122" s="19">
        <v>0</v>
      </c>
      <c r="BR122" s="19">
        <v>0</v>
      </c>
      <c r="BS122" s="19">
        <v>0</v>
      </c>
      <c r="BT122" s="19">
        <v>0</v>
      </c>
      <c r="BU122" s="19">
        <v>0</v>
      </c>
      <c r="BV122" s="19">
        <v>0</v>
      </c>
      <c r="BW122" s="19">
        <v>0</v>
      </c>
      <c r="BX122" s="19">
        <v>0</v>
      </c>
      <c r="BY122" s="19">
        <v>0</v>
      </c>
      <c r="BZ122" s="19">
        <v>0</v>
      </c>
      <c r="CA122" s="18" t="str">
        <f t="shared" si="30"/>
        <v>10</v>
      </c>
      <c r="CB122" s="18" t="s">
        <v>25</v>
      </c>
      <c r="CC122" s="18">
        <f t="shared" si="28"/>
        <v>137</v>
      </c>
      <c r="CD122" s="16" t="str">
        <f t="shared" si="31"/>
        <v>7B010189AB012800650066006700680069006A006B006C006D006E00C900CA00CB00CC00CD00CE00CF00D000D100D2012D012E012F013001310132013301340135013601910192FFFF019401950196019701980199019A000000000000000000000000000000000000000000000000000000000000000000000000000000000000000000000000107D</v>
      </c>
      <c r="CE122" s="95">
        <v>121</v>
      </c>
      <c r="CF122" s="21"/>
      <c r="CG122" s="18" t="str">
        <f t="shared" si="32"/>
        <v>00</v>
      </c>
      <c r="CH122" s="18">
        <f t="shared" si="33"/>
        <v>0</v>
      </c>
      <c r="CI122" s="20"/>
      <c r="CJ122" s="21"/>
    </row>
    <row r="123" spans="1:88" ht="49.5">
      <c r="A123" s="27"/>
      <c r="B123" s="169">
        <v>73</v>
      </c>
      <c r="C123" s="105" t="s">
        <v>531</v>
      </c>
      <c r="D123" s="104" t="s">
        <v>737</v>
      </c>
      <c r="E123" s="16">
        <v>1</v>
      </c>
      <c r="F123" s="101" t="str">
        <f t="shared" si="41"/>
        <v>00000</v>
      </c>
      <c r="G123" s="25">
        <v>0</v>
      </c>
      <c r="H123" s="18" t="s">
        <v>18</v>
      </c>
      <c r="I123" s="18">
        <v>1</v>
      </c>
      <c r="J123" s="18">
        <v>1</v>
      </c>
      <c r="K123" s="18">
        <v>89</v>
      </c>
      <c r="L123" s="18" t="s">
        <v>530</v>
      </c>
      <c r="M123" s="18">
        <v>1</v>
      </c>
      <c r="N123" s="18">
        <v>28</v>
      </c>
      <c r="O123" s="19">
        <v>65</v>
      </c>
      <c r="P123" s="19">
        <v>66</v>
      </c>
      <c r="Q123" s="19">
        <v>67</v>
      </c>
      <c r="R123" s="19">
        <v>68</v>
      </c>
      <c r="S123" s="19">
        <v>69</v>
      </c>
      <c r="T123" s="19" t="s">
        <v>507</v>
      </c>
      <c r="U123" s="19" t="s">
        <v>508</v>
      </c>
      <c r="V123" s="19" t="s">
        <v>509</v>
      </c>
      <c r="W123" s="19" t="s">
        <v>510</v>
      </c>
      <c r="X123" s="19" t="s">
        <v>511</v>
      </c>
      <c r="Y123" s="19" t="s">
        <v>512</v>
      </c>
      <c r="Z123" s="19" t="s">
        <v>513</v>
      </c>
      <c r="AA123" s="19" t="s">
        <v>514</v>
      </c>
      <c r="AB123" s="19" t="s">
        <v>515</v>
      </c>
      <c r="AC123" s="19" t="s">
        <v>516</v>
      </c>
      <c r="AD123" s="19" t="s">
        <v>517</v>
      </c>
      <c r="AE123" s="19" t="s">
        <v>518</v>
      </c>
      <c r="AF123" s="19" t="s">
        <v>519</v>
      </c>
      <c r="AG123" s="19" t="s">
        <v>520</v>
      </c>
      <c r="AH123" s="19" t="s">
        <v>521</v>
      </c>
      <c r="AI123" s="19" t="s">
        <v>522</v>
      </c>
      <c r="AJ123" s="19" t="s">
        <v>523</v>
      </c>
      <c r="AK123" s="19" t="s">
        <v>524</v>
      </c>
      <c r="AL123" s="19">
        <v>130</v>
      </c>
      <c r="AM123" s="19">
        <v>131</v>
      </c>
      <c r="AN123" s="19">
        <v>132</v>
      </c>
      <c r="AO123" s="19">
        <v>133</v>
      </c>
      <c r="AP123" s="19">
        <v>134</v>
      </c>
      <c r="AQ123" s="19">
        <v>135</v>
      </c>
      <c r="AR123" s="19">
        <v>136</v>
      </c>
      <c r="AS123" s="19">
        <v>191</v>
      </c>
      <c r="AT123" s="19">
        <v>192</v>
      </c>
      <c r="AU123" s="19">
        <v>193</v>
      </c>
      <c r="AV123" s="26">
        <f>G123</f>
        <v>0</v>
      </c>
      <c r="AW123" s="19">
        <v>195</v>
      </c>
      <c r="AX123" s="19">
        <v>196</v>
      </c>
      <c r="AY123" s="19">
        <v>197</v>
      </c>
      <c r="AZ123" s="19">
        <v>198</v>
      </c>
      <c r="BA123" s="19">
        <v>199</v>
      </c>
      <c r="BB123" s="19" t="s">
        <v>525</v>
      </c>
      <c r="BC123" s="19">
        <v>0</v>
      </c>
      <c r="BD123" s="19">
        <v>0</v>
      </c>
      <c r="BE123" s="19">
        <v>0</v>
      </c>
      <c r="BF123" s="19">
        <v>0</v>
      </c>
      <c r="BG123" s="19">
        <v>0</v>
      </c>
      <c r="BH123" s="19">
        <v>0</v>
      </c>
      <c r="BI123" s="19">
        <v>0</v>
      </c>
      <c r="BJ123" s="19">
        <v>0</v>
      </c>
      <c r="BK123" s="19">
        <v>0</v>
      </c>
      <c r="BL123" s="19">
        <v>0</v>
      </c>
      <c r="BM123" s="19">
        <v>0</v>
      </c>
      <c r="BN123" s="19">
        <v>0</v>
      </c>
      <c r="BO123" s="19">
        <v>0</v>
      </c>
      <c r="BP123" s="19">
        <v>0</v>
      </c>
      <c r="BQ123" s="19">
        <v>0</v>
      </c>
      <c r="BR123" s="19">
        <v>0</v>
      </c>
      <c r="BS123" s="19">
        <v>0</v>
      </c>
      <c r="BT123" s="19">
        <v>0</v>
      </c>
      <c r="BU123" s="19">
        <v>0</v>
      </c>
      <c r="BV123" s="19">
        <v>0</v>
      </c>
      <c r="BW123" s="19">
        <v>0</v>
      </c>
      <c r="BX123" s="19">
        <v>0</v>
      </c>
      <c r="BY123" s="19">
        <v>0</v>
      </c>
      <c r="BZ123" s="19">
        <v>0</v>
      </c>
      <c r="CA123" s="18" t="str">
        <f t="shared" si="30"/>
        <v>10</v>
      </c>
      <c r="CB123" s="18" t="s">
        <v>25</v>
      </c>
      <c r="CC123" s="18">
        <f t="shared" si="28"/>
        <v>137</v>
      </c>
      <c r="CD123" s="16" t="str">
        <f t="shared" si="31"/>
        <v>7B010189AB012800650066006700680069006A006B006C006D006E00C900CA00CB00CC00CD00CE00CF00D000D100D2012D012E012F0130013101320133013401350136019101920193000001950196019701980199019A000000000000000000000000000000000000000000000000000000000000000000000000000000000000000000000000107D</v>
      </c>
      <c r="CE123" s="95">
        <v>122</v>
      </c>
      <c r="CF123" s="21"/>
      <c r="CG123" s="18" t="str">
        <f t="shared" si="32"/>
        <v>00</v>
      </c>
      <c r="CH123" s="18">
        <f t="shared" si="33"/>
        <v>0</v>
      </c>
      <c r="CI123" s="20"/>
      <c r="CJ123" s="21"/>
    </row>
    <row r="124" spans="1:88" ht="49.5">
      <c r="A124" s="27"/>
      <c r="B124" s="170"/>
      <c r="C124" s="167" t="s">
        <v>607</v>
      </c>
      <c r="D124" s="104"/>
      <c r="E124" s="16">
        <v>2</v>
      </c>
      <c r="F124" s="101" t="str">
        <f t="shared" si="41"/>
        <v>01516</v>
      </c>
      <c r="G124" s="25" t="s">
        <v>527</v>
      </c>
      <c r="H124" s="18" t="s">
        <v>18</v>
      </c>
      <c r="I124" s="18">
        <v>1</v>
      </c>
      <c r="J124" s="18">
        <v>1</v>
      </c>
      <c r="K124" s="18">
        <v>89</v>
      </c>
      <c r="L124" s="18" t="s">
        <v>530</v>
      </c>
      <c r="M124" s="18">
        <v>1</v>
      </c>
      <c r="N124" s="18">
        <v>28</v>
      </c>
      <c r="O124" s="19">
        <v>65</v>
      </c>
      <c r="P124" s="19">
        <v>66</v>
      </c>
      <c r="Q124" s="19">
        <v>67</v>
      </c>
      <c r="R124" s="19">
        <v>68</v>
      </c>
      <c r="S124" s="19">
        <v>69</v>
      </c>
      <c r="T124" s="19" t="s">
        <v>507</v>
      </c>
      <c r="U124" s="19" t="s">
        <v>508</v>
      </c>
      <c r="V124" s="19" t="s">
        <v>509</v>
      </c>
      <c r="W124" s="19" t="s">
        <v>510</v>
      </c>
      <c r="X124" s="19" t="s">
        <v>511</v>
      </c>
      <c r="Y124" s="19" t="s">
        <v>512</v>
      </c>
      <c r="Z124" s="19" t="s">
        <v>513</v>
      </c>
      <c r="AA124" s="19" t="s">
        <v>514</v>
      </c>
      <c r="AB124" s="19" t="s">
        <v>515</v>
      </c>
      <c r="AC124" s="19" t="s">
        <v>516</v>
      </c>
      <c r="AD124" s="19" t="s">
        <v>517</v>
      </c>
      <c r="AE124" s="19" t="s">
        <v>518</v>
      </c>
      <c r="AF124" s="19" t="s">
        <v>519</v>
      </c>
      <c r="AG124" s="19" t="s">
        <v>520</v>
      </c>
      <c r="AH124" s="19" t="s">
        <v>521</v>
      </c>
      <c r="AI124" s="19" t="s">
        <v>522</v>
      </c>
      <c r="AJ124" s="19" t="s">
        <v>523</v>
      </c>
      <c r="AK124" s="19" t="s">
        <v>524</v>
      </c>
      <c r="AL124" s="19">
        <v>130</v>
      </c>
      <c r="AM124" s="19">
        <v>131</v>
      </c>
      <c r="AN124" s="19">
        <v>132</v>
      </c>
      <c r="AO124" s="19">
        <v>133</v>
      </c>
      <c r="AP124" s="19">
        <v>134</v>
      </c>
      <c r="AQ124" s="19">
        <v>135</v>
      </c>
      <c r="AR124" s="19">
        <v>136</v>
      </c>
      <c r="AS124" s="19">
        <v>191</v>
      </c>
      <c r="AT124" s="19">
        <v>192</v>
      </c>
      <c r="AU124" s="19">
        <v>193</v>
      </c>
      <c r="AV124" s="26" t="str">
        <f t="shared" ref="AV124:AV125" si="52">G124</f>
        <v>05EC</v>
      </c>
      <c r="AW124" s="19">
        <v>195</v>
      </c>
      <c r="AX124" s="19">
        <v>196</v>
      </c>
      <c r="AY124" s="19">
        <v>197</v>
      </c>
      <c r="AZ124" s="19">
        <v>198</v>
      </c>
      <c r="BA124" s="19">
        <v>199</v>
      </c>
      <c r="BB124" s="19" t="s">
        <v>525</v>
      </c>
      <c r="BC124" s="19">
        <v>0</v>
      </c>
      <c r="BD124" s="19">
        <v>0</v>
      </c>
      <c r="BE124" s="19">
        <v>0</v>
      </c>
      <c r="BF124" s="19">
        <v>0</v>
      </c>
      <c r="BG124" s="19">
        <v>0</v>
      </c>
      <c r="BH124" s="19">
        <v>0</v>
      </c>
      <c r="BI124" s="19">
        <v>0</v>
      </c>
      <c r="BJ124" s="19">
        <v>0</v>
      </c>
      <c r="BK124" s="19">
        <v>0</v>
      </c>
      <c r="BL124" s="19">
        <v>0</v>
      </c>
      <c r="BM124" s="19">
        <v>0</v>
      </c>
      <c r="BN124" s="19">
        <v>0</v>
      </c>
      <c r="BO124" s="19">
        <v>0</v>
      </c>
      <c r="BP124" s="19">
        <v>0</v>
      </c>
      <c r="BQ124" s="19">
        <v>0</v>
      </c>
      <c r="BR124" s="19">
        <v>0</v>
      </c>
      <c r="BS124" s="19">
        <v>0</v>
      </c>
      <c r="BT124" s="19">
        <v>0</v>
      </c>
      <c r="BU124" s="19">
        <v>0</v>
      </c>
      <c r="BV124" s="19">
        <v>0</v>
      </c>
      <c r="BW124" s="19">
        <v>0</v>
      </c>
      <c r="BX124" s="19">
        <v>0</v>
      </c>
      <c r="BY124" s="19">
        <v>0</v>
      </c>
      <c r="BZ124" s="19">
        <v>0</v>
      </c>
      <c r="CA124" s="18" t="str">
        <f t="shared" si="30"/>
        <v>04</v>
      </c>
      <c r="CB124" s="18" t="s">
        <v>25</v>
      </c>
      <c r="CC124" s="18">
        <f t="shared" si="28"/>
        <v>137</v>
      </c>
      <c r="CD124" s="16" t="str">
        <f t="shared" si="31"/>
        <v>7B010189AB012800650066006700680069006A006B006C006D006E00C900CA00CB00CC00CD00CE00CF00D000D100D2012D012E012F013001310132013301340135013601910192019305EC01950196019701980199019A000000000000000000000000000000000000000000000000000000000000000000000000000000000000000000000000047D</v>
      </c>
      <c r="CE124" s="95">
        <v>123</v>
      </c>
      <c r="CF124" s="21"/>
      <c r="CG124" s="18" t="str">
        <f t="shared" si="32"/>
        <v>00</v>
      </c>
      <c r="CH124" s="18">
        <f t="shared" si="33"/>
        <v>0</v>
      </c>
      <c r="CI124" s="20"/>
      <c r="CJ124" s="21"/>
    </row>
    <row r="125" spans="1:88" ht="49.5">
      <c r="A125" s="27"/>
      <c r="B125" s="171"/>
      <c r="C125" s="168"/>
      <c r="D125" s="104"/>
      <c r="E125" s="16">
        <v>3</v>
      </c>
      <c r="F125" s="101" t="str">
        <f t="shared" si="41"/>
        <v>65535</v>
      </c>
      <c r="G125" s="25" t="s">
        <v>72</v>
      </c>
      <c r="H125" s="18" t="s">
        <v>18</v>
      </c>
      <c r="I125" s="18">
        <v>1</v>
      </c>
      <c r="J125" s="18">
        <v>1</v>
      </c>
      <c r="K125" s="18">
        <v>89</v>
      </c>
      <c r="L125" s="18" t="s">
        <v>530</v>
      </c>
      <c r="M125" s="18">
        <v>1</v>
      </c>
      <c r="N125" s="18">
        <v>28</v>
      </c>
      <c r="O125" s="19">
        <v>65</v>
      </c>
      <c r="P125" s="19">
        <v>66</v>
      </c>
      <c r="Q125" s="19">
        <v>67</v>
      </c>
      <c r="R125" s="19">
        <v>68</v>
      </c>
      <c r="S125" s="19">
        <v>69</v>
      </c>
      <c r="T125" s="19" t="s">
        <v>507</v>
      </c>
      <c r="U125" s="19" t="s">
        <v>508</v>
      </c>
      <c r="V125" s="19" t="s">
        <v>509</v>
      </c>
      <c r="W125" s="19" t="s">
        <v>510</v>
      </c>
      <c r="X125" s="19" t="s">
        <v>511</v>
      </c>
      <c r="Y125" s="19" t="s">
        <v>512</v>
      </c>
      <c r="Z125" s="19" t="s">
        <v>513</v>
      </c>
      <c r="AA125" s="19" t="s">
        <v>514</v>
      </c>
      <c r="AB125" s="19" t="s">
        <v>515</v>
      </c>
      <c r="AC125" s="19" t="s">
        <v>516</v>
      </c>
      <c r="AD125" s="19" t="s">
        <v>517</v>
      </c>
      <c r="AE125" s="19" t="s">
        <v>518</v>
      </c>
      <c r="AF125" s="19" t="s">
        <v>519</v>
      </c>
      <c r="AG125" s="19" t="s">
        <v>520</v>
      </c>
      <c r="AH125" s="19" t="s">
        <v>521</v>
      </c>
      <c r="AI125" s="19" t="s">
        <v>522</v>
      </c>
      <c r="AJ125" s="19" t="s">
        <v>523</v>
      </c>
      <c r="AK125" s="19" t="s">
        <v>524</v>
      </c>
      <c r="AL125" s="19">
        <v>130</v>
      </c>
      <c r="AM125" s="19">
        <v>131</v>
      </c>
      <c r="AN125" s="19">
        <v>132</v>
      </c>
      <c r="AO125" s="19">
        <v>133</v>
      </c>
      <c r="AP125" s="19">
        <v>134</v>
      </c>
      <c r="AQ125" s="19">
        <v>135</v>
      </c>
      <c r="AR125" s="19">
        <v>136</v>
      </c>
      <c r="AS125" s="19">
        <v>191</v>
      </c>
      <c r="AT125" s="19">
        <v>192</v>
      </c>
      <c r="AU125" s="19">
        <v>193</v>
      </c>
      <c r="AV125" s="26" t="str">
        <f t="shared" si="52"/>
        <v>FFFF</v>
      </c>
      <c r="AW125" s="19">
        <v>195</v>
      </c>
      <c r="AX125" s="19">
        <v>196</v>
      </c>
      <c r="AY125" s="19">
        <v>197</v>
      </c>
      <c r="AZ125" s="19">
        <v>198</v>
      </c>
      <c r="BA125" s="19">
        <v>199</v>
      </c>
      <c r="BB125" s="19" t="s">
        <v>525</v>
      </c>
      <c r="BC125" s="19">
        <v>0</v>
      </c>
      <c r="BD125" s="19">
        <v>0</v>
      </c>
      <c r="BE125" s="19">
        <v>0</v>
      </c>
      <c r="BF125" s="19">
        <v>0</v>
      </c>
      <c r="BG125" s="19">
        <v>0</v>
      </c>
      <c r="BH125" s="19">
        <v>0</v>
      </c>
      <c r="BI125" s="19">
        <v>0</v>
      </c>
      <c r="BJ125" s="19">
        <v>0</v>
      </c>
      <c r="BK125" s="19">
        <v>0</v>
      </c>
      <c r="BL125" s="19">
        <v>0</v>
      </c>
      <c r="BM125" s="19">
        <v>0</v>
      </c>
      <c r="BN125" s="19">
        <v>0</v>
      </c>
      <c r="BO125" s="19">
        <v>0</v>
      </c>
      <c r="BP125" s="19">
        <v>0</v>
      </c>
      <c r="BQ125" s="19">
        <v>0</v>
      </c>
      <c r="BR125" s="19">
        <v>0</v>
      </c>
      <c r="BS125" s="19">
        <v>0</v>
      </c>
      <c r="BT125" s="19">
        <v>0</v>
      </c>
      <c r="BU125" s="19">
        <v>0</v>
      </c>
      <c r="BV125" s="19">
        <v>0</v>
      </c>
      <c r="BW125" s="19">
        <v>0</v>
      </c>
      <c r="BX125" s="19">
        <v>0</v>
      </c>
      <c r="BY125" s="19">
        <v>0</v>
      </c>
      <c r="BZ125" s="19">
        <v>0</v>
      </c>
      <c r="CA125" s="18" t="str">
        <f t="shared" si="30"/>
        <v>11</v>
      </c>
      <c r="CB125" s="18" t="s">
        <v>25</v>
      </c>
      <c r="CC125" s="18">
        <f t="shared" si="28"/>
        <v>137</v>
      </c>
      <c r="CD125" s="16" t="str">
        <f t="shared" si="31"/>
        <v>7B010189AB012800650066006700680069006A006B006C006D006E00C900CA00CB00CC00CD00CE00CF00D000D100D2012D012E012F0130013101320133013401350136019101920193FFFF01950196019701980199019A000000000000000000000000000000000000000000000000000000000000000000000000000000000000000000000000117D</v>
      </c>
      <c r="CE125" s="95">
        <v>124</v>
      </c>
      <c r="CF125" s="21"/>
      <c r="CG125" s="18" t="str">
        <f t="shared" si="32"/>
        <v>00</v>
      </c>
      <c r="CH125" s="18">
        <f t="shared" si="33"/>
        <v>0</v>
      </c>
      <c r="CI125" s="20"/>
      <c r="CJ125" s="21"/>
    </row>
    <row r="126" spans="1:88" ht="49.5">
      <c r="A126" s="27"/>
      <c r="B126" s="169">
        <v>75</v>
      </c>
      <c r="C126" s="105" t="s">
        <v>531</v>
      </c>
      <c r="D126" s="104" t="s">
        <v>737</v>
      </c>
      <c r="E126" s="16">
        <v>1</v>
      </c>
      <c r="F126" s="101" t="str">
        <f t="shared" si="41"/>
        <v>00000</v>
      </c>
      <c r="G126" s="25">
        <v>0</v>
      </c>
      <c r="H126" s="18" t="s">
        <v>18</v>
      </c>
      <c r="I126" s="18">
        <v>1</v>
      </c>
      <c r="J126" s="18">
        <v>1</v>
      </c>
      <c r="K126" s="18">
        <v>89</v>
      </c>
      <c r="L126" s="18" t="s">
        <v>530</v>
      </c>
      <c r="M126" s="18">
        <v>1</v>
      </c>
      <c r="N126" s="18">
        <v>28</v>
      </c>
      <c r="O126" s="19">
        <v>65</v>
      </c>
      <c r="P126" s="19">
        <v>66</v>
      </c>
      <c r="Q126" s="19">
        <v>67</v>
      </c>
      <c r="R126" s="19">
        <v>68</v>
      </c>
      <c r="S126" s="19">
        <v>69</v>
      </c>
      <c r="T126" s="19" t="s">
        <v>507</v>
      </c>
      <c r="U126" s="19" t="s">
        <v>508</v>
      </c>
      <c r="V126" s="19" t="s">
        <v>509</v>
      </c>
      <c r="W126" s="19" t="s">
        <v>510</v>
      </c>
      <c r="X126" s="19" t="s">
        <v>511</v>
      </c>
      <c r="Y126" s="19" t="s">
        <v>512</v>
      </c>
      <c r="Z126" s="19" t="s">
        <v>513</v>
      </c>
      <c r="AA126" s="19" t="s">
        <v>514</v>
      </c>
      <c r="AB126" s="19" t="s">
        <v>515</v>
      </c>
      <c r="AC126" s="19" t="s">
        <v>516</v>
      </c>
      <c r="AD126" s="19" t="s">
        <v>517</v>
      </c>
      <c r="AE126" s="19" t="s">
        <v>518</v>
      </c>
      <c r="AF126" s="19" t="s">
        <v>519</v>
      </c>
      <c r="AG126" s="19" t="s">
        <v>520</v>
      </c>
      <c r="AH126" s="19" t="s">
        <v>521</v>
      </c>
      <c r="AI126" s="19" t="s">
        <v>522</v>
      </c>
      <c r="AJ126" s="19" t="s">
        <v>523</v>
      </c>
      <c r="AK126" s="19" t="s">
        <v>524</v>
      </c>
      <c r="AL126" s="19">
        <v>130</v>
      </c>
      <c r="AM126" s="19">
        <v>131</v>
      </c>
      <c r="AN126" s="19">
        <v>132</v>
      </c>
      <c r="AO126" s="19">
        <v>133</v>
      </c>
      <c r="AP126" s="19">
        <v>134</v>
      </c>
      <c r="AQ126" s="19">
        <v>135</v>
      </c>
      <c r="AR126" s="19">
        <v>136</v>
      </c>
      <c r="AS126" s="19">
        <v>191</v>
      </c>
      <c r="AT126" s="19">
        <v>192</v>
      </c>
      <c r="AU126" s="19">
        <v>193</v>
      </c>
      <c r="AV126" s="19">
        <v>194</v>
      </c>
      <c r="AW126" s="26">
        <f>G126</f>
        <v>0</v>
      </c>
      <c r="AX126" s="19">
        <v>196</v>
      </c>
      <c r="AY126" s="19">
        <v>197</v>
      </c>
      <c r="AZ126" s="19">
        <v>198</v>
      </c>
      <c r="BA126" s="19">
        <v>199</v>
      </c>
      <c r="BB126" s="19" t="s">
        <v>525</v>
      </c>
      <c r="BC126" s="19">
        <v>0</v>
      </c>
      <c r="BD126" s="19">
        <v>0</v>
      </c>
      <c r="BE126" s="19">
        <v>0</v>
      </c>
      <c r="BF126" s="19">
        <v>0</v>
      </c>
      <c r="BG126" s="19">
        <v>0</v>
      </c>
      <c r="BH126" s="19">
        <v>0</v>
      </c>
      <c r="BI126" s="19">
        <v>0</v>
      </c>
      <c r="BJ126" s="19">
        <v>0</v>
      </c>
      <c r="BK126" s="19">
        <v>0</v>
      </c>
      <c r="BL126" s="19">
        <v>0</v>
      </c>
      <c r="BM126" s="19">
        <v>0</v>
      </c>
      <c r="BN126" s="19">
        <v>0</v>
      </c>
      <c r="BO126" s="19">
        <v>0</v>
      </c>
      <c r="BP126" s="19">
        <v>0</v>
      </c>
      <c r="BQ126" s="19">
        <v>0</v>
      </c>
      <c r="BR126" s="19">
        <v>0</v>
      </c>
      <c r="BS126" s="19">
        <v>0</v>
      </c>
      <c r="BT126" s="19">
        <v>0</v>
      </c>
      <c r="BU126" s="19">
        <v>0</v>
      </c>
      <c r="BV126" s="19">
        <v>0</v>
      </c>
      <c r="BW126" s="19">
        <v>0</v>
      </c>
      <c r="BX126" s="19">
        <v>0</v>
      </c>
      <c r="BY126" s="19">
        <v>0</v>
      </c>
      <c r="BZ126" s="19">
        <v>0</v>
      </c>
      <c r="CA126" s="18" t="str">
        <f t="shared" si="30"/>
        <v>11</v>
      </c>
      <c r="CB126" s="18" t="s">
        <v>25</v>
      </c>
      <c r="CC126" s="18">
        <f t="shared" si="28"/>
        <v>137</v>
      </c>
      <c r="CD126" s="16" t="str">
        <f t="shared" si="31"/>
        <v>7B010189AB012800650066006700680069006A006B006C006D006E00C900CA00CB00CC00CD00CE00CF00D000D100D2012D012E012F0130013101320133013401350136019101920193019400000196019701980199019A000000000000000000000000000000000000000000000000000000000000000000000000000000000000000000000000117D</v>
      </c>
      <c r="CE126" s="95">
        <v>125</v>
      </c>
      <c r="CF126" s="21"/>
      <c r="CG126" s="18" t="str">
        <f t="shared" si="32"/>
        <v>00</v>
      </c>
      <c r="CH126" s="18">
        <f t="shared" si="33"/>
        <v>0</v>
      </c>
      <c r="CI126" s="20"/>
      <c r="CJ126" s="21"/>
    </row>
    <row r="127" spans="1:88" ht="49.5">
      <c r="A127" s="27"/>
      <c r="B127" s="170"/>
      <c r="C127" s="167" t="s">
        <v>608</v>
      </c>
      <c r="D127" s="104"/>
      <c r="E127" s="16">
        <v>2</v>
      </c>
      <c r="F127" s="101" t="str">
        <f t="shared" si="41"/>
        <v>01516</v>
      </c>
      <c r="G127" s="25" t="s">
        <v>527</v>
      </c>
      <c r="H127" s="18" t="s">
        <v>18</v>
      </c>
      <c r="I127" s="18">
        <v>1</v>
      </c>
      <c r="J127" s="18">
        <v>1</v>
      </c>
      <c r="K127" s="18">
        <v>89</v>
      </c>
      <c r="L127" s="18" t="s">
        <v>530</v>
      </c>
      <c r="M127" s="18">
        <v>1</v>
      </c>
      <c r="N127" s="18">
        <v>28</v>
      </c>
      <c r="O127" s="19">
        <v>65</v>
      </c>
      <c r="P127" s="19">
        <v>66</v>
      </c>
      <c r="Q127" s="19">
        <v>67</v>
      </c>
      <c r="R127" s="19">
        <v>68</v>
      </c>
      <c r="S127" s="19">
        <v>69</v>
      </c>
      <c r="T127" s="19" t="s">
        <v>507</v>
      </c>
      <c r="U127" s="19" t="s">
        <v>508</v>
      </c>
      <c r="V127" s="19" t="s">
        <v>509</v>
      </c>
      <c r="W127" s="19" t="s">
        <v>510</v>
      </c>
      <c r="X127" s="19" t="s">
        <v>511</v>
      </c>
      <c r="Y127" s="19" t="s">
        <v>512</v>
      </c>
      <c r="Z127" s="19" t="s">
        <v>513</v>
      </c>
      <c r="AA127" s="19" t="s">
        <v>514</v>
      </c>
      <c r="AB127" s="19" t="s">
        <v>515</v>
      </c>
      <c r="AC127" s="19" t="s">
        <v>516</v>
      </c>
      <c r="AD127" s="19" t="s">
        <v>517</v>
      </c>
      <c r="AE127" s="19" t="s">
        <v>518</v>
      </c>
      <c r="AF127" s="19" t="s">
        <v>519</v>
      </c>
      <c r="AG127" s="19" t="s">
        <v>520</v>
      </c>
      <c r="AH127" s="19" t="s">
        <v>521</v>
      </c>
      <c r="AI127" s="19" t="s">
        <v>522</v>
      </c>
      <c r="AJ127" s="19" t="s">
        <v>523</v>
      </c>
      <c r="AK127" s="19" t="s">
        <v>524</v>
      </c>
      <c r="AL127" s="19">
        <v>130</v>
      </c>
      <c r="AM127" s="19">
        <v>131</v>
      </c>
      <c r="AN127" s="19">
        <v>132</v>
      </c>
      <c r="AO127" s="19">
        <v>133</v>
      </c>
      <c r="AP127" s="19">
        <v>134</v>
      </c>
      <c r="AQ127" s="19">
        <v>135</v>
      </c>
      <c r="AR127" s="19">
        <v>136</v>
      </c>
      <c r="AS127" s="19">
        <v>191</v>
      </c>
      <c r="AT127" s="19">
        <v>192</v>
      </c>
      <c r="AU127" s="19">
        <v>193</v>
      </c>
      <c r="AV127" s="19">
        <v>194</v>
      </c>
      <c r="AW127" s="26" t="str">
        <f t="shared" ref="AW127:AW128" si="53">G127</f>
        <v>05EC</v>
      </c>
      <c r="AX127" s="19">
        <v>196</v>
      </c>
      <c r="AY127" s="19">
        <v>197</v>
      </c>
      <c r="AZ127" s="19">
        <v>198</v>
      </c>
      <c r="BA127" s="19">
        <v>199</v>
      </c>
      <c r="BB127" s="19" t="s">
        <v>525</v>
      </c>
      <c r="BC127" s="19">
        <v>0</v>
      </c>
      <c r="BD127" s="19">
        <v>0</v>
      </c>
      <c r="BE127" s="19">
        <v>0</v>
      </c>
      <c r="BF127" s="19">
        <v>0</v>
      </c>
      <c r="BG127" s="19">
        <v>0</v>
      </c>
      <c r="BH127" s="19">
        <v>0</v>
      </c>
      <c r="BI127" s="19">
        <v>0</v>
      </c>
      <c r="BJ127" s="19">
        <v>0</v>
      </c>
      <c r="BK127" s="19">
        <v>0</v>
      </c>
      <c r="BL127" s="19">
        <v>0</v>
      </c>
      <c r="BM127" s="19">
        <v>0</v>
      </c>
      <c r="BN127" s="19">
        <v>0</v>
      </c>
      <c r="BO127" s="19">
        <v>0</v>
      </c>
      <c r="BP127" s="19">
        <v>0</v>
      </c>
      <c r="BQ127" s="19">
        <v>0</v>
      </c>
      <c r="BR127" s="19">
        <v>0</v>
      </c>
      <c r="BS127" s="19">
        <v>0</v>
      </c>
      <c r="BT127" s="19">
        <v>0</v>
      </c>
      <c r="BU127" s="19">
        <v>0</v>
      </c>
      <c r="BV127" s="19">
        <v>0</v>
      </c>
      <c r="BW127" s="19">
        <v>0</v>
      </c>
      <c r="BX127" s="19">
        <v>0</v>
      </c>
      <c r="BY127" s="19">
        <v>0</v>
      </c>
      <c r="BZ127" s="19">
        <v>0</v>
      </c>
      <c r="CA127" s="18" t="str">
        <f t="shared" si="30"/>
        <v>05</v>
      </c>
      <c r="CB127" s="18" t="s">
        <v>25</v>
      </c>
      <c r="CC127" s="18">
        <f t="shared" si="28"/>
        <v>137</v>
      </c>
      <c r="CD127" s="16" t="str">
        <f t="shared" si="31"/>
        <v>7B010189AB012800650066006700680069006A006B006C006D006E00C900CA00CB00CC00CD00CE00CF00D000D100D2012D012E012F0130013101320133013401350136019101920193019405EC0196019701980199019A000000000000000000000000000000000000000000000000000000000000000000000000000000000000000000000000057D</v>
      </c>
      <c r="CE127" s="95">
        <v>126</v>
      </c>
      <c r="CF127" s="21"/>
      <c r="CG127" s="18" t="str">
        <f t="shared" si="32"/>
        <v>00</v>
      </c>
      <c r="CH127" s="18">
        <f t="shared" si="33"/>
        <v>0</v>
      </c>
      <c r="CI127" s="20"/>
      <c r="CJ127" s="21"/>
    </row>
    <row r="128" spans="1:88" ht="49.5">
      <c r="A128" s="27"/>
      <c r="B128" s="171"/>
      <c r="C128" s="168"/>
      <c r="D128" s="104"/>
      <c r="E128" s="16">
        <v>3</v>
      </c>
      <c r="F128" s="101" t="str">
        <f t="shared" si="41"/>
        <v>65535</v>
      </c>
      <c r="G128" s="25" t="s">
        <v>72</v>
      </c>
      <c r="H128" s="18" t="s">
        <v>18</v>
      </c>
      <c r="I128" s="18">
        <v>1</v>
      </c>
      <c r="J128" s="18">
        <v>1</v>
      </c>
      <c r="K128" s="18">
        <v>89</v>
      </c>
      <c r="L128" s="18" t="s">
        <v>530</v>
      </c>
      <c r="M128" s="18">
        <v>1</v>
      </c>
      <c r="N128" s="18">
        <v>28</v>
      </c>
      <c r="O128" s="19">
        <v>65</v>
      </c>
      <c r="P128" s="19">
        <v>66</v>
      </c>
      <c r="Q128" s="19">
        <v>67</v>
      </c>
      <c r="R128" s="19">
        <v>68</v>
      </c>
      <c r="S128" s="19">
        <v>69</v>
      </c>
      <c r="T128" s="19" t="s">
        <v>507</v>
      </c>
      <c r="U128" s="19" t="s">
        <v>508</v>
      </c>
      <c r="V128" s="19" t="s">
        <v>509</v>
      </c>
      <c r="W128" s="19" t="s">
        <v>510</v>
      </c>
      <c r="X128" s="19" t="s">
        <v>511</v>
      </c>
      <c r="Y128" s="19" t="s">
        <v>512</v>
      </c>
      <c r="Z128" s="19" t="s">
        <v>513</v>
      </c>
      <c r="AA128" s="19" t="s">
        <v>514</v>
      </c>
      <c r="AB128" s="19" t="s">
        <v>515</v>
      </c>
      <c r="AC128" s="19" t="s">
        <v>516</v>
      </c>
      <c r="AD128" s="19" t="s">
        <v>517</v>
      </c>
      <c r="AE128" s="19" t="s">
        <v>518</v>
      </c>
      <c r="AF128" s="19" t="s">
        <v>519</v>
      </c>
      <c r="AG128" s="19" t="s">
        <v>520</v>
      </c>
      <c r="AH128" s="19" t="s">
        <v>521</v>
      </c>
      <c r="AI128" s="19" t="s">
        <v>522</v>
      </c>
      <c r="AJ128" s="19" t="s">
        <v>523</v>
      </c>
      <c r="AK128" s="19" t="s">
        <v>524</v>
      </c>
      <c r="AL128" s="19">
        <v>130</v>
      </c>
      <c r="AM128" s="19">
        <v>131</v>
      </c>
      <c r="AN128" s="19">
        <v>132</v>
      </c>
      <c r="AO128" s="19">
        <v>133</v>
      </c>
      <c r="AP128" s="19">
        <v>134</v>
      </c>
      <c r="AQ128" s="19">
        <v>135</v>
      </c>
      <c r="AR128" s="19">
        <v>136</v>
      </c>
      <c r="AS128" s="19">
        <v>191</v>
      </c>
      <c r="AT128" s="19">
        <v>192</v>
      </c>
      <c r="AU128" s="19">
        <v>193</v>
      </c>
      <c r="AV128" s="19">
        <v>194</v>
      </c>
      <c r="AW128" s="26" t="str">
        <f t="shared" si="53"/>
        <v>FFFF</v>
      </c>
      <c r="AX128" s="19">
        <v>196</v>
      </c>
      <c r="AY128" s="19">
        <v>197</v>
      </c>
      <c r="AZ128" s="19">
        <v>198</v>
      </c>
      <c r="BA128" s="19">
        <v>199</v>
      </c>
      <c r="BB128" s="19" t="s">
        <v>525</v>
      </c>
      <c r="BC128" s="19">
        <v>0</v>
      </c>
      <c r="BD128" s="19">
        <v>0</v>
      </c>
      <c r="BE128" s="19">
        <v>0</v>
      </c>
      <c r="BF128" s="19">
        <v>0</v>
      </c>
      <c r="BG128" s="19">
        <v>0</v>
      </c>
      <c r="BH128" s="19">
        <v>0</v>
      </c>
      <c r="BI128" s="19">
        <v>0</v>
      </c>
      <c r="BJ128" s="19">
        <v>0</v>
      </c>
      <c r="BK128" s="19">
        <v>0</v>
      </c>
      <c r="BL128" s="19">
        <v>0</v>
      </c>
      <c r="BM128" s="19">
        <v>0</v>
      </c>
      <c r="BN128" s="19">
        <v>0</v>
      </c>
      <c r="BO128" s="19">
        <v>0</v>
      </c>
      <c r="BP128" s="19">
        <v>0</v>
      </c>
      <c r="BQ128" s="19">
        <v>0</v>
      </c>
      <c r="BR128" s="19">
        <v>0</v>
      </c>
      <c r="BS128" s="19">
        <v>0</v>
      </c>
      <c r="BT128" s="19">
        <v>0</v>
      </c>
      <c r="BU128" s="19">
        <v>0</v>
      </c>
      <c r="BV128" s="19">
        <v>0</v>
      </c>
      <c r="BW128" s="19">
        <v>0</v>
      </c>
      <c r="BX128" s="19">
        <v>0</v>
      </c>
      <c r="BY128" s="19">
        <v>0</v>
      </c>
      <c r="BZ128" s="19">
        <v>0</v>
      </c>
      <c r="CA128" s="18" t="str">
        <f t="shared" si="30"/>
        <v>10</v>
      </c>
      <c r="CB128" s="18" t="s">
        <v>25</v>
      </c>
      <c r="CC128" s="18">
        <f t="shared" si="28"/>
        <v>137</v>
      </c>
      <c r="CD128" s="16" t="str">
        <f t="shared" si="31"/>
        <v>7B010189AB012800650066006700680069006A006B006C006D006E00C900CA00CB00CC00CD00CE00CF00D000D100D2012D012E012F01300131013201330134013501360191019201930194FFFF0196019701980199019A000000000000000000000000000000000000000000000000000000000000000000000000000000000000000000000000107D</v>
      </c>
      <c r="CE128" s="95">
        <v>127</v>
      </c>
      <c r="CF128" s="21"/>
      <c r="CG128" s="18" t="str">
        <f t="shared" si="32"/>
        <v>00</v>
      </c>
      <c r="CH128" s="18">
        <f t="shared" si="33"/>
        <v>0</v>
      </c>
      <c r="CI128" s="20"/>
      <c r="CJ128" s="21"/>
    </row>
    <row r="129" spans="1:88" ht="49.5">
      <c r="A129" s="27"/>
      <c r="B129" s="169">
        <v>77</v>
      </c>
      <c r="C129" s="105" t="s">
        <v>531</v>
      </c>
      <c r="D129" s="104" t="s">
        <v>737</v>
      </c>
      <c r="E129" s="16">
        <v>1</v>
      </c>
      <c r="F129" s="101" t="str">
        <f t="shared" si="41"/>
        <v>00000</v>
      </c>
      <c r="G129" s="25">
        <v>0</v>
      </c>
      <c r="H129" s="18" t="s">
        <v>18</v>
      </c>
      <c r="I129" s="18">
        <v>1</v>
      </c>
      <c r="J129" s="18">
        <v>1</v>
      </c>
      <c r="K129" s="18">
        <v>89</v>
      </c>
      <c r="L129" s="18" t="s">
        <v>530</v>
      </c>
      <c r="M129" s="18">
        <v>1</v>
      </c>
      <c r="N129" s="18">
        <v>28</v>
      </c>
      <c r="O129" s="19">
        <v>65</v>
      </c>
      <c r="P129" s="19">
        <v>66</v>
      </c>
      <c r="Q129" s="19">
        <v>67</v>
      </c>
      <c r="R129" s="19">
        <v>68</v>
      </c>
      <c r="S129" s="19">
        <v>69</v>
      </c>
      <c r="T129" s="19" t="s">
        <v>507</v>
      </c>
      <c r="U129" s="19" t="s">
        <v>508</v>
      </c>
      <c r="V129" s="19" t="s">
        <v>509</v>
      </c>
      <c r="W129" s="19" t="s">
        <v>510</v>
      </c>
      <c r="X129" s="19" t="s">
        <v>511</v>
      </c>
      <c r="Y129" s="19" t="s">
        <v>512</v>
      </c>
      <c r="Z129" s="19" t="s">
        <v>513</v>
      </c>
      <c r="AA129" s="19" t="s">
        <v>514</v>
      </c>
      <c r="AB129" s="19" t="s">
        <v>515</v>
      </c>
      <c r="AC129" s="19" t="s">
        <v>516</v>
      </c>
      <c r="AD129" s="19" t="s">
        <v>517</v>
      </c>
      <c r="AE129" s="19" t="s">
        <v>518</v>
      </c>
      <c r="AF129" s="19" t="s">
        <v>519</v>
      </c>
      <c r="AG129" s="19" t="s">
        <v>520</v>
      </c>
      <c r="AH129" s="19" t="s">
        <v>521</v>
      </c>
      <c r="AI129" s="19" t="s">
        <v>522</v>
      </c>
      <c r="AJ129" s="19" t="s">
        <v>523</v>
      </c>
      <c r="AK129" s="19" t="s">
        <v>524</v>
      </c>
      <c r="AL129" s="19">
        <v>130</v>
      </c>
      <c r="AM129" s="19">
        <v>131</v>
      </c>
      <c r="AN129" s="19">
        <v>132</v>
      </c>
      <c r="AO129" s="19">
        <v>133</v>
      </c>
      <c r="AP129" s="19">
        <v>134</v>
      </c>
      <c r="AQ129" s="19">
        <v>135</v>
      </c>
      <c r="AR129" s="19">
        <v>136</v>
      </c>
      <c r="AS129" s="19">
        <v>191</v>
      </c>
      <c r="AT129" s="19">
        <v>192</v>
      </c>
      <c r="AU129" s="19">
        <v>193</v>
      </c>
      <c r="AV129" s="19">
        <v>194</v>
      </c>
      <c r="AW129" s="19">
        <v>195</v>
      </c>
      <c r="AX129" s="26">
        <f>G129</f>
        <v>0</v>
      </c>
      <c r="AY129" s="19">
        <v>197</v>
      </c>
      <c r="AZ129" s="19">
        <v>198</v>
      </c>
      <c r="BA129" s="19">
        <v>199</v>
      </c>
      <c r="BB129" s="19" t="s">
        <v>525</v>
      </c>
      <c r="BC129" s="19">
        <v>0</v>
      </c>
      <c r="BD129" s="19">
        <v>0</v>
      </c>
      <c r="BE129" s="19">
        <v>0</v>
      </c>
      <c r="BF129" s="19">
        <v>0</v>
      </c>
      <c r="BG129" s="19">
        <v>0</v>
      </c>
      <c r="BH129" s="19">
        <v>0</v>
      </c>
      <c r="BI129" s="19">
        <v>0</v>
      </c>
      <c r="BJ129" s="19">
        <v>0</v>
      </c>
      <c r="BK129" s="19">
        <v>0</v>
      </c>
      <c r="BL129" s="19">
        <v>0</v>
      </c>
      <c r="BM129" s="19">
        <v>0</v>
      </c>
      <c r="BN129" s="19">
        <v>0</v>
      </c>
      <c r="BO129" s="19">
        <v>0</v>
      </c>
      <c r="BP129" s="19">
        <v>0</v>
      </c>
      <c r="BQ129" s="19">
        <v>0</v>
      </c>
      <c r="BR129" s="19">
        <v>0</v>
      </c>
      <c r="BS129" s="19">
        <v>0</v>
      </c>
      <c r="BT129" s="19">
        <v>0</v>
      </c>
      <c r="BU129" s="19">
        <v>0</v>
      </c>
      <c r="BV129" s="19">
        <v>0</v>
      </c>
      <c r="BW129" s="19">
        <v>0</v>
      </c>
      <c r="BX129" s="19">
        <v>0</v>
      </c>
      <c r="BY129" s="19">
        <v>0</v>
      </c>
      <c r="BZ129" s="19">
        <v>0</v>
      </c>
      <c r="CA129" s="18" t="str">
        <f t="shared" si="30"/>
        <v>10</v>
      </c>
      <c r="CB129" s="18" t="s">
        <v>25</v>
      </c>
      <c r="CC129" s="18">
        <f t="shared" si="28"/>
        <v>137</v>
      </c>
      <c r="CD129" s="16" t="str">
        <f t="shared" si="31"/>
        <v>7B010189AB012800650066006700680069006A006B006C006D006E00C900CA00CB00CC00CD00CE00CF00D000D100D2012D012E012F0130013101320133013401350136019101920193019401950000019701980199019A000000000000000000000000000000000000000000000000000000000000000000000000000000000000000000000000107D</v>
      </c>
      <c r="CE129" s="95">
        <v>128</v>
      </c>
      <c r="CF129" s="21"/>
      <c r="CG129" s="18" t="str">
        <f t="shared" si="32"/>
        <v>00</v>
      </c>
      <c r="CH129" s="18">
        <f t="shared" si="33"/>
        <v>0</v>
      </c>
      <c r="CI129" s="20"/>
      <c r="CJ129" s="21"/>
    </row>
    <row r="130" spans="1:88" ht="49.5">
      <c r="A130" s="27"/>
      <c r="B130" s="170"/>
      <c r="C130" s="167" t="s">
        <v>609</v>
      </c>
      <c r="D130" s="104"/>
      <c r="E130" s="16">
        <v>2</v>
      </c>
      <c r="F130" s="101" t="str">
        <f t="shared" si="41"/>
        <v>01516</v>
      </c>
      <c r="G130" s="25" t="s">
        <v>527</v>
      </c>
      <c r="H130" s="18" t="s">
        <v>18</v>
      </c>
      <c r="I130" s="18">
        <v>1</v>
      </c>
      <c r="J130" s="18">
        <v>1</v>
      </c>
      <c r="K130" s="18">
        <v>89</v>
      </c>
      <c r="L130" s="18" t="s">
        <v>530</v>
      </c>
      <c r="M130" s="18">
        <v>1</v>
      </c>
      <c r="N130" s="18">
        <v>28</v>
      </c>
      <c r="O130" s="19">
        <v>65</v>
      </c>
      <c r="P130" s="19">
        <v>66</v>
      </c>
      <c r="Q130" s="19">
        <v>67</v>
      </c>
      <c r="R130" s="19">
        <v>68</v>
      </c>
      <c r="S130" s="19">
        <v>69</v>
      </c>
      <c r="T130" s="19" t="s">
        <v>507</v>
      </c>
      <c r="U130" s="19" t="s">
        <v>508</v>
      </c>
      <c r="V130" s="19" t="s">
        <v>509</v>
      </c>
      <c r="W130" s="19" t="s">
        <v>510</v>
      </c>
      <c r="X130" s="19" t="s">
        <v>511</v>
      </c>
      <c r="Y130" s="19" t="s">
        <v>512</v>
      </c>
      <c r="Z130" s="19" t="s">
        <v>513</v>
      </c>
      <c r="AA130" s="19" t="s">
        <v>514</v>
      </c>
      <c r="AB130" s="19" t="s">
        <v>515</v>
      </c>
      <c r="AC130" s="19" t="s">
        <v>516</v>
      </c>
      <c r="AD130" s="19" t="s">
        <v>517</v>
      </c>
      <c r="AE130" s="19" t="s">
        <v>518</v>
      </c>
      <c r="AF130" s="19" t="s">
        <v>519</v>
      </c>
      <c r="AG130" s="19" t="s">
        <v>520</v>
      </c>
      <c r="AH130" s="19" t="s">
        <v>521</v>
      </c>
      <c r="AI130" s="19" t="s">
        <v>522</v>
      </c>
      <c r="AJ130" s="19" t="s">
        <v>523</v>
      </c>
      <c r="AK130" s="19" t="s">
        <v>524</v>
      </c>
      <c r="AL130" s="19">
        <v>130</v>
      </c>
      <c r="AM130" s="19">
        <v>131</v>
      </c>
      <c r="AN130" s="19">
        <v>132</v>
      </c>
      <c r="AO130" s="19">
        <v>133</v>
      </c>
      <c r="AP130" s="19">
        <v>134</v>
      </c>
      <c r="AQ130" s="19">
        <v>135</v>
      </c>
      <c r="AR130" s="19">
        <v>136</v>
      </c>
      <c r="AS130" s="19">
        <v>191</v>
      </c>
      <c r="AT130" s="19">
        <v>192</v>
      </c>
      <c r="AU130" s="19">
        <v>193</v>
      </c>
      <c r="AV130" s="19">
        <v>194</v>
      </c>
      <c r="AW130" s="19">
        <v>195</v>
      </c>
      <c r="AX130" s="26" t="str">
        <f t="shared" ref="AX130:AX131" si="54">G130</f>
        <v>05EC</v>
      </c>
      <c r="AY130" s="19">
        <v>197</v>
      </c>
      <c r="AZ130" s="19">
        <v>198</v>
      </c>
      <c r="BA130" s="19">
        <v>199</v>
      </c>
      <c r="BB130" s="19" t="s">
        <v>525</v>
      </c>
      <c r="BC130" s="19">
        <v>0</v>
      </c>
      <c r="BD130" s="19">
        <v>0</v>
      </c>
      <c r="BE130" s="19">
        <v>0</v>
      </c>
      <c r="BF130" s="19">
        <v>0</v>
      </c>
      <c r="BG130" s="19">
        <v>0</v>
      </c>
      <c r="BH130" s="19">
        <v>0</v>
      </c>
      <c r="BI130" s="19">
        <v>0</v>
      </c>
      <c r="BJ130" s="19">
        <v>0</v>
      </c>
      <c r="BK130" s="19">
        <v>0</v>
      </c>
      <c r="BL130" s="19">
        <v>0</v>
      </c>
      <c r="BM130" s="19">
        <v>0</v>
      </c>
      <c r="BN130" s="19">
        <v>0</v>
      </c>
      <c r="BO130" s="19">
        <v>0</v>
      </c>
      <c r="BP130" s="19">
        <v>0</v>
      </c>
      <c r="BQ130" s="19">
        <v>0</v>
      </c>
      <c r="BR130" s="19">
        <v>0</v>
      </c>
      <c r="BS130" s="19">
        <v>0</v>
      </c>
      <c r="BT130" s="19">
        <v>0</v>
      </c>
      <c r="BU130" s="19">
        <v>0</v>
      </c>
      <c r="BV130" s="19">
        <v>0</v>
      </c>
      <c r="BW130" s="19">
        <v>0</v>
      </c>
      <c r="BX130" s="19">
        <v>0</v>
      </c>
      <c r="BY130" s="19">
        <v>0</v>
      </c>
      <c r="BZ130" s="19">
        <v>0</v>
      </c>
      <c r="CA130" s="18" t="str">
        <f t="shared" si="30"/>
        <v>04</v>
      </c>
      <c r="CB130" s="18" t="s">
        <v>25</v>
      </c>
      <c r="CC130" s="18">
        <f t="shared" ref="CC130:CC193" si="55">(LEN(CD130)/2)</f>
        <v>137</v>
      </c>
      <c r="CD130" s="16" t="str">
        <f t="shared" si="31"/>
        <v>7B010189AB012800650066006700680069006A006B006C006D006E00C900CA00CB00CC00CD00CE00CF00D000D100D2012D012E012F01300131013201330134013501360191019201930194019505EC019701980199019A000000000000000000000000000000000000000000000000000000000000000000000000000000000000000000000000047D</v>
      </c>
      <c r="CE130" s="95">
        <v>129</v>
      </c>
      <c r="CF130" s="21"/>
      <c r="CG130" s="18" t="str">
        <f t="shared" si="32"/>
        <v>00</v>
      </c>
      <c r="CH130" s="18">
        <f t="shared" si="33"/>
        <v>0</v>
      </c>
      <c r="CI130" s="20"/>
      <c r="CJ130" s="21"/>
    </row>
    <row r="131" spans="1:88" ht="49.5">
      <c r="A131" s="27"/>
      <c r="B131" s="171"/>
      <c r="C131" s="168"/>
      <c r="D131" s="104"/>
      <c r="E131" s="16">
        <v>3</v>
      </c>
      <c r="F131" s="101" t="str">
        <f t="shared" si="41"/>
        <v>65535</v>
      </c>
      <c r="G131" s="25" t="s">
        <v>72</v>
      </c>
      <c r="H131" s="18" t="s">
        <v>18</v>
      </c>
      <c r="I131" s="18">
        <v>1</v>
      </c>
      <c r="J131" s="18">
        <v>1</v>
      </c>
      <c r="K131" s="18">
        <v>89</v>
      </c>
      <c r="L131" s="18" t="s">
        <v>530</v>
      </c>
      <c r="M131" s="18">
        <v>1</v>
      </c>
      <c r="N131" s="18">
        <v>28</v>
      </c>
      <c r="O131" s="19">
        <v>65</v>
      </c>
      <c r="P131" s="19">
        <v>66</v>
      </c>
      <c r="Q131" s="19">
        <v>67</v>
      </c>
      <c r="R131" s="19">
        <v>68</v>
      </c>
      <c r="S131" s="19">
        <v>69</v>
      </c>
      <c r="T131" s="19" t="s">
        <v>507</v>
      </c>
      <c r="U131" s="19" t="s">
        <v>508</v>
      </c>
      <c r="V131" s="19" t="s">
        <v>509</v>
      </c>
      <c r="W131" s="19" t="s">
        <v>510</v>
      </c>
      <c r="X131" s="19" t="s">
        <v>511</v>
      </c>
      <c r="Y131" s="19" t="s">
        <v>512</v>
      </c>
      <c r="Z131" s="19" t="s">
        <v>513</v>
      </c>
      <c r="AA131" s="19" t="s">
        <v>514</v>
      </c>
      <c r="AB131" s="19" t="s">
        <v>515</v>
      </c>
      <c r="AC131" s="19" t="s">
        <v>516</v>
      </c>
      <c r="AD131" s="19" t="s">
        <v>517</v>
      </c>
      <c r="AE131" s="19" t="s">
        <v>518</v>
      </c>
      <c r="AF131" s="19" t="s">
        <v>519</v>
      </c>
      <c r="AG131" s="19" t="s">
        <v>520</v>
      </c>
      <c r="AH131" s="19" t="s">
        <v>521</v>
      </c>
      <c r="AI131" s="19" t="s">
        <v>522</v>
      </c>
      <c r="AJ131" s="19" t="s">
        <v>523</v>
      </c>
      <c r="AK131" s="19" t="s">
        <v>524</v>
      </c>
      <c r="AL131" s="19">
        <v>130</v>
      </c>
      <c r="AM131" s="19">
        <v>131</v>
      </c>
      <c r="AN131" s="19">
        <v>132</v>
      </c>
      <c r="AO131" s="19">
        <v>133</v>
      </c>
      <c r="AP131" s="19">
        <v>134</v>
      </c>
      <c r="AQ131" s="19">
        <v>135</v>
      </c>
      <c r="AR131" s="19">
        <v>136</v>
      </c>
      <c r="AS131" s="19">
        <v>191</v>
      </c>
      <c r="AT131" s="19">
        <v>192</v>
      </c>
      <c r="AU131" s="19">
        <v>193</v>
      </c>
      <c r="AV131" s="19">
        <v>194</v>
      </c>
      <c r="AW131" s="19">
        <v>195</v>
      </c>
      <c r="AX131" s="26" t="str">
        <f t="shared" si="54"/>
        <v>FFFF</v>
      </c>
      <c r="AY131" s="19">
        <v>197</v>
      </c>
      <c r="AZ131" s="19">
        <v>198</v>
      </c>
      <c r="BA131" s="19">
        <v>199</v>
      </c>
      <c r="BB131" s="19" t="s">
        <v>525</v>
      </c>
      <c r="BC131" s="19">
        <v>0</v>
      </c>
      <c r="BD131" s="19">
        <v>0</v>
      </c>
      <c r="BE131" s="19">
        <v>0</v>
      </c>
      <c r="BF131" s="19">
        <v>0</v>
      </c>
      <c r="BG131" s="19">
        <v>0</v>
      </c>
      <c r="BH131" s="19">
        <v>0</v>
      </c>
      <c r="BI131" s="19">
        <v>0</v>
      </c>
      <c r="BJ131" s="19">
        <v>0</v>
      </c>
      <c r="BK131" s="19">
        <v>0</v>
      </c>
      <c r="BL131" s="19">
        <v>0</v>
      </c>
      <c r="BM131" s="19">
        <v>0</v>
      </c>
      <c r="BN131" s="19">
        <v>0</v>
      </c>
      <c r="BO131" s="19">
        <v>0</v>
      </c>
      <c r="BP131" s="19">
        <v>0</v>
      </c>
      <c r="BQ131" s="19">
        <v>0</v>
      </c>
      <c r="BR131" s="19">
        <v>0</v>
      </c>
      <c r="BS131" s="19">
        <v>0</v>
      </c>
      <c r="BT131" s="19">
        <v>0</v>
      </c>
      <c r="BU131" s="19">
        <v>0</v>
      </c>
      <c r="BV131" s="19">
        <v>0</v>
      </c>
      <c r="BW131" s="19">
        <v>0</v>
      </c>
      <c r="BX131" s="19">
        <v>0</v>
      </c>
      <c r="BY131" s="19">
        <v>0</v>
      </c>
      <c r="BZ131" s="19">
        <v>0</v>
      </c>
      <c r="CA131" s="18" t="str">
        <f t="shared" ref="CA131:CA194" si="56">TEXT(DEC2HEX(_xlfn.BITAND(SUM(
HEX2DEC(H131)+HEX2DEC(I131)+HEX2DEC(J131)+HEX2DEC(K131)+HEX2DEC(L131)+HEX2DEC(M131)+HEX2DEC(N131)+HEX2DEC(O131)+HEX2DEC(P131)+
HEX2DEC(Q131)+HEX2DEC(R131)+HEX2DEC(S131)+HEX2DEC(T131)+HEX2DEC(U131)+HEX2DEC(R131)+HEX2DEC(V131)+HEX2DEC(W131)+HEX2DEC(X131)+HEX2DEC(Y131)+HEX2DEC(Z131)+
HEX2DEC(AA131)+HEX2DEC(AB131)+HEX2DEC(AC131)+HEX2DEC(AD131)+HEX2DEC(AE131)+
HEX2DEC(AF131)+HEX2DEC(AG131)+HEX2DEC(AH131)+HEX2DEC(AI131)+HEX2DEC(AJ131)+HEX2DEC(AK131)+HEX2DEC(AL131)+HEX2DEC(AM131)+
HEX2DEC(AN131)+HEX2DEC(AO131)+HEX2DEC(AP131)+HEX2DEC(AQ131)+HEX2DEC(AR131)+HEX2DEC(AS131)+HEX2DEC(AT131)+
HEX2DEC(AU131)+HEX2DEC(AV131)+HEX2DEC(AW131)+HEX2DEC(AX131)+HEX2DEC(AY131)+HEX2DEC(AZ131)+HEX2DEC(BA131)+HEX2DEC(BB131)+HEX2DEC(BC131)+HEX2DEC(BD131)+HEX2DEC(BE131)+HEX2DEC(BF131)+HEX2DEC(BG131)+HEX2DEC(BH131)+HEX2DEC(BI131)+
HEX2DEC(BJ131)+HEX2DEC(BK131)+HEX2DEC(BL131)+HEX2DEC(BM131)+
HEX2DEC(BN131)+HEX2DEC(BO131)+HEX2DEC(BP131)+HEX2DEC(BQ131)+HEX2DEC(BR131)+HEX2DEC(BS131)+HEX2DEC(BT131)+
HEX2DEC(BU131)+HEX2DEC(BV131)+HEX2DEC(BW131)+HEX2DEC(BX131)+HEX2DEC(BY131)+HEX2DEC(BZ131)
),85)),"00")</f>
        <v>15</v>
      </c>
      <c r="CB131" s="18" t="s">
        <v>25</v>
      </c>
      <c r="CC131" s="18">
        <f t="shared" si="55"/>
        <v>137</v>
      </c>
      <c r="CD131" s="16" t="str">
        <f t="shared" ref="CD131:CD194" si="57">CONCATENATE(
TEXT(H131,"00"),TEXT(I131,"00"),TEXT(J131,"00"),TEXT(K131,"00"),TEXT(L131,"00"),
TEXT(M131,"00"),TEXT(N131,"00"),
TEXT(O131,"0000"),TEXT(P131,"0000"),TEXT(Q131,"0000"),TEXT(R131,"0000"),TEXT(S131,"0000"),
TEXT(T131,"0000"),TEXT(U131,"0000"),TEXT(V131,"0000"),TEXT(W131,"0000"),TEXT(X131,"0000"),
TEXT(Y131,"0000"),TEXT(Z131,"0000"),
TEXT(AA131,"0000"),TEXT(AB131,"0000"),TEXT(AC131,"0000"),TEXT(AD131,"0000"),TEXT(AE131,"0000"),
TEXT(AF131,"0000"),TEXT(AG131,"0000"),TEXT(AH131,"0000"),TEXT(AI131,"0000"),TEXT(AJ131,"0000"),
TEXT(AK131,"0000"),TEXT(AL131,"0000"),TEXT(AM131,"0000"),TEXT(AN131,"0000"),TEXT(AO131,"0000"),
TEXT(AP131,"0000"),TEXT(AQ131,"0000"),TEXT(AR131,"0000"),TEXT(AS131,"0000"),TEXT(AT131,"0000"),
TEXT(AU131,"0000"),TEXT(AV131,"0000"),TEXT(AW131,"0000"),TEXT(AX131,"0000"),TEXT(AY131,"0000"),TEXT(AZ131,"0000"),
TEXT(BA131,"0000"),TEXT(BB131,"0000"),TEXT(BC131,"0000"),TEXT(BD131,"0000"),TEXT(BE131,"0000"),
TEXT(BF131,"0000"),TEXT(BG131,"0000"),TEXT(BH131,"0000"),TEXT(BI131,"0000"),TEXT(BJ131,"0000"),
TEXT(BK131,"0000"),TEXT(BL131,"0000"),TEXT(BM131,"0000"),TEXT(BN131,"0000"),TEXT(BO131,"0000"),
TEXT(BP131,"0000"),TEXT(BQ131,"0000"),TEXT(BR131,"0000"),TEXT(BS131,"0000"),TEXT(BT131,"0000"),
TEXT(BU131,"0000"),TEXT(BV131,"0000"),TEXT(BW131,"0000"),TEXT(BX131,"0000"),TEXT(BY131,"0000"),
TEXT(BZ131,"0000"),
TEXT(CA131,"00"),TEXT(CB131,"00")
)</f>
        <v>7B010189AB012800650066006700680069006A006B006C006D006E00C900CA00CB00CC00CD00CE00CF00D000D100D2012D012E012F013001310132013301340135013601910192019301940195FFFF019701980199019A000000000000000000000000000000000000000000000000000000000000000000000000000000000000000000000000157D</v>
      </c>
      <c r="CE131" s="95">
        <v>130</v>
      </c>
      <c r="CF131" s="21"/>
      <c r="CG131" s="18" t="str">
        <f t="shared" ref="CG131:CG194" si="58">TEXT(DEC2HEX(_xlfn.BITAND(SUM(
HEX2DEC(MID(CF131, 1,2))+HEX2DEC(MID(CF131, 4,2))+
HEX2DEC(MID(CF131, 7,2))+HEX2DEC(MID(CF131,10,2))+
HEX2DEC(MID(CF131,13,2))+HEX2DEC(MID(CF131,16,2))+
HEX2DEC(MID(CF131,19,2))
),85)),"00")</f>
        <v>00</v>
      </c>
      <c r="CH131" s="18">
        <f t="shared" ref="CH131:CH194" si="59">(LEN(CF131)/3)</f>
        <v>0</v>
      </c>
      <c r="CI131" s="20"/>
      <c r="CJ131" s="21"/>
    </row>
    <row r="132" spans="1:88" ht="49.5">
      <c r="A132" s="27"/>
      <c r="B132" s="169">
        <v>79</v>
      </c>
      <c r="C132" s="105" t="s">
        <v>531</v>
      </c>
      <c r="D132" s="104" t="s">
        <v>737</v>
      </c>
      <c r="E132" s="16">
        <v>1</v>
      </c>
      <c r="F132" s="101" t="str">
        <f t="shared" si="41"/>
        <v>00000</v>
      </c>
      <c r="G132" s="25">
        <v>0</v>
      </c>
      <c r="H132" s="18" t="s">
        <v>18</v>
      </c>
      <c r="I132" s="18">
        <v>1</v>
      </c>
      <c r="J132" s="18">
        <v>1</v>
      </c>
      <c r="K132" s="18">
        <v>89</v>
      </c>
      <c r="L132" s="18" t="s">
        <v>530</v>
      </c>
      <c r="M132" s="18">
        <v>1</v>
      </c>
      <c r="N132" s="18">
        <v>28</v>
      </c>
      <c r="O132" s="19">
        <v>65</v>
      </c>
      <c r="P132" s="19">
        <v>66</v>
      </c>
      <c r="Q132" s="19">
        <v>67</v>
      </c>
      <c r="R132" s="19">
        <v>68</v>
      </c>
      <c r="S132" s="19">
        <v>69</v>
      </c>
      <c r="T132" s="19" t="s">
        <v>507</v>
      </c>
      <c r="U132" s="19" t="s">
        <v>508</v>
      </c>
      <c r="V132" s="19" t="s">
        <v>509</v>
      </c>
      <c r="W132" s="19" t="s">
        <v>510</v>
      </c>
      <c r="X132" s="19" t="s">
        <v>511</v>
      </c>
      <c r="Y132" s="19" t="s">
        <v>512</v>
      </c>
      <c r="Z132" s="19" t="s">
        <v>513</v>
      </c>
      <c r="AA132" s="19" t="s">
        <v>514</v>
      </c>
      <c r="AB132" s="19" t="s">
        <v>515</v>
      </c>
      <c r="AC132" s="19" t="s">
        <v>516</v>
      </c>
      <c r="AD132" s="19" t="s">
        <v>517</v>
      </c>
      <c r="AE132" s="19" t="s">
        <v>518</v>
      </c>
      <c r="AF132" s="19" t="s">
        <v>519</v>
      </c>
      <c r="AG132" s="19" t="s">
        <v>520</v>
      </c>
      <c r="AH132" s="19" t="s">
        <v>521</v>
      </c>
      <c r="AI132" s="19" t="s">
        <v>522</v>
      </c>
      <c r="AJ132" s="19" t="s">
        <v>523</v>
      </c>
      <c r="AK132" s="19" t="s">
        <v>524</v>
      </c>
      <c r="AL132" s="19">
        <v>130</v>
      </c>
      <c r="AM132" s="19">
        <v>131</v>
      </c>
      <c r="AN132" s="19">
        <v>132</v>
      </c>
      <c r="AO132" s="19">
        <v>133</v>
      </c>
      <c r="AP132" s="19">
        <v>134</v>
      </c>
      <c r="AQ132" s="19">
        <v>135</v>
      </c>
      <c r="AR132" s="19">
        <v>136</v>
      </c>
      <c r="AS132" s="19">
        <v>191</v>
      </c>
      <c r="AT132" s="19">
        <v>192</v>
      </c>
      <c r="AU132" s="19">
        <v>193</v>
      </c>
      <c r="AV132" s="19">
        <v>194</v>
      </c>
      <c r="AW132" s="19">
        <v>195</v>
      </c>
      <c r="AX132" s="19">
        <v>196</v>
      </c>
      <c r="AY132" s="26">
        <f>G132</f>
        <v>0</v>
      </c>
      <c r="AZ132" s="19">
        <v>198</v>
      </c>
      <c r="BA132" s="19">
        <v>199</v>
      </c>
      <c r="BB132" s="19" t="s">
        <v>525</v>
      </c>
      <c r="BC132" s="19">
        <v>0</v>
      </c>
      <c r="BD132" s="19">
        <v>0</v>
      </c>
      <c r="BE132" s="19">
        <v>0</v>
      </c>
      <c r="BF132" s="19">
        <v>0</v>
      </c>
      <c r="BG132" s="19">
        <v>0</v>
      </c>
      <c r="BH132" s="19">
        <v>0</v>
      </c>
      <c r="BI132" s="19">
        <v>0</v>
      </c>
      <c r="BJ132" s="19">
        <v>0</v>
      </c>
      <c r="BK132" s="19">
        <v>0</v>
      </c>
      <c r="BL132" s="19">
        <v>0</v>
      </c>
      <c r="BM132" s="19">
        <v>0</v>
      </c>
      <c r="BN132" s="19">
        <v>0</v>
      </c>
      <c r="BO132" s="19">
        <v>0</v>
      </c>
      <c r="BP132" s="19">
        <v>0</v>
      </c>
      <c r="BQ132" s="19">
        <v>0</v>
      </c>
      <c r="BR132" s="19">
        <v>0</v>
      </c>
      <c r="BS132" s="19">
        <v>0</v>
      </c>
      <c r="BT132" s="19">
        <v>0</v>
      </c>
      <c r="BU132" s="19">
        <v>0</v>
      </c>
      <c r="BV132" s="19">
        <v>0</v>
      </c>
      <c r="BW132" s="19">
        <v>0</v>
      </c>
      <c r="BX132" s="19">
        <v>0</v>
      </c>
      <c r="BY132" s="19">
        <v>0</v>
      </c>
      <c r="BZ132" s="19">
        <v>0</v>
      </c>
      <c r="CA132" s="18" t="str">
        <f t="shared" si="56"/>
        <v>15</v>
      </c>
      <c r="CB132" s="18" t="s">
        <v>25</v>
      </c>
      <c r="CC132" s="18">
        <f t="shared" si="55"/>
        <v>137</v>
      </c>
      <c r="CD132" s="16" t="str">
        <f t="shared" si="57"/>
        <v>7B010189AB012800650066006700680069006A006B006C006D006E00C900CA00CB00CC00CD00CE00CF00D000D100D2012D012E012F0130013101320133013401350136019101920193019401950196000001980199019A000000000000000000000000000000000000000000000000000000000000000000000000000000000000000000000000157D</v>
      </c>
      <c r="CE132" s="95">
        <v>131</v>
      </c>
      <c r="CF132" s="21"/>
      <c r="CG132" s="18" t="str">
        <f t="shared" si="58"/>
        <v>00</v>
      </c>
      <c r="CH132" s="18">
        <f t="shared" si="59"/>
        <v>0</v>
      </c>
      <c r="CI132" s="20"/>
      <c r="CJ132" s="21"/>
    </row>
    <row r="133" spans="1:88" ht="49.5">
      <c r="A133" s="27"/>
      <c r="B133" s="170"/>
      <c r="C133" s="167" t="s">
        <v>610</v>
      </c>
      <c r="D133" s="104"/>
      <c r="E133" s="16">
        <v>2</v>
      </c>
      <c r="F133" s="101" t="str">
        <f t="shared" si="41"/>
        <v>01516</v>
      </c>
      <c r="G133" s="25" t="s">
        <v>527</v>
      </c>
      <c r="H133" s="18" t="s">
        <v>18</v>
      </c>
      <c r="I133" s="18">
        <v>1</v>
      </c>
      <c r="J133" s="18">
        <v>1</v>
      </c>
      <c r="K133" s="18">
        <v>89</v>
      </c>
      <c r="L133" s="18" t="s">
        <v>530</v>
      </c>
      <c r="M133" s="18">
        <v>1</v>
      </c>
      <c r="N133" s="18">
        <v>28</v>
      </c>
      <c r="O133" s="19">
        <v>65</v>
      </c>
      <c r="P133" s="19">
        <v>66</v>
      </c>
      <c r="Q133" s="19">
        <v>67</v>
      </c>
      <c r="R133" s="19">
        <v>68</v>
      </c>
      <c r="S133" s="19">
        <v>69</v>
      </c>
      <c r="T133" s="19" t="s">
        <v>507</v>
      </c>
      <c r="U133" s="19" t="s">
        <v>508</v>
      </c>
      <c r="V133" s="19" t="s">
        <v>509</v>
      </c>
      <c r="W133" s="19" t="s">
        <v>510</v>
      </c>
      <c r="X133" s="19" t="s">
        <v>511</v>
      </c>
      <c r="Y133" s="19" t="s">
        <v>512</v>
      </c>
      <c r="Z133" s="19" t="s">
        <v>513</v>
      </c>
      <c r="AA133" s="19" t="s">
        <v>514</v>
      </c>
      <c r="AB133" s="19" t="s">
        <v>515</v>
      </c>
      <c r="AC133" s="19" t="s">
        <v>516</v>
      </c>
      <c r="AD133" s="19" t="s">
        <v>517</v>
      </c>
      <c r="AE133" s="19" t="s">
        <v>518</v>
      </c>
      <c r="AF133" s="19" t="s">
        <v>519</v>
      </c>
      <c r="AG133" s="19" t="s">
        <v>520</v>
      </c>
      <c r="AH133" s="19" t="s">
        <v>521</v>
      </c>
      <c r="AI133" s="19" t="s">
        <v>522</v>
      </c>
      <c r="AJ133" s="19" t="s">
        <v>523</v>
      </c>
      <c r="AK133" s="19" t="s">
        <v>524</v>
      </c>
      <c r="AL133" s="19">
        <v>130</v>
      </c>
      <c r="AM133" s="19">
        <v>131</v>
      </c>
      <c r="AN133" s="19">
        <v>132</v>
      </c>
      <c r="AO133" s="19">
        <v>133</v>
      </c>
      <c r="AP133" s="19">
        <v>134</v>
      </c>
      <c r="AQ133" s="19">
        <v>135</v>
      </c>
      <c r="AR133" s="19">
        <v>136</v>
      </c>
      <c r="AS133" s="19">
        <v>191</v>
      </c>
      <c r="AT133" s="19">
        <v>192</v>
      </c>
      <c r="AU133" s="19">
        <v>193</v>
      </c>
      <c r="AV133" s="19">
        <v>194</v>
      </c>
      <c r="AW133" s="19">
        <v>195</v>
      </c>
      <c r="AX133" s="19">
        <v>196</v>
      </c>
      <c r="AY133" s="26" t="str">
        <f t="shared" ref="AY133:AY134" si="60">G133</f>
        <v>05EC</v>
      </c>
      <c r="AZ133" s="19">
        <v>198</v>
      </c>
      <c r="BA133" s="19">
        <v>199</v>
      </c>
      <c r="BB133" s="19" t="s">
        <v>525</v>
      </c>
      <c r="BC133" s="19">
        <v>0</v>
      </c>
      <c r="BD133" s="19">
        <v>0</v>
      </c>
      <c r="BE133" s="19">
        <v>0</v>
      </c>
      <c r="BF133" s="19">
        <v>0</v>
      </c>
      <c r="BG133" s="19">
        <v>0</v>
      </c>
      <c r="BH133" s="19">
        <v>0</v>
      </c>
      <c r="BI133" s="19">
        <v>0</v>
      </c>
      <c r="BJ133" s="19">
        <v>0</v>
      </c>
      <c r="BK133" s="19">
        <v>0</v>
      </c>
      <c r="BL133" s="19">
        <v>0</v>
      </c>
      <c r="BM133" s="19">
        <v>0</v>
      </c>
      <c r="BN133" s="19">
        <v>0</v>
      </c>
      <c r="BO133" s="19">
        <v>0</v>
      </c>
      <c r="BP133" s="19">
        <v>0</v>
      </c>
      <c r="BQ133" s="19">
        <v>0</v>
      </c>
      <c r="BR133" s="19">
        <v>0</v>
      </c>
      <c r="BS133" s="19">
        <v>0</v>
      </c>
      <c r="BT133" s="19">
        <v>0</v>
      </c>
      <c r="BU133" s="19">
        <v>0</v>
      </c>
      <c r="BV133" s="19">
        <v>0</v>
      </c>
      <c r="BW133" s="19">
        <v>0</v>
      </c>
      <c r="BX133" s="19">
        <v>0</v>
      </c>
      <c r="BY133" s="19">
        <v>0</v>
      </c>
      <c r="BZ133" s="19">
        <v>0</v>
      </c>
      <c r="CA133" s="18" t="str">
        <f t="shared" si="56"/>
        <v>01</v>
      </c>
      <c r="CB133" s="18" t="s">
        <v>25</v>
      </c>
      <c r="CC133" s="18">
        <f t="shared" si="55"/>
        <v>137</v>
      </c>
      <c r="CD133" s="16" t="str">
        <f t="shared" si="57"/>
        <v>7B010189AB012800650066006700680069006A006B006C006D006E00C900CA00CB00CC00CD00CE00CF00D000D100D2012D012E012F013001310132013301340135013601910192019301940195019605EC01980199019A000000000000000000000000000000000000000000000000000000000000000000000000000000000000000000000000017D</v>
      </c>
      <c r="CE133" s="95">
        <v>132</v>
      </c>
      <c r="CF133" s="21"/>
      <c r="CG133" s="18" t="str">
        <f t="shared" si="58"/>
        <v>00</v>
      </c>
      <c r="CH133" s="18">
        <f t="shared" si="59"/>
        <v>0</v>
      </c>
      <c r="CI133" s="20"/>
      <c r="CJ133" s="21"/>
    </row>
    <row r="134" spans="1:88" ht="49.5">
      <c r="A134" s="27"/>
      <c r="B134" s="171"/>
      <c r="C134" s="168"/>
      <c r="D134" s="104"/>
      <c r="E134" s="16">
        <v>3</v>
      </c>
      <c r="F134" s="101" t="str">
        <f t="shared" si="41"/>
        <v>65535</v>
      </c>
      <c r="G134" s="25" t="s">
        <v>72</v>
      </c>
      <c r="H134" s="18" t="s">
        <v>18</v>
      </c>
      <c r="I134" s="18">
        <v>1</v>
      </c>
      <c r="J134" s="18">
        <v>1</v>
      </c>
      <c r="K134" s="18">
        <v>89</v>
      </c>
      <c r="L134" s="18" t="s">
        <v>530</v>
      </c>
      <c r="M134" s="18">
        <v>1</v>
      </c>
      <c r="N134" s="18">
        <v>28</v>
      </c>
      <c r="O134" s="19">
        <v>65</v>
      </c>
      <c r="P134" s="19">
        <v>66</v>
      </c>
      <c r="Q134" s="19">
        <v>67</v>
      </c>
      <c r="R134" s="19">
        <v>68</v>
      </c>
      <c r="S134" s="19">
        <v>69</v>
      </c>
      <c r="T134" s="19" t="s">
        <v>507</v>
      </c>
      <c r="U134" s="19" t="s">
        <v>508</v>
      </c>
      <c r="V134" s="19" t="s">
        <v>509</v>
      </c>
      <c r="W134" s="19" t="s">
        <v>510</v>
      </c>
      <c r="X134" s="19" t="s">
        <v>511</v>
      </c>
      <c r="Y134" s="19" t="s">
        <v>512</v>
      </c>
      <c r="Z134" s="19" t="s">
        <v>513</v>
      </c>
      <c r="AA134" s="19" t="s">
        <v>514</v>
      </c>
      <c r="AB134" s="19" t="s">
        <v>515</v>
      </c>
      <c r="AC134" s="19" t="s">
        <v>516</v>
      </c>
      <c r="AD134" s="19" t="s">
        <v>517</v>
      </c>
      <c r="AE134" s="19" t="s">
        <v>518</v>
      </c>
      <c r="AF134" s="19" t="s">
        <v>519</v>
      </c>
      <c r="AG134" s="19" t="s">
        <v>520</v>
      </c>
      <c r="AH134" s="19" t="s">
        <v>521</v>
      </c>
      <c r="AI134" s="19" t="s">
        <v>522</v>
      </c>
      <c r="AJ134" s="19" t="s">
        <v>523</v>
      </c>
      <c r="AK134" s="19" t="s">
        <v>524</v>
      </c>
      <c r="AL134" s="19">
        <v>130</v>
      </c>
      <c r="AM134" s="19">
        <v>131</v>
      </c>
      <c r="AN134" s="19">
        <v>132</v>
      </c>
      <c r="AO134" s="19">
        <v>133</v>
      </c>
      <c r="AP134" s="19">
        <v>134</v>
      </c>
      <c r="AQ134" s="19">
        <v>135</v>
      </c>
      <c r="AR134" s="19">
        <v>136</v>
      </c>
      <c r="AS134" s="19">
        <v>191</v>
      </c>
      <c r="AT134" s="19">
        <v>192</v>
      </c>
      <c r="AU134" s="19">
        <v>193</v>
      </c>
      <c r="AV134" s="19">
        <v>194</v>
      </c>
      <c r="AW134" s="19">
        <v>195</v>
      </c>
      <c r="AX134" s="19">
        <v>196</v>
      </c>
      <c r="AY134" s="26" t="str">
        <f t="shared" si="60"/>
        <v>FFFF</v>
      </c>
      <c r="AZ134" s="19">
        <v>198</v>
      </c>
      <c r="BA134" s="19">
        <v>199</v>
      </c>
      <c r="BB134" s="19" t="s">
        <v>525</v>
      </c>
      <c r="BC134" s="19">
        <v>0</v>
      </c>
      <c r="BD134" s="19">
        <v>0</v>
      </c>
      <c r="BE134" s="19">
        <v>0</v>
      </c>
      <c r="BF134" s="19">
        <v>0</v>
      </c>
      <c r="BG134" s="19">
        <v>0</v>
      </c>
      <c r="BH134" s="19">
        <v>0</v>
      </c>
      <c r="BI134" s="19">
        <v>0</v>
      </c>
      <c r="BJ134" s="19">
        <v>0</v>
      </c>
      <c r="BK134" s="19">
        <v>0</v>
      </c>
      <c r="BL134" s="19">
        <v>0</v>
      </c>
      <c r="BM134" s="19">
        <v>0</v>
      </c>
      <c r="BN134" s="19">
        <v>0</v>
      </c>
      <c r="BO134" s="19">
        <v>0</v>
      </c>
      <c r="BP134" s="19">
        <v>0</v>
      </c>
      <c r="BQ134" s="19">
        <v>0</v>
      </c>
      <c r="BR134" s="19">
        <v>0</v>
      </c>
      <c r="BS134" s="19">
        <v>0</v>
      </c>
      <c r="BT134" s="19">
        <v>0</v>
      </c>
      <c r="BU134" s="19">
        <v>0</v>
      </c>
      <c r="BV134" s="19">
        <v>0</v>
      </c>
      <c r="BW134" s="19">
        <v>0</v>
      </c>
      <c r="BX134" s="19">
        <v>0</v>
      </c>
      <c r="BY134" s="19">
        <v>0</v>
      </c>
      <c r="BZ134" s="19">
        <v>0</v>
      </c>
      <c r="CA134" s="18" t="str">
        <f t="shared" si="56"/>
        <v>14</v>
      </c>
      <c r="CB134" s="18" t="s">
        <v>25</v>
      </c>
      <c r="CC134" s="18">
        <f t="shared" si="55"/>
        <v>137</v>
      </c>
      <c r="CD134" s="16" t="str">
        <f t="shared" si="57"/>
        <v>7B010189AB012800650066006700680069006A006B006C006D006E00C900CA00CB00CC00CD00CE00CF00D000D100D2012D012E012F0130013101320133013401350136019101920193019401950196FFFF01980199019A000000000000000000000000000000000000000000000000000000000000000000000000000000000000000000000000147D</v>
      </c>
      <c r="CE134" s="95">
        <v>133</v>
      </c>
      <c r="CF134" s="21"/>
      <c r="CG134" s="18" t="str">
        <f t="shared" si="58"/>
        <v>00</v>
      </c>
      <c r="CH134" s="18">
        <f t="shared" si="59"/>
        <v>0</v>
      </c>
      <c r="CI134" s="20"/>
      <c r="CJ134" s="21"/>
    </row>
    <row r="135" spans="1:88" ht="49.5">
      <c r="A135" s="27"/>
      <c r="B135" s="169">
        <v>81</v>
      </c>
      <c r="C135" s="105" t="s">
        <v>531</v>
      </c>
      <c r="D135" s="104" t="s">
        <v>737</v>
      </c>
      <c r="E135" s="16">
        <v>1</v>
      </c>
      <c r="F135" s="101" t="str">
        <f t="shared" si="41"/>
        <v>00000</v>
      </c>
      <c r="G135" s="25">
        <v>0</v>
      </c>
      <c r="H135" s="18" t="s">
        <v>18</v>
      </c>
      <c r="I135" s="18">
        <v>1</v>
      </c>
      <c r="J135" s="18">
        <v>1</v>
      </c>
      <c r="K135" s="18">
        <v>89</v>
      </c>
      <c r="L135" s="18" t="s">
        <v>530</v>
      </c>
      <c r="M135" s="18">
        <v>1</v>
      </c>
      <c r="N135" s="18">
        <v>28</v>
      </c>
      <c r="O135" s="19">
        <v>65</v>
      </c>
      <c r="P135" s="19">
        <v>66</v>
      </c>
      <c r="Q135" s="19">
        <v>67</v>
      </c>
      <c r="R135" s="19">
        <v>68</v>
      </c>
      <c r="S135" s="19">
        <v>69</v>
      </c>
      <c r="T135" s="19" t="s">
        <v>507</v>
      </c>
      <c r="U135" s="19" t="s">
        <v>508</v>
      </c>
      <c r="V135" s="19" t="s">
        <v>509</v>
      </c>
      <c r="W135" s="19" t="s">
        <v>510</v>
      </c>
      <c r="X135" s="19" t="s">
        <v>511</v>
      </c>
      <c r="Y135" s="19" t="s">
        <v>512</v>
      </c>
      <c r="Z135" s="19" t="s">
        <v>513</v>
      </c>
      <c r="AA135" s="19" t="s">
        <v>514</v>
      </c>
      <c r="AB135" s="19" t="s">
        <v>515</v>
      </c>
      <c r="AC135" s="19" t="s">
        <v>516</v>
      </c>
      <c r="AD135" s="19" t="s">
        <v>517</v>
      </c>
      <c r="AE135" s="19" t="s">
        <v>518</v>
      </c>
      <c r="AF135" s="19" t="s">
        <v>519</v>
      </c>
      <c r="AG135" s="19" t="s">
        <v>520</v>
      </c>
      <c r="AH135" s="19" t="s">
        <v>521</v>
      </c>
      <c r="AI135" s="19" t="s">
        <v>522</v>
      </c>
      <c r="AJ135" s="19" t="s">
        <v>523</v>
      </c>
      <c r="AK135" s="19" t="s">
        <v>524</v>
      </c>
      <c r="AL135" s="19">
        <v>130</v>
      </c>
      <c r="AM135" s="19">
        <v>131</v>
      </c>
      <c r="AN135" s="19">
        <v>132</v>
      </c>
      <c r="AO135" s="19">
        <v>133</v>
      </c>
      <c r="AP135" s="19">
        <v>134</v>
      </c>
      <c r="AQ135" s="19">
        <v>135</v>
      </c>
      <c r="AR135" s="19">
        <v>136</v>
      </c>
      <c r="AS135" s="19">
        <v>191</v>
      </c>
      <c r="AT135" s="19">
        <v>192</v>
      </c>
      <c r="AU135" s="19">
        <v>193</v>
      </c>
      <c r="AV135" s="19">
        <v>194</v>
      </c>
      <c r="AW135" s="19">
        <v>195</v>
      </c>
      <c r="AX135" s="19">
        <v>196</v>
      </c>
      <c r="AY135" s="19">
        <v>197</v>
      </c>
      <c r="AZ135" s="26">
        <f>G135</f>
        <v>0</v>
      </c>
      <c r="BA135" s="19">
        <v>199</v>
      </c>
      <c r="BB135" s="19" t="s">
        <v>525</v>
      </c>
      <c r="BC135" s="19">
        <v>0</v>
      </c>
      <c r="BD135" s="19">
        <v>0</v>
      </c>
      <c r="BE135" s="19">
        <v>0</v>
      </c>
      <c r="BF135" s="19">
        <v>0</v>
      </c>
      <c r="BG135" s="19">
        <v>0</v>
      </c>
      <c r="BH135" s="19">
        <v>0</v>
      </c>
      <c r="BI135" s="19">
        <v>0</v>
      </c>
      <c r="BJ135" s="19">
        <v>0</v>
      </c>
      <c r="BK135" s="19">
        <v>0</v>
      </c>
      <c r="BL135" s="19">
        <v>0</v>
      </c>
      <c r="BM135" s="19">
        <v>0</v>
      </c>
      <c r="BN135" s="19">
        <v>0</v>
      </c>
      <c r="BO135" s="19">
        <v>0</v>
      </c>
      <c r="BP135" s="19">
        <v>0</v>
      </c>
      <c r="BQ135" s="19">
        <v>0</v>
      </c>
      <c r="BR135" s="19">
        <v>0</v>
      </c>
      <c r="BS135" s="19">
        <v>0</v>
      </c>
      <c r="BT135" s="19">
        <v>0</v>
      </c>
      <c r="BU135" s="19">
        <v>0</v>
      </c>
      <c r="BV135" s="19">
        <v>0</v>
      </c>
      <c r="BW135" s="19">
        <v>0</v>
      </c>
      <c r="BX135" s="19">
        <v>0</v>
      </c>
      <c r="BY135" s="19">
        <v>0</v>
      </c>
      <c r="BZ135" s="19">
        <v>0</v>
      </c>
      <c r="CA135" s="18" t="str">
        <f t="shared" si="56"/>
        <v>14</v>
      </c>
      <c r="CB135" s="18" t="s">
        <v>25</v>
      </c>
      <c r="CC135" s="18">
        <f t="shared" si="55"/>
        <v>137</v>
      </c>
      <c r="CD135" s="16" t="str">
        <f t="shared" si="57"/>
        <v>7B010189AB012800650066006700680069006A006B006C006D006E00C900CA00CB00CC00CD00CE00CF00D000D100D2012D012E012F0130013101320133013401350136019101920193019401950196019700000199019A000000000000000000000000000000000000000000000000000000000000000000000000000000000000000000000000147D</v>
      </c>
      <c r="CE135" s="95">
        <v>134</v>
      </c>
      <c r="CF135" s="21"/>
      <c r="CG135" s="18" t="str">
        <f t="shared" si="58"/>
        <v>00</v>
      </c>
      <c r="CH135" s="18">
        <f t="shared" si="59"/>
        <v>0</v>
      </c>
      <c r="CI135" s="20"/>
      <c r="CJ135" s="21"/>
    </row>
    <row r="136" spans="1:88" ht="49.5">
      <c r="A136" s="27"/>
      <c r="B136" s="170"/>
      <c r="C136" s="167" t="s">
        <v>611</v>
      </c>
      <c r="D136" s="104"/>
      <c r="E136" s="16">
        <v>2</v>
      </c>
      <c r="F136" s="101" t="str">
        <f t="shared" si="41"/>
        <v>01516</v>
      </c>
      <c r="G136" s="25" t="s">
        <v>527</v>
      </c>
      <c r="H136" s="18" t="s">
        <v>18</v>
      </c>
      <c r="I136" s="18">
        <v>1</v>
      </c>
      <c r="J136" s="18">
        <v>1</v>
      </c>
      <c r="K136" s="18">
        <v>89</v>
      </c>
      <c r="L136" s="18" t="s">
        <v>530</v>
      </c>
      <c r="M136" s="18">
        <v>1</v>
      </c>
      <c r="N136" s="18">
        <v>28</v>
      </c>
      <c r="O136" s="19">
        <v>65</v>
      </c>
      <c r="P136" s="19">
        <v>66</v>
      </c>
      <c r="Q136" s="19">
        <v>67</v>
      </c>
      <c r="R136" s="19">
        <v>68</v>
      </c>
      <c r="S136" s="19">
        <v>69</v>
      </c>
      <c r="T136" s="19" t="s">
        <v>507</v>
      </c>
      <c r="U136" s="19" t="s">
        <v>508</v>
      </c>
      <c r="V136" s="19" t="s">
        <v>509</v>
      </c>
      <c r="W136" s="19" t="s">
        <v>510</v>
      </c>
      <c r="X136" s="19" t="s">
        <v>511</v>
      </c>
      <c r="Y136" s="19" t="s">
        <v>512</v>
      </c>
      <c r="Z136" s="19" t="s">
        <v>513</v>
      </c>
      <c r="AA136" s="19" t="s">
        <v>514</v>
      </c>
      <c r="AB136" s="19" t="s">
        <v>515</v>
      </c>
      <c r="AC136" s="19" t="s">
        <v>516</v>
      </c>
      <c r="AD136" s="19" t="s">
        <v>517</v>
      </c>
      <c r="AE136" s="19" t="s">
        <v>518</v>
      </c>
      <c r="AF136" s="19" t="s">
        <v>519</v>
      </c>
      <c r="AG136" s="19" t="s">
        <v>520</v>
      </c>
      <c r="AH136" s="19" t="s">
        <v>521</v>
      </c>
      <c r="AI136" s="19" t="s">
        <v>522</v>
      </c>
      <c r="AJ136" s="19" t="s">
        <v>523</v>
      </c>
      <c r="AK136" s="19" t="s">
        <v>524</v>
      </c>
      <c r="AL136" s="19">
        <v>130</v>
      </c>
      <c r="AM136" s="19">
        <v>131</v>
      </c>
      <c r="AN136" s="19">
        <v>132</v>
      </c>
      <c r="AO136" s="19">
        <v>133</v>
      </c>
      <c r="AP136" s="19">
        <v>134</v>
      </c>
      <c r="AQ136" s="19">
        <v>135</v>
      </c>
      <c r="AR136" s="19">
        <v>136</v>
      </c>
      <c r="AS136" s="19">
        <v>191</v>
      </c>
      <c r="AT136" s="19">
        <v>192</v>
      </c>
      <c r="AU136" s="19">
        <v>193</v>
      </c>
      <c r="AV136" s="19">
        <v>194</v>
      </c>
      <c r="AW136" s="19">
        <v>195</v>
      </c>
      <c r="AX136" s="19">
        <v>196</v>
      </c>
      <c r="AY136" s="19">
        <v>197</v>
      </c>
      <c r="AZ136" s="26" t="str">
        <f t="shared" ref="AZ136:AZ137" si="61">G136</f>
        <v>05EC</v>
      </c>
      <c r="BA136" s="19">
        <v>199</v>
      </c>
      <c r="BB136" s="19" t="s">
        <v>525</v>
      </c>
      <c r="BC136" s="19">
        <v>0</v>
      </c>
      <c r="BD136" s="19">
        <v>0</v>
      </c>
      <c r="BE136" s="19">
        <v>0</v>
      </c>
      <c r="BF136" s="19">
        <v>0</v>
      </c>
      <c r="BG136" s="19">
        <v>0</v>
      </c>
      <c r="BH136" s="19">
        <v>0</v>
      </c>
      <c r="BI136" s="19">
        <v>0</v>
      </c>
      <c r="BJ136" s="19">
        <v>0</v>
      </c>
      <c r="BK136" s="19">
        <v>0</v>
      </c>
      <c r="BL136" s="19">
        <v>0</v>
      </c>
      <c r="BM136" s="19">
        <v>0</v>
      </c>
      <c r="BN136" s="19">
        <v>0</v>
      </c>
      <c r="BO136" s="19">
        <v>0</v>
      </c>
      <c r="BP136" s="19">
        <v>0</v>
      </c>
      <c r="BQ136" s="19">
        <v>0</v>
      </c>
      <c r="BR136" s="19">
        <v>0</v>
      </c>
      <c r="BS136" s="19">
        <v>0</v>
      </c>
      <c r="BT136" s="19">
        <v>0</v>
      </c>
      <c r="BU136" s="19">
        <v>0</v>
      </c>
      <c r="BV136" s="19">
        <v>0</v>
      </c>
      <c r="BW136" s="19">
        <v>0</v>
      </c>
      <c r="BX136" s="19">
        <v>0</v>
      </c>
      <c r="BY136" s="19">
        <v>0</v>
      </c>
      <c r="BZ136" s="19">
        <v>0</v>
      </c>
      <c r="CA136" s="18" t="str">
        <f t="shared" si="56"/>
        <v>00</v>
      </c>
      <c r="CB136" s="18" t="s">
        <v>25</v>
      </c>
      <c r="CC136" s="18">
        <f t="shared" si="55"/>
        <v>137</v>
      </c>
      <c r="CD136" s="16" t="str">
        <f t="shared" si="57"/>
        <v>7B010189AB012800650066006700680069006A006B006C006D006E00C900CA00CB00CC00CD00CE00CF00D000D100D2012D012E012F0130013101320133013401350136019101920193019401950196019705EC0199019A000000000000000000000000000000000000000000000000000000000000000000000000000000000000000000000000007D</v>
      </c>
      <c r="CE136" s="95">
        <v>135</v>
      </c>
      <c r="CF136" s="21"/>
      <c r="CG136" s="18" t="str">
        <f t="shared" si="58"/>
        <v>00</v>
      </c>
      <c r="CH136" s="18">
        <f t="shared" si="59"/>
        <v>0</v>
      </c>
      <c r="CI136" s="20"/>
      <c r="CJ136" s="21"/>
    </row>
    <row r="137" spans="1:88" ht="49.5">
      <c r="A137" s="27"/>
      <c r="B137" s="171"/>
      <c r="C137" s="168"/>
      <c r="D137" s="104"/>
      <c r="E137" s="16">
        <v>3</v>
      </c>
      <c r="F137" s="101" t="str">
        <f t="shared" si="41"/>
        <v>65535</v>
      </c>
      <c r="G137" s="25" t="s">
        <v>72</v>
      </c>
      <c r="H137" s="18" t="s">
        <v>18</v>
      </c>
      <c r="I137" s="18">
        <v>1</v>
      </c>
      <c r="J137" s="18">
        <v>1</v>
      </c>
      <c r="K137" s="18">
        <v>89</v>
      </c>
      <c r="L137" s="18" t="s">
        <v>530</v>
      </c>
      <c r="M137" s="18">
        <v>1</v>
      </c>
      <c r="N137" s="18">
        <v>28</v>
      </c>
      <c r="O137" s="19">
        <v>65</v>
      </c>
      <c r="P137" s="19">
        <v>66</v>
      </c>
      <c r="Q137" s="19">
        <v>67</v>
      </c>
      <c r="R137" s="19">
        <v>68</v>
      </c>
      <c r="S137" s="19">
        <v>69</v>
      </c>
      <c r="T137" s="19" t="s">
        <v>507</v>
      </c>
      <c r="U137" s="19" t="s">
        <v>508</v>
      </c>
      <c r="V137" s="19" t="s">
        <v>509</v>
      </c>
      <c r="W137" s="19" t="s">
        <v>510</v>
      </c>
      <c r="X137" s="19" t="s">
        <v>511</v>
      </c>
      <c r="Y137" s="19" t="s">
        <v>512</v>
      </c>
      <c r="Z137" s="19" t="s">
        <v>513</v>
      </c>
      <c r="AA137" s="19" t="s">
        <v>514</v>
      </c>
      <c r="AB137" s="19" t="s">
        <v>515</v>
      </c>
      <c r="AC137" s="19" t="s">
        <v>516</v>
      </c>
      <c r="AD137" s="19" t="s">
        <v>517</v>
      </c>
      <c r="AE137" s="19" t="s">
        <v>518</v>
      </c>
      <c r="AF137" s="19" t="s">
        <v>519</v>
      </c>
      <c r="AG137" s="19" t="s">
        <v>520</v>
      </c>
      <c r="AH137" s="19" t="s">
        <v>521</v>
      </c>
      <c r="AI137" s="19" t="s">
        <v>522</v>
      </c>
      <c r="AJ137" s="19" t="s">
        <v>523</v>
      </c>
      <c r="AK137" s="19" t="s">
        <v>524</v>
      </c>
      <c r="AL137" s="19">
        <v>130</v>
      </c>
      <c r="AM137" s="19">
        <v>131</v>
      </c>
      <c r="AN137" s="19">
        <v>132</v>
      </c>
      <c r="AO137" s="19">
        <v>133</v>
      </c>
      <c r="AP137" s="19">
        <v>134</v>
      </c>
      <c r="AQ137" s="19">
        <v>135</v>
      </c>
      <c r="AR137" s="19">
        <v>136</v>
      </c>
      <c r="AS137" s="19">
        <v>191</v>
      </c>
      <c r="AT137" s="19">
        <v>192</v>
      </c>
      <c r="AU137" s="19">
        <v>193</v>
      </c>
      <c r="AV137" s="19">
        <v>194</v>
      </c>
      <c r="AW137" s="19">
        <v>195</v>
      </c>
      <c r="AX137" s="19">
        <v>196</v>
      </c>
      <c r="AY137" s="19">
        <v>197</v>
      </c>
      <c r="AZ137" s="26" t="str">
        <f t="shared" si="61"/>
        <v>FFFF</v>
      </c>
      <c r="BA137" s="19">
        <v>199</v>
      </c>
      <c r="BB137" s="19" t="s">
        <v>525</v>
      </c>
      <c r="BC137" s="19">
        <v>0</v>
      </c>
      <c r="BD137" s="19">
        <v>0</v>
      </c>
      <c r="BE137" s="19">
        <v>0</v>
      </c>
      <c r="BF137" s="19">
        <v>0</v>
      </c>
      <c r="BG137" s="19">
        <v>0</v>
      </c>
      <c r="BH137" s="19">
        <v>0</v>
      </c>
      <c r="BI137" s="19">
        <v>0</v>
      </c>
      <c r="BJ137" s="19">
        <v>0</v>
      </c>
      <c r="BK137" s="19">
        <v>0</v>
      </c>
      <c r="BL137" s="19">
        <v>0</v>
      </c>
      <c r="BM137" s="19">
        <v>0</v>
      </c>
      <c r="BN137" s="19">
        <v>0</v>
      </c>
      <c r="BO137" s="19">
        <v>0</v>
      </c>
      <c r="BP137" s="19">
        <v>0</v>
      </c>
      <c r="BQ137" s="19">
        <v>0</v>
      </c>
      <c r="BR137" s="19">
        <v>0</v>
      </c>
      <c r="BS137" s="19">
        <v>0</v>
      </c>
      <c r="BT137" s="19">
        <v>0</v>
      </c>
      <c r="BU137" s="19">
        <v>0</v>
      </c>
      <c r="BV137" s="19">
        <v>0</v>
      </c>
      <c r="BW137" s="19">
        <v>0</v>
      </c>
      <c r="BX137" s="19">
        <v>0</v>
      </c>
      <c r="BY137" s="19">
        <v>0</v>
      </c>
      <c r="BZ137" s="19">
        <v>0</v>
      </c>
      <c r="CA137" s="18" t="str">
        <f t="shared" si="56"/>
        <v>15</v>
      </c>
      <c r="CB137" s="18" t="s">
        <v>25</v>
      </c>
      <c r="CC137" s="18">
        <f t="shared" si="55"/>
        <v>137</v>
      </c>
      <c r="CD137" s="16" t="str">
        <f t="shared" si="57"/>
        <v>7B010189AB012800650066006700680069006A006B006C006D006E00C900CA00CB00CC00CD00CE00CF00D000D100D2012D012E012F01300131013201330134013501360191019201930194019501960197FFFF0199019A000000000000000000000000000000000000000000000000000000000000000000000000000000000000000000000000157D</v>
      </c>
      <c r="CE137" s="95">
        <v>136</v>
      </c>
      <c r="CF137" s="21"/>
      <c r="CG137" s="18" t="str">
        <f t="shared" si="58"/>
        <v>00</v>
      </c>
      <c r="CH137" s="18">
        <f t="shared" si="59"/>
        <v>0</v>
      </c>
      <c r="CI137" s="20"/>
      <c r="CJ137" s="21"/>
    </row>
    <row r="138" spans="1:88" ht="49.5">
      <c r="A138" s="27"/>
      <c r="B138" s="169">
        <v>83</v>
      </c>
      <c r="C138" s="105" t="s">
        <v>531</v>
      </c>
      <c r="D138" s="104" t="s">
        <v>737</v>
      </c>
      <c r="E138" s="16">
        <v>1</v>
      </c>
      <c r="F138" s="101" t="str">
        <f t="shared" si="41"/>
        <v>00000</v>
      </c>
      <c r="G138" s="25">
        <v>0</v>
      </c>
      <c r="H138" s="18" t="s">
        <v>18</v>
      </c>
      <c r="I138" s="18">
        <v>1</v>
      </c>
      <c r="J138" s="18">
        <v>1</v>
      </c>
      <c r="K138" s="18">
        <v>89</v>
      </c>
      <c r="L138" s="18" t="s">
        <v>530</v>
      </c>
      <c r="M138" s="18">
        <v>1</v>
      </c>
      <c r="N138" s="18">
        <v>28</v>
      </c>
      <c r="O138" s="19">
        <v>65</v>
      </c>
      <c r="P138" s="19">
        <v>66</v>
      </c>
      <c r="Q138" s="19">
        <v>67</v>
      </c>
      <c r="R138" s="19">
        <v>68</v>
      </c>
      <c r="S138" s="19">
        <v>69</v>
      </c>
      <c r="T138" s="19" t="s">
        <v>507</v>
      </c>
      <c r="U138" s="19" t="s">
        <v>508</v>
      </c>
      <c r="V138" s="19" t="s">
        <v>509</v>
      </c>
      <c r="W138" s="19" t="s">
        <v>510</v>
      </c>
      <c r="X138" s="19" t="s">
        <v>511</v>
      </c>
      <c r="Y138" s="19" t="s">
        <v>512</v>
      </c>
      <c r="Z138" s="19" t="s">
        <v>513</v>
      </c>
      <c r="AA138" s="19" t="s">
        <v>514</v>
      </c>
      <c r="AB138" s="19" t="s">
        <v>515</v>
      </c>
      <c r="AC138" s="19" t="s">
        <v>516</v>
      </c>
      <c r="AD138" s="19" t="s">
        <v>517</v>
      </c>
      <c r="AE138" s="19" t="s">
        <v>518</v>
      </c>
      <c r="AF138" s="19" t="s">
        <v>519</v>
      </c>
      <c r="AG138" s="19" t="s">
        <v>520</v>
      </c>
      <c r="AH138" s="19" t="s">
        <v>521</v>
      </c>
      <c r="AI138" s="19" t="s">
        <v>522</v>
      </c>
      <c r="AJ138" s="19" t="s">
        <v>523</v>
      </c>
      <c r="AK138" s="19" t="s">
        <v>524</v>
      </c>
      <c r="AL138" s="19">
        <v>130</v>
      </c>
      <c r="AM138" s="19">
        <v>131</v>
      </c>
      <c r="AN138" s="19">
        <v>132</v>
      </c>
      <c r="AO138" s="19">
        <v>133</v>
      </c>
      <c r="AP138" s="19">
        <v>134</v>
      </c>
      <c r="AQ138" s="19">
        <v>135</v>
      </c>
      <c r="AR138" s="19">
        <v>136</v>
      </c>
      <c r="AS138" s="19">
        <v>191</v>
      </c>
      <c r="AT138" s="19">
        <v>192</v>
      </c>
      <c r="AU138" s="19">
        <v>193</v>
      </c>
      <c r="AV138" s="19">
        <v>194</v>
      </c>
      <c r="AW138" s="19">
        <v>195</v>
      </c>
      <c r="AX138" s="19">
        <v>196</v>
      </c>
      <c r="AY138" s="19">
        <v>197</v>
      </c>
      <c r="AZ138" s="19">
        <v>198</v>
      </c>
      <c r="BA138" s="26">
        <f>G138</f>
        <v>0</v>
      </c>
      <c r="BB138" s="19" t="s">
        <v>525</v>
      </c>
      <c r="BC138" s="19">
        <v>0</v>
      </c>
      <c r="BD138" s="19">
        <v>0</v>
      </c>
      <c r="BE138" s="19">
        <v>0</v>
      </c>
      <c r="BF138" s="19">
        <v>0</v>
      </c>
      <c r="BG138" s="19">
        <v>0</v>
      </c>
      <c r="BH138" s="19">
        <v>0</v>
      </c>
      <c r="BI138" s="19">
        <v>0</v>
      </c>
      <c r="BJ138" s="19">
        <v>0</v>
      </c>
      <c r="BK138" s="19">
        <v>0</v>
      </c>
      <c r="BL138" s="19">
        <v>0</v>
      </c>
      <c r="BM138" s="19">
        <v>0</v>
      </c>
      <c r="BN138" s="19">
        <v>0</v>
      </c>
      <c r="BO138" s="19">
        <v>0</v>
      </c>
      <c r="BP138" s="19">
        <v>0</v>
      </c>
      <c r="BQ138" s="19">
        <v>0</v>
      </c>
      <c r="BR138" s="19">
        <v>0</v>
      </c>
      <c r="BS138" s="19">
        <v>0</v>
      </c>
      <c r="BT138" s="19">
        <v>0</v>
      </c>
      <c r="BU138" s="19">
        <v>0</v>
      </c>
      <c r="BV138" s="19">
        <v>0</v>
      </c>
      <c r="BW138" s="19">
        <v>0</v>
      </c>
      <c r="BX138" s="19">
        <v>0</v>
      </c>
      <c r="BY138" s="19">
        <v>0</v>
      </c>
      <c r="BZ138" s="19">
        <v>0</v>
      </c>
      <c r="CA138" s="18" t="str">
        <f t="shared" si="56"/>
        <v>15</v>
      </c>
      <c r="CB138" s="18" t="s">
        <v>25</v>
      </c>
      <c r="CC138" s="18">
        <f t="shared" si="55"/>
        <v>137</v>
      </c>
      <c r="CD138" s="16" t="str">
        <f t="shared" si="57"/>
        <v>7B010189AB012800650066006700680069006A006B006C006D006E00C900CA00CB00CC00CD00CE00CF00D000D100D2012D012E012F0130013101320133013401350136019101920193019401950196019701980000019A000000000000000000000000000000000000000000000000000000000000000000000000000000000000000000000000157D</v>
      </c>
      <c r="CE138" s="95">
        <v>137</v>
      </c>
      <c r="CF138" s="21"/>
      <c r="CG138" s="18" t="str">
        <f t="shared" si="58"/>
        <v>00</v>
      </c>
      <c r="CH138" s="18">
        <f t="shared" si="59"/>
        <v>0</v>
      </c>
      <c r="CI138" s="20"/>
      <c r="CJ138" s="21"/>
    </row>
    <row r="139" spans="1:88" ht="49.5">
      <c r="A139" s="27"/>
      <c r="B139" s="170"/>
      <c r="C139" s="167" t="s">
        <v>574</v>
      </c>
      <c r="D139" s="104"/>
      <c r="E139" s="16">
        <v>2</v>
      </c>
      <c r="F139" s="101" t="str">
        <f t="shared" si="41"/>
        <v>01516</v>
      </c>
      <c r="G139" s="25" t="s">
        <v>527</v>
      </c>
      <c r="H139" s="18" t="s">
        <v>18</v>
      </c>
      <c r="I139" s="18">
        <v>1</v>
      </c>
      <c r="J139" s="18">
        <v>1</v>
      </c>
      <c r="K139" s="18">
        <v>89</v>
      </c>
      <c r="L139" s="18" t="s">
        <v>530</v>
      </c>
      <c r="M139" s="18">
        <v>1</v>
      </c>
      <c r="N139" s="18">
        <v>28</v>
      </c>
      <c r="O139" s="19">
        <v>65</v>
      </c>
      <c r="P139" s="19">
        <v>66</v>
      </c>
      <c r="Q139" s="19">
        <v>67</v>
      </c>
      <c r="R139" s="19">
        <v>68</v>
      </c>
      <c r="S139" s="19">
        <v>69</v>
      </c>
      <c r="T139" s="19" t="s">
        <v>507</v>
      </c>
      <c r="U139" s="19" t="s">
        <v>508</v>
      </c>
      <c r="V139" s="19" t="s">
        <v>509</v>
      </c>
      <c r="W139" s="19" t="s">
        <v>510</v>
      </c>
      <c r="X139" s="19" t="s">
        <v>511</v>
      </c>
      <c r="Y139" s="19" t="s">
        <v>512</v>
      </c>
      <c r="Z139" s="19" t="s">
        <v>513</v>
      </c>
      <c r="AA139" s="19" t="s">
        <v>514</v>
      </c>
      <c r="AB139" s="19" t="s">
        <v>515</v>
      </c>
      <c r="AC139" s="19" t="s">
        <v>516</v>
      </c>
      <c r="AD139" s="19" t="s">
        <v>517</v>
      </c>
      <c r="AE139" s="19" t="s">
        <v>518</v>
      </c>
      <c r="AF139" s="19" t="s">
        <v>519</v>
      </c>
      <c r="AG139" s="19" t="s">
        <v>520</v>
      </c>
      <c r="AH139" s="19" t="s">
        <v>521</v>
      </c>
      <c r="AI139" s="19" t="s">
        <v>522</v>
      </c>
      <c r="AJ139" s="19" t="s">
        <v>523</v>
      </c>
      <c r="AK139" s="19" t="s">
        <v>524</v>
      </c>
      <c r="AL139" s="19">
        <v>130</v>
      </c>
      <c r="AM139" s="19">
        <v>131</v>
      </c>
      <c r="AN139" s="19">
        <v>132</v>
      </c>
      <c r="AO139" s="19">
        <v>133</v>
      </c>
      <c r="AP139" s="19">
        <v>134</v>
      </c>
      <c r="AQ139" s="19">
        <v>135</v>
      </c>
      <c r="AR139" s="19">
        <v>136</v>
      </c>
      <c r="AS139" s="19">
        <v>191</v>
      </c>
      <c r="AT139" s="19">
        <v>192</v>
      </c>
      <c r="AU139" s="19">
        <v>193</v>
      </c>
      <c r="AV139" s="19">
        <v>194</v>
      </c>
      <c r="AW139" s="19">
        <v>195</v>
      </c>
      <c r="AX139" s="19">
        <v>196</v>
      </c>
      <c r="AY139" s="19">
        <v>197</v>
      </c>
      <c r="AZ139" s="19">
        <v>198</v>
      </c>
      <c r="BA139" s="26" t="str">
        <f t="shared" ref="BA139:BA140" si="62">G139</f>
        <v>05EC</v>
      </c>
      <c r="BB139" s="19" t="s">
        <v>525</v>
      </c>
      <c r="BC139" s="19">
        <v>0</v>
      </c>
      <c r="BD139" s="19">
        <v>0</v>
      </c>
      <c r="BE139" s="19">
        <v>0</v>
      </c>
      <c r="BF139" s="19">
        <v>0</v>
      </c>
      <c r="BG139" s="19">
        <v>0</v>
      </c>
      <c r="BH139" s="19">
        <v>0</v>
      </c>
      <c r="BI139" s="19">
        <v>0</v>
      </c>
      <c r="BJ139" s="19">
        <v>0</v>
      </c>
      <c r="BK139" s="19">
        <v>0</v>
      </c>
      <c r="BL139" s="19">
        <v>0</v>
      </c>
      <c r="BM139" s="19">
        <v>0</v>
      </c>
      <c r="BN139" s="19">
        <v>0</v>
      </c>
      <c r="BO139" s="19">
        <v>0</v>
      </c>
      <c r="BP139" s="19">
        <v>0</v>
      </c>
      <c r="BQ139" s="19">
        <v>0</v>
      </c>
      <c r="BR139" s="19">
        <v>0</v>
      </c>
      <c r="BS139" s="19">
        <v>0</v>
      </c>
      <c r="BT139" s="19">
        <v>0</v>
      </c>
      <c r="BU139" s="19">
        <v>0</v>
      </c>
      <c r="BV139" s="19">
        <v>0</v>
      </c>
      <c r="BW139" s="19">
        <v>0</v>
      </c>
      <c r="BX139" s="19">
        <v>0</v>
      </c>
      <c r="BY139" s="19">
        <v>0</v>
      </c>
      <c r="BZ139" s="19">
        <v>0</v>
      </c>
      <c r="CA139" s="18" t="str">
        <f t="shared" si="56"/>
        <v>01</v>
      </c>
      <c r="CB139" s="18" t="s">
        <v>25</v>
      </c>
      <c r="CC139" s="18">
        <f t="shared" si="55"/>
        <v>137</v>
      </c>
      <c r="CD139" s="16" t="str">
        <f t="shared" si="57"/>
        <v>7B010189AB012800650066006700680069006A006B006C006D006E00C900CA00CB00CC00CD00CE00CF00D000D100D2012D012E012F01300131013201330134013501360191019201930194019501960197019805EC019A000000000000000000000000000000000000000000000000000000000000000000000000000000000000000000000000017D</v>
      </c>
      <c r="CE139" s="95">
        <v>138</v>
      </c>
      <c r="CF139" s="21"/>
      <c r="CG139" s="18" t="str">
        <f t="shared" si="58"/>
        <v>00</v>
      </c>
      <c r="CH139" s="18">
        <f t="shared" si="59"/>
        <v>0</v>
      </c>
      <c r="CI139" s="20"/>
      <c r="CJ139" s="21"/>
    </row>
    <row r="140" spans="1:88" ht="49.5">
      <c r="A140" s="27"/>
      <c r="B140" s="171"/>
      <c r="C140" s="168"/>
      <c r="D140" s="104"/>
      <c r="E140" s="16">
        <v>3</v>
      </c>
      <c r="F140" s="101" t="str">
        <f t="shared" si="41"/>
        <v>65535</v>
      </c>
      <c r="G140" s="25" t="s">
        <v>72</v>
      </c>
      <c r="H140" s="18" t="s">
        <v>18</v>
      </c>
      <c r="I140" s="18">
        <v>1</v>
      </c>
      <c r="J140" s="18">
        <v>1</v>
      </c>
      <c r="K140" s="18">
        <v>89</v>
      </c>
      <c r="L140" s="18" t="s">
        <v>530</v>
      </c>
      <c r="M140" s="18">
        <v>1</v>
      </c>
      <c r="N140" s="18">
        <v>28</v>
      </c>
      <c r="O140" s="19">
        <v>65</v>
      </c>
      <c r="P140" s="19">
        <v>66</v>
      </c>
      <c r="Q140" s="19">
        <v>67</v>
      </c>
      <c r="R140" s="19">
        <v>68</v>
      </c>
      <c r="S140" s="19">
        <v>69</v>
      </c>
      <c r="T140" s="19" t="s">
        <v>507</v>
      </c>
      <c r="U140" s="19" t="s">
        <v>508</v>
      </c>
      <c r="V140" s="19" t="s">
        <v>509</v>
      </c>
      <c r="W140" s="19" t="s">
        <v>510</v>
      </c>
      <c r="X140" s="19" t="s">
        <v>511</v>
      </c>
      <c r="Y140" s="19" t="s">
        <v>512</v>
      </c>
      <c r="Z140" s="19" t="s">
        <v>513</v>
      </c>
      <c r="AA140" s="19" t="s">
        <v>514</v>
      </c>
      <c r="AB140" s="19" t="s">
        <v>515</v>
      </c>
      <c r="AC140" s="19" t="s">
        <v>516</v>
      </c>
      <c r="AD140" s="19" t="s">
        <v>517</v>
      </c>
      <c r="AE140" s="19" t="s">
        <v>518</v>
      </c>
      <c r="AF140" s="19" t="s">
        <v>519</v>
      </c>
      <c r="AG140" s="19" t="s">
        <v>520</v>
      </c>
      <c r="AH140" s="19" t="s">
        <v>521</v>
      </c>
      <c r="AI140" s="19" t="s">
        <v>522</v>
      </c>
      <c r="AJ140" s="19" t="s">
        <v>523</v>
      </c>
      <c r="AK140" s="19" t="s">
        <v>524</v>
      </c>
      <c r="AL140" s="19">
        <v>130</v>
      </c>
      <c r="AM140" s="19">
        <v>131</v>
      </c>
      <c r="AN140" s="19">
        <v>132</v>
      </c>
      <c r="AO140" s="19">
        <v>133</v>
      </c>
      <c r="AP140" s="19">
        <v>134</v>
      </c>
      <c r="AQ140" s="19">
        <v>135</v>
      </c>
      <c r="AR140" s="19">
        <v>136</v>
      </c>
      <c r="AS140" s="19">
        <v>191</v>
      </c>
      <c r="AT140" s="19">
        <v>192</v>
      </c>
      <c r="AU140" s="19">
        <v>193</v>
      </c>
      <c r="AV140" s="19">
        <v>194</v>
      </c>
      <c r="AW140" s="19">
        <v>195</v>
      </c>
      <c r="AX140" s="19">
        <v>196</v>
      </c>
      <c r="AY140" s="19">
        <v>197</v>
      </c>
      <c r="AZ140" s="19">
        <v>198</v>
      </c>
      <c r="BA140" s="26" t="str">
        <f t="shared" si="62"/>
        <v>FFFF</v>
      </c>
      <c r="BB140" s="19" t="s">
        <v>525</v>
      </c>
      <c r="BC140" s="19">
        <v>0</v>
      </c>
      <c r="BD140" s="19">
        <v>0</v>
      </c>
      <c r="BE140" s="19">
        <v>0</v>
      </c>
      <c r="BF140" s="19">
        <v>0</v>
      </c>
      <c r="BG140" s="19">
        <v>0</v>
      </c>
      <c r="BH140" s="19">
        <v>0</v>
      </c>
      <c r="BI140" s="19">
        <v>0</v>
      </c>
      <c r="BJ140" s="19">
        <v>0</v>
      </c>
      <c r="BK140" s="19">
        <v>0</v>
      </c>
      <c r="BL140" s="19">
        <v>0</v>
      </c>
      <c r="BM140" s="19">
        <v>0</v>
      </c>
      <c r="BN140" s="19">
        <v>0</v>
      </c>
      <c r="BO140" s="19">
        <v>0</v>
      </c>
      <c r="BP140" s="19">
        <v>0</v>
      </c>
      <c r="BQ140" s="19">
        <v>0</v>
      </c>
      <c r="BR140" s="19">
        <v>0</v>
      </c>
      <c r="BS140" s="19">
        <v>0</v>
      </c>
      <c r="BT140" s="19">
        <v>0</v>
      </c>
      <c r="BU140" s="19">
        <v>0</v>
      </c>
      <c r="BV140" s="19">
        <v>0</v>
      </c>
      <c r="BW140" s="19">
        <v>0</v>
      </c>
      <c r="BX140" s="19">
        <v>0</v>
      </c>
      <c r="BY140" s="19">
        <v>0</v>
      </c>
      <c r="BZ140" s="19">
        <v>0</v>
      </c>
      <c r="CA140" s="18" t="str">
        <f t="shared" si="56"/>
        <v>14</v>
      </c>
      <c r="CB140" s="18" t="s">
        <v>25</v>
      </c>
      <c r="CC140" s="18">
        <f t="shared" si="55"/>
        <v>137</v>
      </c>
      <c r="CD140" s="16" t="str">
        <f t="shared" si="57"/>
        <v>7B010189AB012800650066006700680069006A006B006C006D006E00C900CA00CB00CC00CD00CE00CF00D000D100D2012D012E012F013001310132013301340135013601910192019301940195019601970198FFFF019A000000000000000000000000000000000000000000000000000000000000000000000000000000000000000000000000147D</v>
      </c>
      <c r="CE140" s="95">
        <v>139</v>
      </c>
      <c r="CF140" s="21"/>
      <c r="CG140" s="18" t="str">
        <f t="shared" si="58"/>
        <v>00</v>
      </c>
      <c r="CH140" s="18">
        <f t="shared" si="59"/>
        <v>0</v>
      </c>
      <c r="CI140" s="20"/>
      <c r="CJ140" s="21"/>
    </row>
    <row r="141" spans="1:88" ht="49.5">
      <c r="A141" s="27"/>
      <c r="B141" s="169">
        <v>85</v>
      </c>
      <c r="C141" s="105" t="s">
        <v>531</v>
      </c>
      <c r="D141" s="104" t="s">
        <v>737</v>
      </c>
      <c r="E141" s="16">
        <v>1</v>
      </c>
      <c r="F141" s="101" t="str">
        <f t="shared" si="41"/>
        <v>00000</v>
      </c>
      <c r="G141" s="25">
        <v>0</v>
      </c>
      <c r="H141" s="18" t="s">
        <v>18</v>
      </c>
      <c r="I141" s="18">
        <v>1</v>
      </c>
      <c r="J141" s="18">
        <v>1</v>
      </c>
      <c r="K141" s="18">
        <v>89</v>
      </c>
      <c r="L141" s="18" t="s">
        <v>530</v>
      </c>
      <c r="M141" s="18">
        <v>1</v>
      </c>
      <c r="N141" s="18">
        <v>28</v>
      </c>
      <c r="O141" s="19">
        <v>65</v>
      </c>
      <c r="P141" s="19">
        <v>66</v>
      </c>
      <c r="Q141" s="19">
        <v>67</v>
      </c>
      <c r="R141" s="19">
        <v>68</v>
      </c>
      <c r="S141" s="19">
        <v>69</v>
      </c>
      <c r="T141" s="19" t="s">
        <v>507</v>
      </c>
      <c r="U141" s="19" t="s">
        <v>508</v>
      </c>
      <c r="V141" s="19" t="s">
        <v>509</v>
      </c>
      <c r="W141" s="19" t="s">
        <v>510</v>
      </c>
      <c r="X141" s="19" t="s">
        <v>511</v>
      </c>
      <c r="Y141" s="19" t="s">
        <v>512</v>
      </c>
      <c r="Z141" s="19" t="s">
        <v>513</v>
      </c>
      <c r="AA141" s="19" t="s">
        <v>514</v>
      </c>
      <c r="AB141" s="19" t="s">
        <v>515</v>
      </c>
      <c r="AC141" s="19" t="s">
        <v>516</v>
      </c>
      <c r="AD141" s="19" t="s">
        <v>517</v>
      </c>
      <c r="AE141" s="19" t="s">
        <v>518</v>
      </c>
      <c r="AF141" s="19" t="s">
        <v>519</v>
      </c>
      <c r="AG141" s="19" t="s">
        <v>520</v>
      </c>
      <c r="AH141" s="19" t="s">
        <v>521</v>
      </c>
      <c r="AI141" s="19" t="s">
        <v>522</v>
      </c>
      <c r="AJ141" s="19" t="s">
        <v>523</v>
      </c>
      <c r="AK141" s="19" t="s">
        <v>524</v>
      </c>
      <c r="AL141" s="19">
        <v>130</v>
      </c>
      <c r="AM141" s="19">
        <v>131</v>
      </c>
      <c r="AN141" s="19">
        <v>132</v>
      </c>
      <c r="AO141" s="19">
        <v>133</v>
      </c>
      <c r="AP141" s="19">
        <v>134</v>
      </c>
      <c r="AQ141" s="19">
        <v>135</v>
      </c>
      <c r="AR141" s="19">
        <v>136</v>
      </c>
      <c r="AS141" s="19">
        <v>191</v>
      </c>
      <c r="AT141" s="19">
        <v>192</v>
      </c>
      <c r="AU141" s="19">
        <v>193</v>
      </c>
      <c r="AV141" s="19">
        <v>194</v>
      </c>
      <c r="AW141" s="19">
        <v>195</v>
      </c>
      <c r="AX141" s="19">
        <v>196</v>
      </c>
      <c r="AY141" s="19">
        <v>197</v>
      </c>
      <c r="AZ141" s="19">
        <v>198</v>
      </c>
      <c r="BA141" s="19">
        <v>199</v>
      </c>
      <c r="BB141" s="26">
        <f>G141</f>
        <v>0</v>
      </c>
      <c r="BC141" s="19">
        <v>0</v>
      </c>
      <c r="BD141" s="19">
        <v>0</v>
      </c>
      <c r="BE141" s="19">
        <v>0</v>
      </c>
      <c r="BF141" s="19">
        <v>0</v>
      </c>
      <c r="BG141" s="19">
        <v>0</v>
      </c>
      <c r="BH141" s="19">
        <v>0</v>
      </c>
      <c r="BI141" s="19">
        <v>0</v>
      </c>
      <c r="BJ141" s="19">
        <v>0</v>
      </c>
      <c r="BK141" s="19">
        <v>0</v>
      </c>
      <c r="BL141" s="19">
        <v>0</v>
      </c>
      <c r="BM141" s="19">
        <v>0</v>
      </c>
      <c r="BN141" s="19">
        <v>0</v>
      </c>
      <c r="BO141" s="19">
        <v>0</v>
      </c>
      <c r="BP141" s="19">
        <v>0</v>
      </c>
      <c r="BQ141" s="19">
        <v>0</v>
      </c>
      <c r="BR141" s="19">
        <v>0</v>
      </c>
      <c r="BS141" s="19">
        <v>0</v>
      </c>
      <c r="BT141" s="19">
        <v>0</v>
      </c>
      <c r="BU141" s="19">
        <v>0</v>
      </c>
      <c r="BV141" s="19">
        <v>0</v>
      </c>
      <c r="BW141" s="19">
        <v>0</v>
      </c>
      <c r="BX141" s="19">
        <v>0</v>
      </c>
      <c r="BY141" s="19">
        <v>0</v>
      </c>
      <c r="BZ141" s="19">
        <v>0</v>
      </c>
      <c r="CA141" s="18" t="str">
        <f t="shared" si="56"/>
        <v>14</v>
      </c>
      <c r="CB141" s="18" t="s">
        <v>25</v>
      </c>
      <c r="CC141" s="18">
        <f t="shared" si="55"/>
        <v>137</v>
      </c>
      <c r="CD141" s="16" t="str">
        <f t="shared" si="57"/>
        <v>7B010189AB012800650066006700680069006A006B006C006D006E00C900CA00CB00CC00CD00CE00CF00D000D100D2012D012E012F01300131013201330134013501360191019201930194019501960197019801990000000000000000000000000000000000000000000000000000000000000000000000000000000000000000000000000000147D</v>
      </c>
      <c r="CE141" s="95">
        <v>140</v>
      </c>
      <c r="CF141" s="21"/>
      <c r="CG141" s="18" t="str">
        <f t="shared" si="58"/>
        <v>00</v>
      </c>
      <c r="CH141" s="18">
        <f t="shared" si="59"/>
        <v>0</v>
      </c>
      <c r="CI141" s="20"/>
      <c r="CJ141" s="21"/>
    </row>
    <row r="142" spans="1:88" ht="49.5">
      <c r="A142" s="27"/>
      <c r="B142" s="170"/>
      <c r="C142" s="167" t="s">
        <v>573</v>
      </c>
      <c r="D142" s="104"/>
      <c r="E142" s="16">
        <v>2</v>
      </c>
      <c r="F142" s="101" t="str">
        <f t="shared" si="41"/>
        <v>01516</v>
      </c>
      <c r="G142" s="25" t="s">
        <v>527</v>
      </c>
      <c r="H142" s="18" t="s">
        <v>18</v>
      </c>
      <c r="I142" s="18">
        <v>1</v>
      </c>
      <c r="J142" s="18">
        <v>1</v>
      </c>
      <c r="K142" s="18">
        <v>89</v>
      </c>
      <c r="L142" s="18" t="s">
        <v>530</v>
      </c>
      <c r="M142" s="18">
        <v>1</v>
      </c>
      <c r="N142" s="18">
        <v>28</v>
      </c>
      <c r="O142" s="19">
        <v>65</v>
      </c>
      <c r="P142" s="19">
        <v>66</v>
      </c>
      <c r="Q142" s="19">
        <v>67</v>
      </c>
      <c r="R142" s="19">
        <v>68</v>
      </c>
      <c r="S142" s="19">
        <v>69</v>
      </c>
      <c r="T142" s="19" t="s">
        <v>507</v>
      </c>
      <c r="U142" s="19" t="s">
        <v>508</v>
      </c>
      <c r="V142" s="19" t="s">
        <v>509</v>
      </c>
      <c r="W142" s="19" t="s">
        <v>510</v>
      </c>
      <c r="X142" s="19" t="s">
        <v>511</v>
      </c>
      <c r="Y142" s="19" t="s">
        <v>512</v>
      </c>
      <c r="Z142" s="19" t="s">
        <v>513</v>
      </c>
      <c r="AA142" s="19" t="s">
        <v>514</v>
      </c>
      <c r="AB142" s="19" t="s">
        <v>515</v>
      </c>
      <c r="AC142" s="19" t="s">
        <v>516</v>
      </c>
      <c r="AD142" s="19" t="s">
        <v>517</v>
      </c>
      <c r="AE142" s="19" t="s">
        <v>518</v>
      </c>
      <c r="AF142" s="19" t="s">
        <v>519</v>
      </c>
      <c r="AG142" s="19" t="s">
        <v>520</v>
      </c>
      <c r="AH142" s="19" t="s">
        <v>521</v>
      </c>
      <c r="AI142" s="19" t="s">
        <v>522</v>
      </c>
      <c r="AJ142" s="19" t="s">
        <v>523</v>
      </c>
      <c r="AK142" s="19" t="s">
        <v>524</v>
      </c>
      <c r="AL142" s="19">
        <v>130</v>
      </c>
      <c r="AM142" s="19">
        <v>131</v>
      </c>
      <c r="AN142" s="19">
        <v>132</v>
      </c>
      <c r="AO142" s="19">
        <v>133</v>
      </c>
      <c r="AP142" s="19">
        <v>134</v>
      </c>
      <c r="AQ142" s="19">
        <v>135</v>
      </c>
      <c r="AR142" s="19">
        <v>136</v>
      </c>
      <c r="AS142" s="19">
        <v>191</v>
      </c>
      <c r="AT142" s="19">
        <v>192</v>
      </c>
      <c r="AU142" s="19">
        <v>193</v>
      </c>
      <c r="AV142" s="19">
        <v>194</v>
      </c>
      <c r="AW142" s="19">
        <v>195</v>
      </c>
      <c r="AX142" s="19">
        <v>196</v>
      </c>
      <c r="AY142" s="19">
        <v>197</v>
      </c>
      <c r="AZ142" s="19">
        <v>198</v>
      </c>
      <c r="BA142" s="19">
        <v>199</v>
      </c>
      <c r="BB142" s="26" t="str">
        <f t="shared" ref="BB142:BB143" si="63">G142</f>
        <v>05EC</v>
      </c>
      <c r="BC142" s="19">
        <v>0</v>
      </c>
      <c r="BD142" s="19">
        <v>0</v>
      </c>
      <c r="BE142" s="19">
        <v>0</v>
      </c>
      <c r="BF142" s="19">
        <v>0</v>
      </c>
      <c r="BG142" s="19">
        <v>0</v>
      </c>
      <c r="BH142" s="19">
        <v>0</v>
      </c>
      <c r="BI142" s="19">
        <v>0</v>
      </c>
      <c r="BJ142" s="19">
        <v>0</v>
      </c>
      <c r="BK142" s="19">
        <v>0</v>
      </c>
      <c r="BL142" s="19">
        <v>0</v>
      </c>
      <c r="BM142" s="19">
        <v>0</v>
      </c>
      <c r="BN142" s="19">
        <v>0</v>
      </c>
      <c r="BO142" s="19">
        <v>0</v>
      </c>
      <c r="BP142" s="19">
        <v>0</v>
      </c>
      <c r="BQ142" s="19">
        <v>0</v>
      </c>
      <c r="BR142" s="19">
        <v>0</v>
      </c>
      <c r="BS142" s="19">
        <v>0</v>
      </c>
      <c r="BT142" s="19">
        <v>0</v>
      </c>
      <c r="BU142" s="19">
        <v>0</v>
      </c>
      <c r="BV142" s="19">
        <v>0</v>
      </c>
      <c r="BW142" s="19">
        <v>0</v>
      </c>
      <c r="BX142" s="19">
        <v>0</v>
      </c>
      <c r="BY142" s="19">
        <v>0</v>
      </c>
      <c r="BZ142" s="19">
        <v>0</v>
      </c>
      <c r="CA142" s="18" t="str">
        <f t="shared" si="56"/>
        <v>00</v>
      </c>
      <c r="CB142" s="18" t="s">
        <v>25</v>
      </c>
      <c r="CC142" s="18">
        <f t="shared" si="55"/>
        <v>137</v>
      </c>
      <c r="CD142" s="16" t="str">
        <f t="shared" si="57"/>
        <v>7B010189AB012800650066006700680069006A006B006C006D006E00C900CA00CB00CC00CD00CE00CF00D000D100D2012D012E012F013001310132013301340135013601910192019301940195019601970198019905EC000000000000000000000000000000000000000000000000000000000000000000000000000000000000000000000000007D</v>
      </c>
      <c r="CE142" s="95">
        <v>141</v>
      </c>
      <c r="CF142" s="21"/>
      <c r="CG142" s="18" t="str">
        <f t="shared" si="58"/>
        <v>00</v>
      </c>
      <c r="CH142" s="18">
        <f t="shared" si="59"/>
        <v>0</v>
      </c>
      <c r="CI142" s="20"/>
      <c r="CJ142" s="21"/>
    </row>
    <row r="143" spans="1:88" ht="49.5">
      <c r="A143" s="27"/>
      <c r="B143" s="171"/>
      <c r="C143" s="168"/>
      <c r="D143" s="104"/>
      <c r="E143" s="16">
        <v>3</v>
      </c>
      <c r="F143" s="101" t="str">
        <f t="shared" si="41"/>
        <v>65535</v>
      </c>
      <c r="G143" s="25" t="s">
        <v>72</v>
      </c>
      <c r="H143" s="18" t="s">
        <v>18</v>
      </c>
      <c r="I143" s="18">
        <v>1</v>
      </c>
      <c r="J143" s="18">
        <v>1</v>
      </c>
      <c r="K143" s="18">
        <v>89</v>
      </c>
      <c r="L143" s="18" t="s">
        <v>530</v>
      </c>
      <c r="M143" s="18">
        <v>1</v>
      </c>
      <c r="N143" s="18">
        <v>28</v>
      </c>
      <c r="O143" s="19">
        <v>65</v>
      </c>
      <c r="P143" s="19">
        <v>66</v>
      </c>
      <c r="Q143" s="19">
        <v>67</v>
      </c>
      <c r="R143" s="19">
        <v>68</v>
      </c>
      <c r="S143" s="19">
        <v>69</v>
      </c>
      <c r="T143" s="19" t="s">
        <v>507</v>
      </c>
      <c r="U143" s="19" t="s">
        <v>508</v>
      </c>
      <c r="V143" s="19" t="s">
        <v>509</v>
      </c>
      <c r="W143" s="19" t="s">
        <v>510</v>
      </c>
      <c r="X143" s="19" t="s">
        <v>511</v>
      </c>
      <c r="Y143" s="19" t="s">
        <v>512</v>
      </c>
      <c r="Z143" s="19" t="s">
        <v>513</v>
      </c>
      <c r="AA143" s="19" t="s">
        <v>514</v>
      </c>
      <c r="AB143" s="19" t="s">
        <v>515</v>
      </c>
      <c r="AC143" s="19" t="s">
        <v>516</v>
      </c>
      <c r="AD143" s="19" t="s">
        <v>517</v>
      </c>
      <c r="AE143" s="19" t="s">
        <v>518</v>
      </c>
      <c r="AF143" s="19" t="s">
        <v>519</v>
      </c>
      <c r="AG143" s="19" t="s">
        <v>520</v>
      </c>
      <c r="AH143" s="19" t="s">
        <v>521</v>
      </c>
      <c r="AI143" s="19" t="s">
        <v>522</v>
      </c>
      <c r="AJ143" s="19" t="s">
        <v>523</v>
      </c>
      <c r="AK143" s="19" t="s">
        <v>524</v>
      </c>
      <c r="AL143" s="19">
        <v>130</v>
      </c>
      <c r="AM143" s="19">
        <v>131</v>
      </c>
      <c r="AN143" s="19">
        <v>132</v>
      </c>
      <c r="AO143" s="19">
        <v>133</v>
      </c>
      <c r="AP143" s="19">
        <v>134</v>
      </c>
      <c r="AQ143" s="19">
        <v>135</v>
      </c>
      <c r="AR143" s="19">
        <v>136</v>
      </c>
      <c r="AS143" s="19">
        <v>191</v>
      </c>
      <c r="AT143" s="19">
        <v>192</v>
      </c>
      <c r="AU143" s="19">
        <v>193</v>
      </c>
      <c r="AV143" s="19">
        <v>194</v>
      </c>
      <c r="AW143" s="19">
        <v>195</v>
      </c>
      <c r="AX143" s="19">
        <v>196</v>
      </c>
      <c r="AY143" s="19">
        <v>197</v>
      </c>
      <c r="AZ143" s="19">
        <v>198</v>
      </c>
      <c r="BA143" s="19">
        <v>199</v>
      </c>
      <c r="BB143" s="26" t="str">
        <f t="shared" si="63"/>
        <v>FFFF</v>
      </c>
      <c r="BC143" s="19">
        <v>0</v>
      </c>
      <c r="BD143" s="19">
        <v>0</v>
      </c>
      <c r="BE143" s="19">
        <v>0</v>
      </c>
      <c r="BF143" s="19">
        <v>0</v>
      </c>
      <c r="BG143" s="19">
        <v>0</v>
      </c>
      <c r="BH143" s="19">
        <v>0</v>
      </c>
      <c r="BI143" s="19">
        <v>0</v>
      </c>
      <c r="BJ143" s="19">
        <v>0</v>
      </c>
      <c r="BK143" s="19">
        <v>0</v>
      </c>
      <c r="BL143" s="19">
        <v>0</v>
      </c>
      <c r="BM143" s="19">
        <v>0</v>
      </c>
      <c r="BN143" s="19">
        <v>0</v>
      </c>
      <c r="BO143" s="19">
        <v>0</v>
      </c>
      <c r="BP143" s="19">
        <v>0</v>
      </c>
      <c r="BQ143" s="19">
        <v>0</v>
      </c>
      <c r="BR143" s="19">
        <v>0</v>
      </c>
      <c r="BS143" s="19">
        <v>0</v>
      </c>
      <c r="BT143" s="19">
        <v>0</v>
      </c>
      <c r="BU143" s="19">
        <v>0</v>
      </c>
      <c r="BV143" s="19">
        <v>0</v>
      </c>
      <c r="BW143" s="19">
        <v>0</v>
      </c>
      <c r="BX143" s="19">
        <v>0</v>
      </c>
      <c r="BY143" s="19">
        <v>0</v>
      </c>
      <c r="BZ143" s="19">
        <v>0</v>
      </c>
      <c r="CA143" s="18" t="str">
        <f t="shared" si="56"/>
        <v>11</v>
      </c>
      <c r="CB143" s="18" t="s">
        <v>25</v>
      </c>
      <c r="CC143" s="18">
        <f t="shared" si="55"/>
        <v>137</v>
      </c>
      <c r="CD143" s="16" t="str">
        <f t="shared" si="57"/>
        <v>7B010189AB012800650066006700680069006A006B006C006D006E00C900CA00CB00CC00CD00CE00CF00D000D100D2012D012E012F0130013101320133013401350136019101920193019401950196019701980199FFFF000000000000000000000000000000000000000000000000000000000000000000000000000000000000000000000000117D</v>
      </c>
      <c r="CE143" s="95">
        <v>142</v>
      </c>
      <c r="CF143" s="21"/>
      <c r="CG143" s="18" t="str">
        <f t="shared" si="58"/>
        <v>00</v>
      </c>
      <c r="CH143" s="18">
        <f t="shared" si="59"/>
        <v>0</v>
      </c>
      <c r="CI143" s="20"/>
      <c r="CJ143" s="21"/>
    </row>
    <row r="144" spans="1:88" ht="49.5">
      <c r="A144" s="27"/>
      <c r="B144" s="169">
        <v>87</v>
      </c>
      <c r="C144" s="105" t="s">
        <v>531</v>
      </c>
      <c r="D144" s="104" t="s">
        <v>738</v>
      </c>
      <c r="E144" s="16">
        <v>1</v>
      </c>
      <c r="F144" s="101" t="str">
        <f t="shared" si="41"/>
        <v>00000</v>
      </c>
      <c r="G144" s="25">
        <v>0</v>
      </c>
      <c r="H144" s="18" t="s">
        <v>18</v>
      </c>
      <c r="I144" s="18">
        <v>1</v>
      </c>
      <c r="J144" s="18">
        <v>1</v>
      </c>
      <c r="K144" s="18">
        <v>89</v>
      </c>
      <c r="L144" s="18" t="s">
        <v>530</v>
      </c>
      <c r="M144" s="18">
        <v>1</v>
      </c>
      <c r="N144" s="18">
        <v>28</v>
      </c>
      <c r="O144" s="19">
        <v>65</v>
      </c>
      <c r="P144" s="19">
        <v>66</v>
      </c>
      <c r="Q144" s="19">
        <v>67</v>
      </c>
      <c r="R144" s="19">
        <v>68</v>
      </c>
      <c r="S144" s="19">
        <v>69</v>
      </c>
      <c r="T144" s="19" t="s">
        <v>507</v>
      </c>
      <c r="U144" s="19" t="s">
        <v>508</v>
      </c>
      <c r="V144" s="19" t="s">
        <v>509</v>
      </c>
      <c r="W144" s="19" t="s">
        <v>510</v>
      </c>
      <c r="X144" s="19" t="s">
        <v>511</v>
      </c>
      <c r="Y144" s="19" t="s">
        <v>512</v>
      </c>
      <c r="Z144" s="19" t="s">
        <v>513</v>
      </c>
      <c r="AA144" s="19" t="s">
        <v>514</v>
      </c>
      <c r="AB144" s="19" t="s">
        <v>515</v>
      </c>
      <c r="AC144" s="19" t="s">
        <v>516</v>
      </c>
      <c r="AD144" s="19" t="s">
        <v>517</v>
      </c>
      <c r="AE144" s="19" t="s">
        <v>518</v>
      </c>
      <c r="AF144" s="19" t="s">
        <v>519</v>
      </c>
      <c r="AG144" s="19" t="s">
        <v>520</v>
      </c>
      <c r="AH144" s="19" t="s">
        <v>521</v>
      </c>
      <c r="AI144" s="19" t="s">
        <v>522</v>
      </c>
      <c r="AJ144" s="19" t="s">
        <v>523</v>
      </c>
      <c r="AK144" s="19" t="s">
        <v>524</v>
      </c>
      <c r="AL144" s="19">
        <v>130</v>
      </c>
      <c r="AM144" s="19">
        <v>131</v>
      </c>
      <c r="AN144" s="19">
        <v>132</v>
      </c>
      <c r="AO144" s="19">
        <v>133</v>
      </c>
      <c r="AP144" s="19">
        <v>134</v>
      </c>
      <c r="AQ144" s="19">
        <v>135</v>
      </c>
      <c r="AR144" s="19">
        <v>136</v>
      </c>
      <c r="AS144" s="19">
        <v>191</v>
      </c>
      <c r="AT144" s="19">
        <v>192</v>
      </c>
      <c r="AU144" s="19">
        <v>193</v>
      </c>
      <c r="AV144" s="19">
        <v>194</v>
      </c>
      <c r="AW144" s="19">
        <v>195</v>
      </c>
      <c r="AX144" s="19">
        <v>196</v>
      </c>
      <c r="AY144" s="19">
        <v>197</v>
      </c>
      <c r="AZ144" s="19">
        <v>198</v>
      </c>
      <c r="BA144" s="19">
        <v>199</v>
      </c>
      <c r="BB144" s="19" t="s">
        <v>525</v>
      </c>
      <c r="BC144" s="26">
        <f>G144</f>
        <v>0</v>
      </c>
      <c r="BD144" s="19">
        <v>0</v>
      </c>
      <c r="BE144" s="19">
        <v>0</v>
      </c>
      <c r="BF144" s="19">
        <v>0</v>
      </c>
      <c r="BG144" s="19">
        <v>0</v>
      </c>
      <c r="BH144" s="19">
        <v>0</v>
      </c>
      <c r="BI144" s="19">
        <v>0</v>
      </c>
      <c r="BJ144" s="19">
        <v>0</v>
      </c>
      <c r="BK144" s="19">
        <v>0</v>
      </c>
      <c r="BL144" s="19">
        <v>0</v>
      </c>
      <c r="BM144" s="19">
        <v>0</v>
      </c>
      <c r="BN144" s="19">
        <v>0</v>
      </c>
      <c r="BO144" s="19">
        <v>0</v>
      </c>
      <c r="BP144" s="19">
        <v>0</v>
      </c>
      <c r="BQ144" s="19">
        <v>0</v>
      </c>
      <c r="BR144" s="19">
        <v>0</v>
      </c>
      <c r="BS144" s="19">
        <v>0</v>
      </c>
      <c r="BT144" s="19">
        <v>0</v>
      </c>
      <c r="BU144" s="19">
        <v>0</v>
      </c>
      <c r="BV144" s="19">
        <v>0</v>
      </c>
      <c r="BW144" s="19">
        <v>0</v>
      </c>
      <c r="BX144" s="19">
        <v>0</v>
      </c>
      <c r="BY144" s="19">
        <v>0</v>
      </c>
      <c r="BZ144" s="19">
        <v>0</v>
      </c>
      <c r="CA144" s="18" t="str">
        <f t="shared" si="56"/>
        <v>04</v>
      </c>
      <c r="CB144" s="18" t="s">
        <v>25</v>
      </c>
      <c r="CC144" s="18">
        <f t="shared" si="55"/>
        <v>137</v>
      </c>
      <c r="CD144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44" s="95">
        <v>143</v>
      </c>
      <c r="CF144" s="21"/>
      <c r="CG144" s="18" t="str">
        <f t="shared" si="58"/>
        <v>00</v>
      </c>
      <c r="CH144" s="18">
        <f t="shared" si="59"/>
        <v>0</v>
      </c>
      <c r="CI144" s="20"/>
      <c r="CJ144" s="21"/>
    </row>
    <row r="145" spans="1:88" ht="49.5">
      <c r="A145" s="27"/>
      <c r="B145" s="170"/>
      <c r="C145" s="167" t="s">
        <v>711</v>
      </c>
      <c r="D145" s="104"/>
      <c r="E145" s="16">
        <v>2</v>
      </c>
      <c r="F145" s="101" t="str">
        <f t="shared" si="41"/>
        <v>01516</v>
      </c>
      <c r="G145" s="25" t="s">
        <v>527</v>
      </c>
      <c r="H145" s="18" t="s">
        <v>18</v>
      </c>
      <c r="I145" s="18">
        <v>1</v>
      </c>
      <c r="J145" s="18">
        <v>1</v>
      </c>
      <c r="K145" s="18">
        <v>89</v>
      </c>
      <c r="L145" s="18" t="s">
        <v>530</v>
      </c>
      <c r="M145" s="18">
        <v>1</v>
      </c>
      <c r="N145" s="18">
        <v>28</v>
      </c>
      <c r="O145" s="19">
        <v>65</v>
      </c>
      <c r="P145" s="19">
        <v>66</v>
      </c>
      <c r="Q145" s="19">
        <v>67</v>
      </c>
      <c r="R145" s="19">
        <v>68</v>
      </c>
      <c r="S145" s="19">
        <v>69</v>
      </c>
      <c r="T145" s="19" t="s">
        <v>507</v>
      </c>
      <c r="U145" s="19" t="s">
        <v>508</v>
      </c>
      <c r="V145" s="19" t="s">
        <v>509</v>
      </c>
      <c r="W145" s="19" t="s">
        <v>510</v>
      </c>
      <c r="X145" s="19" t="s">
        <v>511</v>
      </c>
      <c r="Y145" s="19" t="s">
        <v>512</v>
      </c>
      <c r="Z145" s="19" t="s">
        <v>513</v>
      </c>
      <c r="AA145" s="19" t="s">
        <v>514</v>
      </c>
      <c r="AB145" s="19" t="s">
        <v>515</v>
      </c>
      <c r="AC145" s="19" t="s">
        <v>516</v>
      </c>
      <c r="AD145" s="19" t="s">
        <v>517</v>
      </c>
      <c r="AE145" s="19" t="s">
        <v>518</v>
      </c>
      <c r="AF145" s="19" t="s">
        <v>519</v>
      </c>
      <c r="AG145" s="19" t="s">
        <v>520</v>
      </c>
      <c r="AH145" s="19" t="s">
        <v>521</v>
      </c>
      <c r="AI145" s="19" t="s">
        <v>522</v>
      </c>
      <c r="AJ145" s="19" t="s">
        <v>523</v>
      </c>
      <c r="AK145" s="19" t="s">
        <v>524</v>
      </c>
      <c r="AL145" s="19">
        <v>130</v>
      </c>
      <c r="AM145" s="19">
        <v>131</v>
      </c>
      <c r="AN145" s="19">
        <v>132</v>
      </c>
      <c r="AO145" s="19">
        <v>133</v>
      </c>
      <c r="AP145" s="19">
        <v>134</v>
      </c>
      <c r="AQ145" s="19">
        <v>135</v>
      </c>
      <c r="AR145" s="19">
        <v>136</v>
      </c>
      <c r="AS145" s="19">
        <v>191</v>
      </c>
      <c r="AT145" s="19">
        <v>192</v>
      </c>
      <c r="AU145" s="19">
        <v>193</v>
      </c>
      <c r="AV145" s="19">
        <v>194</v>
      </c>
      <c r="AW145" s="19">
        <v>195</v>
      </c>
      <c r="AX145" s="19">
        <v>196</v>
      </c>
      <c r="AY145" s="19">
        <v>197</v>
      </c>
      <c r="AZ145" s="19">
        <v>198</v>
      </c>
      <c r="BA145" s="19">
        <v>199</v>
      </c>
      <c r="BB145" s="19" t="s">
        <v>525</v>
      </c>
      <c r="BC145" s="26" t="str">
        <f t="shared" ref="BC145:BC146" si="64">G145</f>
        <v>05EC</v>
      </c>
      <c r="BD145" s="19">
        <v>0</v>
      </c>
      <c r="BE145" s="19">
        <v>0</v>
      </c>
      <c r="BF145" s="19">
        <v>0</v>
      </c>
      <c r="BG145" s="19">
        <v>0</v>
      </c>
      <c r="BH145" s="19">
        <v>0</v>
      </c>
      <c r="BI145" s="19">
        <v>0</v>
      </c>
      <c r="BJ145" s="19">
        <v>0</v>
      </c>
      <c r="BK145" s="19">
        <v>0</v>
      </c>
      <c r="BL145" s="19">
        <v>0</v>
      </c>
      <c r="BM145" s="19">
        <v>0</v>
      </c>
      <c r="BN145" s="19">
        <v>0</v>
      </c>
      <c r="BO145" s="19">
        <v>0</v>
      </c>
      <c r="BP145" s="19">
        <v>0</v>
      </c>
      <c r="BQ145" s="19">
        <v>0</v>
      </c>
      <c r="BR145" s="19">
        <v>0</v>
      </c>
      <c r="BS145" s="19">
        <v>0</v>
      </c>
      <c r="BT145" s="19">
        <v>0</v>
      </c>
      <c r="BU145" s="19">
        <v>0</v>
      </c>
      <c r="BV145" s="19">
        <v>0</v>
      </c>
      <c r="BW145" s="19">
        <v>0</v>
      </c>
      <c r="BX145" s="19">
        <v>0</v>
      </c>
      <c r="BY145" s="19">
        <v>0</v>
      </c>
      <c r="BZ145" s="19">
        <v>0</v>
      </c>
      <c r="CA145" s="18" t="str">
        <f t="shared" si="56"/>
        <v>10</v>
      </c>
      <c r="CB145" s="18" t="s">
        <v>25</v>
      </c>
      <c r="CC145" s="18">
        <f t="shared" si="55"/>
        <v>137</v>
      </c>
      <c r="CD145" s="16" t="str">
        <f t="shared" si="57"/>
        <v>7B010189AB012800650066006700680069006A006B006C006D006E00C900CA00CB00CC00CD00CE00CF00D000D100D2012D012E012F0130013101320133013401350136019101920193019401950196019701980199019A05EC00000000000000000000000000000000000000000000000000000000000000000000000000000000000000000000107D</v>
      </c>
      <c r="CE145" s="95">
        <v>144</v>
      </c>
      <c r="CF145" s="21"/>
      <c r="CG145" s="18" t="str">
        <f t="shared" si="58"/>
        <v>00</v>
      </c>
      <c r="CH145" s="18">
        <f t="shared" si="59"/>
        <v>0</v>
      </c>
      <c r="CI145" s="20"/>
      <c r="CJ145" s="21"/>
    </row>
    <row r="146" spans="1:88" ht="49.5">
      <c r="A146" s="27"/>
      <c r="B146" s="171"/>
      <c r="C146" s="168"/>
      <c r="D146" s="104"/>
      <c r="E146" s="16">
        <v>3</v>
      </c>
      <c r="F146" s="101" t="str">
        <f t="shared" si="41"/>
        <v>65535</v>
      </c>
      <c r="G146" s="25" t="s">
        <v>72</v>
      </c>
      <c r="H146" s="18" t="s">
        <v>18</v>
      </c>
      <c r="I146" s="18">
        <v>1</v>
      </c>
      <c r="J146" s="18">
        <v>1</v>
      </c>
      <c r="K146" s="18">
        <v>89</v>
      </c>
      <c r="L146" s="18" t="s">
        <v>530</v>
      </c>
      <c r="M146" s="18">
        <v>1</v>
      </c>
      <c r="N146" s="18">
        <v>28</v>
      </c>
      <c r="O146" s="19">
        <v>65</v>
      </c>
      <c r="P146" s="19">
        <v>66</v>
      </c>
      <c r="Q146" s="19">
        <v>67</v>
      </c>
      <c r="R146" s="19">
        <v>68</v>
      </c>
      <c r="S146" s="19">
        <v>69</v>
      </c>
      <c r="T146" s="19" t="s">
        <v>507</v>
      </c>
      <c r="U146" s="19" t="s">
        <v>508</v>
      </c>
      <c r="V146" s="19" t="s">
        <v>509</v>
      </c>
      <c r="W146" s="19" t="s">
        <v>510</v>
      </c>
      <c r="X146" s="19" t="s">
        <v>511</v>
      </c>
      <c r="Y146" s="19" t="s">
        <v>512</v>
      </c>
      <c r="Z146" s="19" t="s">
        <v>513</v>
      </c>
      <c r="AA146" s="19" t="s">
        <v>514</v>
      </c>
      <c r="AB146" s="19" t="s">
        <v>515</v>
      </c>
      <c r="AC146" s="19" t="s">
        <v>516</v>
      </c>
      <c r="AD146" s="19" t="s">
        <v>517</v>
      </c>
      <c r="AE146" s="19" t="s">
        <v>518</v>
      </c>
      <c r="AF146" s="19" t="s">
        <v>519</v>
      </c>
      <c r="AG146" s="19" t="s">
        <v>520</v>
      </c>
      <c r="AH146" s="19" t="s">
        <v>521</v>
      </c>
      <c r="AI146" s="19" t="s">
        <v>522</v>
      </c>
      <c r="AJ146" s="19" t="s">
        <v>523</v>
      </c>
      <c r="AK146" s="19" t="s">
        <v>524</v>
      </c>
      <c r="AL146" s="19">
        <v>130</v>
      </c>
      <c r="AM146" s="19">
        <v>131</v>
      </c>
      <c r="AN146" s="19">
        <v>132</v>
      </c>
      <c r="AO146" s="19">
        <v>133</v>
      </c>
      <c r="AP146" s="19">
        <v>134</v>
      </c>
      <c r="AQ146" s="19">
        <v>135</v>
      </c>
      <c r="AR146" s="19">
        <v>136</v>
      </c>
      <c r="AS146" s="19">
        <v>191</v>
      </c>
      <c r="AT146" s="19">
        <v>192</v>
      </c>
      <c r="AU146" s="19">
        <v>193</v>
      </c>
      <c r="AV146" s="19">
        <v>194</v>
      </c>
      <c r="AW146" s="19">
        <v>195</v>
      </c>
      <c r="AX146" s="19">
        <v>196</v>
      </c>
      <c r="AY146" s="19">
        <v>197</v>
      </c>
      <c r="AZ146" s="19">
        <v>198</v>
      </c>
      <c r="BA146" s="19">
        <v>199</v>
      </c>
      <c r="BB146" s="19" t="s">
        <v>525</v>
      </c>
      <c r="BC146" s="26" t="str">
        <f t="shared" si="64"/>
        <v>FFFF</v>
      </c>
      <c r="BD146" s="19">
        <v>0</v>
      </c>
      <c r="BE146" s="19">
        <v>0</v>
      </c>
      <c r="BF146" s="19">
        <v>0</v>
      </c>
      <c r="BG146" s="19">
        <v>0</v>
      </c>
      <c r="BH146" s="19">
        <v>0</v>
      </c>
      <c r="BI146" s="19">
        <v>0</v>
      </c>
      <c r="BJ146" s="19">
        <v>0</v>
      </c>
      <c r="BK146" s="19">
        <v>0</v>
      </c>
      <c r="BL146" s="19">
        <v>0</v>
      </c>
      <c r="BM146" s="19">
        <v>0</v>
      </c>
      <c r="BN146" s="19">
        <v>0</v>
      </c>
      <c r="BO146" s="19">
        <v>0</v>
      </c>
      <c r="BP146" s="19">
        <v>0</v>
      </c>
      <c r="BQ146" s="19">
        <v>0</v>
      </c>
      <c r="BR146" s="19">
        <v>0</v>
      </c>
      <c r="BS146" s="19">
        <v>0</v>
      </c>
      <c r="BT146" s="19">
        <v>0</v>
      </c>
      <c r="BU146" s="19">
        <v>0</v>
      </c>
      <c r="BV146" s="19">
        <v>0</v>
      </c>
      <c r="BW146" s="19">
        <v>0</v>
      </c>
      <c r="BX146" s="19">
        <v>0</v>
      </c>
      <c r="BY146" s="19">
        <v>0</v>
      </c>
      <c r="BZ146" s="19">
        <v>0</v>
      </c>
      <c r="CA146" s="18" t="str">
        <f t="shared" si="56"/>
        <v>05</v>
      </c>
      <c r="CB146" s="18" t="s">
        <v>25</v>
      </c>
      <c r="CC146" s="18">
        <f t="shared" si="55"/>
        <v>137</v>
      </c>
      <c r="CD146" s="16" t="str">
        <f t="shared" si="57"/>
        <v>7B010189AB012800650066006700680069006A006B006C006D006E00C900CA00CB00CC00CD00CE00CF00D000D100D2012D012E012F0130013101320133013401350136019101920193019401950196019701980199019AFFFF00000000000000000000000000000000000000000000000000000000000000000000000000000000000000000000057D</v>
      </c>
      <c r="CE146" s="95">
        <v>145</v>
      </c>
      <c r="CF146" s="21"/>
      <c r="CG146" s="18" t="str">
        <f t="shared" si="58"/>
        <v>00</v>
      </c>
      <c r="CH146" s="18">
        <f t="shared" si="59"/>
        <v>0</v>
      </c>
      <c r="CI146" s="20"/>
      <c r="CJ146" s="21"/>
    </row>
    <row r="147" spans="1:88" ht="49.5">
      <c r="A147" s="27"/>
      <c r="B147" s="169">
        <v>89</v>
      </c>
      <c r="C147" s="105" t="s">
        <v>531</v>
      </c>
      <c r="D147" s="104" t="s">
        <v>738</v>
      </c>
      <c r="E147" s="16">
        <v>1</v>
      </c>
      <c r="F147" s="101" t="str">
        <f t="shared" si="41"/>
        <v>00000</v>
      </c>
      <c r="G147" s="25">
        <v>0</v>
      </c>
      <c r="H147" s="18" t="s">
        <v>18</v>
      </c>
      <c r="I147" s="18">
        <v>1</v>
      </c>
      <c r="J147" s="18">
        <v>1</v>
      </c>
      <c r="K147" s="18">
        <v>89</v>
      </c>
      <c r="L147" s="18" t="s">
        <v>530</v>
      </c>
      <c r="M147" s="18">
        <v>1</v>
      </c>
      <c r="N147" s="18">
        <v>28</v>
      </c>
      <c r="O147" s="19">
        <v>65</v>
      </c>
      <c r="P147" s="19">
        <v>66</v>
      </c>
      <c r="Q147" s="19">
        <v>67</v>
      </c>
      <c r="R147" s="19">
        <v>68</v>
      </c>
      <c r="S147" s="19">
        <v>69</v>
      </c>
      <c r="T147" s="19" t="s">
        <v>507</v>
      </c>
      <c r="U147" s="19" t="s">
        <v>508</v>
      </c>
      <c r="V147" s="19" t="s">
        <v>509</v>
      </c>
      <c r="W147" s="19" t="s">
        <v>510</v>
      </c>
      <c r="X147" s="19" t="s">
        <v>511</v>
      </c>
      <c r="Y147" s="19" t="s">
        <v>512</v>
      </c>
      <c r="Z147" s="19" t="s">
        <v>513</v>
      </c>
      <c r="AA147" s="19" t="s">
        <v>514</v>
      </c>
      <c r="AB147" s="19" t="s">
        <v>515</v>
      </c>
      <c r="AC147" s="19" t="s">
        <v>516</v>
      </c>
      <c r="AD147" s="19" t="s">
        <v>517</v>
      </c>
      <c r="AE147" s="19" t="s">
        <v>518</v>
      </c>
      <c r="AF147" s="19" t="s">
        <v>519</v>
      </c>
      <c r="AG147" s="19" t="s">
        <v>520</v>
      </c>
      <c r="AH147" s="19" t="s">
        <v>521</v>
      </c>
      <c r="AI147" s="19" t="s">
        <v>522</v>
      </c>
      <c r="AJ147" s="19" t="s">
        <v>523</v>
      </c>
      <c r="AK147" s="19" t="s">
        <v>524</v>
      </c>
      <c r="AL147" s="19">
        <v>130</v>
      </c>
      <c r="AM147" s="19">
        <v>131</v>
      </c>
      <c r="AN147" s="19">
        <v>132</v>
      </c>
      <c r="AO147" s="19">
        <v>133</v>
      </c>
      <c r="AP147" s="19">
        <v>134</v>
      </c>
      <c r="AQ147" s="19">
        <v>135</v>
      </c>
      <c r="AR147" s="19">
        <v>136</v>
      </c>
      <c r="AS147" s="19">
        <v>191</v>
      </c>
      <c r="AT147" s="19">
        <v>192</v>
      </c>
      <c r="AU147" s="19">
        <v>193</v>
      </c>
      <c r="AV147" s="19">
        <v>194</v>
      </c>
      <c r="AW147" s="19">
        <v>195</v>
      </c>
      <c r="AX147" s="19">
        <v>196</v>
      </c>
      <c r="AY147" s="19">
        <v>197</v>
      </c>
      <c r="AZ147" s="19">
        <v>198</v>
      </c>
      <c r="BA147" s="19">
        <v>199</v>
      </c>
      <c r="BB147" s="19" t="s">
        <v>525</v>
      </c>
      <c r="BC147" s="19">
        <v>0</v>
      </c>
      <c r="BD147" s="26">
        <f>G147</f>
        <v>0</v>
      </c>
      <c r="BE147" s="19">
        <v>0</v>
      </c>
      <c r="BF147" s="19">
        <v>0</v>
      </c>
      <c r="BG147" s="19">
        <v>0</v>
      </c>
      <c r="BH147" s="19">
        <v>0</v>
      </c>
      <c r="BI147" s="19">
        <v>0</v>
      </c>
      <c r="BJ147" s="19">
        <v>0</v>
      </c>
      <c r="BK147" s="19">
        <v>0</v>
      </c>
      <c r="BL147" s="19">
        <v>0</v>
      </c>
      <c r="BM147" s="19">
        <v>0</v>
      </c>
      <c r="BN147" s="19">
        <v>0</v>
      </c>
      <c r="BO147" s="19">
        <v>0</v>
      </c>
      <c r="BP147" s="19">
        <v>0</v>
      </c>
      <c r="BQ147" s="19">
        <v>0</v>
      </c>
      <c r="BR147" s="19">
        <v>0</v>
      </c>
      <c r="BS147" s="19">
        <v>0</v>
      </c>
      <c r="BT147" s="19">
        <v>0</v>
      </c>
      <c r="BU147" s="19">
        <v>0</v>
      </c>
      <c r="BV147" s="19">
        <v>0</v>
      </c>
      <c r="BW147" s="19">
        <v>0</v>
      </c>
      <c r="BX147" s="19">
        <v>0</v>
      </c>
      <c r="BY147" s="19">
        <v>0</v>
      </c>
      <c r="BZ147" s="19">
        <v>0</v>
      </c>
      <c r="CA147" s="18" t="str">
        <f t="shared" si="56"/>
        <v>04</v>
      </c>
      <c r="CB147" s="18" t="s">
        <v>25</v>
      </c>
      <c r="CC147" s="18">
        <f t="shared" si="55"/>
        <v>137</v>
      </c>
      <c r="CD147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47" s="95">
        <v>146</v>
      </c>
      <c r="CF147" s="21"/>
      <c r="CG147" s="18" t="str">
        <f t="shared" si="58"/>
        <v>00</v>
      </c>
      <c r="CH147" s="18">
        <f t="shared" si="59"/>
        <v>0</v>
      </c>
      <c r="CI147" s="20"/>
      <c r="CJ147" s="21"/>
    </row>
    <row r="148" spans="1:88" ht="49.5">
      <c r="A148" s="27"/>
      <c r="B148" s="170"/>
      <c r="C148" s="167" t="s">
        <v>711</v>
      </c>
      <c r="D148" s="104"/>
      <c r="E148" s="16">
        <v>2</v>
      </c>
      <c r="F148" s="101" t="str">
        <f t="shared" si="41"/>
        <v>01516</v>
      </c>
      <c r="G148" s="25" t="s">
        <v>527</v>
      </c>
      <c r="H148" s="18" t="s">
        <v>18</v>
      </c>
      <c r="I148" s="18">
        <v>1</v>
      </c>
      <c r="J148" s="18">
        <v>1</v>
      </c>
      <c r="K148" s="18">
        <v>89</v>
      </c>
      <c r="L148" s="18" t="s">
        <v>530</v>
      </c>
      <c r="M148" s="18">
        <v>1</v>
      </c>
      <c r="N148" s="18">
        <v>28</v>
      </c>
      <c r="O148" s="19">
        <v>65</v>
      </c>
      <c r="P148" s="19">
        <v>66</v>
      </c>
      <c r="Q148" s="19">
        <v>67</v>
      </c>
      <c r="R148" s="19">
        <v>68</v>
      </c>
      <c r="S148" s="19">
        <v>69</v>
      </c>
      <c r="T148" s="19" t="s">
        <v>507</v>
      </c>
      <c r="U148" s="19" t="s">
        <v>508</v>
      </c>
      <c r="V148" s="19" t="s">
        <v>509</v>
      </c>
      <c r="W148" s="19" t="s">
        <v>510</v>
      </c>
      <c r="X148" s="19" t="s">
        <v>511</v>
      </c>
      <c r="Y148" s="19" t="s">
        <v>512</v>
      </c>
      <c r="Z148" s="19" t="s">
        <v>513</v>
      </c>
      <c r="AA148" s="19" t="s">
        <v>514</v>
      </c>
      <c r="AB148" s="19" t="s">
        <v>515</v>
      </c>
      <c r="AC148" s="19" t="s">
        <v>516</v>
      </c>
      <c r="AD148" s="19" t="s">
        <v>517</v>
      </c>
      <c r="AE148" s="19" t="s">
        <v>518</v>
      </c>
      <c r="AF148" s="19" t="s">
        <v>519</v>
      </c>
      <c r="AG148" s="19" t="s">
        <v>520</v>
      </c>
      <c r="AH148" s="19" t="s">
        <v>521</v>
      </c>
      <c r="AI148" s="19" t="s">
        <v>522</v>
      </c>
      <c r="AJ148" s="19" t="s">
        <v>523</v>
      </c>
      <c r="AK148" s="19" t="s">
        <v>524</v>
      </c>
      <c r="AL148" s="19">
        <v>130</v>
      </c>
      <c r="AM148" s="19">
        <v>131</v>
      </c>
      <c r="AN148" s="19">
        <v>132</v>
      </c>
      <c r="AO148" s="19">
        <v>133</v>
      </c>
      <c r="AP148" s="19">
        <v>134</v>
      </c>
      <c r="AQ148" s="19">
        <v>135</v>
      </c>
      <c r="AR148" s="19">
        <v>136</v>
      </c>
      <c r="AS148" s="19">
        <v>191</v>
      </c>
      <c r="AT148" s="19">
        <v>192</v>
      </c>
      <c r="AU148" s="19">
        <v>193</v>
      </c>
      <c r="AV148" s="19">
        <v>194</v>
      </c>
      <c r="AW148" s="19">
        <v>195</v>
      </c>
      <c r="AX148" s="19">
        <v>196</v>
      </c>
      <c r="AY148" s="19">
        <v>197</v>
      </c>
      <c r="AZ148" s="19">
        <v>198</v>
      </c>
      <c r="BA148" s="19">
        <v>199</v>
      </c>
      <c r="BB148" s="19" t="s">
        <v>525</v>
      </c>
      <c r="BC148" s="19">
        <v>0</v>
      </c>
      <c r="BD148" s="26" t="str">
        <f t="shared" ref="BD148:BD149" si="65">G148</f>
        <v>05EC</v>
      </c>
      <c r="BE148" s="19">
        <v>0</v>
      </c>
      <c r="BF148" s="19">
        <v>0</v>
      </c>
      <c r="BG148" s="19">
        <v>0</v>
      </c>
      <c r="BH148" s="19">
        <v>0</v>
      </c>
      <c r="BI148" s="19">
        <v>0</v>
      </c>
      <c r="BJ148" s="19">
        <v>0</v>
      </c>
      <c r="BK148" s="19">
        <v>0</v>
      </c>
      <c r="BL148" s="19">
        <v>0</v>
      </c>
      <c r="BM148" s="19">
        <v>0</v>
      </c>
      <c r="BN148" s="19">
        <v>0</v>
      </c>
      <c r="BO148" s="19">
        <v>0</v>
      </c>
      <c r="BP148" s="19">
        <v>0</v>
      </c>
      <c r="BQ148" s="19">
        <v>0</v>
      </c>
      <c r="BR148" s="19">
        <v>0</v>
      </c>
      <c r="BS148" s="19">
        <v>0</v>
      </c>
      <c r="BT148" s="19">
        <v>0</v>
      </c>
      <c r="BU148" s="19">
        <v>0</v>
      </c>
      <c r="BV148" s="19">
        <v>0</v>
      </c>
      <c r="BW148" s="19">
        <v>0</v>
      </c>
      <c r="BX148" s="19">
        <v>0</v>
      </c>
      <c r="BY148" s="19">
        <v>0</v>
      </c>
      <c r="BZ148" s="19">
        <v>0</v>
      </c>
      <c r="CA148" s="18" t="str">
        <f t="shared" si="56"/>
        <v>10</v>
      </c>
      <c r="CB148" s="18" t="s">
        <v>25</v>
      </c>
      <c r="CC148" s="18">
        <f t="shared" si="55"/>
        <v>137</v>
      </c>
      <c r="CD148" s="16" t="str">
        <f t="shared" si="57"/>
        <v>7B010189AB012800650066006700680069006A006B006C006D006E00C900CA00CB00CC00CD00CE00CF00D000D100D2012D012E012F0130013101320133013401350136019101920193019401950196019701980199019A000005EC0000000000000000000000000000000000000000000000000000000000000000000000000000000000000000107D</v>
      </c>
      <c r="CE148" s="95">
        <v>147</v>
      </c>
      <c r="CF148" s="21"/>
      <c r="CG148" s="18" t="str">
        <f t="shared" si="58"/>
        <v>00</v>
      </c>
      <c r="CH148" s="18">
        <f t="shared" si="59"/>
        <v>0</v>
      </c>
      <c r="CI148" s="20"/>
      <c r="CJ148" s="21"/>
    </row>
    <row r="149" spans="1:88" ht="49.5">
      <c r="A149" s="27"/>
      <c r="B149" s="171"/>
      <c r="C149" s="168"/>
      <c r="D149" s="104"/>
      <c r="E149" s="16">
        <v>3</v>
      </c>
      <c r="F149" s="101" t="str">
        <f t="shared" si="41"/>
        <v>65535</v>
      </c>
      <c r="G149" s="25" t="s">
        <v>72</v>
      </c>
      <c r="H149" s="18" t="s">
        <v>18</v>
      </c>
      <c r="I149" s="18">
        <v>1</v>
      </c>
      <c r="J149" s="18">
        <v>1</v>
      </c>
      <c r="K149" s="18">
        <v>89</v>
      </c>
      <c r="L149" s="18" t="s">
        <v>530</v>
      </c>
      <c r="M149" s="18">
        <v>1</v>
      </c>
      <c r="N149" s="18">
        <v>28</v>
      </c>
      <c r="O149" s="19">
        <v>65</v>
      </c>
      <c r="P149" s="19">
        <v>66</v>
      </c>
      <c r="Q149" s="19">
        <v>67</v>
      </c>
      <c r="R149" s="19">
        <v>68</v>
      </c>
      <c r="S149" s="19">
        <v>69</v>
      </c>
      <c r="T149" s="19" t="s">
        <v>507</v>
      </c>
      <c r="U149" s="19" t="s">
        <v>508</v>
      </c>
      <c r="V149" s="19" t="s">
        <v>509</v>
      </c>
      <c r="W149" s="19" t="s">
        <v>510</v>
      </c>
      <c r="X149" s="19" t="s">
        <v>511</v>
      </c>
      <c r="Y149" s="19" t="s">
        <v>512</v>
      </c>
      <c r="Z149" s="19" t="s">
        <v>513</v>
      </c>
      <c r="AA149" s="19" t="s">
        <v>514</v>
      </c>
      <c r="AB149" s="19" t="s">
        <v>515</v>
      </c>
      <c r="AC149" s="19" t="s">
        <v>516</v>
      </c>
      <c r="AD149" s="19" t="s">
        <v>517</v>
      </c>
      <c r="AE149" s="19" t="s">
        <v>518</v>
      </c>
      <c r="AF149" s="19" t="s">
        <v>519</v>
      </c>
      <c r="AG149" s="19" t="s">
        <v>520</v>
      </c>
      <c r="AH149" s="19" t="s">
        <v>521</v>
      </c>
      <c r="AI149" s="19" t="s">
        <v>522</v>
      </c>
      <c r="AJ149" s="19" t="s">
        <v>523</v>
      </c>
      <c r="AK149" s="19" t="s">
        <v>524</v>
      </c>
      <c r="AL149" s="19">
        <v>130</v>
      </c>
      <c r="AM149" s="19">
        <v>131</v>
      </c>
      <c r="AN149" s="19">
        <v>132</v>
      </c>
      <c r="AO149" s="19">
        <v>133</v>
      </c>
      <c r="AP149" s="19">
        <v>134</v>
      </c>
      <c r="AQ149" s="19">
        <v>135</v>
      </c>
      <c r="AR149" s="19">
        <v>136</v>
      </c>
      <c r="AS149" s="19">
        <v>191</v>
      </c>
      <c r="AT149" s="19">
        <v>192</v>
      </c>
      <c r="AU149" s="19">
        <v>193</v>
      </c>
      <c r="AV149" s="19">
        <v>194</v>
      </c>
      <c r="AW149" s="19">
        <v>195</v>
      </c>
      <c r="AX149" s="19">
        <v>196</v>
      </c>
      <c r="AY149" s="19">
        <v>197</v>
      </c>
      <c r="AZ149" s="19">
        <v>198</v>
      </c>
      <c r="BA149" s="19">
        <v>199</v>
      </c>
      <c r="BB149" s="19" t="s">
        <v>525</v>
      </c>
      <c r="BC149" s="19">
        <v>0</v>
      </c>
      <c r="BD149" s="26" t="str">
        <f t="shared" si="65"/>
        <v>FFFF</v>
      </c>
      <c r="BE149" s="19">
        <v>0</v>
      </c>
      <c r="BF149" s="19">
        <v>0</v>
      </c>
      <c r="BG149" s="19">
        <v>0</v>
      </c>
      <c r="BH149" s="19">
        <v>0</v>
      </c>
      <c r="BI149" s="19">
        <v>0</v>
      </c>
      <c r="BJ149" s="19">
        <v>0</v>
      </c>
      <c r="BK149" s="19">
        <v>0</v>
      </c>
      <c r="BL149" s="19">
        <v>0</v>
      </c>
      <c r="BM149" s="19">
        <v>0</v>
      </c>
      <c r="BN149" s="19">
        <v>0</v>
      </c>
      <c r="BO149" s="19">
        <v>0</v>
      </c>
      <c r="BP149" s="19">
        <v>0</v>
      </c>
      <c r="BQ149" s="19">
        <v>0</v>
      </c>
      <c r="BR149" s="19">
        <v>0</v>
      </c>
      <c r="BS149" s="19">
        <v>0</v>
      </c>
      <c r="BT149" s="19">
        <v>0</v>
      </c>
      <c r="BU149" s="19">
        <v>0</v>
      </c>
      <c r="BV149" s="19">
        <v>0</v>
      </c>
      <c r="BW149" s="19">
        <v>0</v>
      </c>
      <c r="BX149" s="19">
        <v>0</v>
      </c>
      <c r="BY149" s="19">
        <v>0</v>
      </c>
      <c r="BZ149" s="19">
        <v>0</v>
      </c>
      <c r="CA149" s="18" t="str">
        <f t="shared" si="56"/>
        <v>05</v>
      </c>
      <c r="CB149" s="18" t="s">
        <v>25</v>
      </c>
      <c r="CC149" s="18">
        <f t="shared" si="55"/>
        <v>137</v>
      </c>
      <c r="CD149" s="16" t="str">
        <f t="shared" si="57"/>
        <v>7B010189AB012800650066006700680069006A006B006C006D006E00C900CA00CB00CC00CD00CE00CF00D000D100D2012D012E012F0130013101320133013401350136019101920193019401950196019701980199019A0000FFFF0000000000000000000000000000000000000000000000000000000000000000000000000000000000000000057D</v>
      </c>
      <c r="CE149" s="95">
        <v>148</v>
      </c>
      <c r="CF149" s="21"/>
      <c r="CG149" s="18" t="str">
        <f t="shared" si="58"/>
        <v>00</v>
      </c>
      <c r="CH149" s="18">
        <f t="shared" si="59"/>
        <v>0</v>
      </c>
      <c r="CI149" s="20"/>
      <c r="CJ149" s="21"/>
    </row>
    <row r="150" spans="1:88" ht="49.5">
      <c r="A150" s="27"/>
      <c r="B150" s="169">
        <v>91</v>
      </c>
      <c r="C150" s="105" t="s">
        <v>531</v>
      </c>
      <c r="D150" s="104" t="s">
        <v>738</v>
      </c>
      <c r="E150" s="16">
        <v>1</v>
      </c>
      <c r="F150" s="101" t="str">
        <f t="shared" si="41"/>
        <v>00000</v>
      </c>
      <c r="G150" s="25">
        <v>0</v>
      </c>
      <c r="H150" s="18" t="s">
        <v>18</v>
      </c>
      <c r="I150" s="18">
        <v>1</v>
      </c>
      <c r="J150" s="18">
        <v>1</v>
      </c>
      <c r="K150" s="18">
        <v>89</v>
      </c>
      <c r="L150" s="18" t="s">
        <v>530</v>
      </c>
      <c r="M150" s="18">
        <v>1</v>
      </c>
      <c r="N150" s="18">
        <v>28</v>
      </c>
      <c r="O150" s="19">
        <v>65</v>
      </c>
      <c r="P150" s="19">
        <v>66</v>
      </c>
      <c r="Q150" s="19">
        <v>67</v>
      </c>
      <c r="R150" s="19">
        <v>68</v>
      </c>
      <c r="S150" s="19">
        <v>69</v>
      </c>
      <c r="T150" s="19" t="s">
        <v>507</v>
      </c>
      <c r="U150" s="19" t="s">
        <v>508</v>
      </c>
      <c r="V150" s="19" t="s">
        <v>509</v>
      </c>
      <c r="W150" s="19" t="s">
        <v>510</v>
      </c>
      <c r="X150" s="19" t="s">
        <v>511</v>
      </c>
      <c r="Y150" s="19" t="s">
        <v>512</v>
      </c>
      <c r="Z150" s="19" t="s">
        <v>513</v>
      </c>
      <c r="AA150" s="19" t="s">
        <v>514</v>
      </c>
      <c r="AB150" s="19" t="s">
        <v>515</v>
      </c>
      <c r="AC150" s="19" t="s">
        <v>516</v>
      </c>
      <c r="AD150" s="19" t="s">
        <v>517</v>
      </c>
      <c r="AE150" s="19" t="s">
        <v>518</v>
      </c>
      <c r="AF150" s="19" t="s">
        <v>519</v>
      </c>
      <c r="AG150" s="19" t="s">
        <v>520</v>
      </c>
      <c r="AH150" s="19" t="s">
        <v>521</v>
      </c>
      <c r="AI150" s="19" t="s">
        <v>522</v>
      </c>
      <c r="AJ150" s="19" t="s">
        <v>523</v>
      </c>
      <c r="AK150" s="19" t="s">
        <v>524</v>
      </c>
      <c r="AL150" s="19">
        <v>130</v>
      </c>
      <c r="AM150" s="19">
        <v>131</v>
      </c>
      <c r="AN150" s="19">
        <v>132</v>
      </c>
      <c r="AO150" s="19">
        <v>133</v>
      </c>
      <c r="AP150" s="19">
        <v>134</v>
      </c>
      <c r="AQ150" s="19">
        <v>135</v>
      </c>
      <c r="AR150" s="19">
        <v>136</v>
      </c>
      <c r="AS150" s="19">
        <v>191</v>
      </c>
      <c r="AT150" s="19">
        <v>192</v>
      </c>
      <c r="AU150" s="19">
        <v>193</v>
      </c>
      <c r="AV150" s="19">
        <v>194</v>
      </c>
      <c r="AW150" s="19">
        <v>195</v>
      </c>
      <c r="AX150" s="19">
        <v>196</v>
      </c>
      <c r="AY150" s="19">
        <v>197</v>
      </c>
      <c r="AZ150" s="19">
        <v>198</v>
      </c>
      <c r="BA150" s="19">
        <v>199</v>
      </c>
      <c r="BB150" s="19" t="s">
        <v>525</v>
      </c>
      <c r="BC150" s="19">
        <v>0</v>
      </c>
      <c r="BD150" s="19">
        <v>0</v>
      </c>
      <c r="BE150" s="26">
        <f>G150</f>
        <v>0</v>
      </c>
      <c r="BF150" s="19">
        <v>0</v>
      </c>
      <c r="BG150" s="19">
        <v>0</v>
      </c>
      <c r="BH150" s="19">
        <v>0</v>
      </c>
      <c r="BI150" s="19">
        <v>0</v>
      </c>
      <c r="BJ150" s="19">
        <v>0</v>
      </c>
      <c r="BK150" s="19">
        <v>0</v>
      </c>
      <c r="BL150" s="19">
        <v>0</v>
      </c>
      <c r="BM150" s="19">
        <v>0</v>
      </c>
      <c r="BN150" s="19">
        <v>0</v>
      </c>
      <c r="BO150" s="19">
        <v>0</v>
      </c>
      <c r="BP150" s="19">
        <v>0</v>
      </c>
      <c r="BQ150" s="19">
        <v>0</v>
      </c>
      <c r="BR150" s="19">
        <v>0</v>
      </c>
      <c r="BS150" s="19">
        <v>0</v>
      </c>
      <c r="BT150" s="19">
        <v>0</v>
      </c>
      <c r="BU150" s="19">
        <v>0</v>
      </c>
      <c r="BV150" s="19">
        <v>0</v>
      </c>
      <c r="BW150" s="19">
        <v>0</v>
      </c>
      <c r="BX150" s="19">
        <v>0</v>
      </c>
      <c r="BY150" s="19">
        <v>0</v>
      </c>
      <c r="BZ150" s="19">
        <v>0</v>
      </c>
      <c r="CA150" s="18" t="str">
        <f t="shared" si="56"/>
        <v>04</v>
      </c>
      <c r="CB150" s="18" t="s">
        <v>25</v>
      </c>
      <c r="CC150" s="18">
        <f t="shared" si="55"/>
        <v>137</v>
      </c>
      <c r="CD150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50" s="95">
        <v>149</v>
      </c>
      <c r="CF150" s="21"/>
      <c r="CG150" s="18" t="str">
        <f t="shared" si="58"/>
        <v>00</v>
      </c>
      <c r="CH150" s="18">
        <f t="shared" si="59"/>
        <v>0</v>
      </c>
      <c r="CI150" s="20"/>
      <c r="CJ150" s="21"/>
    </row>
    <row r="151" spans="1:88" ht="49.5">
      <c r="A151" s="27"/>
      <c r="B151" s="170"/>
      <c r="C151" s="167" t="s">
        <v>711</v>
      </c>
      <c r="D151" s="104"/>
      <c r="E151" s="16">
        <v>2</v>
      </c>
      <c r="F151" s="101" t="str">
        <f t="shared" si="41"/>
        <v>01516</v>
      </c>
      <c r="G151" s="25" t="s">
        <v>527</v>
      </c>
      <c r="H151" s="18" t="s">
        <v>18</v>
      </c>
      <c r="I151" s="18">
        <v>1</v>
      </c>
      <c r="J151" s="18">
        <v>1</v>
      </c>
      <c r="K151" s="18">
        <v>89</v>
      </c>
      <c r="L151" s="18" t="s">
        <v>530</v>
      </c>
      <c r="M151" s="18">
        <v>1</v>
      </c>
      <c r="N151" s="18">
        <v>28</v>
      </c>
      <c r="O151" s="19">
        <v>65</v>
      </c>
      <c r="P151" s="19">
        <v>66</v>
      </c>
      <c r="Q151" s="19">
        <v>67</v>
      </c>
      <c r="R151" s="19">
        <v>68</v>
      </c>
      <c r="S151" s="19">
        <v>69</v>
      </c>
      <c r="T151" s="19" t="s">
        <v>507</v>
      </c>
      <c r="U151" s="19" t="s">
        <v>508</v>
      </c>
      <c r="V151" s="19" t="s">
        <v>509</v>
      </c>
      <c r="W151" s="19" t="s">
        <v>510</v>
      </c>
      <c r="X151" s="19" t="s">
        <v>511</v>
      </c>
      <c r="Y151" s="19" t="s">
        <v>512</v>
      </c>
      <c r="Z151" s="19" t="s">
        <v>513</v>
      </c>
      <c r="AA151" s="19" t="s">
        <v>514</v>
      </c>
      <c r="AB151" s="19" t="s">
        <v>515</v>
      </c>
      <c r="AC151" s="19" t="s">
        <v>516</v>
      </c>
      <c r="AD151" s="19" t="s">
        <v>517</v>
      </c>
      <c r="AE151" s="19" t="s">
        <v>518</v>
      </c>
      <c r="AF151" s="19" t="s">
        <v>519</v>
      </c>
      <c r="AG151" s="19" t="s">
        <v>520</v>
      </c>
      <c r="AH151" s="19" t="s">
        <v>521</v>
      </c>
      <c r="AI151" s="19" t="s">
        <v>522</v>
      </c>
      <c r="AJ151" s="19" t="s">
        <v>523</v>
      </c>
      <c r="AK151" s="19" t="s">
        <v>524</v>
      </c>
      <c r="AL151" s="19">
        <v>130</v>
      </c>
      <c r="AM151" s="19">
        <v>131</v>
      </c>
      <c r="AN151" s="19">
        <v>132</v>
      </c>
      <c r="AO151" s="19">
        <v>133</v>
      </c>
      <c r="AP151" s="19">
        <v>134</v>
      </c>
      <c r="AQ151" s="19">
        <v>135</v>
      </c>
      <c r="AR151" s="19">
        <v>136</v>
      </c>
      <c r="AS151" s="19">
        <v>191</v>
      </c>
      <c r="AT151" s="19">
        <v>192</v>
      </c>
      <c r="AU151" s="19">
        <v>193</v>
      </c>
      <c r="AV151" s="19">
        <v>194</v>
      </c>
      <c r="AW151" s="19">
        <v>195</v>
      </c>
      <c r="AX151" s="19">
        <v>196</v>
      </c>
      <c r="AY151" s="19">
        <v>197</v>
      </c>
      <c r="AZ151" s="19">
        <v>198</v>
      </c>
      <c r="BA151" s="19">
        <v>199</v>
      </c>
      <c r="BB151" s="19" t="s">
        <v>525</v>
      </c>
      <c r="BC151" s="19">
        <v>0</v>
      </c>
      <c r="BD151" s="19">
        <v>0</v>
      </c>
      <c r="BE151" s="26" t="str">
        <f t="shared" ref="BE151:BE152" si="66">G151</f>
        <v>05EC</v>
      </c>
      <c r="BF151" s="19">
        <v>0</v>
      </c>
      <c r="BG151" s="19">
        <v>0</v>
      </c>
      <c r="BH151" s="19">
        <v>0</v>
      </c>
      <c r="BI151" s="19">
        <v>0</v>
      </c>
      <c r="BJ151" s="19">
        <v>0</v>
      </c>
      <c r="BK151" s="19">
        <v>0</v>
      </c>
      <c r="BL151" s="19">
        <v>0</v>
      </c>
      <c r="BM151" s="19">
        <v>0</v>
      </c>
      <c r="BN151" s="19">
        <v>0</v>
      </c>
      <c r="BO151" s="19">
        <v>0</v>
      </c>
      <c r="BP151" s="19">
        <v>0</v>
      </c>
      <c r="BQ151" s="19">
        <v>0</v>
      </c>
      <c r="BR151" s="19">
        <v>0</v>
      </c>
      <c r="BS151" s="19">
        <v>0</v>
      </c>
      <c r="BT151" s="19">
        <v>0</v>
      </c>
      <c r="BU151" s="19">
        <v>0</v>
      </c>
      <c r="BV151" s="19">
        <v>0</v>
      </c>
      <c r="BW151" s="19">
        <v>0</v>
      </c>
      <c r="BX151" s="19">
        <v>0</v>
      </c>
      <c r="BY151" s="19">
        <v>0</v>
      </c>
      <c r="BZ151" s="19">
        <v>0</v>
      </c>
      <c r="CA151" s="18" t="str">
        <f t="shared" si="56"/>
        <v>10</v>
      </c>
      <c r="CB151" s="18" t="s">
        <v>25</v>
      </c>
      <c r="CC151" s="18">
        <f t="shared" si="55"/>
        <v>137</v>
      </c>
      <c r="CD151" s="16" t="str">
        <f t="shared" si="57"/>
        <v>7B010189AB012800650066006700680069006A006B006C006D006E00C900CA00CB00CC00CD00CE00CF00D000D100D2012D012E012F0130013101320133013401350136019101920193019401950196019701980199019A0000000005EC000000000000000000000000000000000000000000000000000000000000000000000000000000000000107D</v>
      </c>
      <c r="CE151" s="95">
        <v>150</v>
      </c>
      <c r="CF151" s="21"/>
      <c r="CG151" s="18" t="str">
        <f t="shared" si="58"/>
        <v>00</v>
      </c>
      <c r="CH151" s="18">
        <f t="shared" si="59"/>
        <v>0</v>
      </c>
      <c r="CI151" s="20"/>
      <c r="CJ151" s="21"/>
    </row>
    <row r="152" spans="1:88" ht="49.5">
      <c r="A152" s="27"/>
      <c r="B152" s="171"/>
      <c r="C152" s="168"/>
      <c r="D152" s="104"/>
      <c r="E152" s="16">
        <v>3</v>
      </c>
      <c r="F152" s="101" t="str">
        <f t="shared" si="41"/>
        <v>65535</v>
      </c>
      <c r="G152" s="25" t="s">
        <v>72</v>
      </c>
      <c r="H152" s="18" t="s">
        <v>18</v>
      </c>
      <c r="I152" s="18">
        <v>1</v>
      </c>
      <c r="J152" s="18">
        <v>1</v>
      </c>
      <c r="K152" s="18">
        <v>89</v>
      </c>
      <c r="L152" s="18" t="s">
        <v>530</v>
      </c>
      <c r="M152" s="18">
        <v>1</v>
      </c>
      <c r="N152" s="18">
        <v>28</v>
      </c>
      <c r="O152" s="19">
        <v>65</v>
      </c>
      <c r="P152" s="19">
        <v>66</v>
      </c>
      <c r="Q152" s="19">
        <v>67</v>
      </c>
      <c r="R152" s="19">
        <v>68</v>
      </c>
      <c r="S152" s="19">
        <v>69</v>
      </c>
      <c r="T152" s="19" t="s">
        <v>507</v>
      </c>
      <c r="U152" s="19" t="s">
        <v>508</v>
      </c>
      <c r="V152" s="19" t="s">
        <v>509</v>
      </c>
      <c r="W152" s="19" t="s">
        <v>510</v>
      </c>
      <c r="X152" s="19" t="s">
        <v>511</v>
      </c>
      <c r="Y152" s="19" t="s">
        <v>512</v>
      </c>
      <c r="Z152" s="19" t="s">
        <v>513</v>
      </c>
      <c r="AA152" s="19" t="s">
        <v>514</v>
      </c>
      <c r="AB152" s="19" t="s">
        <v>515</v>
      </c>
      <c r="AC152" s="19" t="s">
        <v>516</v>
      </c>
      <c r="AD152" s="19" t="s">
        <v>517</v>
      </c>
      <c r="AE152" s="19" t="s">
        <v>518</v>
      </c>
      <c r="AF152" s="19" t="s">
        <v>519</v>
      </c>
      <c r="AG152" s="19" t="s">
        <v>520</v>
      </c>
      <c r="AH152" s="19" t="s">
        <v>521</v>
      </c>
      <c r="AI152" s="19" t="s">
        <v>522</v>
      </c>
      <c r="AJ152" s="19" t="s">
        <v>523</v>
      </c>
      <c r="AK152" s="19" t="s">
        <v>524</v>
      </c>
      <c r="AL152" s="19">
        <v>130</v>
      </c>
      <c r="AM152" s="19">
        <v>131</v>
      </c>
      <c r="AN152" s="19">
        <v>132</v>
      </c>
      <c r="AO152" s="19">
        <v>133</v>
      </c>
      <c r="AP152" s="19">
        <v>134</v>
      </c>
      <c r="AQ152" s="19">
        <v>135</v>
      </c>
      <c r="AR152" s="19">
        <v>136</v>
      </c>
      <c r="AS152" s="19">
        <v>191</v>
      </c>
      <c r="AT152" s="19">
        <v>192</v>
      </c>
      <c r="AU152" s="19">
        <v>193</v>
      </c>
      <c r="AV152" s="19">
        <v>194</v>
      </c>
      <c r="AW152" s="19">
        <v>195</v>
      </c>
      <c r="AX152" s="19">
        <v>196</v>
      </c>
      <c r="AY152" s="19">
        <v>197</v>
      </c>
      <c r="AZ152" s="19">
        <v>198</v>
      </c>
      <c r="BA152" s="19">
        <v>199</v>
      </c>
      <c r="BB152" s="19" t="s">
        <v>525</v>
      </c>
      <c r="BC152" s="19">
        <v>0</v>
      </c>
      <c r="BD152" s="19">
        <v>0</v>
      </c>
      <c r="BE152" s="26" t="str">
        <f t="shared" si="66"/>
        <v>FFFF</v>
      </c>
      <c r="BF152" s="19">
        <v>0</v>
      </c>
      <c r="BG152" s="19">
        <v>0</v>
      </c>
      <c r="BH152" s="19">
        <v>0</v>
      </c>
      <c r="BI152" s="19">
        <v>0</v>
      </c>
      <c r="BJ152" s="19">
        <v>0</v>
      </c>
      <c r="BK152" s="19">
        <v>0</v>
      </c>
      <c r="BL152" s="19">
        <v>0</v>
      </c>
      <c r="BM152" s="19">
        <v>0</v>
      </c>
      <c r="BN152" s="19">
        <v>0</v>
      </c>
      <c r="BO152" s="19">
        <v>0</v>
      </c>
      <c r="BP152" s="19">
        <v>0</v>
      </c>
      <c r="BQ152" s="19">
        <v>0</v>
      </c>
      <c r="BR152" s="19">
        <v>0</v>
      </c>
      <c r="BS152" s="19">
        <v>0</v>
      </c>
      <c r="BT152" s="19">
        <v>0</v>
      </c>
      <c r="BU152" s="19">
        <v>0</v>
      </c>
      <c r="BV152" s="19">
        <v>0</v>
      </c>
      <c r="BW152" s="19">
        <v>0</v>
      </c>
      <c r="BX152" s="19">
        <v>0</v>
      </c>
      <c r="BY152" s="19">
        <v>0</v>
      </c>
      <c r="BZ152" s="19">
        <v>0</v>
      </c>
      <c r="CA152" s="18" t="str">
        <f t="shared" si="56"/>
        <v>05</v>
      </c>
      <c r="CB152" s="18" t="s">
        <v>25</v>
      </c>
      <c r="CC152" s="18">
        <f t="shared" si="55"/>
        <v>137</v>
      </c>
      <c r="CD152" s="16" t="str">
        <f t="shared" si="57"/>
        <v>7B010189AB012800650066006700680069006A006B006C006D006E00C900CA00CB00CC00CD00CE00CF00D000D100D2012D012E012F0130013101320133013401350136019101920193019401950196019701980199019A00000000FFFF000000000000000000000000000000000000000000000000000000000000000000000000000000000000057D</v>
      </c>
      <c r="CE152" s="95">
        <v>151</v>
      </c>
      <c r="CF152" s="21"/>
      <c r="CG152" s="18" t="str">
        <f t="shared" si="58"/>
        <v>00</v>
      </c>
      <c r="CH152" s="18">
        <f t="shared" si="59"/>
        <v>0</v>
      </c>
      <c r="CI152" s="20"/>
      <c r="CJ152" s="21"/>
    </row>
    <row r="153" spans="1:88" ht="49.5">
      <c r="A153" s="27"/>
      <c r="B153" s="169">
        <v>93</v>
      </c>
      <c r="C153" s="105" t="s">
        <v>531</v>
      </c>
      <c r="D153" s="104" t="s">
        <v>738</v>
      </c>
      <c r="E153" s="16">
        <v>1</v>
      </c>
      <c r="F153" s="101" t="str">
        <f t="shared" ref="F153:F215" si="67">TEXT(HEX2DEC(G153),"00000")</f>
        <v>00000</v>
      </c>
      <c r="G153" s="25">
        <v>0</v>
      </c>
      <c r="H153" s="18" t="s">
        <v>18</v>
      </c>
      <c r="I153" s="18">
        <v>1</v>
      </c>
      <c r="J153" s="18">
        <v>1</v>
      </c>
      <c r="K153" s="18">
        <v>89</v>
      </c>
      <c r="L153" s="18" t="s">
        <v>530</v>
      </c>
      <c r="M153" s="18">
        <v>1</v>
      </c>
      <c r="N153" s="18">
        <v>28</v>
      </c>
      <c r="O153" s="19">
        <v>65</v>
      </c>
      <c r="P153" s="19">
        <v>66</v>
      </c>
      <c r="Q153" s="19">
        <v>67</v>
      </c>
      <c r="R153" s="19">
        <v>68</v>
      </c>
      <c r="S153" s="19">
        <v>69</v>
      </c>
      <c r="T153" s="19" t="s">
        <v>507</v>
      </c>
      <c r="U153" s="19" t="s">
        <v>508</v>
      </c>
      <c r="V153" s="19" t="s">
        <v>509</v>
      </c>
      <c r="W153" s="19" t="s">
        <v>510</v>
      </c>
      <c r="X153" s="19" t="s">
        <v>511</v>
      </c>
      <c r="Y153" s="19" t="s">
        <v>512</v>
      </c>
      <c r="Z153" s="19" t="s">
        <v>513</v>
      </c>
      <c r="AA153" s="19" t="s">
        <v>514</v>
      </c>
      <c r="AB153" s="19" t="s">
        <v>515</v>
      </c>
      <c r="AC153" s="19" t="s">
        <v>516</v>
      </c>
      <c r="AD153" s="19" t="s">
        <v>517</v>
      </c>
      <c r="AE153" s="19" t="s">
        <v>518</v>
      </c>
      <c r="AF153" s="19" t="s">
        <v>519</v>
      </c>
      <c r="AG153" s="19" t="s">
        <v>520</v>
      </c>
      <c r="AH153" s="19" t="s">
        <v>521</v>
      </c>
      <c r="AI153" s="19" t="s">
        <v>522</v>
      </c>
      <c r="AJ153" s="19" t="s">
        <v>523</v>
      </c>
      <c r="AK153" s="19" t="s">
        <v>524</v>
      </c>
      <c r="AL153" s="19">
        <v>130</v>
      </c>
      <c r="AM153" s="19">
        <v>131</v>
      </c>
      <c r="AN153" s="19">
        <v>132</v>
      </c>
      <c r="AO153" s="19">
        <v>133</v>
      </c>
      <c r="AP153" s="19">
        <v>134</v>
      </c>
      <c r="AQ153" s="19">
        <v>135</v>
      </c>
      <c r="AR153" s="19">
        <v>136</v>
      </c>
      <c r="AS153" s="19">
        <v>191</v>
      </c>
      <c r="AT153" s="19">
        <v>192</v>
      </c>
      <c r="AU153" s="19">
        <v>193</v>
      </c>
      <c r="AV153" s="19">
        <v>194</v>
      </c>
      <c r="AW153" s="19">
        <v>195</v>
      </c>
      <c r="AX153" s="19">
        <v>196</v>
      </c>
      <c r="AY153" s="19">
        <v>197</v>
      </c>
      <c r="AZ153" s="19">
        <v>198</v>
      </c>
      <c r="BA153" s="19">
        <v>199</v>
      </c>
      <c r="BB153" s="19" t="s">
        <v>525</v>
      </c>
      <c r="BC153" s="19">
        <v>0</v>
      </c>
      <c r="BD153" s="19">
        <v>0</v>
      </c>
      <c r="BE153" s="19">
        <v>0</v>
      </c>
      <c r="BF153" s="26">
        <f>G153</f>
        <v>0</v>
      </c>
      <c r="BG153" s="19">
        <v>0</v>
      </c>
      <c r="BH153" s="19">
        <v>0</v>
      </c>
      <c r="BI153" s="19">
        <v>0</v>
      </c>
      <c r="BJ153" s="19">
        <v>0</v>
      </c>
      <c r="BK153" s="19">
        <v>0</v>
      </c>
      <c r="BL153" s="19">
        <v>0</v>
      </c>
      <c r="BM153" s="19">
        <v>0</v>
      </c>
      <c r="BN153" s="19">
        <v>0</v>
      </c>
      <c r="BO153" s="19">
        <v>0</v>
      </c>
      <c r="BP153" s="19">
        <v>0</v>
      </c>
      <c r="BQ153" s="19">
        <v>0</v>
      </c>
      <c r="BR153" s="19">
        <v>0</v>
      </c>
      <c r="BS153" s="19">
        <v>0</v>
      </c>
      <c r="BT153" s="19">
        <v>0</v>
      </c>
      <c r="BU153" s="19">
        <v>0</v>
      </c>
      <c r="BV153" s="19">
        <v>0</v>
      </c>
      <c r="BW153" s="19">
        <v>0</v>
      </c>
      <c r="BX153" s="19">
        <v>0</v>
      </c>
      <c r="BY153" s="19">
        <v>0</v>
      </c>
      <c r="BZ153" s="19">
        <v>0</v>
      </c>
      <c r="CA153" s="18" t="str">
        <f t="shared" si="56"/>
        <v>04</v>
      </c>
      <c r="CB153" s="18" t="s">
        <v>25</v>
      </c>
      <c r="CC153" s="18">
        <f t="shared" si="55"/>
        <v>137</v>
      </c>
      <c r="CD153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53" s="95">
        <v>152</v>
      </c>
      <c r="CF153" s="21"/>
      <c r="CG153" s="18" t="str">
        <f t="shared" si="58"/>
        <v>00</v>
      </c>
      <c r="CH153" s="18">
        <f t="shared" si="59"/>
        <v>0</v>
      </c>
      <c r="CI153" s="20"/>
      <c r="CJ153" s="21"/>
    </row>
    <row r="154" spans="1:88" ht="49.5">
      <c r="A154" s="27"/>
      <c r="B154" s="170"/>
      <c r="C154" s="167" t="s">
        <v>711</v>
      </c>
      <c r="D154" s="104"/>
      <c r="E154" s="16">
        <v>2</v>
      </c>
      <c r="F154" s="101" t="str">
        <f t="shared" si="67"/>
        <v>01516</v>
      </c>
      <c r="G154" s="25" t="s">
        <v>527</v>
      </c>
      <c r="H154" s="18" t="s">
        <v>18</v>
      </c>
      <c r="I154" s="18">
        <v>1</v>
      </c>
      <c r="J154" s="18">
        <v>1</v>
      </c>
      <c r="K154" s="18">
        <v>89</v>
      </c>
      <c r="L154" s="18" t="s">
        <v>530</v>
      </c>
      <c r="M154" s="18">
        <v>1</v>
      </c>
      <c r="N154" s="18">
        <v>28</v>
      </c>
      <c r="O154" s="19">
        <v>65</v>
      </c>
      <c r="P154" s="19">
        <v>66</v>
      </c>
      <c r="Q154" s="19">
        <v>67</v>
      </c>
      <c r="R154" s="19">
        <v>68</v>
      </c>
      <c r="S154" s="19">
        <v>69</v>
      </c>
      <c r="T154" s="19" t="s">
        <v>507</v>
      </c>
      <c r="U154" s="19" t="s">
        <v>508</v>
      </c>
      <c r="V154" s="19" t="s">
        <v>509</v>
      </c>
      <c r="W154" s="19" t="s">
        <v>510</v>
      </c>
      <c r="X154" s="19" t="s">
        <v>511</v>
      </c>
      <c r="Y154" s="19" t="s">
        <v>512</v>
      </c>
      <c r="Z154" s="19" t="s">
        <v>513</v>
      </c>
      <c r="AA154" s="19" t="s">
        <v>514</v>
      </c>
      <c r="AB154" s="19" t="s">
        <v>515</v>
      </c>
      <c r="AC154" s="19" t="s">
        <v>516</v>
      </c>
      <c r="AD154" s="19" t="s">
        <v>517</v>
      </c>
      <c r="AE154" s="19" t="s">
        <v>518</v>
      </c>
      <c r="AF154" s="19" t="s">
        <v>519</v>
      </c>
      <c r="AG154" s="19" t="s">
        <v>520</v>
      </c>
      <c r="AH154" s="19" t="s">
        <v>521</v>
      </c>
      <c r="AI154" s="19" t="s">
        <v>522</v>
      </c>
      <c r="AJ154" s="19" t="s">
        <v>523</v>
      </c>
      <c r="AK154" s="19" t="s">
        <v>524</v>
      </c>
      <c r="AL154" s="19">
        <v>130</v>
      </c>
      <c r="AM154" s="19">
        <v>131</v>
      </c>
      <c r="AN154" s="19">
        <v>132</v>
      </c>
      <c r="AO154" s="19">
        <v>133</v>
      </c>
      <c r="AP154" s="19">
        <v>134</v>
      </c>
      <c r="AQ154" s="19">
        <v>135</v>
      </c>
      <c r="AR154" s="19">
        <v>136</v>
      </c>
      <c r="AS154" s="19">
        <v>191</v>
      </c>
      <c r="AT154" s="19">
        <v>192</v>
      </c>
      <c r="AU154" s="19">
        <v>193</v>
      </c>
      <c r="AV154" s="19">
        <v>194</v>
      </c>
      <c r="AW154" s="19">
        <v>195</v>
      </c>
      <c r="AX154" s="19">
        <v>196</v>
      </c>
      <c r="AY154" s="19">
        <v>197</v>
      </c>
      <c r="AZ154" s="19">
        <v>198</v>
      </c>
      <c r="BA154" s="19">
        <v>199</v>
      </c>
      <c r="BB154" s="19" t="s">
        <v>525</v>
      </c>
      <c r="BC154" s="19">
        <v>0</v>
      </c>
      <c r="BD154" s="19">
        <v>0</v>
      </c>
      <c r="BE154" s="19">
        <v>0</v>
      </c>
      <c r="BF154" s="26" t="str">
        <f t="shared" ref="BF154:BF155" si="68">G154</f>
        <v>05EC</v>
      </c>
      <c r="BG154" s="19">
        <v>0</v>
      </c>
      <c r="BH154" s="19">
        <v>0</v>
      </c>
      <c r="BI154" s="19">
        <v>0</v>
      </c>
      <c r="BJ154" s="19">
        <v>0</v>
      </c>
      <c r="BK154" s="19">
        <v>0</v>
      </c>
      <c r="BL154" s="19">
        <v>0</v>
      </c>
      <c r="BM154" s="19">
        <v>0</v>
      </c>
      <c r="BN154" s="19">
        <v>0</v>
      </c>
      <c r="BO154" s="19">
        <v>0</v>
      </c>
      <c r="BP154" s="19">
        <v>0</v>
      </c>
      <c r="BQ154" s="19">
        <v>0</v>
      </c>
      <c r="BR154" s="19">
        <v>0</v>
      </c>
      <c r="BS154" s="19">
        <v>0</v>
      </c>
      <c r="BT154" s="19">
        <v>0</v>
      </c>
      <c r="BU154" s="19">
        <v>0</v>
      </c>
      <c r="BV154" s="19">
        <v>0</v>
      </c>
      <c r="BW154" s="19">
        <v>0</v>
      </c>
      <c r="BX154" s="19">
        <v>0</v>
      </c>
      <c r="BY154" s="19">
        <v>0</v>
      </c>
      <c r="BZ154" s="19">
        <v>0</v>
      </c>
      <c r="CA154" s="18" t="str">
        <f t="shared" si="56"/>
        <v>10</v>
      </c>
      <c r="CB154" s="18" t="s">
        <v>25</v>
      </c>
      <c r="CC154" s="18">
        <f t="shared" si="55"/>
        <v>137</v>
      </c>
      <c r="CD154" s="16" t="str">
        <f t="shared" si="57"/>
        <v>7B010189AB012800650066006700680069006A006B006C006D006E00C900CA00CB00CC00CD00CE00CF00D000D100D2012D012E012F0130013101320133013401350136019101920193019401950196019701980199019A00000000000005EC00000000000000000000000000000000000000000000000000000000000000000000000000000000107D</v>
      </c>
      <c r="CE154" s="95">
        <v>153</v>
      </c>
      <c r="CF154" s="21"/>
      <c r="CG154" s="18" t="str">
        <f t="shared" si="58"/>
        <v>00</v>
      </c>
      <c r="CH154" s="18">
        <f t="shared" si="59"/>
        <v>0</v>
      </c>
      <c r="CI154" s="20"/>
      <c r="CJ154" s="21"/>
    </row>
    <row r="155" spans="1:88" ht="49.5">
      <c r="A155" s="27"/>
      <c r="B155" s="171"/>
      <c r="C155" s="168"/>
      <c r="D155" s="104"/>
      <c r="E155" s="16">
        <v>3</v>
      </c>
      <c r="F155" s="101" t="str">
        <f t="shared" si="67"/>
        <v>65535</v>
      </c>
      <c r="G155" s="25" t="s">
        <v>72</v>
      </c>
      <c r="H155" s="18" t="s">
        <v>18</v>
      </c>
      <c r="I155" s="18">
        <v>1</v>
      </c>
      <c r="J155" s="18">
        <v>1</v>
      </c>
      <c r="K155" s="18">
        <v>89</v>
      </c>
      <c r="L155" s="18" t="s">
        <v>530</v>
      </c>
      <c r="M155" s="18">
        <v>1</v>
      </c>
      <c r="N155" s="18">
        <v>28</v>
      </c>
      <c r="O155" s="19">
        <v>65</v>
      </c>
      <c r="P155" s="19">
        <v>66</v>
      </c>
      <c r="Q155" s="19">
        <v>67</v>
      </c>
      <c r="R155" s="19">
        <v>68</v>
      </c>
      <c r="S155" s="19">
        <v>69</v>
      </c>
      <c r="T155" s="19" t="s">
        <v>507</v>
      </c>
      <c r="U155" s="19" t="s">
        <v>508</v>
      </c>
      <c r="V155" s="19" t="s">
        <v>509</v>
      </c>
      <c r="W155" s="19" t="s">
        <v>510</v>
      </c>
      <c r="X155" s="19" t="s">
        <v>511</v>
      </c>
      <c r="Y155" s="19" t="s">
        <v>512</v>
      </c>
      <c r="Z155" s="19" t="s">
        <v>513</v>
      </c>
      <c r="AA155" s="19" t="s">
        <v>514</v>
      </c>
      <c r="AB155" s="19" t="s">
        <v>515</v>
      </c>
      <c r="AC155" s="19" t="s">
        <v>516</v>
      </c>
      <c r="AD155" s="19" t="s">
        <v>517</v>
      </c>
      <c r="AE155" s="19" t="s">
        <v>518</v>
      </c>
      <c r="AF155" s="19" t="s">
        <v>519</v>
      </c>
      <c r="AG155" s="19" t="s">
        <v>520</v>
      </c>
      <c r="AH155" s="19" t="s">
        <v>521</v>
      </c>
      <c r="AI155" s="19" t="s">
        <v>522</v>
      </c>
      <c r="AJ155" s="19" t="s">
        <v>523</v>
      </c>
      <c r="AK155" s="19" t="s">
        <v>524</v>
      </c>
      <c r="AL155" s="19">
        <v>130</v>
      </c>
      <c r="AM155" s="19">
        <v>131</v>
      </c>
      <c r="AN155" s="19">
        <v>132</v>
      </c>
      <c r="AO155" s="19">
        <v>133</v>
      </c>
      <c r="AP155" s="19">
        <v>134</v>
      </c>
      <c r="AQ155" s="19">
        <v>135</v>
      </c>
      <c r="AR155" s="19">
        <v>136</v>
      </c>
      <c r="AS155" s="19">
        <v>191</v>
      </c>
      <c r="AT155" s="19">
        <v>192</v>
      </c>
      <c r="AU155" s="19">
        <v>193</v>
      </c>
      <c r="AV155" s="19">
        <v>194</v>
      </c>
      <c r="AW155" s="19">
        <v>195</v>
      </c>
      <c r="AX155" s="19">
        <v>196</v>
      </c>
      <c r="AY155" s="19">
        <v>197</v>
      </c>
      <c r="AZ155" s="19">
        <v>198</v>
      </c>
      <c r="BA155" s="19">
        <v>199</v>
      </c>
      <c r="BB155" s="19" t="s">
        <v>525</v>
      </c>
      <c r="BC155" s="19">
        <v>0</v>
      </c>
      <c r="BD155" s="19">
        <v>0</v>
      </c>
      <c r="BE155" s="19">
        <v>0</v>
      </c>
      <c r="BF155" s="26" t="str">
        <f t="shared" si="68"/>
        <v>FFFF</v>
      </c>
      <c r="BG155" s="19">
        <v>0</v>
      </c>
      <c r="BH155" s="19">
        <v>0</v>
      </c>
      <c r="BI155" s="19">
        <v>0</v>
      </c>
      <c r="BJ155" s="19">
        <v>0</v>
      </c>
      <c r="BK155" s="19">
        <v>0</v>
      </c>
      <c r="BL155" s="19">
        <v>0</v>
      </c>
      <c r="BM155" s="19">
        <v>0</v>
      </c>
      <c r="BN155" s="19">
        <v>0</v>
      </c>
      <c r="BO155" s="19">
        <v>0</v>
      </c>
      <c r="BP155" s="19">
        <v>0</v>
      </c>
      <c r="BQ155" s="19">
        <v>0</v>
      </c>
      <c r="BR155" s="19">
        <v>0</v>
      </c>
      <c r="BS155" s="19">
        <v>0</v>
      </c>
      <c r="BT155" s="19">
        <v>0</v>
      </c>
      <c r="BU155" s="19">
        <v>0</v>
      </c>
      <c r="BV155" s="19">
        <v>0</v>
      </c>
      <c r="BW155" s="19">
        <v>0</v>
      </c>
      <c r="BX155" s="19">
        <v>0</v>
      </c>
      <c r="BY155" s="19">
        <v>0</v>
      </c>
      <c r="BZ155" s="19">
        <v>0</v>
      </c>
      <c r="CA155" s="18" t="str">
        <f t="shared" si="56"/>
        <v>05</v>
      </c>
      <c r="CB155" s="18" t="s">
        <v>25</v>
      </c>
      <c r="CC155" s="18">
        <f t="shared" si="55"/>
        <v>137</v>
      </c>
      <c r="CD155" s="16" t="str">
        <f t="shared" si="57"/>
        <v>7B010189AB012800650066006700680069006A006B006C006D006E00C900CA00CB00CC00CD00CE00CF00D000D100D2012D012E012F0130013101320133013401350136019101920193019401950196019701980199019A000000000000FFFF00000000000000000000000000000000000000000000000000000000000000000000000000000000057D</v>
      </c>
      <c r="CE155" s="95">
        <v>154</v>
      </c>
      <c r="CF155" s="21"/>
      <c r="CG155" s="18" t="str">
        <f t="shared" si="58"/>
        <v>00</v>
      </c>
      <c r="CH155" s="18">
        <f t="shared" si="59"/>
        <v>0</v>
      </c>
      <c r="CI155" s="20"/>
      <c r="CJ155" s="21"/>
    </row>
    <row r="156" spans="1:88" ht="49.5">
      <c r="A156" s="27"/>
      <c r="B156" s="169">
        <v>95</v>
      </c>
      <c r="C156" s="105" t="s">
        <v>531</v>
      </c>
      <c r="D156" s="104" t="s">
        <v>738</v>
      </c>
      <c r="E156" s="16">
        <v>1</v>
      </c>
      <c r="F156" s="101" t="str">
        <f t="shared" si="67"/>
        <v>00000</v>
      </c>
      <c r="G156" s="25">
        <v>0</v>
      </c>
      <c r="H156" s="18" t="s">
        <v>18</v>
      </c>
      <c r="I156" s="18">
        <v>1</v>
      </c>
      <c r="J156" s="18">
        <v>1</v>
      </c>
      <c r="K156" s="18">
        <v>89</v>
      </c>
      <c r="L156" s="18" t="s">
        <v>530</v>
      </c>
      <c r="M156" s="18">
        <v>1</v>
      </c>
      <c r="N156" s="18">
        <v>28</v>
      </c>
      <c r="O156" s="19">
        <v>65</v>
      </c>
      <c r="P156" s="19">
        <v>66</v>
      </c>
      <c r="Q156" s="19">
        <v>67</v>
      </c>
      <c r="R156" s="19">
        <v>68</v>
      </c>
      <c r="S156" s="19">
        <v>69</v>
      </c>
      <c r="T156" s="19" t="s">
        <v>507</v>
      </c>
      <c r="U156" s="19" t="s">
        <v>508</v>
      </c>
      <c r="V156" s="19" t="s">
        <v>509</v>
      </c>
      <c r="W156" s="19" t="s">
        <v>510</v>
      </c>
      <c r="X156" s="19" t="s">
        <v>511</v>
      </c>
      <c r="Y156" s="19" t="s">
        <v>512</v>
      </c>
      <c r="Z156" s="19" t="s">
        <v>513</v>
      </c>
      <c r="AA156" s="19" t="s">
        <v>514</v>
      </c>
      <c r="AB156" s="19" t="s">
        <v>515</v>
      </c>
      <c r="AC156" s="19" t="s">
        <v>516</v>
      </c>
      <c r="AD156" s="19" t="s">
        <v>517</v>
      </c>
      <c r="AE156" s="19" t="s">
        <v>518</v>
      </c>
      <c r="AF156" s="19" t="s">
        <v>519</v>
      </c>
      <c r="AG156" s="19" t="s">
        <v>520</v>
      </c>
      <c r="AH156" s="19" t="s">
        <v>521</v>
      </c>
      <c r="AI156" s="19" t="s">
        <v>522</v>
      </c>
      <c r="AJ156" s="19" t="s">
        <v>523</v>
      </c>
      <c r="AK156" s="19" t="s">
        <v>524</v>
      </c>
      <c r="AL156" s="19">
        <v>130</v>
      </c>
      <c r="AM156" s="19">
        <v>131</v>
      </c>
      <c r="AN156" s="19">
        <v>132</v>
      </c>
      <c r="AO156" s="19">
        <v>133</v>
      </c>
      <c r="AP156" s="19">
        <v>134</v>
      </c>
      <c r="AQ156" s="19">
        <v>135</v>
      </c>
      <c r="AR156" s="19">
        <v>136</v>
      </c>
      <c r="AS156" s="19">
        <v>191</v>
      </c>
      <c r="AT156" s="19">
        <v>192</v>
      </c>
      <c r="AU156" s="19">
        <v>193</v>
      </c>
      <c r="AV156" s="19">
        <v>194</v>
      </c>
      <c r="AW156" s="19">
        <v>195</v>
      </c>
      <c r="AX156" s="19">
        <v>196</v>
      </c>
      <c r="AY156" s="19">
        <v>197</v>
      </c>
      <c r="AZ156" s="19">
        <v>198</v>
      </c>
      <c r="BA156" s="19">
        <v>199</v>
      </c>
      <c r="BB156" s="19" t="s">
        <v>525</v>
      </c>
      <c r="BC156" s="19">
        <v>0</v>
      </c>
      <c r="BD156" s="19">
        <v>0</v>
      </c>
      <c r="BE156" s="19">
        <v>0</v>
      </c>
      <c r="BF156" s="19">
        <v>0</v>
      </c>
      <c r="BG156" s="26">
        <f>G156</f>
        <v>0</v>
      </c>
      <c r="BH156" s="19">
        <v>0</v>
      </c>
      <c r="BI156" s="19">
        <v>0</v>
      </c>
      <c r="BJ156" s="19">
        <v>0</v>
      </c>
      <c r="BK156" s="19">
        <v>0</v>
      </c>
      <c r="BL156" s="19">
        <v>0</v>
      </c>
      <c r="BM156" s="19">
        <v>0</v>
      </c>
      <c r="BN156" s="19">
        <v>0</v>
      </c>
      <c r="BO156" s="19">
        <v>0</v>
      </c>
      <c r="BP156" s="19">
        <v>0</v>
      </c>
      <c r="BQ156" s="19">
        <v>0</v>
      </c>
      <c r="BR156" s="19">
        <v>0</v>
      </c>
      <c r="BS156" s="19">
        <v>0</v>
      </c>
      <c r="BT156" s="19">
        <v>0</v>
      </c>
      <c r="BU156" s="19">
        <v>0</v>
      </c>
      <c r="BV156" s="19">
        <v>0</v>
      </c>
      <c r="BW156" s="19">
        <v>0</v>
      </c>
      <c r="BX156" s="19">
        <v>0</v>
      </c>
      <c r="BY156" s="19">
        <v>0</v>
      </c>
      <c r="BZ156" s="19">
        <v>0</v>
      </c>
      <c r="CA156" s="18" t="str">
        <f t="shared" si="56"/>
        <v>04</v>
      </c>
      <c r="CB156" s="18" t="s">
        <v>25</v>
      </c>
      <c r="CC156" s="18">
        <f t="shared" si="55"/>
        <v>137</v>
      </c>
      <c r="CD156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56" s="95">
        <v>155</v>
      </c>
      <c r="CF156" s="21"/>
      <c r="CG156" s="18" t="str">
        <f t="shared" si="58"/>
        <v>00</v>
      </c>
      <c r="CH156" s="18">
        <f t="shared" si="59"/>
        <v>0</v>
      </c>
      <c r="CI156" s="20"/>
      <c r="CJ156" s="21"/>
    </row>
    <row r="157" spans="1:88" ht="49.5">
      <c r="A157" s="27"/>
      <c r="B157" s="170"/>
      <c r="C157" s="167" t="s">
        <v>711</v>
      </c>
      <c r="D157" s="104"/>
      <c r="E157" s="16">
        <v>2</v>
      </c>
      <c r="F157" s="101" t="str">
        <f t="shared" si="67"/>
        <v>01516</v>
      </c>
      <c r="G157" s="25" t="s">
        <v>527</v>
      </c>
      <c r="H157" s="18" t="s">
        <v>18</v>
      </c>
      <c r="I157" s="18">
        <v>1</v>
      </c>
      <c r="J157" s="18">
        <v>1</v>
      </c>
      <c r="K157" s="18">
        <v>89</v>
      </c>
      <c r="L157" s="18" t="s">
        <v>530</v>
      </c>
      <c r="M157" s="18">
        <v>1</v>
      </c>
      <c r="N157" s="18">
        <v>28</v>
      </c>
      <c r="O157" s="19">
        <v>65</v>
      </c>
      <c r="P157" s="19">
        <v>66</v>
      </c>
      <c r="Q157" s="19">
        <v>67</v>
      </c>
      <c r="R157" s="19">
        <v>68</v>
      </c>
      <c r="S157" s="19">
        <v>69</v>
      </c>
      <c r="T157" s="19" t="s">
        <v>507</v>
      </c>
      <c r="U157" s="19" t="s">
        <v>508</v>
      </c>
      <c r="V157" s="19" t="s">
        <v>509</v>
      </c>
      <c r="W157" s="19" t="s">
        <v>510</v>
      </c>
      <c r="X157" s="19" t="s">
        <v>511</v>
      </c>
      <c r="Y157" s="19" t="s">
        <v>512</v>
      </c>
      <c r="Z157" s="19" t="s">
        <v>513</v>
      </c>
      <c r="AA157" s="19" t="s">
        <v>514</v>
      </c>
      <c r="AB157" s="19" t="s">
        <v>515</v>
      </c>
      <c r="AC157" s="19" t="s">
        <v>516</v>
      </c>
      <c r="AD157" s="19" t="s">
        <v>517</v>
      </c>
      <c r="AE157" s="19" t="s">
        <v>518</v>
      </c>
      <c r="AF157" s="19" t="s">
        <v>519</v>
      </c>
      <c r="AG157" s="19" t="s">
        <v>520</v>
      </c>
      <c r="AH157" s="19" t="s">
        <v>521</v>
      </c>
      <c r="AI157" s="19" t="s">
        <v>522</v>
      </c>
      <c r="AJ157" s="19" t="s">
        <v>523</v>
      </c>
      <c r="AK157" s="19" t="s">
        <v>524</v>
      </c>
      <c r="AL157" s="19">
        <v>130</v>
      </c>
      <c r="AM157" s="19">
        <v>131</v>
      </c>
      <c r="AN157" s="19">
        <v>132</v>
      </c>
      <c r="AO157" s="19">
        <v>133</v>
      </c>
      <c r="AP157" s="19">
        <v>134</v>
      </c>
      <c r="AQ157" s="19">
        <v>135</v>
      </c>
      <c r="AR157" s="19">
        <v>136</v>
      </c>
      <c r="AS157" s="19">
        <v>191</v>
      </c>
      <c r="AT157" s="19">
        <v>192</v>
      </c>
      <c r="AU157" s="19">
        <v>193</v>
      </c>
      <c r="AV157" s="19">
        <v>194</v>
      </c>
      <c r="AW157" s="19">
        <v>195</v>
      </c>
      <c r="AX157" s="19">
        <v>196</v>
      </c>
      <c r="AY157" s="19">
        <v>197</v>
      </c>
      <c r="AZ157" s="19">
        <v>198</v>
      </c>
      <c r="BA157" s="19">
        <v>199</v>
      </c>
      <c r="BB157" s="19" t="s">
        <v>525</v>
      </c>
      <c r="BC157" s="19">
        <v>0</v>
      </c>
      <c r="BD157" s="19">
        <v>0</v>
      </c>
      <c r="BE157" s="19">
        <v>0</v>
      </c>
      <c r="BF157" s="19">
        <v>0</v>
      </c>
      <c r="BG157" s="26" t="str">
        <f t="shared" ref="BG157:BG158" si="69">G157</f>
        <v>05EC</v>
      </c>
      <c r="BH157" s="19">
        <v>0</v>
      </c>
      <c r="BI157" s="19">
        <v>0</v>
      </c>
      <c r="BJ157" s="19">
        <v>0</v>
      </c>
      <c r="BK157" s="19">
        <v>0</v>
      </c>
      <c r="BL157" s="19">
        <v>0</v>
      </c>
      <c r="BM157" s="19">
        <v>0</v>
      </c>
      <c r="BN157" s="19">
        <v>0</v>
      </c>
      <c r="BO157" s="19">
        <v>0</v>
      </c>
      <c r="BP157" s="19">
        <v>0</v>
      </c>
      <c r="BQ157" s="19">
        <v>0</v>
      </c>
      <c r="BR157" s="19">
        <v>0</v>
      </c>
      <c r="BS157" s="19">
        <v>0</v>
      </c>
      <c r="BT157" s="19">
        <v>0</v>
      </c>
      <c r="BU157" s="19">
        <v>0</v>
      </c>
      <c r="BV157" s="19">
        <v>0</v>
      </c>
      <c r="BW157" s="19">
        <v>0</v>
      </c>
      <c r="BX157" s="19">
        <v>0</v>
      </c>
      <c r="BY157" s="19">
        <v>0</v>
      </c>
      <c r="BZ157" s="19">
        <v>0</v>
      </c>
      <c r="CA157" s="18" t="str">
        <f t="shared" si="56"/>
        <v>10</v>
      </c>
      <c r="CB157" s="18" t="s">
        <v>25</v>
      </c>
      <c r="CC157" s="18">
        <f t="shared" si="55"/>
        <v>137</v>
      </c>
      <c r="CD157" s="16" t="str">
        <f t="shared" si="57"/>
        <v>7B010189AB012800650066006700680069006A006B006C006D006E00C900CA00CB00CC00CD00CE00CF00D000D100D2012D012E012F0130013101320133013401350136019101920193019401950196019701980199019A000000000000000005EC0000000000000000000000000000000000000000000000000000000000000000000000000000107D</v>
      </c>
      <c r="CE157" s="95">
        <v>156</v>
      </c>
      <c r="CF157" s="21"/>
      <c r="CG157" s="18" t="str">
        <f t="shared" si="58"/>
        <v>00</v>
      </c>
      <c r="CH157" s="18">
        <f t="shared" si="59"/>
        <v>0</v>
      </c>
      <c r="CI157" s="20"/>
      <c r="CJ157" s="21"/>
    </row>
    <row r="158" spans="1:88" ht="49.5">
      <c r="A158" s="27"/>
      <c r="B158" s="171"/>
      <c r="C158" s="168"/>
      <c r="D158" s="104"/>
      <c r="E158" s="16">
        <v>3</v>
      </c>
      <c r="F158" s="101" t="str">
        <f t="shared" si="67"/>
        <v>65535</v>
      </c>
      <c r="G158" s="25" t="s">
        <v>72</v>
      </c>
      <c r="H158" s="18" t="s">
        <v>18</v>
      </c>
      <c r="I158" s="18">
        <v>1</v>
      </c>
      <c r="J158" s="18">
        <v>1</v>
      </c>
      <c r="K158" s="18">
        <v>89</v>
      </c>
      <c r="L158" s="18" t="s">
        <v>530</v>
      </c>
      <c r="M158" s="18">
        <v>1</v>
      </c>
      <c r="N158" s="18">
        <v>28</v>
      </c>
      <c r="O158" s="19">
        <v>65</v>
      </c>
      <c r="P158" s="19">
        <v>66</v>
      </c>
      <c r="Q158" s="19">
        <v>67</v>
      </c>
      <c r="R158" s="19">
        <v>68</v>
      </c>
      <c r="S158" s="19">
        <v>69</v>
      </c>
      <c r="T158" s="19" t="s">
        <v>507</v>
      </c>
      <c r="U158" s="19" t="s">
        <v>508</v>
      </c>
      <c r="V158" s="19" t="s">
        <v>509</v>
      </c>
      <c r="W158" s="19" t="s">
        <v>510</v>
      </c>
      <c r="X158" s="19" t="s">
        <v>511</v>
      </c>
      <c r="Y158" s="19" t="s">
        <v>512</v>
      </c>
      <c r="Z158" s="19" t="s">
        <v>513</v>
      </c>
      <c r="AA158" s="19" t="s">
        <v>514</v>
      </c>
      <c r="AB158" s="19" t="s">
        <v>515</v>
      </c>
      <c r="AC158" s="19" t="s">
        <v>516</v>
      </c>
      <c r="AD158" s="19" t="s">
        <v>517</v>
      </c>
      <c r="AE158" s="19" t="s">
        <v>518</v>
      </c>
      <c r="AF158" s="19" t="s">
        <v>519</v>
      </c>
      <c r="AG158" s="19" t="s">
        <v>520</v>
      </c>
      <c r="AH158" s="19" t="s">
        <v>521</v>
      </c>
      <c r="AI158" s="19" t="s">
        <v>522</v>
      </c>
      <c r="AJ158" s="19" t="s">
        <v>523</v>
      </c>
      <c r="AK158" s="19" t="s">
        <v>524</v>
      </c>
      <c r="AL158" s="19">
        <v>130</v>
      </c>
      <c r="AM158" s="19">
        <v>131</v>
      </c>
      <c r="AN158" s="19">
        <v>132</v>
      </c>
      <c r="AO158" s="19">
        <v>133</v>
      </c>
      <c r="AP158" s="19">
        <v>134</v>
      </c>
      <c r="AQ158" s="19">
        <v>135</v>
      </c>
      <c r="AR158" s="19">
        <v>136</v>
      </c>
      <c r="AS158" s="19">
        <v>191</v>
      </c>
      <c r="AT158" s="19">
        <v>192</v>
      </c>
      <c r="AU158" s="19">
        <v>193</v>
      </c>
      <c r="AV158" s="19">
        <v>194</v>
      </c>
      <c r="AW158" s="19">
        <v>195</v>
      </c>
      <c r="AX158" s="19">
        <v>196</v>
      </c>
      <c r="AY158" s="19">
        <v>197</v>
      </c>
      <c r="AZ158" s="19">
        <v>198</v>
      </c>
      <c r="BA158" s="19">
        <v>199</v>
      </c>
      <c r="BB158" s="19" t="s">
        <v>525</v>
      </c>
      <c r="BC158" s="19">
        <v>0</v>
      </c>
      <c r="BD158" s="19">
        <v>0</v>
      </c>
      <c r="BE158" s="19">
        <v>0</v>
      </c>
      <c r="BF158" s="19">
        <v>0</v>
      </c>
      <c r="BG158" s="26" t="str">
        <f t="shared" si="69"/>
        <v>FFFF</v>
      </c>
      <c r="BH158" s="19">
        <v>0</v>
      </c>
      <c r="BI158" s="19">
        <v>0</v>
      </c>
      <c r="BJ158" s="19">
        <v>0</v>
      </c>
      <c r="BK158" s="19">
        <v>0</v>
      </c>
      <c r="BL158" s="19">
        <v>0</v>
      </c>
      <c r="BM158" s="19">
        <v>0</v>
      </c>
      <c r="BN158" s="19">
        <v>0</v>
      </c>
      <c r="BO158" s="19">
        <v>0</v>
      </c>
      <c r="BP158" s="19">
        <v>0</v>
      </c>
      <c r="BQ158" s="19">
        <v>0</v>
      </c>
      <c r="BR158" s="19">
        <v>0</v>
      </c>
      <c r="BS158" s="19">
        <v>0</v>
      </c>
      <c r="BT158" s="19">
        <v>0</v>
      </c>
      <c r="BU158" s="19">
        <v>0</v>
      </c>
      <c r="BV158" s="19">
        <v>0</v>
      </c>
      <c r="BW158" s="19">
        <v>0</v>
      </c>
      <c r="BX158" s="19">
        <v>0</v>
      </c>
      <c r="BY158" s="19">
        <v>0</v>
      </c>
      <c r="BZ158" s="19">
        <v>0</v>
      </c>
      <c r="CA158" s="18" t="str">
        <f t="shared" si="56"/>
        <v>05</v>
      </c>
      <c r="CB158" s="18" t="s">
        <v>25</v>
      </c>
      <c r="CC158" s="18">
        <f t="shared" si="55"/>
        <v>137</v>
      </c>
      <c r="CD158" s="16" t="str">
        <f t="shared" si="57"/>
        <v>7B010189AB012800650066006700680069006A006B006C006D006E00C900CA00CB00CC00CD00CE00CF00D000D100D2012D012E012F0130013101320133013401350136019101920193019401950196019701980199019A0000000000000000FFFF0000000000000000000000000000000000000000000000000000000000000000000000000000057D</v>
      </c>
      <c r="CE158" s="95">
        <v>157</v>
      </c>
      <c r="CF158" s="21"/>
      <c r="CG158" s="18" t="str">
        <f t="shared" si="58"/>
        <v>00</v>
      </c>
      <c r="CH158" s="18">
        <f t="shared" si="59"/>
        <v>0</v>
      </c>
      <c r="CI158" s="20"/>
      <c r="CJ158" s="21"/>
    </row>
    <row r="159" spans="1:88" ht="49.5">
      <c r="A159" s="27"/>
      <c r="B159" s="169">
        <v>97</v>
      </c>
      <c r="C159" s="105" t="s">
        <v>531</v>
      </c>
      <c r="D159" s="104" t="s">
        <v>738</v>
      </c>
      <c r="E159" s="16">
        <v>1</v>
      </c>
      <c r="F159" s="101" t="str">
        <f t="shared" si="67"/>
        <v>00000</v>
      </c>
      <c r="G159" s="25">
        <v>0</v>
      </c>
      <c r="H159" s="18" t="s">
        <v>18</v>
      </c>
      <c r="I159" s="18">
        <v>1</v>
      </c>
      <c r="J159" s="18">
        <v>1</v>
      </c>
      <c r="K159" s="18">
        <v>89</v>
      </c>
      <c r="L159" s="18" t="s">
        <v>530</v>
      </c>
      <c r="M159" s="18">
        <v>1</v>
      </c>
      <c r="N159" s="18">
        <v>28</v>
      </c>
      <c r="O159" s="19">
        <v>65</v>
      </c>
      <c r="P159" s="19">
        <v>66</v>
      </c>
      <c r="Q159" s="19">
        <v>67</v>
      </c>
      <c r="R159" s="19">
        <v>68</v>
      </c>
      <c r="S159" s="19">
        <v>69</v>
      </c>
      <c r="T159" s="19" t="s">
        <v>507</v>
      </c>
      <c r="U159" s="19" t="s">
        <v>508</v>
      </c>
      <c r="V159" s="19" t="s">
        <v>509</v>
      </c>
      <c r="W159" s="19" t="s">
        <v>510</v>
      </c>
      <c r="X159" s="19" t="s">
        <v>511</v>
      </c>
      <c r="Y159" s="19" t="s">
        <v>512</v>
      </c>
      <c r="Z159" s="19" t="s">
        <v>513</v>
      </c>
      <c r="AA159" s="19" t="s">
        <v>514</v>
      </c>
      <c r="AB159" s="19" t="s">
        <v>515</v>
      </c>
      <c r="AC159" s="19" t="s">
        <v>516</v>
      </c>
      <c r="AD159" s="19" t="s">
        <v>517</v>
      </c>
      <c r="AE159" s="19" t="s">
        <v>518</v>
      </c>
      <c r="AF159" s="19" t="s">
        <v>519</v>
      </c>
      <c r="AG159" s="19" t="s">
        <v>520</v>
      </c>
      <c r="AH159" s="19" t="s">
        <v>521</v>
      </c>
      <c r="AI159" s="19" t="s">
        <v>522</v>
      </c>
      <c r="AJ159" s="19" t="s">
        <v>523</v>
      </c>
      <c r="AK159" s="19" t="s">
        <v>524</v>
      </c>
      <c r="AL159" s="19">
        <v>130</v>
      </c>
      <c r="AM159" s="19">
        <v>131</v>
      </c>
      <c r="AN159" s="19">
        <v>132</v>
      </c>
      <c r="AO159" s="19">
        <v>133</v>
      </c>
      <c r="AP159" s="19">
        <v>134</v>
      </c>
      <c r="AQ159" s="19">
        <v>135</v>
      </c>
      <c r="AR159" s="19">
        <v>136</v>
      </c>
      <c r="AS159" s="19">
        <v>191</v>
      </c>
      <c r="AT159" s="19">
        <v>192</v>
      </c>
      <c r="AU159" s="19">
        <v>193</v>
      </c>
      <c r="AV159" s="19">
        <v>194</v>
      </c>
      <c r="AW159" s="19">
        <v>195</v>
      </c>
      <c r="AX159" s="19">
        <v>196</v>
      </c>
      <c r="AY159" s="19">
        <v>197</v>
      </c>
      <c r="AZ159" s="19">
        <v>198</v>
      </c>
      <c r="BA159" s="19">
        <v>199</v>
      </c>
      <c r="BB159" s="19" t="s">
        <v>525</v>
      </c>
      <c r="BC159" s="19">
        <v>0</v>
      </c>
      <c r="BD159" s="19">
        <v>0</v>
      </c>
      <c r="BE159" s="19">
        <v>0</v>
      </c>
      <c r="BF159" s="19">
        <v>0</v>
      </c>
      <c r="BG159" s="19">
        <v>0</v>
      </c>
      <c r="BH159" s="26">
        <f>G159</f>
        <v>0</v>
      </c>
      <c r="BI159" s="19">
        <v>0</v>
      </c>
      <c r="BJ159" s="19">
        <v>0</v>
      </c>
      <c r="BK159" s="19">
        <v>0</v>
      </c>
      <c r="BL159" s="19">
        <v>0</v>
      </c>
      <c r="BM159" s="19">
        <v>0</v>
      </c>
      <c r="BN159" s="19">
        <v>0</v>
      </c>
      <c r="BO159" s="19">
        <v>0</v>
      </c>
      <c r="BP159" s="19">
        <v>0</v>
      </c>
      <c r="BQ159" s="19">
        <v>0</v>
      </c>
      <c r="BR159" s="19">
        <v>0</v>
      </c>
      <c r="BS159" s="19">
        <v>0</v>
      </c>
      <c r="BT159" s="19">
        <v>0</v>
      </c>
      <c r="BU159" s="19">
        <v>0</v>
      </c>
      <c r="BV159" s="19">
        <v>0</v>
      </c>
      <c r="BW159" s="19">
        <v>0</v>
      </c>
      <c r="BX159" s="19">
        <v>0</v>
      </c>
      <c r="BY159" s="19">
        <v>0</v>
      </c>
      <c r="BZ159" s="19">
        <v>0</v>
      </c>
      <c r="CA159" s="18" t="str">
        <f t="shared" si="56"/>
        <v>04</v>
      </c>
      <c r="CB159" s="18" t="s">
        <v>25</v>
      </c>
      <c r="CC159" s="18">
        <f t="shared" si="55"/>
        <v>137</v>
      </c>
      <c r="CD159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59" s="95">
        <v>158</v>
      </c>
      <c r="CF159" s="21"/>
      <c r="CG159" s="18" t="str">
        <f t="shared" si="58"/>
        <v>00</v>
      </c>
      <c r="CH159" s="18">
        <f t="shared" si="59"/>
        <v>0</v>
      </c>
      <c r="CI159" s="20"/>
      <c r="CJ159" s="21"/>
    </row>
    <row r="160" spans="1:88" ht="49.5">
      <c r="A160" s="27"/>
      <c r="B160" s="170"/>
      <c r="C160" s="167" t="s">
        <v>711</v>
      </c>
      <c r="D160" s="104"/>
      <c r="E160" s="16">
        <v>2</v>
      </c>
      <c r="F160" s="101" t="str">
        <f t="shared" si="67"/>
        <v>01516</v>
      </c>
      <c r="G160" s="25" t="s">
        <v>527</v>
      </c>
      <c r="H160" s="18" t="s">
        <v>18</v>
      </c>
      <c r="I160" s="18">
        <v>1</v>
      </c>
      <c r="J160" s="18">
        <v>1</v>
      </c>
      <c r="K160" s="18">
        <v>89</v>
      </c>
      <c r="L160" s="18" t="s">
        <v>530</v>
      </c>
      <c r="M160" s="18">
        <v>1</v>
      </c>
      <c r="N160" s="18">
        <v>28</v>
      </c>
      <c r="O160" s="19">
        <v>65</v>
      </c>
      <c r="P160" s="19">
        <v>66</v>
      </c>
      <c r="Q160" s="19">
        <v>67</v>
      </c>
      <c r="R160" s="19">
        <v>68</v>
      </c>
      <c r="S160" s="19">
        <v>69</v>
      </c>
      <c r="T160" s="19" t="s">
        <v>507</v>
      </c>
      <c r="U160" s="19" t="s">
        <v>508</v>
      </c>
      <c r="V160" s="19" t="s">
        <v>509</v>
      </c>
      <c r="W160" s="19" t="s">
        <v>510</v>
      </c>
      <c r="X160" s="19" t="s">
        <v>511</v>
      </c>
      <c r="Y160" s="19" t="s">
        <v>512</v>
      </c>
      <c r="Z160" s="19" t="s">
        <v>513</v>
      </c>
      <c r="AA160" s="19" t="s">
        <v>514</v>
      </c>
      <c r="AB160" s="19" t="s">
        <v>515</v>
      </c>
      <c r="AC160" s="19" t="s">
        <v>516</v>
      </c>
      <c r="AD160" s="19" t="s">
        <v>517</v>
      </c>
      <c r="AE160" s="19" t="s">
        <v>518</v>
      </c>
      <c r="AF160" s="19" t="s">
        <v>519</v>
      </c>
      <c r="AG160" s="19" t="s">
        <v>520</v>
      </c>
      <c r="AH160" s="19" t="s">
        <v>521</v>
      </c>
      <c r="AI160" s="19" t="s">
        <v>522</v>
      </c>
      <c r="AJ160" s="19" t="s">
        <v>523</v>
      </c>
      <c r="AK160" s="19" t="s">
        <v>524</v>
      </c>
      <c r="AL160" s="19">
        <v>130</v>
      </c>
      <c r="AM160" s="19">
        <v>131</v>
      </c>
      <c r="AN160" s="19">
        <v>132</v>
      </c>
      <c r="AO160" s="19">
        <v>133</v>
      </c>
      <c r="AP160" s="19">
        <v>134</v>
      </c>
      <c r="AQ160" s="19">
        <v>135</v>
      </c>
      <c r="AR160" s="19">
        <v>136</v>
      </c>
      <c r="AS160" s="19">
        <v>191</v>
      </c>
      <c r="AT160" s="19">
        <v>192</v>
      </c>
      <c r="AU160" s="19">
        <v>193</v>
      </c>
      <c r="AV160" s="19">
        <v>194</v>
      </c>
      <c r="AW160" s="19">
        <v>195</v>
      </c>
      <c r="AX160" s="19">
        <v>196</v>
      </c>
      <c r="AY160" s="19">
        <v>197</v>
      </c>
      <c r="AZ160" s="19">
        <v>198</v>
      </c>
      <c r="BA160" s="19">
        <v>199</v>
      </c>
      <c r="BB160" s="19" t="s">
        <v>525</v>
      </c>
      <c r="BC160" s="19">
        <v>0</v>
      </c>
      <c r="BD160" s="19">
        <v>0</v>
      </c>
      <c r="BE160" s="19">
        <v>0</v>
      </c>
      <c r="BF160" s="19">
        <v>0</v>
      </c>
      <c r="BG160" s="19">
        <v>0</v>
      </c>
      <c r="BH160" s="26" t="str">
        <f t="shared" ref="BH160:BH161" si="70">G160</f>
        <v>05EC</v>
      </c>
      <c r="BI160" s="19">
        <v>0</v>
      </c>
      <c r="BJ160" s="19">
        <v>0</v>
      </c>
      <c r="BK160" s="19">
        <v>0</v>
      </c>
      <c r="BL160" s="19">
        <v>0</v>
      </c>
      <c r="BM160" s="19">
        <v>0</v>
      </c>
      <c r="BN160" s="19">
        <v>0</v>
      </c>
      <c r="BO160" s="19">
        <v>0</v>
      </c>
      <c r="BP160" s="19">
        <v>0</v>
      </c>
      <c r="BQ160" s="19">
        <v>0</v>
      </c>
      <c r="BR160" s="19">
        <v>0</v>
      </c>
      <c r="BS160" s="19">
        <v>0</v>
      </c>
      <c r="BT160" s="19">
        <v>0</v>
      </c>
      <c r="BU160" s="19">
        <v>0</v>
      </c>
      <c r="BV160" s="19">
        <v>0</v>
      </c>
      <c r="BW160" s="19">
        <v>0</v>
      </c>
      <c r="BX160" s="19">
        <v>0</v>
      </c>
      <c r="BY160" s="19">
        <v>0</v>
      </c>
      <c r="BZ160" s="19">
        <v>0</v>
      </c>
      <c r="CA160" s="18" t="str">
        <f t="shared" si="56"/>
        <v>10</v>
      </c>
      <c r="CB160" s="18" t="s">
        <v>25</v>
      </c>
      <c r="CC160" s="18">
        <f t="shared" si="55"/>
        <v>137</v>
      </c>
      <c r="CD160" s="16" t="str">
        <f t="shared" si="57"/>
        <v>7B010189AB012800650066006700680069006A006B006C006D006E00C900CA00CB00CC00CD00CE00CF00D000D100D2012D012E012F0130013101320133013401350136019101920193019401950196019701980199019A0000000000000000000005EC000000000000000000000000000000000000000000000000000000000000000000000000107D</v>
      </c>
      <c r="CE160" s="95">
        <v>159</v>
      </c>
      <c r="CF160" s="21"/>
      <c r="CG160" s="18" t="str">
        <f t="shared" si="58"/>
        <v>00</v>
      </c>
      <c r="CH160" s="18">
        <f t="shared" si="59"/>
        <v>0</v>
      </c>
      <c r="CI160" s="20"/>
      <c r="CJ160" s="21"/>
    </row>
    <row r="161" spans="1:88" ht="49.5">
      <c r="A161" s="27"/>
      <c r="B161" s="171"/>
      <c r="C161" s="168"/>
      <c r="D161" s="104"/>
      <c r="E161" s="16">
        <v>3</v>
      </c>
      <c r="F161" s="101" t="str">
        <f t="shared" si="67"/>
        <v>65535</v>
      </c>
      <c r="G161" s="25" t="s">
        <v>72</v>
      </c>
      <c r="H161" s="18" t="s">
        <v>18</v>
      </c>
      <c r="I161" s="18">
        <v>1</v>
      </c>
      <c r="J161" s="18">
        <v>1</v>
      </c>
      <c r="K161" s="18">
        <v>89</v>
      </c>
      <c r="L161" s="18" t="s">
        <v>530</v>
      </c>
      <c r="M161" s="18">
        <v>1</v>
      </c>
      <c r="N161" s="18">
        <v>28</v>
      </c>
      <c r="O161" s="19">
        <v>65</v>
      </c>
      <c r="P161" s="19">
        <v>66</v>
      </c>
      <c r="Q161" s="19">
        <v>67</v>
      </c>
      <c r="R161" s="19">
        <v>68</v>
      </c>
      <c r="S161" s="19">
        <v>69</v>
      </c>
      <c r="T161" s="19" t="s">
        <v>507</v>
      </c>
      <c r="U161" s="19" t="s">
        <v>508</v>
      </c>
      <c r="V161" s="19" t="s">
        <v>509</v>
      </c>
      <c r="W161" s="19" t="s">
        <v>510</v>
      </c>
      <c r="X161" s="19" t="s">
        <v>511</v>
      </c>
      <c r="Y161" s="19" t="s">
        <v>512</v>
      </c>
      <c r="Z161" s="19" t="s">
        <v>513</v>
      </c>
      <c r="AA161" s="19" t="s">
        <v>514</v>
      </c>
      <c r="AB161" s="19" t="s">
        <v>515</v>
      </c>
      <c r="AC161" s="19" t="s">
        <v>516</v>
      </c>
      <c r="AD161" s="19" t="s">
        <v>517</v>
      </c>
      <c r="AE161" s="19" t="s">
        <v>518</v>
      </c>
      <c r="AF161" s="19" t="s">
        <v>519</v>
      </c>
      <c r="AG161" s="19" t="s">
        <v>520</v>
      </c>
      <c r="AH161" s="19" t="s">
        <v>521</v>
      </c>
      <c r="AI161" s="19" t="s">
        <v>522</v>
      </c>
      <c r="AJ161" s="19" t="s">
        <v>523</v>
      </c>
      <c r="AK161" s="19" t="s">
        <v>524</v>
      </c>
      <c r="AL161" s="19">
        <v>130</v>
      </c>
      <c r="AM161" s="19">
        <v>131</v>
      </c>
      <c r="AN161" s="19">
        <v>132</v>
      </c>
      <c r="AO161" s="19">
        <v>133</v>
      </c>
      <c r="AP161" s="19">
        <v>134</v>
      </c>
      <c r="AQ161" s="19">
        <v>135</v>
      </c>
      <c r="AR161" s="19">
        <v>136</v>
      </c>
      <c r="AS161" s="19">
        <v>191</v>
      </c>
      <c r="AT161" s="19">
        <v>192</v>
      </c>
      <c r="AU161" s="19">
        <v>193</v>
      </c>
      <c r="AV161" s="19">
        <v>194</v>
      </c>
      <c r="AW161" s="19">
        <v>195</v>
      </c>
      <c r="AX161" s="19">
        <v>196</v>
      </c>
      <c r="AY161" s="19">
        <v>197</v>
      </c>
      <c r="AZ161" s="19">
        <v>198</v>
      </c>
      <c r="BA161" s="19">
        <v>199</v>
      </c>
      <c r="BB161" s="19" t="s">
        <v>525</v>
      </c>
      <c r="BC161" s="19">
        <v>0</v>
      </c>
      <c r="BD161" s="19">
        <v>0</v>
      </c>
      <c r="BE161" s="19">
        <v>0</v>
      </c>
      <c r="BF161" s="19">
        <v>0</v>
      </c>
      <c r="BG161" s="19">
        <v>0</v>
      </c>
      <c r="BH161" s="26" t="str">
        <f t="shared" si="70"/>
        <v>FFFF</v>
      </c>
      <c r="BI161" s="19">
        <v>0</v>
      </c>
      <c r="BJ161" s="19">
        <v>0</v>
      </c>
      <c r="BK161" s="19">
        <v>0</v>
      </c>
      <c r="BL161" s="19">
        <v>0</v>
      </c>
      <c r="BM161" s="19">
        <v>0</v>
      </c>
      <c r="BN161" s="19">
        <v>0</v>
      </c>
      <c r="BO161" s="19">
        <v>0</v>
      </c>
      <c r="BP161" s="19">
        <v>0</v>
      </c>
      <c r="BQ161" s="19">
        <v>0</v>
      </c>
      <c r="BR161" s="19">
        <v>0</v>
      </c>
      <c r="BS161" s="19">
        <v>0</v>
      </c>
      <c r="BT161" s="19">
        <v>0</v>
      </c>
      <c r="BU161" s="19">
        <v>0</v>
      </c>
      <c r="BV161" s="19">
        <v>0</v>
      </c>
      <c r="BW161" s="19">
        <v>0</v>
      </c>
      <c r="BX161" s="19">
        <v>0</v>
      </c>
      <c r="BY161" s="19">
        <v>0</v>
      </c>
      <c r="BZ161" s="19">
        <v>0</v>
      </c>
      <c r="CA161" s="18" t="str">
        <f t="shared" si="56"/>
        <v>05</v>
      </c>
      <c r="CB161" s="18" t="s">
        <v>25</v>
      </c>
      <c r="CC161" s="18">
        <f t="shared" si="55"/>
        <v>137</v>
      </c>
      <c r="CD161" s="16" t="str">
        <f t="shared" si="57"/>
        <v>7B010189AB012800650066006700680069006A006B006C006D006E00C900CA00CB00CC00CD00CE00CF00D000D100D2012D012E012F0130013101320133013401350136019101920193019401950196019701980199019A00000000000000000000FFFF000000000000000000000000000000000000000000000000000000000000000000000000057D</v>
      </c>
      <c r="CE161" s="95">
        <v>160</v>
      </c>
      <c r="CF161" s="21"/>
      <c r="CG161" s="18" t="str">
        <f t="shared" si="58"/>
        <v>00</v>
      </c>
      <c r="CH161" s="18">
        <f t="shared" si="59"/>
        <v>0</v>
      </c>
      <c r="CI161" s="20"/>
      <c r="CJ161" s="21"/>
    </row>
    <row r="162" spans="1:88" ht="49.5">
      <c r="A162" s="27"/>
      <c r="B162" s="169">
        <v>99</v>
      </c>
      <c r="C162" s="105" t="s">
        <v>531</v>
      </c>
      <c r="D162" s="104" t="s">
        <v>738</v>
      </c>
      <c r="E162" s="16">
        <v>1</v>
      </c>
      <c r="F162" s="101" t="str">
        <f t="shared" si="67"/>
        <v>00000</v>
      </c>
      <c r="G162" s="25">
        <v>0</v>
      </c>
      <c r="H162" s="18" t="s">
        <v>18</v>
      </c>
      <c r="I162" s="18">
        <v>1</v>
      </c>
      <c r="J162" s="18">
        <v>1</v>
      </c>
      <c r="K162" s="18">
        <v>89</v>
      </c>
      <c r="L162" s="18" t="s">
        <v>530</v>
      </c>
      <c r="M162" s="18">
        <v>1</v>
      </c>
      <c r="N162" s="18">
        <v>28</v>
      </c>
      <c r="O162" s="19">
        <v>65</v>
      </c>
      <c r="P162" s="19">
        <v>66</v>
      </c>
      <c r="Q162" s="19">
        <v>67</v>
      </c>
      <c r="R162" s="19">
        <v>68</v>
      </c>
      <c r="S162" s="19">
        <v>69</v>
      </c>
      <c r="T162" s="19" t="s">
        <v>507</v>
      </c>
      <c r="U162" s="19" t="s">
        <v>508</v>
      </c>
      <c r="V162" s="19" t="s">
        <v>509</v>
      </c>
      <c r="W162" s="19" t="s">
        <v>510</v>
      </c>
      <c r="X162" s="19" t="s">
        <v>511</v>
      </c>
      <c r="Y162" s="19" t="s">
        <v>512</v>
      </c>
      <c r="Z162" s="19" t="s">
        <v>513</v>
      </c>
      <c r="AA162" s="19" t="s">
        <v>514</v>
      </c>
      <c r="AB162" s="19" t="s">
        <v>515</v>
      </c>
      <c r="AC162" s="19" t="s">
        <v>516</v>
      </c>
      <c r="AD162" s="19" t="s">
        <v>517</v>
      </c>
      <c r="AE162" s="19" t="s">
        <v>518</v>
      </c>
      <c r="AF162" s="19" t="s">
        <v>519</v>
      </c>
      <c r="AG162" s="19" t="s">
        <v>520</v>
      </c>
      <c r="AH162" s="19" t="s">
        <v>521</v>
      </c>
      <c r="AI162" s="19" t="s">
        <v>522</v>
      </c>
      <c r="AJ162" s="19" t="s">
        <v>523</v>
      </c>
      <c r="AK162" s="19" t="s">
        <v>524</v>
      </c>
      <c r="AL162" s="19">
        <v>130</v>
      </c>
      <c r="AM162" s="19">
        <v>131</v>
      </c>
      <c r="AN162" s="19">
        <v>132</v>
      </c>
      <c r="AO162" s="19">
        <v>133</v>
      </c>
      <c r="AP162" s="19">
        <v>134</v>
      </c>
      <c r="AQ162" s="19">
        <v>135</v>
      </c>
      <c r="AR162" s="19">
        <v>136</v>
      </c>
      <c r="AS162" s="19">
        <v>191</v>
      </c>
      <c r="AT162" s="19">
        <v>192</v>
      </c>
      <c r="AU162" s="19">
        <v>193</v>
      </c>
      <c r="AV162" s="19">
        <v>194</v>
      </c>
      <c r="AW162" s="19">
        <v>195</v>
      </c>
      <c r="AX162" s="19">
        <v>196</v>
      </c>
      <c r="AY162" s="19">
        <v>197</v>
      </c>
      <c r="AZ162" s="19">
        <v>198</v>
      </c>
      <c r="BA162" s="19">
        <v>199</v>
      </c>
      <c r="BB162" s="19" t="s">
        <v>525</v>
      </c>
      <c r="BC162" s="19">
        <v>0</v>
      </c>
      <c r="BD162" s="19">
        <v>0</v>
      </c>
      <c r="BE162" s="19">
        <v>0</v>
      </c>
      <c r="BF162" s="19">
        <v>0</v>
      </c>
      <c r="BG162" s="19">
        <v>0</v>
      </c>
      <c r="BH162" s="19">
        <v>0</v>
      </c>
      <c r="BI162" s="26">
        <f>G162</f>
        <v>0</v>
      </c>
      <c r="BJ162" s="19">
        <v>0</v>
      </c>
      <c r="BK162" s="19">
        <v>0</v>
      </c>
      <c r="BL162" s="19">
        <v>0</v>
      </c>
      <c r="BM162" s="19">
        <v>0</v>
      </c>
      <c r="BN162" s="19">
        <v>0</v>
      </c>
      <c r="BO162" s="19">
        <v>0</v>
      </c>
      <c r="BP162" s="19">
        <v>0</v>
      </c>
      <c r="BQ162" s="19">
        <v>0</v>
      </c>
      <c r="BR162" s="19">
        <v>0</v>
      </c>
      <c r="BS162" s="19">
        <v>0</v>
      </c>
      <c r="BT162" s="19">
        <v>0</v>
      </c>
      <c r="BU162" s="19">
        <v>0</v>
      </c>
      <c r="BV162" s="19">
        <v>0</v>
      </c>
      <c r="BW162" s="19">
        <v>0</v>
      </c>
      <c r="BX162" s="19">
        <v>0</v>
      </c>
      <c r="BY162" s="19">
        <v>0</v>
      </c>
      <c r="BZ162" s="19">
        <v>0</v>
      </c>
      <c r="CA162" s="18" t="str">
        <f t="shared" si="56"/>
        <v>04</v>
      </c>
      <c r="CB162" s="18" t="s">
        <v>25</v>
      </c>
      <c r="CC162" s="18">
        <f t="shared" si="55"/>
        <v>137</v>
      </c>
      <c r="CD162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62" s="95">
        <v>161</v>
      </c>
      <c r="CF162" s="21"/>
      <c r="CG162" s="18" t="str">
        <f t="shared" si="58"/>
        <v>00</v>
      </c>
      <c r="CH162" s="18">
        <f t="shared" si="59"/>
        <v>0</v>
      </c>
      <c r="CI162" s="20"/>
      <c r="CJ162" s="21"/>
    </row>
    <row r="163" spans="1:88" ht="49.5">
      <c r="A163" s="27"/>
      <c r="B163" s="170"/>
      <c r="C163" s="167" t="s">
        <v>711</v>
      </c>
      <c r="D163" s="104"/>
      <c r="E163" s="16">
        <v>2</v>
      </c>
      <c r="F163" s="101" t="str">
        <f t="shared" si="67"/>
        <v>01516</v>
      </c>
      <c r="G163" s="25" t="s">
        <v>527</v>
      </c>
      <c r="H163" s="18" t="s">
        <v>18</v>
      </c>
      <c r="I163" s="18">
        <v>1</v>
      </c>
      <c r="J163" s="18">
        <v>1</v>
      </c>
      <c r="K163" s="18">
        <v>89</v>
      </c>
      <c r="L163" s="18" t="s">
        <v>530</v>
      </c>
      <c r="M163" s="18">
        <v>1</v>
      </c>
      <c r="N163" s="18">
        <v>28</v>
      </c>
      <c r="O163" s="19">
        <v>65</v>
      </c>
      <c r="P163" s="19">
        <v>66</v>
      </c>
      <c r="Q163" s="19">
        <v>67</v>
      </c>
      <c r="R163" s="19">
        <v>68</v>
      </c>
      <c r="S163" s="19">
        <v>69</v>
      </c>
      <c r="T163" s="19" t="s">
        <v>507</v>
      </c>
      <c r="U163" s="19" t="s">
        <v>508</v>
      </c>
      <c r="V163" s="19" t="s">
        <v>509</v>
      </c>
      <c r="W163" s="19" t="s">
        <v>510</v>
      </c>
      <c r="X163" s="19" t="s">
        <v>511</v>
      </c>
      <c r="Y163" s="19" t="s">
        <v>512</v>
      </c>
      <c r="Z163" s="19" t="s">
        <v>513</v>
      </c>
      <c r="AA163" s="19" t="s">
        <v>514</v>
      </c>
      <c r="AB163" s="19" t="s">
        <v>515</v>
      </c>
      <c r="AC163" s="19" t="s">
        <v>516</v>
      </c>
      <c r="AD163" s="19" t="s">
        <v>517</v>
      </c>
      <c r="AE163" s="19" t="s">
        <v>518</v>
      </c>
      <c r="AF163" s="19" t="s">
        <v>519</v>
      </c>
      <c r="AG163" s="19" t="s">
        <v>520</v>
      </c>
      <c r="AH163" s="19" t="s">
        <v>521</v>
      </c>
      <c r="AI163" s="19" t="s">
        <v>522</v>
      </c>
      <c r="AJ163" s="19" t="s">
        <v>523</v>
      </c>
      <c r="AK163" s="19" t="s">
        <v>524</v>
      </c>
      <c r="AL163" s="19">
        <v>130</v>
      </c>
      <c r="AM163" s="19">
        <v>131</v>
      </c>
      <c r="AN163" s="19">
        <v>132</v>
      </c>
      <c r="AO163" s="19">
        <v>133</v>
      </c>
      <c r="AP163" s="19">
        <v>134</v>
      </c>
      <c r="AQ163" s="19">
        <v>135</v>
      </c>
      <c r="AR163" s="19">
        <v>136</v>
      </c>
      <c r="AS163" s="19">
        <v>191</v>
      </c>
      <c r="AT163" s="19">
        <v>192</v>
      </c>
      <c r="AU163" s="19">
        <v>193</v>
      </c>
      <c r="AV163" s="19">
        <v>194</v>
      </c>
      <c r="AW163" s="19">
        <v>195</v>
      </c>
      <c r="AX163" s="19">
        <v>196</v>
      </c>
      <c r="AY163" s="19">
        <v>197</v>
      </c>
      <c r="AZ163" s="19">
        <v>198</v>
      </c>
      <c r="BA163" s="19">
        <v>199</v>
      </c>
      <c r="BB163" s="19" t="s">
        <v>525</v>
      </c>
      <c r="BC163" s="19">
        <v>0</v>
      </c>
      <c r="BD163" s="19">
        <v>0</v>
      </c>
      <c r="BE163" s="19">
        <v>0</v>
      </c>
      <c r="BF163" s="19">
        <v>0</v>
      </c>
      <c r="BG163" s="19">
        <v>0</v>
      </c>
      <c r="BH163" s="19">
        <v>0</v>
      </c>
      <c r="BI163" s="26" t="str">
        <f t="shared" ref="BI163:BI164" si="71">G163</f>
        <v>05EC</v>
      </c>
      <c r="BJ163" s="19">
        <v>0</v>
      </c>
      <c r="BK163" s="19">
        <v>0</v>
      </c>
      <c r="BL163" s="19">
        <v>0</v>
      </c>
      <c r="BM163" s="19">
        <v>0</v>
      </c>
      <c r="BN163" s="19">
        <v>0</v>
      </c>
      <c r="BO163" s="19">
        <v>0</v>
      </c>
      <c r="BP163" s="19">
        <v>0</v>
      </c>
      <c r="BQ163" s="19">
        <v>0</v>
      </c>
      <c r="BR163" s="19">
        <v>0</v>
      </c>
      <c r="BS163" s="19">
        <v>0</v>
      </c>
      <c r="BT163" s="19">
        <v>0</v>
      </c>
      <c r="BU163" s="19">
        <v>0</v>
      </c>
      <c r="BV163" s="19">
        <v>0</v>
      </c>
      <c r="BW163" s="19">
        <v>0</v>
      </c>
      <c r="BX163" s="19">
        <v>0</v>
      </c>
      <c r="BY163" s="19">
        <v>0</v>
      </c>
      <c r="BZ163" s="19">
        <v>0</v>
      </c>
      <c r="CA163" s="18" t="str">
        <f t="shared" si="56"/>
        <v>10</v>
      </c>
      <c r="CB163" s="18" t="s">
        <v>25</v>
      </c>
      <c r="CC163" s="18">
        <f t="shared" si="55"/>
        <v>137</v>
      </c>
      <c r="CD163" s="16" t="str">
        <f t="shared" si="57"/>
        <v>7B010189AB012800650066006700680069006A006B006C006D006E00C900CA00CB00CC00CD00CE00CF00D000D100D2012D012E012F0130013101320133013401350136019101920193019401950196019701980199019A00000000000000000000000005EC00000000000000000000000000000000000000000000000000000000000000000000107D</v>
      </c>
      <c r="CE163" s="95">
        <v>162</v>
      </c>
      <c r="CF163" s="21"/>
      <c r="CG163" s="18" t="str">
        <f t="shared" si="58"/>
        <v>00</v>
      </c>
      <c r="CH163" s="18">
        <f t="shared" si="59"/>
        <v>0</v>
      </c>
      <c r="CI163" s="20"/>
      <c r="CJ163" s="21"/>
    </row>
    <row r="164" spans="1:88" ht="49.5">
      <c r="A164" s="27"/>
      <c r="B164" s="171"/>
      <c r="C164" s="168"/>
      <c r="D164" s="104"/>
      <c r="E164" s="16">
        <v>3</v>
      </c>
      <c r="F164" s="101" t="str">
        <f t="shared" si="67"/>
        <v>65535</v>
      </c>
      <c r="G164" s="25" t="s">
        <v>72</v>
      </c>
      <c r="H164" s="18" t="s">
        <v>18</v>
      </c>
      <c r="I164" s="18">
        <v>1</v>
      </c>
      <c r="J164" s="18">
        <v>1</v>
      </c>
      <c r="K164" s="18">
        <v>89</v>
      </c>
      <c r="L164" s="18" t="s">
        <v>530</v>
      </c>
      <c r="M164" s="18">
        <v>1</v>
      </c>
      <c r="N164" s="18">
        <v>28</v>
      </c>
      <c r="O164" s="19">
        <v>65</v>
      </c>
      <c r="P164" s="19">
        <v>66</v>
      </c>
      <c r="Q164" s="19">
        <v>67</v>
      </c>
      <c r="R164" s="19">
        <v>68</v>
      </c>
      <c r="S164" s="19">
        <v>69</v>
      </c>
      <c r="T164" s="19" t="s">
        <v>507</v>
      </c>
      <c r="U164" s="19" t="s">
        <v>508</v>
      </c>
      <c r="V164" s="19" t="s">
        <v>509</v>
      </c>
      <c r="W164" s="19" t="s">
        <v>510</v>
      </c>
      <c r="X164" s="19" t="s">
        <v>511</v>
      </c>
      <c r="Y164" s="19" t="s">
        <v>512</v>
      </c>
      <c r="Z164" s="19" t="s">
        <v>513</v>
      </c>
      <c r="AA164" s="19" t="s">
        <v>514</v>
      </c>
      <c r="AB164" s="19" t="s">
        <v>515</v>
      </c>
      <c r="AC164" s="19" t="s">
        <v>516</v>
      </c>
      <c r="AD164" s="19" t="s">
        <v>517</v>
      </c>
      <c r="AE164" s="19" t="s">
        <v>518</v>
      </c>
      <c r="AF164" s="19" t="s">
        <v>519</v>
      </c>
      <c r="AG164" s="19" t="s">
        <v>520</v>
      </c>
      <c r="AH164" s="19" t="s">
        <v>521</v>
      </c>
      <c r="AI164" s="19" t="s">
        <v>522</v>
      </c>
      <c r="AJ164" s="19" t="s">
        <v>523</v>
      </c>
      <c r="AK164" s="19" t="s">
        <v>524</v>
      </c>
      <c r="AL164" s="19">
        <v>130</v>
      </c>
      <c r="AM164" s="19">
        <v>131</v>
      </c>
      <c r="AN164" s="19">
        <v>132</v>
      </c>
      <c r="AO164" s="19">
        <v>133</v>
      </c>
      <c r="AP164" s="19">
        <v>134</v>
      </c>
      <c r="AQ164" s="19">
        <v>135</v>
      </c>
      <c r="AR164" s="19">
        <v>136</v>
      </c>
      <c r="AS164" s="19">
        <v>191</v>
      </c>
      <c r="AT164" s="19">
        <v>192</v>
      </c>
      <c r="AU164" s="19">
        <v>193</v>
      </c>
      <c r="AV164" s="19">
        <v>194</v>
      </c>
      <c r="AW164" s="19">
        <v>195</v>
      </c>
      <c r="AX164" s="19">
        <v>196</v>
      </c>
      <c r="AY164" s="19">
        <v>197</v>
      </c>
      <c r="AZ164" s="19">
        <v>198</v>
      </c>
      <c r="BA164" s="19">
        <v>199</v>
      </c>
      <c r="BB164" s="19" t="s">
        <v>525</v>
      </c>
      <c r="BC164" s="19">
        <v>0</v>
      </c>
      <c r="BD164" s="19">
        <v>0</v>
      </c>
      <c r="BE164" s="19">
        <v>0</v>
      </c>
      <c r="BF164" s="19">
        <v>0</v>
      </c>
      <c r="BG164" s="19">
        <v>0</v>
      </c>
      <c r="BH164" s="19">
        <v>0</v>
      </c>
      <c r="BI164" s="26" t="str">
        <f t="shared" si="71"/>
        <v>FFFF</v>
      </c>
      <c r="BJ164" s="19">
        <v>0</v>
      </c>
      <c r="BK164" s="19">
        <v>0</v>
      </c>
      <c r="BL164" s="19">
        <v>0</v>
      </c>
      <c r="BM164" s="19">
        <v>0</v>
      </c>
      <c r="BN164" s="19">
        <v>0</v>
      </c>
      <c r="BO164" s="19">
        <v>0</v>
      </c>
      <c r="BP164" s="19">
        <v>0</v>
      </c>
      <c r="BQ164" s="19">
        <v>0</v>
      </c>
      <c r="BR164" s="19">
        <v>0</v>
      </c>
      <c r="BS164" s="19">
        <v>0</v>
      </c>
      <c r="BT164" s="19">
        <v>0</v>
      </c>
      <c r="BU164" s="19">
        <v>0</v>
      </c>
      <c r="BV164" s="19">
        <v>0</v>
      </c>
      <c r="BW164" s="19">
        <v>0</v>
      </c>
      <c r="BX164" s="19">
        <v>0</v>
      </c>
      <c r="BY164" s="19">
        <v>0</v>
      </c>
      <c r="BZ164" s="19">
        <v>0</v>
      </c>
      <c r="CA164" s="18" t="str">
        <f t="shared" si="56"/>
        <v>05</v>
      </c>
      <c r="CB164" s="18" t="s">
        <v>25</v>
      </c>
      <c r="CC164" s="18">
        <f t="shared" si="55"/>
        <v>137</v>
      </c>
      <c r="CD164" s="16" t="str">
        <f t="shared" si="57"/>
        <v>7B010189AB012800650066006700680069006A006B006C006D006E00C900CA00CB00CC00CD00CE00CF00D000D100D2012D012E012F0130013101320133013401350136019101920193019401950196019701980199019A000000000000000000000000FFFF00000000000000000000000000000000000000000000000000000000000000000000057D</v>
      </c>
      <c r="CE164" s="95">
        <v>163</v>
      </c>
      <c r="CF164" s="21"/>
      <c r="CG164" s="18" t="str">
        <f t="shared" si="58"/>
        <v>00</v>
      </c>
      <c r="CH164" s="18">
        <f t="shared" si="59"/>
        <v>0</v>
      </c>
      <c r="CI164" s="20"/>
      <c r="CJ164" s="21"/>
    </row>
    <row r="165" spans="1:88" ht="49.5">
      <c r="A165" s="27"/>
      <c r="B165" s="169">
        <v>101</v>
      </c>
      <c r="C165" s="105" t="s">
        <v>531</v>
      </c>
      <c r="D165" s="104" t="s">
        <v>738</v>
      </c>
      <c r="E165" s="16">
        <v>1</v>
      </c>
      <c r="F165" s="101" t="str">
        <f t="shared" si="67"/>
        <v>00000</v>
      </c>
      <c r="G165" s="25">
        <v>0</v>
      </c>
      <c r="H165" s="18" t="s">
        <v>18</v>
      </c>
      <c r="I165" s="18">
        <v>1</v>
      </c>
      <c r="J165" s="18">
        <v>1</v>
      </c>
      <c r="K165" s="18">
        <v>89</v>
      </c>
      <c r="L165" s="18" t="s">
        <v>530</v>
      </c>
      <c r="M165" s="18">
        <v>1</v>
      </c>
      <c r="N165" s="18">
        <v>28</v>
      </c>
      <c r="O165" s="19">
        <v>65</v>
      </c>
      <c r="P165" s="19">
        <v>66</v>
      </c>
      <c r="Q165" s="19">
        <v>67</v>
      </c>
      <c r="R165" s="19">
        <v>68</v>
      </c>
      <c r="S165" s="19">
        <v>69</v>
      </c>
      <c r="T165" s="19" t="s">
        <v>507</v>
      </c>
      <c r="U165" s="19" t="s">
        <v>508</v>
      </c>
      <c r="V165" s="19" t="s">
        <v>509</v>
      </c>
      <c r="W165" s="19" t="s">
        <v>510</v>
      </c>
      <c r="X165" s="19" t="s">
        <v>511</v>
      </c>
      <c r="Y165" s="19" t="s">
        <v>512</v>
      </c>
      <c r="Z165" s="19" t="s">
        <v>513</v>
      </c>
      <c r="AA165" s="19" t="s">
        <v>514</v>
      </c>
      <c r="AB165" s="19" t="s">
        <v>515</v>
      </c>
      <c r="AC165" s="19" t="s">
        <v>516</v>
      </c>
      <c r="AD165" s="19" t="s">
        <v>517</v>
      </c>
      <c r="AE165" s="19" t="s">
        <v>518</v>
      </c>
      <c r="AF165" s="19" t="s">
        <v>519</v>
      </c>
      <c r="AG165" s="19" t="s">
        <v>520</v>
      </c>
      <c r="AH165" s="19" t="s">
        <v>521</v>
      </c>
      <c r="AI165" s="19" t="s">
        <v>522</v>
      </c>
      <c r="AJ165" s="19" t="s">
        <v>523</v>
      </c>
      <c r="AK165" s="19" t="s">
        <v>524</v>
      </c>
      <c r="AL165" s="19">
        <v>130</v>
      </c>
      <c r="AM165" s="19">
        <v>131</v>
      </c>
      <c r="AN165" s="19">
        <v>132</v>
      </c>
      <c r="AO165" s="19">
        <v>133</v>
      </c>
      <c r="AP165" s="19">
        <v>134</v>
      </c>
      <c r="AQ165" s="19">
        <v>135</v>
      </c>
      <c r="AR165" s="19">
        <v>136</v>
      </c>
      <c r="AS165" s="19">
        <v>191</v>
      </c>
      <c r="AT165" s="19">
        <v>192</v>
      </c>
      <c r="AU165" s="19">
        <v>193</v>
      </c>
      <c r="AV165" s="19">
        <v>194</v>
      </c>
      <c r="AW165" s="19">
        <v>195</v>
      </c>
      <c r="AX165" s="19">
        <v>196</v>
      </c>
      <c r="AY165" s="19">
        <v>197</v>
      </c>
      <c r="AZ165" s="19">
        <v>198</v>
      </c>
      <c r="BA165" s="19">
        <v>199</v>
      </c>
      <c r="BB165" s="19" t="s">
        <v>525</v>
      </c>
      <c r="BC165" s="19">
        <v>0</v>
      </c>
      <c r="BD165" s="19">
        <v>0</v>
      </c>
      <c r="BE165" s="19">
        <v>0</v>
      </c>
      <c r="BF165" s="19">
        <v>0</v>
      </c>
      <c r="BG165" s="19">
        <v>0</v>
      </c>
      <c r="BH165" s="19">
        <v>0</v>
      </c>
      <c r="BI165" s="19">
        <v>0</v>
      </c>
      <c r="BJ165" s="26">
        <f>G165</f>
        <v>0</v>
      </c>
      <c r="BK165" s="19">
        <v>0</v>
      </c>
      <c r="BL165" s="19">
        <v>0</v>
      </c>
      <c r="BM165" s="19">
        <v>0</v>
      </c>
      <c r="BN165" s="19">
        <v>0</v>
      </c>
      <c r="BO165" s="19">
        <v>0</v>
      </c>
      <c r="BP165" s="19">
        <v>0</v>
      </c>
      <c r="BQ165" s="19">
        <v>0</v>
      </c>
      <c r="BR165" s="19">
        <v>0</v>
      </c>
      <c r="BS165" s="19">
        <v>0</v>
      </c>
      <c r="BT165" s="19">
        <v>0</v>
      </c>
      <c r="BU165" s="19">
        <v>0</v>
      </c>
      <c r="BV165" s="19">
        <v>0</v>
      </c>
      <c r="BW165" s="19">
        <v>0</v>
      </c>
      <c r="BX165" s="19">
        <v>0</v>
      </c>
      <c r="BY165" s="19">
        <v>0</v>
      </c>
      <c r="BZ165" s="19">
        <v>0</v>
      </c>
      <c r="CA165" s="18" t="str">
        <f t="shared" si="56"/>
        <v>04</v>
      </c>
      <c r="CB165" s="18" t="s">
        <v>25</v>
      </c>
      <c r="CC165" s="18">
        <f t="shared" si="55"/>
        <v>137</v>
      </c>
      <c r="CD165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65" s="95">
        <v>164</v>
      </c>
      <c r="CF165" s="21"/>
      <c r="CG165" s="18" t="str">
        <f t="shared" si="58"/>
        <v>00</v>
      </c>
      <c r="CH165" s="18">
        <f t="shared" si="59"/>
        <v>0</v>
      </c>
      <c r="CI165" s="20"/>
      <c r="CJ165" s="21"/>
    </row>
    <row r="166" spans="1:88" ht="49.5">
      <c r="A166" s="27"/>
      <c r="B166" s="170"/>
      <c r="C166" s="167" t="s">
        <v>711</v>
      </c>
      <c r="D166" s="104"/>
      <c r="E166" s="16">
        <v>2</v>
      </c>
      <c r="F166" s="101" t="str">
        <f t="shared" si="67"/>
        <v>01516</v>
      </c>
      <c r="G166" s="25" t="s">
        <v>527</v>
      </c>
      <c r="H166" s="18" t="s">
        <v>18</v>
      </c>
      <c r="I166" s="18">
        <v>1</v>
      </c>
      <c r="J166" s="18">
        <v>1</v>
      </c>
      <c r="K166" s="18">
        <v>89</v>
      </c>
      <c r="L166" s="18" t="s">
        <v>530</v>
      </c>
      <c r="M166" s="18">
        <v>1</v>
      </c>
      <c r="N166" s="18">
        <v>28</v>
      </c>
      <c r="O166" s="19">
        <v>65</v>
      </c>
      <c r="P166" s="19">
        <v>66</v>
      </c>
      <c r="Q166" s="19">
        <v>67</v>
      </c>
      <c r="R166" s="19">
        <v>68</v>
      </c>
      <c r="S166" s="19">
        <v>69</v>
      </c>
      <c r="T166" s="19" t="s">
        <v>507</v>
      </c>
      <c r="U166" s="19" t="s">
        <v>508</v>
      </c>
      <c r="V166" s="19" t="s">
        <v>509</v>
      </c>
      <c r="W166" s="19" t="s">
        <v>510</v>
      </c>
      <c r="X166" s="19" t="s">
        <v>511</v>
      </c>
      <c r="Y166" s="19" t="s">
        <v>512</v>
      </c>
      <c r="Z166" s="19" t="s">
        <v>513</v>
      </c>
      <c r="AA166" s="19" t="s">
        <v>514</v>
      </c>
      <c r="AB166" s="19" t="s">
        <v>515</v>
      </c>
      <c r="AC166" s="19" t="s">
        <v>516</v>
      </c>
      <c r="AD166" s="19" t="s">
        <v>517</v>
      </c>
      <c r="AE166" s="19" t="s">
        <v>518</v>
      </c>
      <c r="AF166" s="19" t="s">
        <v>519</v>
      </c>
      <c r="AG166" s="19" t="s">
        <v>520</v>
      </c>
      <c r="AH166" s="19" t="s">
        <v>521</v>
      </c>
      <c r="AI166" s="19" t="s">
        <v>522</v>
      </c>
      <c r="AJ166" s="19" t="s">
        <v>523</v>
      </c>
      <c r="AK166" s="19" t="s">
        <v>524</v>
      </c>
      <c r="AL166" s="19">
        <v>130</v>
      </c>
      <c r="AM166" s="19">
        <v>131</v>
      </c>
      <c r="AN166" s="19">
        <v>132</v>
      </c>
      <c r="AO166" s="19">
        <v>133</v>
      </c>
      <c r="AP166" s="19">
        <v>134</v>
      </c>
      <c r="AQ166" s="19">
        <v>135</v>
      </c>
      <c r="AR166" s="19">
        <v>136</v>
      </c>
      <c r="AS166" s="19">
        <v>191</v>
      </c>
      <c r="AT166" s="19">
        <v>192</v>
      </c>
      <c r="AU166" s="19">
        <v>193</v>
      </c>
      <c r="AV166" s="19">
        <v>194</v>
      </c>
      <c r="AW166" s="19">
        <v>195</v>
      </c>
      <c r="AX166" s="19">
        <v>196</v>
      </c>
      <c r="AY166" s="19">
        <v>197</v>
      </c>
      <c r="AZ166" s="19">
        <v>198</v>
      </c>
      <c r="BA166" s="19">
        <v>199</v>
      </c>
      <c r="BB166" s="19" t="s">
        <v>525</v>
      </c>
      <c r="BC166" s="19">
        <v>0</v>
      </c>
      <c r="BD166" s="19">
        <v>0</v>
      </c>
      <c r="BE166" s="19">
        <v>0</v>
      </c>
      <c r="BF166" s="19">
        <v>0</v>
      </c>
      <c r="BG166" s="19">
        <v>0</v>
      </c>
      <c r="BH166" s="19">
        <v>0</v>
      </c>
      <c r="BI166" s="19">
        <v>0</v>
      </c>
      <c r="BJ166" s="26" t="str">
        <f t="shared" ref="BJ166:BJ167" si="72">G166</f>
        <v>05EC</v>
      </c>
      <c r="BK166" s="19">
        <v>0</v>
      </c>
      <c r="BL166" s="19">
        <v>0</v>
      </c>
      <c r="BM166" s="19">
        <v>0</v>
      </c>
      <c r="BN166" s="19">
        <v>0</v>
      </c>
      <c r="BO166" s="19">
        <v>0</v>
      </c>
      <c r="BP166" s="19">
        <v>0</v>
      </c>
      <c r="BQ166" s="19">
        <v>0</v>
      </c>
      <c r="BR166" s="19">
        <v>0</v>
      </c>
      <c r="BS166" s="19">
        <v>0</v>
      </c>
      <c r="BT166" s="19">
        <v>0</v>
      </c>
      <c r="BU166" s="19">
        <v>0</v>
      </c>
      <c r="BV166" s="19">
        <v>0</v>
      </c>
      <c r="BW166" s="19">
        <v>0</v>
      </c>
      <c r="BX166" s="19">
        <v>0</v>
      </c>
      <c r="BY166" s="19">
        <v>0</v>
      </c>
      <c r="BZ166" s="19">
        <v>0</v>
      </c>
      <c r="CA166" s="18" t="str">
        <f t="shared" si="56"/>
        <v>10</v>
      </c>
      <c r="CB166" s="18" t="s">
        <v>25</v>
      </c>
      <c r="CC166" s="18">
        <f t="shared" si="55"/>
        <v>137</v>
      </c>
      <c r="CD166" s="16" t="str">
        <f t="shared" si="57"/>
        <v>7B010189AB012800650066006700680069006A006B006C006D006E00C900CA00CB00CC00CD00CE00CF00D000D100D2012D012E012F0130013101320133013401350136019101920193019401950196019701980199019A000000000000000000000000000005EC0000000000000000000000000000000000000000000000000000000000000000107D</v>
      </c>
      <c r="CE166" s="95">
        <v>165</v>
      </c>
      <c r="CF166" s="21"/>
      <c r="CG166" s="18" t="str">
        <f t="shared" si="58"/>
        <v>00</v>
      </c>
      <c r="CH166" s="18">
        <f t="shared" si="59"/>
        <v>0</v>
      </c>
      <c r="CI166" s="20"/>
      <c r="CJ166" s="21"/>
    </row>
    <row r="167" spans="1:88" ht="49.5">
      <c r="A167" s="27"/>
      <c r="B167" s="171"/>
      <c r="C167" s="168"/>
      <c r="D167" s="104"/>
      <c r="E167" s="16">
        <v>3</v>
      </c>
      <c r="F167" s="101" t="str">
        <f t="shared" si="67"/>
        <v>65535</v>
      </c>
      <c r="G167" s="25" t="s">
        <v>72</v>
      </c>
      <c r="H167" s="18" t="s">
        <v>18</v>
      </c>
      <c r="I167" s="18">
        <v>1</v>
      </c>
      <c r="J167" s="18">
        <v>1</v>
      </c>
      <c r="K167" s="18">
        <v>89</v>
      </c>
      <c r="L167" s="18" t="s">
        <v>530</v>
      </c>
      <c r="M167" s="18">
        <v>1</v>
      </c>
      <c r="N167" s="18">
        <v>28</v>
      </c>
      <c r="O167" s="19">
        <v>65</v>
      </c>
      <c r="P167" s="19">
        <v>66</v>
      </c>
      <c r="Q167" s="19">
        <v>67</v>
      </c>
      <c r="R167" s="19">
        <v>68</v>
      </c>
      <c r="S167" s="19">
        <v>69</v>
      </c>
      <c r="T167" s="19" t="s">
        <v>507</v>
      </c>
      <c r="U167" s="19" t="s">
        <v>508</v>
      </c>
      <c r="V167" s="19" t="s">
        <v>509</v>
      </c>
      <c r="W167" s="19" t="s">
        <v>510</v>
      </c>
      <c r="X167" s="19" t="s">
        <v>511</v>
      </c>
      <c r="Y167" s="19" t="s">
        <v>512</v>
      </c>
      <c r="Z167" s="19" t="s">
        <v>513</v>
      </c>
      <c r="AA167" s="19" t="s">
        <v>514</v>
      </c>
      <c r="AB167" s="19" t="s">
        <v>515</v>
      </c>
      <c r="AC167" s="19" t="s">
        <v>516</v>
      </c>
      <c r="AD167" s="19" t="s">
        <v>517</v>
      </c>
      <c r="AE167" s="19" t="s">
        <v>518</v>
      </c>
      <c r="AF167" s="19" t="s">
        <v>519</v>
      </c>
      <c r="AG167" s="19" t="s">
        <v>520</v>
      </c>
      <c r="AH167" s="19" t="s">
        <v>521</v>
      </c>
      <c r="AI167" s="19" t="s">
        <v>522</v>
      </c>
      <c r="AJ167" s="19" t="s">
        <v>523</v>
      </c>
      <c r="AK167" s="19" t="s">
        <v>524</v>
      </c>
      <c r="AL167" s="19">
        <v>130</v>
      </c>
      <c r="AM167" s="19">
        <v>131</v>
      </c>
      <c r="AN167" s="19">
        <v>132</v>
      </c>
      <c r="AO167" s="19">
        <v>133</v>
      </c>
      <c r="AP167" s="19">
        <v>134</v>
      </c>
      <c r="AQ167" s="19">
        <v>135</v>
      </c>
      <c r="AR167" s="19">
        <v>136</v>
      </c>
      <c r="AS167" s="19">
        <v>191</v>
      </c>
      <c r="AT167" s="19">
        <v>192</v>
      </c>
      <c r="AU167" s="19">
        <v>193</v>
      </c>
      <c r="AV167" s="19">
        <v>194</v>
      </c>
      <c r="AW167" s="19">
        <v>195</v>
      </c>
      <c r="AX167" s="19">
        <v>196</v>
      </c>
      <c r="AY167" s="19">
        <v>197</v>
      </c>
      <c r="AZ167" s="19">
        <v>198</v>
      </c>
      <c r="BA167" s="19">
        <v>199</v>
      </c>
      <c r="BB167" s="19" t="s">
        <v>525</v>
      </c>
      <c r="BC167" s="19">
        <v>0</v>
      </c>
      <c r="BD167" s="19">
        <v>0</v>
      </c>
      <c r="BE167" s="19">
        <v>0</v>
      </c>
      <c r="BF167" s="19">
        <v>0</v>
      </c>
      <c r="BG167" s="19">
        <v>0</v>
      </c>
      <c r="BH167" s="19">
        <v>0</v>
      </c>
      <c r="BI167" s="19">
        <v>0</v>
      </c>
      <c r="BJ167" s="26" t="str">
        <f t="shared" si="72"/>
        <v>FFFF</v>
      </c>
      <c r="BK167" s="19">
        <v>0</v>
      </c>
      <c r="BL167" s="19">
        <v>0</v>
      </c>
      <c r="BM167" s="19">
        <v>0</v>
      </c>
      <c r="BN167" s="19">
        <v>0</v>
      </c>
      <c r="BO167" s="19">
        <v>0</v>
      </c>
      <c r="BP167" s="19">
        <v>0</v>
      </c>
      <c r="BQ167" s="19">
        <v>0</v>
      </c>
      <c r="BR167" s="19">
        <v>0</v>
      </c>
      <c r="BS167" s="19">
        <v>0</v>
      </c>
      <c r="BT167" s="19">
        <v>0</v>
      </c>
      <c r="BU167" s="19">
        <v>0</v>
      </c>
      <c r="BV167" s="19">
        <v>0</v>
      </c>
      <c r="BW167" s="19">
        <v>0</v>
      </c>
      <c r="BX167" s="19">
        <v>0</v>
      </c>
      <c r="BY167" s="19">
        <v>0</v>
      </c>
      <c r="BZ167" s="19">
        <v>0</v>
      </c>
      <c r="CA167" s="18" t="str">
        <f t="shared" si="56"/>
        <v>05</v>
      </c>
      <c r="CB167" s="18" t="s">
        <v>25</v>
      </c>
      <c r="CC167" s="18">
        <f t="shared" si="55"/>
        <v>137</v>
      </c>
      <c r="CD167" s="16" t="str">
        <f t="shared" si="57"/>
        <v>7B010189AB012800650066006700680069006A006B006C006D006E00C900CA00CB00CC00CD00CE00CF00D000D100D2012D012E012F0130013101320133013401350136019101920193019401950196019701980199019A0000000000000000000000000000FFFF0000000000000000000000000000000000000000000000000000000000000000057D</v>
      </c>
      <c r="CE167" s="95">
        <v>166</v>
      </c>
      <c r="CF167" s="21"/>
      <c r="CG167" s="18" t="str">
        <f t="shared" si="58"/>
        <v>00</v>
      </c>
      <c r="CH167" s="18">
        <f t="shared" si="59"/>
        <v>0</v>
      </c>
      <c r="CI167" s="20"/>
      <c r="CJ167" s="21"/>
    </row>
    <row r="168" spans="1:88" ht="49.5">
      <c r="A168" s="27"/>
      <c r="B168" s="169">
        <v>103</v>
      </c>
      <c r="C168" s="105" t="s">
        <v>531</v>
      </c>
      <c r="D168" s="104" t="s">
        <v>738</v>
      </c>
      <c r="E168" s="16">
        <v>1</v>
      </c>
      <c r="F168" s="101" t="str">
        <f t="shared" si="67"/>
        <v>00000</v>
      </c>
      <c r="G168" s="25">
        <v>0</v>
      </c>
      <c r="H168" s="18" t="s">
        <v>18</v>
      </c>
      <c r="I168" s="18">
        <v>1</v>
      </c>
      <c r="J168" s="18">
        <v>1</v>
      </c>
      <c r="K168" s="18">
        <v>89</v>
      </c>
      <c r="L168" s="18" t="s">
        <v>530</v>
      </c>
      <c r="M168" s="18">
        <v>1</v>
      </c>
      <c r="N168" s="18">
        <v>28</v>
      </c>
      <c r="O168" s="19">
        <v>65</v>
      </c>
      <c r="P168" s="19">
        <v>66</v>
      </c>
      <c r="Q168" s="19">
        <v>67</v>
      </c>
      <c r="R168" s="19">
        <v>68</v>
      </c>
      <c r="S168" s="19">
        <v>69</v>
      </c>
      <c r="T168" s="19" t="s">
        <v>507</v>
      </c>
      <c r="U168" s="19" t="s">
        <v>508</v>
      </c>
      <c r="V168" s="19" t="s">
        <v>509</v>
      </c>
      <c r="W168" s="19" t="s">
        <v>510</v>
      </c>
      <c r="X168" s="19" t="s">
        <v>511</v>
      </c>
      <c r="Y168" s="19" t="s">
        <v>512</v>
      </c>
      <c r="Z168" s="19" t="s">
        <v>513</v>
      </c>
      <c r="AA168" s="19" t="s">
        <v>514</v>
      </c>
      <c r="AB168" s="19" t="s">
        <v>515</v>
      </c>
      <c r="AC168" s="19" t="s">
        <v>516</v>
      </c>
      <c r="AD168" s="19" t="s">
        <v>517</v>
      </c>
      <c r="AE168" s="19" t="s">
        <v>518</v>
      </c>
      <c r="AF168" s="19" t="s">
        <v>519</v>
      </c>
      <c r="AG168" s="19" t="s">
        <v>520</v>
      </c>
      <c r="AH168" s="19" t="s">
        <v>521</v>
      </c>
      <c r="AI168" s="19" t="s">
        <v>522</v>
      </c>
      <c r="AJ168" s="19" t="s">
        <v>523</v>
      </c>
      <c r="AK168" s="19" t="s">
        <v>524</v>
      </c>
      <c r="AL168" s="19">
        <v>130</v>
      </c>
      <c r="AM168" s="19">
        <v>131</v>
      </c>
      <c r="AN168" s="19">
        <v>132</v>
      </c>
      <c r="AO168" s="19">
        <v>133</v>
      </c>
      <c r="AP168" s="19">
        <v>134</v>
      </c>
      <c r="AQ168" s="19">
        <v>135</v>
      </c>
      <c r="AR168" s="19">
        <v>136</v>
      </c>
      <c r="AS168" s="19">
        <v>191</v>
      </c>
      <c r="AT168" s="19">
        <v>192</v>
      </c>
      <c r="AU168" s="19">
        <v>193</v>
      </c>
      <c r="AV168" s="19">
        <v>194</v>
      </c>
      <c r="AW168" s="19">
        <v>195</v>
      </c>
      <c r="AX168" s="19">
        <v>196</v>
      </c>
      <c r="AY168" s="19">
        <v>197</v>
      </c>
      <c r="AZ168" s="19">
        <v>198</v>
      </c>
      <c r="BA168" s="19">
        <v>199</v>
      </c>
      <c r="BB168" s="19" t="s">
        <v>525</v>
      </c>
      <c r="BC168" s="19">
        <v>0</v>
      </c>
      <c r="BD168" s="19">
        <v>0</v>
      </c>
      <c r="BE168" s="19">
        <v>0</v>
      </c>
      <c r="BF168" s="19">
        <v>0</v>
      </c>
      <c r="BG168" s="19">
        <v>0</v>
      </c>
      <c r="BH168" s="19">
        <v>0</v>
      </c>
      <c r="BI168" s="19">
        <v>0</v>
      </c>
      <c r="BJ168" s="19">
        <v>0</v>
      </c>
      <c r="BK168" s="26">
        <f>G168</f>
        <v>0</v>
      </c>
      <c r="BL168" s="19">
        <v>0</v>
      </c>
      <c r="BM168" s="19">
        <v>0</v>
      </c>
      <c r="BN168" s="19">
        <v>0</v>
      </c>
      <c r="BO168" s="19">
        <v>0</v>
      </c>
      <c r="BP168" s="19">
        <v>0</v>
      </c>
      <c r="BQ168" s="19">
        <v>0</v>
      </c>
      <c r="BR168" s="19">
        <v>0</v>
      </c>
      <c r="BS168" s="19">
        <v>0</v>
      </c>
      <c r="BT168" s="19">
        <v>0</v>
      </c>
      <c r="BU168" s="19">
        <v>0</v>
      </c>
      <c r="BV168" s="19">
        <v>0</v>
      </c>
      <c r="BW168" s="19">
        <v>0</v>
      </c>
      <c r="BX168" s="19">
        <v>0</v>
      </c>
      <c r="BY168" s="19">
        <v>0</v>
      </c>
      <c r="BZ168" s="19">
        <v>0</v>
      </c>
      <c r="CA168" s="18" t="str">
        <f t="shared" si="56"/>
        <v>04</v>
      </c>
      <c r="CB168" s="18" t="s">
        <v>25</v>
      </c>
      <c r="CC168" s="18">
        <f t="shared" si="55"/>
        <v>137</v>
      </c>
      <c r="CD168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68" s="95">
        <v>167</v>
      </c>
      <c r="CF168" s="21"/>
      <c r="CG168" s="18" t="str">
        <f t="shared" si="58"/>
        <v>00</v>
      </c>
      <c r="CH168" s="18">
        <f t="shared" si="59"/>
        <v>0</v>
      </c>
      <c r="CI168" s="20"/>
      <c r="CJ168" s="21"/>
    </row>
    <row r="169" spans="1:88" ht="49.5">
      <c r="A169" s="27"/>
      <c r="B169" s="170"/>
      <c r="C169" s="167" t="s">
        <v>711</v>
      </c>
      <c r="D169" s="104"/>
      <c r="E169" s="16">
        <v>2</v>
      </c>
      <c r="F169" s="101" t="str">
        <f t="shared" si="67"/>
        <v>01516</v>
      </c>
      <c r="G169" s="25" t="s">
        <v>527</v>
      </c>
      <c r="H169" s="18" t="s">
        <v>18</v>
      </c>
      <c r="I169" s="18">
        <v>1</v>
      </c>
      <c r="J169" s="18">
        <v>1</v>
      </c>
      <c r="K169" s="18">
        <v>89</v>
      </c>
      <c r="L169" s="18" t="s">
        <v>530</v>
      </c>
      <c r="M169" s="18">
        <v>1</v>
      </c>
      <c r="N169" s="18">
        <v>28</v>
      </c>
      <c r="O169" s="19">
        <v>65</v>
      </c>
      <c r="P169" s="19">
        <v>66</v>
      </c>
      <c r="Q169" s="19">
        <v>67</v>
      </c>
      <c r="R169" s="19">
        <v>68</v>
      </c>
      <c r="S169" s="19">
        <v>69</v>
      </c>
      <c r="T169" s="19" t="s">
        <v>507</v>
      </c>
      <c r="U169" s="19" t="s">
        <v>508</v>
      </c>
      <c r="V169" s="19" t="s">
        <v>509</v>
      </c>
      <c r="W169" s="19" t="s">
        <v>510</v>
      </c>
      <c r="X169" s="19" t="s">
        <v>511</v>
      </c>
      <c r="Y169" s="19" t="s">
        <v>512</v>
      </c>
      <c r="Z169" s="19" t="s">
        <v>513</v>
      </c>
      <c r="AA169" s="19" t="s">
        <v>514</v>
      </c>
      <c r="AB169" s="19" t="s">
        <v>515</v>
      </c>
      <c r="AC169" s="19" t="s">
        <v>516</v>
      </c>
      <c r="AD169" s="19" t="s">
        <v>517</v>
      </c>
      <c r="AE169" s="19" t="s">
        <v>518</v>
      </c>
      <c r="AF169" s="19" t="s">
        <v>519</v>
      </c>
      <c r="AG169" s="19" t="s">
        <v>520</v>
      </c>
      <c r="AH169" s="19" t="s">
        <v>521</v>
      </c>
      <c r="AI169" s="19" t="s">
        <v>522</v>
      </c>
      <c r="AJ169" s="19" t="s">
        <v>523</v>
      </c>
      <c r="AK169" s="19" t="s">
        <v>524</v>
      </c>
      <c r="AL169" s="19">
        <v>130</v>
      </c>
      <c r="AM169" s="19">
        <v>131</v>
      </c>
      <c r="AN169" s="19">
        <v>132</v>
      </c>
      <c r="AO169" s="19">
        <v>133</v>
      </c>
      <c r="AP169" s="19">
        <v>134</v>
      </c>
      <c r="AQ169" s="19">
        <v>135</v>
      </c>
      <c r="AR169" s="19">
        <v>136</v>
      </c>
      <c r="AS169" s="19">
        <v>191</v>
      </c>
      <c r="AT169" s="19">
        <v>192</v>
      </c>
      <c r="AU169" s="19">
        <v>193</v>
      </c>
      <c r="AV169" s="19">
        <v>194</v>
      </c>
      <c r="AW169" s="19">
        <v>195</v>
      </c>
      <c r="AX169" s="19">
        <v>196</v>
      </c>
      <c r="AY169" s="19">
        <v>197</v>
      </c>
      <c r="AZ169" s="19">
        <v>198</v>
      </c>
      <c r="BA169" s="19">
        <v>199</v>
      </c>
      <c r="BB169" s="19" t="s">
        <v>525</v>
      </c>
      <c r="BC169" s="19">
        <v>0</v>
      </c>
      <c r="BD169" s="19">
        <v>0</v>
      </c>
      <c r="BE169" s="19">
        <v>0</v>
      </c>
      <c r="BF169" s="19">
        <v>0</v>
      </c>
      <c r="BG169" s="19">
        <v>0</v>
      </c>
      <c r="BH169" s="19">
        <v>0</v>
      </c>
      <c r="BI169" s="19">
        <v>0</v>
      </c>
      <c r="BJ169" s="19">
        <v>0</v>
      </c>
      <c r="BK169" s="26" t="str">
        <f t="shared" ref="BK169:BK170" si="73">G169</f>
        <v>05EC</v>
      </c>
      <c r="BL169" s="19">
        <v>0</v>
      </c>
      <c r="BM169" s="19">
        <v>0</v>
      </c>
      <c r="BN169" s="19">
        <v>0</v>
      </c>
      <c r="BO169" s="19">
        <v>0</v>
      </c>
      <c r="BP169" s="19">
        <v>0</v>
      </c>
      <c r="BQ169" s="19">
        <v>0</v>
      </c>
      <c r="BR169" s="19">
        <v>0</v>
      </c>
      <c r="BS169" s="19">
        <v>0</v>
      </c>
      <c r="BT169" s="19">
        <v>0</v>
      </c>
      <c r="BU169" s="19">
        <v>0</v>
      </c>
      <c r="BV169" s="19">
        <v>0</v>
      </c>
      <c r="BW169" s="19">
        <v>0</v>
      </c>
      <c r="BX169" s="19">
        <v>0</v>
      </c>
      <c r="BY169" s="19">
        <v>0</v>
      </c>
      <c r="BZ169" s="19">
        <v>0</v>
      </c>
      <c r="CA169" s="18" t="str">
        <f t="shared" si="56"/>
        <v>10</v>
      </c>
      <c r="CB169" s="18" t="s">
        <v>25</v>
      </c>
      <c r="CC169" s="18">
        <f t="shared" si="55"/>
        <v>137</v>
      </c>
      <c r="CD169" s="16" t="str">
        <f t="shared" si="57"/>
        <v>7B010189AB012800650066006700680069006A006B006C006D006E00C900CA00CB00CC00CD00CE00CF00D000D100D2012D012E012F0130013101320133013401350136019101920193019401950196019701980199019A0000000000000000000000000000000005EC000000000000000000000000000000000000000000000000000000000000107D</v>
      </c>
      <c r="CE169" s="95">
        <v>168</v>
      </c>
      <c r="CF169" s="21"/>
      <c r="CG169" s="18" t="str">
        <f t="shared" si="58"/>
        <v>00</v>
      </c>
      <c r="CH169" s="18">
        <f t="shared" si="59"/>
        <v>0</v>
      </c>
      <c r="CI169" s="20"/>
      <c r="CJ169" s="21"/>
    </row>
    <row r="170" spans="1:88" ht="49.5">
      <c r="A170" s="27"/>
      <c r="B170" s="171"/>
      <c r="C170" s="168"/>
      <c r="D170" s="104"/>
      <c r="E170" s="16">
        <v>3</v>
      </c>
      <c r="F170" s="101" t="str">
        <f t="shared" si="67"/>
        <v>65535</v>
      </c>
      <c r="G170" s="25" t="s">
        <v>72</v>
      </c>
      <c r="H170" s="18" t="s">
        <v>18</v>
      </c>
      <c r="I170" s="18">
        <v>1</v>
      </c>
      <c r="J170" s="18">
        <v>1</v>
      </c>
      <c r="K170" s="18">
        <v>89</v>
      </c>
      <c r="L170" s="18" t="s">
        <v>530</v>
      </c>
      <c r="M170" s="18">
        <v>1</v>
      </c>
      <c r="N170" s="18">
        <v>28</v>
      </c>
      <c r="O170" s="19">
        <v>65</v>
      </c>
      <c r="P170" s="19">
        <v>66</v>
      </c>
      <c r="Q170" s="19">
        <v>67</v>
      </c>
      <c r="R170" s="19">
        <v>68</v>
      </c>
      <c r="S170" s="19">
        <v>69</v>
      </c>
      <c r="T170" s="19" t="s">
        <v>507</v>
      </c>
      <c r="U170" s="19" t="s">
        <v>508</v>
      </c>
      <c r="V170" s="19" t="s">
        <v>509</v>
      </c>
      <c r="W170" s="19" t="s">
        <v>510</v>
      </c>
      <c r="X170" s="19" t="s">
        <v>511</v>
      </c>
      <c r="Y170" s="19" t="s">
        <v>512</v>
      </c>
      <c r="Z170" s="19" t="s">
        <v>513</v>
      </c>
      <c r="AA170" s="19" t="s">
        <v>514</v>
      </c>
      <c r="AB170" s="19" t="s">
        <v>515</v>
      </c>
      <c r="AC170" s="19" t="s">
        <v>516</v>
      </c>
      <c r="AD170" s="19" t="s">
        <v>517</v>
      </c>
      <c r="AE170" s="19" t="s">
        <v>518</v>
      </c>
      <c r="AF170" s="19" t="s">
        <v>519</v>
      </c>
      <c r="AG170" s="19" t="s">
        <v>520</v>
      </c>
      <c r="AH170" s="19" t="s">
        <v>521</v>
      </c>
      <c r="AI170" s="19" t="s">
        <v>522</v>
      </c>
      <c r="AJ170" s="19" t="s">
        <v>523</v>
      </c>
      <c r="AK170" s="19" t="s">
        <v>524</v>
      </c>
      <c r="AL170" s="19">
        <v>130</v>
      </c>
      <c r="AM170" s="19">
        <v>131</v>
      </c>
      <c r="AN170" s="19">
        <v>132</v>
      </c>
      <c r="AO170" s="19">
        <v>133</v>
      </c>
      <c r="AP170" s="19">
        <v>134</v>
      </c>
      <c r="AQ170" s="19">
        <v>135</v>
      </c>
      <c r="AR170" s="19">
        <v>136</v>
      </c>
      <c r="AS170" s="19">
        <v>191</v>
      </c>
      <c r="AT170" s="19">
        <v>192</v>
      </c>
      <c r="AU170" s="19">
        <v>193</v>
      </c>
      <c r="AV170" s="19">
        <v>194</v>
      </c>
      <c r="AW170" s="19">
        <v>195</v>
      </c>
      <c r="AX170" s="19">
        <v>196</v>
      </c>
      <c r="AY170" s="19">
        <v>197</v>
      </c>
      <c r="AZ170" s="19">
        <v>198</v>
      </c>
      <c r="BA170" s="19">
        <v>199</v>
      </c>
      <c r="BB170" s="19" t="s">
        <v>525</v>
      </c>
      <c r="BC170" s="19">
        <v>0</v>
      </c>
      <c r="BD170" s="19">
        <v>0</v>
      </c>
      <c r="BE170" s="19">
        <v>0</v>
      </c>
      <c r="BF170" s="19">
        <v>0</v>
      </c>
      <c r="BG170" s="19">
        <v>0</v>
      </c>
      <c r="BH170" s="19">
        <v>0</v>
      </c>
      <c r="BI170" s="19">
        <v>0</v>
      </c>
      <c r="BJ170" s="19">
        <v>0</v>
      </c>
      <c r="BK170" s="26" t="str">
        <f t="shared" si="73"/>
        <v>FFFF</v>
      </c>
      <c r="BL170" s="19">
        <v>0</v>
      </c>
      <c r="BM170" s="19">
        <v>0</v>
      </c>
      <c r="BN170" s="19">
        <v>0</v>
      </c>
      <c r="BO170" s="19">
        <v>0</v>
      </c>
      <c r="BP170" s="19">
        <v>0</v>
      </c>
      <c r="BQ170" s="19">
        <v>0</v>
      </c>
      <c r="BR170" s="19">
        <v>0</v>
      </c>
      <c r="BS170" s="19">
        <v>0</v>
      </c>
      <c r="BT170" s="19">
        <v>0</v>
      </c>
      <c r="BU170" s="19">
        <v>0</v>
      </c>
      <c r="BV170" s="19">
        <v>0</v>
      </c>
      <c r="BW170" s="19">
        <v>0</v>
      </c>
      <c r="BX170" s="19">
        <v>0</v>
      </c>
      <c r="BY170" s="19">
        <v>0</v>
      </c>
      <c r="BZ170" s="19">
        <v>0</v>
      </c>
      <c r="CA170" s="18" t="str">
        <f t="shared" si="56"/>
        <v>05</v>
      </c>
      <c r="CB170" s="18" t="s">
        <v>25</v>
      </c>
      <c r="CC170" s="18">
        <f t="shared" si="55"/>
        <v>137</v>
      </c>
      <c r="CD170" s="16" t="str">
        <f t="shared" si="57"/>
        <v>7B010189AB012800650066006700680069006A006B006C006D006E00C900CA00CB00CC00CD00CE00CF00D000D100D2012D012E012F0130013101320133013401350136019101920193019401950196019701980199019A00000000000000000000000000000000FFFF000000000000000000000000000000000000000000000000000000000000057D</v>
      </c>
      <c r="CE170" s="95">
        <v>169</v>
      </c>
      <c r="CF170" s="21"/>
      <c r="CG170" s="18" t="str">
        <f t="shared" si="58"/>
        <v>00</v>
      </c>
      <c r="CH170" s="18">
        <f t="shared" si="59"/>
        <v>0</v>
      </c>
      <c r="CI170" s="20"/>
      <c r="CJ170" s="21"/>
    </row>
    <row r="171" spans="1:88" ht="49.5">
      <c r="A171" s="27"/>
      <c r="B171" s="169">
        <v>105</v>
      </c>
      <c r="C171" s="105" t="s">
        <v>531</v>
      </c>
      <c r="D171" s="104" t="s">
        <v>738</v>
      </c>
      <c r="E171" s="16">
        <v>1</v>
      </c>
      <c r="F171" s="101" t="str">
        <f t="shared" si="67"/>
        <v>00000</v>
      </c>
      <c r="G171" s="25">
        <v>0</v>
      </c>
      <c r="H171" s="18" t="s">
        <v>18</v>
      </c>
      <c r="I171" s="18">
        <v>1</v>
      </c>
      <c r="J171" s="18">
        <v>1</v>
      </c>
      <c r="K171" s="18">
        <v>89</v>
      </c>
      <c r="L171" s="18" t="s">
        <v>530</v>
      </c>
      <c r="M171" s="18">
        <v>1</v>
      </c>
      <c r="N171" s="18">
        <v>28</v>
      </c>
      <c r="O171" s="19">
        <v>65</v>
      </c>
      <c r="P171" s="19">
        <v>66</v>
      </c>
      <c r="Q171" s="19">
        <v>67</v>
      </c>
      <c r="R171" s="19">
        <v>68</v>
      </c>
      <c r="S171" s="19">
        <v>69</v>
      </c>
      <c r="T171" s="19" t="s">
        <v>507</v>
      </c>
      <c r="U171" s="19" t="s">
        <v>508</v>
      </c>
      <c r="V171" s="19" t="s">
        <v>509</v>
      </c>
      <c r="W171" s="19" t="s">
        <v>510</v>
      </c>
      <c r="X171" s="19" t="s">
        <v>511</v>
      </c>
      <c r="Y171" s="19" t="s">
        <v>512</v>
      </c>
      <c r="Z171" s="19" t="s">
        <v>513</v>
      </c>
      <c r="AA171" s="19" t="s">
        <v>514</v>
      </c>
      <c r="AB171" s="19" t="s">
        <v>515</v>
      </c>
      <c r="AC171" s="19" t="s">
        <v>516</v>
      </c>
      <c r="AD171" s="19" t="s">
        <v>517</v>
      </c>
      <c r="AE171" s="19" t="s">
        <v>518</v>
      </c>
      <c r="AF171" s="19" t="s">
        <v>519</v>
      </c>
      <c r="AG171" s="19" t="s">
        <v>520</v>
      </c>
      <c r="AH171" s="19" t="s">
        <v>521</v>
      </c>
      <c r="AI171" s="19" t="s">
        <v>522</v>
      </c>
      <c r="AJ171" s="19" t="s">
        <v>523</v>
      </c>
      <c r="AK171" s="19" t="s">
        <v>524</v>
      </c>
      <c r="AL171" s="19">
        <v>130</v>
      </c>
      <c r="AM171" s="19">
        <v>131</v>
      </c>
      <c r="AN171" s="19">
        <v>132</v>
      </c>
      <c r="AO171" s="19">
        <v>133</v>
      </c>
      <c r="AP171" s="19">
        <v>134</v>
      </c>
      <c r="AQ171" s="19">
        <v>135</v>
      </c>
      <c r="AR171" s="19">
        <v>136</v>
      </c>
      <c r="AS171" s="19">
        <v>191</v>
      </c>
      <c r="AT171" s="19">
        <v>192</v>
      </c>
      <c r="AU171" s="19">
        <v>193</v>
      </c>
      <c r="AV171" s="19">
        <v>194</v>
      </c>
      <c r="AW171" s="19">
        <v>195</v>
      </c>
      <c r="AX171" s="19">
        <v>196</v>
      </c>
      <c r="AY171" s="19">
        <v>197</v>
      </c>
      <c r="AZ171" s="19">
        <v>198</v>
      </c>
      <c r="BA171" s="19">
        <v>199</v>
      </c>
      <c r="BB171" s="19" t="s">
        <v>525</v>
      </c>
      <c r="BC171" s="19">
        <v>0</v>
      </c>
      <c r="BD171" s="19">
        <v>0</v>
      </c>
      <c r="BE171" s="19">
        <v>0</v>
      </c>
      <c r="BF171" s="19">
        <v>0</v>
      </c>
      <c r="BG171" s="19">
        <v>0</v>
      </c>
      <c r="BH171" s="19">
        <v>0</v>
      </c>
      <c r="BI171" s="19">
        <v>0</v>
      </c>
      <c r="BJ171" s="19">
        <v>0</v>
      </c>
      <c r="BK171" s="19">
        <v>0</v>
      </c>
      <c r="BL171" s="26">
        <f>G171</f>
        <v>0</v>
      </c>
      <c r="BM171" s="19">
        <v>0</v>
      </c>
      <c r="BN171" s="19">
        <v>0</v>
      </c>
      <c r="BO171" s="19">
        <v>0</v>
      </c>
      <c r="BP171" s="19">
        <v>0</v>
      </c>
      <c r="BQ171" s="19">
        <v>0</v>
      </c>
      <c r="BR171" s="19">
        <v>0</v>
      </c>
      <c r="BS171" s="19">
        <v>0</v>
      </c>
      <c r="BT171" s="19">
        <v>0</v>
      </c>
      <c r="BU171" s="19">
        <v>0</v>
      </c>
      <c r="BV171" s="19">
        <v>0</v>
      </c>
      <c r="BW171" s="19">
        <v>0</v>
      </c>
      <c r="BX171" s="19">
        <v>0</v>
      </c>
      <c r="BY171" s="19">
        <v>0</v>
      </c>
      <c r="BZ171" s="19">
        <v>0</v>
      </c>
      <c r="CA171" s="18" t="str">
        <f t="shared" si="56"/>
        <v>04</v>
      </c>
      <c r="CB171" s="18" t="s">
        <v>25</v>
      </c>
      <c r="CC171" s="18">
        <f t="shared" si="55"/>
        <v>137</v>
      </c>
      <c r="CD171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71" s="95">
        <v>170</v>
      </c>
      <c r="CF171" s="21"/>
      <c r="CG171" s="18" t="str">
        <f t="shared" si="58"/>
        <v>00</v>
      </c>
      <c r="CH171" s="18">
        <f t="shared" si="59"/>
        <v>0</v>
      </c>
      <c r="CI171" s="20"/>
      <c r="CJ171" s="21"/>
    </row>
    <row r="172" spans="1:88" ht="49.5">
      <c r="A172" s="27"/>
      <c r="B172" s="170"/>
      <c r="C172" s="167" t="s">
        <v>711</v>
      </c>
      <c r="D172" s="104"/>
      <c r="E172" s="16">
        <v>2</v>
      </c>
      <c r="F172" s="101" t="str">
        <f t="shared" si="67"/>
        <v>01516</v>
      </c>
      <c r="G172" s="25" t="s">
        <v>527</v>
      </c>
      <c r="H172" s="18" t="s">
        <v>18</v>
      </c>
      <c r="I172" s="18">
        <v>1</v>
      </c>
      <c r="J172" s="18">
        <v>1</v>
      </c>
      <c r="K172" s="18">
        <v>89</v>
      </c>
      <c r="L172" s="18" t="s">
        <v>530</v>
      </c>
      <c r="M172" s="18">
        <v>1</v>
      </c>
      <c r="N172" s="18">
        <v>28</v>
      </c>
      <c r="O172" s="19">
        <v>65</v>
      </c>
      <c r="P172" s="19">
        <v>66</v>
      </c>
      <c r="Q172" s="19">
        <v>67</v>
      </c>
      <c r="R172" s="19">
        <v>68</v>
      </c>
      <c r="S172" s="19">
        <v>69</v>
      </c>
      <c r="T172" s="19" t="s">
        <v>507</v>
      </c>
      <c r="U172" s="19" t="s">
        <v>508</v>
      </c>
      <c r="V172" s="19" t="s">
        <v>509</v>
      </c>
      <c r="W172" s="19" t="s">
        <v>510</v>
      </c>
      <c r="X172" s="19" t="s">
        <v>511</v>
      </c>
      <c r="Y172" s="19" t="s">
        <v>512</v>
      </c>
      <c r="Z172" s="19" t="s">
        <v>513</v>
      </c>
      <c r="AA172" s="19" t="s">
        <v>514</v>
      </c>
      <c r="AB172" s="19" t="s">
        <v>515</v>
      </c>
      <c r="AC172" s="19" t="s">
        <v>516</v>
      </c>
      <c r="AD172" s="19" t="s">
        <v>517</v>
      </c>
      <c r="AE172" s="19" t="s">
        <v>518</v>
      </c>
      <c r="AF172" s="19" t="s">
        <v>519</v>
      </c>
      <c r="AG172" s="19" t="s">
        <v>520</v>
      </c>
      <c r="AH172" s="19" t="s">
        <v>521</v>
      </c>
      <c r="AI172" s="19" t="s">
        <v>522</v>
      </c>
      <c r="AJ172" s="19" t="s">
        <v>523</v>
      </c>
      <c r="AK172" s="19" t="s">
        <v>524</v>
      </c>
      <c r="AL172" s="19">
        <v>130</v>
      </c>
      <c r="AM172" s="19">
        <v>131</v>
      </c>
      <c r="AN172" s="19">
        <v>132</v>
      </c>
      <c r="AO172" s="19">
        <v>133</v>
      </c>
      <c r="AP172" s="19">
        <v>134</v>
      </c>
      <c r="AQ172" s="19">
        <v>135</v>
      </c>
      <c r="AR172" s="19">
        <v>136</v>
      </c>
      <c r="AS172" s="19">
        <v>191</v>
      </c>
      <c r="AT172" s="19">
        <v>192</v>
      </c>
      <c r="AU172" s="19">
        <v>193</v>
      </c>
      <c r="AV172" s="19">
        <v>194</v>
      </c>
      <c r="AW172" s="19">
        <v>195</v>
      </c>
      <c r="AX172" s="19">
        <v>196</v>
      </c>
      <c r="AY172" s="19">
        <v>197</v>
      </c>
      <c r="AZ172" s="19">
        <v>198</v>
      </c>
      <c r="BA172" s="19">
        <v>199</v>
      </c>
      <c r="BB172" s="19" t="s">
        <v>525</v>
      </c>
      <c r="BC172" s="19">
        <v>0</v>
      </c>
      <c r="BD172" s="19">
        <v>0</v>
      </c>
      <c r="BE172" s="19">
        <v>0</v>
      </c>
      <c r="BF172" s="19">
        <v>0</v>
      </c>
      <c r="BG172" s="19">
        <v>0</v>
      </c>
      <c r="BH172" s="19">
        <v>0</v>
      </c>
      <c r="BI172" s="19">
        <v>0</v>
      </c>
      <c r="BJ172" s="19">
        <v>0</v>
      </c>
      <c r="BK172" s="19">
        <v>0</v>
      </c>
      <c r="BL172" s="26" t="str">
        <f t="shared" ref="BL172:BL173" si="74">G172</f>
        <v>05EC</v>
      </c>
      <c r="BM172" s="19">
        <v>0</v>
      </c>
      <c r="BN172" s="19">
        <v>0</v>
      </c>
      <c r="BO172" s="19">
        <v>0</v>
      </c>
      <c r="BP172" s="19">
        <v>0</v>
      </c>
      <c r="BQ172" s="19">
        <v>0</v>
      </c>
      <c r="BR172" s="19">
        <v>0</v>
      </c>
      <c r="BS172" s="19">
        <v>0</v>
      </c>
      <c r="BT172" s="19">
        <v>0</v>
      </c>
      <c r="BU172" s="19">
        <v>0</v>
      </c>
      <c r="BV172" s="19">
        <v>0</v>
      </c>
      <c r="BW172" s="19">
        <v>0</v>
      </c>
      <c r="BX172" s="19">
        <v>0</v>
      </c>
      <c r="BY172" s="19">
        <v>0</v>
      </c>
      <c r="BZ172" s="19">
        <v>0</v>
      </c>
      <c r="CA172" s="18" t="str">
        <f t="shared" si="56"/>
        <v>10</v>
      </c>
      <c r="CB172" s="18" t="s">
        <v>25</v>
      </c>
      <c r="CC172" s="18">
        <f t="shared" si="55"/>
        <v>137</v>
      </c>
      <c r="CD172" s="16" t="str">
        <f t="shared" si="57"/>
        <v>7B010189AB012800650066006700680069006A006B006C006D006E00C900CA00CB00CC00CD00CE00CF00D000D100D2012D012E012F0130013101320133013401350136019101920193019401950196019701980199019A00000000000000000000000000000000000005EC00000000000000000000000000000000000000000000000000000000107D</v>
      </c>
      <c r="CE172" s="95">
        <v>171</v>
      </c>
      <c r="CF172" s="21"/>
      <c r="CG172" s="18" t="str">
        <f t="shared" si="58"/>
        <v>00</v>
      </c>
      <c r="CH172" s="18">
        <f t="shared" si="59"/>
        <v>0</v>
      </c>
      <c r="CI172" s="20"/>
      <c r="CJ172" s="21"/>
    </row>
    <row r="173" spans="1:88" ht="49.5">
      <c r="A173" s="27"/>
      <c r="B173" s="171"/>
      <c r="C173" s="168"/>
      <c r="D173" s="104"/>
      <c r="E173" s="16">
        <v>3</v>
      </c>
      <c r="F173" s="101" t="str">
        <f t="shared" si="67"/>
        <v>65535</v>
      </c>
      <c r="G173" s="25" t="s">
        <v>72</v>
      </c>
      <c r="H173" s="18" t="s">
        <v>18</v>
      </c>
      <c r="I173" s="18">
        <v>1</v>
      </c>
      <c r="J173" s="18">
        <v>1</v>
      </c>
      <c r="K173" s="18">
        <v>89</v>
      </c>
      <c r="L173" s="18" t="s">
        <v>530</v>
      </c>
      <c r="M173" s="18">
        <v>1</v>
      </c>
      <c r="N173" s="18">
        <v>28</v>
      </c>
      <c r="O173" s="19">
        <v>65</v>
      </c>
      <c r="P173" s="19">
        <v>66</v>
      </c>
      <c r="Q173" s="19">
        <v>67</v>
      </c>
      <c r="R173" s="19">
        <v>68</v>
      </c>
      <c r="S173" s="19">
        <v>69</v>
      </c>
      <c r="T173" s="19" t="s">
        <v>507</v>
      </c>
      <c r="U173" s="19" t="s">
        <v>508</v>
      </c>
      <c r="V173" s="19" t="s">
        <v>509</v>
      </c>
      <c r="W173" s="19" t="s">
        <v>510</v>
      </c>
      <c r="X173" s="19" t="s">
        <v>511</v>
      </c>
      <c r="Y173" s="19" t="s">
        <v>512</v>
      </c>
      <c r="Z173" s="19" t="s">
        <v>513</v>
      </c>
      <c r="AA173" s="19" t="s">
        <v>514</v>
      </c>
      <c r="AB173" s="19" t="s">
        <v>515</v>
      </c>
      <c r="AC173" s="19" t="s">
        <v>516</v>
      </c>
      <c r="AD173" s="19" t="s">
        <v>517</v>
      </c>
      <c r="AE173" s="19" t="s">
        <v>518</v>
      </c>
      <c r="AF173" s="19" t="s">
        <v>519</v>
      </c>
      <c r="AG173" s="19" t="s">
        <v>520</v>
      </c>
      <c r="AH173" s="19" t="s">
        <v>521</v>
      </c>
      <c r="AI173" s="19" t="s">
        <v>522</v>
      </c>
      <c r="AJ173" s="19" t="s">
        <v>523</v>
      </c>
      <c r="AK173" s="19" t="s">
        <v>524</v>
      </c>
      <c r="AL173" s="19">
        <v>130</v>
      </c>
      <c r="AM173" s="19">
        <v>131</v>
      </c>
      <c r="AN173" s="19">
        <v>132</v>
      </c>
      <c r="AO173" s="19">
        <v>133</v>
      </c>
      <c r="AP173" s="19">
        <v>134</v>
      </c>
      <c r="AQ173" s="19">
        <v>135</v>
      </c>
      <c r="AR173" s="19">
        <v>136</v>
      </c>
      <c r="AS173" s="19">
        <v>191</v>
      </c>
      <c r="AT173" s="19">
        <v>192</v>
      </c>
      <c r="AU173" s="19">
        <v>193</v>
      </c>
      <c r="AV173" s="19">
        <v>194</v>
      </c>
      <c r="AW173" s="19">
        <v>195</v>
      </c>
      <c r="AX173" s="19">
        <v>196</v>
      </c>
      <c r="AY173" s="19">
        <v>197</v>
      </c>
      <c r="AZ173" s="19">
        <v>198</v>
      </c>
      <c r="BA173" s="19">
        <v>199</v>
      </c>
      <c r="BB173" s="19" t="s">
        <v>525</v>
      </c>
      <c r="BC173" s="19">
        <v>0</v>
      </c>
      <c r="BD173" s="19">
        <v>0</v>
      </c>
      <c r="BE173" s="19">
        <v>0</v>
      </c>
      <c r="BF173" s="19">
        <v>0</v>
      </c>
      <c r="BG173" s="19">
        <v>0</v>
      </c>
      <c r="BH173" s="19">
        <v>0</v>
      </c>
      <c r="BI173" s="19">
        <v>0</v>
      </c>
      <c r="BJ173" s="19">
        <v>0</v>
      </c>
      <c r="BK173" s="19">
        <v>0</v>
      </c>
      <c r="BL173" s="26" t="str">
        <f t="shared" si="74"/>
        <v>FFFF</v>
      </c>
      <c r="BM173" s="19">
        <v>0</v>
      </c>
      <c r="BN173" s="19">
        <v>0</v>
      </c>
      <c r="BO173" s="19">
        <v>0</v>
      </c>
      <c r="BP173" s="19">
        <v>0</v>
      </c>
      <c r="BQ173" s="19">
        <v>0</v>
      </c>
      <c r="BR173" s="19">
        <v>0</v>
      </c>
      <c r="BS173" s="19">
        <v>0</v>
      </c>
      <c r="BT173" s="19">
        <v>0</v>
      </c>
      <c r="BU173" s="19">
        <v>0</v>
      </c>
      <c r="BV173" s="19">
        <v>0</v>
      </c>
      <c r="BW173" s="19">
        <v>0</v>
      </c>
      <c r="BX173" s="19">
        <v>0</v>
      </c>
      <c r="BY173" s="19">
        <v>0</v>
      </c>
      <c r="BZ173" s="19">
        <v>0</v>
      </c>
      <c r="CA173" s="18" t="str">
        <f t="shared" si="56"/>
        <v>05</v>
      </c>
      <c r="CB173" s="18" t="s">
        <v>25</v>
      </c>
      <c r="CC173" s="18">
        <f t="shared" si="55"/>
        <v>137</v>
      </c>
      <c r="CD173" s="16" t="str">
        <f t="shared" si="57"/>
        <v>7B010189AB012800650066006700680069006A006B006C006D006E00C900CA00CB00CC00CD00CE00CF00D000D100D2012D012E012F0130013101320133013401350136019101920193019401950196019701980199019A000000000000000000000000000000000000FFFF00000000000000000000000000000000000000000000000000000000057D</v>
      </c>
      <c r="CE173" s="95">
        <v>172</v>
      </c>
      <c r="CF173" s="21"/>
      <c r="CG173" s="18" t="str">
        <f t="shared" si="58"/>
        <v>00</v>
      </c>
      <c r="CH173" s="18">
        <f t="shared" si="59"/>
        <v>0</v>
      </c>
      <c r="CI173" s="20"/>
      <c r="CJ173" s="21"/>
    </row>
    <row r="174" spans="1:88" ht="49.5">
      <c r="A174" s="27"/>
      <c r="B174" s="169">
        <v>107</v>
      </c>
      <c r="C174" s="105" t="s">
        <v>531</v>
      </c>
      <c r="D174" s="104" t="s">
        <v>738</v>
      </c>
      <c r="E174" s="16">
        <v>1</v>
      </c>
      <c r="F174" s="101" t="str">
        <f t="shared" si="67"/>
        <v>00000</v>
      </c>
      <c r="G174" s="25">
        <v>0</v>
      </c>
      <c r="H174" s="18" t="s">
        <v>18</v>
      </c>
      <c r="I174" s="18">
        <v>1</v>
      </c>
      <c r="J174" s="18">
        <v>1</v>
      </c>
      <c r="K174" s="18">
        <v>89</v>
      </c>
      <c r="L174" s="18" t="s">
        <v>530</v>
      </c>
      <c r="M174" s="18">
        <v>1</v>
      </c>
      <c r="N174" s="18">
        <v>28</v>
      </c>
      <c r="O174" s="19">
        <v>65</v>
      </c>
      <c r="P174" s="19">
        <v>66</v>
      </c>
      <c r="Q174" s="19">
        <v>67</v>
      </c>
      <c r="R174" s="19">
        <v>68</v>
      </c>
      <c r="S174" s="19">
        <v>69</v>
      </c>
      <c r="T174" s="19" t="s">
        <v>507</v>
      </c>
      <c r="U174" s="19" t="s">
        <v>508</v>
      </c>
      <c r="V174" s="19" t="s">
        <v>509</v>
      </c>
      <c r="W174" s="19" t="s">
        <v>510</v>
      </c>
      <c r="X174" s="19" t="s">
        <v>511</v>
      </c>
      <c r="Y174" s="19" t="s">
        <v>512</v>
      </c>
      <c r="Z174" s="19" t="s">
        <v>513</v>
      </c>
      <c r="AA174" s="19" t="s">
        <v>514</v>
      </c>
      <c r="AB174" s="19" t="s">
        <v>515</v>
      </c>
      <c r="AC174" s="19" t="s">
        <v>516</v>
      </c>
      <c r="AD174" s="19" t="s">
        <v>517</v>
      </c>
      <c r="AE174" s="19" t="s">
        <v>518</v>
      </c>
      <c r="AF174" s="19" t="s">
        <v>519</v>
      </c>
      <c r="AG174" s="19" t="s">
        <v>520</v>
      </c>
      <c r="AH174" s="19" t="s">
        <v>521</v>
      </c>
      <c r="AI174" s="19" t="s">
        <v>522</v>
      </c>
      <c r="AJ174" s="19" t="s">
        <v>523</v>
      </c>
      <c r="AK174" s="19" t="s">
        <v>524</v>
      </c>
      <c r="AL174" s="19">
        <v>130</v>
      </c>
      <c r="AM174" s="19">
        <v>131</v>
      </c>
      <c r="AN174" s="19">
        <v>132</v>
      </c>
      <c r="AO174" s="19">
        <v>133</v>
      </c>
      <c r="AP174" s="19">
        <v>134</v>
      </c>
      <c r="AQ174" s="19">
        <v>135</v>
      </c>
      <c r="AR174" s="19">
        <v>136</v>
      </c>
      <c r="AS174" s="19">
        <v>191</v>
      </c>
      <c r="AT174" s="19">
        <v>192</v>
      </c>
      <c r="AU174" s="19">
        <v>193</v>
      </c>
      <c r="AV174" s="19">
        <v>194</v>
      </c>
      <c r="AW174" s="19">
        <v>195</v>
      </c>
      <c r="AX174" s="19">
        <v>196</v>
      </c>
      <c r="AY174" s="19">
        <v>197</v>
      </c>
      <c r="AZ174" s="19">
        <v>198</v>
      </c>
      <c r="BA174" s="19">
        <v>199</v>
      </c>
      <c r="BB174" s="19" t="s">
        <v>525</v>
      </c>
      <c r="BC174" s="19">
        <v>0</v>
      </c>
      <c r="BD174" s="19">
        <v>0</v>
      </c>
      <c r="BE174" s="19">
        <v>0</v>
      </c>
      <c r="BF174" s="19">
        <v>0</v>
      </c>
      <c r="BG174" s="19">
        <v>0</v>
      </c>
      <c r="BH174" s="19">
        <v>0</v>
      </c>
      <c r="BI174" s="19">
        <v>0</v>
      </c>
      <c r="BJ174" s="19">
        <v>0</v>
      </c>
      <c r="BK174" s="19">
        <v>0</v>
      </c>
      <c r="BL174" s="19">
        <v>0</v>
      </c>
      <c r="BM174" s="26">
        <f>G174</f>
        <v>0</v>
      </c>
      <c r="BN174" s="19">
        <v>0</v>
      </c>
      <c r="BO174" s="19">
        <v>0</v>
      </c>
      <c r="BP174" s="19">
        <v>0</v>
      </c>
      <c r="BQ174" s="19">
        <v>0</v>
      </c>
      <c r="BR174" s="19">
        <v>0</v>
      </c>
      <c r="BS174" s="19">
        <v>0</v>
      </c>
      <c r="BT174" s="19">
        <v>0</v>
      </c>
      <c r="BU174" s="19">
        <v>0</v>
      </c>
      <c r="BV174" s="19">
        <v>0</v>
      </c>
      <c r="BW174" s="19">
        <v>0</v>
      </c>
      <c r="BX174" s="19">
        <v>0</v>
      </c>
      <c r="BY174" s="19">
        <v>0</v>
      </c>
      <c r="BZ174" s="19">
        <v>0</v>
      </c>
      <c r="CA174" s="18" t="str">
        <f t="shared" si="56"/>
        <v>04</v>
      </c>
      <c r="CB174" s="18" t="s">
        <v>25</v>
      </c>
      <c r="CC174" s="18">
        <f t="shared" si="55"/>
        <v>137</v>
      </c>
      <c r="CD174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74" s="95">
        <v>173</v>
      </c>
      <c r="CF174" s="21"/>
      <c r="CG174" s="18" t="str">
        <f t="shared" si="58"/>
        <v>00</v>
      </c>
      <c r="CH174" s="18">
        <f t="shared" si="59"/>
        <v>0</v>
      </c>
      <c r="CI174" s="20"/>
      <c r="CJ174" s="21"/>
    </row>
    <row r="175" spans="1:88" ht="49.5">
      <c r="A175" s="27"/>
      <c r="B175" s="170"/>
      <c r="C175" s="167" t="s">
        <v>711</v>
      </c>
      <c r="D175" s="104"/>
      <c r="E175" s="16">
        <v>2</v>
      </c>
      <c r="F175" s="101" t="str">
        <f t="shared" si="67"/>
        <v>01516</v>
      </c>
      <c r="G175" s="25" t="s">
        <v>527</v>
      </c>
      <c r="H175" s="18" t="s">
        <v>18</v>
      </c>
      <c r="I175" s="18">
        <v>1</v>
      </c>
      <c r="J175" s="18">
        <v>1</v>
      </c>
      <c r="K175" s="18">
        <v>89</v>
      </c>
      <c r="L175" s="18" t="s">
        <v>530</v>
      </c>
      <c r="M175" s="18">
        <v>1</v>
      </c>
      <c r="N175" s="18">
        <v>28</v>
      </c>
      <c r="O175" s="19">
        <v>65</v>
      </c>
      <c r="P175" s="19">
        <v>66</v>
      </c>
      <c r="Q175" s="19">
        <v>67</v>
      </c>
      <c r="R175" s="19">
        <v>68</v>
      </c>
      <c r="S175" s="19">
        <v>69</v>
      </c>
      <c r="T175" s="19" t="s">
        <v>507</v>
      </c>
      <c r="U175" s="19" t="s">
        <v>508</v>
      </c>
      <c r="V175" s="19" t="s">
        <v>509</v>
      </c>
      <c r="W175" s="19" t="s">
        <v>510</v>
      </c>
      <c r="X175" s="19" t="s">
        <v>511</v>
      </c>
      <c r="Y175" s="19" t="s">
        <v>512</v>
      </c>
      <c r="Z175" s="19" t="s">
        <v>513</v>
      </c>
      <c r="AA175" s="19" t="s">
        <v>514</v>
      </c>
      <c r="AB175" s="19" t="s">
        <v>515</v>
      </c>
      <c r="AC175" s="19" t="s">
        <v>516</v>
      </c>
      <c r="AD175" s="19" t="s">
        <v>517</v>
      </c>
      <c r="AE175" s="19" t="s">
        <v>518</v>
      </c>
      <c r="AF175" s="19" t="s">
        <v>519</v>
      </c>
      <c r="AG175" s="19" t="s">
        <v>520</v>
      </c>
      <c r="AH175" s="19" t="s">
        <v>521</v>
      </c>
      <c r="AI175" s="19" t="s">
        <v>522</v>
      </c>
      <c r="AJ175" s="19" t="s">
        <v>523</v>
      </c>
      <c r="AK175" s="19" t="s">
        <v>524</v>
      </c>
      <c r="AL175" s="19">
        <v>130</v>
      </c>
      <c r="AM175" s="19">
        <v>131</v>
      </c>
      <c r="AN175" s="19">
        <v>132</v>
      </c>
      <c r="AO175" s="19">
        <v>133</v>
      </c>
      <c r="AP175" s="19">
        <v>134</v>
      </c>
      <c r="AQ175" s="19">
        <v>135</v>
      </c>
      <c r="AR175" s="19">
        <v>136</v>
      </c>
      <c r="AS175" s="19">
        <v>191</v>
      </c>
      <c r="AT175" s="19">
        <v>192</v>
      </c>
      <c r="AU175" s="19">
        <v>193</v>
      </c>
      <c r="AV175" s="19">
        <v>194</v>
      </c>
      <c r="AW175" s="19">
        <v>195</v>
      </c>
      <c r="AX175" s="19">
        <v>196</v>
      </c>
      <c r="AY175" s="19">
        <v>197</v>
      </c>
      <c r="AZ175" s="19">
        <v>198</v>
      </c>
      <c r="BA175" s="19">
        <v>199</v>
      </c>
      <c r="BB175" s="19" t="s">
        <v>525</v>
      </c>
      <c r="BC175" s="19">
        <v>0</v>
      </c>
      <c r="BD175" s="19">
        <v>0</v>
      </c>
      <c r="BE175" s="19">
        <v>0</v>
      </c>
      <c r="BF175" s="19">
        <v>0</v>
      </c>
      <c r="BG175" s="19">
        <v>0</v>
      </c>
      <c r="BH175" s="19">
        <v>0</v>
      </c>
      <c r="BI175" s="19">
        <v>0</v>
      </c>
      <c r="BJ175" s="19">
        <v>0</v>
      </c>
      <c r="BK175" s="19">
        <v>0</v>
      </c>
      <c r="BL175" s="19">
        <v>0</v>
      </c>
      <c r="BM175" s="26" t="str">
        <f t="shared" ref="BM175:BM176" si="75">G175</f>
        <v>05EC</v>
      </c>
      <c r="BN175" s="19">
        <v>0</v>
      </c>
      <c r="BO175" s="19">
        <v>0</v>
      </c>
      <c r="BP175" s="19">
        <v>0</v>
      </c>
      <c r="BQ175" s="19">
        <v>0</v>
      </c>
      <c r="BR175" s="19">
        <v>0</v>
      </c>
      <c r="BS175" s="19">
        <v>0</v>
      </c>
      <c r="BT175" s="19">
        <v>0</v>
      </c>
      <c r="BU175" s="19">
        <v>0</v>
      </c>
      <c r="BV175" s="19">
        <v>0</v>
      </c>
      <c r="BW175" s="19">
        <v>0</v>
      </c>
      <c r="BX175" s="19">
        <v>0</v>
      </c>
      <c r="BY175" s="19">
        <v>0</v>
      </c>
      <c r="BZ175" s="19">
        <v>0</v>
      </c>
      <c r="CA175" s="18" t="str">
        <f t="shared" si="56"/>
        <v>10</v>
      </c>
      <c r="CB175" s="18" t="s">
        <v>25</v>
      </c>
      <c r="CC175" s="18">
        <f t="shared" si="55"/>
        <v>137</v>
      </c>
      <c r="CD175" s="16" t="str">
        <f t="shared" si="57"/>
        <v>7B010189AB012800650066006700680069006A006B006C006D006E00C900CA00CB00CC00CD00CE00CF00D000D100D2012D012E012F0130013101320133013401350136019101920193019401950196019701980199019A000000000000000000000000000000000000000005EC0000000000000000000000000000000000000000000000000000107D</v>
      </c>
      <c r="CE175" s="95">
        <v>174</v>
      </c>
      <c r="CF175" s="21"/>
      <c r="CG175" s="18" t="str">
        <f t="shared" si="58"/>
        <v>00</v>
      </c>
      <c r="CH175" s="18">
        <f t="shared" si="59"/>
        <v>0</v>
      </c>
      <c r="CI175" s="20"/>
      <c r="CJ175" s="21"/>
    </row>
    <row r="176" spans="1:88" ht="49.5">
      <c r="A176" s="27"/>
      <c r="B176" s="171"/>
      <c r="C176" s="168"/>
      <c r="D176" s="104"/>
      <c r="E176" s="16">
        <v>3</v>
      </c>
      <c r="F176" s="101" t="str">
        <f t="shared" si="67"/>
        <v>65535</v>
      </c>
      <c r="G176" s="25" t="s">
        <v>72</v>
      </c>
      <c r="H176" s="18" t="s">
        <v>18</v>
      </c>
      <c r="I176" s="18">
        <v>1</v>
      </c>
      <c r="J176" s="18">
        <v>1</v>
      </c>
      <c r="K176" s="18">
        <v>89</v>
      </c>
      <c r="L176" s="18" t="s">
        <v>530</v>
      </c>
      <c r="M176" s="18">
        <v>1</v>
      </c>
      <c r="N176" s="18">
        <v>28</v>
      </c>
      <c r="O176" s="19">
        <v>65</v>
      </c>
      <c r="P176" s="19">
        <v>66</v>
      </c>
      <c r="Q176" s="19">
        <v>67</v>
      </c>
      <c r="R176" s="19">
        <v>68</v>
      </c>
      <c r="S176" s="19">
        <v>69</v>
      </c>
      <c r="T176" s="19" t="s">
        <v>507</v>
      </c>
      <c r="U176" s="19" t="s">
        <v>508</v>
      </c>
      <c r="V176" s="19" t="s">
        <v>509</v>
      </c>
      <c r="W176" s="19" t="s">
        <v>510</v>
      </c>
      <c r="X176" s="19" t="s">
        <v>511</v>
      </c>
      <c r="Y176" s="19" t="s">
        <v>512</v>
      </c>
      <c r="Z176" s="19" t="s">
        <v>513</v>
      </c>
      <c r="AA176" s="19" t="s">
        <v>514</v>
      </c>
      <c r="AB176" s="19" t="s">
        <v>515</v>
      </c>
      <c r="AC176" s="19" t="s">
        <v>516</v>
      </c>
      <c r="AD176" s="19" t="s">
        <v>517</v>
      </c>
      <c r="AE176" s="19" t="s">
        <v>518</v>
      </c>
      <c r="AF176" s="19" t="s">
        <v>519</v>
      </c>
      <c r="AG176" s="19" t="s">
        <v>520</v>
      </c>
      <c r="AH176" s="19" t="s">
        <v>521</v>
      </c>
      <c r="AI176" s="19" t="s">
        <v>522</v>
      </c>
      <c r="AJ176" s="19" t="s">
        <v>523</v>
      </c>
      <c r="AK176" s="19" t="s">
        <v>524</v>
      </c>
      <c r="AL176" s="19">
        <v>130</v>
      </c>
      <c r="AM176" s="19">
        <v>131</v>
      </c>
      <c r="AN176" s="19">
        <v>132</v>
      </c>
      <c r="AO176" s="19">
        <v>133</v>
      </c>
      <c r="AP176" s="19">
        <v>134</v>
      </c>
      <c r="AQ176" s="19">
        <v>135</v>
      </c>
      <c r="AR176" s="19">
        <v>136</v>
      </c>
      <c r="AS176" s="19">
        <v>191</v>
      </c>
      <c r="AT176" s="19">
        <v>192</v>
      </c>
      <c r="AU176" s="19">
        <v>193</v>
      </c>
      <c r="AV176" s="19">
        <v>194</v>
      </c>
      <c r="AW176" s="19">
        <v>195</v>
      </c>
      <c r="AX176" s="19">
        <v>196</v>
      </c>
      <c r="AY176" s="19">
        <v>197</v>
      </c>
      <c r="AZ176" s="19">
        <v>198</v>
      </c>
      <c r="BA176" s="19">
        <v>199</v>
      </c>
      <c r="BB176" s="19" t="s">
        <v>525</v>
      </c>
      <c r="BC176" s="19">
        <v>0</v>
      </c>
      <c r="BD176" s="19">
        <v>0</v>
      </c>
      <c r="BE176" s="19">
        <v>0</v>
      </c>
      <c r="BF176" s="19">
        <v>0</v>
      </c>
      <c r="BG176" s="19">
        <v>0</v>
      </c>
      <c r="BH176" s="19">
        <v>0</v>
      </c>
      <c r="BI176" s="19">
        <v>0</v>
      </c>
      <c r="BJ176" s="19">
        <v>0</v>
      </c>
      <c r="BK176" s="19">
        <v>0</v>
      </c>
      <c r="BL176" s="19">
        <v>0</v>
      </c>
      <c r="BM176" s="26" t="str">
        <f t="shared" si="75"/>
        <v>FFFF</v>
      </c>
      <c r="BN176" s="19">
        <v>0</v>
      </c>
      <c r="BO176" s="19">
        <v>0</v>
      </c>
      <c r="BP176" s="19">
        <v>0</v>
      </c>
      <c r="BQ176" s="19">
        <v>0</v>
      </c>
      <c r="BR176" s="19">
        <v>0</v>
      </c>
      <c r="BS176" s="19">
        <v>0</v>
      </c>
      <c r="BT176" s="19">
        <v>0</v>
      </c>
      <c r="BU176" s="19">
        <v>0</v>
      </c>
      <c r="BV176" s="19">
        <v>0</v>
      </c>
      <c r="BW176" s="19">
        <v>0</v>
      </c>
      <c r="BX176" s="19">
        <v>0</v>
      </c>
      <c r="BY176" s="19">
        <v>0</v>
      </c>
      <c r="BZ176" s="19">
        <v>0</v>
      </c>
      <c r="CA176" s="18" t="str">
        <f t="shared" si="56"/>
        <v>05</v>
      </c>
      <c r="CB176" s="18" t="s">
        <v>25</v>
      </c>
      <c r="CC176" s="18">
        <f t="shared" si="55"/>
        <v>137</v>
      </c>
      <c r="CD176" s="16" t="str">
        <f t="shared" si="57"/>
        <v>7B010189AB012800650066006700680069006A006B006C006D006E00C900CA00CB00CC00CD00CE00CF00D000D100D2012D012E012F0130013101320133013401350136019101920193019401950196019701980199019A0000000000000000000000000000000000000000FFFF0000000000000000000000000000000000000000000000000000057D</v>
      </c>
      <c r="CE176" s="95">
        <v>175</v>
      </c>
      <c r="CF176" s="21"/>
      <c r="CG176" s="18" t="str">
        <f t="shared" si="58"/>
        <v>00</v>
      </c>
      <c r="CH176" s="18">
        <f t="shared" si="59"/>
        <v>0</v>
      </c>
      <c r="CI176" s="20"/>
      <c r="CJ176" s="21"/>
    </row>
    <row r="177" spans="1:88" ht="49.5">
      <c r="A177" s="27"/>
      <c r="B177" s="169">
        <v>109</v>
      </c>
      <c r="C177" s="105" t="s">
        <v>531</v>
      </c>
      <c r="D177" s="104" t="s">
        <v>738</v>
      </c>
      <c r="E177" s="16">
        <v>1</v>
      </c>
      <c r="F177" s="101" t="str">
        <f t="shared" si="67"/>
        <v>00000</v>
      </c>
      <c r="G177" s="25">
        <v>0</v>
      </c>
      <c r="H177" s="18" t="s">
        <v>18</v>
      </c>
      <c r="I177" s="18">
        <v>1</v>
      </c>
      <c r="J177" s="18">
        <v>1</v>
      </c>
      <c r="K177" s="18">
        <v>89</v>
      </c>
      <c r="L177" s="18" t="s">
        <v>530</v>
      </c>
      <c r="M177" s="18">
        <v>1</v>
      </c>
      <c r="N177" s="18">
        <v>28</v>
      </c>
      <c r="O177" s="19">
        <v>65</v>
      </c>
      <c r="P177" s="19">
        <v>66</v>
      </c>
      <c r="Q177" s="19">
        <v>67</v>
      </c>
      <c r="R177" s="19">
        <v>68</v>
      </c>
      <c r="S177" s="19">
        <v>69</v>
      </c>
      <c r="T177" s="19" t="s">
        <v>507</v>
      </c>
      <c r="U177" s="19" t="s">
        <v>508</v>
      </c>
      <c r="V177" s="19" t="s">
        <v>509</v>
      </c>
      <c r="W177" s="19" t="s">
        <v>510</v>
      </c>
      <c r="X177" s="19" t="s">
        <v>511</v>
      </c>
      <c r="Y177" s="19" t="s">
        <v>512</v>
      </c>
      <c r="Z177" s="19" t="s">
        <v>513</v>
      </c>
      <c r="AA177" s="19" t="s">
        <v>514</v>
      </c>
      <c r="AB177" s="19" t="s">
        <v>515</v>
      </c>
      <c r="AC177" s="19" t="s">
        <v>516</v>
      </c>
      <c r="AD177" s="19" t="s">
        <v>517</v>
      </c>
      <c r="AE177" s="19" t="s">
        <v>518</v>
      </c>
      <c r="AF177" s="19" t="s">
        <v>519</v>
      </c>
      <c r="AG177" s="19" t="s">
        <v>520</v>
      </c>
      <c r="AH177" s="19" t="s">
        <v>521</v>
      </c>
      <c r="AI177" s="19" t="s">
        <v>522</v>
      </c>
      <c r="AJ177" s="19" t="s">
        <v>523</v>
      </c>
      <c r="AK177" s="19" t="s">
        <v>524</v>
      </c>
      <c r="AL177" s="19">
        <v>130</v>
      </c>
      <c r="AM177" s="19">
        <v>131</v>
      </c>
      <c r="AN177" s="19">
        <v>132</v>
      </c>
      <c r="AO177" s="19">
        <v>133</v>
      </c>
      <c r="AP177" s="19">
        <v>134</v>
      </c>
      <c r="AQ177" s="19">
        <v>135</v>
      </c>
      <c r="AR177" s="19">
        <v>136</v>
      </c>
      <c r="AS177" s="19">
        <v>191</v>
      </c>
      <c r="AT177" s="19">
        <v>192</v>
      </c>
      <c r="AU177" s="19">
        <v>193</v>
      </c>
      <c r="AV177" s="19">
        <v>194</v>
      </c>
      <c r="AW177" s="19">
        <v>195</v>
      </c>
      <c r="AX177" s="19">
        <v>196</v>
      </c>
      <c r="AY177" s="19">
        <v>197</v>
      </c>
      <c r="AZ177" s="19">
        <v>198</v>
      </c>
      <c r="BA177" s="19">
        <v>199</v>
      </c>
      <c r="BB177" s="19" t="s">
        <v>525</v>
      </c>
      <c r="BC177" s="19">
        <v>0</v>
      </c>
      <c r="BD177" s="19">
        <v>0</v>
      </c>
      <c r="BE177" s="19">
        <v>0</v>
      </c>
      <c r="BF177" s="19">
        <v>0</v>
      </c>
      <c r="BG177" s="19">
        <v>0</v>
      </c>
      <c r="BH177" s="19">
        <v>0</v>
      </c>
      <c r="BI177" s="19">
        <v>0</v>
      </c>
      <c r="BJ177" s="19">
        <v>0</v>
      </c>
      <c r="BK177" s="19">
        <v>0</v>
      </c>
      <c r="BL177" s="19">
        <v>0</v>
      </c>
      <c r="BM177" s="19">
        <v>0</v>
      </c>
      <c r="BN177" s="26">
        <f>G177</f>
        <v>0</v>
      </c>
      <c r="BO177" s="19">
        <v>0</v>
      </c>
      <c r="BP177" s="19">
        <v>0</v>
      </c>
      <c r="BQ177" s="19">
        <v>0</v>
      </c>
      <c r="BR177" s="19">
        <v>0</v>
      </c>
      <c r="BS177" s="19">
        <v>0</v>
      </c>
      <c r="BT177" s="19">
        <v>0</v>
      </c>
      <c r="BU177" s="19">
        <v>0</v>
      </c>
      <c r="BV177" s="19">
        <v>0</v>
      </c>
      <c r="BW177" s="19">
        <v>0</v>
      </c>
      <c r="BX177" s="19">
        <v>0</v>
      </c>
      <c r="BY177" s="19">
        <v>0</v>
      </c>
      <c r="BZ177" s="19">
        <v>0</v>
      </c>
      <c r="CA177" s="18" t="str">
        <f t="shared" si="56"/>
        <v>04</v>
      </c>
      <c r="CB177" s="18" t="s">
        <v>25</v>
      </c>
      <c r="CC177" s="18">
        <f t="shared" si="55"/>
        <v>137</v>
      </c>
      <c r="CD177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77" s="95">
        <v>176</v>
      </c>
      <c r="CF177" s="21"/>
      <c r="CG177" s="18" t="str">
        <f t="shared" si="58"/>
        <v>00</v>
      </c>
      <c r="CH177" s="18">
        <f t="shared" si="59"/>
        <v>0</v>
      </c>
      <c r="CI177" s="20"/>
      <c r="CJ177" s="21"/>
    </row>
    <row r="178" spans="1:88" ht="49.5">
      <c r="A178" s="27"/>
      <c r="B178" s="170"/>
      <c r="C178" s="167" t="s">
        <v>711</v>
      </c>
      <c r="D178" s="104"/>
      <c r="E178" s="16">
        <v>2</v>
      </c>
      <c r="F178" s="101" t="str">
        <f t="shared" si="67"/>
        <v>01516</v>
      </c>
      <c r="G178" s="25" t="s">
        <v>527</v>
      </c>
      <c r="H178" s="18" t="s">
        <v>18</v>
      </c>
      <c r="I178" s="18">
        <v>1</v>
      </c>
      <c r="J178" s="18">
        <v>1</v>
      </c>
      <c r="K178" s="18">
        <v>89</v>
      </c>
      <c r="L178" s="18" t="s">
        <v>530</v>
      </c>
      <c r="M178" s="18">
        <v>1</v>
      </c>
      <c r="N178" s="18">
        <v>28</v>
      </c>
      <c r="O178" s="19">
        <v>65</v>
      </c>
      <c r="P178" s="19">
        <v>66</v>
      </c>
      <c r="Q178" s="19">
        <v>67</v>
      </c>
      <c r="R178" s="19">
        <v>68</v>
      </c>
      <c r="S178" s="19">
        <v>69</v>
      </c>
      <c r="T178" s="19" t="s">
        <v>507</v>
      </c>
      <c r="U178" s="19" t="s">
        <v>508</v>
      </c>
      <c r="V178" s="19" t="s">
        <v>509</v>
      </c>
      <c r="W178" s="19" t="s">
        <v>510</v>
      </c>
      <c r="X178" s="19" t="s">
        <v>511</v>
      </c>
      <c r="Y178" s="19" t="s">
        <v>512</v>
      </c>
      <c r="Z178" s="19" t="s">
        <v>513</v>
      </c>
      <c r="AA178" s="19" t="s">
        <v>514</v>
      </c>
      <c r="AB178" s="19" t="s">
        <v>515</v>
      </c>
      <c r="AC178" s="19" t="s">
        <v>516</v>
      </c>
      <c r="AD178" s="19" t="s">
        <v>517</v>
      </c>
      <c r="AE178" s="19" t="s">
        <v>518</v>
      </c>
      <c r="AF178" s="19" t="s">
        <v>519</v>
      </c>
      <c r="AG178" s="19" t="s">
        <v>520</v>
      </c>
      <c r="AH178" s="19" t="s">
        <v>521</v>
      </c>
      <c r="AI178" s="19" t="s">
        <v>522</v>
      </c>
      <c r="AJ178" s="19" t="s">
        <v>523</v>
      </c>
      <c r="AK178" s="19" t="s">
        <v>524</v>
      </c>
      <c r="AL178" s="19">
        <v>130</v>
      </c>
      <c r="AM178" s="19">
        <v>131</v>
      </c>
      <c r="AN178" s="19">
        <v>132</v>
      </c>
      <c r="AO178" s="19">
        <v>133</v>
      </c>
      <c r="AP178" s="19">
        <v>134</v>
      </c>
      <c r="AQ178" s="19">
        <v>135</v>
      </c>
      <c r="AR178" s="19">
        <v>136</v>
      </c>
      <c r="AS178" s="19">
        <v>191</v>
      </c>
      <c r="AT178" s="19">
        <v>192</v>
      </c>
      <c r="AU178" s="19">
        <v>193</v>
      </c>
      <c r="AV178" s="19">
        <v>194</v>
      </c>
      <c r="AW178" s="19">
        <v>195</v>
      </c>
      <c r="AX178" s="19">
        <v>196</v>
      </c>
      <c r="AY178" s="19">
        <v>197</v>
      </c>
      <c r="AZ178" s="19">
        <v>198</v>
      </c>
      <c r="BA178" s="19">
        <v>199</v>
      </c>
      <c r="BB178" s="19" t="s">
        <v>525</v>
      </c>
      <c r="BC178" s="19">
        <v>0</v>
      </c>
      <c r="BD178" s="19">
        <v>0</v>
      </c>
      <c r="BE178" s="19">
        <v>0</v>
      </c>
      <c r="BF178" s="19">
        <v>0</v>
      </c>
      <c r="BG178" s="19">
        <v>0</v>
      </c>
      <c r="BH178" s="19">
        <v>0</v>
      </c>
      <c r="BI178" s="19">
        <v>0</v>
      </c>
      <c r="BJ178" s="19">
        <v>0</v>
      </c>
      <c r="BK178" s="19">
        <v>0</v>
      </c>
      <c r="BL178" s="19">
        <v>0</v>
      </c>
      <c r="BM178" s="19">
        <v>0</v>
      </c>
      <c r="BN178" s="26" t="str">
        <f t="shared" ref="BN178:BN179" si="76">G178</f>
        <v>05EC</v>
      </c>
      <c r="BO178" s="19">
        <v>0</v>
      </c>
      <c r="BP178" s="19">
        <v>0</v>
      </c>
      <c r="BQ178" s="19">
        <v>0</v>
      </c>
      <c r="BR178" s="19">
        <v>0</v>
      </c>
      <c r="BS178" s="19">
        <v>0</v>
      </c>
      <c r="BT178" s="19">
        <v>0</v>
      </c>
      <c r="BU178" s="19">
        <v>0</v>
      </c>
      <c r="BV178" s="19">
        <v>0</v>
      </c>
      <c r="BW178" s="19">
        <v>0</v>
      </c>
      <c r="BX178" s="19">
        <v>0</v>
      </c>
      <c r="BY178" s="19">
        <v>0</v>
      </c>
      <c r="BZ178" s="19">
        <v>0</v>
      </c>
      <c r="CA178" s="18" t="str">
        <f t="shared" si="56"/>
        <v>10</v>
      </c>
      <c r="CB178" s="18" t="s">
        <v>25</v>
      </c>
      <c r="CC178" s="18">
        <f t="shared" si="55"/>
        <v>137</v>
      </c>
      <c r="CD178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7B010189AB012800650066006700680069006A006B006C006D006E00C900CA00CB00CC00CD00CE00CF00D000D100D2012D012E012F0130013101320133013401350136019101920193019401950196019701980199019A0000000000000000000000000000000000000000000005EC000000000000000000000000000000000000000000000000107D</v>
      </c>
      <c r="CE178" s="95">
        <v>177</v>
      </c>
      <c r="CF178" s="21"/>
      <c r="CG178" s="18" t="str">
        <f t="shared" si="58"/>
        <v>00</v>
      </c>
      <c r="CH178" s="18">
        <f t="shared" si="59"/>
        <v>0</v>
      </c>
      <c r="CI178" s="20"/>
      <c r="CJ178" s="21"/>
    </row>
    <row r="179" spans="1:88" ht="49.5">
      <c r="A179" s="27"/>
      <c r="B179" s="171"/>
      <c r="C179" s="168"/>
      <c r="D179" s="104"/>
      <c r="E179" s="16">
        <v>3</v>
      </c>
      <c r="F179" s="101" t="str">
        <f t="shared" si="67"/>
        <v>65535</v>
      </c>
      <c r="G179" s="25" t="s">
        <v>72</v>
      </c>
      <c r="H179" s="18" t="s">
        <v>18</v>
      </c>
      <c r="I179" s="18">
        <v>1</v>
      </c>
      <c r="J179" s="18">
        <v>1</v>
      </c>
      <c r="K179" s="18">
        <v>89</v>
      </c>
      <c r="L179" s="18" t="s">
        <v>530</v>
      </c>
      <c r="M179" s="18">
        <v>1</v>
      </c>
      <c r="N179" s="18">
        <v>28</v>
      </c>
      <c r="O179" s="19">
        <v>65</v>
      </c>
      <c r="P179" s="19">
        <v>66</v>
      </c>
      <c r="Q179" s="19">
        <v>67</v>
      </c>
      <c r="R179" s="19">
        <v>68</v>
      </c>
      <c r="S179" s="19">
        <v>69</v>
      </c>
      <c r="T179" s="19" t="s">
        <v>507</v>
      </c>
      <c r="U179" s="19" t="s">
        <v>508</v>
      </c>
      <c r="V179" s="19" t="s">
        <v>509</v>
      </c>
      <c r="W179" s="19" t="s">
        <v>510</v>
      </c>
      <c r="X179" s="19" t="s">
        <v>511</v>
      </c>
      <c r="Y179" s="19" t="s">
        <v>512</v>
      </c>
      <c r="Z179" s="19" t="s">
        <v>513</v>
      </c>
      <c r="AA179" s="19" t="s">
        <v>514</v>
      </c>
      <c r="AB179" s="19" t="s">
        <v>515</v>
      </c>
      <c r="AC179" s="19" t="s">
        <v>516</v>
      </c>
      <c r="AD179" s="19" t="s">
        <v>517</v>
      </c>
      <c r="AE179" s="19" t="s">
        <v>518</v>
      </c>
      <c r="AF179" s="19" t="s">
        <v>519</v>
      </c>
      <c r="AG179" s="19" t="s">
        <v>520</v>
      </c>
      <c r="AH179" s="19" t="s">
        <v>521</v>
      </c>
      <c r="AI179" s="19" t="s">
        <v>522</v>
      </c>
      <c r="AJ179" s="19" t="s">
        <v>523</v>
      </c>
      <c r="AK179" s="19" t="s">
        <v>524</v>
      </c>
      <c r="AL179" s="19">
        <v>130</v>
      </c>
      <c r="AM179" s="19">
        <v>131</v>
      </c>
      <c r="AN179" s="19">
        <v>132</v>
      </c>
      <c r="AO179" s="19">
        <v>133</v>
      </c>
      <c r="AP179" s="19">
        <v>134</v>
      </c>
      <c r="AQ179" s="19">
        <v>135</v>
      </c>
      <c r="AR179" s="19">
        <v>136</v>
      </c>
      <c r="AS179" s="19">
        <v>191</v>
      </c>
      <c r="AT179" s="19">
        <v>192</v>
      </c>
      <c r="AU179" s="19">
        <v>193</v>
      </c>
      <c r="AV179" s="19">
        <v>194</v>
      </c>
      <c r="AW179" s="19">
        <v>195</v>
      </c>
      <c r="AX179" s="19">
        <v>196</v>
      </c>
      <c r="AY179" s="19">
        <v>197</v>
      </c>
      <c r="AZ179" s="19">
        <v>198</v>
      </c>
      <c r="BA179" s="19">
        <v>199</v>
      </c>
      <c r="BB179" s="19" t="s">
        <v>525</v>
      </c>
      <c r="BC179" s="19">
        <v>0</v>
      </c>
      <c r="BD179" s="19">
        <v>0</v>
      </c>
      <c r="BE179" s="19">
        <v>0</v>
      </c>
      <c r="BF179" s="19">
        <v>0</v>
      </c>
      <c r="BG179" s="19">
        <v>0</v>
      </c>
      <c r="BH179" s="19">
        <v>0</v>
      </c>
      <c r="BI179" s="19">
        <v>0</v>
      </c>
      <c r="BJ179" s="19">
        <v>0</v>
      </c>
      <c r="BK179" s="19">
        <v>0</v>
      </c>
      <c r="BL179" s="19">
        <v>0</v>
      </c>
      <c r="BM179" s="19">
        <v>0</v>
      </c>
      <c r="BN179" s="26" t="str">
        <f t="shared" si="76"/>
        <v>FFFF</v>
      </c>
      <c r="BO179" s="19">
        <v>0</v>
      </c>
      <c r="BP179" s="19">
        <v>0</v>
      </c>
      <c r="BQ179" s="19">
        <v>0</v>
      </c>
      <c r="BR179" s="19">
        <v>0</v>
      </c>
      <c r="BS179" s="19">
        <v>0</v>
      </c>
      <c r="BT179" s="19">
        <v>0</v>
      </c>
      <c r="BU179" s="19">
        <v>0</v>
      </c>
      <c r="BV179" s="19">
        <v>0</v>
      </c>
      <c r="BW179" s="19">
        <v>0</v>
      </c>
      <c r="BX179" s="19">
        <v>0</v>
      </c>
      <c r="BY179" s="19">
        <v>0</v>
      </c>
      <c r="BZ179" s="19">
        <v>0</v>
      </c>
      <c r="CA179" s="18" t="str">
        <f t="shared" si="56"/>
        <v>05</v>
      </c>
      <c r="CB179" s="18" t="s">
        <v>25</v>
      </c>
      <c r="CC179" s="18">
        <f t="shared" si="55"/>
        <v>137</v>
      </c>
      <c r="CD179" s="16" t="str">
        <f t="shared" si="57"/>
        <v>7B010189AB012800650066006700680069006A006B006C006D006E00C900CA00CB00CC00CD00CE00CF00D000D100D2012D012E012F0130013101320133013401350136019101920193019401950196019701980199019A00000000000000000000000000000000000000000000FFFF000000000000000000000000000000000000000000000000057D</v>
      </c>
      <c r="CE179" s="95">
        <v>178</v>
      </c>
      <c r="CF179" s="21"/>
      <c r="CG179" s="18" t="str">
        <f t="shared" si="58"/>
        <v>00</v>
      </c>
      <c r="CH179" s="18">
        <f t="shared" si="59"/>
        <v>0</v>
      </c>
      <c r="CI179" s="20"/>
      <c r="CJ179" s="21"/>
    </row>
    <row r="180" spans="1:88" ht="49.5">
      <c r="A180" s="27"/>
      <c r="B180" s="169">
        <v>111</v>
      </c>
      <c r="C180" s="105" t="s">
        <v>531</v>
      </c>
      <c r="D180" s="104" t="s">
        <v>738</v>
      </c>
      <c r="E180" s="16">
        <v>1</v>
      </c>
      <c r="F180" s="101" t="str">
        <f t="shared" si="67"/>
        <v>00000</v>
      </c>
      <c r="G180" s="25">
        <v>0</v>
      </c>
      <c r="H180" s="18" t="s">
        <v>18</v>
      </c>
      <c r="I180" s="18">
        <v>1</v>
      </c>
      <c r="J180" s="18">
        <v>1</v>
      </c>
      <c r="K180" s="18">
        <v>89</v>
      </c>
      <c r="L180" s="18" t="s">
        <v>530</v>
      </c>
      <c r="M180" s="18">
        <v>1</v>
      </c>
      <c r="N180" s="18">
        <v>28</v>
      </c>
      <c r="O180" s="19">
        <v>65</v>
      </c>
      <c r="P180" s="19">
        <v>66</v>
      </c>
      <c r="Q180" s="19">
        <v>67</v>
      </c>
      <c r="R180" s="19">
        <v>68</v>
      </c>
      <c r="S180" s="19">
        <v>69</v>
      </c>
      <c r="T180" s="19" t="s">
        <v>507</v>
      </c>
      <c r="U180" s="19" t="s">
        <v>508</v>
      </c>
      <c r="V180" s="19" t="s">
        <v>509</v>
      </c>
      <c r="W180" s="19" t="s">
        <v>510</v>
      </c>
      <c r="X180" s="19" t="s">
        <v>511</v>
      </c>
      <c r="Y180" s="19" t="s">
        <v>512</v>
      </c>
      <c r="Z180" s="19" t="s">
        <v>513</v>
      </c>
      <c r="AA180" s="19" t="s">
        <v>514</v>
      </c>
      <c r="AB180" s="19" t="s">
        <v>515</v>
      </c>
      <c r="AC180" s="19" t="s">
        <v>516</v>
      </c>
      <c r="AD180" s="19" t="s">
        <v>517</v>
      </c>
      <c r="AE180" s="19" t="s">
        <v>518</v>
      </c>
      <c r="AF180" s="19" t="s">
        <v>519</v>
      </c>
      <c r="AG180" s="19" t="s">
        <v>520</v>
      </c>
      <c r="AH180" s="19" t="s">
        <v>521</v>
      </c>
      <c r="AI180" s="19" t="s">
        <v>522</v>
      </c>
      <c r="AJ180" s="19" t="s">
        <v>523</v>
      </c>
      <c r="AK180" s="19" t="s">
        <v>524</v>
      </c>
      <c r="AL180" s="19">
        <v>130</v>
      </c>
      <c r="AM180" s="19">
        <v>131</v>
      </c>
      <c r="AN180" s="19">
        <v>132</v>
      </c>
      <c r="AO180" s="19">
        <v>133</v>
      </c>
      <c r="AP180" s="19">
        <v>134</v>
      </c>
      <c r="AQ180" s="19">
        <v>135</v>
      </c>
      <c r="AR180" s="19">
        <v>136</v>
      </c>
      <c r="AS180" s="19">
        <v>191</v>
      </c>
      <c r="AT180" s="19">
        <v>192</v>
      </c>
      <c r="AU180" s="19">
        <v>193</v>
      </c>
      <c r="AV180" s="19">
        <v>194</v>
      </c>
      <c r="AW180" s="19">
        <v>195</v>
      </c>
      <c r="AX180" s="19">
        <v>196</v>
      </c>
      <c r="AY180" s="19">
        <v>197</v>
      </c>
      <c r="AZ180" s="19">
        <v>198</v>
      </c>
      <c r="BA180" s="19">
        <v>199</v>
      </c>
      <c r="BB180" s="19" t="s">
        <v>525</v>
      </c>
      <c r="BC180" s="19">
        <v>0</v>
      </c>
      <c r="BD180" s="19">
        <v>0</v>
      </c>
      <c r="BE180" s="19">
        <v>0</v>
      </c>
      <c r="BF180" s="19">
        <v>0</v>
      </c>
      <c r="BG180" s="19">
        <v>0</v>
      </c>
      <c r="BH180" s="19">
        <v>0</v>
      </c>
      <c r="BI180" s="19">
        <v>0</v>
      </c>
      <c r="BJ180" s="19">
        <v>0</v>
      </c>
      <c r="BK180" s="19">
        <v>0</v>
      </c>
      <c r="BL180" s="19">
        <v>0</v>
      </c>
      <c r="BM180" s="19">
        <v>0</v>
      </c>
      <c r="BN180" s="19">
        <v>0</v>
      </c>
      <c r="BO180" s="26">
        <f>G180</f>
        <v>0</v>
      </c>
      <c r="BP180" s="19">
        <v>0</v>
      </c>
      <c r="BQ180" s="19">
        <v>0</v>
      </c>
      <c r="BR180" s="19">
        <v>0</v>
      </c>
      <c r="BS180" s="19">
        <v>0</v>
      </c>
      <c r="BT180" s="19">
        <v>0</v>
      </c>
      <c r="BU180" s="19">
        <v>0</v>
      </c>
      <c r="BV180" s="19">
        <v>0</v>
      </c>
      <c r="BW180" s="19">
        <v>0</v>
      </c>
      <c r="BX180" s="19">
        <v>0</v>
      </c>
      <c r="BY180" s="19">
        <v>0</v>
      </c>
      <c r="BZ180" s="19">
        <v>0</v>
      </c>
      <c r="CA180" s="18" t="str">
        <f t="shared" si="56"/>
        <v>04</v>
      </c>
      <c r="CB180" s="18" t="s">
        <v>25</v>
      </c>
      <c r="CC180" s="18">
        <f t="shared" si="55"/>
        <v>137</v>
      </c>
      <c r="CD180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80" s="95">
        <v>179</v>
      </c>
      <c r="CF180" s="21"/>
      <c r="CG180" s="18" t="str">
        <f t="shared" si="58"/>
        <v>00</v>
      </c>
      <c r="CH180" s="18">
        <f t="shared" si="59"/>
        <v>0</v>
      </c>
      <c r="CI180" s="20"/>
      <c r="CJ180" s="21"/>
    </row>
    <row r="181" spans="1:88" ht="49.5">
      <c r="A181" s="27"/>
      <c r="B181" s="170"/>
      <c r="C181" s="167" t="s">
        <v>711</v>
      </c>
      <c r="D181" s="104"/>
      <c r="E181" s="16">
        <v>2</v>
      </c>
      <c r="F181" s="101" t="str">
        <f t="shared" si="67"/>
        <v>01516</v>
      </c>
      <c r="G181" s="25" t="s">
        <v>527</v>
      </c>
      <c r="H181" s="18" t="s">
        <v>18</v>
      </c>
      <c r="I181" s="18">
        <v>1</v>
      </c>
      <c r="J181" s="18">
        <v>1</v>
      </c>
      <c r="K181" s="18">
        <v>89</v>
      </c>
      <c r="L181" s="18" t="s">
        <v>530</v>
      </c>
      <c r="M181" s="18">
        <v>1</v>
      </c>
      <c r="N181" s="18">
        <v>28</v>
      </c>
      <c r="O181" s="19">
        <v>65</v>
      </c>
      <c r="P181" s="19">
        <v>66</v>
      </c>
      <c r="Q181" s="19">
        <v>67</v>
      </c>
      <c r="R181" s="19">
        <v>68</v>
      </c>
      <c r="S181" s="19">
        <v>69</v>
      </c>
      <c r="T181" s="19" t="s">
        <v>507</v>
      </c>
      <c r="U181" s="19" t="s">
        <v>508</v>
      </c>
      <c r="V181" s="19" t="s">
        <v>509</v>
      </c>
      <c r="W181" s="19" t="s">
        <v>510</v>
      </c>
      <c r="X181" s="19" t="s">
        <v>511</v>
      </c>
      <c r="Y181" s="19" t="s">
        <v>512</v>
      </c>
      <c r="Z181" s="19" t="s">
        <v>513</v>
      </c>
      <c r="AA181" s="19" t="s">
        <v>514</v>
      </c>
      <c r="AB181" s="19" t="s">
        <v>515</v>
      </c>
      <c r="AC181" s="19" t="s">
        <v>516</v>
      </c>
      <c r="AD181" s="19" t="s">
        <v>517</v>
      </c>
      <c r="AE181" s="19" t="s">
        <v>518</v>
      </c>
      <c r="AF181" s="19" t="s">
        <v>519</v>
      </c>
      <c r="AG181" s="19" t="s">
        <v>520</v>
      </c>
      <c r="AH181" s="19" t="s">
        <v>521</v>
      </c>
      <c r="AI181" s="19" t="s">
        <v>522</v>
      </c>
      <c r="AJ181" s="19" t="s">
        <v>523</v>
      </c>
      <c r="AK181" s="19" t="s">
        <v>524</v>
      </c>
      <c r="AL181" s="19">
        <v>130</v>
      </c>
      <c r="AM181" s="19">
        <v>131</v>
      </c>
      <c r="AN181" s="19">
        <v>132</v>
      </c>
      <c r="AO181" s="19">
        <v>133</v>
      </c>
      <c r="AP181" s="19">
        <v>134</v>
      </c>
      <c r="AQ181" s="19">
        <v>135</v>
      </c>
      <c r="AR181" s="19">
        <v>136</v>
      </c>
      <c r="AS181" s="19">
        <v>191</v>
      </c>
      <c r="AT181" s="19">
        <v>192</v>
      </c>
      <c r="AU181" s="19">
        <v>193</v>
      </c>
      <c r="AV181" s="19">
        <v>194</v>
      </c>
      <c r="AW181" s="19">
        <v>195</v>
      </c>
      <c r="AX181" s="19">
        <v>196</v>
      </c>
      <c r="AY181" s="19">
        <v>197</v>
      </c>
      <c r="AZ181" s="19">
        <v>198</v>
      </c>
      <c r="BA181" s="19">
        <v>199</v>
      </c>
      <c r="BB181" s="19" t="s">
        <v>525</v>
      </c>
      <c r="BC181" s="19">
        <v>0</v>
      </c>
      <c r="BD181" s="19">
        <v>0</v>
      </c>
      <c r="BE181" s="19">
        <v>0</v>
      </c>
      <c r="BF181" s="19">
        <v>0</v>
      </c>
      <c r="BG181" s="19">
        <v>0</v>
      </c>
      <c r="BH181" s="19">
        <v>0</v>
      </c>
      <c r="BI181" s="19">
        <v>0</v>
      </c>
      <c r="BJ181" s="19">
        <v>0</v>
      </c>
      <c r="BK181" s="19">
        <v>0</v>
      </c>
      <c r="BL181" s="19">
        <v>0</v>
      </c>
      <c r="BM181" s="19">
        <v>0</v>
      </c>
      <c r="BN181" s="19">
        <v>0</v>
      </c>
      <c r="BO181" s="26" t="str">
        <f t="shared" ref="BO181:BO182" si="77">G181</f>
        <v>05EC</v>
      </c>
      <c r="BP181" s="19">
        <v>0</v>
      </c>
      <c r="BQ181" s="19">
        <v>0</v>
      </c>
      <c r="BR181" s="19">
        <v>0</v>
      </c>
      <c r="BS181" s="19">
        <v>0</v>
      </c>
      <c r="BT181" s="19">
        <v>0</v>
      </c>
      <c r="BU181" s="19">
        <v>0</v>
      </c>
      <c r="BV181" s="19">
        <v>0</v>
      </c>
      <c r="BW181" s="19">
        <v>0</v>
      </c>
      <c r="BX181" s="19">
        <v>0</v>
      </c>
      <c r="BY181" s="19">
        <v>0</v>
      </c>
      <c r="BZ181" s="19">
        <v>0</v>
      </c>
      <c r="CA181" s="18" t="str">
        <f t="shared" si="56"/>
        <v>10</v>
      </c>
      <c r="CB181" s="18" t="s">
        <v>25</v>
      </c>
      <c r="CC181" s="18">
        <f t="shared" si="55"/>
        <v>137</v>
      </c>
      <c r="CD181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7B010189AB012800650066006700680069006A006B006C006D006E00C900CA00CB00CC00CD00CE00CF00D000D100D2012D012E012F0130013101320133013401350136019101920193019401950196019701980199019A00000000000000000000000000000000000000000000000005EC00000000000000000000000000000000000000000000107D</v>
      </c>
      <c r="CE181" s="95">
        <v>180</v>
      </c>
      <c r="CF181" s="21"/>
      <c r="CG181" s="18" t="str">
        <f t="shared" si="58"/>
        <v>00</v>
      </c>
      <c r="CH181" s="18">
        <f t="shared" si="59"/>
        <v>0</v>
      </c>
      <c r="CI181" s="20"/>
      <c r="CJ181" s="21"/>
    </row>
    <row r="182" spans="1:88" ht="49.5">
      <c r="A182" s="27"/>
      <c r="B182" s="171"/>
      <c r="C182" s="168"/>
      <c r="D182" s="104"/>
      <c r="E182" s="16">
        <v>3</v>
      </c>
      <c r="F182" s="101" t="str">
        <f t="shared" si="67"/>
        <v>65535</v>
      </c>
      <c r="G182" s="25" t="s">
        <v>72</v>
      </c>
      <c r="H182" s="18" t="s">
        <v>18</v>
      </c>
      <c r="I182" s="18">
        <v>1</v>
      </c>
      <c r="J182" s="18">
        <v>1</v>
      </c>
      <c r="K182" s="18">
        <v>89</v>
      </c>
      <c r="L182" s="18" t="s">
        <v>530</v>
      </c>
      <c r="M182" s="18">
        <v>1</v>
      </c>
      <c r="N182" s="18">
        <v>28</v>
      </c>
      <c r="O182" s="19">
        <v>65</v>
      </c>
      <c r="P182" s="19">
        <v>66</v>
      </c>
      <c r="Q182" s="19">
        <v>67</v>
      </c>
      <c r="R182" s="19">
        <v>68</v>
      </c>
      <c r="S182" s="19">
        <v>69</v>
      </c>
      <c r="T182" s="19" t="s">
        <v>507</v>
      </c>
      <c r="U182" s="19" t="s">
        <v>508</v>
      </c>
      <c r="V182" s="19" t="s">
        <v>509</v>
      </c>
      <c r="W182" s="19" t="s">
        <v>510</v>
      </c>
      <c r="X182" s="19" t="s">
        <v>511</v>
      </c>
      <c r="Y182" s="19" t="s">
        <v>512</v>
      </c>
      <c r="Z182" s="19" t="s">
        <v>513</v>
      </c>
      <c r="AA182" s="19" t="s">
        <v>514</v>
      </c>
      <c r="AB182" s="19" t="s">
        <v>515</v>
      </c>
      <c r="AC182" s="19" t="s">
        <v>516</v>
      </c>
      <c r="AD182" s="19" t="s">
        <v>517</v>
      </c>
      <c r="AE182" s="19" t="s">
        <v>518</v>
      </c>
      <c r="AF182" s="19" t="s">
        <v>519</v>
      </c>
      <c r="AG182" s="19" t="s">
        <v>520</v>
      </c>
      <c r="AH182" s="19" t="s">
        <v>521</v>
      </c>
      <c r="AI182" s="19" t="s">
        <v>522</v>
      </c>
      <c r="AJ182" s="19" t="s">
        <v>523</v>
      </c>
      <c r="AK182" s="19" t="s">
        <v>524</v>
      </c>
      <c r="AL182" s="19">
        <v>130</v>
      </c>
      <c r="AM182" s="19">
        <v>131</v>
      </c>
      <c r="AN182" s="19">
        <v>132</v>
      </c>
      <c r="AO182" s="19">
        <v>133</v>
      </c>
      <c r="AP182" s="19">
        <v>134</v>
      </c>
      <c r="AQ182" s="19">
        <v>135</v>
      </c>
      <c r="AR182" s="19">
        <v>136</v>
      </c>
      <c r="AS182" s="19">
        <v>191</v>
      </c>
      <c r="AT182" s="19">
        <v>192</v>
      </c>
      <c r="AU182" s="19">
        <v>193</v>
      </c>
      <c r="AV182" s="19">
        <v>194</v>
      </c>
      <c r="AW182" s="19">
        <v>195</v>
      </c>
      <c r="AX182" s="19">
        <v>196</v>
      </c>
      <c r="AY182" s="19">
        <v>197</v>
      </c>
      <c r="AZ182" s="19">
        <v>198</v>
      </c>
      <c r="BA182" s="19">
        <v>199</v>
      </c>
      <c r="BB182" s="19" t="s">
        <v>525</v>
      </c>
      <c r="BC182" s="19">
        <v>0</v>
      </c>
      <c r="BD182" s="19">
        <v>0</v>
      </c>
      <c r="BE182" s="19">
        <v>0</v>
      </c>
      <c r="BF182" s="19">
        <v>0</v>
      </c>
      <c r="BG182" s="19">
        <v>0</v>
      </c>
      <c r="BH182" s="19">
        <v>0</v>
      </c>
      <c r="BI182" s="19">
        <v>0</v>
      </c>
      <c r="BJ182" s="19">
        <v>0</v>
      </c>
      <c r="BK182" s="19">
        <v>0</v>
      </c>
      <c r="BL182" s="19">
        <v>0</v>
      </c>
      <c r="BM182" s="19">
        <v>0</v>
      </c>
      <c r="BN182" s="19">
        <v>0</v>
      </c>
      <c r="BO182" s="26" t="str">
        <f t="shared" si="77"/>
        <v>FFFF</v>
      </c>
      <c r="BP182" s="19">
        <v>0</v>
      </c>
      <c r="BQ182" s="19">
        <v>0</v>
      </c>
      <c r="BR182" s="19">
        <v>0</v>
      </c>
      <c r="BS182" s="19">
        <v>0</v>
      </c>
      <c r="BT182" s="19">
        <v>0</v>
      </c>
      <c r="BU182" s="19">
        <v>0</v>
      </c>
      <c r="BV182" s="19">
        <v>0</v>
      </c>
      <c r="BW182" s="19">
        <v>0</v>
      </c>
      <c r="BX182" s="19">
        <v>0</v>
      </c>
      <c r="BY182" s="19">
        <v>0</v>
      </c>
      <c r="BZ182" s="19">
        <v>0</v>
      </c>
      <c r="CA182" s="18" t="str">
        <f t="shared" si="56"/>
        <v>05</v>
      </c>
      <c r="CB182" s="18" t="s">
        <v>25</v>
      </c>
      <c r="CC182" s="18">
        <f t="shared" si="55"/>
        <v>137</v>
      </c>
      <c r="CD182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7B010189AB012800650066006700680069006A006B006C006D006E00C900CA00CB00CC00CD00CE00CF00D000D100D2012D012E012F0130013101320133013401350136019101920193019401950196019701980199019A000000000000000000000000000000000000000000000000FFFF00000000000000000000000000000000000000000000057D</v>
      </c>
      <c r="CE182" s="95">
        <v>181</v>
      </c>
      <c r="CF182" s="21"/>
      <c r="CG182" s="18" t="str">
        <f t="shared" si="58"/>
        <v>00</v>
      </c>
      <c r="CH182" s="18">
        <f t="shared" si="59"/>
        <v>0</v>
      </c>
      <c r="CI182" s="20"/>
      <c r="CJ182" s="21"/>
    </row>
    <row r="183" spans="1:88" ht="49.5">
      <c r="A183" s="27"/>
      <c r="B183" s="169">
        <v>113</v>
      </c>
      <c r="C183" s="105" t="s">
        <v>531</v>
      </c>
      <c r="D183" s="104" t="s">
        <v>738</v>
      </c>
      <c r="E183" s="16">
        <v>1</v>
      </c>
      <c r="F183" s="101" t="str">
        <f t="shared" si="67"/>
        <v>00000</v>
      </c>
      <c r="G183" s="25">
        <v>0</v>
      </c>
      <c r="H183" s="18" t="s">
        <v>18</v>
      </c>
      <c r="I183" s="18">
        <v>1</v>
      </c>
      <c r="J183" s="18">
        <v>1</v>
      </c>
      <c r="K183" s="18">
        <v>89</v>
      </c>
      <c r="L183" s="18" t="s">
        <v>530</v>
      </c>
      <c r="M183" s="18">
        <v>1</v>
      </c>
      <c r="N183" s="18">
        <v>28</v>
      </c>
      <c r="O183" s="19">
        <v>65</v>
      </c>
      <c r="P183" s="19">
        <v>66</v>
      </c>
      <c r="Q183" s="19">
        <v>67</v>
      </c>
      <c r="R183" s="19">
        <v>68</v>
      </c>
      <c r="S183" s="19">
        <v>69</v>
      </c>
      <c r="T183" s="19" t="s">
        <v>507</v>
      </c>
      <c r="U183" s="19" t="s">
        <v>508</v>
      </c>
      <c r="V183" s="19" t="s">
        <v>509</v>
      </c>
      <c r="W183" s="19" t="s">
        <v>510</v>
      </c>
      <c r="X183" s="19" t="s">
        <v>511</v>
      </c>
      <c r="Y183" s="19" t="s">
        <v>512</v>
      </c>
      <c r="Z183" s="19" t="s">
        <v>513</v>
      </c>
      <c r="AA183" s="19" t="s">
        <v>514</v>
      </c>
      <c r="AB183" s="19" t="s">
        <v>515</v>
      </c>
      <c r="AC183" s="19" t="s">
        <v>516</v>
      </c>
      <c r="AD183" s="19" t="s">
        <v>517</v>
      </c>
      <c r="AE183" s="19" t="s">
        <v>518</v>
      </c>
      <c r="AF183" s="19" t="s">
        <v>519</v>
      </c>
      <c r="AG183" s="19" t="s">
        <v>520</v>
      </c>
      <c r="AH183" s="19" t="s">
        <v>521</v>
      </c>
      <c r="AI183" s="19" t="s">
        <v>522</v>
      </c>
      <c r="AJ183" s="19" t="s">
        <v>523</v>
      </c>
      <c r="AK183" s="19" t="s">
        <v>524</v>
      </c>
      <c r="AL183" s="19">
        <v>130</v>
      </c>
      <c r="AM183" s="19">
        <v>131</v>
      </c>
      <c r="AN183" s="19">
        <v>132</v>
      </c>
      <c r="AO183" s="19">
        <v>133</v>
      </c>
      <c r="AP183" s="19">
        <v>134</v>
      </c>
      <c r="AQ183" s="19">
        <v>135</v>
      </c>
      <c r="AR183" s="19">
        <v>136</v>
      </c>
      <c r="AS183" s="19">
        <v>191</v>
      </c>
      <c r="AT183" s="19">
        <v>192</v>
      </c>
      <c r="AU183" s="19">
        <v>193</v>
      </c>
      <c r="AV183" s="19">
        <v>194</v>
      </c>
      <c r="AW183" s="19">
        <v>195</v>
      </c>
      <c r="AX183" s="19">
        <v>196</v>
      </c>
      <c r="AY183" s="19">
        <v>197</v>
      </c>
      <c r="AZ183" s="19">
        <v>198</v>
      </c>
      <c r="BA183" s="19">
        <v>199</v>
      </c>
      <c r="BB183" s="19" t="s">
        <v>525</v>
      </c>
      <c r="BC183" s="19">
        <v>0</v>
      </c>
      <c r="BD183" s="19">
        <v>0</v>
      </c>
      <c r="BE183" s="19">
        <v>0</v>
      </c>
      <c r="BF183" s="19">
        <v>0</v>
      </c>
      <c r="BG183" s="19">
        <v>0</v>
      </c>
      <c r="BH183" s="19">
        <v>0</v>
      </c>
      <c r="BI183" s="19">
        <v>0</v>
      </c>
      <c r="BJ183" s="19">
        <v>0</v>
      </c>
      <c r="BK183" s="19">
        <v>0</v>
      </c>
      <c r="BL183" s="19">
        <v>0</v>
      </c>
      <c r="BM183" s="19">
        <v>0</v>
      </c>
      <c r="BN183" s="19">
        <v>0</v>
      </c>
      <c r="BO183" s="19">
        <v>0</v>
      </c>
      <c r="BP183" s="26">
        <f>G183</f>
        <v>0</v>
      </c>
      <c r="BQ183" s="19">
        <v>0</v>
      </c>
      <c r="BR183" s="19">
        <v>0</v>
      </c>
      <c r="BS183" s="19">
        <v>0</v>
      </c>
      <c r="BT183" s="19">
        <v>0</v>
      </c>
      <c r="BU183" s="19">
        <v>0</v>
      </c>
      <c r="BV183" s="19">
        <v>0</v>
      </c>
      <c r="BW183" s="19">
        <v>0</v>
      </c>
      <c r="BX183" s="19">
        <v>0</v>
      </c>
      <c r="BY183" s="19">
        <v>0</v>
      </c>
      <c r="BZ183" s="19">
        <v>0</v>
      </c>
      <c r="CA183" s="18" t="str">
        <f t="shared" si="56"/>
        <v>04</v>
      </c>
      <c r="CB183" s="18" t="s">
        <v>25</v>
      </c>
      <c r="CC183" s="18">
        <f t="shared" si="55"/>
        <v>137</v>
      </c>
      <c r="CD183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83" s="95">
        <v>182</v>
      </c>
      <c r="CF183" s="21"/>
      <c r="CG183" s="18" t="str">
        <f t="shared" si="58"/>
        <v>00</v>
      </c>
      <c r="CH183" s="18">
        <f t="shared" si="59"/>
        <v>0</v>
      </c>
      <c r="CI183" s="20"/>
      <c r="CJ183" s="21"/>
    </row>
    <row r="184" spans="1:88" ht="49.5">
      <c r="A184" s="27"/>
      <c r="B184" s="170"/>
      <c r="C184" s="167" t="s">
        <v>711</v>
      </c>
      <c r="D184" s="104"/>
      <c r="E184" s="16">
        <v>2</v>
      </c>
      <c r="F184" s="101" t="str">
        <f t="shared" si="67"/>
        <v>01516</v>
      </c>
      <c r="G184" s="25" t="s">
        <v>527</v>
      </c>
      <c r="H184" s="18" t="s">
        <v>18</v>
      </c>
      <c r="I184" s="18">
        <v>1</v>
      </c>
      <c r="J184" s="18">
        <v>1</v>
      </c>
      <c r="K184" s="18">
        <v>89</v>
      </c>
      <c r="L184" s="18" t="s">
        <v>530</v>
      </c>
      <c r="M184" s="18">
        <v>1</v>
      </c>
      <c r="N184" s="18">
        <v>28</v>
      </c>
      <c r="O184" s="19">
        <v>65</v>
      </c>
      <c r="P184" s="19">
        <v>66</v>
      </c>
      <c r="Q184" s="19">
        <v>67</v>
      </c>
      <c r="R184" s="19">
        <v>68</v>
      </c>
      <c r="S184" s="19">
        <v>69</v>
      </c>
      <c r="T184" s="19" t="s">
        <v>507</v>
      </c>
      <c r="U184" s="19" t="s">
        <v>508</v>
      </c>
      <c r="V184" s="19" t="s">
        <v>509</v>
      </c>
      <c r="W184" s="19" t="s">
        <v>510</v>
      </c>
      <c r="X184" s="19" t="s">
        <v>511</v>
      </c>
      <c r="Y184" s="19" t="s">
        <v>512</v>
      </c>
      <c r="Z184" s="19" t="s">
        <v>513</v>
      </c>
      <c r="AA184" s="19" t="s">
        <v>514</v>
      </c>
      <c r="AB184" s="19" t="s">
        <v>515</v>
      </c>
      <c r="AC184" s="19" t="s">
        <v>516</v>
      </c>
      <c r="AD184" s="19" t="s">
        <v>517</v>
      </c>
      <c r="AE184" s="19" t="s">
        <v>518</v>
      </c>
      <c r="AF184" s="19" t="s">
        <v>519</v>
      </c>
      <c r="AG184" s="19" t="s">
        <v>520</v>
      </c>
      <c r="AH184" s="19" t="s">
        <v>521</v>
      </c>
      <c r="AI184" s="19" t="s">
        <v>522</v>
      </c>
      <c r="AJ184" s="19" t="s">
        <v>523</v>
      </c>
      <c r="AK184" s="19" t="s">
        <v>524</v>
      </c>
      <c r="AL184" s="19">
        <v>130</v>
      </c>
      <c r="AM184" s="19">
        <v>131</v>
      </c>
      <c r="AN184" s="19">
        <v>132</v>
      </c>
      <c r="AO184" s="19">
        <v>133</v>
      </c>
      <c r="AP184" s="19">
        <v>134</v>
      </c>
      <c r="AQ184" s="19">
        <v>135</v>
      </c>
      <c r="AR184" s="19">
        <v>136</v>
      </c>
      <c r="AS184" s="19">
        <v>191</v>
      </c>
      <c r="AT184" s="19">
        <v>192</v>
      </c>
      <c r="AU184" s="19">
        <v>193</v>
      </c>
      <c r="AV184" s="19">
        <v>194</v>
      </c>
      <c r="AW184" s="19">
        <v>195</v>
      </c>
      <c r="AX184" s="19">
        <v>196</v>
      </c>
      <c r="AY184" s="19">
        <v>197</v>
      </c>
      <c r="AZ184" s="19">
        <v>198</v>
      </c>
      <c r="BA184" s="19">
        <v>199</v>
      </c>
      <c r="BB184" s="19" t="s">
        <v>525</v>
      </c>
      <c r="BC184" s="19">
        <v>0</v>
      </c>
      <c r="BD184" s="19">
        <v>0</v>
      </c>
      <c r="BE184" s="19">
        <v>0</v>
      </c>
      <c r="BF184" s="19">
        <v>0</v>
      </c>
      <c r="BG184" s="19">
        <v>0</v>
      </c>
      <c r="BH184" s="19">
        <v>0</v>
      </c>
      <c r="BI184" s="19">
        <v>0</v>
      </c>
      <c r="BJ184" s="19">
        <v>0</v>
      </c>
      <c r="BK184" s="19">
        <v>0</v>
      </c>
      <c r="BL184" s="19">
        <v>0</v>
      </c>
      <c r="BM184" s="19">
        <v>0</v>
      </c>
      <c r="BN184" s="19">
        <v>0</v>
      </c>
      <c r="BO184" s="19">
        <v>0</v>
      </c>
      <c r="BP184" s="26" t="str">
        <f t="shared" ref="BP184:BP185" si="78">G184</f>
        <v>05EC</v>
      </c>
      <c r="BQ184" s="19">
        <v>0</v>
      </c>
      <c r="BR184" s="19">
        <v>0</v>
      </c>
      <c r="BS184" s="19">
        <v>0</v>
      </c>
      <c r="BT184" s="19">
        <v>0</v>
      </c>
      <c r="BU184" s="19">
        <v>0</v>
      </c>
      <c r="BV184" s="19">
        <v>0</v>
      </c>
      <c r="BW184" s="19">
        <v>0</v>
      </c>
      <c r="BX184" s="19">
        <v>0</v>
      </c>
      <c r="BY184" s="19">
        <v>0</v>
      </c>
      <c r="BZ184" s="19">
        <v>0</v>
      </c>
      <c r="CA184" s="18" t="str">
        <f t="shared" si="56"/>
        <v>10</v>
      </c>
      <c r="CB184" s="18" t="s">
        <v>25</v>
      </c>
      <c r="CC184" s="18">
        <f t="shared" si="55"/>
        <v>137</v>
      </c>
      <c r="CD184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7B010189AB012800650066006700680069006A006B006C006D006E00C900CA00CB00CC00CD00CE00CF00D000D100D2012D012E012F0130013101320133013401350136019101920193019401950196019701980199019A000000000000000000000000000000000000000000000000000005EC0000000000000000000000000000000000000000107D</v>
      </c>
      <c r="CE184" s="95">
        <v>183</v>
      </c>
      <c r="CF184" s="21"/>
      <c r="CG184" s="18" t="str">
        <f t="shared" si="58"/>
        <v>00</v>
      </c>
      <c r="CH184" s="18">
        <f t="shared" si="59"/>
        <v>0</v>
      </c>
      <c r="CI184" s="20"/>
      <c r="CJ184" s="21"/>
    </row>
    <row r="185" spans="1:88" ht="49.5">
      <c r="A185" s="27"/>
      <c r="B185" s="171"/>
      <c r="C185" s="168"/>
      <c r="D185" s="104"/>
      <c r="E185" s="16">
        <v>3</v>
      </c>
      <c r="F185" s="101" t="str">
        <f t="shared" si="67"/>
        <v>65535</v>
      </c>
      <c r="G185" s="25" t="s">
        <v>72</v>
      </c>
      <c r="H185" s="18" t="s">
        <v>18</v>
      </c>
      <c r="I185" s="18">
        <v>1</v>
      </c>
      <c r="J185" s="18">
        <v>1</v>
      </c>
      <c r="K185" s="18">
        <v>89</v>
      </c>
      <c r="L185" s="18" t="s">
        <v>530</v>
      </c>
      <c r="M185" s="18">
        <v>1</v>
      </c>
      <c r="N185" s="18">
        <v>28</v>
      </c>
      <c r="O185" s="19">
        <v>65</v>
      </c>
      <c r="P185" s="19">
        <v>66</v>
      </c>
      <c r="Q185" s="19">
        <v>67</v>
      </c>
      <c r="R185" s="19">
        <v>68</v>
      </c>
      <c r="S185" s="19">
        <v>69</v>
      </c>
      <c r="T185" s="19" t="s">
        <v>507</v>
      </c>
      <c r="U185" s="19" t="s">
        <v>508</v>
      </c>
      <c r="V185" s="19" t="s">
        <v>509</v>
      </c>
      <c r="W185" s="19" t="s">
        <v>510</v>
      </c>
      <c r="X185" s="19" t="s">
        <v>511</v>
      </c>
      <c r="Y185" s="19" t="s">
        <v>512</v>
      </c>
      <c r="Z185" s="19" t="s">
        <v>513</v>
      </c>
      <c r="AA185" s="19" t="s">
        <v>514</v>
      </c>
      <c r="AB185" s="19" t="s">
        <v>515</v>
      </c>
      <c r="AC185" s="19" t="s">
        <v>516</v>
      </c>
      <c r="AD185" s="19" t="s">
        <v>517</v>
      </c>
      <c r="AE185" s="19" t="s">
        <v>518</v>
      </c>
      <c r="AF185" s="19" t="s">
        <v>519</v>
      </c>
      <c r="AG185" s="19" t="s">
        <v>520</v>
      </c>
      <c r="AH185" s="19" t="s">
        <v>521</v>
      </c>
      <c r="AI185" s="19" t="s">
        <v>522</v>
      </c>
      <c r="AJ185" s="19" t="s">
        <v>523</v>
      </c>
      <c r="AK185" s="19" t="s">
        <v>524</v>
      </c>
      <c r="AL185" s="19">
        <v>130</v>
      </c>
      <c r="AM185" s="19">
        <v>131</v>
      </c>
      <c r="AN185" s="19">
        <v>132</v>
      </c>
      <c r="AO185" s="19">
        <v>133</v>
      </c>
      <c r="AP185" s="19">
        <v>134</v>
      </c>
      <c r="AQ185" s="19">
        <v>135</v>
      </c>
      <c r="AR185" s="19">
        <v>136</v>
      </c>
      <c r="AS185" s="19">
        <v>191</v>
      </c>
      <c r="AT185" s="19">
        <v>192</v>
      </c>
      <c r="AU185" s="19">
        <v>193</v>
      </c>
      <c r="AV185" s="19">
        <v>194</v>
      </c>
      <c r="AW185" s="19">
        <v>195</v>
      </c>
      <c r="AX185" s="19">
        <v>196</v>
      </c>
      <c r="AY185" s="19">
        <v>197</v>
      </c>
      <c r="AZ185" s="19">
        <v>198</v>
      </c>
      <c r="BA185" s="19">
        <v>199</v>
      </c>
      <c r="BB185" s="19" t="s">
        <v>525</v>
      </c>
      <c r="BC185" s="19">
        <v>0</v>
      </c>
      <c r="BD185" s="19">
        <v>0</v>
      </c>
      <c r="BE185" s="19">
        <v>0</v>
      </c>
      <c r="BF185" s="19">
        <v>0</v>
      </c>
      <c r="BG185" s="19">
        <v>0</v>
      </c>
      <c r="BH185" s="19">
        <v>0</v>
      </c>
      <c r="BI185" s="19">
        <v>0</v>
      </c>
      <c r="BJ185" s="19">
        <v>0</v>
      </c>
      <c r="BK185" s="19">
        <v>0</v>
      </c>
      <c r="BL185" s="19">
        <v>0</v>
      </c>
      <c r="BM185" s="19">
        <v>0</v>
      </c>
      <c r="BN185" s="19">
        <v>0</v>
      </c>
      <c r="BO185" s="19">
        <v>0</v>
      </c>
      <c r="BP185" s="26" t="str">
        <f t="shared" si="78"/>
        <v>FFFF</v>
      </c>
      <c r="BQ185" s="19">
        <v>0</v>
      </c>
      <c r="BR185" s="19">
        <v>0</v>
      </c>
      <c r="BS185" s="19">
        <v>0</v>
      </c>
      <c r="BT185" s="19">
        <v>0</v>
      </c>
      <c r="BU185" s="19">
        <v>0</v>
      </c>
      <c r="BV185" s="19">
        <v>0</v>
      </c>
      <c r="BW185" s="19">
        <v>0</v>
      </c>
      <c r="BX185" s="19">
        <v>0</v>
      </c>
      <c r="BY185" s="19">
        <v>0</v>
      </c>
      <c r="BZ185" s="19">
        <v>0</v>
      </c>
      <c r="CA185" s="18" t="str">
        <f t="shared" si="56"/>
        <v>05</v>
      </c>
      <c r="CB185" s="18" t="s">
        <v>25</v>
      </c>
      <c r="CC185" s="18">
        <f t="shared" si="55"/>
        <v>137</v>
      </c>
      <c r="CD185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7B010189AB012800650066006700680069006A006B006C006D006E00C900CA00CB00CC00CD00CE00CF00D000D100D2012D012E012F0130013101320133013401350136019101920193019401950196019701980199019A0000000000000000000000000000000000000000000000000000FFFF0000000000000000000000000000000000000000057D</v>
      </c>
      <c r="CE185" s="95">
        <v>184</v>
      </c>
      <c r="CF185" s="21"/>
      <c r="CG185" s="18" t="str">
        <f t="shared" si="58"/>
        <v>00</v>
      </c>
      <c r="CH185" s="18">
        <f t="shared" si="59"/>
        <v>0</v>
      </c>
      <c r="CI185" s="20"/>
      <c r="CJ185" s="21"/>
    </row>
    <row r="186" spans="1:88" ht="49.5">
      <c r="A186" s="27"/>
      <c r="B186" s="169">
        <v>115</v>
      </c>
      <c r="C186" s="105" t="s">
        <v>531</v>
      </c>
      <c r="D186" s="104" t="s">
        <v>738</v>
      </c>
      <c r="E186" s="16">
        <v>1</v>
      </c>
      <c r="F186" s="101" t="str">
        <f t="shared" si="67"/>
        <v>00000</v>
      </c>
      <c r="G186" s="25">
        <v>0</v>
      </c>
      <c r="H186" s="18" t="s">
        <v>18</v>
      </c>
      <c r="I186" s="18">
        <v>1</v>
      </c>
      <c r="J186" s="18">
        <v>1</v>
      </c>
      <c r="K186" s="18">
        <v>89</v>
      </c>
      <c r="L186" s="18" t="s">
        <v>530</v>
      </c>
      <c r="M186" s="18">
        <v>1</v>
      </c>
      <c r="N186" s="18">
        <v>28</v>
      </c>
      <c r="O186" s="19">
        <v>65</v>
      </c>
      <c r="P186" s="19">
        <v>66</v>
      </c>
      <c r="Q186" s="19">
        <v>67</v>
      </c>
      <c r="R186" s="19">
        <v>68</v>
      </c>
      <c r="S186" s="19">
        <v>69</v>
      </c>
      <c r="T186" s="19" t="s">
        <v>507</v>
      </c>
      <c r="U186" s="19" t="s">
        <v>508</v>
      </c>
      <c r="V186" s="19" t="s">
        <v>509</v>
      </c>
      <c r="W186" s="19" t="s">
        <v>510</v>
      </c>
      <c r="X186" s="19" t="s">
        <v>511</v>
      </c>
      <c r="Y186" s="19" t="s">
        <v>512</v>
      </c>
      <c r="Z186" s="19" t="s">
        <v>513</v>
      </c>
      <c r="AA186" s="19" t="s">
        <v>514</v>
      </c>
      <c r="AB186" s="19" t="s">
        <v>515</v>
      </c>
      <c r="AC186" s="19" t="s">
        <v>516</v>
      </c>
      <c r="AD186" s="19" t="s">
        <v>517</v>
      </c>
      <c r="AE186" s="19" t="s">
        <v>518</v>
      </c>
      <c r="AF186" s="19" t="s">
        <v>519</v>
      </c>
      <c r="AG186" s="19" t="s">
        <v>520</v>
      </c>
      <c r="AH186" s="19" t="s">
        <v>521</v>
      </c>
      <c r="AI186" s="19" t="s">
        <v>522</v>
      </c>
      <c r="AJ186" s="19" t="s">
        <v>523</v>
      </c>
      <c r="AK186" s="19" t="s">
        <v>524</v>
      </c>
      <c r="AL186" s="19">
        <v>130</v>
      </c>
      <c r="AM186" s="19">
        <v>131</v>
      </c>
      <c r="AN186" s="19">
        <v>132</v>
      </c>
      <c r="AO186" s="19">
        <v>133</v>
      </c>
      <c r="AP186" s="19">
        <v>134</v>
      </c>
      <c r="AQ186" s="19">
        <v>135</v>
      </c>
      <c r="AR186" s="19">
        <v>136</v>
      </c>
      <c r="AS186" s="19">
        <v>191</v>
      </c>
      <c r="AT186" s="19">
        <v>192</v>
      </c>
      <c r="AU186" s="19">
        <v>193</v>
      </c>
      <c r="AV186" s="19">
        <v>194</v>
      </c>
      <c r="AW186" s="19">
        <v>195</v>
      </c>
      <c r="AX186" s="19">
        <v>196</v>
      </c>
      <c r="AY186" s="19">
        <v>197</v>
      </c>
      <c r="AZ186" s="19">
        <v>198</v>
      </c>
      <c r="BA186" s="19">
        <v>199</v>
      </c>
      <c r="BB186" s="19" t="s">
        <v>525</v>
      </c>
      <c r="BC186" s="19">
        <v>0</v>
      </c>
      <c r="BD186" s="19">
        <v>0</v>
      </c>
      <c r="BE186" s="19">
        <v>0</v>
      </c>
      <c r="BF186" s="19">
        <v>0</v>
      </c>
      <c r="BG186" s="19">
        <v>0</v>
      </c>
      <c r="BH186" s="19">
        <v>0</v>
      </c>
      <c r="BI186" s="19">
        <v>0</v>
      </c>
      <c r="BJ186" s="19">
        <v>0</v>
      </c>
      <c r="BK186" s="19">
        <v>0</v>
      </c>
      <c r="BL186" s="19">
        <v>0</v>
      </c>
      <c r="BM186" s="19">
        <v>0</v>
      </c>
      <c r="BN186" s="19">
        <v>0</v>
      </c>
      <c r="BO186" s="19">
        <v>0</v>
      </c>
      <c r="BP186" s="19">
        <v>0</v>
      </c>
      <c r="BQ186" s="26">
        <f>G186</f>
        <v>0</v>
      </c>
      <c r="BR186" s="19">
        <v>0</v>
      </c>
      <c r="BS186" s="19">
        <v>0</v>
      </c>
      <c r="BT186" s="19">
        <v>0</v>
      </c>
      <c r="BU186" s="19">
        <v>0</v>
      </c>
      <c r="BV186" s="19">
        <v>0</v>
      </c>
      <c r="BW186" s="19">
        <v>0</v>
      </c>
      <c r="BX186" s="19">
        <v>0</v>
      </c>
      <c r="BY186" s="19">
        <v>0</v>
      </c>
      <c r="BZ186" s="19">
        <v>0</v>
      </c>
      <c r="CA186" s="18" t="str">
        <f t="shared" si="56"/>
        <v>04</v>
      </c>
      <c r="CB186" s="18" t="s">
        <v>25</v>
      </c>
      <c r="CC186" s="18">
        <f t="shared" si="55"/>
        <v>137</v>
      </c>
      <c r="CD186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86" s="95">
        <v>185</v>
      </c>
      <c r="CF186" s="21"/>
      <c r="CG186" s="18" t="str">
        <f t="shared" si="58"/>
        <v>00</v>
      </c>
      <c r="CH186" s="18">
        <f t="shared" si="59"/>
        <v>0</v>
      </c>
      <c r="CI186" s="20"/>
      <c r="CJ186" s="21"/>
    </row>
    <row r="187" spans="1:88" ht="49.5">
      <c r="A187" s="27"/>
      <c r="B187" s="170"/>
      <c r="C187" s="167" t="s">
        <v>711</v>
      </c>
      <c r="D187" s="104"/>
      <c r="E187" s="16">
        <v>2</v>
      </c>
      <c r="F187" s="101" t="str">
        <f t="shared" si="67"/>
        <v>01516</v>
      </c>
      <c r="G187" s="25" t="s">
        <v>527</v>
      </c>
      <c r="H187" s="18" t="s">
        <v>18</v>
      </c>
      <c r="I187" s="18">
        <v>1</v>
      </c>
      <c r="J187" s="18">
        <v>1</v>
      </c>
      <c r="K187" s="18">
        <v>89</v>
      </c>
      <c r="L187" s="18" t="s">
        <v>530</v>
      </c>
      <c r="M187" s="18">
        <v>1</v>
      </c>
      <c r="N187" s="18">
        <v>28</v>
      </c>
      <c r="O187" s="19">
        <v>65</v>
      </c>
      <c r="P187" s="19">
        <v>66</v>
      </c>
      <c r="Q187" s="19">
        <v>67</v>
      </c>
      <c r="R187" s="19">
        <v>68</v>
      </c>
      <c r="S187" s="19">
        <v>69</v>
      </c>
      <c r="T187" s="19" t="s">
        <v>507</v>
      </c>
      <c r="U187" s="19" t="s">
        <v>508</v>
      </c>
      <c r="V187" s="19" t="s">
        <v>509</v>
      </c>
      <c r="W187" s="19" t="s">
        <v>510</v>
      </c>
      <c r="X187" s="19" t="s">
        <v>511</v>
      </c>
      <c r="Y187" s="19" t="s">
        <v>512</v>
      </c>
      <c r="Z187" s="19" t="s">
        <v>513</v>
      </c>
      <c r="AA187" s="19" t="s">
        <v>514</v>
      </c>
      <c r="AB187" s="19" t="s">
        <v>515</v>
      </c>
      <c r="AC187" s="19" t="s">
        <v>516</v>
      </c>
      <c r="AD187" s="19" t="s">
        <v>517</v>
      </c>
      <c r="AE187" s="19" t="s">
        <v>518</v>
      </c>
      <c r="AF187" s="19" t="s">
        <v>519</v>
      </c>
      <c r="AG187" s="19" t="s">
        <v>520</v>
      </c>
      <c r="AH187" s="19" t="s">
        <v>521</v>
      </c>
      <c r="AI187" s="19" t="s">
        <v>522</v>
      </c>
      <c r="AJ187" s="19" t="s">
        <v>523</v>
      </c>
      <c r="AK187" s="19" t="s">
        <v>524</v>
      </c>
      <c r="AL187" s="19">
        <v>130</v>
      </c>
      <c r="AM187" s="19">
        <v>131</v>
      </c>
      <c r="AN187" s="19">
        <v>132</v>
      </c>
      <c r="AO187" s="19">
        <v>133</v>
      </c>
      <c r="AP187" s="19">
        <v>134</v>
      </c>
      <c r="AQ187" s="19">
        <v>135</v>
      </c>
      <c r="AR187" s="19">
        <v>136</v>
      </c>
      <c r="AS187" s="19">
        <v>191</v>
      </c>
      <c r="AT187" s="19">
        <v>192</v>
      </c>
      <c r="AU187" s="19">
        <v>193</v>
      </c>
      <c r="AV187" s="19">
        <v>194</v>
      </c>
      <c r="AW187" s="19">
        <v>195</v>
      </c>
      <c r="AX187" s="19">
        <v>196</v>
      </c>
      <c r="AY187" s="19">
        <v>197</v>
      </c>
      <c r="AZ187" s="19">
        <v>198</v>
      </c>
      <c r="BA187" s="19">
        <v>199</v>
      </c>
      <c r="BB187" s="19" t="s">
        <v>525</v>
      </c>
      <c r="BC187" s="19">
        <v>0</v>
      </c>
      <c r="BD187" s="19">
        <v>0</v>
      </c>
      <c r="BE187" s="19">
        <v>0</v>
      </c>
      <c r="BF187" s="19">
        <v>0</v>
      </c>
      <c r="BG187" s="19">
        <v>0</v>
      </c>
      <c r="BH187" s="19">
        <v>0</v>
      </c>
      <c r="BI187" s="19">
        <v>0</v>
      </c>
      <c r="BJ187" s="19">
        <v>0</v>
      </c>
      <c r="BK187" s="19">
        <v>0</v>
      </c>
      <c r="BL187" s="19">
        <v>0</v>
      </c>
      <c r="BM187" s="19">
        <v>0</v>
      </c>
      <c r="BN187" s="19">
        <v>0</v>
      </c>
      <c r="BO187" s="19">
        <v>0</v>
      </c>
      <c r="BP187" s="19">
        <v>0</v>
      </c>
      <c r="BQ187" s="26" t="str">
        <f t="shared" ref="BQ187:BQ188" si="79">G187</f>
        <v>05EC</v>
      </c>
      <c r="BR187" s="19">
        <v>0</v>
      </c>
      <c r="BS187" s="19">
        <v>0</v>
      </c>
      <c r="BT187" s="19">
        <v>0</v>
      </c>
      <c r="BU187" s="19">
        <v>0</v>
      </c>
      <c r="BV187" s="19">
        <v>0</v>
      </c>
      <c r="BW187" s="19">
        <v>0</v>
      </c>
      <c r="BX187" s="19">
        <v>0</v>
      </c>
      <c r="BY187" s="19">
        <v>0</v>
      </c>
      <c r="BZ187" s="19">
        <v>0</v>
      </c>
      <c r="CA187" s="18" t="str">
        <f t="shared" si="56"/>
        <v>10</v>
      </c>
      <c r="CB187" s="18" t="s">
        <v>25</v>
      </c>
      <c r="CC187" s="18">
        <f t="shared" si="55"/>
        <v>137</v>
      </c>
      <c r="CD187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7B010189AB012800650066006700680069006A006B006C006D006E00C900CA00CB00CC00CD00CE00CF00D000D100D2012D012E012F0130013101320133013401350136019101920193019401950196019701980199019A0000000000000000000000000000000000000000000000000000000005EC000000000000000000000000000000000000107D</v>
      </c>
      <c r="CE187" s="95">
        <v>186</v>
      </c>
      <c r="CF187" s="21"/>
      <c r="CG187" s="18" t="str">
        <f t="shared" si="58"/>
        <v>00</v>
      </c>
      <c r="CH187" s="18">
        <f t="shared" si="59"/>
        <v>0</v>
      </c>
      <c r="CI187" s="20"/>
      <c r="CJ187" s="21"/>
    </row>
    <row r="188" spans="1:88" ht="49.5">
      <c r="A188" s="27"/>
      <c r="B188" s="171"/>
      <c r="C188" s="168"/>
      <c r="D188" s="104"/>
      <c r="E188" s="16">
        <v>3</v>
      </c>
      <c r="F188" s="101" t="str">
        <f t="shared" si="67"/>
        <v>65535</v>
      </c>
      <c r="G188" s="25" t="s">
        <v>72</v>
      </c>
      <c r="H188" s="18" t="s">
        <v>18</v>
      </c>
      <c r="I188" s="18">
        <v>1</v>
      </c>
      <c r="J188" s="18">
        <v>1</v>
      </c>
      <c r="K188" s="18">
        <v>89</v>
      </c>
      <c r="L188" s="18" t="s">
        <v>530</v>
      </c>
      <c r="M188" s="18">
        <v>1</v>
      </c>
      <c r="N188" s="18">
        <v>28</v>
      </c>
      <c r="O188" s="19">
        <v>65</v>
      </c>
      <c r="P188" s="19">
        <v>66</v>
      </c>
      <c r="Q188" s="19">
        <v>67</v>
      </c>
      <c r="R188" s="19">
        <v>68</v>
      </c>
      <c r="S188" s="19">
        <v>69</v>
      </c>
      <c r="T188" s="19" t="s">
        <v>507</v>
      </c>
      <c r="U188" s="19" t="s">
        <v>508</v>
      </c>
      <c r="V188" s="19" t="s">
        <v>509</v>
      </c>
      <c r="W188" s="19" t="s">
        <v>510</v>
      </c>
      <c r="X188" s="19" t="s">
        <v>511</v>
      </c>
      <c r="Y188" s="19" t="s">
        <v>512</v>
      </c>
      <c r="Z188" s="19" t="s">
        <v>513</v>
      </c>
      <c r="AA188" s="19" t="s">
        <v>514</v>
      </c>
      <c r="AB188" s="19" t="s">
        <v>515</v>
      </c>
      <c r="AC188" s="19" t="s">
        <v>516</v>
      </c>
      <c r="AD188" s="19" t="s">
        <v>517</v>
      </c>
      <c r="AE188" s="19" t="s">
        <v>518</v>
      </c>
      <c r="AF188" s="19" t="s">
        <v>519</v>
      </c>
      <c r="AG188" s="19" t="s">
        <v>520</v>
      </c>
      <c r="AH188" s="19" t="s">
        <v>521</v>
      </c>
      <c r="AI188" s="19" t="s">
        <v>522</v>
      </c>
      <c r="AJ188" s="19" t="s">
        <v>523</v>
      </c>
      <c r="AK188" s="19" t="s">
        <v>524</v>
      </c>
      <c r="AL188" s="19">
        <v>130</v>
      </c>
      <c r="AM188" s="19">
        <v>131</v>
      </c>
      <c r="AN188" s="19">
        <v>132</v>
      </c>
      <c r="AO188" s="19">
        <v>133</v>
      </c>
      <c r="AP188" s="19">
        <v>134</v>
      </c>
      <c r="AQ188" s="19">
        <v>135</v>
      </c>
      <c r="AR188" s="19">
        <v>136</v>
      </c>
      <c r="AS188" s="19">
        <v>191</v>
      </c>
      <c r="AT188" s="19">
        <v>192</v>
      </c>
      <c r="AU188" s="19">
        <v>193</v>
      </c>
      <c r="AV188" s="19">
        <v>194</v>
      </c>
      <c r="AW188" s="19">
        <v>195</v>
      </c>
      <c r="AX188" s="19">
        <v>196</v>
      </c>
      <c r="AY188" s="19">
        <v>197</v>
      </c>
      <c r="AZ188" s="19">
        <v>198</v>
      </c>
      <c r="BA188" s="19">
        <v>199</v>
      </c>
      <c r="BB188" s="19" t="s">
        <v>525</v>
      </c>
      <c r="BC188" s="19">
        <v>0</v>
      </c>
      <c r="BD188" s="19">
        <v>0</v>
      </c>
      <c r="BE188" s="19">
        <v>0</v>
      </c>
      <c r="BF188" s="19">
        <v>0</v>
      </c>
      <c r="BG188" s="19">
        <v>0</v>
      </c>
      <c r="BH188" s="19">
        <v>0</v>
      </c>
      <c r="BI188" s="19">
        <v>0</v>
      </c>
      <c r="BJ188" s="19">
        <v>0</v>
      </c>
      <c r="BK188" s="19">
        <v>0</v>
      </c>
      <c r="BL188" s="19">
        <v>0</v>
      </c>
      <c r="BM188" s="19">
        <v>0</v>
      </c>
      <c r="BN188" s="19">
        <v>0</v>
      </c>
      <c r="BO188" s="19">
        <v>0</v>
      </c>
      <c r="BP188" s="19">
        <v>0</v>
      </c>
      <c r="BQ188" s="26" t="str">
        <f t="shared" si="79"/>
        <v>FFFF</v>
      </c>
      <c r="BR188" s="19">
        <v>0</v>
      </c>
      <c r="BS188" s="19">
        <v>0</v>
      </c>
      <c r="BT188" s="19">
        <v>0</v>
      </c>
      <c r="BU188" s="19">
        <v>0</v>
      </c>
      <c r="BV188" s="19">
        <v>0</v>
      </c>
      <c r="BW188" s="19">
        <v>0</v>
      </c>
      <c r="BX188" s="19">
        <v>0</v>
      </c>
      <c r="BY188" s="19">
        <v>0</v>
      </c>
      <c r="BZ188" s="19">
        <v>0</v>
      </c>
      <c r="CA188" s="18" t="str">
        <f t="shared" si="56"/>
        <v>05</v>
      </c>
      <c r="CB188" s="18" t="s">
        <v>25</v>
      </c>
      <c r="CC188" s="18">
        <f t="shared" si="55"/>
        <v>137</v>
      </c>
      <c r="CD188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7B010189AB012800650066006700680069006A006B006C006D006E00C900CA00CB00CC00CD00CE00CF00D000D100D2012D012E012F0130013101320133013401350136019101920193019401950196019701980199019A00000000000000000000000000000000000000000000000000000000FFFF000000000000000000000000000000000000057D</v>
      </c>
      <c r="CE188" s="95">
        <v>187</v>
      </c>
      <c r="CF188" s="21"/>
      <c r="CG188" s="18" t="str">
        <f t="shared" si="58"/>
        <v>00</v>
      </c>
      <c r="CH188" s="18">
        <f t="shared" si="59"/>
        <v>0</v>
      </c>
      <c r="CI188" s="20"/>
      <c r="CJ188" s="21"/>
    </row>
    <row r="189" spans="1:88" ht="49.5">
      <c r="A189" s="27"/>
      <c r="B189" s="169">
        <v>117</v>
      </c>
      <c r="C189" s="105" t="s">
        <v>531</v>
      </c>
      <c r="D189" s="104" t="s">
        <v>738</v>
      </c>
      <c r="E189" s="16">
        <v>1</v>
      </c>
      <c r="F189" s="101" t="str">
        <f t="shared" si="67"/>
        <v>00000</v>
      </c>
      <c r="G189" s="25">
        <v>0</v>
      </c>
      <c r="H189" s="18" t="s">
        <v>18</v>
      </c>
      <c r="I189" s="18">
        <v>1</v>
      </c>
      <c r="J189" s="18">
        <v>1</v>
      </c>
      <c r="K189" s="18">
        <v>89</v>
      </c>
      <c r="L189" s="18" t="s">
        <v>530</v>
      </c>
      <c r="M189" s="18">
        <v>1</v>
      </c>
      <c r="N189" s="18">
        <v>28</v>
      </c>
      <c r="O189" s="19">
        <v>65</v>
      </c>
      <c r="P189" s="19">
        <v>66</v>
      </c>
      <c r="Q189" s="19">
        <v>67</v>
      </c>
      <c r="R189" s="19">
        <v>68</v>
      </c>
      <c r="S189" s="19">
        <v>69</v>
      </c>
      <c r="T189" s="19" t="s">
        <v>507</v>
      </c>
      <c r="U189" s="19" t="s">
        <v>508</v>
      </c>
      <c r="V189" s="19" t="s">
        <v>509</v>
      </c>
      <c r="W189" s="19" t="s">
        <v>510</v>
      </c>
      <c r="X189" s="19" t="s">
        <v>511</v>
      </c>
      <c r="Y189" s="19" t="s">
        <v>512</v>
      </c>
      <c r="Z189" s="19" t="s">
        <v>513</v>
      </c>
      <c r="AA189" s="19" t="s">
        <v>514</v>
      </c>
      <c r="AB189" s="19" t="s">
        <v>515</v>
      </c>
      <c r="AC189" s="19" t="s">
        <v>516</v>
      </c>
      <c r="AD189" s="19" t="s">
        <v>517</v>
      </c>
      <c r="AE189" s="19" t="s">
        <v>518</v>
      </c>
      <c r="AF189" s="19" t="s">
        <v>519</v>
      </c>
      <c r="AG189" s="19" t="s">
        <v>520</v>
      </c>
      <c r="AH189" s="19" t="s">
        <v>521</v>
      </c>
      <c r="AI189" s="19" t="s">
        <v>522</v>
      </c>
      <c r="AJ189" s="19" t="s">
        <v>523</v>
      </c>
      <c r="AK189" s="19" t="s">
        <v>524</v>
      </c>
      <c r="AL189" s="19">
        <v>130</v>
      </c>
      <c r="AM189" s="19">
        <v>131</v>
      </c>
      <c r="AN189" s="19">
        <v>132</v>
      </c>
      <c r="AO189" s="19">
        <v>133</v>
      </c>
      <c r="AP189" s="19">
        <v>134</v>
      </c>
      <c r="AQ189" s="19">
        <v>135</v>
      </c>
      <c r="AR189" s="19">
        <v>136</v>
      </c>
      <c r="AS189" s="19">
        <v>191</v>
      </c>
      <c r="AT189" s="19">
        <v>192</v>
      </c>
      <c r="AU189" s="19">
        <v>193</v>
      </c>
      <c r="AV189" s="19">
        <v>194</v>
      </c>
      <c r="AW189" s="19">
        <v>195</v>
      </c>
      <c r="AX189" s="19">
        <v>196</v>
      </c>
      <c r="AY189" s="19">
        <v>197</v>
      </c>
      <c r="AZ189" s="19">
        <v>198</v>
      </c>
      <c r="BA189" s="19">
        <v>199</v>
      </c>
      <c r="BB189" s="19" t="s">
        <v>525</v>
      </c>
      <c r="BC189" s="19">
        <v>0</v>
      </c>
      <c r="BD189" s="19">
        <v>0</v>
      </c>
      <c r="BE189" s="19">
        <v>0</v>
      </c>
      <c r="BF189" s="19">
        <v>0</v>
      </c>
      <c r="BG189" s="19">
        <v>0</v>
      </c>
      <c r="BH189" s="19">
        <v>0</v>
      </c>
      <c r="BI189" s="19">
        <v>0</v>
      </c>
      <c r="BJ189" s="19">
        <v>0</v>
      </c>
      <c r="BK189" s="19">
        <v>0</v>
      </c>
      <c r="BL189" s="19">
        <v>0</v>
      </c>
      <c r="BM189" s="19">
        <v>0</v>
      </c>
      <c r="BN189" s="19">
        <v>0</v>
      </c>
      <c r="BO189" s="19">
        <v>0</v>
      </c>
      <c r="BP189" s="19">
        <v>0</v>
      </c>
      <c r="BQ189" s="19">
        <v>0</v>
      </c>
      <c r="BR189" s="26">
        <f>G189</f>
        <v>0</v>
      </c>
      <c r="BS189" s="19">
        <v>0</v>
      </c>
      <c r="BT189" s="19">
        <v>0</v>
      </c>
      <c r="BU189" s="19">
        <v>0</v>
      </c>
      <c r="BV189" s="19">
        <v>0</v>
      </c>
      <c r="BW189" s="19">
        <v>0</v>
      </c>
      <c r="BX189" s="19">
        <v>0</v>
      </c>
      <c r="BY189" s="19">
        <v>0</v>
      </c>
      <c r="BZ189" s="19">
        <v>0</v>
      </c>
      <c r="CA189" s="18" t="str">
        <f t="shared" si="56"/>
        <v>04</v>
      </c>
      <c r="CB189" s="18" t="s">
        <v>25</v>
      </c>
      <c r="CC189" s="18">
        <f t="shared" si="55"/>
        <v>137</v>
      </c>
      <c r="CD189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89" s="95">
        <v>188</v>
      </c>
      <c r="CF189" s="21"/>
      <c r="CG189" s="18" t="str">
        <f t="shared" si="58"/>
        <v>00</v>
      </c>
      <c r="CH189" s="18">
        <f t="shared" si="59"/>
        <v>0</v>
      </c>
      <c r="CI189" s="20"/>
      <c r="CJ189" s="21"/>
    </row>
    <row r="190" spans="1:88" ht="49.5">
      <c r="A190" s="27"/>
      <c r="B190" s="170"/>
      <c r="C190" s="167" t="s">
        <v>711</v>
      </c>
      <c r="D190" s="104"/>
      <c r="E190" s="16">
        <v>2</v>
      </c>
      <c r="F190" s="101" t="str">
        <f t="shared" si="67"/>
        <v>01516</v>
      </c>
      <c r="G190" s="25" t="s">
        <v>527</v>
      </c>
      <c r="H190" s="18" t="s">
        <v>18</v>
      </c>
      <c r="I190" s="18">
        <v>1</v>
      </c>
      <c r="J190" s="18">
        <v>1</v>
      </c>
      <c r="K190" s="18">
        <v>89</v>
      </c>
      <c r="L190" s="18" t="s">
        <v>530</v>
      </c>
      <c r="M190" s="18">
        <v>1</v>
      </c>
      <c r="N190" s="18">
        <v>28</v>
      </c>
      <c r="O190" s="19">
        <v>65</v>
      </c>
      <c r="P190" s="19">
        <v>66</v>
      </c>
      <c r="Q190" s="19">
        <v>67</v>
      </c>
      <c r="R190" s="19">
        <v>68</v>
      </c>
      <c r="S190" s="19">
        <v>69</v>
      </c>
      <c r="T190" s="19" t="s">
        <v>507</v>
      </c>
      <c r="U190" s="19" t="s">
        <v>508</v>
      </c>
      <c r="V190" s="19" t="s">
        <v>509</v>
      </c>
      <c r="W190" s="19" t="s">
        <v>510</v>
      </c>
      <c r="X190" s="19" t="s">
        <v>511</v>
      </c>
      <c r="Y190" s="19" t="s">
        <v>512</v>
      </c>
      <c r="Z190" s="19" t="s">
        <v>513</v>
      </c>
      <c r="AA190" s="19" t="s">
        <v>514</v>
      </c>
      <c r="AB190" s="19" t="s">
        <v>515</v>
      </c>
      <c r="AC190" s="19" t="s">
        <v>516</v>
      </c>
      <c r="AD190" s="19" t="s">
        <v>517</v>
      </c>
      <c r="AE190" s="19" t="s">
        <v>518</v>
      </c>
      <c r="AF190" s="19" t="s">
        <v>519</v>
      </c>
      <c r="AG190" s="19" t="s">
        <v>520</v>
      </c>
      <c r="AH190" s="19" t="s">
        <v>521</v>
      </c>
      <c r="AI190" s="19" t="s">
        <v>522</v>
      </c>
      <c r="AJ190" s="19" t="s">
        <v>523</v>
      </c>
      <c r="AK190" s="19" t="s">
        <v>524</v>
      </c>
      <c r="AL190" s="19">
        <v>130</v>
      </c>
      <c r="AM190" s="19">
        <v>131</v>
      </c>
      <c r="AN190" s="19">
        <v>132</v>
      </c>
      <c r="AO190" s="19">
        <v>133</v>
      </c>
      <c r="AP190" s="19">
        <v>134</v>
      </c>
      <c r="AQ190" s="19">
        <v>135</v>
      </c>
      <c r="AR190" s="19">
        <v>136</v>
      </c>
      <c r="AS190" s="19">
        <v>191</v>
      </c>
      <c r="AT190" s="19">
        <v>192</v>
      </c>
      <c r="AU190" s="19">
        <v>193</v>
      </c>
      <c r="AV190" s="19">
        <v>194</v>
      </c>
      <c r="AW190" s="19">
        <v>195</v>
      </c>
      <c r="AX190" s="19">
        <v>196</v>
      </c>
      <c r="AY190" s="19">
        <v>197</v>
      </c>
      <c r="AZ190" s="19">
        <v>198</v>
      </c>
      <c r="BA190" s="19">
        <v>199</v>
      </c>
      <c r="BB190" s="19" t="s">
        <v>525</v>
      </c>
      <c r="BC190" s="19">
        <v>0</v>
      </c>
      <c r="BD190" s="19">
        <v>0</v>
      </c>
      <c r="BE190" s="19">
        <v>0</v>
      </c>
      <c r="BF190" s="19">
        <v>0</v>
      </c>
      <c r="BG190" s="19">
        <v>0</v>
      </c>
      <c r="BH190" s="19">
        <v>0</v>
      </c>
      <c r="BI190" s="19">
        <v>0</v>
      </c>
      <c r="BJ190" s="19">
        <v>0</v>
      </c>
      <c r="BK190" s="19">
        <v>0</v>
      </c>
      <c r="BL190" s="19">
        <v>0</v>
      </c>
      <c r="BM190" s="19">
        <v>0</v>
      </c>
      <c r="BN190" s="19">
        <v>0</v>
      </c>
      <c r="BO190" s="19">
        <v>0</v>
      </c>
      <c r="BP190" s="19">
        <v>0</v>
      </c>
      <c r="BQ190" s="19">
        <v>0</v>
      </c>
      <c r="BR190" s="26" t="str">
        <f t="shared" ref="BR190:BR191" si="80">G190</f>
        <v>05EC</v>
      </c>
      <c r="BS190" s="19">
        <v>0</v>
      </c>
      <c r="BT190" s="19">
        <v>0</v>
      </c>
      <c r="BU190" s="19">
        <v>0</v>
      </c>
      <c r="BV190" s="19">
        <v>0</v>
      </c>
      <c r="BW190" s="19">
        <v>0</v>
      </c>
      <c r="BX190" s="19">
        <v>0</v>
      </c>
      <c r="BY190" s="19">
        <v>0</v>
      </c>
      <c r="BZ190" s="19">
        <v>0</v>
      </c>
      <c r="CA190" s="18" t="str">
        <f t="shared" si="56"/>
        <v>10</v>
      </c>
      <c r="CB190" s="18" t="s">
        <v>25</v>
      </c>
      <c r="CC190" s="18">
        <f t="shared" si="55"/>
        <v>137</v>
      </c>
      <c r="CD190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7B010189AB012800650066006700680069006A006B006C006D006E00C900CA00CB00CC00CD00CE00CF00D000D100D2012D012E012F0130013101320133013401350136019101920193019401950196019701980199019A00000000000000000000000000000000000000000000000000000000000005EC00000000000000000000000000000000107D</v>
      </c>
      <c r="CE190" s="95">
        <v>189</v>
      </c>
      <c r="CF190" s="21"/>
      <c r="CG190" s="18" t="str">
        <f t="shared" si="58"/>
        <v>00</v>
      </c>
      <c r="CH190" s="18">
        <f t="shared" si="59"/>
        <v>0</v>
      </c>
      <c r="CI190" s="20"/>
      <c r="CJ190" s="21"/>
    </row>
    <row r="191" spans="1:88" ht="49.5">
      <c r="A191" s="27"/>
      <c r="B191" s="171"/>
      <c r="C191" s="168"/>
      <c r="D191" s="104"/>
      <c r="E191" s="16">
        <v>3</v>
      </c>
      <c r="F191" s="101" t="str">
        <f t="shared" si="67"/>
        <v>65535</v>
      </c>
      <c r="G191" s="25" t="s">
        <v>72</v>
      </c>
      <c r="H191" s="18" t="s">
        <v>18</v>
      </c>
      <c r="I191" s="18">
        <v>1</v>
      </c>
      <c r="J191" s="18">
        <v>1</v>
      </c>
      <c r="K191" s="18">
        <v>89</v>
      </c>
      <c r="L191" s="18" t="s">
        <v>530</v>
      </c>
      <c r="M191" s="18">
        <v>1</v>
      </c>
      <c r="N191" s="18">
        <v>28</v>
      </c>
      <c r="O191" s="19">
        <v>65</v>
      </c>
      <c r="P191" s="19">
        <v>66</v>
      </c>
      <c r="Q191" s="19">
        <v>67</v>
      </c>
      <c r="R191" s="19">
        <v>68</v>
      </c>
      <c r="S191" s="19">
        <v>69</v>
      </c>
      <c r="T191" s="19" t="s">
        <v>507</v>
      </c>
      <c r="U191" s="19" t="s">
        <v>508</v>
      </c>
      <c r="V191" s="19" t="s">
        <v>509</v>
      </c>
      <c r="W191" s="19" t="s">
        <v>510</v>
      </c>
      <c r="X191" s="19" t="s">
        <v>511</v>
      </c>
      <c r="Y191" s="19" t="s">
        <v>512</v>
      </c>
      <c r="Z191" s="19" t="s">
        <v>513</v>
      </c>
      <c r="AA191" s="19" t="s">
        <v>514</v>
      </c>
      <c r="AB191" s="19" t="s">
        <v>515</v>
      </c>
      <c r="AC191" s="19" t="s">
        <v>516</v>
      </c>
      <c r="AD191" s="19" t="s">
        <v>517</v>
      </c>
      <c r="AE191" s="19" t="s">
        <v>518</v>
      </c>
      <c r="AF191" s="19" t="s">
        <v>519</v>
      </c>
      <c r="AG191" s="19" t="s">
        <v>520</v>
      </c>
      <c r="AH191" s="19" t="s">
        <v>521</v>
      </c>
      <c r="AI191" s="19" t="s">
        <v>522</v>
      </c>
      <c r="AJ191" s="19" t="s">
        <v>523</v>
      </c>
      <c r="AK191" s="19" t="s">
        <v>524</v>
      </c>
      <c r="AL191" s="19">
        <v>130</v>
      </c>
      <c r="AM191" s="19">
        <v>131</v>
      </c>
      <c r="AN191" s="19">
        <v>132</v>
      </c>
      <c r="AO191" s="19">
        <v>133</v>
      </c>
      <c r="AP191" s="19">
        <v>134</v>
      </c>
      <c r="AQ191" s="19">
        <v>135</v>
      </c>
      <c r="AR191" s="19">
        <v>136</v>
      </c>
      <c r="AS191" s="19">
        <v>191</v>
      </c>
      <c r="AT191" s="19">
        <v>192</v>
      </c>
      <c r="AU191" s="19">
        <v>193</v>
      </c>
      <c r="AV191" s="19">
        <v>194</v>
      </c>
      <c r="AW191" s="19">
        <v>195</v>
      </c>
      <c r="AX191" s="19">
        <v>196</v>
      </c>
      <c r="AY191" s="19">
        <v>197</v>
      </c>
      <c r="AZ191" s="19">
        <v>198</v>
      </c>
      <c r="BA191" s="19">
        <v>199</v>
      </c>
      <c r="BB191" s="19" t="s">
        <v>525</v>
      </c>
      <c r="BC191" s="19">
        <v>0</v>
      </c>
      <c r="BD191" s="19">
        <v>0</v>
      </c>
      <c r="BE191" s="19">
        <v>0</v>
      </c>
      <c r="BF191" s="19">
        <v>0</v>
      </c>
      <c r="BG191" s="19">
        <v>0</v>
      </c>
      <c r="BH191" s="19">
        <v>0</v>
      </c>
      <c r="BI191" s="19">
        <v>0</v>
      </c>
      <c r="BJ191" s="19">
        <v>0</v>
      </c>
      <c r="BK191" s="19">
        <v>0</v>
      </c>
      <c r="BL191" s="19">
        <v>0</v>
      </c>
      <c r="BM191" s="19">
        <v>0</v>
      </c>
      <c r="BN191" s="19">
        <v>0</v>
      </c>
      <c r="BO191" s="19">
        <v>0</v>
      </c>
      <c r="BP191" s="19">
        <v>0</v>
      </c>
      <c r="BQ191" s="19">
        <v>0</v>
      </c>
      <c r="BR191" s="26" t="str">
        <f t="shared" si="80"/>
        <v>FFFF</v>
      </c>
      <c r="BS191" s="19">
        <v>0</v>
      </c>
      <c r="BT191" s="19">
        <v>0</v>
      </c>
      <c r="BU191" s="19">
        <v>0</v>
      </c>
      <c r="BV191" s="19">
        <v>0</v>
      </c>
      <c r="BW191" s="19">
        <v>0</v>
      </c>
      <c r="BX191" s="19">
        <v>0</v>
      </c>
      <c r="BY191" s="19">
        <v>0</v>
      </c>
      <c r="BZ191" s="19">
        <v>0</v>
      </c>
      <c r="CA191" s="18" t="str">
        <f t="shared" si="56"/>
        <v>05</v>
      </c>
      <c r="CB191" s="18" t="s">
        <v>25</v>
      </c>
      <c r="CC191" s="18">
        <f t="shared" si="55"/>
        <v>137</v>
      </c>
      <c r="CD191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7B010189AB012800650066006700680069006A006B006C006D006E00C900CA00CB00CC00CD00CE00CF00D000D100D2012D012E012F0130013101320133013401350136019101920193019401950196019701980199019A000000000000000000000000000000000000000000000000000000000000FFFF00000000000000000000000000000000057D</v>
      </c>
      <c r="CE191" s="95">
        <v>190</v>
      </c>
      <c r="CF191" s="21"/>
      <c r="CG191" s="18" t="str">
        <f t="shared" si="58"/>
        <v>00</v>
      </c>
      <c r="CH191" s="18">
        <f t="shared" si="59"/>
        <v>0</v>
      </c>
      <c r="CI191" s="20"/>
      <c r="CJ191" s="21"/>
    </row>
    <row r="192" spans="1:88" ht="49.5">
      <c r="A192" s="27"/>
      <c r="B192" s="169">
        <v>119</v>
      </c>
      <c r="C192" s="105" t="s">
        <v>531</v>
      </c>
      <c r="D192" s="104" t="s">
        <v>738</v>
      </c>
      <c r="E192" s="16">
        <v>1</v>
      </c>
      <c r="F192" s="101" t="str">
        <f t="shared" si="67"/>
        <v>00000</v>
      </c>
      <c r="G192" s="25">
        <v>0</v>
      </c>
      <c r="H192" s="18" t="s">
        <v>18</v>
      </c>
      <c r="I192" s="18">
        <v>1</v>
      </c>
      <c r="J192" s="18">
        <v>1</v>
      </c>
      <c r="K192" s="18">
        <v>89</v>
      </c>
      <c r="L192" s="18" t="s">
        <v>530</v>
      </c>
      <c r="M192" s="18">
        <v>1</v>
      </c>
      <c r="N192" s="18">
        <v>28</v>
      </c>
      <c r="O192" s="19">
        <v>65</v>
      </c>
      <c r="P192" s="19">
        <v>66</v>
      </c>
      <c r="Q192" s="19">
        <v>67</v>
      </c>
      <c r="R192" s="19">
        <v>68</v>
      </c>
      <c r="S192" s="19">
        <v>69</v>
      </c>
      <c r="T192" s="19" t="s">
        <v>507</v>
      </c>
      <c r="U192" s="19" t="s">
        <v>508</v>
      </c>
      <c r="V192" s="19" t="s">
        <v>509</v>
      </c>
      <c r="W192" s="19" t="s">
        <v>510</v>
      </c>
      <c r="X192" s="19" t="s">
        <v>511</v>
      </c>
      <c r="Y192" s="19" t="s">
        <v>512</v>
      </c>
      <c r="Z192" s="19" t="s">
        <v>513</v>
      </c>
      <c r="AA192" s="19" t="s">
        <v>514</v>
      </c>
      <c r="AB192" s="19" t="s">
        <v>515</v>
      </c>
      <c r="AC192" s="19" t="s">
        <v>516</v>
      </c>
      <c r="AD192" s="19" t="s">
        <v>517</v>
      </c>
      <c r="AE192" s="19" t="s">
        <v>518</v>
      </c>
      <c r="AF192" s="19" t="s">
        <v>519</v>
      </c>
      <c r="AG192" s="19" t="s">
        <v>520</v>
      </c>
      <c r="AH192" s="19" t="s">
        <v>521</v>
      </c>
      <c r="AI192" s="19" t="s">
        <v>522</v>
      </c>
      <c r="AJ192" s="19" t="s">
        <v>523</v>
      </c>
      <c r="AK192" s="19" t="s">
        <v>524</v>
      </c>
      <c r="AL192" s="19">
        <v>130</v>
      </c>
      <c r="AM192" s="19">
        <v>131</v>
      </c>
      <c r="AN192" s="19">
        <v>132</v>
      </c>
      <c r="AO192" s="19">
        <v>133</v>
      </c>
      <c r="AP192" s="19">
        <v>134</v>
      </c>
      <c r="AQ192" s="19">
        <v>135</v>
      </c>
      <c r="AR192" s="19">
        <v>136</v>
      </c>
      <c r="AS192" s="19">
        <v>191</v>
      </c>
      <c r="AT192" s="19">
        <v>192</v>
      </c>
      <c r="AU192" s="19">
        <v>193</v>
      </c>
      <c r="AV192" s="19">
        <v>194</v>
      </c>
      <c r="AW192" s="19">
        <v>195</v>
      </c>
      <c r="AX192" s="19">
        <v>196</v>
      </c>
      <c r="AY192" s="19">
        <v>197</v>
      </c>
      <c r="AZ192" s="19">
        <v>198</v>
      </c>
      <c r="BA192" s="19">
        <v>199</v>
      </c>
      <c r="BB192" s="19" t="s">
        <v>525</v>
      </c>
      <c r="BC192" s="19">
        <v>0</v>
      </c>
      <c r="BD192" s="19">
        <v>0</v>
      </c>
      <c r="BE192" s="19">
        <v>0</v>
      </c>
      <c r="BF192" s="19">
        <v>0</v>
      </c>
      <c r="BG192" s="19">
        <v>0</v>
      </c>
      <c r="BH192" s="19">
        <v>0</v>
      </c>
      <c r="BI192" s="19">
        <v>0</v>
      </c>
      <c r="BJ192" s="19">
        <v>0</v>
      </c>
      <c r="BK192" s="19">
        <v>0</v>
      </c>
      <c r="BL192" s="19">
        <v>0</v>
      </c>
      <c r="BM192" s="19">
        <v>0</v>
      </c>
      <c r="BN192" s="19">
        <v>0</v>
      </c>
      <c r="BO192" s="19">
        <v>0</v>
      </c>
      <c r="BP192" s="19">
        <v>0</v>
      </c>
      <c r="BQ192" s="19">
        <v>0</v>
      </c>
      <c r="BR192" s="19">
        <v>0</v>
      </c>
      <c r="BS192" s="26">
        <f>G192</f>
        <v>0</v>
      </c>
      <c r="BT192" s="19">
        <v>0</v>
      </c>
      <c r="BU192" s="19">
        <v>0</v>
      </c>
      <c r="BV192" s="19">
        <v>0</v>
      </c>
      <c r="BW192" s="19">
        <v>0</v>
      </c>
      <c r="BX192" s="19">
        <v>0</v>
      </c>
      <c r="BY192" s="19">
        <v>0</v>
      </c>
      <c r="BZ192" s="19">
        <v>0</v>
      </c>
      <c r="CA192" s="18" t="str">
        <f t="shared" si="56"/>
        <v>04</v>
      </c>
      <c r="CB192" s="18" t="s">
        <v>25</v>
      </c>
      <c r="CC192" s="18">
        <f t="shared" si="55"/>
        <v>137</v>
      </c>
      <c r="CD192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92" s="95">
        <v>191</v>
      </c>
      <c r="CF192" s="21"/>
      <c r="CG192" s="18" t="str">
        <f t="shared" si="58"/>
        <v>00</v>
      </c>
      <c r="CH192" s="18">
        <f t="shared" si="59"/>
        <v>0</v>
      </c>
      <c r="CI192" s="20"/>
      <c r="CJ192" s="21"/>
    </row>
    <row r="193" spans="1:88" ht="49.5">
      <c r="A193" s="27"/>
      <c r="B193" s="170"/>
      <c r="C193" s="167" t="s">
        <v>711</v>
      </c>
      <c r="D193" s="104"/>
      <c r="E193" s="16">
        <v>2</v>
      </c>
      <c r="F193" s="101" t="str">
        <f t="shared" si="67"/>
        <v>01516</v>
      </c>
      <c r="G193" s="25" t="s">
        <v>527</v>
      </c>
      <c r="H193" s="18" t="s">
        <v>18</v>
      </c>
      <c r="I193" s="18">
        <v>1</v>
      </c>
      <c r="J193" s="18">
        <v>1</v>
      </c>
      <c r="K193" s="18">
        <v>89</v>
      </c>
      <c r="L193" s="18" t="s">
        <v>530</v>
      </c>
      <c r="M193" s="18">
        <v>1</v>
      </c>
      <c r="N193" s="18">
        <v>28</v>
      </c>
      <c r="O193" s="19">
        <v>65</v>
      </c>
      <c r="P193" s="19">
        <v>66</v>
      </c>
      <c r="Q193" s="19">
        <v>67</v>
      </c>
      <c r="R193" s="19">
        <v>68</v>
      </c>
      <c r="S193" s="19">
        <v>69</v>
      </c>
      <c r="T193" s="19" t="s">
        <v>507</v>
      </c>
      <c r="U193" s="19" t="s">
        <v>508</v>
      </c>
      <c r="V193" s="19" t="s">
        <v>509</v>
      </c>
      <c r="W193" s="19" t="s">
        <v>510</v>
      </c>
      <c r="X193" s="19" t="s">
        <v>511</v>
      </c>
      <c r="Y193" s="19" t="s">
        <v>512</v>
      </c>
      <c r="Z193" s="19" t="s">
        <v>513</v>
      </c>
      <c r="AA193" s="19" t="s">
        <v>514</v>
      </c>
      <c r="AB193" s="19" t="s">
        <v>515</v>
      </c>
      <c r="AC193" s="19" t="s">
        <v>516</v>
      </c>
      <c r="AD193" s="19" t="s">
        <v>517</v>
      </c>
      <c r="AE193" s="19" t="s">
        <v>518</v>
      </c>
      <c r="AF193" s="19" t="s">
        <v>519</v>
      </c>
      <c r="AG193" s="19" t="s">
        <v>520</v>
      </c>
      <c r="AH193" s="19" t="s">
        <v>521</v>
      </c>
      <c r="AI193" s="19" t="s">
        <v>522</v>
      </c>
      <c r="AJ193" s="19" t="s">
        <v>523</v>
      </c>
      <c r="AK193" s="19" t="s">
        <v>524</v>
      </c>
      <c r="AL193" s="19">
        <v>130</v>
      </c>
      <c r="AM193" s="19">
        <v>131</v>
      </c>
      <c r="AN193" s="19">
        <v>132</v>
      </c>
      <c r="AO193" s="19">
        <v>133</v>
      </c>
      <c r="AP193" s="19">
        <v>134</v>
      </c>
      <c r="AQ193" s="19">
        <v>135</v>
      </c>
      <c r="AR193" s="19">
        <v>136</v>
      </c>
      <c r="AS193" s="19">
        <v>191</v>
      </c>
      <c r="AT193" s="19">
        <v>192</v>
      </c>
      <c r="AU193" s="19">
        <v>193</v>
      </c>
      <c r="AV193" s="19">
        <v>194</v>
      </c>
      <c r="AW193" s="19">
        <v>195</v>
      </c>
      <c r="AX193" s="19">
        <v>196</v>
      </c>
      <c r="AY193" s="19">
        <v>197</v>
      </c>
      <c r="AZ193" s="19">
        <v>198</v>
      </c>
      <c r="BA193" s="19">
        <v>199</v>
      </c>
      <c r="BB193" s="19" t="s">
        <v>525</v>
      </c>
      <c r="BC193" s="19">
        <v>0</v>
      </c>
      <c r="BD193" s="19">
        <v>0</v>
      </c>
      <c r="BE193" s="19">
        <v>0</v>
      </c>
      <c r="BF193" s="19">
        <v>0</v>
      </c>
      <c r="BG193" s="19">
        <v>0</v>
      </c>
      <c r="BH193" s="19">
        <v>0</v>
      </c>
      <c r="BI193" s="19">
        <v>0</v>
      </c>
      <c r="BJ193" s="19">
        <v>0</v>
      </c>
      <c r="BK193" s="19">
        <v>0</v>
      </c>
      <c r="BL193" s="19">
        <v>0</v>
      </c>
      <c r="BM193" s="19">
        <v>0</v>
      </c>
      <c r="BN193" s="19">
        <v>0</v>
      </c>
      <c r="BO193" s="19">
        <v>0</v>
      </c>
      <c r="BP193" s="19">
        <v>0</v>
      </c>
      <c r="BQ193" s="19">
        <v>0</v>
      </c>
      <c r="BR193" s="19">
        <v>0</v>
      </c>
      <c r="BS193" s="26" t="str">
        <f t="shared" ref="BS193:BS194" si="81">G193</f>
        <v>05EC</v>
      </c>
      <c r="BT193" s="19">
        <v>0</v>
      </c>
      <c r="BU193" s="19">
        <v>0</v>
      </c>
      <c r="BV193" s="19">
        <v>0</v>
      </c>
      <c r="BW193" s="19">
        <v>0</v>
      </c>
      <c r="BX193" s="19">
        <v>0</v>
      </c>
      <c r="BY193" s="19">
        <v>0</v>
      </c>
      <c r="BZ193" s="19">
        <v>0</v>
      </c>
      <c r="CA193" s="18" t="str">
        <f t="shared" si="56"/>
        <v>10</v>
      </c>
      <c r="CB193" s="18" t="s">
        <v>25</v>
      </c>
      <c r="CC193" s="18">
        <f t="shared" si="55"/>
        <v>137</v>
      </c>
      <c r="CD193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7B010189AB012800650066006700680069006A006B006C006D006E00C900CA00CB00CC00CD00CE00CF00D000D100D2012D012E012F0130013101320133013401350136019101920193019401950196019701980199019A000000000000000000000000000000000000000000000000000000000000000005EC0000000000000000000000000000107D</v>
      </c>
      <c r="CE193" s="95">
        <v>192</v>
      </c>
      <c r="CF193" s="21"/>
      <c r="CG193" s="18" t="str">
        <f t="shared" si="58"/>
        <v>00</v>
      </c>
      <c r="CH193" s="18">
        <f t="shared" si="59"/>
        <v>0</v>
      </c>
      <c r="CI193" s="20"/>
      <c r="CJ193" s="21"/>
    </row>
    <row r="194" spans="1:88" ht="49.5">
      <c r="A194" s="27"/>
      <c r="B194" s="171"/>
      <c r="C194" s="168"/>
      <c r="D194" s="104"/>
      <c r="E194" s="16">
        <v>3</v>
      </c>
      <c r="F194" s="101" t="str">
        <f t="shared" si="67"/>
        <v>65535</v>
      </c>
      <c r="G194" s="25" t="s">
        <v>72</v>
      </c>
      <c r="H194" s="18" t="s">
        <v>18</v>
      </c>
      <c r="I194" s="18">
        <v>1</v>
      </c>
      <c r="J194" s="18">
        <v>1</v>
      </c>
      <c r="K194" s="18">
        <v>89</v>
      </c>
      <c r="L194" s="18" t="s">
        <v>530</v>
      </c>
      <c r="M194" s="18">
        <v>1</v>
      </c>
      <c r="N194" s="18">
        <v>28</v>
      </c>
      <c r="O194" s="19">
        <v>65</v>
      </c>
      <c r="P194" s="19">
        <v>66</v>
      </c>
      <c r="Q194" s="19">
        <v>67</v>
      </c>
      <c r="R194" s="19">
        <v>68</v>
      </c>
      <c r="S194" s="19">
        <v>69</v>
      </c>
      <c r="T194" s="19" t="s">
        <v>507</v>
      </c>
      <c r="U194" s="19" t="s">
        <v>508</v>
      </c>
      <c r="V194" s="19" t="s">
        <v>509</v>
      </c>
      <c r="W194" s="19" t="s">
        <v>510</v>
      </c>
      <c r="X194" s="19" t="s">
        <v>511</v>
      </c>
      <c r="Y194" s="19" t="s">
        <v>512</v>
      </c>
      <c r="Z194" s="19" t="s">
        <v>513</v>
      </c>
      <c r="AA194" s="19" t="s">
        <v>514</v>
      </c>
      <c r="AB194" s="19" t="s">
        <v>515</v>
      </c>
      <c r="AC194" s="19" t="s">
        <v>516</v>
      </c>
      <c r="AD194" s="19" t="s">
        <v>517</v>
      </c>
      <c r="AE194" s="19" t="s">
        <v>518</v>
      </c>
      <c r="AF194" s="19" t="s">
        <v>519</v>
      </c>
      <c r="AG194" s="19" t="s">
        <v>520</v>
      </c>
      <c r="AH194" s="19" t="s">
        <v>521</v>
      </c>
      <c r="AI194" s="19" t="s">
        <v>522</v>
      </c>
      <c r="AJ194" s="19" t="s">
        <v>523</v>
      </c>
      <c r="AK194" s="19" t="s">
        <v>524</v>
      </c>
      <c r="AL194" s="19">
        <v>130</v>
      </c>
      <c r="AM194" s="19">
        <v>131</v>
      </c>
      <c r="AN194" s="19">
        <v>132</v>
      </c>
      <c r="AO194" s="19">
        <v>133</v>
      </c>
      <c r="AP194" s="19">
        <v>134</v>
      </c>
      <c r="AQ194" s="19">
        <v>135</v>
      </c>
      <c r="AR194" s="19">
        <v>136</v>
      </c>
      <c r="AS194" s="19">
        <v>191</v>
      </c>
      <c r="AT194" s="19">
        <v>192</v>
      </c>
      <c r="AU194" s="19">
        <v>193</v>
      </c>
      <c r="AV194" s="19">
        <v>194</v>
      </c>
      <c r="AW194" s="19">
        <v>195</v>
      </c>
      <c r="AX194" s="19">
        <v>196</v>
      </c>
      <c r="AY194" s="19">
        <v>197</v>
      </c>
      <c r="AZ194" s="19">
        <v>198</v>
      </c>
      <c r="BA194" s="19">
        <v>199</v>
      </c>
      <c r="BB194" s="19" t="s">
        <v>525</v>
      </c>
      <c r="BC194" s="19">
        <v>0</v>
      </c>
      <c r="BD194" s="19">
        <v>0</v>
      </c>
      <c r="BE194" s="19">
        <v>0</v>
      </c>
      <c r="BF194" s="19">
        <v>0</v>
      </c>
      <c r="BG194" s="19">
        <v>0</v>
      </c>
      <c r="BH194" s="19">
        <v>0</v>
      </c>
      <c r="BI194" s="19">
        <v>0</v>
      </c>
      <c r="BJ194" s="19">
        <v>0</v>
      </c>
      <c r="BK194" s="19">
        <v>0</v>
      </c>
      <c r="BL194" s="19">
        <v>0</v>
      </c>
      <c r="BM194" s="19">
        <v>0</v>
      </c>
      <c r="BN194" s="19">
        <v>0</v>
      </c>
      <c r="BO194" s="19">
        <v>0</v>
      </c>
      <c r="BP194" s="19">
        <v>0</v>
      </c>
      <c r="BQ194" s="19">
        <v>0</v>
      </c>
      <c r="BR194" s="19">
        <v>0</v>
      </c>
      <c r="BS194" s="26" t="str">
        <f t="shared" si="81"/>
        <v>FFFF</v>
      </c>
      <c r="BT194" s="19">
        <v>0</v>
      </c>
      <c r="BU194" s="19">
        <v>0</v>
      </c>
      <c r="BV194" s="19">
        <v>0</v>
      </c>
      <c r="BW194" s="19">
        <v>0</v>
      </c>
      <c r="BX194" s="19">
        <v>0</v>
      </c>
      <c r="BY194" s="19">
        <v>0</v>
      </c>
      <c r="BZ194" s="19">
        <v>0</v>
      </c>
      <c r="CA194" s="18" t="str">
        <f t="shared" si="56"/>
        <v>05</v>
      </c>
      <c r="CB194" s="18" t="s">
        <v>25</v>
      </c>
      <c r="CC194" s="18">
        <f t="shared" ref="CC194:CC221" si="82">(LEN(CD194)/2)</f>
        <v>137</v>
      </c>
      <c r="CD194" s="16" t="str">
        <f t="shared" si="57"/>
        <v>7B010189AB012800650066006700680069006A006B006C006D006E00C900CA00CB00CC00CD00CE00CF00D000D100D2012D012E012F0130013101320133013401350136019101920193019401950196019701980199019A0000000000000000000000000000000000000000000000000000000000000000FFFF0000000000000000000000000000057D</v>
      </c>
      <c r="CE194" s="95">
        <v>193</v>
      </c>
      <c r="CF194" s="21"/>
      <c r="CG194" s="18" t="str">
        <f t="shared" si="58"/>
        <v>00</v>
      </c>
      <c r="CH194" s="18">
        <f t="shared" si="59"/>
        <v>0</v>
      </c>
      <c r="CI194" s="20"/>
      <c r="CJ194" s="21"/>
    </row>
    <row r="195" spans="1:88" ht="49.5">
      <c r="A195" s="27"/>
      <c r="B195" s="169">
        <v>121</v>
      </c>
      <c r="C195" s="105" t="s">
        <v>531</v>
      </c>
      <c r="D195" s="104" t="s">
        <v>738</v>
      </c>
      <c r="E195" s="16">
        <v>1</v>
      </c>
      <c r="F195" s="101" t="str">
        <f t="shared" si="67"/>
        <v>00000</v>
      </c>
      <c r="G195" s="25">
        <v>0</v>
      </c>
      <c r="H195" s="18" t="s">
        <v>18</v>
      </c>
      <c r="I195" s="18">
        <v>1</v>
      </c>
      <c r="J195" s="18">
        <v>1</v>
      </c>
      <c r="K195" s="18">
        <v>89</v>
      </c>
      <c r="L195" s="18" t="s">
        <v>530</v>
      </c>
      <c r="M195" s="18">
        <v>1</v>
      </c>
      <c r="N195" s="18">
        <v>28</v>
      </c>
      <c r="O195" s="19">
        <v>65</v>
      </c>
      <c r="P195" s="19">
        <v>66</v>
      </c>
      <c r="Q195" s="19">
        <v>67</v>
      </c>
      <c r="R195" s="19">
        <v>68</v>
      </c>
      <c r="S195" s="19">
        <v>69</v>
      </c>
      <c r="T195" s="19" t="s">
        <v>507</v>
      </c>
      <c r="U195" s="19" t="s">
        <v>508</v>
      </c>
      <c r="V195" s="19" t="s">
        <v>509</v>
      </c>
      <c r="W195" s="19" t="s">
        <v>510</v>
      </c>
      <c r="X195" s="19" t="s">
        <v>511</v>
      </c>
      <c r="Y195" s="19" t="s">
        <v>512</v>
      </c>
      <c r="Z195" s="19" t="s">
        <v>513</v>
      </c>
      <c r="AA195" s="19" t="s">
        <v>514</v>
      </c>
      <c r="AB195" s="19" t="s">
        <v>515</v>
      </c>
      <c r="AC195" s="19" t="s">
        <v>516</v>
      </c>
      <c r="AD195" s="19" t="s">
        <v>517</v>
      </c>
      <c r="AE195" s="19" t="s">
        <v>518</v>
      </c>
      <c r="AF195" s="19" t="s">
        <v>519</v>
      </c>
      <c r="AG195" s="19" t="s">
        <v>520</v>
      </c>
      <c r="AH195" s="19" t="s">
        <v>521</v>
      </c>
      <c r="AI195" s="19" t="s">
        <v>522</v>
      </c>
      <c r="AJ195" s="19" t="s">
        <v>523</v>
      </c>
      <c r="AK195" s="19" t="s">
        <v>524</v>
      </c>
      <c r="AL195" s="19">
        <v>130</v>
      </c>
      <c r="AM195" s="19">
        <v>131</v>
      </c>
      <c r="AN195" s="19">
        <v>132</v>
      </c>
      <c r="AO195" s="19">
        <v>133</v>
      </c>
      <c r="AP195" s="19">
        <v>134</v>
      </c>
      <c r="AQ195" s="19">
        <v>135</v>
      </c>
      <c r="AR195" s="19">
        <v>136</v>
      </c>
      <c r="AS195" s="19">
        <v>191</v>
      </c>
      <c r="AT195" s="19">
        <v>192</v>
      </c>
      <c r="AU195" s="19">
        <v>193</v>
      </c>
      <c r="AV195" s="19">
        <v>194</v>
      </c>
      <c r="AW195" s="19">
        <v>195</v>
      </c>
      <c r="AX195" s="19">
        <v>196</v>
      </c>
      <c r="AY195" s="19">
        <v>197</v>
      </c>
      <c r="AZ195" s="19">
        <v>198</v>
      </c>
      <c r="BA195" s="19">
        <v>199</v>
      </c>
      <c r="BB195" s="19" t="s">
        <v>525</v>
      </c>
      <c r="BC195" s="19">
        <v>0</v>
      </c>
      <c r="BD195" s="19">
        <v>0</v>
      </c>
      <c r="BE195" s="19">
        <v>0</v>
      </c>
      <c r="BF195" s="19">
        <v>0</v>
      </c>
      <c r="BG195" s="19">
        <v>0</v>
      </c>
      <c r="BH195" s="19">
        <v>0</v>
      </c>
      <c r="BI195" s="19">
        <v>0</v>
      </c>
      <c r="BJ195" s="19">
        <v>0</v>
      </c>
      <c r="BK195" s="19">
        <v>0</v>
      </c>
      <c r="BL195" s="19">
        <v>0</v>
      </c>
      <c r="BM195" s="19">
        <v>0</v>
      </c>
      <c r="BN195" s="19">
        <v>0</v>
      </c>
      <c r="BO195" s="19">
        <v>0</v>
      </c>
      <c r="BP195" s="19">
        <v>0</v>
      </c>
      <c r="BQ195" s="19">
        <v>0</v>
      </c>
      <c r="BR195" s="19">
        <v>0</v>
      </c>
      <c r="BS195" s="19">
        <v>0</v>
      </c>
      <c r="BT195" s="26">
        <f>G195</f>
        <v>0</v>
      </c>
      <c r="BU195" s="19">
        <v>0</v>
      </c>
      <c r="BV195" s="19">
        <v>0</v>
      </c>
      <c r="BW195" s="19">
        <v>0</v>
      </c>
      <c r="BX195" s="19">
        <v>0</v>
      </c>
      <c r="BY195" s="19">
        <v>0</v>
      </c>
      <c r="BZ195" s="19">
        <v>0</v>
      </c>
      <c r="CA195" s="18" t="str">
        <f t="shared" ref="CA195:CA221" si="83">TEXT(DEC2HEX(_xlfn.BITAND(SUM(
HEX2DEC(H195)+HEX2DEC(I195)+HEX2DEC(J195)+HEX2DEC(K195)+HEX2DEC(L195)+HEX2DEC(M195)+HEX2DEC(N195)+HEX2DEC(O195)+HEX2DEC(P195)+
HEX2DEC(Q195)+HEX2DEC(R195)+HEX2DEC(S195)+HEX2DEC(T195)+HEX2DEC(U195)+HEX2DEC(R195)+HEX2DEC(V195)+HEX2DEC(W195)+HEX2DEC(X195)+HEX2DEC(Y195)+HEX2DEC(Z195)+
HEX2DEC(AA195)+HEX2DEC(AB195)+HEX2DEC(AC195)+HEX2DEC(AD195)+HEX2DEC(AE195)+
HEX2DEC(AF195)+HEX2DEC(AG195)+HEX2DEC(AH195)+HEX2DEC(AI195)+HEX2DEC(AJ195)+HEX2DEC(AK195)+HEX2DEC(AL195)+HEX2DEC(AM195)+
HEX2DEC(AN195)+HEX2DEC(AO195)+HEX2DEC(AP195)+HEX2DEC(AQ195)+HEX2DEC(AR195)+HEX2DEC(AS195)+HEX2DEC(AT195)+
HEX2DEC(AU195)+HEX2DEC(AV195)+HEX2DEC(AW195)+HEX2DEC(AX195)+HEX2DEC(AY195)+HEX2DEC(AZ195)+HEX2DEC(BA195)+HEX2DEC(BB195)+HEX2DEC(BC195)+HEX2DEC(BD195)+HEX2DEC(BE195)+HEX2DEC(BF195)+HEX2DEC(BG195)+HEX2DEC(BH195)+HEX2DEC(BI195)+
HEX2DEC(BJ195)+HEX2DEC(BK195)+HEX2DEC(BL195)+HEX2DEC(BM195)+
HEX2DEC(BN195)+HEX2DEC(BO195)+HEX2DEC(BP195)+HEX2DEC(BQ195)+HEX2DEC(BR195)+HEX2DEC(BS195)+HEX2DEC(BT195)+
HEX2DEC(BU195)+HEX2DEC(BV195)+HEX2DEC(BW195)+HEX2DEC(BX195)+HEX2DEC(BY195)+HEX2DEC(BZ195)
),85)),"00")</f>
        <v>04</v>
      </c>
      <c r="CB195" s="18" t="s">
        <v>25</v>
      </c>
      <c r="CC195" s="18">
        <f t="shared" si="82"/>
        <v>137</v>
      </c>
      <c r="CD195" s="16" t="str">
        <f t="shared" ref="CD195:CD221" si="84">CONCATENATE(
TEXT(H195,"00"),TEXT(I195,"00"),TEXT(J195,"00"),TEXT(K195,"00"),TEXT(L195,"00"),
TEXT(M195,"00"),TEXT(N195,"00"),
TEXT(O195,"0000"),TEXT(P195,"0000"),TEXT(Q195,"0000"),TEXT(R195,"0000"),TEXT(S195,"0000"),
TEXT(T195,"0000"),TEXT(U195,"0000"),TEXT(V195,"0000"),TEXT(W195,"0000"),TEXT(X195,"0000"),
TEXT(Y195,"0000"),TEXT(Z195,"0000"),
TEXT(AA195,"0000"),TEXT(AB195,"0000"),TEXT(AC195,"0000"),TEXT(AD195,"0000"),TEXT(AE195,"0000"),
TEXT(AF195,"0000"),TEXT(AG195,"0000"),TEXT(AH195,"0000"),TEXT(AI195,"0000"),TEXT(AJ195,"0000"),
TEXT(AK195,"0000"),TEXT(AL195,"0000"),TEXT(AM195,"0000"),TEXT(AN195,"0000"),TEXT(AO195,"0000"),
TEXT(AP195,"0000"),TEXT(AQ195,"0000"),TEXT(AR195,"0000"),TEXT(AS195,"0000"),TEXT(AT195,"0000"),
TEXT(AU195,"0000"),TEXT(AV195,"0000"),TEXT(AW195,"0000"),TEXT(AX195,"0000"),TEXT(AY195,"0000"),TEXT(AZ195,"0000"),
TEXT(BA195,"0000"),TEXT(BB195,"0000"),TEXT(BC195,"0000"),TEXT(BD195,"0000"),TEXT(BE195,"0000"),
TEXT(BF195,"0000"),TEXT(BG195,"0000"),TEXT(BH195,"0000"),TEXT(BI195,"0000"),TEXT(BJ195,"0000"),
TEXT(BK195,"0000"),TEXT(BL195,"0000"),TEXT(BM195,"0000"),TEXT(BN195,"0000"),TEXT(BO195,"0000"),
TEXT(BP195,"0000"),TEXT(BQ195,"0000"),TEXT(BR195,"0000"),TEXT(BS195,"0000"),TEXT(BT195,"0000"),
TEXT(BU195,"0000"),TEXT(BV195,"0000"),TEXT(BW195,"0000"),TEXT(BX195,"0000"),TEXT(BY195,"0000"),
TEXT(BZ195,"0000"),
TEXT(CA195,"00"),TEXT(CB195,"00")
)</f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95" s="95">
        <v>194</v>
      </c>
      <c r="CF195" s="21"/>
      <c r="CG195" s="18" t="str">
        <f t="shared" ref="CG195:CG221" si="85">TEXT(DEC2HEX(_xlfn.BITAND(SUM(
HEX2DEC(MID(CF195, 1,2))+HEX2DEC(MID(CF195, 4,2))+
HEX2DEC(MID(CF195, 7,2))+HEX2DEC(MID(CF195,10,2))+
HEX2DEC(MID(CF195,13,2))+HEX2DEC(MID(CF195,16,2))+
HEX2DEC(MID(CF195,19,2))
),85)),"00")</f>
        <v>00</v>
      </c>
      <c r="CH195" s="18">
        <f t="shared" ref="CH195:CH221" si="86">(LEN(CF195)/3)</f>
        <v>0</v>
      </c>
      <c r="CI195" s="20"/>
      <c r="CJ195" s="21"/>
    </row>
    <row r="196" spans="1:88" ht="49.5">
      <c r="A196" s="27"/>
      <c r="B196" s="170"/>
      <c r="C196" s="167" t="s">
        <v>711</v>
      </c>
      <c r="D196" s="104"/>
      <c r="E196" s="16">
        <v>2</v>
      </c>
      <c r="F196" s="101" t="str">
        <f t="shared" si="67"/>
        <v>01516</v>
      </c>
      <c r="G196" s="25" t="s">
        <v>527</v>
      </c>
      <c r="H196" s="18" t="s">
        <v>18</v>
      </c>
      <c r="I196" s="18">
        <v>1</v>
      </c>
      <c r="J196" s="18">
        <v>1</v>
      </c>
      <c r="K196" s="18">
        <v>89</v>
      </c>
      <c r="L196" s="18" t="s">
        <v>530</v>
      </c>
      <c r="M196" s="18">
        <v>1</v>
      </c>
      <c r="N196" s="18">
        <v>28</v>
      </c>
      <c r="O196" s="19">
        <v>65</v>
      </c>
      <c r="P196" s="19">
        <v>66</v>
      </c>
      <c r="Q196" s="19">
        <v>67</v>
      </c>
      <c r="R196" s="19">
        <v>68</v>
      </c>
      <c r="S196" s="19">
        <v>69</v>
      </c>
      <c r="T196" s="19" t="s">
        <v>507</v>
      </c>
      <c r="U196" s="19" t="s">
        <v>508</v>
      </c>
      <c r="V196" s="19" t="s">
        <v>509</v>
      </c>
      <c r="W196" s="19" t="s">
        <v>510</v>
      </c>
      <c r="X196" s="19" t="s">
        <v>511</v>
      </c>
      <c r="Y196" s="19" t="s">
        <v>512</v>
      </c>
      <c r="Z196" s="19" t="s">
        <v>513</v>
      </c>
      <c r="AA196" s="19" t="s">
        <v>514</v>
      </c>
      <c r="AB196" s="19" t="s">
        <v>515</v>
      </c>
      <c r="AC196" s="19" t="s">
        <v>516</v>
      </c>
      <c r="AD196" s="19" t="s">
        <v>517</v>
      </c>
      <c r="AE196" s="19" t="s">
        <v>518</v>
      </c>
      <c r="AF196" s="19" t="s">
        <v>519</v>
      </c>
      <c r="AG196" s="19" t="s">
        <v>520</v>
      </c>
      <c r="AH196" s="19" t="s">
        <v>521</v>
      </c>
      <c r="AI196" s="19" t="s">
        <v>522</v>
      </c>
      <c r="AJ196" s="19" t="s">
        <v>523</v>
      </c>
      <c r="AK196" s="19" t="s">
        <v>524</v>
      </c>
      <c r="AL196" s="19">
        <v>130</v>
      </c>
      <c r="AM196" s="19">
        <v>131</v>
      </c>
      <c r="AN196" s="19">
        <v>132</v>
      </c>
      <c r="AO196" s="19">
        <v>133</v>
      </c>
      <c r="AP196" s="19">
        <v>134</v>
      </c>
      <c r="AQ196" s="19">
        <v>135</v>
      </c>
      <c r="AR196" s="19">
        <v>136</v>
      </c>
      <c r="AS196" s="19">
        <v>191</v>
      </c>
      <c r="AT196" s="19">
        <v>192</v>
      </c>
      <c r="AU196" s="19">
        <v>193</v>
      </c>
      <c r="AV196" s="19">
        <v>194</v>
      </c>
      <c r="AW196" s="19">
        <v>195</v>
      </c>
      <c r="AX196" s="19">
        <v>196</v>
      </c>
      <c r="AY196" s="19">
        <v>197</v>
      </c>
      <c r="AZ196" s="19">
        <v>198</v>
      </c>
      <c r="BA196" s="19">
        <v>199</v>
      </c>
      <c r="BB196" s="19" t="s">
        <v>525</v>
      </c>
      <c r="BC196" s="19">
        <v>0</v>
      </c>
      <c r="BD196" s="19">
        <v>0</v>
      </c>
      <c r="BE196" s="19">
        <v>0</v>
      </c>
      <c r="BF196" s="19">
        <v>0</v>
      </c>
      <c r="BG196" s="19">
        <v>0</v>
      </c>
      <c r="BH196" s="19">
        <v>0</v>
      </c>
      <c r="BI196" s="19">
        <v>0</v>
      </c>
      <c r="BJ196" s="19">
        <v>0</v>
      </c>
      <c r="BK196" s="19">
        <v>0</v>
      </c>
      <c r="BL196" s="19">
        <v>0</v>
      </c>
      <c r="BM196" s="19">
        <v>0</v>
      </c>
      <c r="BN196" s="19">
        <v>0</v>
      </c>
      <c r="BO196" s="19">
        <v>0</v>
      </c>
      <c r="BP196" s="19">
        <v>0</v>
      </c>
      <c r="BQ196" s="19">
        <v>0</v>
      </c>
      <c r="BR196" s="19">
        <v>0</v>
      </c>
      <c r="BS196" s="19">
        <v>0</v>
      </c>
      <c r="BT196" s="26" t="str">
        <f t="shared" ref="BT196:BT197" si="87">G196</f>
        <v>05EC</v>
      </c>
      <c r="BU196" s="19">
        <v>0</v>
      </c>
      <c r="BV196" s="19">
        <v>0</v>
      </c>
      <c r="BW196" s="19">
        <v>0</v>
      </c>
      <c r="BX196" s="19">
        <v>0</v>
      </c>
      <c r="BY196" s="19">
        <v>0</v>
      </c>
      <c r="BZ196" s="19">
        <v>0</v>
      </c>
      <c r="CA196" s="18" t="str">
        <f t="shared" si="83"/>
        <v>10</v>
      </c>
      <c r="CB196" s="18" t="s">
        <v>25</v>
      </c>
      <c r="CC196" s="18">
        <f t="shared" si="82"/>
        <v>137</v>
      </c>
      <c r="CD196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7B010189AB012800650066006700680069006A006B006C006D006E00C900CA00CB00CC00CD00CE00CF00D000D100D2012D012E012F0130013101320133013401350136019101920193019401950196019701980199019A0000000000000000000000000000000000000000000000000000000000000000000005EC000000000000000000000000107D</v>
      </c>
      <c r="CE196" s="95">
        <v>195</v>
      </c>
      <c r="CF196" s="21"/>
      <c r="CG196" s="18" t="str">
        <f t="shared" si="85"/>
        <v>00</v>
      </c>
      <c r="CH196" s="18">
        <f t="shared" si="86"/>
        <v>0</v>
      </c>
      <c r="CI196" s="20"/>
      <c r="CJ196" s="21"/>
    </row>
    <row r="197" spans="1:88" ht="49.5">
      <c r="A197" s="27"/>
      <c r="B197" s="171"/>
      <c r="C197" s="168"/>
      <c r="D197" s="104"/>
      <c r="E197" s="16">
        <v>3</v>
      </c>
      <c r="F197" s="101" t="str">
        <f t="shared" si="67"/>
        <v>65535</v>
      </c>
      <c r="G197" s="25" t="s">
        <v>72</v>
      </c>
      <c r="H197" s="18" t="s">
        <v>18</v>
      </c>
      <c r="I197" s="18">
        <v>1</v>
      </c>
      <c r="J197" s="18">
        <v>1</v>
      </c>
      <c r="K197" s="18">
        <v>89</v>
      </c>
      <c r="L197" s="18" t="s">
        <v>530</v>
      </c>
      <c r="M197" s="18">
        <v>1</v>
      </c>
      <c r="N197" s="18">
        <v>28</v>
      </c>
      <c r="O197" s="19">
        <v>65</v>
      </c>
      <c r="P197" s="19">
        <v>66</v>
      </c>
      <c r="Q197" s="19">
        <v>67</v>
      </c>
      <c r="R197" s="19">
        <v>68</v>
      </c>
      <c r="S197" s="19">
        <v>69</v>
      </c>
      <c r="T197" s="19" t="s">
        <v>507</v>
      </c>
      <c r="U197" s="19" t="s">
        <v>508</v>
      </c>
      <c r="V197" s="19" t="s">
        <v>509</v>
      </c>
      <c r="W197" s="19" t="s">
        <v>510</v>
      </c>
      <c r="X197" s="19" t="s">
        <v>511</v>
      </c>
      <c r="Y197" s="19" t="s">
        <v>512</v>
      </c>
      <c r="Z197" s="19" t="s">
        <v>513</v>
      </c>
      <c r="AA197" s="19" t="s">
        <v>514</v>
      </c>
      <c r="AB197" s="19" t="s">
        <v>515</v>
      </c>
      <c r="AC197" s="19" t="s">
        <v>516</v>
      </c>
      <c r="AD197" s="19" t="s">
        <v>517</v>
      </c>
      <c r="AE197" s="19" t="s">
        <v>518</v>
      </c>
      <c r="AF197" s="19" t="s">
        <v>519</v>
      </c>
      <c r="AG197" s="19" t="s">
        <v>520</v>
      </c>
      <c r="AH197" s="19" t="s">
        <v>521</v>
      </c>
      <c r="AI197" s="19" t="s">
        <v>522</v>
      </c>
      <c r="AJ197" s="19" t="s">
        <v>523</v>
      </c>
      <c r="AK197" s="19" t="s">
        <v>524</v>
      </c>
      <c r="AL197" s="19">
        <v>130</v>
      </c>
      <c r="AM197" s="19">
        <v>131</v>
      </c>
      <c r="AN197" s="19">
        <v>132</v>
      </c>
      <c r="AO197" s="19">
        <v>133</v>
      </c>
      <c r="AP197" s="19">
        <v>134</v>
      </c>
      <c r="AQ197" s="19">
        <v>135</v>
      </c>
      <c r="AR197" s="19">
        <v>136</v>
      </c>
      <c r="AS197" s="19">
        <v>191</v>
      </c>
      <c r="AT197" s="19">
        <v>192</v>
      </c>
      <c r="AU197" s="19">
        <v>193</v>
      </c>
      <c r="AV197" s="19">
        <v>194</v>
      </c>
      <c r="AW197" s="19">
        <v>195</v>
      </c>
      <c r="AX197" s="19">
        <v>196</v>
      </c>
      <c r="AY197" s="19">
        <v>197</v>
      </c>
      <c r="AZ197" s="19">
        <v>198</v>
      </c>
      <c r="BA197" s="19">
        <v>199</v>
      </c>
      <c r="BB197" s="19" t="s">
        <v>525</v>
      </c>
      <c r="BC197" s="19">
        <v>0</v>
      </c>
      <c r="BD197" s="19">
        <v>0</v>
      </c>
      <c r="BE197" s="19">
        <v>0</v>
      </c>
      <c r="BF197" s="19">
        <v>0</v>
      </c>
      <c r="BG197" s="19">
        <v>0</v>
      </c>
      <c r="BH197" s="19">
        <v>0</v>
      </c>
      <c r="BI197" s="19">
        <v>0</v>
      </c>
      <c r="BJ197" s="19">
        <v>0</v>
      </c>
      <c r="BK197" s="19">
        <v>0</v>
      </c>
      <c r="BL197" s="19">
        <v>0</v>
      </c>
      <c r="BM197" s="19">
        <v>0</v>
      </c>
      <c r="BN197" s="19">
        <v>0</v>
      </c>
      <c r="BO197" s="19">
        <v>0</v>
      </c>
      <c r="BP197" s="19">
        <v>0</v>
      </c>
      <c r="BQ197" s="19">
        <v>0</v>
      </c>
      <c r="BR197" s="19">
        <v>0</v>
      </c>
      <c r="BS197" s="19">
        <v>0</v>
      </c>
      <c r="BT197" s="26" t="str">
        <f t="shared" si="87"/>
        <v>FFFF</v>
      </c>
      <c r="BU197" s="19">
        <v>0</v>
      </c>
      <c r="BV197" s="19">
        <v>0</v>
      </c>
      <c r="BW197" s="19">
        <v>0</v>
      </c>
      <c r="BX197" s="19">
        <v>0</v>
      </c>
      <c r="BY197" s="19">
        <v>0</v>
      </c>
      <c r="BZ197" s="19">
        <v>0</v>
      </c>
      <c r="CA197" s="18" t="str">
        <f t="shared" si="83"/>
        <v>05</v>
      </c>
      <c r="CB197" s="18" t="s">
        <v>25</v>
      </c>
      <c r="CC197" s="18">
        <f t="shared" si="82"/>
        <v>137</v>
      </c>
      <c r="CD197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7B010189AB012800650066006700680069006A006B006C006D006E00C900CA00CB00CC00CD00CE00CF00D000D100D2012D012E012F0130013101320133013401350136019101920193019401950196019701980199019A00000000000000000000000000000000000000000000000000000000000000000000FFFF000000000000000000000000057D</v>
      </c>
      <c r="CE197" s="95">
        <v>196</v>
      </c>
      <c r="CF197" s="21"/>
      <c r="CG197" s="18" t="str">
        <f t="shared" si="85"/>
        <v>00</v>
      </c>
      <c r="CH197" s="18">
        <f t="shared" si="86"/>
        <v>0</v>
      </c>
      <c r="CI197" s="20"/>
      <c r="CJ197" s="21"/>
    </row>
    <row r="198" spans="1:88" ht="49.5">
      <c r="A198" s="27"/>
      <c r="B198" s="169">
        <v>123</v>
      </c>
      <c r="C198" s="105" t="s">
        <v>531</v>
      </c>
      <c r="D198" s="104" t="s">
        <v>738</v>
      </c>
      <c r="E198" s="16">
        <v>1</v>
      </c>
      <c r="F198" s="101" t="str">
        <f t="shared" si="67"/>
        <v>00000</v>
      </c>
      <c r="G198" s="25">
        <v>0</v>
      </c>
      <c r="H198" s="18" t="s">
        <v>18</v>
      </c>
      <c r="I198" s="18">
        <v>1</v>
      </c>
      <c r="J198" s="18">
        <v>1</v>
      </c>
      <c r="K198" s="18">
        <v>89</v>
      </c>
      <c r="L198" s="18" t="s">
        <v>530</v>
      </c>
      <c r="M198" s="18">
        <v>1</v>
      </c>
      <c r="N198" s="18">
        <v>28</v>
      </c>
      <c r="O198" s="19">
        <v>65</v>
      </c>
      <c r="P198" s="19">
        <v>66</v>
      </c>
      <c r="Q198" s="19">
        <v>67</v>
      </c>
      <c r="R198" s="19">
        <v>68</v>
      </c>
      <c r="S198" s="19">
        <v>69</v>
      </c>
      <c r="T198" s="19" t="s">
        <v>507</v>
      </c>
      <c r="U198" s="19" t="s">
        <v>508</v>
      </c>
      <c r="V198" s="19" t="s">
        <v>509</v>
      </c>
      <c r="W198" s="19" t="s">
        <v>510</v>
      </c>
      <c r="X198" s="19" t="s">
        <v>511</v>
      </c>
      <c r="Y198" s="19" t="s">
        <v>512</v>
      </c>
      <c r="Z198" s="19" t="s">
        <v>513</v>
      </c>
      <c r="AA198" s="19" t="s">
        <v>514</v>
      </c>
      <c r="AB198" s="19" t="s">
        <v>515</v>
      </c>
      <c r="AC198" s="19" t="s">
        <v>516</v>
      </c>
      <c r="AD198" s="19" t="s">
        <v>517</v>
      </c>
      <c r="AE198" s="19" t="s">
        <v>518</v>
      </c>
      <c r="AF198" s="19" t="s">
        <v>519</v>
      </c>
      <c r="AG198" s="19" t="s">
        <v>520</v>
      </c>
      <c r="AH198" s="19" t="s">
        <v>521</v>
      </c>
      <c r="AI198" s="19" t="s">
        <v>522</v>
      </c>
      <c r="AJ198" s="19" t="s">
        <v>523</v>
      </c>
      <c r="AK198" s="19" t="s">
        <v>524</v>
      </c>
      <c r="AL198" s="19">
        <v>130</v>
      </c>
      <c r="AM198" s="19">
        <v>131</v>
      </c>
      <c r="AN198" s="19">
        <v>132</v>
      </c>
      <c r="AO198" s="19">
        <v>133</v>
      </c>
      <c r="AP198" s="19">
        <v>134</v>
      </c>
      <c r="AQ198" s="19">
        <v>135</v>
      </c>
      <c r="AR198" s="19">
        <v>136</v>
      </c>
      <c r="AS198" s="19">
        <v>191</v>
      </c>
      <c r="AT198" s="19">
        <v>192</v>
      </c>
      <c r="AU198" s="19">
        <v>193</v>
      </c>
      <c r="AV198" s="19">
        <v>194</v>
      </c>
      <c r="AW198" s="19">
        <v>195</v>
      </c>
      <c r="AX198" s="19">
        <v>196</v>
      </c>
      <c r="AY198" s="19">
        <v>197</v>
      </c>
      <c r="AZ198" s="19">
        <v>198</v>
      </c>
      <c r="BA198" s="19">
        <v>199</v>
      </c>
      <c r="BB198" s="19" t="s">
        <v>525</v>
      </c>
      <c r="BC198" s="19">
        <v>0</v>
      </c>
      <c r="BD198" s="19">
        <v>0</v>
      </c>
      <c r="BE198" s="19">
        <v>0</v>
      </c>
      <c r="BF198" s="19">
        <v>0</v>
      </c>
      <c r="BG198" s="19">
        <v>0</v>
      </c>
      <c r="BH198" s="19">
        <v>0</v>
      </c>
      <c r="BI198" s="19">
        <v>0</v>
      </c>
      <c r="BJ198" s="19">
        <v>0</v>
      </c>
      <c r="BK198" s="19">
        <v>0</v>
      </c>
      <c r="BL198" s="19">
        <v>0</v>
      </c>
      <c r="BM198" s="19">
        <v>0</v>
      </c>
      <c r="BN198" s="19">
        <v>0</v>
      </c>
      <c r="BO198" s="19">
        <v>0</v>
      </c>
      <c r="BP198" s="19">
        <v>0</v>
      </c>
      <c r="BQ198" s="19">
        <v>0</v>
      </c>
      <c r="BR198" s="19">
        <v>0</v>
      </c>
      <c r="BS198" s="19">
        <v>0</v>
      </c>
      <c r="BT198" s="19">
        <v>0</v>
      </c>
      <c r="BU198" s="26">
        <f>G198</f>
        <v>0</v>
      </c>
      <c r="BV198" s="19">
        <v>0</v>
      </c>
      <c r="BW198" s="19">
        <v>0</v>
      </c>
      <c r="BX198" s="19">
        <v>0</v>
      </c>
      <c r="BY198" s="19">
        <v>0</v>
      </c>
      <c r="BZ198" s="19">
        <v>0</v>
      </c>
      <c r="CA198" s="18" t="str">
        <f t="shared" si="83"/>
        <v>04</v>
      </c>
      <c r="CB198" s="18" t="s">
        <v>25</v>
      </c>
      <c r="CC198" s="18">
        <f t="shared" si="82"/>
        <v>137</v>
      </c>
      <c r="CD198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198" s="95">
        <v>197</v>
      </c>
      <c r="CF198" s="21"/>
      <c r="CG198" s="18" t="str">
        <f t="shared" si="85"/>
        <v>00</v>
      </c>
      <c r="CH198" s="18">
        <f t="shared" si="86"/>
        <v>0</v>
      </c>
      <c r="CI198" s="20"/>
      <c r="CJ198" s="21"/>
    </row>
    <row r="199" spans="1:88" ht="49.5">
      <c r="A199" s="27"/>
      <c r="B199" s="170"/>
      <c r="C199" s="167" t="s">
        <v>711</v>
      </c>
      <c r="D199" s="104"/>
      <c r="E199" s="16">
        <v>2</v>
      </c>
      <c r="F199" s="101" t="str">
        <f t="shared" si="67"/>
        <v>01516</v>
      </c>
      <c r="G199" s="25" t="s">
        <v>527</v>
      </c>
      <c r="H199" s="18" t="s">
        <v>18</v>
      </c>
      <c r="I199" s="18">
        <v>1</v>
      </c>
      <c r="J199" s="18">
        <v>1</v>
      </c>
      <c r="K199" s="18">
        <v>89</v>
      </c>
      <c r="L199" s="18" t="s">
        <v>530</v>
      </c>
      <c r="M199" s="18">
        <v>1</v>
      </c>
      <c r="N199" s="18">
        <v>28</v>
      </c>
      <c r="O199" s="19">
        <v>65</v>
      </c>
      <c r="P199" s="19">
        <v>66</v>
      </c>
      <c r="Q199" s="19">
        <v>67</v>
      </c>
      <c r="R199" s="19">
        <v>68</v>
      </c>
      <c r="S199" s="19">
        <v>69</v>
      </c>
      <c r="T199" s="19" t="s">
        <v>507</v>
      </c>
      <c r="U199" s="19" t="s">
        <v>508</v>
      </c>
      <c r="V199" s="19" t="s">
        <v>509</v>
      </c>
      <c r="W199" s="19" t="s">
        <v>510</v>
      </c>
      <c r="X199" s="19" t="s">
        <v>511</v>
      </c>
      <c r="Y199" s="19" t="s">
        <v>512</v>
      </c>
      <c r="Z199" s="19" t="s">
        <v>513</v>
      </c>
      <c r="AA199" s="19" t="s">
        <v>514</v>
      </c>
      <c r="AB199" s="19" t="s">
        <v>515</v>
      </c>
      <c r="AC199" s="19" t="s">
        <v>516</v>
      </c>
      <c r="AD199" s="19" t="s">
        <v>517</v>
      </c>
      <c r="AE199" s="19" t="s">
        <v>518</v>
      </c>
      <c r="AF199" s="19" t="s">
        <v>519</v>
      </c>
      <c r="AG199" s="19" t="s">
        <v>520</v>
      </c>
      <c r="AH199" s="19" t="s">
        <v>521</v>
      </c>
      <c r="AI199" s="19" t="s">
        <v>522</v>
      </c>
      <c r="AJ199" s="19" t="s">
        <v>523</v>
      </c>
      <c r="AK199" s="19" t="s">
        <v>524</v>
      </c>
      <c r="AL199" s="19">
        <v>130</v>
      </c>
      <c r="AM199" s="19">
        <v>131</v>
      </c>
      <c r="AN199" s="19">
        <v>132</v>
      </c>
      <c r="AO199" s="19">
        <v>133</v>
      </c>
      <c r="AP199" s="19">
        <v>134</v>
      </c>
      <c r="AQ199" s="19">
        <v>135</v>
      </c>
      <c r="AR199" s="19">
        <v>136</v>
      </c>
      <c r="AS199" s="19">
        <v>191</v>
      </c>
      <c r="AT199" s="19">
        <v>192</v>
      </c>
      <c r="AU199" s="19">
        <v>193</v>
      </c>
      <c r="AV199" s="19">
        <v>194</v>
      </c>
      <c r="AW199" s="19">
        <v>195</v>
      </c>
      <c r="AX199" s="19">
        <v>196</v>
      </c>
      <c r="AY199" s="19">
        <v>197</v>
      </c>
      <c r="AZ199" s="19">
        <v>198</v>
      </c>
      <c r="BA199" s="19">
        <v>199</v>
      </c>
      <c r="BB199" s="19" t="s">
        <v>525</v>
      </c>
      <c r="BC199" s="19">
        <v>0</v>
      </c>
      <c r="BD199" s="19">
        <v>0</v>
      </c>
      <c r="BE199" s="19">
        <v>0</v>
      </c>
      <c r="BF199" s="19">
        <v>0</v>
      </c>
      <c r="BG199" s="19">
        <v>0</v>
      </c>
      <c r="BH199" s="19">
        <v>0</v>
      </c>
      <c r="BI199" s="19">
        <v>0</v>
      </c>
      <c r="BJ199" s="19">
        <v>0</v>
      </c>
      <c r="BK199" s="19">
        <v>0</v>
      </c>
      <c r="BL199" s="19">
        <v>0</v>
      </c>
      <c r="BM199" s="19">
        <v>0</v>
      </c>
      <c r="BN199" s="19">
        <v>0</v>
      </c>
      <c r="BO199" s="19">
        <v>0</v>
      </c>
      <c r="BP199" s="19">
        <v>0</v>
      </c>
      <c r="BQ199" s="19">
        <v>0</v>
      </c>
      <c r="BR199" s="19">
        <v>0</v>
      </c>
      <c r="BS199" s="19">
        <v>0</v>
      </c>
      <c r="BT199" s="19">
        <v>0</v>
      </c>
      <c r="BU199" s="26" t="str">
        <f t="shared" ref="BU199:BU200" si="88">G199</f>
        <v>05EC</v>
      </c>
      <c r="BV199" s="19">
        <v>0</v>
      </c>
      <c r="BW199" s="19">
        <v>0</v>
      </c>
      <c r="BX199" s="19">
        <v>0</v>
      </c>
      <c r="BY199" s="19">
        <v>0</v>
      </c>
      <c r="BZ199" s="19">
        <v>0</v>
      </c>
      <c r="CA199" s="18" t="str">
        <f t="shared" si="83"/>
        <v>10</v>
      </c>
      <c r="CB199" s="18" t="s">
        <v>25</v>
      </c>
      <c r="CC199" s="18">
        <f t="shared" si="82"/>
        <v>137</v>
      </c>
      <c r="CD199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7B010189AB012800650066006700680069006A006B006C006D006E00C900CA00CB00CC00CD00CE00CF00D000D100D2012D012E012F0130013101320133013401350136019101920193019401950196019701980199019A00000000000000000000000000000000000000000000000000000000000000000000000005EC00000000000000000000107D</v>
      </c>
      <c r="CE199" s="95">
        <v>198</v>
      </c>
      <c r="CF199" s="21"/>
      <c r="CG199" s="18" t="str">
        <f t="shared" si="85"/>
        <v>00</v>
      </c>
      <c r="CH199" s="18">
        <f t="shared" si="86"/>
        <v>0</v>
      </c>
      <c r="CI199" s="20"/>
      <c r="CJ199" s="21"/>
    </row>
    <row r="200" spans="1:88" ht="49.5">
      <c r="A200" s="27"/>
      <c r="B200" s="171"/>
      <c r="C200" s="168"/>
      <c r="D200" s="104"/>
      <c r="E200" s="16">
        <v>3</v>
      </c>
      <c r="F200" s="101" t="str">
        <f t="shared" si="67"/>
        <v>65535</v>
      </c>
      <c r="G200" s="25" t="s">
        <v>72</v>
      </c>
      <c r="H200" s="18" t="s">
        <v>18</v>
      </c>
      <c r="I200" s="18">
        <v>1</v>
      </c>
      <c r="J200" s="18">
        <v>1</v>
      </c>
      <c r="K200" s="18">
        <v>89</v>
      </c>
      <c r="L200" s="18" t="s">
        <v>530</v>
      </c>
      <c r="M200" s="18">
        <v>1</v>
      </c>
      <c r="N200" s="18">
        <v>28</v>
      </c>
      <c r="O200" s="19">
        <v>65</v>
      </c>
      <c r="P200" s="19">
        <v>66</v>
      </c>
      <c r="Q200" s="19">
        <v>67</v>
      </c>
      <c r="R200" s="19">
        <v>68</v>
      </c>
      <c r="S200" s="19">
        <v>69</v>
      </c>
      <c r="T200" s="19" t="s">
        <v>507</v>
      </c>
      <c r="U200" s="19" t="s">
        <v>508</v>
      </c>
      <c r="V200" s="19" t="s">
        <v>509</v>
      </c>
      <c r="W200" s="19" t="s">
        <v>510</v>
      </c>
      <c r="X200" s="19" t="s">
        <v>511</v>
      </c>
      <c r="Y200" s="19" t="s">
        <v>512</v>
      </c>
      <c r="Z200" s="19" t="s">
        <v>513</v>
      </c>
      <c r="AA200" s="19" t="s">
        <v>514</v>
      </c>
      <c r="AB200" s="19" t="s">
        <v>515</v>
      </c>
      <c r="AC200" s="19" t="s">
        <v>516</v>
      </c>
      <c r="AD200" s="19" t="s">
        <v>517</v>
      </c>
      <c r="AE200" s="19" t="s">
        <v>518</v>
      </c>
      <c r="AF200" s="19" t="s">
        <v>519</v>
      </c>
      <c r="AG200" s="19" t="s">
        <v>520</v>
      </c>
      <c r="AH200" s="19" t="s">
        <v>521</v>
      </c>
      <c r="AI200" s="19" t="s">
        <v>522</v>
      </c>
      <c r="AJ200" s="19" t="s">
        <v>523</v>
      </c>
      <c r="AK200" s="19" t="s">
        <v>524</v>
      </c>
      <c r="AL200" s="19">
        <v>130</v>
      </c>
      <c r="AM200" s="19">
        <v>131</v>
      </c>
      <c r="AN200" s="19">
        <v>132</v>
      </c>
      <c r="AO200" s="19">
        <v>133</v>
      </c>
      <c r="AP200" s="19">
        <v>134</v>
      </c>
      <c r="AQ200" s="19">
        <v>135</v>
      </c>
      <c r="AR200" s="19">
        <v>136</v>
      </c>
      <c r="AS200" s="19">
        <v>191</v>
      </c>
      <c r="AT200" s="19">
        <v>192</v>
      </c>
      <c r="AU200" s="19">
        <v>193</v>
      </c>
      <c r="AV200" s="19">
        <v>194</v>
      </c>
      <c r="AW200" s="19">
        <v>195</v>
      </c>
      <c r="AX200" s="19">
        <v>196</v>
      </c>
      <c r="AY200" s="19">
        <v>197</v>
      </c>
      <c r="AZ200" s="19">
        <v>198</v>
      </c>
      <c r="BA200" s="19">
        <v>199</v>
      </c>
      <c r="BB200" s="19" t="s">
        <v>525</v>
      </c>
      <c r="BC200" s="19">
        <v>0</v>
      </c>
      <c r="BD200" s="19">
        <v>0</v>
      </c>
      <c r="BE200" s="19">
        <v>0</v>
      </c>
      <c r="BF200" s="19">
        <v>0</v>
      </c>
      <c r="BG200" s="19">
        <v>0</v>
      </c>
      <c r="BH200" s="19">
        <v>0</v>
      </c>
      <c r="BI200" s="19">
        <v>0</v>
      </c>
      <c r="BJ200" s="19">
        <v>0</v>
      </c>
      <c r="BK200" s="19">
        <v>0</v>
      </c>
      <c r="BL200" s="19">
        <v>0</v>
      </c>
      <c r="BM200" s="19">
        <v>0</v>
      </c>
      <c r="BN200" s="19">
        <v>0</v>
      </c>
      <c r="BO200" s="19">
        <v>0</v>
      </c>
      <c r="BP200" s="19">
        <v>0</v>
      </c>
      <c r="BQ200" s="19">
        <v>0</v>
      </c>
      <c r="BR200" s="19">
        <v>0</v>
      </c>
      <c r="BS200" s="19">
        <v>0</v>
      </c>
      <c r="BT200" s="19">
        <v>0</v>
      </c>
      <c r="BU200" s="26" t="str">
        <f t="shared" si="88"/>
        <v>FFFF</v>
      </c>
      <c r="BV200" s="19">
        <v>0</v>
      </c>
      <c r="BW200" s="19">
        <v>0</v>
      </c>
      <c r="BX200" s="19">
        <v>0</v>
      </c>
      <c r="BY200" s="19">
        <v>0</v>
      </c>
      <c r="BZ200" s="19">
        <v>0</v>
      </c>
      <c r="CA200" s="18" t="str">
        <f t="shared" si="83"/>
        <v>05</v>
      </c>
      <c r="CB200" s="18" t="s">
        <v>25</v>
      </c>
      <c r="CC200" s="18">
        <f t="shared" si="82"/>
        <v>137</v>
      </c>
      <c r="CD200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7B010189AB012800650066006700680069006A006B006C006D006E00C900CA00CB00CC00CD00CE00CF00D000D100D2012D012E012F0130013101320133013401350136019101920193019401950196019701980199019A000000000000000000000000000000000000000000000000000000000000000000000000FFFF00000000000000000000057D</v>
      </c>
      <c r="CE200" s="95">
        <v>199</v>
      </c>
      <c r="CF200" s="21"/>
      <c r="CG200" s="18" t="str">
        <f t="shared" si="85"/>
        <v>00</v>
      </c>
      <c r="CH200" s="18">
        <f t="shared" si="86"/>
        <v>0</v>
      </c>
      <c r="CI200" s="20"/>
      <c r="CJ200" s="21"/>
    </row>
    <row r="201" spans="1:88" ht="49.5">
      <c r="A201" s="27"/>
      <c r="B201" s="169">
        <v>125</v>
      </c>
      <c r="C201" s="105" t="s">
        <v>531</v>
      </c>
      <c r="D201" s="104" t="s">
        <v>738</v>
      </c>
      <c r="E201" s="16">
        <v>1</v>
      </c>
      <c r="F201" s="101" t="str">
        <f t="shared" si="67"/>
        <v>00000</v>
      </c>
      <c r="G201" s="25">
        <v>0</v>
      </c>
      <c r="H201" s="18" t="s">
        <v>18</v>
      </c>
      <c r="I201" s="18">
        <v>1</v>
      </c>
      <c r="J201" s="18">
        <v>1</v>
      </c>
      <c r="K201" s="18">
        <v>89</v>
      </c>
      <c r="L201" s="18" t="s">
        <v>530</v>
      </c>
      <c r="M201" s="18">
        <v>1</v>
      </c>
      <c r="N201" s="18">
        <v>28</v>
      </c>
      <c r="O201" s="19">
        <v>65</v>
      </c>
      <c r="P201" s="19">
        <v>66</v>
      </c>
      <c r="Q201" s="19">
        <v>67</v>
      </c>
      <c r="R201" s="19">
        <v>68</v>
      </c>
      <c r="S201" s="19">
        <v>69</v>
      </c>
      <c r="T201" s="19" t="s">
        <v>507</v>
      </c>
      <c r="U201" s="19" t="s">
        <v>508</v>
      </c>
      <c r="V201" s="19" t="s">
        <v>509</v>
      </c>
      <c r="W201" s="19" t="s">
        <v>510</v>
      </c>
      <c r="X201" s="19" t="s">
        <v>511</v>
      </c>
      <c r="Y201" s="19" t="s">
        <v>512</v>
      </c>
      <c r="Z201" s="19" t="s">
        <v>513</v>
      </c>
      <c r="AA201" s="19" t="s">
        <v>514</v>
      </c>
      <c r="AB201" s="19" t="s">
        <v>515</v>
      </c>
      <c r="AC201" s="19" t="s">
        <v>516</v>
      </c>
      <c r="AD201" s="19" t="s">
        <v>517</v>
      </c>
      <c r="AE201" s="19" t="s">
        <v>518</v>
      </c>
      <c r="AF201" s="19" t="s">
        <v>519</v>
      </c>
      <c r="AG201" s="19" t="s">
        <v>520</v>
      </c>
      <c r="AH201" s="19" t="s">
        <v>521</v>
      </c>
      <c r="AI201" s="19" t="s">
        <v>522</v>
      </c>
      <c r="AJ201" s="19" t="s">
        <v>523</v>
      </c>
      <c r="AK201" s="19" t="s">
        <v>524</v>
      </c>
      <c r="AL201" s="19">
        <v>130</v>
      </c>
      <c r="AM201" s="19">
        <v>131</v>
      </c>
      <c r="AN201" s="19">
        <v>132</v>
      </c>
      <c r="AO201" s="19">
        <v>133</v>
      </c>
      <c r="AP201" s="19">
        <v>134</v>
      </c>
      <c r="AQ201" s="19">
        <v>135</v>
      </c>
      <c r="AR201" s="19">
        <v>136</v>
      </c>
      <c r="AS201" s="19">
        <v>191</v>
      </c>
      <c r="AT201" s="19">
        <v>192</v>
      </c>
      <c r="AU201" s="19">
        <v>193</v>
      </c>
      <c r="AV201" s="19">
        <v>194</v>
      </c>
      <c r="AW201" s="19">
        <v>195</v>
      </c>
      <c r="AX201" s="19">
        <v>196</v>
      </c>
      <c r="AY201" s="19">
        <v>197</v>
      </c>
      <c r="AZ201" s="19">
        <v>198</v>
      </c>
      <c r="BA201" s="19">
        <v>199</v>
      </c>
      <c r="BB201" s="19" t="s">
        <v>525</v>
      </c>
      <c r="BC201" s="19">
        <v>0</v>
      </c>
      <c r="BD201" s="19">
        <v>0</v>
      </c>
      <c r="BE201" s="19">
        <v>0</v>
      </c>
      <c r="BF201" s="19">
        <v>0</v>
      </c>
      <c r="BG201" s="19">
        <v>0</v>
      </c>
      <c r="BH201" s="19">
        <v>0</v>
      </c>
      <c r="BI201" s="19">
        <v>0</v>
      </c>
      <c r="BJ201" s="19">
        <v>0</v>
      </c>
      <c r="BK201" s="19">
        <v>0</v>
      </c>
      <c r="BL201" s="19">
        <v>0</v>
      </c>
      <c r="BM201" s="19">
        <v>0</v>
      </c>
      <c r="BN201" s="19">
        <v>0</v>
      </c>
      <c r="BO201" s="19">
        <v>0</v>
      </c>
      <c r="BP201" s="19">
        <v>0</v>
      </c>
      <c r="BQ201" s="19">
        <v>0</v>
      </c>
      <c r="BR201" s="19">
        <v>0</v>
      </c>
      <c r="BS201" s="19">
        <v>0</v>
      </c>
      <c r="BT201" s="19">
        <v>0</v>
      </c>
      <c r="BU201" s="19">
        <v>0</v>
      </c>
      <c r="BV201" s="26">
        <f>G201</f>
        <v>0</v>
      </c>
      <c r="BW201" s="19">
        <v>0</v>
      </c>
      <c r="BX201" s="19">
        <v>0</v>
      </c>
      <c r="BY201" s="19">
        <v>0</v>
      </c>
      <c r="BZ201" s="19">
        <v>0</v>
      </c>
      <c r="CA201" s="18" t="str">
        <f t="shared" si="83"/>
        <v>04</v>
      </c>
      <c r="CB201" s="18" t="s">
        <v>25</v>
      </c>
      <c r="CC201" s="18">
        <f t="shared" si="82"/>
        <v>137</v>
      </c>
      <c r="CD201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201" s="95">
        <v>200</v>
      </c>
      <c r="CF201" s="21"/>
      <c r="CG201" s="18" t="str">
        <f t="shared" si="85"/>
        <v>00</v>
      </c>
      <c r="CH201" s="18">
        <f t="shared" si="86"/>
        <v>0</v>
      </c>
      <c r="CI201" s="20"/>
      <c r="CJ201" s="21"/>
    </row>
    <row r="202" spans="1:88" ht="49.5">
      <c r="A202" s="27"/>
      <c r="B202" s="170"/>
      <c r="C202" s="167" t="s">
        <v>711</v>
      </c>
      <c r="D202" s="104"/>
      <c r="E202" s="16">
        <v>2</v>
      </c>
      <c r="F202" s="101" t="str">
        <f t="shared" si="67"/>
        <v>01516</v>
      </c>
      <c r="G202" s="25" t="s">
        <v>527</v>
      </c>
      <c r="H202" s="18" t="s">
        <v>18</v>
      </c>
      <c r="I202" s="18">
        <v>1</v>
      </c>
      <c r="J202" s="18">
        <v>1</v>
      </c>
      <c r="K202" s="18">
        <v>89</v>
      </c>
      <c r="L202" s="18" t="s">
        <v>530</v>
      </c>
      <c r="M202" s="18">
        <v>1</v>
      </c>
      <c r="N202" s="18">
        <v>28</v>
      </c>
      <c r="O202" s="19">
        <v>65</v>
      </c>
      <c r="P202" s="19">
        <v>66</v>
      </c>
      <c r="Q202" s="19">
        <v>67</v>
      </c>
      <c r="R202" s="19">
        <v>68</v>
      </c>
      <c r="S202" s="19">
        <v>69</v>
      </c>
      <c r="T202" s="19" t="s">
        <v>507</v>
      </c>
      <c r="U202" s="19" t="s">
        <v>508</v>
      </c>
      <c r="V202" s="19" t="s">
        <v>509</v>
      </c>
      <c r="W202" s="19" t="s">
        <v>510</v>
      </c>
      <c r="X202" s="19" t="s">
        <v>511</v>
      </c>
      <c r="Y202" s="19" t="s">
        <v>512</v>
      </c>
      <c r="Z202" s="19" t="s">
        <v>513</v>
      </c>
      <c r="AA202" s="19" t="s">
        <v>514</v>
      </c>
      <c r="AB202" s="19" t="s">
        <v>515</v>
      </c>
      <c r="AC202" s="19" t="s">
        <v>516</v>
      </c>
      <c r="AD202" s="19" t="s">
        <v>517</v>
      </c>
      <c r="AE202" s="19" t="s">
        <v>518</v>
      </c>
      <c r="AF202" s="19" t="s">
        <v>519</v>
      </c>
      <c r="AG202" s="19" t="s">
        <v>520</v>
      </c>
      <c r="AH202" s="19" t="s">
        <v>521</v>
      </c>
      <c r="AI202" s="19" t="s">
        <v>522</v>
      </c>
      <c r="AJ202" s="19" t="s">
        <v>523</v>
      </c>
      <c r="AK202" s="19" t="s">
        <v>524</v>
      </c>
      <c r="AL202" s="19">
        <v>130</v>
      </c>
      <c r="AM202" s="19">
        <v>131</v>
      </c>
      <c r="AN202" s="19">
        <v>132</v>
      </c>
      <c r="AO202" s="19">
        <v>133</v>
      </c>
      <c r="AP202" s="19">
        <v>134</v>
      </c>
      <c r="AQ202" s="19">
        <v>135</v>
      </c>
      <c r="AR202" s="19">
        <v>136</v>
      </c>
      <c r="AS202" s="19">
        <v>191</v>
      </c>
      <c r="AT202" s="19">
        <v>192</v>
      </c>
      <c r="AU202" s="19">
        <v>193</v>
      </c>
      <c r="AV202" s="19">
        <v>194</v>
      </c>
      <c r="AW202" s="19">
        <v>195</v>
      </c>
      <c r="AX202" s="19">
        <v>196</v>
      </c>
      <c r="AY202" s="19">
        <v>197</v>
      </c>
      <c r="AZ202" s="19">
        <v>198</v>
      </c>
      <c r="BA202" s="19">
        <v>199</v>
      </c>
      <c r="BB202" s="19" t="s">
        <v>525</v>
      </c>
      <c r="BC202" s="19">
        <v>0</v>
      </c>
      <c r="BD202" s="19">
        <v>0</v>
      </c>
      <c r="BE202" s="19">
        <v>0</v>
      </c>
      <c r="BF202" s="19">
        <v>0</v>
      </c>
      <c r="BG202" s="19">
        <v>0</v>
      </c>
      <c r="BH202" s="19">
        <v>0</v>
      </c>
      <c r="BI202" s="19">
        <v>0</v>
      </c>
      <c r="BJ202" s="19">
        <v>0</v>
      </c>
      <c r="BK202" s="19">
        <v>0</v>
      </c>
      <c r="BL202" s="19">
        <v>0</v>
      </c>
      <c r="BM202" s="19">
        <v>0</v>
      </c>
      <c r="BN202" s="19">
        <v>0</v>
      </c>
      <c r="BO202" s="19">
        <v>0</v>
      </c>
      <c r="BP202" s="19">
        <v>0</v>
      </c>
      <c r="BQ202" s="19">
        <v>0</v>
      </c>
      <c r="BR202" s="19">
        <v>0</v>
      </c>
      <c r="BS202" s="19">
        <v>0</v>
      </c>
      <c r="BT202" s="19">
        <v>0</v>
      </c>
      <c r="BU202" s="19">
        <v>0</v>
      </c>
      <c r="BV202" s="26" t="str">
        <f t="shared" ref="BV202:BV203" si="89">G202</f>
        <v>05EC</v>
      </c>
      <c r="BW202" s="19">
        <v>0</v>
      </c>
      <c r="BX202" s="19">
        <v>0</v>
      </c>
      <c r="BY202" s="19">
        <v>0</v>
      </c>
      <c r="BZ202" s="19">
        <v>0</v>
      </c>
      <c r="CA202" s="18" t="str">
        <f t="shared" si="83"/>
        <v>10</v>
      </c>
      <c r="CB202" s="18" t="s">
        <v>25</v>
      </c>
      <c r="CC202" s="18">
        <f t="shared" si="82"/>
        <v>137</v>
      </c>
      <c r="CD202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7B010189AB012800650066006700680069006A006B006C006D006E00C900CA00CB00CC00CD00CE00CF00D000D100D2012D012E012F0130013101320133013401350136019101920193019401950196019701980199019A000000000000000000000000000000000000000000000000000000000000000000000000000005EC0000000000000000107D</v>
      </c>
      <c r="CE202" s="95">
        <v>201</v>
      </c>
      <c r="CF202" s="21"/>
      <c r="CG202" s="18" t="str">
        <f t="shared" si="85"/>
        <v>00</v>
      </c>
      <c r="CH202" s="18">
        <f t="shared" si="86"/>
        <v>0</v>
      </c>
      <c r="CI202" s="20"/>
      <c r="CJ202" s="21"/>
    </row>
    <row r="203" spans="1:88" ht="49.5">
      <c r="A203" s="27"/>
      <c r="B203" s="171"/>
      <c r="C203" s="168"/>
      <c r="D203" s="104"/>
      <c r="E203" s="16">
        <v>3</v>
      </c>
      <c r="F203" s="101" t="str">
        <f t="shared" si="67"/>
        <v>65535</v>
      </c>
      <c r="G203" s="25" t="s">
        <v>72</v>
      </c>
      <c r="H203" s="18" t="s">
        <v>18</v>
      </c>
      <c r="I203" s="18">
        <v>1</v>
      </c>
      <c r="J203" s="18">
        <v>1</v>
      </c>
      <c r="K203" s="18">
        <v>89</v>
      </c>
      <c r="L203" s="18" t="s">
        <v>530</v>
      </c>
      <c r="M203" s="18">
        <v>1</v>
      </c>
      <c r="N203" s="18">
        <v>28</v>
      </c>
      <c r="O203" s="19">
        <v>65</v>
      </c>
      <c r="P203" s="19">
        <v>66</v>
      </c>
      <c r="Q203" s="19">
        <v>67</v>
      </c>
      <c r="R203" s="19">
        <v>68</v>
      </c>
      <c r="S203" s="19">
        <v>69</v>
      </c>
      <c r="T203" s="19" t="s">
        <v>507</v>
      </c>
      <c r="U203" s="19" t="s">
        <v>508</v>
      </c>
      <c r="V203" s="19" t="s">
        <v>509</v>
      </c>
      <c r="W203" s="19" t="s">
        <v>510</v>
      </c>
      <c r="X203" s="19" t="s">
        <v>511</v>
      </c>
      <c r="Y203" s="19" t="s">
        <v>512</v>
      </c>
      <c r="Z203" s="19" t="s">
        <v>513</v>
      </c>
      <c r="AA203" s="19" t="s">
        <v>514</v>
      </c>
      <c r="AB203" s="19" t="s">
        <v>515</v>
      </c>
      <c r="AC203" s="19" t="s">
        <v>516</v>
      </c>
      <c r="AD203" s="19" t="s">
        <v>517</v>
      </c>
      <c r="AE203" s="19" t="s">
        <v>518</v>
      </c>
      <c r="AF203" s="19" t="s">
        <v>519</v>
      </c>
      <c r="AG203" s="19" t="s">
        <v>520</v>
      </c>
      <c r="AH203" s="19" t="s">
        <v>521</v>
      </c>
      <c r="AI203" s="19" t="s">
        <v>522</v>
      </c>
      <c r="AJ203" s="19" t="s">
        <v>523</v>
      </c>
      <c r="AK203" s="19" t="s">
        <v>524</v>
      </c>
      <c r="AL203" s="19">
        <v>130</v>
      </c>
      <c r="AM203" s="19">
        <v>131</v>
      </c>
      <c r="AN203" s="19">
        <v>132</v>
      </c>
      <c r="AO203" s="19">
        <v>133</v>
      </c>
      <c r="AP203" s="19">
        <v>134</v>
      </c>
      <c r="AQ203" s="19">
        <v>135</v>
      </c>
      <c r="AR203" s="19">
        <v>136</v>
      </c>
      <c r="AS203" s="19">
        <v>191</v>
      </c>
      <c r="AT203" s="19">
        <v>192</v>
      </c>
      <c r="AU203" s="19">
        <v>193</v>
      </c>
      <c r="AV203" s="19">
        <v>194</v>
      </c>
      <c r="AW203" s="19">
        <v>195</v>
      </c>
      <c r="AX203" s="19">
        <v>196</v>
      </c>
      <c r="AY203" s="19">
        <v>197</v>
      </c>
      <c r="AZ203" s="19">
        <v>198</v>
      </c>
      <c r="BA203" s="19">
        <v>199</v>
      </c>
      <c r="BB203" s="19" t="s">
        <v>525</v>
      </c>
      <c r="BC203" s="19">
        <v>0</v>
      </c>
      <c r="BD203" s="19">
        <v>0</v>
      </c>
      <c r="BE203" s="19">
        <v>0</v>
      </c>
      <c r="BF203" s="19">
        <v>0</v>
      </c>
      <c r="BG203" s="19">
        <v>0</v>
      </c>
      <c r="BH203" s="19">
        <v>0</v>
      </c>
      <c r="BI203" s="19">
        <v>0</v>
      </c>
      <c r="BJ203" s="19">
        <v>0</v>
      </c>
      <c r="BK203" s="19">
        <v>0</v>
      </c>
      <c r="BL203" s="19">
        <v>0</v>
      </c>
      <c r="BM203" s="19">
        <v>0</v>
      </c>
      <c r="BN203" s="19">
        <v>0</v>
      </c>
      <c r="BO203" s="19">
        <v>0</v>
      </c>
      <c r="BP203" s="19">
        <v>0</v>
      </c>
      <c r="BQ203" s="19">
        <v>0</v>
      </c>
      <c r="BR203" s="19">
        <v>0</v>
      </c>
      <c r="BS203" s="19">
        <v>0</v>
      </c>
      <c r="BT203" s="19">
        <v>0</v>
      </c>
      <c r="BU203" s="19">
        <v>0</v>
      </c>
      <c r="BV203" s="26" t="str">
        <f t="shared" si="89"/>
        <v>FFFF</v>
      </c>
      <c r="BW203" s="19">
        <v>0</v>
      </c>
      <c r="BX203" s="19">
        <v>0</v>
      </c>
      <c r="BY203" s="19">
        <v>0</v>
      </c>
      <c r="BZ203" s="19">
        <v>0</v>
      </c>
      <c r="CA203" s="18" t="str">
        <f t="shared" si="83"/>
        <v>05</v>
      </c>
      <c r="CB203" s="18" t="s">
        <v>25</v>
      </c>
      <c r="CC203" s="18">
        <f t="shared" si="82"/>
        <v>137</v>
      </c>
      <c r="CD203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7B010189AB012800650066006700680069006A006B006C006D006E00C900CA00CB00CC00CD00CE00CF00D000D100D2012D012E012F0130013101320133013401350136019101920193019401950196019701980199019A0000000000000000000000000000000000000000000000000000000000000000000000000000FFFF0000000000000000057D</v>
      </c>
      <c r="CE203" s="95">
        <v>202</v>
      </c>
      <c r="CF203" s="21"/>
      <c r="CG203" s="18" t="str">
        <f t="shared" si="85"/>
        <v>00</v>
      </c>
      <c r="CH203" s="18">
        <f t="shared" si="86"/>
        <v>0</v>
      </c>
      <c r="CI203" s="20"/>
      <c r="CJ203" s="21"/>
    </row>
    <row r="204" spans="1:88" ht="49.5">
      <c r="A204" s="27"/>
      <c r="B204" s="169">
        <v>127</v>
      </c>
      <c r="C204" s="105" t="s">
        <v>531</v>
      </c>
      <c r="D204" s="104" t="s">
        <v>738</v>
      </c>
      <c r="E204" s="16">
        <v>1</v>
      </c>
      <c r="F204" s="101" t="str">
        <f t="shared" si="67"/>
        <v>00000</v>
      </c>
      <c r="G204" s="25">
        <v>0</v>
      </c>
      <c r="H204" s="18" t="s">
        <v>18</v>
      </c>
      <c r="I204" s="18">
        <v>1</v>
      </c>
      <c r="J204" s="18">
        <v>1</v>
      </c>
      <c r="K204" s="18">
        <v>89</v>
      </c>
      <c r="L204" s="18" t="s">
        <v>530</v>
      </c>
      <c r="M204" s="18">
        <v>1</v>
      </c>
      <c r="N204" s="18">
        <v>28</v>
      </c>
      <c r="O204" s="19">
        <v>65</v>
      </c>
      <c r="P204" s="19">
        <v>66</v>
      </c>
      <c r="Q204" s="19">
        <v>67</v>
      </c>
      <c r="R204" s="19">
        <v>68</v>
      </c>
      <c r="S204" s="19">
        <v>69</v>
      </c>
      <c r="T204" s="19" t="s">
        <v>507</v>
      </c>
      <c r="U204" s="19" t="s">
        <v>508</v>
      </c>
      <c r="V204" s="19" t="s">
        <v>509</v>
      </c>
      <c r="W204" s="19" t="s">
        <v>510</v>
      </c>
      <c r="X204" s="19" t="s">
        <v>511</v>
      </c>
      <c r="Y204" s="19" t="s">
        <v>512</v>
      </c>
      <c r="Z204" s="19" t="s">
        <v>513</v>
      </c>
      <c r="AA204" s="19" t="s">
        <v>514</v>
      </c>
      <c r="AB204" s="19" t="s">
        <v>515</v>
      </c>
      <c r="AC204" s="19" t="s">
        <v>516</v>
      </c>
      <c r="AD204" s="19" t="s">
        <v>517</v>
      </c>
      <c r="AE204" s="19" t="s">
        <v>518</v>
      </c>
      <c r="AF204" s="19" t="s">
        <v>519</v>
      </c>
      <c r="AG204" s="19" t="s">
        <v>520</v>
      </c>
      <c r="AH204" s="19" t="s">
        <v>521</v>
      </c>
      <c r="AI204" s="19" t="s">
        <v>522</v>
      </c>
      <c r="AJ204" s="19" t="s">
        <v>523</v>
      </c>
      <c r="AK204" s="19" t="s">
        <v>524</v>
      </c>
      <c r="AL204" s="19">
        <v>130</v>
      </c>
      <c r="AM204" s="19">
        <v>131</v>
      </c>
      <c r="AN204" s="19">
        <v>132</v>
      </c>
      <c r="AO204" s="19">
        <v>133</v>
      </c>
      <c r="AP204" s="19">
        <v>134</v>
      </c>
      <c r="AQ204" s="19">
        <v>135</v>
      </c>
      <c r="AR204" s="19">
        <v>136</v>
      </c>
      <c r="AS204" s="19">
        <v>191</v>
      </c>
      <c r="AT204" s="19">
        <v>192</v>
      </c>
      <c r="AU204" s="19">
        <v>193</v>
      </c>
      <c r="AV204" s="19">
        <v>194</v>
      </c>
      <c r="AW204" s="19">
        <v>195</v>
      </c>
      <c r="AX204" s="19">
        <v>196</v>
      </c>
      <c r="AY204" s="19">
        <v>197</v>
      </c>
      <c r="AZ204" s="19">
        <v>198</v>
      </c>
      <c r="BA204" s="19">
        <v>199</v>
      </c>
      <c r="BB204" s="19" t="s">
        <v>525</v>
      </c>
      <c r="BC204" s="19">
        <v>0</v>
      </c>
      <c r="BD204" s="19">
        <v>0</v>
      </c>
      <c r="BE204" s="19">
        <v>0</v>
      </c>
      <c r="BF204" s="19">
        <v>0</v>
      </c>
      <c r="BG204" s="19">
        <v>0</v>
      </c>
      <c r="BH204" s="19">
        <v>0</v>
      </c>
      <c r="BI204" s="19">
        <v>0</v>
      </c>
      <c r="BJ204" s="19">
        <v>0</v>
      </c>
      <c r="BK204" s="19">
        <v>0</v>
      </c>
      <c r="BL204" s="19">
        <v>0</v>
      </c>
      <c r="BM204" s="19">
        <v>0</v>
      </c>
      <c r="BN204" s="19">
        <v>0</v>
      </c>
      <c r="BO204" s="19">
        <v>0</v>
      </c>
      <c r="BP204" s="19">
        <v>0</v>
      </c>
      <c r="BQ204" s="19">
        <v>0</v>
      </c>
      <c r="BR204" s="19">
        <v>0</v>
      </c>
      <c r="BS204" s="19">
        <v>0</v>
      </c>
      <c r="BT204" s="19">
        <v>0</v>
      </c>
      <c r="BU204" s="19">
        <v>0</v>
      </c>
      <c r="BV204" s="19">
        <v>0</v>
      </c>
      <c r="BW204" s="26">
        <f>G204</f>
        <v>0</v>
      </c>
      <c r="BX204" s="19">
        <v>0</v>
      </c>
      <c r="BY204" s="19">
        <v>0</v>
      </c>
      <c r="BZ204" s="19">
        <v>0</v>
      </c>
      <c r="CA204" s="18" t="str">
        <f t="shared" si="83"/>
        <v>04</v>
      </c>
      <c r="CB204" s="18" t="s">
        <v>25</v>
      </c>
      <c r="CC204" s="18">
        <f t="shared" si="82"/>
        <v>137</v>
      </c>
      <c r="CD204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204" s="95">
        <v>203</v>
      </c>
      <c r="CF204" s="21"/>
      <c r="CG204" s="18" t="str">
        <f t="shared" si="85"/>
        <v>00</v>
      </c>
      <c r="CH204" s="18">
        <f t="shared" si="86"/>
        <v>0</v>
      </c>
      <c r="CI204" s="20"/>
      <c r="CJ204" s="21"/>
    </row>
    <row r="205" spans="1:88" ht="49.5">
      <c r="A205" s="27"/>
      <c r="B205" s="170"/>
      <c r="C205" s="167" t="s">
        <v>711</v>
      </c>
      <c r="D205" s="104"/>
      <c r="E205" s="16">
        <v>2</v>
      </c>
      <c r="F205" s="101" t="str">
        <f t="shared" si="67"/>
        <v>01516</v>
      </c>
      <c r="G205" s="25" t="s">
        <v>527</v>
      </c>
      <c r="H205" s="18" t="s">
        <v>18</v>
      </c>
      <c r="I205" s="18">
        <v>1</v>
      </c>
      <c r="J205" s="18">
        <v>1</v>
      </c>
      <c r="K205" s="18">
        <v>89</v>
      </c>
      <c r="L205" s="18" t="s">
        <v>530</v>
      </c>
      <c r="M205" s="18">
        <v>1</v>
      </c>
      <c r="N205" s="18">
        <v>28</v>
      </c>
      <c r="O205" s="19">
        <v>65</v>
      </c>
      <c r="P205" s="19">
        <v>66</v>
      </c>
      <c r="Q205" s="19">
        <v>67</v>
      </c>
      <c r="R205" s="19">
        <v>68</v>
      </c>
      <c r="S205" s="19">
        <v>69</v>
      </c>
      <c r="T205" s="19" t="s">
        <v>507</v>
      </c>
      <c r="U205" s="19" t="s">
        <v>508</v>
      </c>
      <c r="V205" s="19" t="s">
        <v>509</v>
      </c>
      <c r="W205" s="19" t="s">
        <v>510</v>
      </c>
      <c r="X205" s="19" t="s">
        <v>511</v>
      </c>
      <c r="Y205" s="19" t="s">
        <v>512</v>
      </c>
      <c r="Z205" s="19" t="s">
        <v>513</v>
      </c>
      <c r="AA205" s="19" t="s">
        <v>514</v>
      </c>
      <c r="AB205" s="19" t="s">
        <v>515</v>
      </c>
      <c r="AC205" s="19" t="s">
        <v>516</v>
      </c>
      <c r="AD205" s="19" t="s">
        <v>517</v>
      </c>
      <c r="AE205" s="19" t="s">
        <v>518</v>
      </c>
      <c r="AF205" s="19" t="s">
        <v>519</v>
      </c>
      <c r="AG205" s="19" t="s">
        <v>520</v>
      </c>
      <c r="AH205" s="19" t="s">
        <v>521</v>
      </c>
      <c r="AI205" s="19" t="s">
        <v>522</v>
      </c>
      <c r="AJ205" s="19" t="s">
        <v>523</v>
      </c>
      <c r="AK205" s="19" t="s">
        <v>524</v>
      </c>
      <c r="AL205" s="19">
        <v>130</v>
      </c>
      <c r="AM205" s="19">
        <v>131</v>
      </c>
      <c r="AN205" s="19">
        <v>132</v>
      </c>
      <c r="AO205" s="19">
        <v>133</v>
      </c>
      <c r="AP205" s="19">
        <v>134</v>
      </c>
      <c r="AQ205" s="19">
        <v>135</v>
      </c>
      <c r="AR205" s="19">
        <v>136</v>
      </c>
      <c r="AS205" s="19">
        <v>191</v>
      </c>
      <c r="AT205" s="19">
        <v>192</v>
      </c>
      <c r="AU205" s="19">
        <v>193</v>
      </c>
      <c r="AV205" s="19">
        <v>194</v>
      </c>
      <c r="AW205" s="19">
        <v>195</v>
      </c>
      <c r="AX205" s="19">
        <v>196</v>
      </c>
      <c r="AY205" s="19">
        <v>197</v>
      </c>
      <c r="AZ205" s="19">
        <v>198</v>
      </c>
      <c r="BA205" s="19">
        <v>199</v>
      </c>
      <c r="BB205" s="19" t="s">
        <v>525</v>
      </c>
      <c r="BC205" s="19">
        <v>0</v>
      </c>
      <c r="BD205" s="19">
        <v>0</v>
      </c>
      <c r="BE205" s="19">
        <v>0</v>
      </c>
      <c r="BF205" s="19">
        <v>0</v>
      </c>
      <c r="BG205" s="19">
        <v>0</v>
      </c>
      <c r="BH205" s="19">
        <v>0</v>
      </c>
      <c r="BI205" s="19">
        <v>0</v>
      </c>
      <c r="BJ205" s="19">
        <v>0</v>
      </c>
      <c r="BK205" s="19">
        <v>0</v>
      </c>
      <c r="BL205" s="19">
        <v>0</v>
      </c>
      <c r="BM205" s="19">
        <v>0</v>
      </c>
      <c r="BN205" s="19">
        <v>0</v>
      </c>
      <c r="BO205" s="19">
        <v>0</v>
      </c>
      <c r="BP205" s="19">
        <v>0</v>
      </c>
      <c r="BQ205" s="19">
        <v>0</v>
      </c>
      <c r="BR205" s="19">
        <v>0</v>
      </c>
      <c r="BS205" s="19">
        <v>0</v>
      </c>
      <c r="BT205" s="19">
        <v>0</v>
      </c>
      <c r="BU205" s="19">
        <v>0</v>
      </c>
      <c r="BV205" s="19">
        <v>0</v>
      </c>
      <c r="BW205" s="26" t="str">
        <f t="shared" ref="BW205:BW206" si="90">G205</f>
        <v>05EC</v>
      </c>
      <c r="BX205" s="19">
        <v>0</v>
      </c>
      <c r="BY205" s="19">
        <v>0</v>
      </c>
      <c r="BZ205" s="19">
        <v>0</v>
      </c>
      <c r="CA205" s="18" t="str">
        <f t="shared" si="83"/>
        <v>10</v>
      </c>
      <c r="CB205" s="18" t="s">
        <v>25</v>
      </c>
      <c r="CC205" s="18">
        <f t="shared" si="82"/>
        <v>137</v>
      </c>
      <c r="CD205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7B010189AB012800650066006700680069006A006B006C006D006E00C900CA00CB00CC00CD00CE00CF00D000D100D2012D012E012F0130013101320133013401350136019101920193019401950196019701980199019A0000000000000000000000000000000000000000000000000000000000000000000000000000000005EC000000000000107D</v>
      </c>
      <c r="CE205" s="95">
        <v>204</v>
      </c>
      <c r="CF205" s="21"/>
      <c r="CG205" s="18" t="str">
        <f t="shared" si="85"/>
        <v>00</v>
      </c>
      <c r="CH205" s="18">
        <f t="shared" si="86"/>
        <v>0</v>
      </c>
      <c r="CI205" s="20"/>
      <c r="CJ205" s="21"/>
    </row>
    <row r="206" spans="1:88" ht="49.5">
      <c r="A206" s="27"/>
      <c r="B206" s="171"/>
      <c r="C206" s="168"/>
      <c r="D206" s="104"/>
      <c r="E206" s="16">
        <v>3</v>
      </c>
      <c r="F206" s="101" t="str">
        <f t="shared" si="67"/>
        <v>65535</v>
      </c>
      <c r="G206" s="25" t="s">
        <v>72</v>
      </c>
      <c r="H206" s="18" t="s">
        <v>18</v>
      </c>
      <c r="I206" s="18">
        <v>1</v>
      </c>
      <c r="J206" s="18">
        <v>1</v>
      </c>
      <c r="K206" s="18">
        <v>89</v>
      </c>
      <c r="L206" s="18" t="s">
        <v>530</v>
      </c>
      <c r="M206" s="18">
        <v>1</v>
      </c>
      <c r="N206" s="18">
        <v>28</v>
      </c>
      <c r="O206" s="19">
        <v>65</v>
      </c>
      <c r="P206" s="19">
        <v>66</v>
      </c>
      <c r="Q206" s="19">
        <v>67</v>
      </c>
      <c r="R206" s="19">
        <v>68</v>
      </c>
      <c r="S206" s="19">
        <v>69</v>
      </c>
      <c r="T206" s="19" t="s">
        <v>507</v>
      </c>
      <c r="U206" s="19" t="s">
        <v>508</v>
      </c>
      <c r="V206" s="19" t="s">
        <v>509</v>
      </c>
      <c r="W206" s="19" t="s">
        <v>510</v>
      </c>
      <c r="X206" s="19" t="s">
        <v>511</v>
      </c>
      <c r="Y206" s="19" t="s">
        <v>512</v>
      </c>
      <c r="Z206" s="19" t="s">
        <v>513</v>
      </c>
      <c r="AA206" s="19" t="s">
        <v>514</v>
      </c>
      <c r="AB206" s="19" t="s">
        <v>515</v>
      </c>
      <c r="AC206" s="19" t="s">
        <v>516</v>
      </c>
      <c r="AD206" s="19" t="s">
        <v>517</v>
      </c>
      <c r="AE206" s="19" t="s">
        <v>518</v>
      </c>
      <c r="AF206" s="19" t="s">
        <v>519</v>
      </c>
      <c r="AG206" s="19" t="s">
        <v>520</v>
      </c>
      <c r="AH206" s="19" t="s">
        <v>521</v>
      </c>
      <c r="AI206" s="19" t="s">
        <v>522</v>
      </c>
      <c r="AJ206" s="19" t="s">
        <v>523</v>
      </c>
      <c r="AK206" s="19" t="s">
        <v>524</v>
      </c>
      <c r="AL206" s="19">
        <v>130</v>
      </c>
      <c r="AM206" s="19">
        <v>131</v>
      </c>
      <c r="AN206" s="19">
        <v>132</v>
      </c>
      <c r="AO206" s="19">
        <v>133</v>
      </c>
      <c r="AP206" s="19">
        <v>134</v>
      </c>
      <c r="AQ206" s="19">
        <v>135</v>
      </c>
      <c r="AR206" s="19">
        <v>136</v>
      </c>
      <c r="AS206" s="19">
        <v>191</v>
      </c>
      <c r="AT206" s="19">
        <v>192</v>
      </c>
      <c r="AU206" s="19">
        <v>193</v>
      </c>
      <c r="AV206" s="19">
        <v>194</v>
      </c>
      <c r="AW206" s="19">
        <v>195</v>
      </c>
      <c r="AX206" s="19">
        <v>196</v>
      </c>
      <c r="AY206" s="19">
        <v>197</v>
      </c>
      <c r="AZ206" s="19">
        <v>198</v>
      </c>
      <c r="BA206" s="19">
        <v>199</v>
      </c>
      <c r="BB206" s="19" t="s">
        <v>525</v>
      </c>
      <c r="BC206" s="19">
        <v>0</v>
      </c>
      <c r="BD206" s="19">
        <v>0</v>
      </c>
      <c r="BE206" s="19">
        <v>0</v>
      </c>
      <c r="BF206" s="19">
        <v>0</v>
      </c>
      <c r="BG206" s="19">
        <v>0</v>
      </c>
      <c r="BH206" s="19">
        <v>0</v>
      </c>
      <c r="BI206" s="19">
        <v>0</v>
      </c>
      <c r="BJ206" s="19">
        <v>0</v>
      </c>
      <c r="BK206" s="19">
        <v>0</v>
      </c>
      <c r="BL206" s="19">
        <v>0</v>
      </c>
      <c r="BM206" s="19">
        <v>0</v>
      </c>
      <c r="BN206" s="19">
        <v>0</v>
      </c>
      <c r="BO206" s="19">
        <v>0</v>
      </c>
      <c r="BP206" s="19">
        <v>0</v>
      </c>
      <c r="BQ206" s="19">
        <v>0</v>
      </c>
      <c r="BR206" s="19">
        <v>0</v>
      </c>
      <c r="BS206" s="19">
        <v>0</v>
      </c>
      <c r="BT206" s="19">
        <v>0</v>
      </c>
      <c r="BU206" s="19">
        <v>0</v>
      </c>
      <c r="BV206" s="19">
        <v>0</v>
      </c>
      <c r="BW206" s="26" t="str">
        <f t="shared" si="90"/>
        <v>FFFF</v>
      </c>
      <c r="BX206" s="19">
        <v>0</v>
      </c>
      <c r="BY206" s="19">
        <v>0</v>
      </c>
      <c r="BZ206" s="19">
        <v>0</v>
      </c>
      <c r="CA206" s="18" t="str">
        <f t="shared" si="83"/>
        <v>05</v>
      </c>
      <c r="CB206" s="18" t="s">
        <v>25</v>
      </c>
      <c r="CC206" s="18">
        <f t="shared" si="82"/>
        <v>137</v>
      </c>
      <c r="CD206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7B010189AB012800650066006700680069006A006B006C006D006E00C900CA00CB00CC00CD00CE00CF00D000D100D2012D012E012F0130013101320133013401350136019101920193019401950196019701980199019A00000000000000000000000000000000000000000000000000000000000000000000000000000000FFFF000000000000057D</v>
      </c>
      <c r="CE206" s="95">
        <v>205</v>
      </c>
      <c r="CF206" s="21"/>
      <c r="CG206" s="18" t="str">
        <f t="shared" si="85"/>
        <v>00</v>
      </c>
      <c r="CH206" s="18">
        <f t="shared" si="86"/>
        <v>0</v>
      </c>
      <c r="CI206" s="20"/>
      <c r="CJ206" s="21"/>
    </row>
    <row r="207" spans="1:88" ht="49.5">
      <c r="A207" s="27"/>
      <c r="B207" s="169">
        <v>129</v>
      </c>
      <c r="C207" s="105" t="s">
        <v>531</v>
      </c>
      <c r="D207" s="104" t="s">
        <v>738</v>
      </c>
      <c r="E207" s="16">
        <v>1</v>
      </c>
      <c r="F207" s="101" t="str">
        <f t="shared" si="67"/>
        <v>00000</v>
      </c>
      <c r="G207" s="25">
        <v>0</v>
      </c>
      <c r="H207" s="18" t="s">
        <v>18</v>
      </c>
      <c r="I207" s="18">
        <v>1</v>
      </c>
      <c r="J207" s="18">
        <v>1</v>
      </c>
      <c r="K207" s="18">
        <v>89</v>
      </c>
      <c r="L207" s="18" t="s">
        <v>530</v>
      </c>
      <c r="M207" s="18">
        <v>1</v>
      </c>
      <c r="N207" s="18">
        <v>28</v>
      </c>
      <c r="O207" s="19">
        <v>65</v>
      </c>
      <c r="P207" s="19">
        <v>66</v>
      </c>
      <c r="Q207" s="19">
        <v>67</v>
      </c>
      <c r="R207" s="19">
        <v>68</v>
      </c>
      <c r="S207" s="19">
        <v>69</v>
      </c>
      <c r="T207" s="19" t="s">
        <v>507</v>
      </c>
      <c r="U207" s="19" t="s">
        <v>508</v>
      </c>
      <c r="V207" s="19" t="s">
        <v>509</v>
      </c>
      <c r="W207" s="19" t="s">
        <v>510</v>
      </c>
      <c r="X207" s="19" t="s">
        <v>511</v>
      </c>
      <c r="Y207" s="19" t="s">
        <v>512</v>
      </c>
      <c r="Z207" s="19" t="s">
        <v>513</v>
      </c>
      <c r="AA207" s="19" t="s">
        <v>514</v>
      </c>
      <c r="AB207" s="19" t="s">
        <v>515</v>
      </c>
      <c r="AC207" s="19" t="s">
        <v>516</v>
      </c>
      <c r="AD207" s="19" t="s">
        <v>517</v>
      </c>
      <c r="AE207" s="19" t="s">
        <v>518</v>
      </c>
      <c r="AF207" s="19" t="s">
        <v>519</v>
      </c>
      <c r="AG207" s="19" t="s">
        <v>520</v>
      </c>
      <c r="AH207" s="19" t="s">
        <v>521</v>
      </c>
      <c r="AI207" s="19" t="s">
        <v>522</v>
      </c>
      <c r="AJ207" s="19" t="s">
        <v>523</v>
      </c>
      <c r="AK207" s="19" t="s">
        <v>524</v>
      </c>
      <c r="AL207" s="19">
        <v>130</v>
      </c>
      <c r="AM207" s="19">
        <v>131</v>
      </c>
      <c r="AN207" s="19">
        <v>132</v>
      </c>
      <c r="AO207" s="19">
        <v>133</v>
      </c>
      <c r="AP207" s="19">
        <v>134</v>
      </c>
      <c r="AQ207" s="19">
        <v>135</v>
      </c>
      <c r="AR207" s="19">
        <v>136</v>
      </c>
      <c r="AS207" s="19">
        <v>191</v>
      </c>
      <c r="AT207" s="19">
        <v>192</v>
      </c>
      <c r="AU207" s="19">
        <v>193</v>
      </c>
      <c r="AV207" s="19">
        <v>194</v>
      </c>
      <c r="AW207" s="19">
        <v>195</v>
      </c>
      <c r="AX207" s="19">
        <v>196</v>
      </c>
      <c r="AY207" s="19">
        <v>197</v>
      </c>
      <c r="AZ207" s="19">
        <v>198</v>
      </c>
      <c r="BA207" s="19">
        <v>199</v>
      </c>
      <c r="BB207" s="19" t="s">
        <v>525</v>
      </c>
      <c r="BC207" s="19">
        <v>0</v>
      </c>
      <c r="BD207" s="19">
        <v>0</v>
      </c>
      <c r="BE207" s="19">
        <v>0</v>
      </c>
      <c r="BF207" s="19">
        <v>0</v>
      </c>
      <c r="BG207" s="19">
        <v>0</v>
      </c>
      <c r="BH207" s="19">
        <v>0</v>
      </c>
      <c r="BI207" s="19">
        <v>0</v>
      </c>
      <c r="BJ207" s="19">
        <v>0</v>
      </c>
      <c r="BK207" s="19">
        <v>0</v>
      </c>
      <c r="BL207" s="19">
        <v>0</v>
      </c>
      <c r="BM207" s="19">
        <v>0</v>
      </c>
      <c r="BN207" s="19">
        <v>0</v>
      </c>
      <c r="BO207" s="19">
        <v>0</v>
      </c>
      <c r="BP207" s="19">
        <v>0</v>
      </c>
      <c r="BQ207" s="19">
        <v>0</v>
      </c>
      <c r="BR207" s="19">
        <v>0</v>
      </c>
      <c r="BS207" s="19">
        <v>0</v>
      </c>
      <c r="BT207" s="19">
        <v>0</v>
      </c>
      <c r="BU207" s="19">
        <v>0</v>
      </c>
      <c r="BV207" s="19">
        <v>0</v>
      </c>
      <c r="BW207" s="19">
        <v>0</v>
      </c>
      <c r="BX207" s="26">
        <f>G207</f>
        <v>0</v>
      </c>
      <c r="BY207" s="19">
        <v>0</v>
      </c>
      <c r="BZ207" s="19">
        <v>0</v>
      </c>
      <c r="CA207" s="18" t="str">
        <f t="shared" si="83"/>
        <v>04</v>
      </c>
      <c r="CB207" s="18" t="s">
        <v>25</v>
      </c>
      <c r="CC207" s="18">
        <f t="shared" si="82"/>
        <v>137</v>
      </c>
      <c r="CD207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207" s="95">
        <v>206</v>
      </c>
      <c r="CF207" s="21"/>
      <c r="CG207" s="18" t="str">
        <f t="shared" si="85"/>
        <v>00</v>
      </c>
      <c r="CH207" s="18">
        <f t="shared" si="86"/>
        <v>0</v>
      </c>
      <c r="CI207" s="20"/>
      <c r="CJ207" s="21"/>
    </row>
    <row r="208" spans="1:88" ht="49.5">
      <c r="A208" s="27"/>
      <c r="B208" s="170"/>
      <c r="C208" s="167" t="s">
        <v>711</v>
      </c>
      <c r="D208" s="104"/>
      <c r="E208" s="16">
        <v>2</v>
      </c>
      <c r="F208" s="101" t="str">
        <f t="shared" si="67"/>
        <v>01516</v>
      </c>
      <c r="G208" s="25" t="s">
        <v>527</v>
      </c>
      <c r="H208" s="18" t="s">
        <v>18</v>
      </c>
      <c r="I208" s="18">
        <v>1</v>
      </c>
      <c r="J208" s="18">
        <v>1</v>
      </c>
      <c r="K208" s="18">
        <v>89</v>
      </c>
      <c r="L208" s="18" t="s">
        <v>530</v>
      </c>
      <c r="M208" s="18">
        <v>1</v>
      </c>
      <c r="N208" s="18">
        <v>28</v>
      </c>
      <c r="O208" s="19">
        <v>65</v>
      </c>
      <c r="P208" s="19">
        <v>66</v>
      </c>
      <c r="Q208" s="19">
        <v>67</v>
      </c>
      <c r="R208" s="19">
        <v>68</v>
      </c>
      <c r="S208" s="19">
        <v>69</v>
      </c>
      <c r="T208" s="19" t="s">
        <v>507</v>
      </c>
      <c r="U208" s="19" t="s">
        <v>508</v>
      </c>
      <c r="V208" s="19" t="s">
        <v>509</v>
      </c>
      <c r="W208" s="19" t="s">
        <v>510</v>
      </c>
      <c r="X208" s="19" t="s">
        <v>511</v>
      </c>
      <c r="Y208" s="19" t="s">
        <v>512</v>
      </c>
      <c r="Z208" s="19" t="s">
        <v>513</v>
      </c>
      <c r="AA208" s="19" t="s">
        <v>514</v>
      </c>
      <c r="AB208" s="19" t="s">
        <v>515</v>
      </c>
      <c r="AC208" s="19" t="s">
        <v>516</v>
      </c>
      <c r="AD208" s="19" t="s">
        <v>517</v>
      </c>
      <c r="AE208" s="19" t="s">
        <v>518</v>
      </c>
      <c r="AF208" s="19" t="s">
        <v>519</v>
      </c>
      <c r="AG208" s="19" t="s">
        <v>520</v>
      </c>
      <c r="AH208" s="19" t="s">
        <v>521</v>
      </c>
      <c r="AI208" s="19" t="s">
        <v>522</v>
      </c>
      <c r="AJ208" s="19" t="s">
        <v>523</v>
      </c>
      <c r="AK208" s="19" t="s">
        <v>524</v>
      </c>
      <c r="AL208" s="19">
        <v>130</v>
      </c>
      <c r="AM208" s="19">
        <v>131</v>
      </c>
      <c r="AN208" s="19">
        <v>132</v>
      </c>
      <c r="AO208" s="19">
        <v>133</v>
      </c>
      <c r="AP208" s="19">
        <v>134</v>
      </c>
      <c r="AQ208" s="19">
        <v>135</v>
      </c>
      <c r="AR208" s="19">
        <v>136</v>
      </c>
      <c r="AS208" s="19">
        <v>191</v>
      </c>
      <c r="AT208" s="19">
        <v>192</v>
      </c>
      <c r="AU208" s="19">
        <v>193</v>
      </c>
      <c r="AV208" s="19">
        <v>194</v>
      </c>
      <c r="AW208" s="19">
        <v>195</v>
      </c>
      <c r="AX208" s="19">
        <v>196</v>
      </c>
      <c r="AY208" s="19">
        <v>197</v>
      </c>
      <c r="AZ208" s="19">
        <v>198</v>
      </c>
      <c r="BA208" s="19">
        <v>199</v>
      </c>
      <c r="BB208" s="19" t="s">
        <v>525</v>
      </c>
      <c r="BC208" s="19">
        <v>0</v>
      </c>
      <c r="BD208" s="19">
        <v>0</v>
      </c>
      <c r="BE208" s="19">
        <v>0</v>
      </c>
      <c r="BF208" s="19">
        <v>0</v>
      </c>
      <c r="BG208" s="19">
        <v>0</v>
      </c>
      <c r="BH208" s="19">
        <v>0</v>
      </c>
      <c r="BI208" s="19">
        <v>0</v>
      </c>
      <c r="BJ208" s="19">
        <v>0</v>
      </c>
      <c r="BK208" s="19">
        <v>0</v>
      </c>
      <c r="BL208" s="19">
        <v>0</v>
      </c>
      <c r="BM208" s="19">
        <v>0</v>
      </c>
      <c r="BN208" s="19">
        <v>0</v>
      </c>
      <c r="BO208" s="19">
        <v>0</v>
      </c>
      <c r="BP208" s="19">
        <v>0</v>
      </c>
      <c r="BQ208" s="19">
        <v>0</v>
      </c>
      <c r="BR208" s="19">
        <v>0</v>
      </c>
      <c r="BS208" s="19">
        <v>0</v>
      </c>
      <c r="BT208" s="19">
        <v>0</v>
      </c>
      <c r="BU208" s="19">
        <v>0</v>
      </c>
      <c r="BV208" s="19">
        <v>0</v>
      </c>
      <c r="BW208" s="19">
        <v>0</v>
      </c>
      <c r="BX208" s="26" t="str">
        <f t="shared" ref="BX208:BX209" si="91">G208</f>
        <v>05EC</v>
      </c>
      <c r="BY208" s="19">
        <v>0</v>
      </c>
      <c r="BZ208" s="19">
        <v>0</v>
      </c>
      <c r="CA208" s="18" t="str">
        <f t="shared" si="83"/>
        <v>10</v>
      </c>
      <c r="CB208" s="18" t="s">
        <v>25</v>
      </c>
      <c r="CC208" s="18">
        <f t="shared" si="82"/>
        <v>137</v>
      </c>
      <c r="CD208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7B010189AB012800650066006700680069006A006B006C006D006E00C900CA00CB00CC00CD00CE00CF00D000D100D2012D012E012F0130013101320133013401350136019101920193019401950196019701980199019A00000000000000000000000000000000000000000000000000000000000000000000000000000000000005EC00000000107D</v>
      </c>
      <c r="CE208" s="95">
        <v>207</v>
      </c>
      <c r="CF208" s="21"/>
      <c r="CG208" s="18" t="str">
        <f t="shared" si="85"/>
        <v>00</v>
      </c>
      <c r="CH208" s="18">
        <f t="shared" si="86"/>
        <v>0</v>
      </c>
      <c r="CI208" s="20"/>
      <c r="CJ208" s="21"/>
    </row>
    <row r="209" spans="1:88" ht="49.5">
      <c r="A209" s="27"/>
      <c r="B209" s="171"/>
      <c r="C209" s="168"/>
      <c r="D209" s="104"/>
      <c r="E209" s="16">
        <v>3</v>
      </c>
      <c r="F209" s="101" t="str">
        <f t="shared" si="67"/>
        <v>65535</v>
      </c>
      <c r="G209" s="25" t="s">
        <v>72</v>
      </c>
      <c r="H209" s="18" t="s">
        <v>18</v>
      </c>
      <c r="I209" s="18">
        <v>1</v>
      </c>
      <c r="J209" s="18">
        <v>1</v>
      </c>
      <c r="K209" s="18">
        <v>89</v>
      </c>
      <c r="L209" s="18" t="s">
        <v>530</v>
      </c>
      <c r="M209" s="18">
        <v>1</v>
      </c>
      <c r="N209" s="18">
        <v>28</v>
      </c>
      <c r="O209" s="19">
        <v>65</v>
      </c>
      <c r="P209" s="19">
        <v>66</v>
      </c>
      <c r="Q209" s="19">
        <v>67</v>
      </c>
      <c r="R209" s="19">
        <v>68</v>
      </c>
      <c r="S209" s="19">
        <v>69</v>
      </c>
      <c r="T209" s="19" t="s">
        <v>507</v>
      </c>
      <c r="U209" s="19" t="s">
        <v>508</v>
      </c>
      <c r="V209" s="19" t="s">
        <v>509</v>
      </c>
      <c r="W209" s="19" t="s">
        <v>510</v>
      </c>
      <c r="X209" s="19" t="s">
        <v>511</v>
      </c>
      <c r="Y209" s="19" t="s">
        <v>512</v>
      </c>
      <c r="Z209" s="19" t="s">
        <v>513</v>
      </c>
      <c r="AA209" s="19" t="s">
        <v>514</v>
      </c>
      <c r="AB209" s="19" t="s">
        <v>515</v>
      </c>
      <c r="AC209" s="19" t="s">
        <v>516</v>
      </c>
      <c r="AD209" s="19" t="s">
        <v>517</v>
      </c>
      <c r="AE209" s="19" t="s">
        <v>518</v>
      </c>
      <c r="AF209" s="19" t="s">
        <v>519</v>
      </c>
      <c r="AG209" s="19" t="s">
        <v>520</v>
      </c>
      <c r="AH209" s="19" t="s">
        <v>521</v>
      </c>
      <c r="AI209" s="19" t="s">
        <v>522</v>
      </c>
      <c r="AJ209" s="19" t="s">
        <v>523</v>
      </c>
      <c r="AK209" s="19" t="s">
        <v>524</v>
      </c>
      <c r="AL209" s="19">
        <v>130</v>
      </c>
      <c r="AM209" s="19">
        <v>131</v>
      </c>
      <c r="AN209" s="19">
        <v>132</v>
      </c>
      <c r="AO209" s="19">
        <v>133</v>
      </c>
      <c r="AP209" s="19">
        <v>134</v>
      </c>
      <c r="AQ209" s="19">
        <v>135</v>
      </c>
      <c r="AR209" s="19">
        <v>136</v>
      </c>
      <c r="AS209" s="19">
        <v>191</v>
      </c>
      <c r="AT209" s="19">
        <v>192</v>
      </c>
      <c r="AU209" s="19">
        <v>193</v>
      </c>
      <c r="AV209" s="19">
        <v>194</v>
      </c>
      <c r="AW209" s="19">
        <v>195</v>
      </c>
      <c r="AX209" s="19">
        <v>196</v>
      </c>
      <c r="AY209" s="19">
        <v>197</v>
      </c>
      <c r="AZ209" s="19">
        <v>198</v>
      </c>
      <c r="BA209" s="19">
        <v>199</v>
      </c>
      <c r="BB209" s="19" t="s">
        <v>525</v>
      </c>
      <c r="BC209" s="19">
        <v>0</v>
      </c>
      <c r="BD209" s="19">
        <v>0</v>
      </c>
      <c r="BE209" s="19">
        <v>0</v>
      </c>
      <c r="BF209" s="19">
        <v>0</v>
      </c>
      <c r="BG209" s="19">
        <v>0</v>
      </c>
      <c r="BH209" s="19">
        <v>0</v>
      </c>
      <c r="BI209" s="19">
        <v>0</v>
      </c>
      <c r="BJ209" s="19">
        <v>0</v>
      </c>
      <c r="BK209" s="19">
        <v>0</v>
      </c>
      <c r="BL209" s="19">
        <v>0</v>
      </c>
      <c r="BM209" s="19">
        <v>0</v>
      </c>
      <c r="BN209" s="19">
        <v>0</v>
      </c>
      <c r="BO209" s="19">
        <v>0</v>
      </c>
      <c r="BP209" s="19">
        <v>0</v>
      </c>
      <c r="BQ209" s="19">
        <v>0</v>
      </c>
      <c r="BR209" s="19">
        <v>0</v>
      </c>
      <c r="BS209" s="19">
        <v>0</v>
      </c>
      <c r="BT209" s="19">
        <v>0</v>
      </c>
      <c r="BU209" s="19">
        <v>0</v>
      </c>
      <c r="BV209" s="19">
        <v>0</v>
      </c>
      <c r="BW209" s="19">
        <v>0</v>
      </c>
      <c r="BX209" s="26" t="str">
        <f t="shared" si="91"/>
        <v>FFFF</v>
      </c>
      <c r="BY209" s="19">
        <v>0</v>
      </c>
      <c r="BZ209" s="19">
        <v>0</v>
      </c>
      <c r="CA209" s="18" t="str">
        <f t="shared" si="83"/>
        <v>05</v>
      </c>
      <c r="CB209" s="18" t="s">
        <v>25</v>
      </c>
      <c r="CC209" s="18">
        <f t="shared" si="82"/>
        <v>137</v>
      </c>
      <c r="CD209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7B010189AB012800650066006700680069006A006B006C006D006E00C900CA00CB00CC00CD00CE00CF00D000D100D2012D012E012F0130013101320133013401350136019101920193019401950196019701980199019A000000000000000000000000000000000000000000000000000000000000000000000000000000000000FFFF00000000057D</v>
      </c>
      <c r="CE209" s="95">
        <v>208</v>
      </c>
      <c r="CF209" s="21"/>
      <c r="CG209" s="18" t="str">
        <f t="shared" si="85"/>
        <v>00</v>
      </c>
      <c r="CH209" s="18">
        <f t="shared" si="86"/>
        <v>0</v>
      </c>
      <c r="CI209" s="20"/>
      <c r="CJ209" s="21"/>
    </row>
    <row r="210" spans="1:88" ht="49.5">
      <c r="A210" s="27"/>
      <c r="B210" s="169">
        <v>131</v>
      </c>
      <c r="C210" s="105" t="s">
        <v>531</v>
      </c>
      <c r="D210" s="104" t="s">
        <v>738</v>
      </c>
      <c r="E210" s="16">
        <v>1</v>
      </c>
      <c r="F210" s="101" t="str">
        <f t="shared" si="67"/>
        <v>00000</v>
      </c>
      <c r="G210" s="25">
        <v>0</v>
      </c>
      <c r="H210" s="18" t="s">
        <v>18</v>
      </c>
      <c r="I210" s="18">
        <v>1</v>
      </c>
      <c r="J210" s="18">
        <v>1</v>
      </c>
      <c r="K210" s="18">
        <v>89</v>
      </c>
      <c r="L210" s="18" t="s">
        <v>530</v>
      </c>
      <c r="M210" s="18">
        <v>1</v>
      </c>
      <c r="N210" s="18">
        <v>28</v>
      </c>
      <c r="O210" s="19">
        <v>65</v>
      </c>
      <c r="P210" s="19">
        <v>66</v>
      </c>
      <c r="Q210" s="19">
        <v>67</v>
      </c>
      <c r="R210" s="19">
        <v>68</v>
      </c>
      <c r="S210" s="19">
        <v>69</v>
      </c>
      <c r="T210" s="19" t="s">
        <v>507</v>
      </c>
      <c r="U210" s="19" t="s">
        <v>508</v>
      </c>
      <c r="V210" s="19" t="s">
        <v>509</v>
      </c>
      <c r="W210" s="19" t="s">
        <v>510</v>
      </c>
      <c r="X210" s="19" t="s">
        <v>511</v>
      </c>
      <c r="Y210" s="19" t="s">
        <v>512</v>
      </c>
      <c r="Z210" s="19" t="s">
        <v>513</v>
      </c>
      <c r="AA210" s="19" t="s">
        <v>514</v>
      </c>
      <c r="AB210" s="19" t="s">
        <v>515</v>
      </c>
      <c r="AC210" s="19" t="s">
        <v>516</v>
      </c>
      <c r="AD210" s="19" t="s">
        <v>517</v>
      </c>
      <c r="AE210" s="19" t="s">
        <v>518</v>
      </c>
      <c r="AF210" s="19" t="s">
        <v>519</v>
      </c>
      <c r="AG210" s="19" t="s">
        <v>520</v>
      </c>
      <c r="AH210" s="19" t="s">
        <v>521</v>
      </c>
      <c r="AI210" s="19" t="s">
        <v>522</v>
      </c>
      <c r="AJ210" s="19" t="s">
        <v>523</v>
      </c>
      <c r="AK210" s="19" t="s">
        <v>524</v>
      </c>
      <c r="AL210" s="19">
        <v>130</v>
      </c>
      <c r="AM210" s="19">
        <v>131</v>
      </c>
      <c r="AN210" s="19">
        <v>132</v>
      </c>
      <c r="AO210" s="19">
        <v>133</v>
      </c>
      <c r="AP210" s="19">
        <v>134</v>
      </c>
      <c r="AQ210" s="19">
        <v>135</v>
      </c>
      <c r="AR210" s="19">
        <v>136</v>
      </c>
      <c r="AS210" s="19">
        <v>191</v>
      </c>
      <c r="AT210" s="19">
        <v>192</v>
      </c>
      <c r="AU210" s="19">
        <v>193</v>
      </c>
      <c r="AV210" s="19">
        <v>194</v>
      </c>
      <c r="AW210" s="19">
        <v>195</v>
      </c>
      <c r="AX210" s="19">
        <v>196</v>
      </c>
      <c r="AY210" s="19">
        <v>197</v>
      </c>
      <c r="AZ210" s="19">
        <v>198</v>
      </c>
      <c r="BA210" s="19">
        <v>199</v>
      </c>
      <c r="BB210" s="19" t="s">
        <v>525</v>
      </c>
      <c r="BC210" s="19">
        <v>0</v>
      </c>
      <c r="BD210" s="19">
        <v>0</v>
      </c>
      <c r="BE210" s="19">
        <v>0</v>
      </c>
      <c r="BF210" s="19">
        <v>0</v>
      </c>
      <c r="BG210" s="19">
        <v>0</v>
      </c>
      <c r="BH210" s="19">
        <v>0</v>
      </c>
      <c r="BI210" s="19">
        <v>0</v>
      </c>
      <c r="BJ210" s="19">
        <v>0</v>
      </c>
      <c r="BK210" s="19">
        <v>0</v>
      </c>
      <c r="BL210" s="19">
        <v>0</v>
      </c>
      <c r="BM210" s="19">
        <v>0</v>
      </c>
      <c r="BN210" s="19">
        <v>0</v>
      </c>
      <c r="BO210" s="19">
        <v>0</v>
      </c>
      <c r="BP210" s="19">
        <v>0</v>
      </c>
      <c r="BQ210" s="19">
        <v>0</v>
      </c>
      <c r="BR210" s="19">
        <v>0</v>
      </c>
      <c r="BS210" s="19">
        <v>0</v>
      </c>
      <c r="BT210" s="19">
        <v>0</v>
      </c>
      <c r="BU210" s="19">
        <v>0</v>
      </c>
      <c r="BV210" s="19">
        <v>0</v>
      </c>
      <c r="BW210" s="19">
        <v>0</v>
      </c>
      <c r="BX210" s="19">
        <v>0</v>
      </c>
      <c r="BY210" s="26">
        <f>G210</f>
        <v>0</v>
      </c>
      <c r="BZ210" s="19">
        <v>0</v>
      </c>
      <c r="CA210" s="18" t="str">
        <f t="shared" si="83"/>
        <v>04</v>
      </c>
      <c r="CB210" s="18" t="s">
        <v>25</v>
      </c>
      <c r="CC210" s="18">
        <f t="shared" si="82"/>
        <v>137</v>
      </c>
      <c r="CD210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210" s="95">
        <v>209</v>
      </c>
      <c r="CF210" s="21"/>
      <c r="CG210" s="18" t="str">
        <f t="shared" si="85"/>
        <v>00</v>
      </c>
      <c r="CH210" s="18">
        <f t="shared" si="86"/>
        <v>0</v>
      </c>
      <c r="CI210" s="20"/>
      <c r="CJ210" s="21"/>
    </row>
    <row r="211" spans="1:88" ht="49.5">
      <c r="A211" s="27"/>
      <c r="B211" s="170"/>
      <c r="C211" s="167" t="s">
        <v>711</v>
      </c>
      <c r="D211" s="104"/>
      <c r="E211" s="16">
        <v>2</v>
      </c>
      <c r="F211" s="101" t="str">
        <f t="shared" si="67"/>
        <v>01516</v>
      </c>
      <c r="G211" s="25" t="s">
        <v>527</v>
      </c>
      <c r="H211" s="18" t="s">
        <v>18</v>
      </c>
      <c r="I211" s="18">
        <v>1</v>
      </c>
      <c r="J211" s="18">
        <v>1</v>
      </c>
      <c r="K211" s="18">
        <v>89</v>
      </c>
      <c r="L211" s="18" t="s">
        <v>530</v>
      </c>
      <c r="M211" s="18">
        <v>1</v>
      </c>
      <c r="N211" s="18">
        <v>28</v>
      </c>
      <c r="O211" s="19">
        <v>65</v>
      </c>
      <c r="P211" s="19">
        <v>66</v>
      </c>
      <c r="Q211" s="19">
        <v>67</v>
      </c>
      <c r="R211" s="19">
        <v>68</v>
      </c>
      <c r="S211" s="19">
        <v>69</v>
      </c>
      <c r="T211" s="19" t="s">
        <v>507</v>
      </c>
      <c r="U211" s="19" t="s">
        <v>508</v>
      </c>
      <c r="V211" s="19" t="s">
        <v>509</v>
      </c>
      <c r="W211" s="19" t="s">
        <v>510</v>
      </c>
      <c r="X211" s="19" t="s">
        <v>511</v>
      </c>
      <c r="Y211" s="19" t="s">
        <v>512</v>
      </c>
      <c r="Z211" s="19" t="s">
        <v>513</v>
      </c>
      <c r="AA211" s="19" t="s">
        <v>514</v>
      </c>
      <c r="AB211" s="19" t="s">
        <v>515</v>
      </c>
      <c r="AC211" s="19" t="s">
        <v>516</v>
      </c>
      <c r="AD211" s="19" t="s">
        <v>517</v>
      </c>
      <c r="AE211" s="19" t="s">
        <v>518</v>
      </c>
      <c r="AF211" s="19" t="s">
        <v>519</v>
      </c>
      <c r="AG211" s="19" t="s">
        <v>520</v>
      </c>
      <c r="AH211" s="19" t="s">
        <v>521</v>
      </c>
      <c r="AI211" s="19" t="s">
        <v>522</v>
      </c>
      <c r="AJ211" s="19" t="s">
        <v>523</v>
      </c>
      <c r="AK211" s="19" t="s">
        <v>524</v>
      </c>
      <c r="AL211" s="19">
        <v>130</v>
      </c>
      <c r="AM211" s="19">
        <v>131</v>
      </c>
      <c r="AN211" s="19">
        <v>132</v>
      </c>
      <c r="AO211" s="19">
        <v>133</v>
      </c>
      <c r="AP211" s="19">
        <v>134</v>
      </c>
      <c r="AQ211" s="19">
        <v>135</v>
      </c>
      <c r="AR211" s="19">
        <v>136</v>
      </c>
      <c r="AS211" s="19">
        <v>191</v>
      </c>
      <c r="AT211" s="19">
        <v>192</v>
      </c>
      <c r="AU211" s="19">
        <v>193</v>
      </c>
      <c r="AV211" s="19">
        <v>194</v>
      </c>
      <c r="AW211" s="19">
        <v>195</v>
      </c>
      <c r="AX211" s="19">
        <v>196</v>
      </c>
      <c r="AY211" s="19">
        <v>197</v>
      </c>
      <c r="AZ211" s="19">
        <v>198</v>
      </c>
      <c r="BA211" s="19">
        <v>199</v>
      </c>
      <c r="BB211" s="19" t="s">
        <v>525</v>
      </c>
      <c r="BC211" s="19">
        <v>0</v>
      </c>
      <c r="BD211" s="19">
        <v>0</v>
      </c>
      <c r="BE211" s="19">
        <v>0</v>
      </c>
      <c r="BF211" s="19">
        <v>0</v>
      </c>
      <c r="BG211" s="19">
        <v>0</v>
      </c>
      <c r="BH211" s="19">
        <v>0</v>
      </c>
      <c r="BI211" s="19">
        <v>0</v>
      </c>
      <c r="BJ211" s="19">
        <v>0</v>
      </c>
      <c r="BK211" s="19">
        <v>0</v>
      </c>
      <c r="BL211" s="19">
        <v>0</v>
      </c>
      <c r="BM211" s="19">
        <v>0</v>
      </c>
      <c r="BN211" s="19">
        <v>0</v>
      </c>
      <c r="BO211" s="19">
        <v>0</v>
      </c>
      <c r="BP211" s="19">
        <v>0</v>
      </c>
      <c r="BQ211" s="19">
        <v>0</v>
      </c>
      <c r="BR211" s="19">
        <v>0</v>
      </c>
      <c r="BS211" s="19">
        <v>0</v>
      </c>
      <c r="BT211" s="19">
        <v>0</v>
      </c>
      <c r="BU211" s="19">
        <v>0</v>
      </c>
      <c r="BV211" s="19">
        <v>0</v>
      </c>
      <c r="BW211" s="19">
        <v>0</v>
      </c>
      <c r="BX211" s="19">
        <v>0</v>
      </c>
      <c r="BY211" s="26" t="str">
        <f t="shared" ref="BY211:BY212" si="92">G211</f>
        <v>05EC</v>
      </c>
      <c r="BZ211" s="19">
        <v>0</v>
      </c>
      <c r="CA211" s="18" t="str">
        <f t="shared" si="83"/>
        <v>10</v>
      </c>
      <c r="CB211" s="18" t="s">
        <v>25</v>
      </c>
      <c r="CC211" s="18">
        <f t="shared" si="82"/>
        <v>137</v>
      </c>
      <c r="CD211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7B010189AB012800650066006700680069006A006B006C006D006E00C900CA00CB00CC00CD00CE00CF00D000D100D2012D012E012F0130013101320133013401350136019101920193019401950196019701980199019A000000000000000000000000000000000000000000000000000000000000000000000000000000000000000005EC0000107D</v>
      </c>
      <c r="CE211" s="95">
        <v>210</v>
      </c>
      <c r="CF211" s="21"/>
      <c r="CG211" s="18" t="str">
        <f t="shared" si="85"/>
        <v>00</v>
      </c>
      <c r="CH211" s="18">
        <f t="shared" si="86"/>
        <v>0</v>
      </c>
      <c r="CI211" s="20"/>
      <c r="CJ211" s="21"/>
    </row>
    <row r="212" spans="1:88" ht="49.5">
      <c r="A212" s="27"/>
      <c r="B212" s="171"/>
      <c r="C212" s="168"/>
      <c r="D212" s="104"/>
      <c r="E212" s="16">
        <v>3</v>
      </c>
      <c r="F212" s="101" t="str">
        <f t="shared" si="67"/>
        <v>65535</v>
      </c>
      <c r="G212" s="25" t="s">
        <v>72</v>
      </c>
      <c r="H212" s="18" t="s">
        <v>18</v>
      </c>
      <c r="I212" s="18">
        <v>1</v>
      </c>
      <c r="J212" s="18">
        <v>1</v>
      </c>
      <c r="K212" s="18">
        <v>89</v>
      </c>
      <c r="L212" s="18" t="s">
        <v>530</v>
      </c>
      <c r="M212" s="18">
        <v>1</v>
      </c>
      <c r="N212" s="18">
        <v>28</v>
      </c>
      <c r="O212" s="19">
        <v>65</v>
      </c>
      <c r="P212" s="19">
        <v>66</v>
      </c>
      <c r="Q212" s="19">
        <v>67</v>
      </c>
      <c r="R212" s="19">
        <v>68</v>
      </c>
      <c r="S212" s="19">
        <v>69</v>
      </c>
      <c r="T212" s="19" t="s">
        <v>507</v>
      </c>
      <c r="U212" s="19" t="s">
        <v>508</v>
      </c>
      <c r="V212" s="19" t="s">
        <v>509</v>
      </c>
      <c r="W212" s="19" t="s">
        <v>510</v>
      </c>
      <c r="X212" s="19" t="s">
        <v>511</v>
      </c>
      <c r="Y212" s="19" t="s">
        <v>512</v>
      </c>
      <c r="Z212" s="19" t="s">
        <v>513</v>
      </c>
      <c r="AA212" s="19" t="s">
        <v>514</v>
      </c>
      <c r="AB212" s="19" t="s">
        <v>515</v>
      </c>
      <c r="AC212" s="19" t="s">
        <v>516</v>
      </c>
      <c r="AD212" s="19" t="s">
        <v>517</v>
      </c>
      <c r="AE212" s="19" t="s">
        <v>518</v>
      </c>
      <c r="AF212" s="19" t="s">
        <v>519</v>
      </c>
      <c r="AG212" s="19" t="s">
        <v>520</v>
      </c>
      <c r="AH212" s="19" t="s">
        <v>521</v>
      </c>
      <c r="AI212" s="19" t="s">
        <v>522</v>
      </c>
      <c r="AJ212" s="19" t="s">
        <v>523</v>
      </c>
      <c r="AK212" s="19" t="s">
        <v>524</v>
      </c>
      <c r="AL212" s="19">
        <v>130</v>
      </c>
      <c r="AM212" s="19">
        <v>131</v>
      </c>
      <c r="AN212" s="19">
        <v>132</v>
      </c>
      <c r="AO212" s="19">
        <v>133</v>
      </c>
      <c r="AP212" s="19">
        <v>134</v>
      </c>
      <c r="AQ212" s="19">
        <v>135</v>
      </c>
      <c r="AR212" s="19">
        <v>136</v>
      </c>
      <c r="AS212" s="19">
        <v>191</v>
      </c>
      <c r="AT212" s="19">
        <v>192</v>
      </c>
      <c r="AU212" s="19">
        <v>193</v>
      </c>
      <c r="AV212" s="19">
        <v>194</v>
      </c>
      <c r="AW212" s="19">
        <v>195</v>
      </c>
      <c r="AX212" s="19">
        <v>196</v>
      </c>
      <c r="AY212" s="19">
        <v>197</v>
      </c>
      <c r="AZ212" s="19">
        <v>198</v>
      </c>
      <c r="BA212" s="19">
        <v>199</v>
      </c>
      <c r="BB212" s="19" t="s">
        <v>525</v>
      </c>
      <c r="BC212" s="19">
        <v>0</v>
      </c>
      <c r="BD212" s="19">
        <v>0</v>
      </c>
      <c r="BE212" s="19">
        <v>0</v>
      </c>
      <c r="BF212" s="19">
        <v>0</v>
      </c>
      <c r="BG212" s="19">
        <v>0</v>
      </c>
      <c r="BH212" s="19">
        <v>0</v>
      </c>
      <c r="BI212" s="19">
        <v>0</v>
      </c>
      <c r="BJ212" s="19">
        <v>0</v>
      </c>
      <c r="BK212" s="19">
        <v>0</v>
      </c>
      <c r="BL212" s="19">
        <v>0</v>
      </c>
      <c r="BM212" s="19">
        <v>0</v>
      </c>
      <c r="BN212" s="19">
        <v>0</v>
      </c>
      <c r="BO212" s="19">
        <v>0</v>
      </c>
      <c r="BP212" s="19">
        <v>0</v>
      </c>
      <c r="BQ212" s="19">
        <v>0</v>
      </c>
      <c r="BR212" s="19">
        <v>0</v>
      </c>
      <c r="BS212" s="19">
        <v>0</v>
      </c>
      <c r="BT212" s="19">
        <v>0</v>
      </c>
      <c r="BU212" s="19">
        <v>0</v>
      </c>
      <c r="BV212" s="19">
        <v>0</v>
      </c>
      <c r="BW212" s="19">
        <v>0</v>
      </c>
      <c r="BX212" s="19">
        <v>0</v>
      </c>
      <c r="BY212" s="26" t="str">
        <f t="shared" si="92"/>
        <v>FFFF</v>
      </c>
      <c r="BZ212" s="19">
        <v>0</v>
      </c>
      <c r="CA212" s="18" t="str">
        <f t="shared" si="83"/>
        <v>05</v>
      </c>
      <c r="CB212" s="18" t="s">
        <v>25</v>
      </c>
      <c r="CC212" s="18">
        <f t="shared" si="82"/>
        <v>137</v>
      </c>
      <c r="CD212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7B010189AB012800650066006700680069006A006B006C006D006E00C900CA00CB00CC00CD00CE00CF00D000D100D2012D012E012F0130013101320133013401350136019101920193019401950196019701980199019A0000000000000000000000000000000000000000000000000000000000000000000000000000000000000000FFFF0000057D</v>
      </c>
      <c r="CE212" s="95">
        <v>211</v>
      </c>
      <c r="CF212" s="21"/>
      <c r="CG212" s="18" t="str">
        <f t="shared" si="85"/>
        <v>00</v>
      </c>
      <c r="CH212" s="18">
        <f t="shared" si="86"/>
        <v>0</v>
      </c>
      <c r="CI212" s="20"/>
      <c r="CJ212" s="21"/>
    </row>
    <row r="213" spans="1:88" ht="49.5">
      <c r="A213" s="27"/>
      <c r="B213" s="169">
        <v>133</v>
      </c>
      <c r="C213" s="105" t="s">
        <v>531</v>
      </c>
      <c r="D213" s="104" t="s">
        <v>738</v>
      </c>
      <c r="E213" s="16">
        <v>1</v>
      </c>
      <c r="F213" s="101" t="str">
        <f t="shared" si="67"/>
        <v>00000</v>
      </c>
      <c r="G213" s="25">
        <v>0</v>
      </c>
      <c r="H213" s="18" t="s">
        <v>18</v>
      </c>
      <c r="I213" s="18">
        <v>1</v>
      </c>
      <c r="J213" s="18">
        <v>1</v>
      </c>
      <c r="K213" s="18">
        <v>89</v>
      </c>
      <c r="L213" s="18" t="s">
        <v>530</v>
      </c>
      <c r="M213" s="18">
        <v>1</v>
      </c>
      <c r="N213" s="18">
        <v>28</v>
      </c>
      <c r="O213" s="19">
        <v>65</v>
      </c>
      <c r="P213" s="19">
        <v>66</v>
      </c>
      <c r="Q213" s="19">
        <v>67</v>
      </c>
      <c r="R213" s="19">
        <v>68</v>
      </c>
      <c r="S213" s="19">
        <v>69</v>
      </c>
      <c r="T213" s="19" t="s">
        <v>507</v>
      </c>
      <c r="U213" s="19" t="s">
        <v>508</v>
      </c>
      <c r="V213" s="19" t="s">
        <v>509</v>
      </c>
      <c r="W213" s="19" t="s">
        <v>510</v>
      </c>
      <c r="X213" s="19" t="s">
        <v>511</v>
      </c>
      <c r="Y213" s="19" t="s">
        <v>512</v>
      </c>
      <c r="Z213" s="19" t="s">
        <v>513</v>
      </c>
      <c r="AA213" s="19" t="s">
        <v>514</v>
      </c>
      <c r="AB213" s="19" t="s">
        <v>515</v>
      </c>
      <c r="AC213" s="19" t="s">
        <v>516</v>
      </c>
      <c r="AD213" s="19" t="s">
        <v>517</v>
      </c>
      <c r="AE213" s="19" t="s">
        <v>518</v>
      </c>
      <c r="AF213" s="19" t="s">
        <v>519</v>
      </c>
      <c r="AG213" s="19" t="s">
        <v>520</v>
      </c>
      <c r="AH213" s="19" t="s">
        <v>521</v>
      </c>
      <c r="AI213" s="19" t="s">
        <v>522</v>
      </c>
      <c r="AJ213" s="19" t="s">
        <v>523</v>
      </c>
      <c r="AK213" s="19" t="s">
        <v>524</v>
      </c>
      <c r="AL213" s="19">
        <v>130</v>
      </c>
      <c r="AM213" s="19">
        <v>131</v>
      </c>
      <c r="AN213" s="19">
        <v>132</v>
      </c>
      <c r="AO213" s="19">
        <v>133</v>
      </c>
      <c r="AP213" s="19">
        <v>134</v>
      </c>
      <c r="AQ213" s="19">
        <v>135</v>
      </c>
      <c r="AR213" s="19">
        <v>136</v>
      </c>
      <c r="AS213" s="19">
        <v>191</v>
      </c>
      <c r="AT213" s="19">
        <v>192</v>
      </c>
      <c r="AU213" s="19">
        <v>193</v>
      </c>
      <c r="AV213" s="19">
        <v>194</v>
      </c>
      <c r="AW213" s="19">
        <v>195</v>
      </c>
      <c r="AX213" s="19">
        <v>196</v>
      </c>
      <c r="AY213" s="19">
        <v>197</v>
      </c>
      <c r="AZ213" s="19">
        <v>198</v>
      </c>
      <c r="BA213" s="19">
        <v>199</v>
      </c>
      <c r="BB213" s="19" t="s">
        <v>525</v>
      </c>
      <c r="BC213" s="19">
        <v>0</v>
      </c>
      <c r="BD213" s="19">
        <v>0</v>
      </c>
      <c r="BE213" s="19">
        <v>0</v>
      </c>
      <c r="BF213" s="19">
        <v>0</v>
      </c>
      <c r="BG213" s="19">
        <v>0</v>
      </c>
      <c r="BH213" s="19">
        <v>0</v>
      </c>
      <c r="BI213" s="19">
        <v>0</v>
      </c>
      <c r="BJ213" s="19">
        <v>0</v>
      </c>
      <c r="BK213" s="19">
        <v>0</v>
      </c>
      <c r="BL213" s="19">
        <v>0</v>
      </c>
      <c r="BM213" s="19">
        <v>0</v>
      </c>
      <c r="BN213" s="19">
        <v>0</v>
      </c>
      <c r="BO213" s="19">
        <v>0</v>
      </c>
      <c r="BP213" s="19">
        <v>0</v>
      </c>
      <c r="BQ213" s="19">
        <v>0</v>
      </c>
      <c r="BR213" s="19">
        <v>0</v>
      </c>
      <c r="BS213" s="19">
        <v>0</v>
      </c>
      <c r="BT213" s="19">
        <v>0</v>
      </c>
      <c r="BU213" s="19">
        <v>0</v>
      </c>
      <c r="BV213" s="19">
        <v>0</v>
      </c>
      <c r="BW213" s="19">
        <v>0</v>
      </c>
      <c r="BX213" s="19">
        <v>0</v>
      </c>
      <c r="BY213" s="19">
        <v>0</v>
      </c>
      <c r="BZ213" s="26">
        <f>G213</f>
        <v>0</v>
      </c>
      <c r="CA213" s="18" t="str">
        <f t="shared" si="83"/>
        <v>04</v>
      </c>
      <c r="CB213" s="18" t="s">
        <v>25</v>
      </c>
      <c r="CC213" s="18">
        <f t="shared" si="82"/>
        <v>137</v>
      </c>
      <c r="CD213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7B010189AB012800650066006700680069006A006B006C006D006E00C900CA00CB00CC00CD00CE00CF00D000D100D2012D012E012F0130013101320133013401350136019101920193019401950196019701980199019A000000000000000000000000000000000000000000000000000000000000000000000000000000000000000000000000047D</v>
      </c>
      <c r="CE213" s="95">
        <v>212</v>
      </c>
      <c r="CF213" s="21"/>
      <c r="CG213" s="18" t="str">
        <f t="shared" si="85"/>
        <v>00</v>
      </c>
      <c r="CH213" s="18">
        <f t="shared" si="86"/>
        <v>0</v>
      </c>
      <c r="CI213" s="20"/>
      <c r="CJ213" s="21"/>
    </row>
    <row r="214" spans="1:88" ht="49.5">
      <c r="A214" s="27"/>
      <c r="B214" s="170"/>
      <c r="C214" s="167" t="s">
        <v>711</v>
      </c>
      <c r="D214" s="104"/>
      <c r="E214" s="16">
        <v>2</v>
      </c>
      <c r="F214" s="101" t="str">
        <f t="shared" si="67"/>
        <v>01516</v>
      </c>
      <c r="G214" s="25" t="s">
        <v>527</v>
      </c>
      <c r="H214" s="18" t="s">
        <v>18</v>
      </c>
      <c r="I214" s="18">
        <v>1</v>
      </c>
      <c r="J214" s="18">
        <v>1</v>
      </c>
      <c r="K214" s="18">
        <v>89</v>
      </c>
      <c r="L214" s="18" t="s">
        <v>530</v>
      </c>
      <c r="M214" s="18">
        <v>1</v>
      </c>
      <c r="N214" s="18">
        <v>28</v>
      </c>
      <c r="O214" s="19">
        <v>65</v>
      </c>
      <c r="P214" s="19">
        <v>66</v>
      </c>
      <c r="Q214" s="19">
        <v>67</v>
      </c>
      <c r="R214" s="19">
        <v>68</v>
      </c>
      <c r="S214" s="19">
        <v>69</v>
      </c>
      <c r="T214" s="19" t="s">
        <v>507</v>
      </c>
      <c r="U214" s="19" t="s">
        <v>508</v>
      </c>
      <c r="V214" s="19" t="s">
        <v>509</v>
      </c>
      <c r="W214" s="19" t="s">
        <v>510</v>
      </c>
      <c r="X214" s="19" t="s">
        <v>511</v>
      </c>
      <c r="Y214" s="19" t="s">
        <v>512</v>
      </c>
      <c r="Z214" s="19" t="s">
        <v>513</v>
      </c>
      <c r="AA214" s="19" t="s">
        <v>514</v>
      </c>
      <c r="AB214" s="19" t="s">
        <v>515</v>
      </c>
      <c r="AC214" s="19" t="s">
        <v>516</v>
      </c>
      <c r="AD214" s="19" t="s">
        <v>517</v>
      </c>
      <c r="AE214" s="19" t="s">
        <v>518</v>
      </c>
      <c r="AF214" s="19" t="s">
        <v>519</v>
      </c>
      <c r="AG214" s="19" t="s">
        <v>520</v>
      </c>
      <c r="AH214" s="19" t="s">
        <v>521</v>
      </c>
      <c r="AI214" s="19" t="s">
        <v>522</v>
      </c>
      <c r="AJ214" s="19" t="s">
        <v>523</v>
      </c>
      <c r="AK214" s="19" t="s">
        <v>524</v>
      </c>
      <c r="AL214" s="19">
        <v>130</v>
      </c>
      <c r="AM214" s="19">
        <v>131</v>
      </c>
      <c r="AN214" s="19">
        <v>132</v>
      </c>
      <c r="AO214" s="19">
        <v>133</v>
      </c>
      <c r="AP214" s="19">
        <v>134</v>
      </c>
      <c r="AQ214" s="19">
        <v>135</v>
      </c>
      <c r="AR214" s="19">
        <v>136</v>
      </c>
      <c r="AS214" s="19">
        <v>191</v>
      </c>
      <c r="AT214" s="19">
        <v>192</v>
      </c>
      <c r="AU214" s="19">
        <v>193</v>
      </c>
      <c r="AV214" s="19">
        <v>194</v>
      </c>
      <c r="AW214" s="19">
        <v>195</v>
      </c>
      <c r="AX214" s="19">
        <v>196</v>
      </c>
      <c r="AY214" s="19">
        <v>197</v>
      </c>
      <c r="AZ214" s="19">
        <v>198</v>
      </c>
      <c r="BA214" s="19">
        <v>199</v>
      </c>
      <c r="BB214" s="19" t="s">
        <v>525</v>
      </c>
      <c r="BC214" s="19">
        <v>0</v>
      </c>
      <c r="BD214" s="19">
        <v>0</v>
      </c>
      <c r="BE214" s="19">
        <v>0</v>
      </c>
      <c r="BF214" s="19">
        <v>0</v>
      </c>
      <c r="BG214" s="19">
        <v>0</v>
      </c>
      <c r="BH214" s="19">
        <v>0</v>
      </c>
      <c r="BI214" s="19">
        <v>0</v>
      </c>
      <c r="BJ214" s="19">
        <v>0</v>
      </c>
      <c r="BK214" s="19">
        <v>0</v>
      </c>
      <c r="BL214" s="19">
        <v>0</v>
      </c>
      <c r="BM214" s="19">
        <v>0</v>
      </c>
      <c r="BN214" s="19">
        <v>0</v>
      </c>
      <c r="BO214" s="19">
        <v>0</v>
      </c>
      <c r="BP214" s="19">
        <v>0</v>
      </c>
      <c r="BQ214" s="19">
        <v>0</v>
      </c>
      <c r="BR214" s="19">
        <v>0</v>
      </c>
      <c r="BS214" s="19">
        <v>0</v>
      </c>
      <c r="BT214" s="19">
        <v>0</v>
      </c>
      <c r="BU214" s="19">
        <v>0</v>
      </c>
      <c r="BV214" s="19">
        <v>0</v>
      </c>
      <c r="BW214" s="19">
        <v>0</v>
      </c>
      <c r="BX214" s="19">
        <v>0</v>
      </c>
      <c r="BY214" s="19">
        <v>0</v>
      </c>
      <c r="BZ214" s="26" t="str">
        <f t="shared" ref="BZ214:BZ215" si="93">G214</f>
        <v>05EC</v>
      </c>
      <c r="CA214" s="18" t="str">
        <f t="shared" si="83"/>
        <v>10</v>
      </c>
      <c r="CB214" s="18" t="s">
        <v>25</v>
      </c>
      <c r="CC214" s="18">
        <f t="shared" si="82"/>
        <v>137</v>
      </c>
      <c r="CD214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7B010189AB012800650066006700680069006A006B006C006D006E00C900CA00CB00CC00CD00CE00CF00D000D100D2012D012E012F0130013101320133013401350136019101920193019401950196019701980199019A0000000000000000000000000000000000000000000000000000000000000000000000000000000000000000000005EC107D</v>
      </c>
      <c r="CE214" s="95">
        <v>213</v>
      </c>
      <c r="CF214" s="21"/>
      <c r="CG214" s="18" t="str">
        <f t="shared" si="85"/>
        <v>00</v>
      </c>
      <c r="CH214" s="18">
        <f t="shared" si="86"/>
        <v>0</v>
      </c>
      <c r="CI214" s="20"/>
      <c r="CJ214" s="21"/>
    </row>
    <row r="215" spans="1:88" ht="49.5">
      <c r="A215" s="27"/>
      <c r="B215" s="171"/>
      <c r="C215" s="168"/>
      <c r="D215" s="104"/>
      <c r="E215" s="16">
        <v>3</v>
      </c>
      <c r="F215" s="101" t="str">
        <f t="shared" si="67"/>
        <v>65535</v>
      </c>
      <c r="G215" s="25" t="s">
        <v>72</v>
      </c>
      <c r="H215" s="18" t="s">
        <v>18</v>
      </c>
      <c r="I215" s="18">
        <v>1</v>
      </c>
      <c r="J215" s="18">
        <v>1</v>
      </c>
      <c r="K215" s="18">
        <v>89</v>
      </c>
      <c r="L215" s="18" t="s">
        <v>530</v>
      </c>
      <c r="M215" s="18">
        <v>1</v>
      </c>
      <c r="N215" s="18">
        <v>28</v>
      </c>
      <c r="O215" s="19">
        <v>65</v>
      </c>
      <c r="P215" s="19">
        <v>66</v>
      </c>
      <c r="Q215" s="19">
        <v>67</v>
      </c>
      <c r="R215" s="19">
        <v>68</v>
      </c>
      <c r="S215" s="19">
        <v>69</v>
      </c>
      <c r="T215" s="19" t="s">
        <v>507</v>
      </c>
      <c r="U215" s="19" t="s">
        <v>508</v>
      </c>
      <c r="V215" s="19" t="s">
        <v>509</v>
      </c>
      <c r="W215" s="19" t="s">
        <v>510</v>
      </c>
      <c r="X215" s="19" t="s">
        <v>511</v>
      </c>
      <c r="Y215" s="19" t="s">
        <v>512</v>
      </c>
      <c r="Z215" s="19" t="s">
        <v>513</v>
      </c>
      <c r="AA215" s="19" t="s">
        <v>514</v>
      </c>
      <c r="AB215" s="19" t="s">
        <v>515</v>
      </c>
      <c r="AC215" s="19" t="s">
        <v>516</v>
      </c>
      <c r="AD215" s="19" t="s">
        <v>517</v>
      </c>
      <c r="AE215" s="19" t="s">
        <v>518</v>
      </c>
      <c r="AF215" s="19" t="s">
        <v>519</v>
      </c>
      <c r="AG215" s="19" t="s">
        <v>520</v>
      </c>
      <c r="AH215" s="19" t="s">
        <v>521</v>
      </c>
      <c r="AI215" s="19" t="s">
        <v>522</v>
      </c>
      <c r="AJ215" s="19" t="s">
        <v>523</v>
      </c>
      <c r="AK215" s="19" t="s">
        <v>524</v>
      </c>
      <c r="AL215" s="19">
        <v>130</v>
      </c>
      <c r="AM215" s="19">
        <v>131</v>
      </c>
      <c r="AN215" s="19">
        <v>132</v>
      </c>
      <c r="AO215" s="19">
        <v>133</v>
      </c>
      <c r="AP215" s="19">
        <v>134</v>
      </c>
      <c r="AQ215" s="19">
        <v>135</v>
      </c>
      <c r="AR215" s="19">
        <v>136</v>
      </c>
      <c r="AS215" s="19">
        <v>191</v>
      </c>
      <c r="AT215" s="19">
        <v>192</v>
      </c>
      <c r="AU215" s="19">
        <v>193</v>
      </c>
      <c r="AV215" s="19">
        <v>194</v>
      </c>
      <c r="AW215" s="19">
        <v>195</v>
      </c>
      <c r="AX215" s="19">
        <v>196</v>
      </c>
      <c r="AY215" s="19">
        <v>197</v>
      </c>
      <c r="AZ215" s="19">
        <v>198</v>
      </c>
      <c r="BA215" s="19">
        <v>199</v>
      </c>
      <c r="BB215" s="19" t="s">
        <v>525</v>
      </c>
      <c r="BC215" s="19">
        <v>0</v>
      </c>
      <c r="BD215" s="19">
        <v>0</v>
      </c>
      <c r="BE215" s="19">
        <v>0</v>
      </c>
      <c r="BF215" s="19">
        <v>0</v>
      </c>
      <c r="BG215" s="19">
        <v>0</v>
      </c>
      <c r="BH215" s="19">
        <v>0</v>
      </c>
      <c r="BI215" s="19">
        <v>0</v>
      </c>
      <c r="BJ215" s="19">
        <v>0</v>
      </c>
      <c r="BK215" s="19">
        <v>0</v>
      </c>
      <c r="BL215" s="19">
        <v>0</v>
      </c>
      <c r="BM215" s="19">
        <v>0</v>
      </c>
      <c r="BN215" s="19">
        <v>0</v>
      </c>
      <c r="BO215" s="19">
        <v>0</v>
      </c>
      <c r="BP215" s="19">
        <v>0</v>
      </c>
      <c r="BQ215" s="19">
        <v>0</v>
      </c>
      <c r="BR215" s="19">
        <v>0</v>
      </c>
      <c r="BS215" s="19">
        <v>0</v>
      </c>
      <c r="BT215" s="19">
        <v>0</v>
      </c>
      <c r="BU215" s="19">
        <v>0</v>
      </c>
      <c r="BV215" s="19">
        <v>0</v>
      </c>
      <c r="BW215" s="19">
        <v>0</v>
      </c>
      <c r="BX215" s="19">
        <v>0</v>
      </c>
      <c r="BY215" s="19">
        <v>0</v>
      </c>
      <c r="BZ215" s="26" t="str">
        <f t="shared" si="93"/>
        <v>FFFF</v>
      </c>
      <c r="CA215" s="18" t="str">
        <f t="shared" si="83"/>
        <v>05</v>
      </c>
      <c r="CB215" s="18" t="s">
        <v>25</v>
      </c>
      <c r="CC215" s="18">
        <f t="shared" si="82"/>
        <v>137</v>
      </c>
      <c r="CD215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7B010189AB012800650066006700680069006A006B006C006D006E00C900CA00CB00CC00CD00CE00CF00D000D100D2012D012E012F0130013101320133013401350136019101920193019401950196019701980199019A00000000000000000000000000000000000000000000000000000000000000000000000000000000000000000000FFFF057D</v>
      </c>
      <c r="CE215" s="95">
        <v>214</v>
      </c>
      <c r="CF215" s="21"/>
      <c r="CG215" s="18" t="str">
        <f t="shared" si="85"/>
        <v>00</v>
      </c>
      <c r="CH215" s="18">
        <f t="shared" si="86"/>
        <v>0</v>
      </c>
      <c r="CI215" s="20"/>
      <c r="CJ215" s="21"/>
    </row>
    <row r="216" spans="1:88" ht="49.5">
      <c r="A216" s="27"/>
      <c r="B216" s="169">
        <v>135</v>
      </c>
      <c r="C216" s="105" t="s">
        <v>258</v>
      </c>
      <c r="D216" s="104" t="s">
        <v>720</v>
      </c>
      <c r="E216" s="16">
        <v>1</v>
      </c>
      <c r="F216" s="101" t="str">
        <f t="shared" ref="F216:F221" si="94">TEXT(HEX2DEC(G216),"000")</f>
        <v>000</v>
      </c>
      <c r="G216" s="22">
        <v>0</v>
      </c>
      <c r="H216" s="18" t="s">
        <v>18</v>
      </c>
      <c r="I216" s="18">
        <v>1</v>
      </c>
      <c r="J216" s="18">
        <v>1</v>
      </c>
      <c r="K216" s="18">
        <v>89</v>
      </c>
      <c r="L216" s="18" t="s">
        <v>530</v>
      </c>
      <c r="M216" s="18">
        <v>1</v>
      </c>
      <c r="N216" s="18">
        <v>28</v>
      </c>
      <c r="O216" s="19">
        <v>65</v>
      </c>
      <c r="P216" s="19">
        <v>66</v>
      </c>
      <c r="Q216" s="19">
        <v>67</v>
      </c>
      <c r="R216" s="19">
        <v>68</v>
      </c>
      <c r="S216" s="19">
        <v>69</v>
      </c>
      <c r="T216" s="19" t="s">
        <v>507</v>
      </c>
      <c r="U216" s="19" t="s">
        <v>508</v>
      </c>
      <c r="V216" s="19" t="s">
        <v>509</v>
      </c>
      <c r="W216" s="19" t="s">
        <v>510</v>
      </c>
      <c r="X216" s="19" t="s">
        <v>511</v>
      </c>
      <c r="Y216" s="19" t="s">
        <v>512</v>
      </c>
      <c r="Z216" s="19" t="s">
        <v>513</v>
      </c>
      <c r="AA216" s="19" t="s">
        <v>514</v>
      </c>
      <c r="AB216" s="19" t="s">
        <v>515</v>
      </c>
      <c r="AC216" s="19" t="s">
        <v>516</v>
      </c>
      <c r="AD216" s="19" t="s">
        <v>517</v>
      </c>
      <c r="AE216" s="19" t="s">
        <v>518</v>
      </c>
      <c r="AF216" s="19" t="s">
        <v>519</v>
      </c>
      <c r="AG216" s="19" t="s">
        <v>520</v>
      </c>
      <c r="AH216" s="19" t="s">
        <v>521</v>
      </c>
      <c r="AI216" s="19" t="s">
        <v>522</v>
      </c>
      <c r="AJ216" s="19" t="s">
        <v>523</v>
      </c>
      <c r="AK216" s="19" t="s">
        <v>524</v>
      </c>
      <c r="AL216" s="19">
        <v>130</v>
      </c>
      <c r="AM216" s="19">
        <v>131</v>
      </c>
      <c r="AN216" s="19">
        <v>132</v>
      </c>
      <c r="AO216" s="19">
        <v>133</v>
      </c>
      <c r="AP216" s="19">
        <v>134</v>
      </c>
      <c r="AQ216" s="19">
        <v>135</v>
      </c>
      <c r="AR216" s="19">
        <v>136</v>
      </c>
      <c r="AS216" s="19">
        <v>191</v>
      </c>
      <c r="AT216" s="19">
        <v>192</v>
      </c>
      <c r="AU216" s="19">
        <v>193</v>
      </c>
      <c r="AV216" s="19">
        <v>194</v>
      </c>
      <c r="AW216" s="19">
        <v>195</v>
      </c>
      <c r="AX216" s="19">
        <v>196</v>
      </c>
      <c r="AY216" s="19">
        <v>197</v>
      </c>
      <c r="AZ216" s="19">
        <v>198</v>
      </c>
      <c r="BA216" s="19">
        <v>199</v>
      </c>
      <c r="BB216" s="19" t="s">
        <v>525</v>
      </c>
      <c r="BC216" s="19">
        <v>0</v>
      </c>
      <c r="BD216" s="19">
        <v>0</v>
      </c>
      <c r="BE216" s="19">
        <v>0</v>
      </c>
      <c r="BF216" s="19">
        <v>0</v>
      </c>
      <c r="BG216" s="19">
        <v>0</v>
      </c>
      <c r="BH216" s="19">
        <v>0</v>
      </c>
      <c r="BI216" s="19">
        <v>0</v>
      </c>
      <c r="BJ216" s="19">
        <v>0</v>
      </c>
      <c r="BK216" s="19">
        <v>0</v>
      </c>
      <c r="BL216" s="19">
        <v>0</v>
      </c>
      <c r="BM216" s="19">
        <v>0</v>
      </c>
      <c r="BN216" s="19">
        <v>0</v>
      </c>
      <c r="BO216" s="19">
        <v>0</v>
      </c>
      <c r="BP216" s="19">
        <v>0</v>
      </c>
      <c r="BQ216" s="19">
        <v>0</v>
      </c>
      <c r="BR216" s="19">
        <v>0</v>
      </c>
      <c r="BS216" s="19">
        <v>0</v>
      </c>
      <c r="BT216" s="19">
        <v>0</v>
      </c>
      <c r="BU216" s="19">
        <v>0</v>
      </c>
      <c r="BV216" s="19">
        <v>0</v>
      </c>
      <c r="BW216" s="19">
        <v>0</v>
      </c>
      <c r="BX216" s="19">
        <v>0</v>
      </c>
      <c r="BY216" s="19">
        <v>0</v>
      </c>
      <c r="BZ216" s="19">
        <v>0</v>
      </c>
      <c r="CA216" s="23">
        <f>G216</f>
        <v>0</v>
      </c>
      <c r="CB216" s="18" t="s">
        <v>25</v>
      </c>
      <c r="CC216" s="18">
        <f t="shared" si="82"/>
        <v>137</v>
      </c>
      <c r="CD216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7B010189AB012800650066006700680069006A006B006C006D006E00C900CA00CB00CC00CD00CE00CF00D000D100D2012D012E012F0130013101320133013401350136019101920193019401950196019701980199019A000000000000000000000000000000000000000000000000000000000000000000000000000000000000000000000000007D</v>
      </c>
      <c r="CE216" s="95">
        <v>215</v>
      </c>
      <c r="CF216" s="21"/>
      <c r="CG216" s="18" t="str">
        <f t="shared" si="85"/>
        <v>00</v>
      </c>
      <c r="CH216" s="18">
        <f t="shared" si="86"/>
        <v>0</v>
      </c>
      <c r="CI216" s="20"/>
      <c r="CJ216" s="21"/>
    </row>
    <row r="217" spans="1:88" ht="49.5">
      <c r="A217" s="27"/>
      <c r="B217" s="170"/>
      <c r="C217" s="163" t="s">
        <v>721</v>
      </c>
      <c r="D217" s="104"/>
      <c r="E217" s="16">
        <v>2</v>
      </c>
      <c r="F217" s="101" t="str">
        <f t="shared" si="94"/>
        <v>127</v>
      </c>
      <c r="G217" s="22" t="s">
        <v>246</v>
      </c>
      <c r="H217" s="18" t="s">
        <v>18</v>
      </c>
      <c r="I217" s="18">
        <v>1</v>
      </c>
      <c r="J217" s="18">
        <v>1</v>
      </c>
      <c r="K217" s="18">
        <v>89</v>
      </c>
      <c r="L217" s="18" t="s">
        <v>530</v>
      </c>
      <c r="M217" s="18">
        <v>1</v>
      </c>
      <c r="N217" s="18">
        <v>28</v>
      </c>
      <c r="O217" s="19">
        <v>65</v>
      </c>
      <c r="P217" s="19">
        <v>66</v>
      </c>
      <c r="Q217" s="19">
        <v>67</v>
      </c>
      <c r="R217" s="19">
        <v>68</v>
      </c>
      <c r="S217" s="19">
        <v>69</v>
      </c>
      <c r="T217" s="19" t="s">
        <v>507</v>
      </c>
      <c r="U217" s="19" t="s">
        <v>508</v>
      </c>
      <c r="V217" s="19" t="s">
        <v>509</v>
      </c>
      <c r="W217" s="19" t="s">
        <v>510</v>
      </c>
      <c r="X217" s="19" t="s">
        <v>511</v>
      </c>
      <c r="Y217" s="19" t="s">
        <v>512</v>
      </c>
      <c r="Z217" s="19" t="s">
        <v>513</v>
      </c>
      <c r="AA217" s="19" t="s">
        <v>514</v>
      </c>
      <c r="AB217" s="19" t="s">
        <v>515</v>
      </c>
      <c r="AC217" s="19" t="s">
        <v>516</v>
      </c>
      <c r="AD217" s="19" t="s">
        <v>517</v>
      </c>
      <c r="AE217" s="19" t="s">
        <v>518</v>
      </c>
      <c r="AF217" s="19" t="s">
        <v>519</v>
      </c>
      <c r="AG217" s="19" t="s">
        <v>520</v>
      </c>
      <c r="AH217" s="19" t="s">
        <v>521</v>
      </c>
      <c r="AI217" s="19" t="s">
        <v>522</v>
      </c>
      <c r="AJ217" s="19" t="s">
        <v>523</v>
      </c>
      <c r="AK217" s="19" t="s">
        <v>524</v>
      </c>
      <c r="AL217" s="19">
        <v>130</v>
      </c>
      <c r="AM217" s="19">
        <v>131</v>
      </c>
      <c r="AN217" s="19">
        <v>132</v>
      </c>
      <c r="AO217" s="19">
        <v>133</v>
      </c>
      <c r="AP217" s="19">
        <v>134</v>
      </c>
      <c r="AQ217" s="19">
        <v>135</v>
      </c>
      <c r="AR217" s="19">
        <v>136</v>
      </c>
      <c r="AS217" s="19">
        <v>191</v>
      </c>
      <c r="AT217" s="19">
        <v>192</v>
      </c>
      <c r="AU217" s="19">
        <v>193</v>
      </c>
      <c r="AV217" s="19">
        <v>194</v>
      </c>
      <c r="AW217" s="19">
        <v>195</v>
      </c>
      <c r="AX217" s="19">
        <v>196</v>
      </c>
      <c r="AY217" s="19">
        <v>197</v>
      </c>
      <c r="AZ217" s="19">
        <v>198</v>
      </c>
      <c r="BA217" s="19">
        <v>199</v>
      </c>
      <c r="BB217" s="19" t="s">
        <v>525</v>
      </c>
      <c r="BC217" s="19">
        <v>0</v>
      </c>
      <c r="BD217" s="19">
        <v>0</v>
      </c>
      <c r="BE217" s="19">
        <v>0</v>
      </c>
      <c r="BF217" s="19">
        <v>0</v>
      </c>
      <c r="BG217" s="19">
        <v>0</v>
      </c>
      <c r="BH217" s="19">
        <v>0</v>
      </c>
      <c r="BI217" s="19">
        <v>0</v>
      </c>
      <c r="BJ217" s="19">
        <v>0</v>
      </c>
      <c r="BK217" s="19">
        <v>0</v>
      </c>
      <c r="BL217" s="19">
        <v>0</v>
      </c>
      <c r="BM217" s="19">
        <v>0</v>
      </c>
      <c r="BN217" s="19">
        <v>0</v>
      </c>
      <c r="BO217" s="19">
        <v>0</v>
      </c>
      <c r="BP217" s="19">
        <v>0</v>
      </c>
      <c r="BQ217" s="19">
        <v>0</v>
      </c>
      <c r="BR217" s="19">
        <v>0</v>
      </c>
      <c r="BS217" s="19">
        <v>0</v>
      </c>
      <c r="BT217" s="19">
        <v>0</v>
      </c>
      <c r="BU217" s="19">
        <v>0</v>
      </c>
      <c r="BV217" s="19">
        <v>0</v>
      </c>
      <c r="BW217" s="19">
        <v>0</v>
      </c>
      <c r="BX217" s="19">
        <v>0</v>
      </c>
      <c r="BY217" s="19">
        <v>0</v>
      </c>
      <c r="BZ217" s="19">
        <v>0</v>
      </c>
      <c r="CA217" s="23" t="str">
        <f t="shared" ref="CA217:CA218" si="95">G217</f>
        <v>7F</v>
      </c>
      <c r="CB217" s="18" t="s">
        <v>25</v>
      </c>
      <c r="CC217" s="18">
        <f t="shared" si="82"/>
        <v>137</v>
      </c>
      <c r="CD217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7B010189AB012800650066006700680069006A006B006C006D006E00C900CA00CB00CC00CD00CE00CF00D000D100D2012D012E012F0130013101320133013401350136019101920193019401950196019701980199019A0000000000000000000000000000000000000000000000000000000000000000000000000000000000000000000000007F7D</v>
      </c>
      <c r="CE217" s="95">
        <v>216</v>
      </c>
      <c r="CF217" s="21"/>
      <c r="CG217" s="18" t="str">
        <f t="shared" si="85"/>
        <v>00</v>
      </c>
      <c r="CH217" s="18">
        <f t="shared" si="86"/>
        <v>0</v>
      </c>
      <c r="CI217" s="20"/>
      <c r="CJ217" s="21"/>
    </row>
    <row r="218" spans="1:88" ht="49.5">
      <c r="A218" s="27"/>
      <c r="B218" s="171"/>
      <c r="C218" s="164"/>
      <c r="D218" s="104"/>
      <c r="E218" s="16">
        <v>3</v>
      </c>
      <c r="F218" s="101" t="str">
        <f t="shared" si="94"/>
        <v>255</v>
      </c>
      <c r="G218" s="22" t="s">
        <v>22</v>
      </c>
      <c r="H218" s="18" t="s">
        <v>18</v>
      </c>
      <c r="I218" s="18">
        <v>1</v>
      </c>
      <c r="J218" s="18">
        <v>1</v>
      </c>
      <c r="K218" s="18">
        <v>89</v>
      </c>
      <c r="L218" s="18" t="s">
        <v>530</v>
      </c>
      <c r="M218" s="18">
        <v>1</v>
      </c>
      <c r="N218" s="18">
        <v>28</v>
      </c>
      <c r="O218" s="19">
        <v>65</v>
      </c>
      <c r="P218" s="19">
        <v>66</v>
      </c>
      <c r="Q218" s="19">
        <v>67</v>
      </c>
      <c r="R218" s="19">
        <v>68</v>
      </c>
      <c r="S218" s="19">
        <v>69</v>
      </c>
      <c r="T218" s="19" t="s">
        <v>507</v>
      </c>
      <c r="U218" s="19" t="s">
        <v>508</v>
      </c>
      <c r="V218" s="19" t="s">
        <v>509</v>
      </c>
      <c r="W218" s="19" t="s">
        <v>510</v>
      </c>
      <c r="X218" s="19" t="s">
        <v>511</v>
      </c>
      <c r="Y218" s="19" t="s">
        <v>512</v>
      </c>
      <c r="Z218" s="19" t="s">
        <v>513</v>
      </c>
      <c r="AA218" s="19" t="s">
        <v>514</v>
      </c>
      <c r="AB218" s="19" t="s">
        <v>515</v>
      </c>
      <c r="AC218" s="19" t="s">
        <v>516</v>
      </c>
      <c r="AD218" s="19" t="s">
        <v>517</v>
      </c>
      <c r="AE218" s="19" t="s">
        <v>518</v>
      </c>
      <c r="AF218" s="19" t="s">
        <v>519</v>
      </c>
      <c r="AG218" s="19" t="s">
        <v>520</v>
      </c>
      <c r="AH218" s="19" t="s">
        <v>521</v>
      </c>
      <c r="AI218" s="19" t="s">
        <v>522</v>
      </c>
      <c r="AJ218" s="19" t="s">
        <v>523</v>
      </c>
      <c r="AK218" s="19" t="s">
        <v>524</v>
      </c>
      <c r="AL218" s="19">
        <v>130</v>
      </c>
      <c r="AM218" s="19">
        <v>131</v>
      </c>
      <c r="AN218" s="19">
        <v>132</v>
      </c>
      <c r="AO218" s="19">
        <v>133</v>
      </c>
      <c r="AP218" s="19">
        <v>134</v>
      </c>
      <c r="AQ218" s="19">
        <v>135</v>
      </c>
      <c r="AR218" s="19">
        <v>136</v>
      </c>
      <c r="AS218" s="19">
        <v>191</v>
      </c>
      <c r="AT218" s="19">
        <v>192</v>
      </c>
      <c r="AU218" s="19">
        <v>193</v>
      </c>
      <c r="AV218" s="19">
        <v>194</v>
      </c>
      <c r="AW218" s="19">
        <v>195</v>
      </c>
      <c r="AX218" s="19">
        <v>196</v>
      </c>
      <c r="AY218" s="19">
        <v>197</v>
      </c>
      <c r="AZ218" s="19">
        <v>198</v>
      </c>
      <c r="BA218" s="19">
        <v>199</v>
      </c>
      <c r="BB218" s="19" t="s">
        <v>525</v>
      </c>
      <c r="BC218" s="19">
        <v>0</v>
      </c>
      <c r="BD218" s="19">
        <v>0</v>
      </c>
      <c r="BE218" s="19">
        <v>0</v>
      </c>
      <c r="BF218" s="19">
        <v>0</v>
      </c>
      <c r="BG218" s="19">
        <v>0</v>
      </c>
      <c r="BH218" s="19">
        <v>0</v>
      </c>
      <c r="BI218" s="19">
        <v>0</v>
      </c>
      <c r="BJ218" s="19">
        <v>0</v>
      </c>
      <c r="BK218" s="19">
        <v>0</v>
      </c>
      <c r="BL218" s="19">
        <v>0</v>
      </c>
      <c r="BM218" s="19">
        <v>0</v>
      </c>
      <c r="BN218" s="19">
        <v>0</v>
      </c>
      <c r="BO218" s="19">
        <v>0</v>
      </c>
      <c r="BP218" s="19">
        <v>0</v>
      </c>
      <c r="BQ218" s="19">
        <v>0</v>
      </c>
      <c r="BR218" s="19">
        <v>0</v>
      </c>
      <c r="BS218" s="19">
        <v>0</v>
      </c>
      <c r="BT218" s="19">
        <v>0</v>
      </c>
      <c r="BU218" s="19">
        <v>0</v>
      </c>
      <c r="BV218" s="19">
        <v>0</v>
      </c>
      <c r="BW218" s="19">
        <v>0</v>
      </c>
      <c r="BX218" s="19">
        <v>0</v>
      </c>
      <c r="BY218" s="19">
        <v>0</v>
      </c>
      <c r="BZ218" s="19">
        <v>0</v>
      </c>
      <c r="CA218" s="23" t="str">
        <f t="shared" si="95"/>
        <v>FF</v>
      </c>
      <c r="CB218" s="18" t="s">
        <v>25</v>
      </c>
      <c r="CC218" s="18">
        <f t="shared" si="82"/>
        <v>137</v>
      </c>
      <c r="CD218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7B010189AB012800650066006700680069006A006B006C006D006E00C900CA00CB00CC00CD00CE00CF00D000D100D2012D012E012F0130013101320133013401350136019101920193019401950196019701980199019A000000000000000000000000000000000000000000000000000000000000000000000000000000000000000000000000FF7D</v>
      </c>
      <c r="CE218" s="95">
        <v>217</v>
      </c>
      <c r="CF218" s="21"/>
      <c r="CG218" s="18" t="str">
        <f t="shared" si="85"/>
        <v>00</v>
      </c>
      <c r="CH218" s="18">
        <f t="shared" si="86"/>
        <v>0</v>
      </c>
      <c r="CI218" s="20"/>
      <c r="CJ218" s="21"/>
    </row>
    <row r="219" spans="1:88" ht="49.5">
      <c r="A219" s="27"/>
      <c r="B219" s="169">
        <v>136</v>
      </c>
      <c r="C219" s="105" t="s">
        <v>12</v>
      </c>
      <c r="D219" s="104" t="s">
        <v>2</v>
      </c>
      <c r="E219" s="16">
        <v>1</v>
      </c>
      <c r="F219" s="101" t="str">
        <f t="shared" si="94"/>
        <v>000</v>
      </c>
      <c r="G219" s="22">
        <v>0</v>
      </c>
      <c r="H219" s="18" t="s">
        <v>18</v>
      </c>
      <c r="I219" s="18">
        <v>1</v>
      </c>
      <c r="J219" s="18">
        <v>1</v>
      </c>
      <c r="K219" s="18">
        <v>89</v>
      </c>
      <c r="L219" s="18" t="s">
        <v>530</v>
      </c>
      <c r="M219" s="18">
        <v>1</v>
      </c>
      <c r="N219" s="18">
        <v>28</v>
      </c>
      <c r="O219" s="19">
        <v>65</v>
      </c>
      <c r="P219" s="19">
        <v>66</v>
      </c>
      <c r="Q219" s="19">
        <v>67</v>
      </c>
      <c r="R219" s="19">
        <v>68</v>
      </c>
      <c r="S219" s="19">
        <v>69</v>
      </c>
      <c r="T219" s="19" t="s">
        <v>507</v>
      </c>
      <c r="U219" s="19" t="s">
        <v>508</v>
      </c>
      <c r="V219" s="19" t="s">
        <v>509</v>
      </c>
      <c r="W219" s="19" t="s">
        <v>510</v>
      </c>
      <c r="X219" s="19" t="s">
        <v>511</v>
      </c>
      <c r="Y219" s="19" t="s">
        <v>512</v>
      </c>
      <c r="Z219" s="19" t="s">
        <v>513</v>
      </c>
      <c r="AA219" s="19" t="s">
        <v>514</v>
      </c>
      <c r="AB219" s="19" t="s">
        <v>515</v>
      </c>
      <c r="AC219" s="19" t="s">
        <v>516</v>
      </c>
      <c r="AD219" s="19" t="s">
        <v>517</v>
      </c>
      <c r="AE219" s="19" t="s">
        <v>518</v>
      </c>
      <c r="AF219" s="19" t="s">
        <v>519</v>
      </c>
      <c r="AG219" s="19" t="s">
        <v>520</v>
      </c>
      <c r="AH219" s="19" t="s">
        <v>521</v>
      </c>
      <c r="AI219" s="19" t="s">
        <v>522</v>
      </c>
      <c r="AJ219" s="19" t="s">
        <v>523</v>
      </c>
      <c r="AK219" s="19" t="s">
        <v>524</v>
      </c>
      <c r="AL219" s="19">
        <v>130</v>
      </c>
      <c r="AM219" s="19">
        <v>131</v>
      </c>
      <c r="AN219" s="19">
        <v>132</v>
      </c>
      <c r="AO219" s="19">
        <v>133</v>
      </c>
      <c r="AP219" s="19">
        <v>134</v>
      </c>
      <c r="AQ219" s="19">
        <v>135</v>
      </c>
      <c r="AR219" s="19">
        <v>136</v>
      </c>
      <c r="AS219" s="19">
        <v>191</v>
      </c>
      <c r="AT219" s="19">
        <v>192</v>
      </c>
      <c r="AU219" s="19">
        <v>193</v>
      </c>
      <c r="AV219" s="19">
        <v>194</v>
      </c>
      <c r="AW219" s="19">
        <v>195</v>
      </c>
      <c r="AX219" s="19">
        <v>196</v>
      </c>
      <c r="AY219" s="19">
        <v>197</v>
      </c>
      <c r="AZ219" s="19">
        <v>198</v>
      </c>
      <c r="BA219" s="19">
        <v>199</v>
      </c>
      <c r="BB219" s="19" t="s">
        <v>525</v>
      </c>
      <c r="BC219" s="19">
        <v>0</v>
      </c>
      <c r="BD219" s="19">
        <v>0</v>
      </c>
      <c r="BE219" s="19">
        <v>0</v>
      </c>
      <c r="BF219" s="19">
        <v>0</v>
      </c>
      <c r="BG219" s="19">
        <v>0</v>
      </c>
      <c r="BH219" s="19">
        <v>0</v>
      </c>
      <c r="BI219" s="19">
        <v>0</v>
      </c>
      <c r="BJ219" s="19">
        <v>0</v>
      </c>
      <c r="BK219" s="19">
        <v>0</v>
      </c>
      <c r="BL219" s="19">
        <v>0</v>
      </c>
      <c r="BM219" s="19">
        <v>0</v>
      </c>
      <c r="BN219" s="19">
        <v>0</v>
      </c>
      <c r="BO219" s="19">
        <v>0</v>
      </c>
      <c r="BP219" s="19">
        <v>0</v>
      </c>
      <c r="BQ219" s="19">
        <v>0</v>
      </c>
      <c r="BR219" s="19">
        <v>0</v>
      </c>
      <c r="BS219" s="19">
        <v>0</v>
      </c>
      <c r="BT219" s="19">
        <v>0</v>
      </c>
      <c r="BU219" s="19">
        <v>0</v>
      </c>
      <c r="BV219" s="19">
        <v>0</v>
      </c>
      <c r="BW219" s="19">
        <v>0</v>
      </c>
      <c r="BX219" s="19">
        <v>0</v>
      </c>
      <c r="BY219" s="19">
        <v>0</v>
      </c>
      <c r="BZ219" s="19">
        <v>0</v>
      </c>
      <c r="CA219" s="18" t="str">
        <f>TEXT(DEC2HEX(_xlfn.BITAND(SUM(
HEX2DEC(H219)+HEX2DEC(I219)+HEX2DEC(J219)+HEX2DEC(K219)+HEX2DEC(L219)+HEX2DEC(M219)+HEX2DEC(N219)+HEX2DEC(O219)+HEX2DEC(P219)+
HEX2DEC(Q219)+HEX2DEC(R219)+HEX2DEC(S219)+HEX2DEC(T219)+HEX2DEC(U219)+HEX2DEC(R219)+HEX2DEC(V219)+HEX2DEC(W219)+HEX2DEC(X219)+HEX2DEC(Y219)+HEX2DEC(Z219)+
HEX2DEC(AA219)+HEX2DEC(AB219)+HEX2DEC(AC219)+HEX2DEC(AD219)+HEX2DEC(AE219)+
HEX2DEC(AF219)+HEX2DEC(AG219)+HEX2DEC(AH219)+HEX2DEC(AI219)+HEX2DEC(AJ219)+HEX2DEC(AK219)+HEX2DEC(AL219)+HEX2DEC(AM219)+
HEX2DEC(AN219)+HEX2DEC(AO219)+HEX2DEC(AP219)+HEX2DEC(AQ219)+HEX2DEC(AR219)+HEX2DEC(AS219)+HEX2DEC(AT219)+
HEX2DEC(AU219)+HEX2DEC(AV219)+HEX2DEC(AW219)+HEX2DEC(AX219)+HEX2DEC(AY219)+HEX2DEC(AZ219)+HEX2DEC(BA219)+HEX2DEC(BB219)+HEX2DEC(BC219)+HEX2DEC(BD219)+HEX2DEC(BE219)+HEX2DEC(BF219)+HEX2DEC(BG219)+HEX2DEC(BH219)+HEX2DEC(BI219)+
HEX2DEC(BJ219)+HEX2DEC(BK219)+HEX2DEC(BL219)+HEX2DEC(BM219)+
HEX2DEC(BN219)+HEX2DEC(BO219)+HEX2DEC(BP219)+HEX2DEC(BQ219)+HEX2DEC(BR219)+HEX2DEC(BS219)+HEX2DEC(BT219)+
HEX2DEC(BU219)+HEX2DEC(BV219)+HEX2DEC(BW219)+HEX2DEC(BX219)+HEX2DEC(BY219)+HEX2DEC(BZ219)
),85)),"00")</f>
        <v>04</v>
      </c>
      <c r="CB219" s="23">
        <f>G219</f>
        <v>0</v>
      </c>
      <c r="CC219" s="18">
        <f t="shared" si="82"/>
        <v>137</v>
      </c>
      <c r="CD219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7B010189AB012800650066006700680069006A006B006C006D006E00C900CA00CB00CC00CD00CE00CF00D000D100D2012D012E012F0130013101320133013401350136019101920193019401950196019701980199019A0000000000000000000000000000000000000000000000000000000000000000000000000000000000000000000000000400</v>
      </c>
      <c r="CE219" s="95">
        <v>218</v>
      </c>
      <c r="CF219" s="21"/>
      <c r="CG219" s="18" t="str">
        <f t="shared" si="85"/>
        <v>00</v>
      </c>
      <c r="CH219" s="18">
        <f t="shared" si="86"/>
        <v>0</v>
      </c>
      <c r="CI219" s="20"/>
      <c r="CJ219" s="21"/>
    </row>
    <row r="220" spans="1:88" ht="49.5">
      <c r="A220" s="27"/>
      <c r="B220" s="170"/>
      <c r="C220" s="167" t="s">
        <v>383</v>
      </c>
      <c r="D220" s="104"/>
      <c r="E220" s="16">
        <v>2</v>
      </c>
      <c r="F220" s="101" t="str">
        <f t="shared" si="94"/>
        <v>127</v>
      </c>
      <c r="G220" s="22" t="s">
        <v>246</v>
      </c>
      <c r="H220" s="18" t="s">
        <v>18</v>
      </c>
      <c r="I220" s="18">
        <v>1</v>
      </c>
      <c r="J220" s="18">
        <v>1</v>
      </c>
      <c r="K220" s="18">
        <v>89</v>
      </c>
      <c r="L220" s="18" t="s">
        <v>530</v>
      </c>
      <c r="M220" s="18">
        <v>1</v>
      </c>
      <c r="N220" s="18">
        <v>28</v>
      </c>
      <c r="O220" s="19">
        <v>65</v>
      </c>
      <c r="P220" s="19">
        <v>66</v>
      </c>
      <c r="Q220" s="19">
        <v>67</v>
      </c>
      <c r="R220" s="19">
        <v>68</v>
      </c>
      <c r="S220" s="19">
        <v>69</v>
      </c>
      <c r="T220" s="19" t="s">
        <v>507</v>
      </c>
      <c r="U220" s="19" t="s">
        <v>508</v>
      </c>
      <c r="V220" s="19" t="s">
        <v>509</v>
      </c>
      <c r="W220" s="19" t="s">
        <v>510</v>
      </c>
      <c r="X220" s="19" t="s">
        <v>511</v>
      </c>
      <c r="Y220" s="19" t="s">
        <v>512</v>
      </c>
      <c r="Z220" s="19" t="s">
        <v>513</v>
      </c>
      <c r="AA220" s="19" t="s">
        <v>514</v>
      </c>
      <c r="AB220" s="19" t="s">
        <v>515</v>
      </c>
      <c r="AC220" s="19" t="s">
        <v>516</v>
      </c>
      <c r="AD220" s="19" t="s">
        <v>517</v>
      </c>
      <c r="AE220" s="19" t="s">
        <v>518</v>
      </c>
      <c r="AF220" s="19" t="s">
        <v>519</v>
      </c>
      <c r="AG220" s="19" t="s">
        <v>520</v>
      </c>
      <c r="AH220" s="19" t="s">
        <v>521</v>
      </c>
      <c r="AI220" s="19" t="s">
        <v>522</v>
      </c>
      <c r="AJ220" s="19" t="s">
        <v>523</v>
      </c>
      <c r="AK220" s="19" t="s">
        <v>524</v>
      </c>
      <c r="AL220" s="19">
        <v>130</v>
      </c>
      <c r="AM220" s="19">
        <v>131</v>
      </c>
      <c r="AN220" s="19">
        <v>132</v>
      </c>
      <c r="AO220" s="19">
        <v>133</v>
      </c>
      <c r="AP220" s="19">
        <v>134</v>
      </c>
      <c r="AQ220" s="19">
        <v>135</v>
      </c>
      <c r="AR220" s="19">
        <v>136</v>
      </c>
      <c r="AS220" s="19">
        <v>191</v>
      </c>
      <c r="AT220" s="19">
        <v>192</v>
      </c>
      <c r="AU220" s="19">
        <v>193</v>
      </c>
      <c r="AV220" s="19">
        <v>194</v>
      </c>
      <c r="AW220" s="19">
        <v>195</v>
      </c>
      <c r="AX220" s="19">
        <v>196</v>
      </c>
      <c r="AY220" s="19">
        <v>197</v>
      </c>
      <c r="AZ220" s="19">
        <v>198</v>
      </c>
      <c r="BA220" s="19">
        <v>199</v>
      </c>
      <c r="BB220" s="19" t="s">
        <v>525</v>
      </c>
      <c r="BC220" s="19">
        <v>0</v>
      </c>
      <c r="BD220" s="19">
        <v>0</v>
      </c>
      <c r="BE220" s="19">
        <v>0</v>
      </c>
      <c r="BF220" s="19">
        <v>0</v>
      </c>
      <c r="BG220" s="19">
        <v>0</v>
      </c>
      <c r="BH220" s="19">
        <v>0</v>
      </c>
      <c r="BI220" s="19">
        <v>0</v>
      </c>
      <c r="BJ220" s="19">
        <v>0</v>
      </c>
      <c r="BK220" s="19">
        <v>0</v>
      </c>
      <c r="BL220" s="19">
        <v>0</v>
      </c>
      <c r="BM220" s="19">
        <v>0</v>
      </c>
      <c r="BN220" s="19">
        <v>0</v>
      </c>
      <c r="BO220" s="19">
        <v>0</v>
      </c>
      <c r="BP220" s="19">
        <v>0</v>
      </c>
      <c r="BQ220" s="19">
        <v>0</v>
      </c>
      <c r="BR220" s="19">
        <v>0</v>
      </c>
      <c r="BS220" s="19">
        <v>0</v>
      </c>
      <c r="BT220" s="19">
        <v>0</v>
      </c>
      <c r="BU220" s="19">
        <v>0</v>
      </c>
      <c r="BV220" s="19">
        <v>0</v>
      </c>
      <c r="BW220" s="19">
        <v>0</v>
      </c>
      <c r="BX220" s="19">
        <v>0</v>
      </c>
      <c r="BY220" s="19">
        <v>0</v>
      </c>
      <c r="BZ220" s="19">
        <v>0</v>
      </c>
      <c r="CA220" s="18" t="str">
        <f t="shared" si="83"/>
        <v>04</v>
      </c>
      <c r="CB220" s="23" t="str">
        <f>G220</f>
        <v>7F</v>
      </c>
      <c r="CC220" s="18">
        <f t="shared" si="82"/>
        <v>137</v>
      </c>
      <c r="CD220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7B010189AB012800650066006700680069006A006B006C006D006E00C900CA00CB00CC00CD00CE00CF00D000D100D2012D012E012F0130013101320133013401350136019101920193019401950196019701980199019A000000000000000000000000000000000000000000000000000000000000000000000000000000000000000000000000047F</v>
      </c>
      <c r="CE220" s="95">
        <v>219</v>
      </c>
      <c r="CF220" s="21"/>
      <c r="CG220" s="18" t="str">
        <f t="shared" si="85"/>
        <v>00</v>
      </c>
      <c r="CH220" s="18">
        <f t="shared" si="86"/>
        <v>0</v>
      </c>
      <c r="CI220" s="20"/>
      <c r="CJ220" s="21"/>
    </row>
    <row r="221" spans="1:88" ht="49.5">
      <c r="A221" s="27"/>
      <c r="B221" s="171"/>
      <c r="C221" s="168"/>
      <c r="D221" s="104"/>
      <c r="E221" s="16">
        <v>3</v>
      </c>
      <c r="F221" s="101" t="str">
        <f t="shared" si="94"/>
        <v>255</v>
      </c>
      <c r="G221" s="22" t="s">
        <v>22</v>
      </c>
      <c r="H221" s="18" t="s">
        <v>18</v>
      </c>
      <c r="I221" s="18">
        <v>1</v>
      </c>
      <c r="J221" s="18">
        <v>1</v>
      </c>
      <c r="K221" s="18">
        <v>89</v>
      </c>
      <c r="L221" s="18" t="s">
        <v>530</v>
      </c>
      <c r="M221" s="18">
        <v>1</v>
      </c>
      <c r="N221" s="18">
        <v>28</v>
      </c>
      <c r="O221" s="19">
        <v>65</v>
      </c>
      <c r="P221" s="19">
        <v>66</v>
      </c>
      <c r="Q221" s="19">
        <v>67</v>
      </c>
      <c r="R221" s="19">
        <v>68</v>
      </c>
      <c r="S221" s="19">
        <v>69</v>
      </c>
      <c r="T221" s="19" t="s">
        <v>507</v>
      </c>
      <c r="U221" s="19" t="s">
        <v>508</v>
      </c>
      <c r="V221" s="19" t="s">
        <v>509</v>
      </c>
      <c r="W221" s="19" t="s">
        <v>510</v>
      </c>
      <c r="X221" s="19" t="s">
        <v>511</v>
      </c>
      <c r="Y221" s="19" t="s">
        <v>512</v>
      </c>
      <c r="Z221" s="19" t="s">
        <v>513</v>
      </c>
      <c r="AA221" s="19" t="s">
        <v>514</v>
      </c>
      <c r="AB221" s="19" t="s">
        <v>515</v>
      </c>
      <c r="AC221" s="19" t="s">
        <v>516</v>
      </c>
      <c r="AD221" s="19" t="s">
        <v>517</v>
      </c>
      <c r="AE221" s="19" t="s">
        <v>518</v>
      </c>
      <c r="AF221" s="19" t="s">
        <v>519</v>
      </c>
      <c r="AG221" s="19" t="s">
        <v>520</v>
      </c>
      <c r="AH221" s="19" t="s">
        <v>521</v>
      </c>
      <c r="AI221" s="19" t="s">
        <v>522</v>
      </c>
      <c r="AJ221" s="19" t="s">
        <v>523</v>
      </c>
      <c r="AK221" s="19" t="s">
        <v>524</v>
      </c>
      <c r="AL221" s="19">
        <v>130</v>
      </c>
      <c r="AM221" s="19">
        <v>131</v>
      </c>
      <c r="AN221" s="19">
        <v>132</v>
      </c>
      <c r="AO221" s="19">
        <v>133</v>
      </c>
      <c r="AP221" s="19">
        <v>134</v>
      </c>
      <c r="AQ221" s="19">
        <v>135</v>
      </c>
      <c r="AR221" s="19">
        <v>136</v>
      </c>
      <c r="AS221" s="19">
        <v>191</v>
      </c>
      <c r="AT221" s="19">
        <v>192</v>
      </c>
      <c r="AU221" s="19">
        <v>193</v>
      </c>
      <c r="AV221" s="19">
        <v>194</v>
      </c>
      <c r="AW221" s="19">
        <v>195</v>
      </c>
      <c r="AX221" s="19">
        <v>196</v>
      </c>
      <c r="AY221" s="19">
        <v>197</v>
      </c>
      <c r="AZ221" s="19">
        <v>198</v>
      </c>
      <c r="BA221" s="19">
        <v>199</v>
      </c>
      <c r="BB221" s="19" t="s">
        <v>525</v>
      </c>
      <c r="BC221" s="19">
        <v>0</v>
      </c>
      <c r="BD221" s="19">
        <v>0</v>
      </c>
      <c r="BE221" s="19">
        <v>0</v>
      </c>
      <c r="BF221" s="19">
        <v>0</v>
      </c>
      <c r="BG221" s="19">
        <v>0</v>
      </c>
      <c r="BH221" s="19">
        <v>0</v>
      </c>
      <c r="BI221" s="19">
        <v>0</v>
      </c>
      <c r="BJ221" s="19">
        <v>0</v>
      </c>
      <c r="BK221" s="19">
        <v>0</v>
      </c>
      <c r="BL221" s="19">
        <v>0</v>
      </c>
      <c r="BM221" s="19">
        <v>0</v>
      </c>
      <c r="BN221" s="19">
        <v>0</v>
      </c>
      <c r="BO221" s="19">
        <v>0</v>
      </c>
      <c r="BP221" s="19">
        <v>0</v>
      </c>
      <c r="BQ221" s="19">
        <v>0</v>
      </c>
      <c r="BR221" s="19">
        <v>0</v>
      </c>
      <c r="BS221" s="19">
        <v>0</v>
      </c>
      <c r="BT221" s="19">
        <v>0</v>
      </c>
      <c r="BU221" s="19">
        <v>0</v>
      </c>
      <c r="BV221" s="19">
        <v>0</v>
      </c>
      <c r="BW221" s="19">
        <v>0</v>
      </c>
      <c r="BX221" s="19">
        <v>0</v>
      </c>
      <c r="BY221" s="19">
        <v>0</v>
      </c>
      <c r="BZ221" s="19">
        <v>0</v>
      </c>
      <c r="CA221" s="18" t="str">
        <f t="shared" si="83"/>
        <v>04</v>
      </c>
      <c r="CB221" s="23" t="str">
        <f>G221</f>
        <v>FF</v>
      </c>
      <c r="CC221" s="18">
        <f t="shared" si="82"/>
        <v>137</v>
      </c>
      <c r="CD221" s="16" t="str">
        <f t="shared" si="84"/>
        <v>7B010189AB012800650066006700680069006A006B006C006D006E00C900CA00CB00CC00CD00CE00CF00D000D100D2012D012E012F0130013101320133013401350136019101920193019401950196019701980199019A00000000000000000000000000000000000000000000000000000000000000000000000000000000000000000000000004FF</v>
      </c>
      <c r="CE221" s="95">
        <v>220</v>
      </c>
      <c r="CF221" s="21"/>
      <c r="CG221" s="18" t="str">
        <f t="shared" si="85"/>
        <v>00</v>
      </c>
      <c r="CH221" s="18">
        <f t="shared" si="86"/>
        <v>0</v>
      </c>
      <c r="CI221" s="20"/>
      <c r="CJ221" s="21"/>
    </row>
    <row r="222" spans="1:88">
      <c r="A222" s="71"/>
      <c r="B222" s="110"/>
      <c r="C222" s="106"/>
      <c r="D222" s="107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  <c r="BV222" s="76"/>
      <c r="BW222" s="76"/>
      <c r="BX222" s="76"/>
      <c r="BY222" s="76"/>
      <c r="BZ222" s="76"/>
      <c r="CA222" s="76"/>
      <c r="CB222" s="76"/>
      <c r="CC222" s="76"/>
      <c r="CD222" s="76"/>
      <c r="CE222" s="92"/>
      <c r="CF222" s="75"/>
      <c r="CG222" s="76"/>
      <c r="CH222" s="76"/>
      <c r="CI222" s="76"/>
      <c r="CJ222" s="75"/>
    </row>
  </sheetData>
  <sheetProtection algorithmName="SHA-512" hashValue="AE1Lbd3JBwlN2BbF8p0dljnM9H1TsZPpfz9naisfW9WpYlLZz31IO6adXCxq9J61pMs8GtE+Xw5faFLKBdbHuA==" saltValue="Vck9Hk4sJtSe6N4+8SUqig==" spinCount="100000" sheet="1" objects="1" scenarios="1"/>
  <mergeCells count="146">
    <mergeCell ref="B3:B5"/>
    <mergeCell ref="C4:C5"/>
    <mergeCell ref="B6:B8"/>
    <mergeCell ref="C7:C8"/>
    <mergeCell ref="B9:B11"/>
    <mergeCell ref="C10:C11"/>
    <mergeCell ref="B21:B23"/>
    <mergeCell ref="C22:C23"/>
    <mergeCell ref="B24:B26"/>
    <mergeCell ref="C25:C26"/>
    <mergeCell ref="B27:B29"/>
    <mergeCell ref="C28:C29"/>
    <mergeCell ref="B12:B14"/>
    <mergeCell ref="C13:C14"/>
    <mergeCell ref="B15:B17"/>
    <mergeCell ref="C16:C17"/>
    <mergeCell ref="B18:B20"/>
    <mergeCell ref="C19:C20"/>
    <mergeCell ref="B39:B41"/>
    <mergeCell ref="C40:C41"/>
    <mergeCell ref="B42:B44"/>
    <mergeCell ref="C43:C44"/>
    <mergeCell ref="B45:B47"/>
    <mergeCell ref="C46:C47"/>
    <mergeCell ref="B30:B32"/>
    <mergeCell ref="C31:C32"/>
    <mergeCell ref="B33:B35"/>
    <mergeCell ref="C34:C35"/>
    <mergeCell ref="B36:B38"/>
    <mergeCell ref="C37:C38"/>
    <mergeCell ref="B57:B59"/>
    <mergeCell ref="C58:C59"/>
    <mergeCell ref="B60:B62"/>
    <mergeCell ref="C61:C62"/>
    <mergeCell ref="B63:B65"/>
    <mergeCell ref="C64:C65"/>
    <mergeCell ref="B48:B50"/>
    <mergeCell ref="C49:C50"/>
    <mergeCell ref="B51:B53"/>
    <mergeCell ref="C52:C53"/>
    <mergeCell ref="B54:B56"/>
    <mergeCell ref="C55:C56"/>
    <mergeCell ref="B75:B77"/>
    <mergeCell ref="C76:C77"/>
    <mergeCell ref="B78:B80"/>
    <mergeCell ref="C79:C80"/>
    <mergeCell ref="B81:B83"/>
    <mergeCell ref="C82:C83"/>
    <mergeCell ref="B66:B68"/>
    <mergeCell ref="C67:C68"/>
    <mergeCell ref="B69:B71"/>
    <mergeCell ref="C70:C71"/>
    <mergeCell ref="B72:B74"/>
    <mergeCell ref="C73:C74"/>
    <mergeCell ref="B93:B95"/>
    <mergeCell ref="C94:C95"/>
    <mergeCell ref="B96:B98"/>
    <mergeCell ref="C97:C98"/>
    <mergeCell ref="B99:B101"/>
    <mergeCell ref="C100:C101"/>
    <mergeCell ref="B84:B86"/>
    <mergeCell ref="C85:C86"/>
    <mergeCell ref="B87:B89"/>
    <mergeCell ref="C88:C89"/>
    <mergeCell ref="B90:B92"/>
    <mergeCell ref="C91:C92"/>
    <mergeCell ref="B111:B113"/>
    <mergeCell ref="C112:C113"/>
    <mergeCell ref="B114:B116"/>
    <mergeCell ref="C115:C116"/>
    <mergeCell ref="B117:B119"/>
    <mergeCell ref="C118:C119"/>
    <mergeCell ref="B102:B104"/>
    <mergeCell ref="C103:C104"/>
    <mergeCell ref="B105:B107"/>
    <mergeCell ref="C106:C107"/>
    <mergeCell ref="B108:B110"/>
    <mergeCell ref="C109:C110"/>
    <mergeCell ref="B129:B131"/>
    <mergeCell ref="C130:C131"/>
    <mergeCell ref="B132:B134"/>
    <mergeCell ref="C133:C134"/>
    <mergeCell ref="B135:B137"/>
    <mergeCell ref="C136:C137"/>
    <mergeCell ref="B120:B122"/>
    <mergeCell ref="C121:C122"/>
    <mergeCell ref="B123:B125"/>
    <mergeCell ref="C124:C125"/>
    <mergeCell ref="B126:B128"/>
    <mergeCell ref="C127:C128"/>
    <mergeCell ref="B189:B191"/>
    <mergeCell ref="C190:C191"/>
    <mergeCell ref="B138:B140"/>
    <mergeCell ref="C139:C140"/>
    <mergeCell ref="B141:B143"/>
    <mergeCell ref="C142:C143"/>
    <mergeCell ref="B216:B218"/>
    <mergeCell ref="B156:B158"/>
    <mergeCell ref="C157:C158"/>
    <mergeCell ref="B159:B161"/>
    <mergeCell ref="C160:C161"/>
    <mergeCell ref="B192:B194"/>
    <mergeCell ref="C193:C194"/>
    <mergeCell ref="B195:B197"/>
    <mergeCell ref="C196:C197"/>
    <mergeCell ref="B180:B182"/>
    <mergeCell ref="C181:C182"/>
    <mergeCell ref="B183:B185"/>
    <mergeCell ref="C184:C185"/>
    <mergeCell ref="B186:B188"/>
    <mergeCell ref="C187:C188"/>
    <mergeCell ref="C217:C218"/>
    <mergeCell ref="B207:B209"/>
    <mergeCell ref="C208:C209"/>
    <mergeCell ref="B174:B176"/>
    <mergeCell ref="C175:C176"/>
    <mergeCell ref="B177:B179"/>
    <mergeCell ref="C178:C179"/>
    <mergeCell ref="B162:B164"/>
    <mergeCell ref="C163:C164"/>
    <mergeCell ref="B165:B167"/>
    <mergeCell ref="C166:C167"/>
    <mergeCell ref="B168:B170"/>
    <mergeCell ref="C169:C170"/>
    <mergeCell ref="B144:B146"/>
    <mergeCell ref="C145:C146"/>
    <mergeCell ref="B147:B149"/>
    <mergeCell ref="C148:C149"/>
    <mergeCell ref="B150:B152"/>
    <mergeCell ref="C151:C152"/>
    <mergeCell ref="B153:B155"/>
    <mergeCell ref="C154:C155"/>
    <mergeCell ref="B171:B173"/>
    <mergeCell ref="C172:C173"/>
    <mergeCell ref="B213:B215"/>
    <mergeCell ref="C214:C215"/>
    <mergeCell ref="B198:B200"/>
    <mergeCell ref="C199:C200"/>
    <mergeCell ref="B201:B203"/>
    <mergeCell ref="C202:C203"/>
    <mergeCell ref="B204:B206"/>
    <mergeCell ref="C205:C206"/>
    <mergeCell ref="B219:B221"/>
    <mergeCell ref="C220:C221"/>
    <mergeCell ref="B210:B212"/>
    <mergeCell ref="C211:C212"/>
  </mergeCells>
  <phoneticPr fontId="1" type="noConversion"/>
  <conditionalFormatting sqref="CE2:CE221">
    <cfRule type="duplicateValues" dxfId="8" priority="1"/>
  </conditionalFormatting>
  <dataValidations count="2">
    <dataValidation type="list" allowBlank="1" showInputMessage="1" showErrorMessage="1" sqref="CI2:CI221" xr:uid="{C2918F6E-EC00-4516-9088-6DD9E6547089}">
      <formula1>Res</formula1>
    </dataValidation>
    <dataValidation type="whole" allowBlank="1" showInputMessage="1" showErrorMessage="1" sqref="CE2:CE221" xr:uid="{BAD2EE88-88D2-41C3-86E5-9ECC431E1703}">
      <formula1>1</formula1>
      <formula2>300</formula2>
    </dataValidation>
  </dataValidations>
  <pageMargins left="0.17" right="0.17" top="0.41" bottom="0.41" header="0.3" footer="0.3"/>
  <pageSetup paperSize="9" scale="25" fitToHeight="0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673BB-32DF-4F33-92D3-B7B95E38F242}">
  <sheetPr codeName="Sheet25">
    <pageSetUpPr fitToPage="1"/>
  </sheetPr>
  <dimension ref="A1:AC45"/>
  <sheetViews>
    <sheetView zoomScale="70" zoomScaleNormal="70" workbookViewId="0">
      <pane xSplit="7" ySplit="1" topLeftCell="H2" activePane="bottomRight" state="frozen"/>
      <selection activeCell="B1" sqref="B1"/>
      <selection pane="topRight" activeCell="G1" sqref="G1"/>
      <selection pane="bottomLeft" activeCell="B4" sqref="B4"/>
      <selection pane="bottomRight" activeCell="V1" sqref="V1:V1048576"/>
    </sheetView>
  </sheetViews>
  <sheetFormatPr defaultRowHeight="16.5"/>
  <cols>
    <col min="1" max="1" width="31.125" style="74" customWidth="1"/>
    <col min="2" max="2" width="6" style="93" customWidth="1"/>
    <col min="3" max="3" width="22" style="82" customWidth="1"/>
    <col min="4" max="4" width="12.125" style="108" bestFit="1" customWidth="1"/>
    <col min="5" max="5" width="5.625" style="77" customWidth="1"/>
    <col min="6" max="6" width="8.875" style="77" customWidth="1"/>
    <col min="7" max="7" width="9.5" style="77" customWidth="1"/>
    <col min="8" max="19" width="5.375" style="77" customWidth="1"/>
    <col min="20" max="20" width="8.125" style="77" customWidth="1"/>
    <col min="21" max="22" width="5.375" style="77" customWidth="1"/>
    <col min="23" max="23" width="32.75" style="77" bestFit="1" customWidth="1"/>
    <col min="24" max="24" width="5.375" style="94" customWidth="1"/>
    <col min="25" max="25" width="31.25" style="78" bestFit="1" customWidth="1"/>
    <col min="26" max="27" width="5.375" style="77" customWidth="1"/>
    <col min="28" max="28" width="7.5" style="77" customWidth="1"/>
    <col min="29" max="29" width="82.875" style="77" bestFit="1" customWidth="1"/>
    <col min="30" max="16384" width="9" style="74"/>
  </cols>
  <sheetData>
    <row r="1" spans="1:29" s="99" customFormat="1" ht="27">
      <c r="A1" s="96" t="s">
        <v>232</v>
      </c>
      <c r="B1" s="96" t="s">
        <v>15</v>
      </c>
      <c r="C1" s="97" t="s">
        <v>52</v>
      </c>
      <c r="D1" s="97" t="s">
        <v>54</v>
      </c>
      <c r="E1" s="83" t="s">
        <v>15</v>
      </c>
      <c r="F1" s="83" t="s">
        <v>259</v>
      </c>
      <c r="G1" s="83" t="s">
        <v>260</v>
      </c>
      <c r="H1" s="83" t="s">
        <v>6</v>
      </c>
      <c r="I1" s="83" t="s">
        <v>26</v>
      </c>
      <c r="J1" s="83" t="s">
        <v>233</v>
      </c>
      <c r="K1" s="83" t="s">
        <v>27</v>
      </c>
      <c r="L1" s="83" t="s">
        <v>29</v>
      </c>
      <c r="M1" s="83" t="s">
        <v>10</v>
      </c>
      <c r="N1" s="83" t="s">
        <v>621</v>
      </c>
      <c r="O1" s="83" t="s">
        <v>622</v>
      </c>
      <c r="P1" s="83" t="s">
        <v>623</v>
      </c>
      <c r="Q1" s="83" t="s">
        <v>624</v>
      </c>
      <c r="R1" s="83" t="s">
        <v>625</v>
      </c>
      <c r="S1" s="83" t="s">
        <v>626</v>
      </c>
      <c r="T1" s="83" t="s">
        <v>20</v>
      </c>
      <c r="U1" s="83" t="s">
        <v>12</v>
      </c>
      <c r="V1" s="83" t="s">
        <v>713</v>
      </c>
      <c r="W1" s="83" t="s">
        <v>21</v>
      </c>
      <c r="X1" s="98" t="s">
        <v>787</v>
      </c>
      <c r="Y1" s="83" t="s">
        <v>17</v>
      </c>
      <c r="Z1" s="83" t="s">
        <v>155</v>
      </c>
      <c r="AA1" s="83" t="s">
        <v>243</v>
      </c>
      <c r="AB1" s="83" t="s">
        <v>34</v>
      </c>
      <c r="AC1" s="83" t="s">
        <v>32</v>
      </c>
    </row>
    <row r="2" spans="1:29" ht="20.25">
      <c r="A2" s="41" t="s">
        <v>612</v>
      </c>
      <c r="B2" s="85">
        <f>COUNTA(X2:X300)</f>
        <v>43</v>
      </c>
      <c r="C2" s="100" t="s">
        <v>53</v>
      </c>
      <c r="D2" s="100"/>
      <c r="E2" s="42">
        <v>0</v>
      </c>
      <c r="F2" s="101" t="str">
        <f>TEXT(HEX2DEC(G2),"000")</f>
        <v>123</v>
      </c>
      <c r="G2" s="17" t="s">
        <v>18</v>
      </c>
      <c r="H2" s="18" t="s">
        <v>18</v>
      </c>
      <c r="I2" s="18">
        <v>1</v>
      </c>
      <c r="J2" s="18">
        <v>1</v>
      </c>
      <c r="K2" s="18" t="s">
        <v>627</v>
      </c>
      <c r="L2" s="18" t="s">
        <v>628</v>
      </c>
      <c r="M2" s="18">
        <v>1</v>
      </c>
      <c r="N2" s="18">
        <v>0</v>
      </c>
      <c r="O2" s="18">
        <v>0</v>
      </c>
      <c r="P2" s="18">
        <v>0</v>
      </c>
      <c r="Q2" s="18">
        <v>0</v>
      </c>
      <c r="R2" s="18">
        <v>0</v>
      </c>
      <c r="S2" s="18">
        <v>0</v>
      </c>
      <c r="T2" s="18" t="str">
        <f>TEXT(DEC2HEX(_xlfn.BITAND(SUM(
HEX2DEC(H2)+HEX2DEC(I2)+HEX2DEC(J2)+HEX2DEC(K2)+HEX2DEC(L2)+
HEX2DEC(M2)+HEX2DEC(N2)+HEX2DEC(O2)+HEX2DEC(P2)+HEX2DEC(Q2)+
HEX2DEC(R2)+HEX2DEC(S2)
),85)),"00")</f>
        <v>10</v>
      </c>
      <c r="U2" s="18" t="s">
        <v>25</v>
      </c>
      <c r="V2" s="18">
        <f t="shared" ref="V2:V44" si="0">(LEN(W2)/2)</f>
        <v>14</v>
      </c>
      <c r="W2" s="16" t="str">
        <f>CONCATENATE(
TEXT(H2,"00"),TEXT(I2,"00"),TEXT(J2,"00"),TEXT(K2,"00"),TEXT(L2,"00"),
TEXT(M2,"00"),TEXT(N2,"00"),TEXT(O2,"00"),TEXT(P2,"00"),TEXT(Q2,"00"),
TEXT(R2,"00"),TEXT(S2,"00"),TEXT(T2,"00"),TEXT(U2,"00")
)</f>
        <v>7B01010EAC01000000000000107D</v>
      </c>
      <c r="X2" s="95">
        <v>1</v>
      </c>
      <c r="Y2" s="21" t="s">
        <v>728</v>
      </c>
      <c r="Z2" s="18" t="str">
        <f>TEXT(DEC2HEX(_xlfn.BITAND(SUM(
HEX2DEC(MID(Y2, 1,2))+HEX2DEC(MID(Y2, 4,2))+
HEX2DEC(MID(Y2, 7,2))+HEX2DEC(MID(Y2,10,2))+
HEX2DEC(MID(Y2,13,2))+HEX2DEC(MID(Y2,16,2))+
HEX2DEC(MID(Y2,19,2))
),85)),"00")</f>
        <v>41</v>
      </c>
      <c r="AA2" s="18">
        <f>(LEN(Y2)/3)</f>
        <v>8.6666666666666661</v>
      </c>
      <c r="AB2" s="20" t="s">
        <v>36</v>
      </c>
      <c r="AC2" s="21" t="s">
        <v>750</v>
      </c>
    </row>
    <row r="3" spans="1:29" ht="20.25">
      <c r="A3" s="40" t="s">
        <v>5</v>
      </c>
      <c r="B3" s="157">
        <v>0</v>
      </c>
      <c r="C3" s="102" t="s">
        <v>6</v>
      </c>
      <c r="D3" s="103" t="s">
        <v>0</v>
      </c>
      <c r="E3" s="16">
        <v>1</v>
      </c>
      <c r="F3" s="101" t="str">
        <f t="shared" ref="F3:F44" si="1">TEXT(HEX2DEC(G3),"000")</f>
        <v>000</v>
      </c>
      <c r="G3" s="22">
        <v>0</v>
      </c>
      <c r="H3" s="23">
        <f>G3</f>
        <v>0</v>
      </c>
      <c r="I3" s="18">
        <v>1</v>
      </c>
      <c r="J3" s="18">
        <v>1</v>
      </c>
      <c r="K3" s="18" t="s">
        <v>627</v>
      </c>
      <c r="L3" s="18" t="s">
        <v>628</v>
      </c>
      <c r="M3" s="18">
        <v>1</v>
      </c>
      <c r="N3" s="18">
        <v>0</v>
      </c>
      <c r="O3" s="18">
        <v>0</v>
      </c>
      <c r="P3" s="18">
        <v>0</v>
      </c>
      <c r="Q3" s="18">
        <v>0</v>
      </c>
      <c r="R3" s="18">
        <v>0</v>
      </c>
      <c r="S3" s="18">
        <v>0</v>
      </c>
      <c r="T3" s="18" t="str">
        <f t="shared" ref="T3:T38" si="2">TEXT(DEC2HEX(_xlfn.BITAND(SUM(
HEX2DEC(H3)+HEX2DEC(I3)+HEX2DEC(J3)+HEX2DEC(K3)+HEX2DEC(L3)+
HEX2DEC(M3)+HEX2DEC(N3)+HEX2DEC(O3)+HEX2DEC(P3)+HEX2DEC(Q3)+
HEX2DEC(R3)+HEX2DEC(S3)
),85)),"00")</f>
        <v>15</v>
      </c>
      <c r="U3" s="18" t="s">
        <v>25</v>
      </c>
      <c r="V3" s="18">
        <f t="shared" si="0"/>
        <v>14</v>
      </c>
      <c r="W3" s="16" t="str">
        <f t="shared" ref="W3:W44" si="3">CONCATENATE(
TEXT(H3,"00"),TEXT(I3,"00"),TEXT(J3,"00"),TEXT(K3,"00"),TEXT(L3,"00"),
TEXT(M3,"00"),TEXT(N3,"00"),TEXT(O3,"00"),TEXT(P3,"00"),TEXT(Q3,"00"),
TEXT(R3,"00"),TEXT(S3,"00"),TEXT(T3,"00"),TEXT(U3,"00")
)</f>
        <v>0001010EAC01000000000000157D</v>
      </c>
      <c r="X3" s="95">
        <v>2</v>
      </c>
      <c r="Y3" s="21"/>
      <c r="Z3" s="18" t="str">
        <f t="shared" ref="Z3:Z44" si="4">TEXT(DEC2HEX(_xlfn.BITAND(SUM(
HEX2DEC(MID(Y3, 1,2))+HEX2DEC(MID(Y3, 4,2))+
HEX2DEC(MID(Y3, 7,2))+HEX2DEC(MID(Y3,10,2))+
HEX2DEC(MID(Y3,13,2))+HEX2DEC(MID(Y3,16,2))+
HEX2DEC(MID(Y3,19,2))
),85)),"00")</f>
        <v>00</v>
      </c>
      <c r="AA3" s="18">
        <f t="shared" ref="AA3:AA44" si="5">(LEN(Y3)/3)</f>
        <v>0</v>
      </c>
      <c r="AB3" s="20"/>
      <c r="AC3" s="21"/>
    </row>
    <row r="4" spans="1:29" ht="20.25">
      <c r="A4" s="27"/>
      <c r="B4" s="158"/>
      <c r="C4" s="165" t="s">
        <v>341</v>
      </c>
      <c r="D4" s="104"/>
      <c r="E4" s="16">
        <v>2</v>
      </c>
      <c r="F4" s="101" t="str">
        <f t="shared" si="1"/>
        <v>127</v>
      </c>
      <c r="G4" s="22" t="s">
        <v>246</v>
      </c>
      <c r="H4" s="23" t="str">
        <f t="shared" ref="H4:H5" si="6">G4</f>
        <v>7F</v>
      </c>
      <c r="I4" s="18">
        <v>1</v>
      </c>
      <c r="J4" s="18">
        <v>1</v>
      </c>
      <c r="K4" s="18" t="s">
        <v>627</v>
      </c>
      <c r="L4" s="18" t="s">
        <v>628</v>
      </c>
      <c r="M4" s="18">
        <v>1</v>
      </c>
      <c r="N4" s="18">
        <v>0</v>
      </c>
      <c r="O4" s="18">
        <v>0</v>
      </c>
      <c r="P4" s="18">
        <v>0</v>
      </c>
      <c r="Q4" s="18">
        <v>0</v>
      </c>
      <c r="R4" s="18">
        <v>0</v>
      </c>
      <c r="S4" s="18">
        <v>0</v>
      </c>
      <c r="T4" s="18" t="str">
        <f t="shared" si="2"/>
        <v>14</v>
      </c>
      <c r="U4" s="18" t="s">
        <v>25</v>
      </c>
      <c r="V4" s="18">
        <f t="shared" si="0"/>
        <v>14</v>
      </c>
      <c r="W4" s="16" t="str">
        <f t="shared" si="3"/>
        <v>7F01010EAC01000000000000147D</v>
      </c>
      <c r="X4" s="95">
        <v>3</v>
      </c>
      <c r="Y4" s="21"/>
      <c r="Z4" s="18" t="str">
        <f t="shared" si="4"/>
        <v>00</v>
      </c>
      <c r="AA4" s="18">
        <f t="shared" si="5"/>
        <v>0</v>
      </c>
      <c r="AB4" s="20"/>
      <c r="AC4" s="21"/>
    </row>
    <row r="5" spans="1:29" ht="20.25">
      <c r="A5" s="45"/>
      <c r="B5" s="159"/>
      <c r="C5" s="166"/>
      <c r="D5" s="104"/>
      <c r="E5" s="16">
        <v>3</v>
      </c>
      <c r="F5" s="101" t="str">
        <f t="shared" si="1"/>
        <v>255</v>
      </c>
      <c r="G5" s="22" t="s">
        <v>22</v>
      </c>
      <c r="H5" s="23" t="str">
        <f t="shared" si="6"/>
        <v>FF</v>
      </c>
      <c r="I5" s="18">
        <v>1</v>
      </c>
      <c r="J5" s="18">
        <v>1</v>
      </c>
      <c r="K5" s="18" t="s">
        <v>627</v>
      </c>
      <c r="L5" s="18" t="s">
        <v>628</v>
      </c>
      <c r="M5" s="18">
        <v>1</v>
      </c>
      <c r="N5" s="18">
        <v>0</v>
      </c>
      <c r="O5" s="18">
        <v>0</v>
      </c>
      <c r="P5" s="18">
        <v>0</v>
      </c>
      <c r="Q5" s="18">
        <v>0</v>
      </c>
      <c r="R5" s="18">
        <v>0</v>
      </c>
      <c r="S5" s="18">
        <v>0</v>
      </c>
      <c r="T5" s="18" t="str">
        <f t="shared" si="2"/>
        <v>14</v>
      </c>
      <c r="U5" s="18" t="s">
        <v>25</v>
      </c>
      <c r="V5" s="18">
        <f t="shared" si="0"/>
        <v>14</v>
      </c>
      <c r="W5" s="16" t="str">
        <f t="shared" si="3"/>
        <v>FF01010EAC01000000000000147D</v>
      </c>
      <c r="X5" s="95">
        <v>4</v>
      </c>
      <c r="Y5" s="21"/>
      <c r="Z5" s="18" t="str">
        <f t="shared" si="4"/>
        <v>00</v>
      </c>
      <c r="AA5" s="18">
        <f t="shared" si="5"/>
        <v>0</v>
      </c>
      <c r="AB5" s="20"/>
      <c r="AC5" s="21"/>
    </row>
    <row r="6" spans="1:29" ht="20.25" customHeight="1">
      <c r="A6" s="45"/>
      <c r="B6" s="157">
        <v>1</v>
      </c>
      <c r="C6" s="105" t="s">
        <v>3</v>
      </c>
      <c r="D6" s="104" t="s">
        <v>715</v>
      </c>
      <c r="E6" s="16">
        <v>1</v>
      </c>
      <c r="F6" s="101" t="str">
        <f t="shared" si="1"/>
        <v>000</v>
      </c>
      <c r="G6" s="22">
        <v>0</v>
      </c>
      <c r="H6" s="18" t="s">
        <v>18</v>
      </c>
      <c r="I6" s="23">
        <f>G6</f>
        <v>0</v>
      </c>
      <c r="J6" s="18">
        <v>1</v>
      </c>
      <c r="K6" s="18" t="s">
        <v>627</v>
      </c>
      <c r="L6" s="18" t="s">
        <v>628</v>
      </c>
      <c r="M6" s="18">
        <v>1</v>
      </c>
      <c r="N6" s="18">
        <v>0</v>
      </c>
      <c r="O6" s="18">
        <v>0</v>
      </c>
      <c r="P6" s="18">
        <v>0</v>
      </c>
      <c r="Q6" s="18">
        <v>0</v>
      </c>
      <c r="R6" s="18">
        <v>0</v>
      </c>
      <c r="S6" s="18">
        <v>0</v>
      </c>
      <c r="T6" s="18" t="str">
        <f t="shared" si="2"/>
        <v>15</v>
      </c>
      <c r="U6" s="18" t="s">
        <v>25</v>
      </c>
      <c r="V6" s="18">
        <f t="shared" si="0"/>
        <v>14</v>
      </c>
      <c r="W6" s="16" t="str">
        <f t="shared" si="3"/>
        <v>7B00010EAC01000000000000157D</v>
      </c>
      <c r="X6" s="95">
        <v>5</v>
      </c>
      <c r="Y6" s="21"/>
      <c r="Z6" s="18" t="str">
        <f t="shared" si="4"/>
        <v>00</v>
      </c>
      <c r="AA6" s="18">
        <f t="shared" si="5"/>
        <v>0</v>
      </c>
      <c r="AB6" s="20"/>
      <c r="AC6" s="21"/>
    </row>
    <row r="7" spans="1:29" ht="20.25" customHeight="1">
      <c r="A7" s="89"/>
      <c r="B7" s="158"/>
      <c r="C7" s="165" t="s">
        <v>342</v>
      </c>
      <c r="D7" s="104"/>
      <c r="E7" s="16">
        <v>2</v>
      </c>
      <c r="F7" s="101" t="str">
        <f t="shared" si="1"/>
        <v>127</v>
      </c>
      <c r="G7" s="22" t="s">
        <v>246</v>
      </c>
      <c r="H7" s="18" t="s">
        <v>18</v>
      </c>
      <c r="I7" s="23" t="str">
        <f t="shared" ref="I7:I8" si="7">G7</f>
        <v>7F</v>
      </c>
      <c r="J7" s="18">
        <v>1</v>
      </c>
      <c r="K7" s="18" t="s">
        <v>627</v>
      </c>
      <c r="L7" s="18" t="s">
        <v>628</v>
      </c>
      <c r="M7" s="18">
        <v>1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8">
        <v>0</v>
      </c>
      <c r="T7" s="18" t="str">
        <f t="shared" si="2"/>
        <v>14</v>
      </c>
      <c r="U7" s="18" t="s">
        <v>25</v>
      </c>
      <c r="V7" s="18">
        <f t="shared" si="0"/>
        <v>14</v>
      </c>
      <c r="W7" s="16" t="str">
        <f t="shared" si="3"/>
        <v>7B7F010EAC01000000000000147D</v>
      </c>
      <c r="X7" s="95">
        <v>6</v>
      </c>
      <c r="Y7" s="21"/>
      <c r="Z7" s="18" t="str">
        <f t="shared" si="4"/>
        <v>00</v>
      </c>
      <c r="AA7" s="18">
        <f t="shared" si="5"/>
        <v>0</v>
      </c>
      <c r="AB7" s="20"/>
      <c r="AC7" s="21"/>
    </row>
    <row r="8" spans="1:29" ht="20.25" customHeight="1">
      <c r="A8" s="27"/>
      <c r="B8" s="159"/>
      <c r="C8" s="166"/>
      <c r="D8" s="104"/>
      <c r="E8" s="16">
        <v>3</v>
      </c>
      <c r="F8" s="101" t="str">
        <f t="shared" si="1"/>
        <v>255</v>
      </c>
      <c r="G8" s="22" t="s">
        <v>22</v>
      </c>
      <c r="H8" s="18" t="s">
        <v>18</v>
      </c>
      <c r="I8" s="23" t="str">
        <f t="shared" si="7"/>
        <v>FF</v>
      </c>
      <c r="J8" s="18">
        <v>1</v>
      </c>
      <c r="K8" s="18" t="s">
        <v>627</v>
      </c>
      <c r="L8" s="18" t="s">
        <v>628</v>
      </c>
      <c r="M8" s="18">
        <v>1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 t="str">
        <f t="shared" si="2"/>
        <v>14</v>
      </c>
      <c r="U8" s="18" t="s">
        <v>25</v>
      </c>
      <c r="V8" s="18">
        <f t="shared" si="0"/>
        <v>14</v>
      </c>
      <c r="W8" s="16" t="str">
        <f t="shared" si="3"/>
        <v>7BFF010EAC01000000000000147D</v>
      </c>
      <c r="X8" s="95">
        <v>7</v>
      </c>
      <c r="Y8" s="21"/>
      <c r="Z8" s="18" t="str">
        <f t="shared" si="4"/>
        <v>00</v>
      </c>
      <c r="AA8" s="18">
        <f t="shared" si="5"/>
        <v>0</v>
      </c>
      <c r="AB8" s="20"/>
      <c r="AC8" s="21"/>
    </row>
    <row r="9" spans="1:29" ht="20.25" customHeight="1">
      <c r="A9" s="27"/>
      <c r="B9" s="157">
        <v>2</v>
      </c>
      <c r="C9" s="105" t="s">
        <v>247</v>
      </c>
      <c r="D9" s="104" t="s">
        <v>716</v>
      </c>
      <c r="E9" s="16">
        <v>1</v>
      </c>
      <c r="F9" s="101" t="str">
        <f t="shared" si="1"/>
        <v>000</v>
      </c>
      <c r="G9" s="22">
        <v>0</v>
      </c>
      <c r="H9" s="18" t="s">
        <v>18</v>
      </c>
      <c r="I9" s="18">
        <v>1</v>
      </c>
      <c r="J9" s="23">
        <f>G9</f>
        <v>0</v>
      </c>
      <c r="K9" s="18" t="s">
        <v>627</v>
      </c>
      <c r="L9" s="18" t="s">
        <v>628</v>
      </c>
      <c r="M9" s="18">
        <v>1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 t="str">
        <f t="shared" si="2"/>
        <v>15</v>
      </c>
      <c r="U9" s="18" t="s">
        <v>25</v>
      </c>
      <c r="V9" s="18">
        <f t="shared" si="0"/>
        <v>14</v>
      </c>
      <c r="W9" s="16" t="str">
        <f t="shared" si="3"/>
        <v>7B01000EAC01000000000000157D</v>
      </c>
      <c r="X9" s="95">
        <v>8</v>
      </c>
      <c r="Y9" s="21"/>
      <c r="Z9" s="18" t="str">
        <f t="shared" si="4"/>
        <v>00</v>
      </c>
      <c r="AA9" s="18">
        <f t="shared" si="5"/>
        <v>0</v>
      </c>
      <c r="AB9" s="20"/>
      <c r="AC9" s="21"/>
    </row>
    <row r="10" spans="1:29" ht="20.25" customHeight="1">
      <c r="A10" s="27"/>
      <c r="B10" s="158"/>
      <c r="C10" s="165" t="s">
        <v>343</v>
      </c>
      <c r="D10" s="104"/>
      <c r="E10" s="16">
        <v>2</v>
      </c>
      <c r="F10" s="101" t="str">
        <f t="shared" si="1"/>
        <v>127</v>
      </c>
      <c r="G10" s="22" t="s">
        <v>246</v>
      </c>
      <c r="H10" s="18" t="s">
        <v>18</v>
      </c>
      <c r="I10" s="18">
        <v>1</v>
      </c>
      <c r="J10" s="23" t="str">
        <f t="shared" ref="J10:J11" si="8">G10</f>
        <v>7F</v>
      </c>
      <c r="K10" s="18" t="s">
        <v>627</v>
      </c>
      <c r="L10" s="18" t="s">
        <v>628</v>
      </c>
      <c r="M10" s="18">
        <v>1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 t="str">
        <f t="shared" si="2"/>
        <v>14</v>
      </c>
      <c r="U10" s="18" t="s">
        <v>25</v>
      </c>
      <c r="V10" s="18">
        <f t="shared" si="0"/>
        <v>14</v>
      </c>
      <c r="W10" s="16" t="str">
        <f t="shared" si="3"/>
        <v>7B017F0EAC01000000000000147D</v>
      </c>
      <c r="X10" s="95">
        <v>9</v>
      </c>
      <c r="Y10" s="21"/>
      <c r="Z10" s="18" t="str">
        <f t="shared" si="4"/>
        <v>00</v>
      </c>
      <c r="AA10" s="18">
        <f t="shared" si="5"/>
        <v>0</v>
      </c>
      <c r="AB10" s="20"/>
      <c r="AC10" s="21"/>
    </row>
    <row r="11" spans="1:29" ht="20.25" customHeight="1">
      <c r="A11" s="89"/>
      <c r="B11" s="159"/>
      <c r="C11" s="166"/>
      <c r="D11" s="104"/>
      <c r="E11" s="16">
        <v>3</v>
      </c>
      <c r="F11" s="101" t="str">
        <f t="shared" si="1"/>
        <v>255</v>
      </c>
      <c r="G11" s="22" t="s">
        <v>22</v>
      </c>
      <c r="H11" s="18" t="s">
        <v>18</v>
      </c>
      <c r="I11" s="18">
        <v>1</v>
      </c>
      <c r="J11" s="23" t="str">
        <f t="shared" si="8"/>
        <v>FF</v>
      </c>
      <c r="K11" s="18" t="s">
        <v>627</v>
      </c>
      <c r="L11" s="18" t="s">
        <v>628</v>
      </c>
      <c r="M11" s="18">
        <v>1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 t="str">
        <f t="shared" si="2"/>
        <v>14</v>
      </c>
      <c r="U11" s="18" t="s">
        <v>25</v>
      </c>
      <c r="V11" s="18">
        <f t="shared" si="0"/>
        <v>14</v>
      </c>
      <c r="W11" s="16" t="str">
        <f t="shared" si="3"/>
        <v>7B01FF0EAC01000000000000147D</v>
      </c>
      <c r="X11" s="95">
        <v>10</v>
      </c>
      <c r="Y11" s="21"/>
      <c r="Z11" s="18" t="str">
        <f t="shared" si="4"/>
        <v>00</v>
      </c>
      <c r="AA11" s="18">
        <f t="shared" si="5"/>
        <v>0</v>
      </c>
      <c r="AB11" s="20"/>
      <c r="AC11" s="21"/>
    </row>
    <row r="12" spans="1:29" ht="20.25" customHeight="1">
      <c r="A12" s="89"/>
      <c r="B12" s="157">
        <v>3</v>
      </c>
      <c r="C12" s="105" t="s">
        <v>248</v>
      </c>
      <c r="D12" s="104" t="s">
        <v>619</v>
      </c>
      <c r="E12" s="16">
        <v>1</v>
      </c>
      <c r="F12" s="101" t="str">
        <f t="shared" si="1"/>
        <v>000</v>
      </c>
      <c r="G12" s="22">
        <v>0</v>
      </c>
      <c r="H12" s="18" t="s">
        <v>18</v>
      </c>
      <c r="I12" s="18">
        <v>1</v>
      </c>
      <c r="J12" s="18">
        <v>1</v>
      </c>
      <c r="K12" s="23">
        <f>G12</f>
        <v>0</v>
      </c>
      <c r="L12" s="18" t="s">
        <v>628</v>
      </c>
      <c r="M12" s="18">
        <v>1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 t="str">
        <f t="shared" si="2"/>
        <v>00</v>
      </c>
      <c r="U12" s="18" t="s">
        <v>25</v>
      </c>
      <c r="V12" s="18">
        <f t="shared" si="0"/>
        <v>14</v>
      </c>
      <c r="W12" s="16" t="str">
        <f t="shared" si="3"/>
        <v>7B010100AC01000000000000007D</v>
      </c>
      <c r="X12" s="95">
        <v>11</v>
      </c>
      <c r="Y12" s="21"/>
      <c r="Z12" s="18" t="str">
        <f t="shared" si="4"/>
        <v>00</v>
      </c>
      <c r="AA12" s="18">
        <f t="shared" si="5"/>
        <v>0</v>
      </c>
      <c r="AB12" s="20"/>
      <c r="AC12" s="21"/>
    </row>
    <row r="13" spans="1:29" ht="20.25" customHeight="1">
      <c r="A13" s="89"/>
      <c r="B13" s="158"/>
      <c r="C13" s="165" t="s">
        <v>345</v>
      </c>
      <c r="D13" s="104"/>
      <c r="E13" s="16">
        <v>2</v>
      </c>
      <c r="F13" s="101" t="str">
        <f t="shared" si="1"/>
        <v>127</v>
      </c>
      <c r="G13" s="22" t="s">
        <v>246</v>
      </c>
      <c r="H13" s="18" t="s">
        <v>18</v>
      </c>
      <c r="I13" s="18">
        <v>1</v>
      </c>
      <c r="J13" s="18">
        <v>1</v>
      </c>
      <c r="K13" s="23" t="str">
        <f t="shared" ref="K13:K14" si="9">G13</f>
        <v>7F</v>
      </c>
      <c r="L13" s="18" t="s">
        <v>628</v>
      </c>
      <c r="M13" s="18">
        <v>1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 t="str">
        <f t="shared" si="2"/>
        <v>01</v>
      </c>
      <c r="U13" s="18" t="s">
        <v>25</v>
      </c>
      <c r="V13" s="18">
        <f t="shared" si="0"/>
        <v>14</v>
      </c>
      <c r="W13" s="16" t="str">
        <f t="shared" si="3"/>
        <v>7B01017FAC01000000000000017D</v>
      </c>
      <c r="X13" s="95">
        <v>12</v>
      </c>
      <c r="Y13" s="21"/>
      <c r="Z13" s="18" t="str">
        <f t="shared" si="4"/>
        <v>00</v>
      </c>
      <c r="AA13" s="18">
        <f t="shared" si="5"/>
        <v>0</v>
      </c>
      <c r="AB13" s="20"/>
      <c r="AC13" s="21"/>
    </row>
    <row r="14" spans="1:29" ht="20.25" customHeight="1">
      <c r="A14" s="27"/>
      <c r="B14" s="159"/>
      <c r="C14" s="166"/>
      <c r="D14" s="104"/>
      <c r="E14" s="16">
        <v>3</v>
      </c>
      <c r="F14" s="101" t="str">
        <f t="shared" si="1"/>
        <v>255</v>
      </c>
      <c r="G14" s="22" t="s">
        <v>22</v>
      </c>
      <c r="H14" s="18" t="s">
        <v>18</v>
      </c>
      <c r="I14" s="18">
        <v>1</v>
      </c>
      <c r="J14" s="18">
        <v>1</v>
      </c>
      <c r="K14" s="23" t="str">
        <f t="shared" si="9"/>
        <v>FF</v>
      </c>
      <c r="L14" s="18" t="s">
        <v>628</v>
      </c>
      <c r="M14" s="18">
        <v>1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 t="str">
        <f t="shared" si="2"/>
        <v>01</v>
      </c>
      <c r="U14" s="18" t="s">
        <v>25</v>
      </c>
      <c r="V14" s="18">
        <f t="shared" si="0"/>
        <v>14</v>
      </c>
      <c r="W14" s="16" t="str">
        <f t="shared" si="3"/>
        <v>7B0101FFAC01000000000000017D</v>
      </c>
      <c r="X14" s="95">
        <v>13</v>
      </c>
      <c r="Y14" s="21"/>
      <c r="Z14" s="18" t="str">
        <f t="shared" si="4"/>
        <v>00</v>
      </c>
      <c r="AA14" s="18">
        <f t="shared" si="5"/>
        <v>0</v>
      </c>
      <c r="AB14" s="20"/>
      <c r="AC14" s="21"/>
    </row>
    <row r="15" spans="1:29" ht="20.25" customHeight="1">
      <c r="A15" s="89"/>
      <c r="B15" s="157">
        <v>4</v>
      </c>
      <c r="C15" s="105" t="s">
        <v>8</v>
      </c>
      <c r="D15" s="104" t="s">
        <v>620</v>
      </c>
      <c r="E15" s="16">
        <v>1</v>
      </c>
      <c r="F15" s="101" t="str">
        <f t="shared" si="1"/>
        <v>000</v>
      </c>
      <c r="G15" s="22">
        <v>0</v>
      </c>
      <c r="H15" s="18" t="s">
        <v>18</v>
      </c>
      <c r="I15" s="18">
        <v>1</v>
      </c>
      <c r="J15" s="18">
        <v>1</v>
      </c>
      <c r="K15" s="18" t="s">
        <v>627</v>
      </c>
      <c r="L15" s="23">
        <f>G15</f>
        <v>0</v>
      </c>
      <c r="M15" s="18">
        <v>1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 t="str">
        <f t="shared" si="2"/>
        <v>04</v>
      </c>
      <c r="U15" s="18" t="s">
        <v>25</v>
      </c>
      <c r="V15" s="18">
        <f t="shared" si="0"/>
        <v>14</v>
      </c>
      <c r="W15" s="16" t="str">
        <f t="shared" si="3"/>
        <v>7B01010E0001000000000000047D</v>
      </c>
      <c r="X15" s="95">
        <v>14</v>
      </c>
      <c r="Y15" s="21"/>
      <c r="Z15" s="18" t="str">
        <f t="shared" si="4"/>
        <v>00</v>
      </c>
      <c r="AA15" s="18">
        <f t="shared" si="5"/>
        <v>0</v>
      </c>
      <c r="AB15" s="20"/>
      <c r="AC15" s="21"/>
    </row>
    <row r="16" spans="1:29" ht="20.25" customHeight="1">
      <c r="A16" s="89"/>
      <c r="B16" s="158"/>
      <c r="C16" s="165" t="s">
        <v>347</v>
      </c>
      <c r="D16" s="104"/>
      <c r="E16" s="16">
        <v>2</v>
      </c>
      <c r="F16" s="101" t="str">
        <f t="shared" si="1"/>
        <v>127</v>
      </c>
      <c r="G16" s="22" t="s">
        <v>246</v>
      </c>
      <c r="H16" s="18" t="s">
        <v>18</v>
      </c>
      <c r="I16" s="18">
        <v>1</v>
      </c>
      <c r="J16" s="18">
        <v>1</v>
      </c>
      <c r="K16" s="18" t="s">
        <v>627</v>
      </c>
      <c r="L16" s="23" t="str">
        <f t="shared" ref="L16:L17" si="10">G16</f>
        <v>7F</v>
      </c>
      <c r="M16" s="18">
        <v>1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 t="str">
        <f t="shared" si="2"/>
        <v>01</v>
      </c>
      <c r="U16" s="18" t="s">
        <v>25</v>
      </c>
      <c r="V16" s="18">
        <f t="shared" si="0"/>
        <v>14</v>
      </c>
      <c r="W16" s="16" t="str">
        <f t="shared" si="3"/>
        <v>7B01010E7F01000000000000017D</v>
      </c>
      <c r="X16" s="95">
        <v>15</v>
      </c>
      <c r="Y16" s="21"/>
      <c r="Z16" s="18" t="str">
        <f t="shared" si="4"/>
        <v>00</v>
      </c>
      <c r="AA16" s="18">
        <f t="shared" si="5"/>
        <v>0</v>
      </c>
      <c r="AB16" s="20"/>
      <c r="AC16" s="21"/>
    </row>
    <row r="17" spans="1:29" ht="20.25" customHeight="1">
      <c r="A17" s="89"/>
      <c r="B17" s="159"/>
      <c r="C17" s="166"/>
      <c r="D17" s="104"/>
      <c r="E17" s="16">
        <v>3</v>
      </c>
      <c r="F17" s="101" t="str">
        <f t="shared" si="1"/>
        <v>255</v>
      </c>
      <c r="G17" s="22" t="s">
        <v>22</v>
      </c>
      <c r="H17" s="18" t="s">
        <v>18</v>
      </c>
      <c r="I17" s="18">
        <v>1</v>
      </c>
      <c r="J17" s="18">
        <v>1</v>
      </c>
      <c r="K17" s="18" t="s">
        <v>627</v>
      </c>
      <c r="L17" s="23" t="str">
        <f t="shared" si="10"/>
        <v>FF</v>
      </c>
      <c r="M17" s="18">
        <v>1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 t="str">
        <f t="shared" si="2"/>
        <v>01</v>
      </c>
      <c r="U17" s="18" t="s">
        <v>25</v>
      </c>
      <c r="V17" s="18">
        <f t="shared" si="0"/>
        <v>14</v>
      </c>
      <c r="W17" s="16" t="str">
        <f t="shared" si="3"/>
        <v>7B01010EFF01000000000000017D</v>
      </c>
      <c r="X17" s="95">
        <v>16</v>
      </c>
      <c r="Y17" s="21"/>
      <c r="Z17" s="18" t="str">
        <f t="shared" si="4"/>
        <v>00</v>
      </c>
      <c r="AA17" s="18">
        <f t="shared" si="5"/>
        <v>0</v>
      </c>
      <c r="AB17" s="20"/>
      <c r="AC17" s="21"/>
    </row>
    <row r="18" spans="1:29" ht="20.25" customHeight="1">
      <c r="A18" s="27"/>
      <c r="B18" s="157">
        <v>5</v>
      </c>
      <c r="C18" s="105" t="s">
        <v>10</v>
      </c>
      <c r="D18" s="104" t="s">
        <v>13</v>
      </c>
      <c r="E18" s="16">
        <v>1</v>
      </c>
      <c r="F18" s="101" t="str">
        <f t="shared" si="1"/>
        <v>000</v>
      </c>
      <c r="G18" s="22">
        <v>0</v>
      </c>
      <c r="H18" s="18" t="s">
        <v>18</v>
      </c>
      <c r="I18" s="18">
        <v>1</v>
      </c>
      <c r="J18" s="18">
        <v>1</v>
      </c>
      <c r="K18" s="18" t="s">
        <v>627</v>
      </c>
      <c r="L18" s="18" t="s">
        <v>628</v>
      </c>
      <c r="M18" s="23">
        <f>G18</f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 t="str">
        <f t="shared" si="2"/>
        <v>15</v>
      </c>
      <c r="U18" s="18" t="s">
        <v>25</v>
      </c>
      <c r="V18" s="18">
        <f t="shared" si="0"/>
        <v>14</v>
      </c>
      <c r="W18" s="16" t="str">
        <f t="shared" si="3"/>
        <v>7B01010EAC00000000000000157D</v>
      </c>
      <c r="X18" s="95">
        <v>17</v>
      </c>
      <c r="Y18" s="21"/>
      <c r="Z18" s="18" t="str">
        <f t="shared" si="4"/>
        <v>00</v>
      </c>
      <c r="AA18" s="18">
        <f t="shared" si="5"/>
        <v>0</v>
      </c>
      <c r="AB18" s="20"/>
      <c r="AC18" s="21"/>
    </row>
    <row r="19" spans="1:29" ht="20.25" customHeight="1">
      <c r="A19" s="27"/>
      <c r="B19" s="158"/>
      <c r="C19" s="165" t="s">
        <v>348</v>
      </c>
      <c r="D19" s="104"/>
      <c r="E19" s="16">
        <v>2</v>
      </c>
      <c r="F19" s="101" t="str">
        <f t="shared" si="1"/>
        <v>127</v>
      </c>
      <c r="G19" s="22" t="s">
        <v>246</v>
      </c>
      <c r="H19" s="18" t="s">
        <v>18</v>
      </c>
      <c r="I19" s="18">
        <v>1</v>
      </c>
      <c r="J19" s="18">
        <v>1</v>
      </c>
      <c r="K19" s="18" t="s">
        <v>627</v>
      </c>
      <c r="L19" s="18" t="s">
        <v>628</v>
      </c>
      <c r="M19" s="23" t="str">
        <f t="shared" ref="M19:M20" si="11">G19</f>
        <v>7F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 t="str">
        <f t="shared" si="2"/>
        <v>14</v>
      </c>
      <c r="U19" s="18" t="s">
        <v>25</v>
      </c>
      <c r="V19" s="18">
        <f t="shared" si="0"/>
        <v>14</v>
      </c>
      <c r="W19" s="16" t="str">
        <f t="shared" si="3"/>
        <v>7B01010EAC7F000000000000147D</v>
      </c>
      <c r="X19" s="95">
        <v>18</v>
      </c>
      <c r="Y19" s="21"/>
      <c r="Z19" s="18" t="str">
        <f t="shared" si="4"/>
        <v>00</v>
      </c>
      <c r="AA19" s="18">
        <f t="shared" si="5"/>
        <v>0</v>
      </c>
      <c r="AB19" s="20"/>
      <c r="AC19" s="21"/>
    </row>
    <row r="20" spans="1:29" ht="20.25" customHeight="1">
      <c r="A20" s="27"/>
      <c r="B20" s="159"/>
      <c r="C20" s="166"/>
      <c r="D20" s="104"/>
      <c r="E20" s="16">
        <v>3</v>
      </c>
      <c r="F20" s="101" t="str">
        <f t="shared" si="1"/>
        <v>255</v>
      </c>
      <c r="G20" s="22" t="s">
        <v>22</v>
      </c>
      <c r="H20" s="18" t="s">
        <v>18</v>
      </c>
      <c r="I20" s="18">
        <v>1</v>
      </c>
      <c r="J20" s="18">
        <v>1</v>
      </c>
      <c r="K20" s="18" t="s">
        <v>627</v>
      </c>
      <c r="L20" s="18" t="s">
        <v>628</v>
      </c>
      <c r="M20" s="23" t="str">
        <f t="shared" si="11"/>
        <v>FF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 t="str">
        <f t="shared" si="2"/>
        <v>14</v>
      </c>
      <c r="U20" s="18" t="s">
        <v>25</v>
      </c>
      <c r="V20" s="18">
        <f t="shared" si="0"/>
        <v>14</v>
      </c>
      <c r="W20" s="16" t="str">
        <f t="shared" si="3"/>
        <v>7B01010EACFF000000000000147D</v>
      </c>
      <c r="X20" s="95">
        <v>19</v>
      </c>
      <c r="Y20" s="21"/>
      <c r="Z20" s="18" t="str">
        <f t="shared" si="4"/>
        <v>00</v>
      </c>
      <c r="AA20" s="18">
        <f t="shared" si="5"/>
        <v>0</v>
      </c>
      <c r="AB20" s="20"/>
      <c r="AC20" s="21"/>
    </row>
    <row r="21" spans="1:29" ht="20.25" customHeight="1">
      <c r="A21" s="27"/>
      <c r="B21" s="157">
        <v>6</v>
      </c>
      <c r="C21" s="105" t="s">
        <v>613</v>
      </c>
      <c r="D21" s="104" t="s">
        <v>729</v>
      </c>
      <c r="E21" s="16">
        <v>1</v>
      </c>
      <c r="F21" s="101" t="str">
        <f t="shared" si="1"/>
        <v>000</v>
      </c>
      <c r="G21" s="22">
        <v>0</v>
      </c>
      <c r="H21" s="18" t="s">
        <v>18</v>
      </c>
      <c r="I21" s="18">
        <v>1</v>
      </c>
      <c r="J21" s="18">
        <v>1</v>
      </c>
      <c r="K21" s="18" t="s">
        <v>627</v>
      </c>
      <c r="L21" s="18" t="s">
        <v>628</v>
      </c>
      <c r="M21" s="18">
        <v>1</v>
      </c>
      <c r="N21" s="23">
        <f>G21</f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 t="str">
        <f t="shared" si="2"/>
        <v>10</v>
      </c>
      <c r="U21" s="18" t="s">
        <v>25</v>
      </c>
      <c r="V21" s="18">
        <f t="shared" si="0"/>
        <v>14</v>
      </c>
      <c r="W21" s="16" t="str">
        <f t="shared" si="3"/>
        <v>7B01010EAC01000000000000107D</v>
      </c>
      <c r="X21" s="95">
        <v>20</v>
      </c>
      <c r="Y21" s="21"/>
      <c r="Z21" s="18" t="str">
        <f t="shared" si="4"/>
        <v>00</v>
      </c>
      <c r="AA21" s="18">
        <f t="shared" si="5"/>
        <v>0</v>
      </c>
      <c r="AB21" s="20"/>
      <c r="AC21" s="21"/>
    </row>
    <row r="22" spans="1:29" ht="20.25" customHeight="1">
      <c r="A22" s="27"/>
      <c r="B22" s="158"/>
      <c r="C22" s="167" t="s">
        <v>614</v>
      </c>
      <c r="D22" s="104"/>
      <c r="E22" s="16">
        <v>2</v>
      </c>
      <c r="F22" s="101" t="str">
        <f t="shared" si="1"/>
        <v>099</v>
      </c>
      <c r="G22" s="22">
        <v>63</v>
      </c>
      <c r="H22" s="18" t="s">
        <v>18</v>
      </c>
      <c r="I22" s="18">
        <v>1</v>
      </c>
      <c r="J22" s="18">
        <v>1</v>
      </c>
      <c r="K22" s="18" t="s">
        <v>627</v>
      </c>
      <c r="L22" s="18" t="s">
        <v>628</v>
      </c>
      <c r="M22" s="18">
        <v>1</v>
      </c>
      <c r="N22" s="23">
        <f t="shared" ref="N22:N23" si="12">G22</f>
        <v>63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 t="str">
        <f t="shared" si="2"/>
        <v>11</v>
      </c>
      <c r="U22" s="18" t="s">
        <v>25</v>
      </c>
      <c r="V22" s="18">
        <f t="shared" si="0"/>
        <v>14</v>
      </c>
      <c r="W22" s="16" t="str">
        <f t="shared" si="3"/>
        <v>7B01010EAC01630000000000117D</v>
      </c>
      <c r="X22" s="95">
        <v>21</v>
      </c>
      <c r="Y22" s="21"/>
      <c r="Z22" s="18" t="str">
        <f t="shared" si="4"/>
        <v>00</v>
      </c>
      <c r="AA22" s="18">
        <f t="shared" si="5"/>
        <v>0</v>
      </c>
      <c r="AB22" s="20"/>
      <c r="AC22" s="21"/>
    </row>
    <row r="23" spans="1:29" ht="20.25" customHeight="1">
      <c r="A23" s="27"/>
      <c r="B23" s="159"/>
      <c r="C23" s="168"/>
      <c r="D23" s="104"/>
      <c r="E23" s="16">
        <v>3</v>
      </c>
      <c r="F23" s="101" t="str">
        <f t="shared" si="1"/>
        <v>255</v>
      </c>
      <c r="G23" s="22" t="s">
        <v>22</v>
      </c>
      <c r="H23" s="18" t="s">
        <v>18</v>
      </c>
      <c r="I23" s="18">
        <v>1</v>
      </c>
      <c r="J23" s="18">
        <v>1</v>
      </c>
      <c r="K23" s="18" t="s">
        <v>627</v>
      </c>
      <c r="L23" s="18" t="s">
        <v>628</v>
      </c>
      <c r="M23" s="18">
        <v>1</v>
      </c>
      <c r="N23" s="23" t="str">
        <f t="shared" si="12"/>
        <v>FF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 t="str">
        <f t="shared" si="2"/>
        <v>15</v>
      </c>
      <c r="U23" s="18" t="s">
        <v>25</v>
      </c>
      <c r="V23" s="18">
        <f t="shared" si="0"/>
        <v>14</v>
      </c>
      <c r="W23" s="16" t="str">
        <f t="shared" si="3"/>
        <v>7B01010EAC01FF0000000000157D</v>
      </c>
      <c r="X23" s="95">
        <v>22</v>
      </c>
      <c r="Y23" s="21"/>
      <c r="Z23" s="18" t="str">
        <f t="shared" si="4"/>
        <v>00</v>
      </c>
      <c r="AA23" s="18">
        <f t="shared" si="5"/>
        <v>0</v>
      </c>
      <c r="AB23" s="20"/>
      <c r="AC23" s="21"/>
    </row>
    <row r="24" spans="1:29" ht="20.25" customHeight="1">
      <c r="A24" s="27"/>
      <c r="B24" s="157">
        <v>7</v>
      </c>
      <c r="C24" s="105" t="s">
        <v>613</v>
      </c>
      <c r="D24" s="104" t="s">
        <v>730</v>
      </c>
      <c r="E24" s="16">
        <v>1</v>
      </c>
      <c r="F24" s="101" t="str">
        <f t="shared" ref="F24:F35" si="13">TEXT(HEX2DEC(G24),"000")</f>
        <v>001</v>
      </c>
      <c r="G24" s="22">
        <v>1</v>
      </c>
      <c r="H24" s="18" t="s">
        <v>18</v>
      </c>
      <c r="I24" s="18">
        <v>1</v>
      </c>
      <c r="J24" s="18">
        <v>1</v>
      </c>
      <c r="K24" s="18" t="s">
        <v>627</v>
      </c>
      <c r="L24" s="18" t="s">
        <v>628</v>
      </c>
      <c r="M24" s="18">
        <v>1</v>
      </c>
      <c r="N24" s="18">
        <v>0</v>
      </c>
      <c r="O24" s="23">
        <f>G24</f>
        <v>1</v>
      </c>
      <c r="P24" s="18">
        <v>0</v>
      </c>
      <c r="Q24" s="18">
        <v>0</v>
      </c>
      <c r="R24" s="18">
        <v>0</v>
      </c>
      <c r="S24" s="18">
        <v>0</v>
      </c>
      <c r="T24" s="18" t="str">
        <f t="shared" si="2"/>
        <v>11</v>
      </c>
      <c r="U24" s="18" t="s">
        <v>25</v>
      </c>
      <c r="V24" s="18">
        <f t="shared" si="0"/>
        <v>14</v>
      </c>
      <c r="W24" s="16" t="str">
        <f t="shared" si="3"/>
        <v>7B01010EAC01000100000000117D</v>
      </c>
      <c r="X24" s="95">
        <v>23</v>
      </c>
      <c r="Y24" s="21"/>
      <c r="Z24" s="18" t="str">
        <f t="shared" si="4"/>
        <v>00</v>
      </c>
      <c r="AA24" s="18">
        <f t="shared" si="5"/>
        <v>0</v>
      </c>
      <c r="AB24" s="20"/>
      <c r="AC24" s="21"/>
    </row>
    <row r="25" spans="1:29" ht="20.25" customHeight="1">
      <c r="A25" s="27"/>
      <c r="B25" s="158"/>
      <c r="C25" s="167" t="s">
        <v>615</v>
      </c>
      <c r="D25" s="104"/>
      <c r="E25" s="16">
        <v>2</v>
      </c>
      <c r="F25" s="101" t="str">
        <f t="shared" si="13"/>
        <v>012</v>
      </c>
      <c r="G25" s="22" t="s">
        <v>368</v>
      </c>
      <c r="H25" s="18" t="s">
        <v>18</v>
      </c>
      <c r="I25" s="18">
        <v>1</v>
      </c>
      <c r="J25" s="18">
        <v>1</v>
      </c>
      <c r="K25" s="18" t="s">
        <v>627</v>
      </c>
      <c r="L25" s="18" t="s">
        <v>628</v>
      </c>
      <c r="M25" s="18">
        <v>1</v>
      </c>
      <c r="N25" s="18">
        <v>0</v>
      </c>
      <c r="O25" s="23" t="str">
        <f t="shared" ref="O25:O26" si="14">G25</f>
        <v>0C</v>
      </c>
      <c r="P25" s="18">
        <v>0</v>
      </c>
      <c r="Q25" s="18">
        <v>0</v>
      </c>
      <c r="R25" s="18">
        <v>0</v>
      </c>
      <c r="S25" s="18">
        <v>0</v>
      </c>
      <c r="T25" s="18" t="str">
        <f t="shared" si="2"/>
        <v>44</v>
      </c>
      <c r="U25" s="18" t="s">
        <v>25</v>
      </c>
      <c r="V25" s="18">
        <f t="shared" si="0"/>
        <v>14</v>
      </c>
      <c r="W25" s="16" t="str">
        <f t="shared" si="3"/>
        <v>7B01010EAC01000C00000000447D</v>
      </c>
      <c r="X25" s="95">
        <v>24</v>
      </c>
      <c r="Y25" s="21"/>
      <c r="Z25" s="18" t="str">
        <f t="shared" si="4"/>
        <v>00</v>
      </c>
      <c r="AA25" s="18">
        <f t="shared" si="5"/>
        <v>0</v>
      </c>
      <c r="AB25" s="20"/>
      <c r="AC25" s="21"/>
    </row>
    <row r="26" spans="1:29" ht="20.25" customHeight="1">
      <c r="A26" s="27"/>
      <c r="B26" s="159"/>
      <c r="C26" s="168"/>
      <c r="D26" s="104"/>
      <c r="E26" s="16">
        <v>3</v>
      </c>
      <c r="F26" s="101" t="str">
        <f t="shared" si="13"/>
        <v>255</v>
      </c>
      <c r="G26" s="22" t="s">
        <v>22</v>
      </c>
      <c r="H26" s="18" t="s">
        <v>18</v>
      </c>
      <c r="I26" s="18">
        <v>1</v>
      </c>
      <c r="J26" s="18">
        <v>1</v>
      </c>
      <c r="K26" s="18" t="s">
        <v>627</v>
      </c>
      <c r="L26" s="18" t="s">
        <v>628</v>
      </c>
      <c r="M26" s="18">
        <v>1</v>
      </c>
      <c r="N26" s="18">
        <v>0</v>
      </c>
      <c r="O26" s="23" t="str">
        <f t="shared" si="14"/>
        <v>FF</v>
      </c>
      <c r="P26" s="18">
        <v>0</v>
      </c>
      <c r="Q26" s="18">
        <v>0</v>
      </c>
      <c r="R26" s="18">
        <v>0</v>
      </c>
      <c r="S26" s="18">
        <v>0</v>
      </c>
      <c r="T26" s="18" t="str">
        <f t="shared" si="2"/>
        <v>15</v>
      </c>
      <c r="U26" s="18" t="s">
        <v>25</v>
      </c>
      <c r="V26" s="18">
        <f t="shared" si="0"/>
        <v>14</v>
      </c>
      <c r="W26" s="16" t="str">
        <f t="shared" si="3"/>
        <v>7B01010EAC0100FF00000000157D</v>
      </c>
      <c r="X26" s="95">
        <v>25</v>
      </c>
      <c r="Y26" s="21"/>
      <c r="Z26" s="18" t="str">
        <f t="shared" si="4"/>
        <v>00</v>
      </c>
      <c r="AA26" s="18">
        <f t="shared" si="5"/>
        <v>0</v>
      </c>
      <c r="AB26" s="20"/>
      <c r="AC26" s="21"/>
    </row>
    <row r="27" spans="1:29" ht="20.25" customHeight="1">
      <c r="A27" s="27"/>
      <c r="B27" s="157">
        <v>8</v>
      </c>
      <c r="C27" s="105" t="s">
        <v>613</v>
      </c>
      <c r="D27" s="104" t="s">
        <v>733</v>
      </c>
      <c r="E27" s="16">
        <v>1</v>
      </c>
      <c r="F27" s="101" t="str">
        <f t="shared" si="13"/>
        <v>001</v>
      </c>
      <c r="G27" s="22">
        <v>1</v>
      </c>
      <c r="H27" s="18" t="s">
        <v>18</v>
      </c>
      <c r="I27" s="18">
        <v>1</v>
      </c>
      <c r="J27" s="18">
        <v>1</v>
      </c>
      <c r="K27" s="18" t="s">
        <v>627</v>
      </c>
      <c r="L27" s="18" t="s">
        <v>628</v>
      </c>
      <c r="M27" s="18">
        <v>1</v>
      </c>
      <c r="N27" s="18">
        <v>0</v>
      </c>
      <c r="O27" s="18">
        <v>0</v>
      </c>
      <c r="P27" s="23">
        <f>G27</f>
        <v>1</v>
      </c>
      <c r="Q27" s="18">
        <v>0</v>
      </c>
      <c r="R27" s="18">
        <v>0</v>
      </c>
      <c r="S27" s="18">
        <v>0</v>
      </c>
      <c r="T27" s="18" t="str">
        <f t="shared" si="2"/>
        <v>11</v>
      </c>
      <c r="U27" s="18" t="s">
        <v>25</v>
      </c>
      <c r="V27" s="18">
        <f t="shared" si="0"/>
        <v>14</v>
      </c>
      <c r="W27" s="16" t="str">
        <f t="shared" si="3"/>
        <v>7B01010EAC01000001000000117D</v>
      </c>
      <c r="X27" s="95">
        <v>26</v>
      </c>
      <c r="Y27" s="21"/>
      <c r="Z27" s="18" t="str">
        <f t="shared" si="4"/>
        <v>00</v>
      </c>
      <c r="AA27" s="18">
        <f t="shared" si="5"/>
        <v>0</v>
      </c>
      <c r="AB27" s="20"/>
      <c r="AC27" s="21"/>
    </row>
    <row r="28" spans="1:29" ht="20.25" customHeight="1">
      <c r="A28" s="27"/>
      <c r="B28" s="158"/>
      <c r="C28" s="167" t="s">
        <v>616</v>
      </c>
      <c r="D28" s="104"/>
      <c r="E28" s="16">
        <v>2</v>
      </c>
      <c r="F28" s="101" t="str">
        <f t="shared" si="13"/>
        <v>031</v>
      </c>
      <c r="G28" s="22" t="s">
        <v>732</v>
      </c>
      <c r="H28" s="18" t="s">
        <v>18</v>
      </c>
      <c r="I28" s="18">
        <v>1</v>
      </c>
      <c r="J28" s="18">
        <v>1</v>
      </c>
      <c r="K28" s="18" t="s">
        <v>627</v>
      </c>
      <c r="L28" s="18" t="s">
        <v>628</v>
      </c>
      <c r="M28" s="18">
        <v>1</v>
      </c>
      <c r="N28" s="18">
        <v>0</v>
      </c>
      <c r="O28" s="18">
        <v>0</v>
      </c>
      <c r="P28" s="23" t="str">
        <f t="shared" ref="P28:P29" si="15">G28</f>
        <v>1F</v>
      </c>
      <c r="Q28" s="18">
        <v>0</v>
      </c>
      <c r="R28" s="18">
        <v>0</v>
      </c>
      <c r="S28" s="18">
        <v>0</v>
      </c>
      <c r="T28" s="18" t="str">
        <f t="shared" si="2"/>
        <v>55</v>
      </c>
      <c r="U28" s="18" t="s">
        <v>25</v>
      </c>
      <c r="V28" s="18">
        <f t="shared" si="0"/>
        <v>14</v>
      </c>
      <c r="W28" s="16" t="str">
        <f t="shared" si="3"/>
        <v>7B01010EAC0100001F000000557D</v>
      </c>
      <c r="X28" s="95">
        <v>27</v>
      </c>
      <c r="Y28" s="21"/>
      <c r="Z28" s="18" t="str">
        <f t="shared" si="4"/>
        <v>00</v>
      </c>
      <c r="AA28" s="18">
        <f t="shared" si="5"/>
        <v>0</v>
      </c>
      <c r="AB28" s="20"/>
      <c r="AC28" s="21"/>
    </row>
    <row r="29" spans="1:29" ht="20.25" customHeight="1">
      <c r="A29" s="27"/>
      <c r="B29" s="159"/>
      <c r="C29" s="168"/>
      <c r="D29" s="104"/>
      <c r="E29" s="16">
        <v>3</v>
      </c>
      <c r="F29" s="101" t="str">
        <f t="shared" si="13"/>
        <v>255</v>
      </c>
      <c r="G29" s="22" t="s">
        <v>22</v>
      </c>
      <c r="H29" s="18" t="s">
        <v>18</v>
      </c>
      <c r="I29" s="18">
        <v>1</v>
      </c>
      <c r="J29" s="18">
        <v>1</v>
      </c>
      <c r="K29" s="18" t="s">
        <v>627</v>
      </c>
      <c r="L29" s="18" t="s">
        <v>628</v>
      </c>
      <c r="M29" s="18">
        <v>1</v>
      </c>
      <c r="N29" s="18">
        <v>0</v>
      </c>
      <c r="O29" s="18">
        <v>0</v>
      </c>
      <c r="P29" s="23" t="str">
        <f t="shared" si="15"/>
        <v>FF</v>
      </c>
      <c r="Q29" s="18">
        <v>0</v>
      </c>
      <c r="R29" s="18">
        <v>0</v>
      </c>
      <c r="S29" s="18">
        <v>0</v>
      </c>
      <c r="T29" s="18" t="str">
        <f t="shared" si="2"/>
        <v>15</v>
      </c>
      <c r="U29" s="18" t="s">
        <v>25</v>
      </c>
      <c r="V29" s="18">
        <f t="shared" si="0"/>
        <v>14</v>
      </c>
      <c r="W29" s="16" t="str">
        <f t="shared" si="3"/>
        <v>7B01010EAC010000FF000000157D</v>
      </c>
      <c r="X29" s="95">
        <v>28</v>
      </c>
      <c r="Y29" s="21"/>
      <c r="Z29" s="18" t="str">
        <f t="shared" si="4"/>
        <v>00</v>
      </c>
      <c r="AA29" s="18">
        <f t="shared" si="5"/>
        <v>0</v>
      </c>
      <c r="AB29" s="20"/>
      <c r="AC29" s="21"/>
    </row>
    <row r="30" spans="1:29" ht="20.25" customHeight="1">
      <c r="A30" s="27"/>
      <c r="B30" s="157">
        <v>9</v>
      </c>
      <c r="C30" s="105" t="s">
        <v>617</v>
      </c>
      <c r="D30" s="104" t="s">
        <v>729</v>
      </c>
      <c r="E30" s="16">
        <v>1</v>
      </c>
      <c r="F30" s="101" t="str">
        <f t="shared" ref="F30:F32" si="16">TEXT(HEX2DEC(G30),"000")</f>
        <v>000</v>
      </c>
      <c r="G30" s="22">
        <v>0</v>
      </c>
      <c r="H30" s="18" t="s">
        <v>18</v>
      </c>
      <c r="I30" s="18">
        <v>1</v>
      </c>
      <c r="J30" s="18">
        <v>1</v>
      </c>
      <c r="K30" s="18" t="s">
        <v>627</v>
      </c>
      <c r="L30" s="18" t="s">
        <v>628</v>
      </c>
      <c r="M30" s="18">
        <v>1</v>
      </c>
      <c r="N30" s="18">
        <v>0</v>
      </c>
      <c r="O30" s="18">
        <v>0</v>
      </c>
      <c r="P30" s="18">
        <v>0</v>
      </c>
      <c r="Q30" s="23">
        <f>G30</f>
        <v>0</v>
      </c>
      <c r="R30" s="18">
        <v>0</v>
      </c>
      <c r="S30" s="18">
        <v>0</v>
      </c>
      <c r="T30" s="18" t="str">
        <f t="shared" si="2"/>
        <v>10</v>
      </c>
      <c r="U30" s="18" t="s">
        <v>25</v>
      </c>
      <c r="V30" s="18">
        <f t="shared" si="0"/>
        <v>14</v>
      </c>
      <c r="W30" s="16" t="str">
        <f t="shared" si="3"/>
        <v>7B01010EAC01000000000000107D</v>
      </c>
      <c r="X30" s="95">
        <v>29</v>
      </c>
      <c r="Y30" s="21"/>
      <c r="Z30" s="18" t="str">
        <f t="shared" si="4"/>
        <v>00</v>
      </c>
      <c r="AA30" s="18">
        <f t="shared" si="5"/>
        <v>0</v>
      </c>
      <c r="AB30" s="20"/>
      <c r="AC30" s="21"/>
    </row>
    <row r="31" spans="1:29" ht="20.25" customHeight="1">
      <c r="A31" s="27"/>
      <c r="B31" s="158"/>
      <c r="C31" s="167" t="s">
        <v>618</v>
      </c>
      <c r="D31" s="104"/>
      <c r="E31" s="16">
        <v>2</v>
      </c>
      <c r="F31" s="101" t="str">
        <f t="shared" si="16"/>
        <v>099</v>
      </c>
      <c r="G31" s="22">
        <v>63</v>
      </c>
      <c r="H31" s="18" t="s">
        <v>18</v>
      </c>
      <c r="I31" s="18">
        <v>1</v>
      </c>
      <c r="J31" s="18">
        <v>1</v>
      </c>
      <c r="K31" s="18" t="s">
        <v>627</v>
      </c>
      <c r="L31" s="18" t="s">
        <v>628</v>
      </c>
      <c r="M31" s="18">
        <v>1</v>
      </c>
      <c r="N31" s="18">
        <v>0</v>
      </c>
      <c r="O31" s="18">
        <v>0</v>
      </c>
      <c r="P31" s="18">
        <v>0</v>
      </c>
      <c r="Q31" s="23">
        <f t="shared" ref="Q31:Q32" si="17">G31</f>
        <v>63</v>
      </c>
      <c r="R31" s="18">
        <v>0</v>
      </c>
      <c r="S31" s="18">
        <v>0</v>
      </c>
      <c r="T31" s="18" t="str">
        <f t="shared" si="2"/>
        <v>11</v>
      </c>
      <c r="U31" s="18" t="s">
        <v>25</v>
      </c>
      <c r="V31" s="18">
        <f t="shared" si="0"/>
        <v>14</v>
      </c>
      <c r="W31" s="16" t="str">
        <f t="shared" si="3"/>
        <v>7B01010EAC01000000630000117D</v>
      </c>
      <c r="X31" s="95">
        <v>30</v>
      </c>
      <c r="Y31" s="21"/>
      <c r="Z31" s="18" t="str">
        <f t="shared" si="4"/>
        <v>00</v>
      </c>
      <c r="AA31" s="18">
        <f t="shared" si="5"/>
        <v>0</v>
      </c>
      <c r="AB31" s="20"/>
      <c r="AC31" s="21"/>
    </row>
    <row r="32" spans="1:29" ht="20.25" customHeight="1">
      <c r="A32" s="27"/>
      <c r="B32" s="159"/>
      <c r="C32" s="168"/>
      <c r="D32" s="104"/>
      <c r="E32" s="16">
        <v>3</v>
      </c>
      <c r="F32" s="101" t="str">
        <f t="shared" si="16"/>
        <v>255</v>
      </c>
      <c r="G32" s="22" t="s">
        <v>22</v>
      </c>
      <c r="H32" s="18" t="s">
        <v>18</v>
      </c>
      <c r="I32" s="18">
        <v>1</v>
      </c>
      <c r="J32" s="18">
        <v>1</v>
      </c>
      <c r="K32" s="18" t="s">
        <v>627</v>
      </c>
      <c r="L32" s="18" t="s">
        <v>628</v>
      </c>
      <c r="M32" s="18">
        <v>1</v>
      </c>
      <c r="N32" s="18">
        <v>0</v>
      </c>
      <c r="O32" s="18">
        <v>0</v>
      </c>
      <c r="P32" s="18">
        <v>0</v>
      </c>
      <c r="Q32" s="23" t="str">
        <f t="shared" si="17"/>
        <v>FF</v>
      </c>
      <c r="R32" s="18">
        <v>0</v>
      </c>
      <c r="S32" s="18">
        <v>0</v>
      </c>
      <c r="T32" s="18" t="str">
        <f t="shared" si="2"/>
        <v>15</v>
      </c>
      <c r="U32" s="18" t="s">
        <v>25</v>
      </c>
      <c r="V32" s="18">
        <f t="shared" si="0"/>
        <v>14</v>
      </c>
      <c r="W32" s="16" t="str">
        <f t="shared" si="3"/>
        <v>7B01010EAC01000000FF0000157D</v>
      </c>
      <c r="X32" s="95">
        <v>31</v>
      </c>
      <c r="Y32" s="21"/>
      <c r="Z32" s="18" t="str">
        <f t="shared" si="4"/>
        <v>00</v>
      </c>
      <c r="AA32" s="18">
        <f t="shared" si="5"/>
        <v>0</v>
      </c>
      <c r="AB32" s="20"/>
      <c r="AC32" s="21"/>
    </row>
    <row r="33" spans="1:29" ht="20.25" customHeight="1">
      <c r="A33" s="27"/>
      <c r="B33" s="157">
        <v>10</v>
      </c>
      <c r="C33" s="105" t="s">
        <v>617</v>
      </c>
      <c r="D33" s="104" t="s">
        <v>730</v>
      </c>
      <c r="E33" s="16">
        <v>1</v>
      </c>
      <c r="F33" s="101" t="str">
        <f t="shared" si="13"/>
        <v>001</v>
      </c>
      <c r="G33" s="22">
        <v>1</v>
      </c>
      <c r="H33" s="18" t="s">
        <v>18</v>
      </c>
      <c r="I33" s="18">
        <v>1</v>
      </c>
      <c r="J33" s="18">
        <v>1</v>
      </c>
      <c r="K33" s="18" t="s">
        <v>627</v>
      </c>
      <c r="L33" s="18" t="s">
        <v>628</v>
      </c>
      <c r="M33" s="18">
        <v>1</v>
      </c>
      <c r="N33" s="18">
        <v>0</v>
      </c>
      <c r="O33" s="18">
        <v>0</v>
      </c>
      <c r="P33" s="18">
        <v>0</v>
      </c>
      <c r="Q33" s="18">
        <v>0</v>
      </c>
      <c r="R33" s="23">
        <f>G33</f>
        <v>1</v>
      </c>
      <c r="S33" s="18">
        <v>0</v>
      </c>
      <c r="T33" s="18" t="str">
        <f t="shared" si="2"/>
        <v>11</v>
      </c>
      <c r="U33" s="18" t="s">
        <v>25</v>
      </c>
      <c r="V33" s="18">
        <f t="shared" si="0"/>
        <v>14</v>
      </c>
      <c r="W33" s="16" t="str">
        <f t="shared" si="3"/>
        <v>7B01010EAC01000000000100117D</v>
      </c>
      <c r="X33" s="95">
        <v>32</v>
      </c>
      <c r="Y33" s="21"/>
      <c r="Z33" s="18" t="str">
        <f t="shared" si="4"/>
        <v>00</v>
      </c>
      <c r="AA33" s="18">
        <f t="shared" si="5"/>
        <v>0</v>
      </c>
      <c r="AB33" s="20"/>
      <c r="AC33" s="21"/>
    </row>
    <row r="34" spans="1:29" ht="20.25" customHeight="1">
      <c r="A34" s="27"/>
      <c r="B34" s="158"/>
      <c r="C34" s="167" t="s">
        <v>785</v>
      </c>
      <c r="D34" s="104"/>
      <c r="E34" s="16">
        <v>2</v>
      </c>
      <c r="F34" s="101" t="str">
        <f t="shared" si="13"/>
        <v>012</v>
      </c>
      <c r="G34" s="22" t="s">
        <v>368</v>
      </c>
      <c r="H34" s="18" t="s">
        <v>18</v>
      </c>
      <c r="I34" s="18">
        <v>1</v>
      </c>
      <c r="J34" s="18">
        <v>1</v>
      </c>
      <c r="K34" s="18" t="s">
        <v>627</v>
      </c>
      <c r="L34" s="18" t="s">
        <v>628</v>
      </c>
      <c r="M34" s="18">
        <v>1</v>
      </c>
      <c r="N34" s="18">
        <v>0</v>
      </c>
      <c r="O34" s="18">
        <v>0</v>
      </c>
      <c r="P34" s="18">
        <v>0</v>
      </c>
      <c r="Q34" s="18">
        <v>0</v>
      </c>
      <c r="R34" s="23" t="str">
        <f t="shared" ref="R34:R35" si="18">G34</f>
        <v>0C</v>
      </c>
      <c r="S34" s="18">
        <v>0</v>
      </c>
      <c r="T34" s="18" t="str">
        <f t="shared" si="2"/>
        <v>44</v>
      </c>
      <c r="U34" s="18" t="s">
        <v>25</v>
      </c>
      <c r="V34" s="18">
        <f t="shared" si="0"/>
        <v>14</v>
      </c>
      <c r="W34" s="16" t="str">
        <f t="shared" si="3"/>
        <v>7B01010EAC01000000000C00447D</v>
      </c>
      <c r="X34" s="95">
        <v>33</v>
      </c>
      <c r="Y34" s="21"/>
      <c r="Z34" s="18" t="str">
        <f t="shared" si="4"/>
        <v>00</v>
      </c>
      <c r="AA34" s="18">
        <f t="shared" si="5"/>
        <v>0</v>
      </c>
      <c r="AB34" s="20"/>
      <c r="AC34" s="21"/>
    </row>
    <row r="35" spans="1:29" ht="20.25" customHeight="1">
      <c r="A35" s="27"/>
      <c r="B35" s="159"/>
      <c r="C35" s="168"/>
      <c r="D35" s="104"/>
      <c r="E35" s="16">
        <v>3</v>
      </c>
      <c r="F35" s="101" t="str">
        <f t="shared" si="13"/>
        <v>255</v>
      </c>
      <c r="G35" s="22" t="s">
        <v>22</v>
      </c>
      <c r="H35" s="18" t="s">
        <v>18</v>
      </c>
      <c r="I35" s="18">
        <v>1</v>
      </c>
      <c r="J35" s="18">
        <v>1</v>
      </c>
      <c r="K35" s="18" t="s">
        <v>627</v>
      </c>
      <c r="L35" s="18" t="s">
        <v>628</v>
      </c>
      <c r="M35" s="18">
        <v>1</v>
      </c>
      <c r="N35" s="18">
        <v>0</v>
      </c>
      <c r="O35" s="18">
        <v>0</v>
      </c>
      <c r="P35" s="18">
        <v>0</v>
      </c>
      <c r="Q35" s="18">
        <v>0</v>
      </c>
      <c r="R35" s="23" t="str">
        <f t="shared" si="18"/>
        <v>FF</v>
      </c>
      <c r="S35" s="18">
        <v>0</v>
      </c>
      <c r="T35" s="18" t="str">
        <f t="shared" si="2"/>
        <v>15</v>
      </c>
      <c r="U35" s="18" t="s">
        <v>25</v>
      </c>
      <c r="V35" s="18">
        <f t="shared" si="0"/>
        <v>14</v>
      </c>
      <c r="W35" s="16" t="str">
        <f t="shared" si="3"/>
        <v>7B01010EAC0100000000FF00157D</v>
      </c>
      <c r="X35" s="95">
        <v>34</v>
      </c>
      <c r="Y35" s="21"/>
      <c r="Z35" s="18" t="str">
        <f t="shared" si="4"/>
        <v>00</v>
      </c>
      <c r="AA35" s="18">
        <f t="shared" si="5"/>
        <v>0</v>
      </c>
      <c r="AB35" s="20"/>
      <c r="AC35" s="21"/>
    </row>
    <row r="36" spans="1:29" ht="20.25" customHeight="1">
      <c r="A36" s="27"/>
      <c r="B36" s="157">
        <v>11</v>
      </c>
      <c r="C36" s="105" t="s">
        <v>617</v>
      </c>
      <c r="D36" s="104" t="s">
        <v>733</v>
      </c>
      <c r="E36" s="16">
        <v>1</v>
      </c>
      <c r="F36" s="101" t="str">
        <f t="shared" ref="F36:F38" si="19">TEXT(HEX2DEC(G36),"000")</f>
        <v>001</v>
      </c>
      <c r="G36" s="22">
        <v>1</v>
      </c>
      <c r="H36" s="18" t="s">
        <v>18</v>
      </c>
      <c r="I36" s="18">
        <v>1</v>
      </c>
      <c r="J36" s="18">
        <v>1</v>
      </c>
      <c r="K36" s="18" t="s">
        <v>627</v>
      </c>
      <c r="L36" s="18" t="s">
        <v>628</v>
      </c>
      <c r="M36" s="18">
        <v>1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23">
        <f>G36</f>
        <v>1</v>
      </c>
      <c r="T36" s="18" t="str">
        <f t="shared" si="2"/>
        <v>11</v>
      </c>
      <c r="U36" s="18" t="s">
        <v>25</v>
      </c>
      <c r="V36" s="18">
        <f t="shared" si="0"/>
        <v>14</v>
      </c>
      <c r="W36" s="16" t="str">
        <f t="shared" si="3"/>
        <v>7B01010EAC01000000000001117D</v>
      </c>
      <c r="X36" s="95">
        <v>35</v>
      </c>
      <c r="Y36" s="21"/>
      <c r="Z36" s="18" t="str">
        <f t="shared" si="4"/>
        <v>00</v>
      </c>
      <c r="AA36" s="18">
        <f t="shared" si="5"/>
        <v>0</v>
      </c>
      <c r="AB36" s="20"/>
      <c r="AC36" s="21"/>
    </row>
    <row r="37" spans="1:29" ht="20.25" customHeight="1">
      <c r="A37" s="27"/>
      <c r="B37" s="158"/>
      <c r="C37" s="167" t="s">
        <v>786</v>
      </c>
      <c r="D37" s="104"/>
      <c r="E37" s="16">
        <v>2</v>
      </c>
      <c r="F37" s="101" t="str">
        <f t="shared" si="19"/>
        <v>031</v>
      </c>
      <c r="G37" s="22" t="s">
        <v>732</v>
      </c>
      <c r="H37" s="18" t="s">
        <v>18</v>
      </c>
      <c r="I37" s="18">
        <v>1</v>
      </c>
      <c r="J37" s="18">
        <v>1</v>
      </c>
      <c r="K37" s="18" t="s">
        <v>627</v>
      </c>
      <c r="L37" s="18" t="s">
        <v>628</v>
      </c>
      <c r="M37" s="18">
        <v>1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23" t="str">
        <f t="shared" ref="S37:S38" si="20">G37</f>
        <v>1F</v>
      </c>
      <c r="T37" s="18" t="str">
        <f t="shared" si="2"/>
        <v>55</v>
      </c>
      <c r="U37" s="18" t="s">
        <v>25</v>
      </c>
      <c r="V37" s="18">
        <f t="shared" si="0"/>
        <v>14</v>
      </c>
      <c r="W37" s="16" t="str">
        <f t="shared" si="3"/>
        <v>7B01010EAC0100000000001F557D</v>
      </c>
      <c r="X37" s="95">
        <v>36</v>
      </c>
      <c r="Y37" s="21"/>
      <c r="Z37" s="18" t="str">
        <f t="shared" si="4"/>
        <v>00</v>
      </c>
      <c r="AA37" s="18">
        <f t="shared" si="5"/>
        <v>0</v>
      </c>
      <c r="AB37" s="20"/>
      <c r="AC37" s="21"/>
    </row>
    <row r="38" spans="1:29" ht="20.25" customHeight="1">
      <c r="A38" s="27"/>
      <c r="B38" s="159"/>
      <c r="C38" s="168"/>
      <c r="D38" s="104"/>
      <c r="E38" s="16">
        <v>3</v>
      </c>
      <c r="F38" s="101" t="str">
        <f t="shared" si="19"/>
        <v>255</v>
      </c>
      <c r="G38" s="22" t="s">
        <v>22</v>
      </c>
      <c r="H38" s="18" t="s">
        <v>18</v>
      </c>
      <c r="I38" s="18">
        <v>1</v>
      </c>
      <c r="J38" s="18">
        <v>1</v>
      </c>
      <c r="K38" s="18" t="s">
        <v>627</v>
      </c>
      <c r="L38" s="18" t="s">
        <v>628</v>
      </c>
      <c r="M38" s="18">
        <v>1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23" t="str">
        <f t="shared" si="20"/>
        <v>FF</v>
      </c>
      <c r="T38" s="18" t="str">
        <f t="shared" si="2"/>
        <v>15</v>
      </c>
      <c r="U38" s="18" t="s">
        <v>25</v>
      </c>
      <c r="V38" s="18">
        <f t="shared" si="0"/>
        <v>14</v>
      </c>
      <c r="W38" s="16" t="str">
        <f t="shared" si="3"/>
        <v>7B01010EAC010000000000FF157D</v>
      </c>
      <c r="X38" s="95">
        <v>37</v>
      </c>
      <c r="Y38" s="21"/>
      <c r="Z38" s="18" t="str">
        <f t="shared" si="4"/>
        <v>00</v>
      </c>
      <c r="AA38" s="18">
        <f t="shared" si="5"/>
        <v>0</v>
      </c>
      <c r="AB38" s="20"/>
      <c r="AC38" s="21"/>
    </row>
    <row r="39" spans="1:29" ht="20.25" customHeight="1">
      <c r="A39" s="27"/>
      <c r="B39" s="157">
        <v>12</v>
      </c>
      <c r="C39" s="105" t="s">
        <v>258</v>
      </c>
      <c r="D39" s="104" t="s">
        <v>720</v>
      </c>
      <c r="E39" s="16">
        <v>1</v>
      </c>
      <c r="F39" s="101" t="str">
        <f t="shared" si="1"/>
        <v>000</v>
      </c>
      <c r="G39" s="22">
        <v>0</v>
      </c>
      <c r="H39" s="18" t="s">
        <v>18</v>
      </c>
      <c r="I39" s="18">
        <v>1</v>
      </c>
      <c r="J39" s="18">
        <v>1</v>
      </c>
      <c r="K39" s="18" t="s">
        <v>627</v>
      </c>
      <c r="L39" s="18" t="s">
        <v>628</v>
      </c>
      <c r="M39" s="18">
        <v>1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23">
        <f>G39</f>
        <v>0</v>
      </c>
      <c r="U39" s="18" t="s">
        <v>25</v>
      </c>
      <c r="V39" s="18">
        <f t="shared" si="0"/>
        <v>14</v>
      </c>
      <c r="W39" s="16" t="str">
        <f t="shared" si="3"/>
        <v>7B01010EAC01000000000000007D</v>
      </c>
      <c r="X39" s="95">
        <v>38</v>
      </c>
      <c r="Y39" s="21"/>
      <c r="Z39" s="18" t="str">
        <f t="shared" si="4"/>
        <v>00</v>
      </c>
      <c r="AA39" s="18">
        <f t="shared" si="5"/>
        <v>0</v>
      </c>
      <c r="AB39" s="20"/>
      <c r="AC39" s="21"/>
    </row>
    <row r="40" spans="1:29" ht="20.25" customHeight="1">
      <c r="A40" s="27"/>
      <c r="B40" s="158"/>
      <c r="C40" s="163" t="s">
        <v>721</v>
      </c>
      <c r="D40" s="104"/>
      <c r="E40" s="16">
        <v>2</v>
      </c>
      <c r="F40" s="101" t="str">
        <f t="shared" si="1"/>
        <v>127</v>
      </c>
      <c r="G40" s="22" t="s">
        <v>246</v>
      </c>
      <c r="H40" s="18" t="s">
        <v>18</v>
      </c>
      <c r="I40" s="18">
        <v>1</v>
      </c>
      <c r="J40" s="18">
        <v>1</v>
      </c>
      <c r="K40" s="18" t="s">
        <v>627</v>
      </c>
      <c r="L40" s="18" t="s">
        <v>628</v>
      </c>
      <c r="M40" s="18">
        <v>1</v>
      </c>
      <c r="N40" s="18">
        <v>0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  <c r="T40" s="23" t="str">
        <f t="shared" ref="T40:T41" si="21">G40</f>
        <v>7F</v>
      </c>
      <c r="U40" s="18" t="s">
        <v>25</v>
      </c>
      <c r="V40" s="18">
        <f t="shared" si="0"/>
        <v>14</v>
      </c>
      <c r="W40" s="16" t="str">
        <f t="shared" si="3"/>
        <v>7B01010EAC010000000000007F7D</v>
      </c>
      <c r="X40" s="95">
        <v>39</v>
      </c>
      <c r="Y40" s="21"/>
      <c r="Z40" s="18" t="str">
        <f t="shared" si="4"/>
        <v>00</v>
      </c>
      <c r="AA40" s="18">
        <f t="shared" si="5"/>
        <v>0</v>
      </c>
      <c r="AB40" s="20"/>
      <c r="AC40" s="21"/>
    </row>
    <row r="41" spans="1:29" ht="20.25" customHeight="1">
      <c r="A41" s="27"/>
      <c r="B41" s="159"/>
      <c r="C41" s="164"/>
      <c r="D41" s="104"/>
      <c r="E41" s="16">
        <v>3</v>
      </c>
      <c r="F41" s="101" t="str">
        <f t="shared" si="1"/>
        <v>255</v>
      </c>
      <c r="G41" s="22" t="s">
        <v>22</v>
      </c>
      <c r="H41" s="18" t="s">
        <v>18</v>
      </c>
      <c r="I41" s="18">
        <v>1</v>
      </c>
      <c r="J41" s="18">
        <v>1</v>
      </c>
      <c r="K41" s="18" t="s">
        <v>627</v>
      </c>
      <c r="L41" s="18" t="s">
        <v>628</v>
      </c>
      <c r="M41" s="18">
        <v>1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23" t="str">
        <f t="shared" si="21"/>
        <v>FF</v>
      </c>
      <c r="U41" s="18" t="s">
        <v>25</v>
      </c>
      <c r="V41" s="18">
        <f t="shared" si="0"/>
        <v>14</v>
      </c>
      <c r="W41" s="16" t="str">
        <f t="shared" si="3"/>
        <v>7B01010EAC01000000000000FF7D</v>
      </c>
      <c r="X41" s="95">
        <v>40</v>
      </c>
      <c r="Y41" s="21"/>
      <c r="Z41" s="18" t="str">
        <f t="shared" si="4"/>
        <v>00</v>
      </c>
      <c r="AA41" s="18">
        <f t="shared" si="5"/>
        <v>0</v>
      </c>
      <c r="AB41" s="20"/>
      <c r="AC41" s="21"/>
    </row>
    <row r="42" spans="1:29" ht="20.25" customHeight="1">
      <c r="A42" s="27"/>
      <c r="B42" s="157">
        <v>13</v>
      </c>
      <c r="C42" s="105" t="s">
        <v>12</v>
      </c>
      <c r="D42" s="104" t="s">
        <v>2</v>
      </c>
      <c r="E42" s="16">
        <v>1</v>
      </c>
      <c r="F42" s="101" t="str">
        <f t="shared" si="1"/>
        <v>000</v>
      </c>
      <c r="G42" s="22">
        <v>0</v>
      </c>
      <c r="H42" s="18" t="s">
        <v>18</v>
      </c>
      <c r="I42" s="18">
        <v>1</v>
      </c>
      <c r="J42" s="18">
        <v>1</v>
      </c>
      <c r="K42" s="18" t="s">
        <v>627</v>
      </c>
      <c r="L42" s="18" t="s">
        <v>628</v>
      </c>
      <c r="M42" s="18">
        <v>1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 t="str">
        <f t="shared" ref="T42:T44" si="22">TEXT(DEC2HEX(_xlfn.BITAND(SUM(
HEX2DEC(H42)+HEX2DEC(I42)+HEX2DEC(J42)+HEX2DEC(K42)+HEX2DEC(L42)+
HEX2DEC(M42)+HEX2DEC(N42)+HEX2DEC(O42)+HEX2DEC(P42)+HEX2DEC(Q42)+
HEX2DEC(R42)+HEX2DEC(S42)
),85)),"00")</f>
        <v>10</v>
      </c>
      <c r="U42" s="23">
        <f>G42</f>
        <v>0</v>
      </c>
      <c r="V42" s="18">
        <f t="shared" si="0"/>
        <v>14</v>
      </c>
      <c r="W42" s="16" t="str">
        <f t="shared" si="3"/>
        <v>7B01010EAC010000000000001000</v>
      </c>
      <c r="X42" s="95">
        <v>41</v>
      </c>
      <c r="Y42" s="21"/>
      <c r="Z42" s="18" t="str">
        <f t="shared" si="4"/>
        <v>00</v>
      </c>
      <c r="AA42" s="18">
        <f t="shared" si="5"/>
        <v>0</v>
      </c>
      <c r="AB42" s="20"/>
      <c r="AC42" s="21"/>
    </row>
    <row r="43" spans="1:29" ht="20.25" customHeight="1">
      <c r="A43" s="27"/>
      <c r="B43" s="158"/>
      <c r="C43" s="167" t="s">
        <v>383</v>
      </c>
      <c r="D43" s="104"/>
      <c r="E43" s="16">
        <v>2</v>
      </c>
      <c r="F43" s="101" t="str">
        <f t="shared" si="1"/>
        <v>127</v>
      </c>
      <c r="G43" s="22" t="s">
        <v>246</v>
      </c>
      <c r="H43" s="18" t="s">
        <v>18</v>
      </c>
      <c r="I43" s="18">
        <v>1</v>
      </c>
      <c r="J43" s="18">
        <v>1</v>
      </c>
      <c r="K43" s="18" t="s">
        <v>627</v>
      </c>
      <c r="L43" s="18" t="s">
        <v>628</v>
      </c>
      <c r="M43" s="18">
        <v>1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 t="str">
        <f t="shared" si="22"/>
        <v>10</v>
      </c>
      <c r="U43" s="23" t="str">
        <f t="shared" ref="U43:U44" si="23">G43</f>
        <v>7F</v>
      </c>
      <c r="V43" s="18">
        <f t="shared" si="0"/>
        <v>14</v>
      </c>
      <c r="W43" s="16" t="str">
        <f t="shared" si="3"/>
        <v>7B01010EAC01000000000000107F</v>
      </c>
      <c r="X43" s="95">
        <v>42</v>
      </c>
      <c r="Y43" s="21"/>
      <c r="Z43" s="18" t="str">
        <f t="shared" si="4"/>
        <v>00</v>
      </c>
      <c r="AA43" s="18">
        <f t="shared" si="5"/>
        <v>0</v>
      </c>
      <c r="AB43" s="20"/>
      <c r="AC43" s="21"/>
    </row>
    <row r="44" spans="1:29" ht="20.25" customHeight="1">
      <c r="A44" s="27"/>
      <c r="B44" s="159"/>
      <c r="C44" s="168"/>
      <c r="D44" s="104"/>
      <c r="E44" s="16">
        <v>3</v>
      </c>
      <c r="F44" s="101" t="str">
        <f t="shared" si="1"/>
        <v>255</v>
      </c>
      <c r="G44" s="22" t="s">
        <v>22</v>
      </c>
      <c r="H44" s="18" t="s">
        <v>18</v>
      </c>
      <c r="I44" s="18">
        <v>1</v>
      </c>
      <c r="J44" s="18">
        <v>1</v>
      </c>
      <c r="K44" s="18" t="s">
        <v>627</v>
      </c>
      <c r="L44" s="18" t="s">
        <v>628</v>
      </c>
      <c r="M44" s="18">
        <v>1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 t="str">
        <f t="shared" si="22"/>
        <v>10</v>
      </c>
      <c r="U44" s="23" t="str">
        <f t="shared" si="23"/>
        <v>FF</v>
      </c>
      <c r="V44" s="18">
        <f t="shared" si="0"/>
        <v>14</v>
      </c>
      <c r="W44" s="16" t="str">
        <f t="shared" si="3"/>
        <v>7B01010EAC0100000000000010FF</v>
      </c>
      <c r="X44" s="95">
        <v>43</v>
      </c>
      <c r="Y44" s="21"/>
      <c r="Z44" s="18" t="str">
        <f t="shared" si="4"/>
        <v>00</v>
      </c>
      <c r="AA44" s="18">
        <f t="shared" si="5"/>
        <v>0</v>
      </c>
      <c r="AB44" s="20"/>
      <c r="AC44" s="21"/>
    </row>
    <row r="45" spans="1:29">
      <c r="A45" s="71"/>
      <c r="B45" s="91"/>
      <c r="C45" s="106"/>
      <c r="D45" s="107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92"/>
      <c r="Y45" s="75"/>
      <c r="Z45" s="76"/>
      <c r="AA45" s="76"/>
      <c r="AB45" s="76"/>
      <c r="AC45" s="75"/>
    </row>
  </sheetData>
  <sheetProtection algorithmName="SHA-512" hashValue="Wiwwixrg5dUkJb0we21yZ9lRm/H9lQ8+GyL6JnhOPnnakefqOsa4Xme5syXPhezSi5VrIB8RmcXJSrkqWiH6LQ==" saltValue="NaYRBYOmu8sp1V2S0ZVktA==" spinCount="100000" sheet="1" objects="1" scenarios="1"/>
  <mergeCells count="28">
    <mergeCell ref="B3:B5"/>
    <mergeCell ref="C4:C5"/>
    <mergeCell ref="B6:B8"/>
    <mergeCell ref="C7:C8"/>
    <mergeCell ref="B9:B11"/>
    <mergeCell ref="C10:C11"/>
    <mergeCell ref="B12:B14"/>
    <mergeCell ref="C13:C14"/>
    <mergeCell ref="B15:B17"/>
    <mergeCell ref="C16:C17"/>
    <mergeCell ref="B18:B20"/>
    <mergeCell ref="C19:C20"/>
    <mergeCell ref="B21:B23"/>
    <mergeCell ref="C22:C23"/>
    <mergeCell ref="B39:B41"/>
    <mergeCell ref="C40:C41"/>
    <mergeCell ref="B42:B44"/>
    <mergeCell ref="C43:C44"/>
    <mergeCell ref="B24:B26"/>
    <mergeCell ref="C25:C26"/>
    <mergeCell ref="B33:B35"/>
    <mergeCell ref="C34:C35"/>
    <mergeCell ref="B36:B38"/>
    <mergeCell ref="C37:C38"/>
    <mergeCell ref="B27:B29"/>
    <mergeCell ref="C28:C29"/>
    <mergeCell ref="B30:B32"/>
    <mergeCell ref="C31:C32"/>
  </mergeCells>
  <phoneticPr fontId="1" type="noConversion"/>
  <conditionalFormatting sqref="X2:X44">
    <cfRule type="duplicateValues" dxfId="7" priority="1"/>
  </conditionalFormatting>
  <dataValidations count="2">
    <dataValidation type="list" allowBlank="1" showInputMessage="1" showErrorMessage="1" sqref="AB2:AB44" xr:uid="{E1E3AB8D-D2E4-4F0F-B253-D79E3737D7AF}">
      <formula1>Res</formula1>
    </dataValidation>
    <dataValidation type="whole" allowBlank="1" showInputMessage="1" showErrorMessage="1" sqref="X2:X44" xr:uid="{0A7ECDF1-4CB3-4582-8BD7-749A9A014D0B}">
      <formula1>1</formula1>
      <formula2>300</formula2>
    </dataValidation>
  </dataValidations>
  <pageMargins left="0.17" right="0.17" top="0.41" bottom="0.41" header="0.3" footer="0.3"/>
  <pageSetup paperSize="9" scale="25" fitToHeight="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5B753-FD41-412F-BB6C-39E38C116061}">
  <sheetPr codeName="Sheet26">
    <pageSetUpPr fitToPage="1"/>
  </sheetPr>
  <dimension ref="A1:AD48"/>
  <sheetViews>
    <sheetView zoomScale="70" zoomScaleNormal="70" workbookViewId="0">
      <pane xSplit="7" ySplit="1" topLeftCell="H2" activePane="bottomRight" state="frozen"/>
      <selection activeCell="B1" sqref="B1"/>
      <selection pane="topRight" activeCell="G1" sqref="G1"/>
      <selection pane="bottomLeft" activeCell="B4" sqref="B4"/>
      <selection pane="bottomRight" activeCell="X2" sqref="X2"/>
    </sheetView>
  </sheetViews>
  <sheetFormatPr defaultRowHeight="16.5"/>
  <cols>
    <col min="1" max="1" width="31.125" style="74" customWidth="1"/>
    <col min="2" max="2" width="6" style="93" customWidth="1"/>
    <col min="3" max="3" width="22" style="82" customWidth="1"/>
    <col min="4" max="4" width="12.125" style="108" bestFit="1" customWidth="1"/>
    <col min="5" max="5" width="5.625" style="77" customWidth="1"/>
    <col min="6" max="6" width="8.875" style="77" customWidth="1"/>
    <col min="7" max="7" width="9.5" style="77" customWidth="1"/>
    <col min="8" max="20" width="5.375" style="77" customWidth="1"/>
    <col min="21" max="21" width="8.125" style="77" customWidth="1"/>
    <col min="22" max="23" width="5.375" style="77" customWidth="1"/>
    <col min="24" max="24" width="33.875" style="77" customWidth="1"/>
    <col min="25" max="25" width="5.375" style="94" customWidth="1"/>
    <col min="26" max="26" width="34.875" style="78" customWidth="1"/>
    <col min="27" max="28" width="5.375" style="77" customWidth="1"/>
    <col min="29" max="29" width="7.5" style="77" customWidth="1"/>
    <col min="30" max="30" width="82.875" style="77" bestFit="1" customWidth="1"/>
    <col min="31" max="16384" width="9" style="74"/>
  </cols>
  <sheetData>
    <row r="1" spans="1:30" s="99" customFormat="1" ht="27">
      <c r="A1" s="96" t="s">
        <v>232</v>
      </c>
      <c r="B1" s="96" t="s">
        <v>15</v>
      </c>
      <c r="C1" s="97" t="s">
        <v>52</v>
      </c>
      <c r="D1" s="97" t="s">
        <v>54</v>
      </c>
      <c r="E1" s="83" t="s">
        <v>15</v>
      </c>
      <c r="F1" s="83" t="s">
        <v>259</v>
      </c>
      <c r="G1" s="83" t="s">
        <v>260</v>
      </c>
      <c r="H1" s="83" t="s">
        <v>6</v>
      </c>
      <c r="I1" s="83" t="s">
        <v>26</v>
      </c>
      <c r="J1" s="83" t="s">
        <v>233</v>
      </c>
      <c r="K1" s="83" t="s">
        <v>27</v>
      </c>
      <c r="L1" s="83" t="s">
        <v>29</v>
      </c>
      <c r="M1" s="83" t="s">
        <v>10</v>
      </c>
      <c r="N1" s="83" t="s">
        <v>336</v>
      </c>
      <c r="O1" s="83" t="s">
        <v>174</v>
      </c>
      <c r="P1" s="83" t="s">
        <v>175</v>
      </c>
      <c r="Q1" s="83" t="s">
        <v>176</v>
      </c>
      <c r="R1" s="83" t="s">
        <v>337</v>
      </c>
      <c r="S1" s="83" t="s">
        <v>338</v>
      </c>
      <c r="T1" s="83" t="s">
        <v>339</v>
      </c>
      <c r="U1" s="83" t="s">
        <v>20</v>
      </c>
      <c r="V1" s="83" t="s">
        <v>12</v>
      </c>
      <c r="W1" s="83" t="s">
        <v>713</v>
      </c>
      <c r="X1" s="83" t="s">
        <v>21</v>
      </c>
      <c r="Y1" s="98" t="s">
        <v>787</v>
      </c>
      <c r="Z1" s="83" t="s">
        <v>17</v>
      </c>
      <c r="AA1" s="83" t="s">
        <v>155</v>
      </c>
      <c r="AB1" s="83" t="s">
        <v>243</v>
      </c>
      <c r="AC1" s="83" t="s">
        <v>34</v>
      </c>
      <c r="AD1" s="83" t="s">
        <v>32</v>
      </c>
    </row>
    <row r="2" spans="1:30" ht="20.25">
      <c r="A2" s="41" t="s">
        <v>629</v>
      </c>
      <c r="B2" s="85">
        <f>COUNTA(Y2:Y300)</f>
        <v>46</v>
      </c>
      <c r="C2" s="100" t="s">
        <v>53</v>
      </c>
      <c r="D2" s="100"/>
      <c r="E2" s="42">
        <v>0</v>
      </c>
      <c r="F2" s="101" t="str">
        <f>TEXT(HEX2DEC(G2),"000")</f>
        <v>123</v>
      </c>
      <c r="G2" s="17" t="s">
        <v>18</v>
      </c>
      <c r="H2" s="18" t="s">
        <v>18</v>
      </c>
      <c r="I2" s="18">
        <v>1</v>
      </c>
      <c r="J2" s="18">
        <v>1</v>
      </c>
      <c r="K2" s="18" t="s">
        <v>172</v>
      </c>
      <c r="L2" s="18" t="s">
        <v>641</v>
      </c>
      <c r="M2" s="18">
        <v>1</v>
      </c>
      <c r="N2" s="18" t="str">
        <f ca="1">_xlfn.BASE(WEEKDAY(NOW()),16,2)</f>
        <v>06</v>
      </c>
      <c r="O2" s="18" t="str">
        <f ca="1">_xlfn.BASE(TEXT(NOW(),"YY"),16,2)</f>
        <v>16</v>
      </c>
      <c r="P2" s="18" t="str">
        <f ca="1">_xlfn.BASE(MONTH(NOW()),16,2)</f>
        <v>08</v>
      </c>
      <c r="Q2" s="18" t="str">
        <f ca="1">_xlfn.BASE(DAY(NOW()),16,2)</f>
        <v>05</v>
      </c>
      <c r="R2" s="18" t="str">
        <f ca="1">_xlfn.BASE(HOUR(NOW()),16,2)</f>
        <v>11</v>
      </c>
      <c r="S2" s="18" t="str">
        <f ca="1">_xlfn.BASE(MINUTE(NOW()),16,2)</f>
        <v>14</v>
      </c>
      <c r="T2" s="18" t="str">
        <f ca="1">_xlfn.BASE(SECOND(NOW()),16,2)</f>
        <v>2C</v>
      </c>
      <c r="U2" s="18" t="str">
        <f ca="1">TEXT(DEC2HEX(_xlfn.BITAND(SUM(
HEX2DEC(H2)+HEX2DEC(I2)+HEX2DEC(J2)+HEX2DEC(K2)+HEX2DEC(L2)+
HEX2DEC(M2)+HEX2DEC(N2)+HEX2DEC(O2)+HEX2DEC(P2)+HEX2DEC(Q2)+HEX2DEC(R2)+
HEX2DEC(S2)+HEX2DEC(T2)
),85)),"00")</f>
        <v>10</v>
      </c>
      <c r="V2" s="18" t="s">
        <v>25</v>
      </c>
      <c r="W2" s="18">
        <f t="shared" ref="W2:W47" ca="1" si="0">(LEN(X2)/2)</f>
        <v>15</v>
      </c>
      <c r="X2" s="16" t="str">
        <f ca="1">CONCATENATE(
TEXT(H2,"00"),TEXT(I2,"00"),TEXT(J2,"00"),TEXT(K2,"00"),TEXT(L2,"00"),
TEXT(M2,"00"),TEXT(N2,"00"),TEXT(O2,"00"),TEXT(P2,"00"),TEXT(Q2,"00"),TEXT(R2,"00"),
TEXT(S2,"00"),TEXT(T2,"00"),TEXT(U2,"00"),TEXT(V2,"00")
)</f>
        <v>7B01010FB3010616080511142C107D</v>
      </c>
      <c r="Y2" s="95">
        <v>1</v>
      </c>
      <c r="Z2" s="21" t="s">
        <v>728</v>
      </c>
      <c r="AA2" s="18" t="str">
        <f>TEXT(DEC2HEX(_xlfn.BITAND(SUM(
HEX2DEC(MID(Z2, 1,2))+HEX2DEC(MID(Z2, 4,2))+
HEX2DEC(MID(Z2, 7,2))+HEX2DEC(MID(Z2,10,2))+
HEX2DEC(MID(Z2,13,2))+HEX2DEC(MID(Z2,16,2))+
HEX2DEC(MID(Z2,19,2))
),85)),"00")</f>
        <v>41</v>
      </c>
      <c r="AB2" s="18">
        <f>(LEN(Z2)/3)</f>
        <v>8.6666666666666661</v>
      </c>
      <c r="AC2" s="20" t="s">
        <v>36</v>
      </c>
      <c r="AD2" s="21" t="s">
        <v>750</v>
      </c>
    </row>
    <row r="3" spans="1:30" ht="20.25">
      <c r="A3" s="40" t="s">
        <v>5</v>
      </c>
      <c r="B3" s="157">
        <v>0</v>
      </c>
      <c r="C3" s="102" t="s">
        <v>6</v>
      </c>
      <c r="D3" s="103" t="s">
        <v>0</v>
      </c>
      <c r="E3" s="16">
        <v>1</v>
      </c>
      <c r="F3" s="101" t="str">
        <f t="shared" ref="F3:F47" si="1">TEXT(HEX2DEC(G3),"000")</f>
        <v>000</v>
      </c>
      <c r="G3" s="22">
        <v>0</v>
      </c>
      <c r="H3" s="23">
        <f>G3</f>
        <v>0</v>
      </c>
      <c r="I3" s="18">
        <v>1</v>
      </c>
      <c r="J3" s="18">
        <v>1</v>
      </c>
      <c r="K3" s="18" t="s">
        <v>172</v>
      </c>
      <c r="L3" s="18" t="s">
        <v>641</v>
      </c>
      <c r="M3" s="18">
        <v>1</v>
      </c>
      <c r="N3" s="18" t="str">
        <f t="shared" ref="N3:N47" ca="1" si="2">_xlfn.BASE(WEEKDAY(NOW()),16,2)</f>
        <v>06</v>
      </c>
      <c r="O3" s="18" t="str">
        <f ca="1">_xlfn.BASE(TEXT(NOW(),"YY"),16,2)</f>
        <v>16</v>
      </c>
      <c r="P3" s="18" t="str">
        <f t="shared" ref="P3:P47" ca="1" si="3">_xlfn.BASE(MONTH(NOW()),16,2)</f>
        <v>08</v>
      </c>
      <c r="Q3" s="18" t="str">
        <f t="shared" ref="Q3:Q47" ca="1" si="4">_xlfn.BASE(DAY(NOW()),16,2)</f>
        <v>05</v>
      </c>
      <c r="R3" s="18" t="str">
        <f t="shared" ref="R3:R47" ca="1" si="5">_xlfn.BASE(HOUR(NOW()),16,2)</f>
        <v>11</v>
      </c>
      <c r="S3" s="18" t="str">
        <f t="shared" ref="S3:S47" ca="1" si="6">_xlfn.BASE(MINUTE(NOW()),16,2)</f>
        <v>14</v>
      </c>
      <c r="T3" s="18" t="str">
        <f t="shared" ref="T3:T47" ca="1" si="7">_xlfn.BASE(SECOND(NOW()),16,2)</f>
        <v>2C</v>
      </c>
      <c r="U3" s="18" t="str">
        <f t="shared" ref="U3:U47" ca="1" si="8">TEXT(DEC2HEX(_xlfn.BITAND(SUM(
HEX2DEC(H3)+HEX2DEC(I3)+HEX2DEC(J3)+HEX2DEC(K3)+HEX2DEC(L3)+
HEX2DEC(M3)+HEX2DEC(N3)+HEX2DEC(O3)+HEX2DEC(P3)+HEX2DEC(Q3)+HEX2DEC(R3)+
HEX2DEC(S3)+HEX2DEC(T3)
),85)),"00")</f>
        <v>15</v>
      </c>
      <c r="V3" s="18" t="s">
        <v>25</v>
      </c>
      <c r="W3" s="18">
        <f t="shared" ca="1" si="0"/>
        <v>15</v>
      </c>
      <c r="X3" s="16" t="str">
        <f t="shared" ref="X3:X47" ca="1" si="9">CONCATENATE(
TEXT(H3,"00"),TEXT(I3,"00"),TEXT(J3,"00"),TEXT(K3,"00"),TEXT(L3,"00"),
TEXT(M3,"00"),TEXT(N3,"00"),TEXT(O3,"00"),TEXT(P3,"00"),TEXT(Q3,"00"),TEXT(R3,"00"),
TEXT(S3,"00"),TEXT(T3,"00"),TEXT(U3,"00"),TEXT(V3,"00")
)</f>
        <v>0001010FB3010616080511142C157D</v>
      </c>
      <c r="Y3" s="95">
        <v>2</v>
      </c>
      <c r="Z3" s="21"/>
      <c r="AA3" s="18" t="str">
        <f t="shared" ref="AA3:AA47" si="10">TEXT(DEC2HEX(_xlfn.BITAND(SUM(
HEX2DEC(MID(Z3, 1,2))+HEX2DEC(MID(Z3, 4,2))+
HEX2DEC(MID(Z3, 7,2))+HEX2DEC(MID(Z3,10,2))+
HEX2DEC(MID(Z3,13,2))+HEX2DEC(MID(Z3,16,2))+
HEX2DEC(MID(Z3,19,2))
),85)),"00")</f>
        <v>00</v>
      </c>
      <c r="AB3" s="18">
        <f t="shared" ref="AB3:AB47" si="11">(LEN(Z3)/3)</f>
        <v>0</v>
      </c>
      <c r="AC3" s="20"/>
      <c r="AD3" s="21"/>
    </row>
    <row r="4" spans="1:30" ht="20.25">
      <c r="A4" s="27"/>
      <c r="B4" s="158"/>
      <c r="C4" s="165" t="s">
        <v>341</v>
      </c>
      <c r="D4" s="104"/>
      <c r="E4" s="16">
        <v>2</v>
      </c>
      <c r="F4" s="101" t="str">
        <f t="shared" si="1"/>
        <v>127</v>
      </c>
      <c r="G4" s="22" t="s">
        <v>246</v>
      </c>
      <c r="H4" s="23" t="str">
        <f t="shared" ref="H4:H5" si="12">G4</f>
        <v>7F</v>
      </c>
      <c r="I4" s="18">
        <v>1</v>
      </c>
      <c r="J4" s="18">
        <v>1</v>
      </c>
      <c r="K4" s="18" t="s">
        <v>172</v>
      </c>
      <c r="L4" s="18" t="s">
        <v>641</v>
      </c>
      <c r="M4" s="18">
        <v>1</v>
      </c>
      <c r="N4" s="18" t="str">
        <f t="shared" ca="1" si="2"/>
        <v>06</v>
      </c>
      <c r="O4" s="18" t="str">
        <f t="shared" ref="O4:O47" ca="1" si="13">_xlfn.BASE(TEXT(NOW(),"YY"),16,2)</f>
        <v>16</v>
      </c>
      <c r="P4" s="18" t="str">
        <f t="shared" ca="1" si="3"/>
        <v>08</v>
      </c>
      <c r="Q4" s="18" t="str">
        <f t="shared" ca="1" si="4"/>
        <v>05</v>
      </c>
      <c r="R4" s="18" t="str">
        <f t="shared" ca="1" si="5"/>
        <v>11</v>
      </c>
      <c r="S4" s="18" t="str">
        <f t="shared" ca="1" si="6"/>
        <v>14</v>
      </c>
      <c r="T4" s="18" t="str">
        <f t="shared" ca="1" si="7"/>
        <v>2C</v>
      </c>
      <c r="U4" s="18" t="str">
        <f t="shared" ca="1" si="8"/>
        <v>14</v>
      </c>
      <c r="V4" s="18" t="s">
        <v>25</v>
      </c>
      <c r="W4" s="18">
        <f t="shared" ca="1" si="0"/>
        <v>15</v>
      </c>
      <c r="X4" s="16" t="str">
        <f t="shared" ca="1" si="9"/>
        <v>7F01010FB3010616080511142C147D</v>
      </c>
      <c r="Y4" s="95">
        <v>3</v>
      </c>
      <c r="Z4" s="21"/>
      <c r="AA4" s="18" t="str">
        <f t="shared" si="10"/>
        <v>00</v>
      </c>
      <c r="AB4" s="18">
        <f t="shared" si="11"/>
        <v>0</v>
      </c>
      <c r="AC4" s="20"/>
      <c r="AD4" s="21"/>
    </row>
    <row r="5" spans="1:30" ht="20.25">
      <c r="A5" s="45"/>
      <c r="B5" s="159"/>
      <c r="C5" s="166"/>
      <c r="D5" s="104"/>
      <c r="E5" s="16">
        <v>3</v>
      </c>
      <c r="F5" s="101" t="str">
        <f t="shared" si="1"/>
        <v>255</v>
      </c>
      <c r="G5" s="22" t="s">
        <v>22</v>
      </c>
      <c r="H5" s="23" t="str">
        <f t="shared" si="12"/>
        <v>FF</v>
      </c>
      <c r="I5" s="18">
        <v>1</v>
      </c>
      <c r="J5" s="18">
        <v>1</v>
      </c>
      <c r="K5" s="18" t="s">
        <v>172</v>
      </c>
      <c r="L5" s="18" t="s">
        <v>641</v>
      </c>
      <c r="M5" s="18">
        <v>1</v>
      </c>
      <c r="N5" s="18" t="str">
        <f t="shared" ca="1" si="2"/>
        <v>06</v>
      </c>
      <c r="O5" s="18" t="str">
        <f t="shared" ca="1" si="13"/>
        <v>16</v>
      </c>
      <c r="P5" s="18" t="str">
        <f t="shared" ca="1" si="3"/>
        <v>08</v>
      </c>
      <c r="Q5" s="18" t="str">
        <f t="shared" ca="1" si="4"/>
        <v>05</v>
      </c>
      <c r="R5" s="18" t="str">
        <f t="shared" ca="1" si="5"/>
        <v>11</v>
      </c>
      <c r="S5" s="18" t="str">
        <f t="shared" ca="1" si="6"/>
        <v>14</v>
      </c>
      <c r="T5" s="18" t="str">
        <f t="shared" ca="1" si="7"/>
        <v>2C</v>
      </c>
      <c r="U5" s="18" t="str">
        <f t="shared" ca="1" si="8"/>
        <v>14</v>
      </c>
      <c r="V5" s="18" t="s">
        <v>25</v>
      </c>
      <c r="W5" s="18">
        <f t="shared" ca="1" si="0"/>
        <v>15</v>
      </c>
      <c r="X5" s="16" t="str">
        <f t="shared" ca="1" si="9"/>
        <v>FF01010FB3010616080511142C147D</v>
      </c>
      <c r="Y5" s="95">
        <v>4</v>
      </c>
      <c r="Z5" s="21"/>
      <c r="AA5" s="18" t="str">
        <f t="shared" si="10"/>
        <v>00</v>
      </c>
      <c r="AB5" s="18">
        <f t="shared" si="11"/>
        <v>0</v>
      </c>
      <c r="AC5" s="20"/>
      <c r="AD5" s="21"/>
    </row>
    <row r="6" spans="1:30" ht="20.25" customHeight="1">
      <c r="A6" s="45"/>
      <c r="B6" s="157">
        <v>1</v>
      </c>
      <c r="C6" s="105" t="s">
        <v>3</v>
      </c>
      <c r="D6" s="104" t="s">
        <v>715</v>
      </c>
      <c r="E6" s="16">
        <v>1</v>
      </c>
      <c r="F6" s="101" t="str">
        <f t="shared" si="1"/>
        <v>001</v>
      </c>
      <c r="G6" s="22">
        <v>1</v>
      </c>
      <c r="H6" s="18" t="s">
        <v>18</v>
      </c>
      <c r="I6" s="23">
        <f>G6</f>
        <v>1</v>
      </c>
      <c r="J6" s="18">
        <v>1</v>
      </c>
      <c r="K6" s="18" t="s">
        <v>172</v>
      </c>
      <c r="L6" s="18" t="s">
        <v>641</v>
      </c>
      <c r="M6" s="18">
        <v>1</v>
      </c>
      <c r="N6" s="18" t="str">
        <f t="shared" ca="1" si="2"/>
        <v>06</v>
      </c>
      <c r="O6" s="18" t="str">
        <f t="shared" ca="1" si="13"/>
        <v>16</v>
      </c>
      <c r="P6" s="18" t="str">
        <f t="shared" ca="1" si="3"/>
        <v>08</v>
      </c>
      <c r="Q6" s="18" t="str">
        <f t="shared" ca="1" si="4"/>
        <v>05</v>
      </c>
      <c r="R6" s="18" t="str">
        <f t="shared" ca="1" si="5"/>
        <v>11</v>
      </c>
      <c r="S6" s="18" t="str">
        <f t="shared" ca="1" si="6"/>
        <v>14</v>
      </c>
      <c r="T6" s="18" t="str">
        <f t="shared" ca="1" si="7"/>
        <v>2C</v>
      </c>
      <c r="U6" s="18" t="str">
        <f t="shared" ca="1" si="8"/>
        <v>10</v>
      </c>
      <c r="V6" s="18" t="s">
        <v>25</v>
      </c>
      <c r="W6" s="18">
        <f t="shared" ca="1" si="0"/>
        <v>15</v>
      </c>
      <c r="X6" s="16" t="str">
        <f t="shared" ca="1" si="9"/>
        <v>7B01010FB3010616080511142C107D</v>
      </c>
      <c r="Y6" s="95">
        <v>5</v>
      </c>
      <c r="Z6" s="21"/>
      <c r="AA6" s="18" t="str">
        <f t="shared" si="10"/>
        <v>00</v>
      </c>
      <c r="AB6" s="18">
        <f t="shared" si="11"/>
        <v>0</v>
      </c>
      <c r="AC6" s="20"/>
      <c r="AD6" s="21"/>
    </row>
    <row r="7" spans="1:30" ht="20.25" customHeight="1">
      <c r="A7" s="89"/>
      <c r="B7" s="158"/>
      <c r="C7" s="165" t="s">
        <v>342</v>
      </c>
      <c r="D7" s="104"/>
      <c r="E7" s="16">
        <v>2</v>
      </c>
      <c r="F7" s="101" t="str">
        <f t="shared" si="1"/>
        <v>127</v>
      </c>
      <c r="G7" s="22" t="s">
        <v>246</v>
      </c>
      <c r="H7" s="18" t="s">
        <v>18</v>
      </c>
      <c r="I7" s="23" t="str">
        <f t="shared" ref="I7:I8" si="14">G7</f>
        <v>7F</v>
      </c>
      <c r="J7" s="18">
        <v>1</v>
      </c>
      <c r="K7" s="18" t="s">
        <v>172</v>
      </c>
      <c r="L7" s="18" t="s">
        <v>641</v>
      </c>
      <c r="M7" s="18">
        <v>1</v>
      </c>
      <c r="N7" s="18" t="str">
        <f t="shared" ca="1" si="2"/>
        <v>06</v>
      </c>
      <c r="O7" s="18" t="str">
        <f t="shared" ca="1" si="13"/>
        <v>16</v>
      </c>
      <c r="P7" s="18" t="str">
        <f t="shared" ca="1" si="3"/>
        <v>08</v>
      </c>
      <c r="Q7" s="18" t="str">
        <f t="shared" ca="1" si="4"/>
        <v>05</v>
      </c>
      <c r="R7" s="18" t="str">
        <f t="shared" ca="1" si="5"/>
        <v>11</v>
      </c>
      <c r="S7" s="18" t="str">
        <f t="shared" ca="1" si="6"/>
        <v>14</v>
      </c>
      <c r="T7" s="18" t="str">
        <f t="shared" ca="1" si="7"/>
        <v>2C</v>
      </c>
      <c r="U7" s="18" t="str">
        <f t="shared" ca="1" si="8"/>
        <v>10</v>
      </c>
      <c r="V7" s="18" t="s">
        <v>25</v>
      </c>
      <c r="W7" s="18">
        <f t="shared" ca="1" si="0"/>
        <v>15</v>
      </c>
      <c r="X7" s="16" t="str">
        <f t="shared" ca="1" si="9"/>
        <v>7B7F010FB3010616080511142C107D</v>
      </c>
      <c r="Y7" s="95">
        <v>6</v>
      </c>
      <c r="Z7" s="21"/>
      <c r="AA7" s="18" t="str">
        <f t="shared" si="10"/>
        <v>00</v>
      </c>
      <c r="AB7" s="18">
        <f t="shared" si="11"/>
        <v>0</v>
      </c>
      <c r="AC7" s="20"/>
      <c r="AD7" s="21"/>
    </row>
    <row r="8" spans="1:30" ht="20.25" customHeight="1">
      <c r="A8" s="27"/>
      <c r="B8" s="159"/>
      <c r="C8" s="166"/>
      <c r="D8" s="104"/>
      <c r="E8" s="16">
        <v>3</v>
      </c>
      <c r="F8" s="101" t="str">
        <f t="shared" si="1"/>
        <v>255</v>
      </c>
      <c r="G8" s="22" t="s">
        <v>22</v>
      </c>
      <c r="H8" s="18" t="s">
        <v>18</v>
      </c>
      <c r="I8" s="23" t="str">
        <f t="shared" si="14"/>
        <v>FF</v>
      </c>
      <c r="J8" s="18">
        <v>1</v>
      </c>
      <c r="K8" s="18" t="s">
        <v>172</v>
      </c>
      <c r="L8" s="18" t="s">
        <v>641</v>
      </c>
      <c r="M8" s="18">
        <v>1</v>
      </c>
      <c r="N8" s="18" t="str">
        <f t="shared" ca="1" si="2"/>
        <v>06</v>
      </c>
      <c r="O8" s="18" t="str">
        <f t="shared" ca="1" si="13"/>
        <v>16</v>
      </c>
      <c r="P8" s="18" t="str">
        <f t="shared" ca="1" si="3"/>
        <v>08</v>
      </c>
      <c r="Q8" s="18" t="str">
        <f t="shared" ca="1" si="4"/>
        <v>05</v>
      </c>
      <c r="R8" s="18" t="str">
        <f t="shared" ca="1" si="5"/>
        <v>11</v>
      </c>
      <c r="S8" s="18" t="str">
        <f t="shared" ca="1" si="6"/>
        <v>14</v>
      </c>
      <c r="T8" s="18" t="str">
        <f t="shared" ca="1" si="7"/>
        <v>2C</v>
      </c>
      <c r="U8" s="18" t="str">
        <f t="shared" ca="1" si="8"/>
        <v>10</v>
      </c>
      <c r="V8" s="18" t="s">
        <v>25</v>
      </c>
      <c r="W8" s="18">
        <f t="shared" ca="1" si="0"/>
        <v>15</v>
      </c>
      <c r="X8" s="16" t="str">
        <f t="shared" ca="1" si="9"/>
        <v>7BFF010FB3010616080511142C107D</v>
      </c>
      <c r="Y8" s="95">
        <v>7</v>
      </c>
      <c r="Z8" s="21"/>
      <c r="AA8" s="18" t="str">
        <f t="shared" si="10"/>
        <v>00</v>
      </c>
      <c r="AB8" s="18">
        <f t="shared" si="11"/>
        <v>0</v>
      </c>
      <c r="AC8" s="20"/>
      <c r="AD8" s="21"/>
    </row>
    <row r="9" spans="1:30" ht="20.25" customHeight="1">
      <c r="A9" s="27"/>
      <c r="B9" s="157">
        <v>2</v>
      </c>
      <c r="C9" s="105" t="s">
        <v>247</v>
      </c>
      <c r="D9" s="104" t="s">
        <v>716</v>
      </c>
      <c r="E9" s="16">
        <v>1</v>
      </c>
      <c r="F9" s="101" t="str">
        <f t="shared" si="1"/>
        <v>001</v>
      </c>
      <c r="G9" s="22">
        <v>1</v>
      </c>
      <c r="H9" s="18" t="s">
        <v>18</v>
      </c>
      <c r="I9" s="18">
        <v>1</v>
      </c>
      <c r="J9" s="23">
        <f>G9</f>
        <v>1</v>
      </c>
      <c r="K9" s="18" t="s">
        <v>172</v>
      </c>
      <c r="L9" s="18" t="s">
        <v>641</v>
      </c>
      <c r="M9" s="18">
        <v>1</v>
      </c>
      <c r="N9" s="18" t="str">
        <f t="shared" ca="1" si="2"/>
        <v>06</v>
      </c>
      <c r="O9" s="18" t="str">
        <f t="shared" ca="1" si="13"/>
        <v>16</v>
      </c>
      <c r="P9" s="18" t="str">
        <f t="shared" ca="1" si="3"/>
        <v>08</v>
      </c>
      <c r="Q9" s="18" t="str">
        <f t="shared" ca="1" si="4"/>
        <v>05</v>
      </c>
      <c r="R9" s="18" t="str">
        <f t="shared" ca="1" si="5"/>
        <v>11</v>
      </c>
      <c r="S9" s="18" t="str">
        <f t="shared" ca="1" si="6"/>
        <v>14</v>
      </c>
      <c r="T9" s="18" t="str">
        <f t="shared" ca="1" si="7"/>
        <v>2C</v>
      </c>
      <c r="U9" s="18" t="str">
        <f t="shared" ca="1" si="8"/>
        <v>10</v>
      </c>
      <c r="V9" s="18" t="s">
        <v>25</v>
      </c>
      <c r="W9" s="18">
        <f t="shared" ca="1" si="0"/>
        <v>15</v>
      </c>
      <c r="X9" s="16" t="str">
        <f t="shared" ca="1" si="9"/>
        <v>7B01010FB3010616080511142C107D</v>
      </c>
      <c r="Y9" s="95">
        <v>8</v>
      </c>
      <c r="Z9" s="21"/>
      <c r="AA9" s="18" t="str">
        <f t="shared" si="10"/>
        <v>00</v>
      </c>
      <c r="AB9" s="18">
        <f t="shared" si="11"/>
        <v>0</v>
      </c>
      <c r="AC9" s="20"/>
      <c r="AD9" s="21"/>
    </row>
    <row r="10" spans="1:30" ht="20.25" customHeight="1">
      <c r="A10" s="27"/>
      <c r="B10" s="158"/>
      <c r="C10" s="165" t="s">
        <v>343</v>
      </c>
      <c r="D10" s="104"/>
      <c r="E10" s="16">
        <v>2</v>
      </c>
      <c r="F10" s="101" t="str">
        <f t="shared" si="1"/>
        <v>064</v>
      </c>
      <c r="G10" s="22">
        <v>40</v>
      </c>
      <c r="H10" s="18" t="s">
        <v>18</v>
      </c>
      <c r="I10" s="18">
        <v>1</v>
      </c>
      <c r="J10" s="23">
        <f t="shared" ref="J10:J11" si="15">G10</f>
        <v>40</v>
      </c>
      <c r="K10" s="18" t="s">
        <v>172</v>
      </c>
      <c r="L10" s="18" t="s">
        <v>641</v>
      </c>
      <c r="M10" s="18">
        <v>1</v>
      </c>
      <c r="N10" s="18" t="str">
        <f t="shared" ca="1" si="2"/>
        <v>06</v>
      </c>
      <c r="O10" s="18" t="str">
        <f t="shared" ca="1" si="13"/>
        <v>16</v>
      </c>
      <c r="P10" s="18" t="str">
        <f t="shared" ca="1" si="3"/>
        <v>08</v>
      </c>
      <c r="Q10" s="18" t="str">
        <f t="shared" ca="1" si="4"/>
        <v>05</v>
      </c>
      <c r="R10" s="18" t="str">
        <f t="shared" ca="1" si="5"/>
        <v>11</v>
      </c>
      <c r="S10" s="18" t="str">
        <f t="shared" ca="1" si="6"/>
        <v>14</v>
      </c>
      <c r="T10" s="18" t="str">
        <f t="shared" ca="1" si="7"/>
        <v>2C</v>
      </c>
      <c r="U10" s="18" t="str">
        <f t="shared" ca="1" si="8"/>
        <v>51</v>
      </c>
      <c r="V10" s="18" t="s">
        <v>25</v>
      </c>
      <c r="W10" s="18">
        <f t="shared" ca="1" si="0"/>
        <v>15</v>
      </c>
      <c r="X10" s="16" t="str">
        <f t="shared" ca="1" si="9"/>
        <v>7B01400FB3010616080511142C517D</v>
      </c>
      <c r="Y10" s="95">
        <v>9</v>
      </c>
      <c r="Z10" s="21"/>
      <c r="AA10" s="18" t="str">
        <f t="shared" si="10"/>
        <v>00</v>
      </c>
      <c r="AB10" s="18">
        <f t="shared" si="11"/>
        <v>0</v>
      </c>
      <c r="AC10" s="20"/>
      <c r="AD10" s="21"/>
    </row>
    <row r="11" spans="1:30" ht="20.25" customHeight="1">
      <c r="A11" s="89"/>
      <c r="B11" s="159"/>
      <c r="C11" s="166"/>
      <c r="D11" s="104"/>
      <c r="E11" s="16">
        <v>3</v>
      </c>
      <c r="F11" s="101" t="str">
        <f t="shared" si="1"/>
        <v>255</v>
      </c>
      <c r="G11" s="22" t="s">
        <v>22</v>
      </c>
      <c r="H11" s="18" t="s">
        <v>18</v>
      </c>
      <c r="I11" s="18">
        <v>1</v>
      </c>
      <c r="J11" s="23" t="str">
        <f t="shared" si="15"/>
        <v>FF</v>
      </c>
      <c r="K11" s="18" t="s">
        <v>172</v>
      </c>
      <c r="L11" s="18" t="s">
        <v>641</v>
      </c>
      <c r="M11" s="18">
        <v>1</v>
      </c>
      <c r="N11" s="18" t="str">
        <f t="shared" ca="1" si="2"/>
        <v>06</v>
      </c>
      <c r="O11" s="18" t="str">
        <f t="shared" ca="1" si="13"/>
        <v>16</v>
      </c>
      <c r="P11" s="18" t="str">
        <f t="shared" ca="1" si="3"/>
        <v>08</v>
      </c>
      <c r="Q11" s="18" t="str">
        <f t="shared" ca="1" si="4"/>
        <v>05</v>
      </c>
      <c r="R11" s="18" t="str">
        <f t="shared" ca="1" si="5"/>
        <v>11</v>
      </c>
      <c r="S11" s="18" t="str">
        <f t="shared" ca="1" si="6"/>
        <v>14</v>
      </c>
      <c r="T11" s="18" t="str">
        <f t="shared" ca="1" si="7"/>
        <v>2C</v>
      </c>
      <c r="U11" s="18" t="str">
        <f t="shared" ca="1" si="8"/>
        <v>10</v>
      </c>
      <c r="V11" s="18" t="s">
        <v>25</v>
      </c>
      <c r="W11" s="18">
        <f t="shared" ca="1" si="0"/>
        <v>15</v>
      </c>
      <c r="X11" s="16" t="str">
        <f t="shared" ca="1" si="9"/>
        <v>7B01FF0FB3010616080511142C107D</v>
      </c>
      <c r="Y11" s="95">
        <v>10</v>
      </c>
      <c r="Z11" s="21"/>
      <c r="AA11" s="18" t="str">
        <f t="shared" si="10"/>
        <v>00</v>
      </c>
      <c r="AB11" s="18">
        <f t="shared" si="11"/>
        <v>0</v>
      </c>
      <c r="AC11" s="20"/>
      <c r="AD11" s="21"/>
    </row>
    <row r="12" spans="1:30" ht="20.25" customHeight="1">
      <c r="A12" s="89"/>
      <c r="B12" s="157">
        <v>3</v>
      </c>
      <c r="C12" s="105" t="s">
        <v>248</v>
      </c>
      <c r="D12" s="104" t="s">
        <v>630</v>
      </c>
      <c r="E12" s="16">
        <v>1</v>
      </c>
      <c r="F12" s="101" t="str">
        <f t="shared" si="1"/>
        <v>000</v>
      </c>
      <c r="G12" s="22">
        <v>0</v>
      </c>
      <c r="H12" s="18" t="s">
        <v>18</v>
      </c>
      <c r="I12" s="18">
        <v>1</v>
      </c>
      <c r="J12" s="18">
        <v>1</v>
      </c>
      <c r="K12" s="23">
        <f>G12</f>
        <v>0</v>
      </c>
      <c r="L12" s="18" t="s">
        <v>641</v>
      </c>
      <c r="M12" s="18">
        <v>1</v>
      </c>
      <c r="N12" s="18" t="str">
        <f t="shared" ca="1" si="2"/>
        <v>06</v>
      </c>
      <c r="O12" s="18" t="str">
        <f t="shared" ca="1" si="13"/>
        <v>16</v>
      </c>
      <c r="P12" s="18" t="str">
        <f t="shared" ca="1" si="3"/>
        <v>08</v>
      </c>
      <c r="Q12" s="18" t="str">
        <f t="shared" ca="1" si="4"/>
        <v>05</v>
      </c>
      <c r="R12" s="18" t="str">
        <f t="shared" ca="1" si="5"/>
        <v>11</v>
      </c>
      <c r="S12" s="18" t="str">
        <f t="shared" ca="1" si="6"/>
        <v>14</v>
      </c>
      <c r="T12" s="18" t="str">
        <f t="shared" ca="1" si="7"/>
        <v>2C</v>
      </c>
      <c r="U12" s="18" t="str">
        <f t="shared" ca="1" si="8"/>
        <v>01</v>
      </c>
      <c r="V12" s="18" t="s">
        <v>25</v>
      </c>
      <c r="W12" s="18">
        <f t="shared" ca="1" si="0"/>
        <v>15</v>
      </c>
      <c r="X12" s="16" t="str">
        <f t="shared" ca="1" si="9"/>
        <v>7B010100B3010616080511142C017D</v>
      </c>
      <c r="Y12" s="95">
        <v>11</v>
      </c>
      <c r="Z12" s="21"/>
      <c r="AA12" s="18" t="str">
        <f t="shared" si="10"/>
        <v>00</v>
      </c>
      <c r="AB12" s="18">
        <f t="shared" si="11"/>
        <v>0</v>
      </c>
      <c r="AC12" s="20"/>
      <c r="AD12" s="21"/>
    </row>
    <row r="13" spans="1:30" ht="20.25" customHeight="1">
      <c r="A13" s="89"/>
      <c r="B13" s="158"/>
      <c r="C13" s="165" t="s">
        <v>345</v>
      </c>
      <c r="D13" s="104"/>
      <c r="E13" s="16">
        <v>2</v>
      </c>
      <c r="F13" s="101" t="str">
        <f t="shared" si="1"/>
        <v>127</v>
      </c>
      <c r="G13" s="22" t="s">
        <v>246</v>
      </c>
      <c r="H13" s="18" t="s">
        <v>18</v>
      </c>
      <c r="I13" s="18">
        <v>1</v>
      </c>
      <c r="J13" s="18">
        <v>1</v>
      </c>
      <c r="K13" s="23" t="str">
        <f t="shared" ref="K13:K14" si="16">G13</f>
        <v>7F</v>
      </c>
      <c r="L13" s="18" t="s">
        <v>641</v>
      </c>
      <c r="M13" s="18">
        <v>1</v>
      </c>
      <c r="N13" s="18" t="str">
        <f t="shared" ca="1" si="2"/>
        <v>06</v>
      </c>
      <c r="O13" s="18" t="str">
        <f t="shared" ca="1" si="13"/>
        <v>16</v>
      </c>
      <c r="P13" s="18" t="str">
        <f t="shared" ca="1" si="3"/>
        <v>08</v>
      </c>
      <c r="Q13" s="18" t="str">
        <f t="shared" ca="1" si="4"/>
        <v>05</v>
      </c>
      <c r="R13" s="18" t="str">
        <f t="shared" ca="1" si="5"/>
        <v>11</v>
      </c>
      <c r="S13" s="18" t="str">
        <f t="shared" ca="1" si="6"/>
        <v>14</v>
      </c>
      <c r="T13" s="18" t="str">
        <f t="shared" ca="1" si="7"/>
        <v>2C</v>
      </c>
      <c r="U13" s="18" t="str">
        <f t="shared" ca="1" si="8"/>
        <v>00</v>
      </c>
      <c r="V13" s="18" t="s">
        <v>25</v>
      </c>
      <c r="W13" s="18">
        <f t="shared" ca="1" si="0"/>
        <v>15</v>
      </c>
      <c r="X13" s="16" t="str">
        <f t="shared" ca="1" si="9"/>
        <v>7B01017FB3010616080511142C007D</v>
      </c>
      <c r="Y13" s="95">
        <v>12</v>
      </c>
      <c r="Z13" s="21"/>
      <c r="AA13" s="18" t="str">
        <f t="shared" si="10"/>
        <v>00</v>
      </c>
      <c r="AB13" s="18">
        <f t="shared" si="11"/>
        <v>0</v>
      </c>
      <c r="AC13" s="20"/>
      <c r="AD13" s="21"/>
    </row>
    <row r="14" spans="1:30" ht="20.25" customHeight="1">
      <c r="A14" s="27"/>
      <c r="B14" s="159"/>
      <c r="C14" s="166"/>
      <c r="D14" s="104"/>
      <c r="E14" s="16">
        <v>3</v>
      </c>
      <c r="F14" s="101" t="str">
        <f t="shared" si="1"/>
        <v>255</v>
      </c>
      <c r="G14" s="22" t="s">
        <v>22</v>
      </c>
      <c r="H14" s="18" t="s">
        <v>18</v>
      </c>
      <c r="I14" s="18">
        <v>1</v>
      </c>
      <c r="J14" s="18">
        <v>1</v>
      </c>
      <c r="K14" s="23" t="str">
        <f t="shared" si="16"/>
        <v>FF</v>
      </c>
      <c r="L14" s="18" t="s">
        <v>641</v>
      </c>
      <c r="M14" s="18">
        <v>1</v>
      </c>
      <c r="N14" s="18" t="str">
        <f t="shared" ca="1" si="2"/>
        <v>06</v>
      </c>
      <c r="O14" s="18" t="str">
        <f t="shared" ca="1" si="13"/>
        <v>16</v>
      </c>
      <c r="P14" s="18" t="str">
        <f t="shared" ca="1" si="3"/>
        <v>08</v>
      </c>
      <c r="Q14" s="18" t="str">
        <f t="shared" ca="1" si="4"/>
        <v>05</v>
      </c>
      <c r="R14" s="18" t="str">
        <f t="shared" ca="1" si="5"/>
        <v>11</v>
      </c>
      <c r="S14" s="18" t="str">
        <f t="shared" ca="1" si="6"/>
        <v>14</v>
      </c>
      <c r="T14" s="18" t="str">
        <f t="shared" ca="1" si="7"/>
        <v>2C</v>
      </c>
      <c r="U14" s="18" t="str">
        <f t="shared" ca="1" si="8"/>
        <v>00</v>
      </c>
      <c r="V14" s="18" t="s">
        <v>25</v>
      </c>
      <c r="W14" s="18">
        <f t="shared" ca="1" si="0"/>
        <v>15</v>
      </c>
      <c r="X14" s="16" t="str">
        <f t="shared" ca="1" si="9"/>
        <v>7B0101FFB3010616080511142C007D</v>
      </c>
      <c r="Y14" s="95">
        <v>13</v>
      </c>
      <c r="Z14" s="21"/>
      <c r="AA14" s="18" t="str">
        <f t="shared" si="10"/>
        <v>00</v>
      </c>
      <c r="AB14" s="18">
        <f t="shared" si="11"/>
        <v>0</v>
      </c>
      <c r="AC14" s="20"/>
      <c r="AD14" s="21"/>
    </row>
    <row r="15" spans="1:30" ht="20.25" customHeight="1">
      <c r="A15" s="89"/>
      <c r="B15" s="157">
        <v>4</v>
      </c>
      <c r="C15" s="105" t="s">
        <v>8</v>
      </c>
      <c r="D15" s="104" t="s">
        <v>631</v>
      </c>
      <c r="E15" s="16">
        <v>1</v>
      </c>
      <c r="F15" s="101" t="str">
        <f t="shared" si="1"/>
        <v>000</v>
      </c>
      <c r="G15" s="22">
        <v>0</v>
      </c>
      <c r="H15" s="18" t="s">
        <v>18</v>
      </c>
      <c r="I15" s="18">
        <v>1</v>
      </c>
      <c r="J15" s="18">
        <v>1</v>
      </c>
      <c r="K15" s="18" t="s">
        <v>172</v>
      </c>
      <c r="L15" s="23">
        <f>G15</f>
        <v>0</v>
      </c>
      <c r="M15" s="18">
        <v>1</v>
      </c>
      <c r="N15" s="18" t="str">
        <f t="shared" ca="1" si="2"/>
        <v>06</v>
      </c>
      <c r="O15" s="18" t="str">
        <f t="shared" ca="1" si="13"/>
        <v>16</v>
      </c>
      <c r="P15" s="18" t="str">
        <f t="shared" ca="1" si="3"/>
        <v>08</v>
      </c>
      <c r="Q15" s="18" t="str">
        <f t="shared" ca="1" si="4"/>
        <v>05</v>
      </c>
      <c r="R15" s="18" t="str">
        <f t="shared" ca="1" si="5"/>
        <v>11</v>
      </c>
      <c r="S15" s="18" t="str">
        <f t="shared" ca="1" si="6"/>
        <v>14</v>
      </c>
      <c r="T15" s="18" t="str">
        <f t="shared" ca="1" si="7"/>
        <v>2C</v>
      </c>
      <c r="U15" s="18" t="str">
        <f t="shared" ca="1" si="8"/>
        <v>05</v>
      </c>
      <c r="V15" s="18" t="s">
        <v>25</v>
      </c>
      <c r="W15" s="18">
        <f t="shared" ca="1" si="0"/>
        <v>15</v>
      </c>
      <c r="X15" s="16" t="str">
        <f t="shared" ca="1" si="9"/>
        <v>7B01010F00010616080511142C057D</v>
      </c>
      <c r="Y15" s="95">
        <v>14</v>
      </c>
      <c r="Z15" s="21"/>
      <c r="AA15" s="18" t="str">
        <f t="shared" si="10"/>
        <v>00</v>
      </c>
      <c r="AB15" s="18">
        <f t="shared" si="11"/>
        <v>0</v>
      </c>
      <c r="AC15" s="20"/>
      <c r="AD15" s="21"/>
    </row>
    <row r="16" spans="1:30" ht="20.25" customHeight="1">
      <c r="A16" s="89"/>
      <c r="B16" s="158"/>
      <c r="C16" s="165" t="s">
        <v>347</v>
      </c>
      <c r="D16" s="104"/>
      <c r="E16" s="16">
        <v>2</v>
      </c>
      <c r="F16" s="101" t="str">
        <f t="shared" si="1"/>
        <v>127</v>
      </c>
      <c r="G16" s="22" t="s">
        <v>246</v>
      </c>
      <c r="H16" s="18" t="s">
        <v>18</v>
      </c>
      <c r="I16" s="18">
        <v>1</v>
      </c>
      <c r="J16" s="18">
        <v>1</v>
      </c>
      <c r="K16" s="18" t="s">
        <v>172</v>
      </c>
      <c r="L16" s="23" t="str">
        <f t="shared" ref="L16:L17" si="17">G16</f>
        <v>7F</v>
      </c>
      <c r="M16" s="18">
        <v>1</v>
      </c>
      <c r="N16" s="18" t="str">
        <f t="shared" ca="1" si="2"/>
        <v>06</v>
      </c>
      <c r="O16" s="18" t="str">
        <f t="shared" ca="1" si="13"/>
        <v>16</v>
      </c>
      <c r="P16" s="18" t="str">
        <f t="shared" ca="1" si="3"/>
        <v>08</v>
      </c>
      <c r="Q16" s="18" t="str">
        <f t="shared" ca="1" si="4"/>
        <v>05</v>
      </c>
      <c r="R16" s="18" t="str">
        <f t="shared" ca="1" si="5"/>
        <v>11</v>
      </c>
      <c r="S16" s="18" t="str">
        <f t="shared" ca="1" si="6"/>
        <v>14</v>
      </c>
      <c r="T16" s="18" t="str">
        <f t="shared" ca="1" si="7"/>
        <v>2C</v>
      </c>
      <c r="U16" s="18" t="str">
        <f t="shared" ca="1" si="8"/>
        <v>04</v>
      </c>
      <c r="V16" s="18" t="s">
        <v>25</v>
      </c>
      <c r="W16" s="18">
        <f t="shared" ca="1" si="0"/>
        <v>15</v>
      </c>
      <c r="X16" s="16" t="str">
        <f t="shared" ca="1" si="9"/>
        <v>7B01010F7F010616080511142C047D</v>
      </c>
      <c r="Y16" s="95">
        <v>15</v>
      </c>
      <c r="Z16" s="21"/>
      <c r="AA16" s="18" t="str">
        <f t="shared" si="10"/>
        <v>00</v>
      </c>
      <c r="AB16" s="18">
        <f t="shared" si="11"/>
        <v>0</v>
      </c>
      <c r="AC16" s="20"/>
      <c r="AD16" s="21"/>
    </row>
    <row r="17" spans="1:30" ht="20.25" customHeight="1">
      <c r="A17" s="89"/>
      <c r="B17" s="159"/>
      <c r="C17" s="166"/>
      <c r="D17" s="104"/>
      <c r="E17" s="16">
        <v>3</v>
      </c>
      <c r="F17" s="101" t="str">
        <f t="shared" si="1"/>
        <v>255</v>
      </c>
      <c r="G17" s="22" t="s">
        <v>22</v>
      </c>
      <c r="H17" s="18" t="s">
        <v>18</v>
      </c>
      <c r="I17" s="18">
        <v>1</v>
      </c>
      <c r="J17" s="18">
        <v>1</v>
      </c>
      <c r="K17" s="18" t="s">
        <v>172</v>
      </c>
      <c r="L17" s="23" t="str">
        <f t="shared" si="17"/>
        <v>FF</v>
      </c>
      <c r="M17" s="18">
        <v>1</v>
      </c>
      <c r="N17" s="18" t="str">
        <f t="shared" ca="1" si="2"/>
        <v>06</v>
      </c>
      <c r="O17" s="18" t="str">
        <f t="shared" ca="1" si="13"/>
        <v>16</v>
      </c>
      <c r="P17" s="18" t="str">
        <f t="shared" ca="1" si="3"/>
        <v>08</v>
      </c>
      <c r="Q17" s="18" t="str">
        <f t="shared" ca="1" si="4"/>
        <v>05</v>
      </c>
      <c r="R17" s="18" t="str">
        <f t="shared" ca="1" si="5"/>
        <v>11</v>
      </c>
      <c r="S17" s="18" t="str">
        <f t="shared" ca="1" si="6"/>
        <v>14</v>
      </c>
      <c r="T17" s="18" t="str">
        <f t="shared" ca="1" si="7"/>
        <v>2C</v>
      </c>
      <c r="U17" s="18" t="str">
        <f t="shared" ca="1" si="8"/>
        <v>04</v>
      </c>
      <c r="V17" s="18" t="s">
        <v>25</v>
      </c>
      <c r="W17" s="18">
        <f t="shared" ca="1" si="0"/>
        <v>15</v>
      </c>
      <c r="X17" s="16" t="str">
        <f t="shared" ca="1" si="9"/>
        <v>7B01010FFF010616080511142C047D</v>
      </c>
      <c r="Y17" s="95">
        <v>16</v>
      </c>
      <c r="Z17" s="21"/>
      <c r="AA17" s="18" t="str">
        <f t="shared" si="10"/>
        <v>00</v>
      </c>
      <c r="AB17" s="18">
        <f t="shared" si="11"/>
        <v>0</v>
      </c>
      <c r="AC17" s="20"/>
      <c r="AD17" s="21"/>
    </row>
    <row r="18" spans="1:30" ht="20.25" customHeight="1">
      <c r="A18" s="27"/>
      <c r="B18" s="157">
        <v>5</v>
      </c>
      <c r="C18" s="105" t="s">
        <v>10</v>
      </c>
      <c r="D18" s="104" t="s">
        <v>13</v>
      </c>
      <c r="E18" s="16">
        <v>1</v>
      </c>
      <c r="F18" s="101" t="str">
        <f t="shared" si="1"/>
        <v>000</v>
      </c>
      <c r="G18" s="22">
        <v>0</v>
      </c>
      <c r="H18" s="18" t="s">
        <v>18</v>
      </c>
      <c r="I18" s="18">
        <v>1</v>
      </c>
      <c r="J18" s="18">
        <v>1</v>
      </c>
      <c r="K18" s="18" t="s">
        <v>172</v>
      </c>
      <c r="L18" s="18" t="s">
        <v>641</v>
      </c>
      <c r="M18" s="23">
        <f>G18</f>
        <v>0</v>
      </c>
      <c r="N18" s="18" t="str">
        <f t="shared" ca="1" si="2"/>
        <v>06</v>
      </c>
      <c r="O18" s="18" t="str">
        <f t="shared" ca="1" si="13"/>
        <v>16</v>
      </c>
      <c r="P18" s="18" t="str">
        <f t="shared" ca="1" si="3"/>
        <v>08</v>
      </c>
      <c r="Q18" s="18" t="str">
        <f t="shared" ca="1" si="4"/>
        <v>05</v>
      </c>
      <c r="R18" s="18" t="str">
        <f t="shared" ca="1" si="5"/>
        <v>11</v>
      </c>
      <c r="S18" s="18" t="str">
        <f t="shared" ca="1" si="6"/>
        <v>14</v>
      </c>
      <c r="T18" s="18" t="str">
        <f t="shared" ca="1" si="7"/>
        <v>2C</v>
      </c>
      <c r="U18" s="18" t="str">
        <f t="shared" ca="1" si="8"/>
        <v>11</v>
      </c>
      <c r="V18" s="18" t="s">
        <v>25</v>
      </c>
      <c r="W18" s="18">
        <f t="shared" ca="1" si="0"/>
        <v>15</v>
      </c>
      <c r="X18" s="16" t="str">
        <f t="shared" ca="1" si="9"/>
        <v>7B01010FB3000616080511142C117D</v>
      </c>
      <c r="Y18" s="95">
        <v>17</v>
      </c>
      <c r="Z18" s="21"/>
      <c r="AA18" s="18" t="str">
        <f t="shared" si="10"/>
        <v>00</v>
      </c>
      <c r="AB18" s="18">
        <f t="shared" si="11"/>
        <v>0</v>
      </c>
      <c r="AC18" s="20"/>
      <c r="AD18" s="21"/>
    </row>
    <row r="19" spans="1:30" ht="20.25" customHeight="1">
      <c r="A19" s="27"/>
      <c r="B19" s="158"/>
      <c r="C19" s="165" t="s">
        <v>348</v>
      </c>
      <c r="D19" s="104"/>
      <c r="E19" s="16">
        <v>2</v>
      </c>
      <c r="F19" s="101" t="str">
        <f t="shared" si="1"/>
        <v>127</v>
      </c>
      <c r="G19" s="22" t="s">
        <v>246</v>
      </c>
      <c r="H19" s="18" t="s">
        <v>18</v>
      </c>
      <c r="I19" s="18">
        <v>1</v>
      </c>
      <c r="J19" s="18">
        <v>1</v>
      </c>
      <c r="K19" s="18" t="s">
        <v>172</v>
      </c>
      <c r="L19" s="18" t="s">
        <v>641</v>
      </c>
      <c r="M19" s="23" t="str">
        <f>G19</f>
        <v>7F</v>
      </c>
      <c r="N19" s="18" t="str">
        <f t="shared" ca="1" si="2"/>
        <v>06</v>
      </c>
      <c r="O19" s="18" t="str">
        <f t="shared" ca="1" si="13"/>
        <v>16</v>
      </c>
      <c r="P19" s="18" t="str">
        <f t="shared" ca="1" si="3"/>
        <v>08</v>
      </c>
      <c r="Q19" s="18" t="str">
        <f t="shared" ca="1" si="4"/>
        <v>05</v>
      </c>
      <c r="R19" s="18" t="str">
        <f t="shared" ca="1" si="5"/>
        <v>11</v>
      </c>
      <c r="S19" s="18" t="str">
        <f t="shared" ca="1" si="6"/>
        <v>14</v>
      </c>
      <c r="T19" s="18" t="str">
        <f t="shared" ca="1" si="7"/>
        <v>2C</v>
      </c>
      <c r="U19" s="18" t="str">
        <f t="shared" ca="1" si="8"/>
        <v>10</v>
      </c>
      <c r="V19" s="18" t="s">
        <v>25</v>
      </c>
      <c r="W19" s="18">
        <f t="shared" ca="1" si="0"/>
        <v>15</v>
      </c>
      <c r="X19" s="16" t="str">
        <f t="shared" ca="1" si="9"/>
        <v>7B01010FB37F0616080511142C107D</v>
      </c>
      <c r="Y19" s="95">
        <v>18</v>
      </c>
      <c r="Z19" s="21"/>
      <c r="AA19" s="18" t="str">
        <f t="shared" si="10"/>
        <v>00</v>
      </c>
      <c r="AB19" s="18">
        <f t="shared" si="11"/>
        <v>0</v>
      </c>
      <c r="AC19" s="20"/>
      <c r="AD19" s="21"/>
    </row>
    <row r="20" spans="1:30" ht="20.25" customHeight="1">
      <c r="A20" s="27"/>
      <c r="B20" s="159"/>
      <c r="C20" s="166"/>
      <c r="D20" s="104"/>
      <c r="E20" s="16">
        <v>3</v>
      </c>
      <c r="F20" s="101" t="str">
        <f t="shared" si="1"/>
        <v>255</v>
      </c>
      <c r="G20" s="22" t="s">
        <v>22</v>
      </c>
      <c r="H20" s="18" t="s">
        <v>18</v>
      </c>
      <c r="I20" s="18">
        <v>1</v>
      </c>
      <c r="J20" s="18">
        <v>1</v>
      </c>
      <c r="K20" s="18" t="s">
        <v>172</v>
      </c>
      <c r="L20" s="18" t="s">
        <v>641</v>
      </c>
      <c r="M20" s="23" t="str">
        <f>G20</f>
        <v>FF</v>
      </c>
      <c r="N20" s="18" t="str">
        <f t="shared" ca="1" si="2"/>
        <v>06</v>
      </c>
      <c r="O20" s="18" t="str">
        <f t="shared" ca="1" si="13"/>
        <v>16</v>
      </c>
      <c r="P20" s="18" t="str">
        <f t="shared" ca="1" si="3"/>
        <v>08</v>
      </c>
      <c r="Q20" s="18" t="str">
        <f t="shared" ca="1" si="4"/>
        <v>05</v>
      </c>
      <c r="R20" s="18" t="str">
        <f t="shared" ca="1" si="5"/>
        <v>11</v>
      </c>
      <c r="S20" s="18" t="str">
        <f t="shared" ca="1" si="6"/>
        <v>14</v>
      </c>
      <c r="T20" s="18" t="str">
        <f t="shared" ca="1" si="7"/>
        <v>2C</v>
      </c>
      <c r="U20" s="18" t="str">
        <f t="shared" ca="1" si="8"/>
        <v>10</v>
      </c>
      <c r="V20" s="18" t="s">
        <v>25</v>
      </c>
      <c r="W20" s="18">
        <f t="shared" ca="1" si="0"/>
        <v>15</v>
      </c>
      <c r="X20" s="16" t="str">
        <f t="shared" ca="1" si="9"/>
        <v>7B01010FB3FF0616080511142C107D</v>
      </c>
      <c r="Y20" s="95">
        <v>19</v>
      </c>
      <c r="Z20" s="21"/>
      <c r="AA20" s="18" t="str">
        <f t="shared" si="10"/>
        <v>00</v>
      </c>
      <c r="AB20" s="18">
        <f t="shared" si="11"/>
        <v>0</v>
      </c>
      <c r="AC20" s="20"/>
      <c r="AD20" s="21"/>
    </row>
    <row r="21" spans="1:30" ht="20.25" customHeight="1">
      <c r="A21" s="27"/>
      <c r="B21" s="157">
        <v>6</v>
      </c>
      <c r="C21" s="105" t="s">
        <v>632</v>
      </c>
      <c r="D21" s="104" t="s">
        <v>752</v>
      </c>
      <c r="E21" s="16">
        <v>1</v>
      </c>
      <c r="F21" s="101" t="str">
        <f t="shared" si="1"/>
        <v>000</v>
      </c>
      <c r="G21" s="22">
        <v>0</v>
      </c>
      <c r="H21" s="18" t="s">
        <v>18</v>
      </c>
      <c r="I21" s="18">
        <v>1</v>
      </c>
      <c r="J21" s="18">
        <v>1</v>
      </c>
      <c r="K21" s="18" t="s">
        <v>172</v>
      </c>
      <c r="L21" s="18" t="s">
        <v>641</v>
      </c>
      <c r="M21" s="18">
        <v>1</v>
      </c>
      <c r="N21" s="23">
        <f>G21</f>
        <v>0</v>
      </c>
      <c r="O21" s="18" t="str">
        <f t="shared" ca="1" si="13"/>
        <v>16</v>
      </c>
      <c r="P21" s="18" t="str">
        <f t="shared" ca="1" si="3"/>
        <v>08</v>
      </c>
      <c r="Q21" s="18" t="str">
        <f t="shared" ca="1" si="4"/>
        <v>05</v>
      </c>
      <c r="R21" s="18" t="str">
        <f t="shared" ca="1" si="5"/>
        <v>11</v>
      </c>
      <c r="S21" s="18" t="str">
        <f t="shared" ca="1" si="6"/>
        <v>14</v>
      </c>
      <c r="T21" s="18" t="str">
        <f t="shared" ca="1" si="7"/>
        <v>2C</v>
      </c>
      <c r="U21" s="18" t="str">
        <f t="shared" ca="1" si="8"/>
        <v>14</v>
      </c>
      <c r="V21" s="18" t="s">
        <v>25</v>
      </c>
      <c r="W21" s="18">
        <f t="shared" ca="1" si="0"/>
        <v>15</v>
      </c>
      <c r="X21" s="16" t="str">
        <f t="shared" ca="1" si="9"/>
        <v>7B01010FB3010016080511142C147D</v>
      </c>
      <c r="Y21" s="95">
        <v>20</v>
      </c>
      <c r="Z21" s="21"/>
      <c r="AA21" s="18" t="str">
        <f t="shared" si="10"/>
        <v>00</v>
      </c>
      <c r="AB21" s="18">
        <f t="shared" si="11"/>
        <v>0</v>
      </c>
      <c r="AC21" s="20"/>
      <c r="AD21" s="21"/>
    </row>
    <row r="22" spans="1:30" ht="20.25" customHeight="1">
      <c r="A22" s="27"/>
      <c r="B22" s="158"/>
      <c r="C22" s="167" t="s">
        <v>633</v>
      </c>
      <c r="D22" s="104"/>
      <c r="E22" s="16">
        <v>2</v>
      </c>
      <c r="F22" s="101" t="str">
        <f t="shared" si="1"/>
        <v>127</v>
      </c>
      <c r="G22" s="22" t="s">
        <v>246</v>
      </c>
      <c r="H22" s="18" t="s">
        <v>18</v>
      </c>
      <c r="I22" s="18">
        <v>1</v>
      </c>
      <c r="J22" s="18">
        <v>1</v>
      </c>
      <c r="K22" s="18" t="s">
        <v>172</v>
      </c>
      <c r="L22" s="18" t="s">
        <v>641</v>
      </c>
      <c r="M22" s="18">
        <v>1</v>
      </c>
      <c r="N22" s="23" t="str">
        <f t="shared" ref="N22:N23" si="18">G22</f>
        <v>7F</v>
      </c>
      <c r="O22" s="18" t="str">
        <f t="shared" ca="1" si="13"/>
        <v>16</v>
      </c>
      <c r="P22" s="18" t="str">
        <f t="shared" ca="1" si="3"/>
        <v>08</v>
      </c>
      <c r="Q22" s="18" t="str">
        <f t="shared" ca="1" si="4"/>
        <v>05</v>
      </c>
      <c r="R22" s="18" t="str">
        <f t="shared" ca="1" si="5"/>
        <v>11</v>
      </c>
      <c r="S22" s="18" t="str">
        <f t="shared" ca="1" si="6"/>
        <v>14</v>
      </c>
      <c r="T22" s="18" t="str">
        <f t="shared" ca="1" si="7"/>
        <v>2C</v>
      </c>
      <c r="U22" s="18" t="str">
        <f t="shared" ca="1" si="8"/>
        <v>11</v>
      </c>
      <c r="V22" s="18" t="s">
        <v>25</v>
      </c>
      <c r="W22" s="18">
        <f t="shared" ca="1" si="0"/>
        <v>15</v>
      </c>
      <c r="X22" s="16" t="str">
        <f t="shared" ca="1" si="9"/>
        <v>7B01010FB3017F16080511142C117D</v>
      </c>
      <c r="Y22" s="95">
        <v>21</v>
      </c>
      <c r="Z22" s="21"/>
      <c r="AA22" s="18" t="str">
        <f t="shared" si="10"/>
        <v>00</v>
      </c>
      <c r="AB22" s="18">
        <f t="shared" si="11"/>
        <v>0</v>
      </c>
      <c r="AC22" s="20"/>
      <c r="AD22" s="21"/>
    </row>
    <row r="23" spans="1:30" ht="20.25" customHeight="1">
      <c r="A23" s="27"/>
      <c r="B23" s="159"/>
      <c r="C23" s="168"/>
      <c r="D23" s="104"/>
      <c r="E23" s="16">
        <v>3</v>
      </c>
      <c r="F23" s="101" t="str">
        <f t="shared" si="1"/>
        <v>255</v>
      </c>
      <c r="G23" s="22" t="s">
        <v>22</v>
      </c>
      <c r="H23" s="18" t="s">
        <v>18</v>
      </c>
      <c r="I23" s="18">
        <v>1</v>
      </c>
      <c r="J23" s="18">
        <v>1</v>
      </c>
      <c r="K23" s="18" t="s">
        <v>172</v>
      </c>
      <c r="L23" s="18" t="s">
        <v>641</v>
      </c>
      <c r="M23" s="18">
        <v>1</v>
      </c>
      <c r="N23" s="23" t="str">
        <f t="shared" si="18"/>
        <v>FF</v>
      </c>
      <c r="O23" s="18" t="str">
        <f t="shared" ca="1" si="13"/>
        <v>16</v>
      </c>
      <c r="P23" s="18" t="str">
        <f t="shared" ca="1" si="3"/>
        <v>08</v>
      </c>
      <c r="Q23" s="18" t="str">
        <f t="shared" ca="1" si="4"/>
        <v>05</v>
      </c>
      <c r="R23" s="18" t="str">
        <f t="shared" ca="1" si="5"/>
        <v>11</v>
      </c>
      <c r="S23" s="18" t="str">
        <f t="shared" ca="1" si="6"/>
        <v>14</v>
      </c>
      <c r="T23" s="18" t="str">
        <f t="shared" ca="1" si="7"/>
        <v>2C</v>
      </c>
      <c r="U23" s="18" t="str">
        <f t="shared" ca="1" si="8"/>
        <v>11</v>
      </c>
      <c r="V23" s="18" t="s">
        <v>25</v>
      </c>
      <c r="W23" s="18">
        <f t="shared" ca="1" si="0"/>
        <v>15</v>
      </c>
      <c r="X23" s="16" t="str">
        <f t="shared" ca="1" si="9"/>
        <v>7B01010FB301FF16080511142C117D</v>
      </c>
      <c r="Y23" s="95">
        <v>22</v>
      </c>
      <c r="Z23" s="21"/>
      <c r="AA23" s="18" t="str">
        <f t="shared" si="10"/>
        <v>00</v>
      </c>
      <c r="AB23" s="18">
        <f t="shared" si="11"/>
        <v>0</v>
      </c>
      <c r="AC23" s="20"/>
      <c r="AD23" s="21"/>
    </row>
    <row r="24" spans="1:30" ht="20.25" customHeight="1">
      <c r="A24" s="27"/>
      <c r="B24" s="157">
        <v>7</v>
      </c>
      <c r="C24" s="105" t="s">
        <v>370</v>
      </c>
      <c r="D24" s="104" t="s">
        <v>729</v>
      </c>
      <c r="E24" s="16">
        <v>1</v>
      </c>
      <c r="F24" s="101" t="str">
        <f t="shared" si="1"/>
        <v>000</v>
      </c>
      <c r="G24" s="22">
        <v>0</v>
      </c>
      <c r="H24" s="18" t="s">
        <v>18</v>
      </c>
      <c r="I24" s="18">
        <v>1</v>
      </c>
      <c r="J24" s="18">
        <v>1</v>
      </c>
      <c r="K24" s="18" t="s">
        <v>172</v>
      </c>
      <c r="L24" s="18" t="s">
        <v>641</v>
      </c>
      <c r="M24" s="18">
        <v>1</v>
      </c>
      <c r="N24" s="18" t="str">
        <f t="shared" ca="1" si="2"/>
        <v>06</v>
      </c>
      <c r="O24" s="23">
        <f>G24</f>
        <v>0</v>
      </c>
      <c r="P24" s="18" t="str">
        <f t="shared" ca="1" si="3"/>
        <v>08</v>
      </c>
      <c r="Q24" s="18" t="str">
        <f t="shared" ca="1" si="4"/>
        <v>05</v>
      </c>
      <c r="R24" s="18" t="str">
        <f t="shared" ca="1" si="5"/>
        <v>11</v>
      </c>
      <c r="S24" s="18" t="str">
        <f t="shared" ca="1" si="6"/>
        <v>14</v>
      </c>
      <c r="T24" s="18" t="str">
        <f t="shared" ca="1" si="7"/>
        <v>2C</v>
      </c>
      <c r="U24" s="18" t="str">
        <f t="shared" ca="1" si="8"/>
        <v>04</v>
      </c>
      <c r="V24" s="18" t="s">
        <v>25</v>
      </c>
      <c r="W24" s="18">
        <f t="shared" ca="1" si="0"/>
        <v>15</v>
      </c>
      <c r="X24" s="16" t="str">
        <f t="shared" ca="1" si="9"/>
        <v>7B01010FB3010600080511142C047D</v>
      </c>
      <c r="Y24" s="95">
        <v>23</v>
      </c>
      <c r="Z24" s="21"/>
      <c r="AA24" s="18" t="str">
        <f t="shared" si="10"/>
        <v>00</v>
      </c>
      <c r="AB24" s="18">
        <f t="shared" si="11"/>
        <v>0</v>
      </c>
      <c r="AC24" s="20"/>
      <c r="AD24" s="21"/>
    </row>
    <row r="25" spans="1:30" ht="20.25" customHeight="1">
      <c r="A25" s="27"/>
      <c r="B25" s="158"/>
      <c r="C25" s="167" t="s">
        <v>634</v>
      </c>
      <c r="D25" s="104"/>
      <c r="E25" s="16">
        <v>2</v>
      </c>
      <c r="F25" s="101" t="str">
        <f t="shared" si="1"/>
        <v>099</v>
      </c>
      <c r="G25" s="22">
        <v>63</v>
      </c>
      <c r="H25" s="18" t="s">
        <v>18</v>
      </c>
      <c r="I25" s="18">
        <v>1</v>
      </c>
      <c r="J25" s="18">
        <v>1</v>
      </c>
      <c r="K25" s="18" t="s">
        <v>172</v>
      </c>
      <c r="L25" s="18" t="s">
        <v>641</v>
      </c>
      <c r="M25" s="18">
        <v>1</v>
      </c>
      <c r="N25" s="18" t="str">
        <f t="shared" ca="1" si="2"/>
        <v>06</v>
      </c>
      <c r="O25" s="23">
        <f t="shared" ref="O25:O26" si="19">G25</f>
        <v>63</v>
      </c>
      <c r="P25" s="18" t="str">
        <f t="shared" ca="1" si="3"/>
        <v>08</v>
      </c>
      <c r="Q25" s="18" t="str">
        <f t="shared" ca="1" si="4"/>
        <v>05</v>
      </c>
      <c r="R25" s="18" t="str">
        <f t="shared" ca="1" si="5"/>
        <v>11</v>
      </c>
      <c r="S25" s="18" t="str">
        <f t="shared" ca="1" si="6"/>
        <v>14</v>
      </c>
      <c r="T25" s="18" t="str">
        <f t="shared" ca="1" si="7"/>
        <v>2C</v>
      </c>
      <c r="U25" s="18" t="str">
        <f t="shared" ca="1" si="8"/>
        <v>05</v>
      </c>
      <c r="V25" s="18" t="s">
        <v>25</v>
      </c>
      <c r="W25" s="18">
        <f t="shared" ca="1" si="0"/>
        <v>15</v>
      </c>
      <c r="X25" s="16" t="str">
        <f t="shared" ca="1" si="9"/>
        <v>7B01010FB3010663080511142C057D</v>
      </c>
      <c r="Y25" s="95">
        <v>24</v>
      </c>
      <c r="Z25" s="21"/>
      <c r="AA25" s="18" t="str">
        <f t="shared" si="10"/>
        <v>00</v>
      </c>
      <c r="AB25" s="18">
        <f t="shared" si="11"/>
        <v>0</v>
      </c>
      <c r="AC25" s="20"/>
      <c r="AD25" s="21"/>
    </row>
    <row r="26" spans="1:30" ht="20.25" customHeight="1">
      <c r="A26" s="27"/>
      <c r="B26" s="159"/>
      <c r="C26" s="168"/>
      <c r="D26" s="104"/>
      <c r="E26" s="16">
        <v>3</v>
      </c>
      <c r="F26" s="101" t="str">
        <f t="shared" si="1"/>
        <v>255</v>
      </c>
      <c r="G26" s="22" t="s">
        <v>22</v>
      </c>
      <c r="H26" s="18" t="s">
        <v>18</v>
      </c>
      <c r="I26" s="18">
        <v>1</v>
      </c>
      <c r="J26" s="18">
        <v>1</v>
      </c>
      <c r="K26" s="18" t="s">
        <v>172</v>
      </c>
      <c r="L26" s="18" t="s">
        <v>641</v>
      </c>
      <c r="M26" s="18">
        <v>1</v>
      </c>
      <c r="N26" s="18" t="str">
        <f t="shared" ca="1" si="2"/>
        <v>06</v>
      </c>
      <c r="O26" s="23" t="str">
        <f t="shared" si="19"/>
        <v>FF</v>
      </c>
      <c r="P26" s="18" t="str">
        <f t="shared" ca="1" si="3"/>
        <v>08</v>
      </c>
      <c r="Q26" s="18" t="str">
        <f t="shared" ca="1" si="4"/>
        <v>05</v>
      </c>
      <c r="R26" s="18" t="str">
        <f t="shared" ca="1" si="5"/>
        <v>11</v>
      </c>
      <c r="S26" s="18" t="str">
        <f t="shared" ca="1" si="6"/>
        <v>14</v>
      </c>
      <c r="T26" s="18" t="str">
        <f t="shared" ca="1" si="7"/>
        <v>2C</v>
      </c>
      <c r="U26" s="18" t="str">
        <f t="shared" ca="1" si="8"/>
        <v>01</v>
      </c>
      <c r="V26" s="18" t="s">
        <v>25</v>
      </c>
      <c r="W26" s="18">
        <f t="shared" ca="1" si="0"/>
        <v>15</v>
      </c>
      <c r="X26" s="16" t="str">
        <f t="shared" ca="1" si="9"/>
        <v>7B01010FB30106FF080511142C017D</v>
      </c>
      <c r="Y26" s="95">
        <v>25</v>
      </c>
      <c r="Z26" s="21"/>
      <c r="AA26" s="18" t="str">
        <f t="shared" si="10"/>
        <v>00</v>
      </c>
      <c r="AB26" s="18">
        <f t="shared" si="11"/>
        <v>0</v>
      </c>
      <c r="AC26" s="20"/>
      <c r="AD26" s="21"/>
    </row>
    <row r="27" spans="1:30" ht="20.25" customHeight="1">
      <c r="A27" s="27"/>
      <c r="B27" s="157">
        <v>8</v>
      </c>
      <c r="C27" s="105" t="s">
        <v>371</v>
      </c>
      <c r="D27" s="104" t="s">
        <v>730</v>
      </c>
      <c r="E27" s="16">
        <v>1</v>
      </c>
      <c r="F27" s="101" t="str">
        <f t="shared" si="1"/>
        <v>001</v>
      </c>
      <c r="G27" s="22">
        <v>1</v>
      </c>
      <c r="H27" s="18" t="s">
        <v>18</v>
      </c>
      <c r="I27" s="18">
        <v>1</v>
      </c>
      <c r="J27" s="18">
        <v>1</v>
      </c>
      <c r="K27" s="18" t="s">
        <v>172</v>
      </c>
      <c r="L27" s="18" t="s">
        <v>641</v>
      </c>
      <c r="M27" s="18">
        <v>1</v>
      </c>
      <c r="N27" s="18" t="str">
        <f t="shared" ca="1" si="2"/>
        <v>06</v>
      </c>
      <c r="O27" s="18" t="str">
        <f t="shared" ca="1" si="13"/>
        <v>16</v>
      </c>
      <c r="P27" s="23">
        <f>G27</f>
        <v>1</v>
      </c>
      <c r="Q27" s="18" t="str">
        <f t="shared" ca="1" si="4"/>
        <v>05</v>
      </c>
      <c r="R27" s="18" t="str">
        <f t="shared" ca="1" si="5"/>
        <v>11</v>
      </c>
      <c r="S27" s="18" t="str">
        <f t="shared" ca="1" si="6"/>
        <v>14</v>
      </c>
      <c r="T27" s="18" t="str">
        <f t="shared" ca="1" si="7"/>
        <v>2C</v>
      </c>
      <c r="U27" s="18" t="str">
        <f t="shared" ca="1" si="8"/>
        <v>11</v>
      </c>
      <c r="V27" s="18" t="s">
        <v>25</v>
      </c>
      <c r="W27" s="18">
        <f t="shared" ca="1" si="0"/>
        <v>15</v>
      </c>
      <c r="X27" s="16" t="str">
        <f t="shared" ca="1" si="9"/>
        <v>7B01010FB3010616010511142C117D</v>
      </c>
      <c r="Y27" s="95">
        <v>26</v>
      </c>
      <c r="Z27" s="21"/>
      <c r="AA27" s="18" t="str">
        <f t="shared" si="10"/>
        <v>00</v>
      </c>
      <c r="AB27" s="18">
        <f t="shared" si="11"/>
        <v>0</v>
      </c>
      <c r="AC27" s="20"/>
      <c r="AD27" s="21"/>
    </row>
    <row r="28" spans="1:30" ht="20.25" customHeight="1">
      <c r="A28" s="27"/>
      <c r="B28" s="158"/>
      <c r="C28" s="167" t="s">
        <v>635</v>
      </c>
      <c r="D28" s="104"/>
      <c r="E28" s="16">
        <v>2</v>
      </c>
      <c r="F28" s="101" t="str">
        <f t="shared" si="1"/>
        <v>012</v>
      </c>
      <c r="G28" s="22" t="s">
        <v>368</v>
      </c>
      <c r="H28" s="18" t="s">
        <v>18</v>
      </c>
      <c r="I28" s="18">
        <v>1</v>
      </c>
      <c r="J28" s="18">
        <v>1</v>
      </c>
      <c r="K28" s="18" t="s">
        <v>172</v>
      </c>
      <c r="L28" s="18" t="s">
        <v>641</v>
      </c>
      <c r="M28" s="18">
        <v>1</v>
      </c>
      <c r="N28" s="18" t="str">
        <f t="shared" ca="1" si="2"/>
        <v>06</v>
      </c>
      <c r="O28" s="18" t="str">
        <f t="shared" ca="1" si="13"/>
        <v>16</v>
      </c>
      <c r="P28" s="23" t="str">
        <f t="shared" ref="P28:P29" si="20">G28</f>
        <v>0C</v>
      </c>
      <c r="Q28" s="18" t="str">
        <f t="shared" ca="1" si="4"/>
        <v>05</v>
      </c>
      <c r="R28" s="18" t="str">
        <f t="shared" ca="1" si="5"/>
        <v>11</v>
      </c>
      <c r="S28" s="18" t="str">
        <f t="shared" ca="1" si="6"/>
        <v>14</v>
      </c>
      <c r="T28" s="18" t="str">
        <f t="shared" ca="1" si="7"/>
        <v>2C</v>
      </c>
      <c r="U28" s="18" t="str">
        <f t="shared" ca="1" si="8"/>
        <v>14</v>
      </c>
      <c r="V28" s="18" t="s">
        <v>25</v>
      </c>
      <c r="W28" s="18">
        <f t="shared" ca="1" si="0"/>
        <v>15</v>
      </c>
      <c r="X28" s="16" t="str">
        <f t="shared" ca="1" si="9"/>
        <v>7B01010FB30106160C0511142C147D</v>
      </c>
      <c r="Y28" s="95">
        <v>27</v>
      </c>
      <c r="Z28" s="21"/>
      <c r="AA28" s="18" t="str">
        <f t="shared" si="10"/>
        <v>00</v>
      </c>
      <c r="AB28" s="18">
        <f t="shared" si="11"/>
        <v>0</v>
      </c>
      <c r="AC28" s="20"/>
      <c r="AD28" s="21"/>
    </row>
    <row r="29" spans="1:30" ht="20.25" customHeight="1">
      <c r="A29" s="27"/>
      <c r="B29" s="159"/>
      <c r="C29" s="168"/>
      <c r="D29" s="104"/>
      <c r="E29" s="16">
        <v>3</v>
      </c>
      <c r="F29" s="101" t="str">
        <f t="shared" si="1"/>
        <v>255</v>
      </c>
      <c r="G29" s="22" t="s">
        <v>22</v>
      </c>
      <c r="H29" s="18" t="s">
        <v>18</v>
      </c>
      <c r="I29" s="18">
        <v>1</v>
      </c>
      <c r="J29" s="18">
        <v>1</v>
      </c>
      <c r="K29" s="18" t="s">
        <v>172</v>
      </c>
      <c r="L29" s="18" t="s">
        <v>641</v>
      </c>
      <c r="M29" s="18">
        <v>1</v>
      </c>
      <c r="N29" s="18" t="str">
        <f t="shared" ca="1" si="2"/>
        <v>06</v>
      </c>
      <c r="O29" s="18" t="str">
        <f t="shared" ca="1" si="13"/>
        <v>16</v>
      </c>
      <c r="P29" s="23" t="str">
        <f t="shared" si="20"/>
        <v>FF</v>
      </c>
      <c r="Q29" s="18" t="str">
        <f t="shared" ca="1" si="4"/>
        <v>05</v>
      </c>
      <c r="R29" s="18" t="str">
        <f t="shared" ca="1" si="5"/>
        <v>11</v>
      </c>
      <c r="S29" s="18" t="str">
        <f t="shared" ca="1" si="6"/>
        <v>14</v>
      </c>
      <c r="T29" s="18" t="str">
        <f t="shared" ca="1" si="7"/>
        <v>2C</v>
      </c>
      <c r="U29" s="18" t="str">
        <f t="shared" ca="1" si="8"/>
        <v>11</v>
      </c>
      <c r="V29" s="18" t="s">
        <v>25</v>
      </c>
      <c r="W29" s="18">
        <f t="shared" ca="1" si="0"/>
        <v>15</v>
      </c>
      <c r="X29" s="16" t="str">
        <f t="shared" ca="1" si="9"/>
        <v>7B01010FB3010616FF0511142C117D</v>
      </c>
      <c r="Y29" s="95">
        <v>28</v>
      </c>
      <c r="Z29" s="21"/>
      <c r="AA29" s="18" t="str">
        <f t="shared" si="10"/>
        <v>00</v>
      </c>
      <c r="AB29" s="18">
        <f t="shared" si="11"/>
        <v>0</v>
      </c>
      <c r="AC29" s="20"/>
      <c r="AD29" s="21"/>
    </row>
    <row r="30" spans="1:30" ht="20.25" customHeight="1">
      <c r="A30" s="27"/>
      <c r="B30" s="157">
        <v>9</v>
      </c>
      <c r="C30" s="105" t="s">
        <v>372</v>
      </c>
      <c r="D30" s="104" t="s">
        <v>733</v>
      </c>
      <c r="E30" s="16">
        <v>1</v>
      </c>
      <c r="F30" s="101" t="str">
        <f t="shared" si="1"/>
        <v>001</v>
      </c>
      <c r="G30" s="22">
        <v>1</v>
      </c>
      <c r="H30" s="18" t="s">
        <v>18</v>
      </c>
      <c r="I30" s="18">
        <v>1</v>
      </c>
      <c r="J30" s="18">
        <v>1</v>
      </c>
      <c r="K30" s="18" t="s">
        <v>172</v>
      </c>
      <c r="L30" s="18" t="s">
        <v>641</v>
      </c>
      <c r="M30" s="18">
        <v>1</v>
      </c>
      <c r="N30" s="18" t="str">
        <f t="shared" ca="1" si="2"/>
        <v>06</v>
      </c>
      <c r="O30" s="18" t="str">
        <f t="shared" ca="1" si="13"/>
        <v>16</v>
      </c>
      <c r="P30" s="18" t="str">
        <f t="shared" ca="1" si="3"/>
        <v>08</v>
      </c>
      <c r="Q30" s="23">
        <f>G30</f>
        <v>1</v>
      </c>
      <c r="R30" s="18" t="str">
        <f t="shared" ca="1" si="5"/>
        <v>11</v>
      </c>
      <c r="S30" s="18" t="str">
        <f t="shared" ca="1" si="6"/>
        <v>14</v>
      </c>
      <c r="T30" s="18" t="str">
        <f t="shared" ca="1" si="7"/>
        <v>2C</v>
      </c>
      <c r="U30" s="18" t="str">
        <f t="shared" ca="1" si="8"/>
        <v>14</v>
      </c>
      <c r="V30" s="18" t="s">
        <v>25</v>
      </c>
      <c r="W30" s="18">
        <f t="shared" ca="1" si="0"/>
        <v>15</v>
      </c>
      <c r="X30" s="16" t="str">
        <f t="shared" ca="1" si="9"/>
        <v>7B01010FB3010616080111142C147D</v>
      </c>
      <c r="Y30" s="95">
        <v>29</v>
      </c>
      <c r="Z30" s="21"/>
      <c r="AA30" s="18" t="str">
        <f t="shared" si="10"/>
        <v>00</v>
      </c>
      <c r="AB30" s="18">
        <f t="shared" si="11"/>
        <v>0</v>
      </c>
      <c r="AC30" s="20"/>
      <c r="AD30" s="21"/>
    </row>
    <row r="31" spans="1:30" ht="20.25" customHeight="1">
      <c r="A31" s="27"/>
      <c r="B31" s="158"/>
      <c r="C31" s="167" t="s">
        <v>636</v>
      </c>
      <c r="D31" s="104"/>
      <c r="E31" s="16">
        <v>2</v>
      </c>
      <c r="F31" s="101" t="str">
        <f t="shared" si="1"/>
        <v>030</v>
      </c>
      <c r="G31" s="22" t="s">
        <v>731</v>
      </c>
      <c r="H31" s="18" t="s">
        <v>18</v>
      </c>
      <c r="I31" s="18">
        <v>1</v>
      </c>
      <c r="J31" s="18">
        <v>1</v>
      </c>
      <c r="K31" s="18" t="s">
        <v>172</v>
      </c>
      <c r="L31" s="18" t="s">
        <v>641</v>
      </c>
      <c r="M31" s="18">
        <v>1</v>
      </c>
      <c r="N31" s="18" t="str">
        <f t="shared" ca="1" si="2"/>
        <v>06</v>
      </c>
      <c r="O31" s="18" t="str">
        <f t="shared" ca="1" si="13"/>
        <v>16</v>
      </c>
      <c r="P31" s="18" t="str">
        <f t="shared" ca="1" si="3"/>
        <v>08</v>
      </c>
      <c r="Q31" s="23" t="str">
        <f t="shared" ref="Q31:Q32" si="21">G31</f>
        <v>1E</v>
      </c>
      <c r="R31" s="18" t="str">
        <f t="shared" ca="1" si="5"/>
        <v>11</v>
      </c>
      <c r="S31" s="18" t="str">
        <f t="shared" ca="1" si="6"/>
        <v>14</v>
      </c>
      <c r="T31" s="18" t="str">
        <f t="shared" ca="1" si="7"/>
        <v>2C</v>
      </c>
      <c r="U31" s="18" t="str">
        <f t="shared" ca="1" si="8"/>
        <v>51</v>
      </c>
      <c r="V31" s="18" t="s">
        <v>25</v>
      </c>
      <c r="W31" s="18">
        <f t="shared" ca="1" si="0"/>
        <v>15</v>
      </c>
      <c r="X31" s="16" t="str">
        <f t="shared" ca="1" si="9"/>
        <v>7B01010FB3010616081E11142C517D</v>
      </c>
      <c r="Y31" s="95">
        <v>30</v>
      </c>
      <c r="Z31" s="21"/>
      <c r="AA31" s="18" t="str">
        <f t="shared" si="10"/>
        <v>00</v>
      </c>
      <c r="AB31" s="18">
        <f t="shared" si="11"/>
        <v>0</v>
      </c>
      <c r="AC31" s="20"/>
      <c r="AD31" s="21"/>
    </row>
    <row r="32" spans="1:30" ht="20.25" customHeight="1">
      <c r="A32" s="27"/>
      <c r="B32" s="159"/>
      <c r="C32" s="168"/>
      <c r="D32" s="104"/>
      <c r="E32" s="16">
        <v>3</v>
      </c>
      <c r="F32" s="101" t="str">
        <f t="shared" si="1"/>
        <v>031</v>
      </c>
      <c r="G32" s="22" t="s">
        <v>732</v>
      </c>
      <c r="H32" s="18" t="s">
        <v>18</v>
      </c>
      <c r="I32" s="18">
        <v>1</v>
      </c>
      <c r="J32" s="18">
        <v>1</v>
      </c>
      <c r="K32" s="18" t="s">
        <v>172</v>
      </c>
      <c r="L32" s="18" t="s">
        <v>641</v>
      </c>
      <c r="M32" s="18">
        <v>1</v>
      </c>
      <c r="N32" s="18" t="str">
        <f t="shared" ca="1" si="2"/>
        <v>06</v>
      </c>
      <c r="O32" s="18" t="str">
        <f t="shared" ca="1" si="13"/>
        <v>16</v>
      </c>
      <c r="P32" s="18" t="str">
        <f t="shared" ca="1" si="3"/>
        <v>08</v>
      </c>
      <c r="Q32" s="23" t="str">
        <f t="shared" si="21"/>
        <v>1F</v>
      </c>
      <c r="R32" s="18" t="str">
        <f t="shared" ca="1" si="5"/>
        <v>11</v>
      </c>
      <c r="S32" s="18" t="str">
        <f t="shared" ca="1" si="6"/>
        <v>14</v>
      </c>
      <c r="T32" s="18" t="str">
        <f t="shared" ca="1" si="7"/>
        <v>2C</v>
      </c>
      <c r="U32" s="18" t="str">
        <f t="shared" ca="1" si="8"/>
        <v>54</v>
      </c>
      <c r="V32" s="18" t="s">
        <v>25</v>
      </c>
      <c r="W32" s="18">
        <f t="shared" ca="1" si="0"/>
        <v>15</v>
      </c>
      <c r="X32" s="16" t="str">
        <f t="shared" ca="1" si="9"/>
        <v>7B01010FB3010616081F11142C547D</v>
      </c>
      <c r="Y32" s="95">
        <v>31</v>
      </c>
      <c r="Z32" s="21"/>
      <c r="AA32" s="18" t="str">
        <f t="shared" si="10"/>
        <v>00</v>
      </c>
      <c r="AB32" s="18">
        <f t="shared" si="11"/>
        <v>0</v>
      </c>
      <c r="AC32" s="20"/>
      <c r="AD32" s="21"/>
    </row>
    <row r="33" spans="1:30" ht="20.25" customHeight="1">
      <c r="A33" s="27"/>
      <c r="B33" s="157">
        <v>10</v>
      </c>
      <c r="C33" s="105" t="s">
        <v>367</v>
      </c>
      <c r="D33" s="104" t="s">
        <v>734</v>
      </c>
      <c r="E33" s="16">
        <v>1</v>
      </c>
      <c r="F33" s="101" t="str">
        <f t="shared" si="1"/>
        <v>000</v>
      </c>
      <c r="G33" s="22">
        <v>0</v>
      </c>
      <c r="H33" s="18" t="s">
        <v>18</v>
      </c>
      <c r="I33" s="18">
        <v>1</v>
      </c>
      <c r="J33" s="18">
        <v>1</v>
      </c>
      <c r="K33" s="18" t="s">
        <v>172</v>
      </c>
      <c r="L33" s="18" t="s">
        <v>641</v>
      </c>
      <c r="M33" s="18">
        <v>1</v>
      </c>
      <c r="N33" s="18" t="str">
        <f t="shared" ca="1" si="2"/>
        <v>06</v>
      </c>
      <c r="O33" s="18" t="str">
        <f t="shared" ca="1" si="13"/>
        <v>16</v>
      </c>
      <c r="P33" s="18" t="str">
        <f t="shared" ca="1" si="3"/>
        <v>08</v>
      </c>
      <c r="Q33" s="18" t="str">
        <f t="shared" ca="1" si="4"/>
        <v>05</v>
      </c>
      <c r="R33" s="23">
        <f>G33</f>
        <v>0</v>
      </c>
      <c r="S33" s="18" t="str">
        <f t="shared" ca="1" si="6"/>
        <v>14</v>
      </c>
      <c r="T33" s="18" t="str">
        <f t="shared" ca="1" si="7"/>
        <v>2C</v>
      </c>
      <c r="U33" s="18" t="str">
        <f t="shared" ca="1" si="8"/>
        <v>01</v>
      </c>
      <c r="V33" s="18" t="s">
        <v>25</v>
      </c>
      <c r="W33" s="18">
        <f t="shared" ca="1" si="0"/>
        <v>15</v>
      </c>
      <c r="X33" s="16" t="str">
        <f t="shared" ca="1" si="9"/>
        <v>7B01010FB3010616080500142C017D</v>
      </c>
      <c r="Y33" s="95">
        <v>32</v>
      </c>
      <c r="Z33" s="21"/>
      <c r="AA33" s="18" t="str">
        <f t="shared" si="10"/>
        <v>00</v>
      </c>
      <c r="AB33" s="18">
        <f t="shared" si="11"/>
        <v>0</v>
      </c>
      <c r="AC33" s="20"/>
      <c r="AD33" s="21"/>
    </row>
    <row r="34" spans="1:30" ht="20.25" customHeight="1">
      <c r="A34" s="27"/>
      <c r="B34" s="158"/>
      <c r="C34" s="167" t="s">
        <v>637</v>
      </c>
      <c r="D34" s="104"/>
      <c r="E34" s="16">
        <v>2</v>
      </c>
      <c r="F34" s="101" t="str">
        <f t="shared" si="1"/>
        <v>127</v>
      </c>
      <c r="G34" s="22" t="s">
        <v>246</v>
      </c>
      <c r="H34" s="18" t="s">
        <v>18</v>
      </c>
      <c r="I34" s="18">
        <v>1</v>
      </c>
      <c r="J34" s="18">
        <v>1</v>
      </c>
      <c r="K34" s="18" t="s">
        <v>172</v>
      </c>
      <c r="L34" s="18" t="s">
        <v>641</v>
      </c>
      <c r="M34" s="18">
        <v>1</v>
      </c>
      <c r="N34" s="18" t="str">
        <f t="shared" ca="1" si="2"/>
        <v>06</v>
      </c>
      <c r="O34" s="18" t="str">
        <f t="shared" ca="1" si="13"/>
        <v>16</v>
      </c>
      <c r="P34" s="18" t="str">
        <f t="shared" ca="1" si="3"/>
        <v>08</v>
      </c>
      <c r="Q34" s="18" t="str">
        <f t="shared" ca="1" si="4"/>
        <v>05</v>
      </c>
      <c r="R34" s="23" t="str">
        <f t="shared" ref="R34:R35" si="22">G34</f>
        <v>7F</v>
      </c>
      <c r="S34" s="18" t="str">
        <f t="shared" ca="1" si="6"/>
        <v>14</v>
      </c>
      <c r="T34" s="18" t="str">
        <f t="shared" ca="1" si="7"/>
        <v>2C</v>
      </c>
      <c r="U34" s="18" t="str">
        <f t="shared" ca="1" si="8"/>
        <v>00</v>
      </c>
      <c r="V34" s="18" t="s">
        <v>25</v>
      </c>
      <c r="W34" s="18">
        <f t="shared" ca="1" si="0"/>
        <v>15</v>
      </c>
      <c r="X34" s="16" t="str">
        <f t="shared" ca="1" si="9"/>
        <v>7B01010FB301061608057F142C007D</v>
      </c>
      <c r="Y34" s="95">
        <v>33</v>
      </c>
      <c r="Z34" s="21"/>
      <c r="AA34" s="18" t="str">
        <f t="shared" si="10"/>
        <v>00</v>
      </c>
      <c r="AB34" s="18">
        <f t="shared" si="11"/>
        <v>0</v>
      </c>
      <c r="AC34" s="20"/>
      <c r="AD34" s="21"/>
    </row>
    <row r="35" spans="1:30" ht="20.25" customHeight="1">
      <c r="A35" s="27"/>
      <c r="B35" s="159"/>
      <c r="C35" s="168"/>
      <c r="D35" s="104"/>
      <c r="E35" s="16">
        <v>3</v>
      </c>
      <c r="F35" s="101" t="str">
        <f t="shared" si="1"/>
        <v>023</v>
      </c>
      <c r="G35" s="22">
        <v>17</v>
      </c>
      <c r="H35" s="18" t="s">
        <v>18</v>
      </c>
      <c r="I35" s="18">
        <v>1</v>
      </c>
      <c r="J35" s="18">
        <v>1</v>
      </c>
      <c r="K35" s="18" t="s">
        <v>172</v>
      </c>
      <c r="L35" s="18" t="s">
        <v>641</v>
      </c>
      <c r="M35" s="18">
        <v>1</v>
      </c>
      <c r="N35" s="18" t="str">
        <f t="shared" ca="1" si="2"/>
        <v>06</v>
      </c>
      <c r="O35" s="18" t="str">
        <f t="shared" ca="1" si="13"/>
        <v>16</v>
      </c>
      <c r="P35" s="18" t="str">
        <f t="shared" ca="1" si="3"/>
        <v>08</v>
      </c>
      <c r="Q35" s="18" t="str">
        <f t="shared" ca="1" si="4"/>
        <v>05</v>
      </c>
      <c r="R35" s="23">
        <f t="shared" si="22"/>
        <v>17</v>
      </c>
      <c r="S35" s="18" t="str">
        <f t="shared" ca="1" si="6"/>
        <v>14</v>
      </c>
      <c r="T35" s="18" t="str">
        <f t="shared" ca="1" si="7"/>
        <v>2C</v>
      </c>
      <c r="U35" s="18" t="str">
        <f t="shared" ca="1" si="8"/>
        <v>40</v>
      </c>
      <c r="V35" s="18" t="s">
        <v>25</v>
      </c>
      <c r="W35" s="18">
        <f t="shared" ca="1" si="0"/>
        <v>15</v>
      </c>
      <c r="X35" s="16" t="str">
        <f t="shared" ca="1" si="9"/>
        <v>7B01010FB3010616080517142C407D</v>
      </c>
      <c r="Y35" s="95">
        <v>34</v>
      </c>
      <c r="Z35" s="21"/>
      <c r="AA35" s="18" t="str">
        <f t="shared" si="10"/>
        <v>00</v>
      </c>
      <c r="AB35" s="18">
        <f t="shared" si="11"/>
        <v>0</v>
      </c>
      <c r="AC35" s="20"/>
      <c r="AD35" s="21"/>
    </row>
    <row r="36" spans="1:30" ht="20.25" customHeight="1">
      <c r="A36" s="27"/>
      <c r="B36" s="157">
        <v>11</v>
      </c>
      <c r="C36" s="105" t="s">
        <v>369</v>
      </c>
      <c r="D36" s="104" t="s">
        <v>736</v>
      </c>
      <c r="E36" s="16">
        <v>1</v>
      </c>
      <c r="F36" s="101" t="str">
        <f t="shared" si="1"/>
        <v>000</v>
      </c>
      <c r="G36" s="22">
        <v>0</v>
      </c>
      <c r="H36" s="18" t="s">
        <v>18</v>
      </c>
      <c r="I36" s="18">
        <v>1</v>
      </c>
      <c r="J36" s="18">
        <v>1</v>
      </c>
      <c r="K36" s="18" t="s">
        <v>172</v>
      </c>
      <c r="L36" s="18" t="s">
        <v>641</v>
      </c>
      <c r="M36" s="18">
        <v>1</v>
      </c>
      <c r="N36" s="18" t="str">
        <f t="shared" ca="1" si="2"/>
        <v>06</v>
      </c>
      <c r="O36" s="18" t="str">
        <f t="shared" ca="1" si="13"/>
        <v>16</v>
      </c>
      <c r="P36" s="18" t="str">
        <f t="shared" ca="1" si="3"/>
        <v>08</v>
      </c>
      <c r="Q36" s="18" t="str">
        <f t="shared" ca="1" si="4"/>
        <v>05</v>
      </c>
      <c r="R36" s="18" t="str">
        <f t="shared" ca="1" si="5"/>
        <v>11</v>
      </c>
      <c r="S36" s="23">
        <f>G36</f>
        <v>0</v>
      </c>
      <c r="T36" s="18" t="str">
        <f t="shared" ca="1" si="7"/>
        <v>2C</v>
      </c>
      <c r="U36" s="18" t="str">
        <f t="shared" ca="1" si="8"/>
        <v>04</v>
      </c>
      <c r="V36" s="18" t="s">
        <v>25</v>
      </c>
      <c r="W36" s="18">
        <f t="shared" ca="1" si="0"/>
        <v>15</v>
      </c>
      <c r="X36" s="16" t="str">
        <f t="shared" ca="1" si="9"/>
        <v>7B01010FB3010616080511002C047D</v>
      </c>
      <c r="Y36" s="95">
        <v>35</v>
      </c>
      <c r="Z36" s="21"/>
      <c r="AA36" s="18" t="str">
        <f t="shared" si="10"/>
        <v>00</v>
      </c>
      <c r="AB36" s="18">
        <f t="shared" si="11"/>
        <v>0</v>
      </c>
      <c r="AC36" s="20"/>
      <c r="AD36" s="21"/>
    </row>
    <row r="37" spans="1:30" ht="20.25" customHeight="1">
      <c r="A37" s="27"/>
      <c r="B37" s="158"/>
      <c r="C37" s="167" t="s">
        <v>638</v>
      </c>
      <c r="D37" s="104"/>
      <c r="E37" s="16">
        <v>2</v>
      </c>
      <c r="F37" s="101" t="str">
        <f t="shared" si="1"/>
        <v>059</v>
      </c>
      <c r="G37" s="22" t="s">
        <v>735</v>
      </c>
      <c r="H37" s="18" t="s">
        <v>18</v>
      </c>
      <c r="I37" s="18">
        <v>1</v>
      </c>
      <c r="J37" s="18">
        <v>1</v>
      </c>
      <c r="K37" s="18" t="s">
        <v>172</v>
      </c>
      <c r="L37" s="18" t="s">
        <v>641</v>
      </c>
      <c r="M37" s="18">
        <v>1</v>
      </c>
      <c r="N37" s="18" t="str">
        <f t="shared" ca="1" si="2"/>
        <v>06</v>
      </c>
      <c r="O37" s="18" t="str">
        <f t="shared" ca="1" si="13"/>
        <v>16</v>
      </c>
      <c r="P37" s="18" t="str">
        <f t="shared" ca="1" si="3"/>
        <v>08</v>
      </c>
      <c r="Q37" s="18" t="str">
        <f t="shared" ca="1" si="4"/>
        <v>05</v>
      </c>
      <c r="R37" s="18" t="str">
        <f t="shared" ca="1" si="5"/>
        <v>11</v>
      </c>
      <c r="S37" s="23" t="str">
        <f t="shared" ref="S37:S38" si="23">G37</f>
        <v>3B</v>
      </c>
      <c r="T37" s="18" t="str">
        <f t="shared" ca="1" si="7"/>
        <v>2C</v>
      </c>
      <c r="U37" s="18" t="str">
        <f t="shared" ca="1" si="8"/>
        <v>41</v>
      </c>
      <c r="V37" s="18" t="s">
        <v>25</v>
      </c>
      <c r="W37" s="18">
        <f t="shared" ca="1" si="0"/>
        <v>15</v>
      </c>
      <c r="X37" s="16" t="str">
        <f t="shared" ca="1" si="9"/>
        <v>7B01010FB30106160805113B2C417D</v>
      </c>
      <c r="Y37" s="95">
        <v>36</v>
      </c>
      <c r="Z37" s="21"/>
      <c r="AA37" s="18" t="str">
        <f t="shared" si="10"/>
        <v>00</v>
      </c>
      <c r="AB37" s="18">
        <f t="shared" si="11"/>
        <v>0</v>
      </c>
      <c r="AC37" s="20"/>
      <c r="AD37" s="21"/>
    </row>
    <row r="38" spans="1:30" ht="20.25" customHeight="1">
      <c r="A38" s="27"/>
      <c r="B38" s="159"/>
      <c r="C38" s="168"/>
      <c r="D38" s="104"/>
      <c r="E38" s="16">
        <v>3</v>
      </c>
      <c r="F38" s="101" t="str">
        <f t="shared" si="1"/>
        <v>255</v>
      </c>
      <c r="G38" s="22" t="s">
        <v>22</v>
      </c>
      <c r="H38" s="18" t="s">
        <v>18</v>
      </c>
      <c r="I38" s="18">
        <v>1</v>
      </c>
      <c r="J38" s="18">
        <v>1</v>
      </c>
      <c r="K38" s="18" t="s">
        <v>172</v>
      </c>
      <c r="L38" s="18" t="s">
        <v>641</v>
      </c>
      <c r="M38" s="18">
        <v>1</v>
      </c>
      <c r="N38" s="18" t="str">
        <f t="shared" ca="1" si="2"/>
        <v>06</v>
      </c>
      <c r="O38" s="18" t="str">
        <f t="shared" ca="1" si="13"/>
        <v>16</v>
      </c>
      <c r="P38" s="18" t="str">
        <f t="shared" ca="1" si="3"/>
        <v>08</v>
      </c>
      <c r="Q38" s="18" t="str">
        <f t="shared" ca="1" si="4"/>
        <v>05</v>
      </c>
      <c r="R38" s="18" t="str">
        <f t="shared" ca="1" si="5"/>
        <v>11</v>
      </c>
      <c r="S38" s="23" t="str">
        <f t="shared" si="23"/>
        <v>FF</v>
      </c>
      <c r="T38" s="18" t="str">
        <f t="shared" ca="1" si="7"/>
        <v>2C</v>
      </c>
      <c r="U38" s="18" t="str">
        <f t="shared" ca="1" si="8"/>
        <v>05</v>
      </c>
      <c r="V38" s="18" t="s">
        <v>25</v>
      </c>
      <c r="W38" s="18">
        <f t="shared" ca="1" si="0"/>
        <v>15</v>
      </c>
      <c r="X38" s="16" t="str">
        <f t="shared" ca="1" si="9"/>
        <v>7B01010FB3010616080511FF2C057D</v>
      </c>
      <c r="Y38" s="95">
        <v>37</v>
      </c>
      <c r="Z38" s="21"/>
      <c r="AA38" s="18" t="str">
        <f t="shared" si="10"/>
        <v>00</v>
      </c>
      <c r="AB38" s="18">
        <f t="shared" si="11"/>
        <v>0</v>
      </c>
      <c r="AC38" s="20"/>
      <c r="AD38" s="21"/>
    </row>
    <row r="39" spans="1:30" ht="20.25" customHeight="1">
      <c r="A39" s="27"/>
      <c r="B39" s="157">
        <v>12</v>
      </c>
      <c r="C39" s="105" t="s">
        <v>373</v>
      </c>
      <c r="D39" s="104" t="s">
        <v>736</v>
      </c>
      <c r="E39" s="16">
        <v>1</v>
      </c>
      <c r="F39" s="101" t="str">
        <f t="shared" ref="F39:F41" si="24">TEXT(HEX2DEC(G39),"000")</f>
        <v>000</v>
      </c>
      <c r="G39" s="22">
        <v>0</v>
      </c>
      <c r="H39" s="18" t="s">
        <v>18</v>
      </c>
      <c r="I39" s="18">
        <v>1</v>
      </c>
      <c r="J39" s="18">
        <v>1</v>
      </c>
      <c r="K39" s="18" t="s">
        <v>172</v>
      </c>
      <c r="L39" s="18" t="s">
        <v>641</v>
      </c>
      <c r="M39" s="18">
        <v>1</v>
      </c>
      <c r="N39" s="18" t="str">
        <f t="shared" ca="1" si="2"/>
        <v>06</v>
      </c>
      <c r="O39" s="18" t="str">
        <f t="shared" ca="1" si="13"/>
        <v>16</v>
      </c>
      <c r="P39" s="18" t="str">
        <f t="shared" ca="1" si="3"/>
        <v>08</v>
      </c>
      <c r="Q39" s="18" t="str">
        <f t="shared" ca="1" si="4"/>
        <v>05</v>
      </c>
      <c r="R39" s="18" t="str">
        <f t="shared" ca="1" si="5"/>
        <v>11</v>
      </c>
      <c r="S39" s="18" t="str">
        <f t="shared" ca="1" si="6"/>
        <v>14</v>
      </c>
      <c r="T39" s="23">
        <f>G39</f>
        <v>0</v>
      </c>
      <c r="U39" s="18" t="str">
        <f t="shared" ca="1" si="8"/>
        <v>04</v>
      </c>
      <c r="V39" s="18" t="s">
        <v>25</v>
      </c>
      <c r="W39" s="18">
        <f t="shared" ca="1" si="0"/>
        <v>15</v>
      </c>
      <c r="X39" s="16" t="str">
        <f t="shared" ca="1" si="9"/>
        <v>7B01010FB30106160805111400047D</v>
      </c>
      <c r="Y39" s="95">
        <v>38</v>
      </c>
      <c r="Z39" s="21"/>
      <c r="AA39" s="18" t="str">
        <f t="shared" si="10"/>
        <v>00</v>
      </c>
      <c r="AB39" s="18">
        <f t="shared" si="11"/>
        <v>0</v>
      </c>
      <c r="AC39" s="20"/>
      <c r="AD39" s="21"/>
    </row>
    <row r="40" spans="1:30" ht="20.25" customHeight="1">
      <c r="A40" s="27"/>
      <c r="B40" s="158"/>
      <c r="C40" s="167" t="s">
        <v>639</v>
      </c>
      <c r="D40" s="104"/>
      <c r="E40" s="16">
        <v>2</v>
      </c>
      <c r="F40" s="101" t="str">
        <f t="shared" si="24"/>
        <v>059</v>
      </c>
      <c r="G40" s="22" t="s">
        <v>735</v>
      </c>
      <c r="H40" s="18" t="s">
        <v>18</v>
      </c>
      <c r="I40" s="18">
        <v>1</v>
      </c>
      <c r="J40" s="18">
        <v>1</v>
      </c>
      <c r="K40" s="18" t="s">
        <v>172</v>
      </c>
      <c r="L40" s="18" t="s">
        <v>641</v>
      </c>
      <c r="M40" s="18">
        <v>1</v>
      </c>
      <c r="N40" s="18" t="str">
        <f t="shared" ca="1" si="2"/>
        <v>06</v>
      </c>
      <c r="O40" s="18" t="str">
        <f t="shared" ca="1" si="13"/>
        <v>16</v>
      </c>
      <c r="P40" s="18" t="str">
        <f t="shared" ca="1" si="3"/>
        <v>08</v>
      </c>
      <c r="Q40" s="18" t="str">
        <f t="shared" ca="1" si="4"/>
        <v>05</v>
      </c>
      <c r="R40" s="18" t="str">
        <f t="shared" ca="1" si="5"/>
        <v>11</v>
      </c>
      <c r="S40" s="18" t="str">
        <f t="shared" ca="1" si="6"/>
        <v>14</v>
      </c>
      <c r="T40" s="23" t="str">
        <f t="shared" ref="T40:T41" si="25">G40</f>
        <v>3B</v>
      </c>
      <c r="U40" s="18" t="str">
        <f t="shared" ca="1" si="8"/>
        <v>41</v>
      </c>
      <c r="V40" s="18" t="s">
        <v>25</v>
      </c>
      <c r="W40" s="18">
        <f t="shared" ca="1" si="0"/>
        <v>15</v>
      </c>
      <c r="X40" s="16" t="str">
        <f t="shared" ca="1" si="9"/>
        <v>7B01010FB3010616080511143B417D</v>
      </c>
      <c r="Y40" s="95">
        <v>39</v>
      </c>
      <c r="Z40" s="21"/>
      <c r="AA40" s="18" t="str">
        <f t="shared" si="10"/>
        <v>00</v>
      </c>
      <c r="AB40" s="18">
        <f t="shared" si="11"/>
        <v>0</v>
      </c>
      <c r="AC40" s="20"/>
      <c r="AD40" s="21"/>
    </row>
    <row r="41" spans="1:30" ht="20.25" customHeight="1">
      <c r="A41" s="27"/>
      <c r="B41" s="159"/>
      <c r="C41" s="168"/>
      <c r="D41" s="104"/>
      <c r="E41" s="16">
        <v>3</v>
      </c>
      <c r="F41" s="101" t="str">
        <f t="shared" si="24"/>
        <v>255</v>
      </c>
      <c r="G41" s="22" t="s">
        <v>22</v>
      </c>
      <c r="H41" s="18" t="s">
        <v>18</v>
      </c>
      <c r="I41" s="18">
        <v>1</v>
      </c>
      <c r="J41" s="18">
        <v>1</v>
      </c>
      <c r="K41" s="18" t="s">
        <v>172</v>
      </c>
      <c r="L41" s="18" t="s">
        <v>641</v>
      </c>
      <c r="M41" s="18">
        <v>1</v>
      </c>
      <c r="N41" s="18" t="str">
        <f t="shared" ca="1" si="2"/>
        <v>06</v>
      </c>
      <c r="O41" s="18" t="str">
        <f t="shared" ca="1" si="13"/>
        <v>16</v>
      </c>
      <c r="P41" s="18" t="str">
        <f t="shared" ca="1" si="3"/>
        <v>08</v>
      </c>
      <c r="Q41" s="18" t="str">
        <f t="shared" ca="1" si="4"/>
        <v>05</v>
      </c>
      <c r="R41" s="18" t="str">
        <f t="shared" ca="1" si="5"/>
        <v>11</v>
      </c>
      <c r="S41" s="18" t="str">
        <f t="shared" ca="1" si="6"/>
        <v>14</v>
      </c>
      <c r="T41" s="23" t="str">
        <f t="shared" si="25"/>
        <v>FF</v>
      </c>
      <c r="U41" s="18" t="str">
        <f t="shared" ca="1" si="8"/>
        <v>05</v>
      </c>
      <c r="V41" s="18" t="s">
        <v>25</v>
      </c>
      <c r="W41" s="18">
        <f t="shared" ca="1" si="0"/>
        <v>15</v>
      </c>
      <c r="X41" s="16" t="str">
        <f t="shared" ca="1" si="9"/>
        <v>7B01010FB301061608051114FF057D</v>
      </c>
      <c r="Y41" s="95">
        <v>40</v>
      </c>
      <c r="Z41" s="21"/>
      <c r="AA41" s="18" t="str">
        <f t="shared" si="10"/>
        <v>00</v>
      </c>
      <c r="AB41" s="18">
        <f t="shared" si="11"/>
        <v>0</v>
      </c>
      <c r="AC41" s="20"/>
      <c r="AD41" s="21"/>
    </row>
    <row r="42" spans="1:30" ht="20.25" customHeight="1">
      <c r="A42" s="27"/>
      <c r="B42" s="157">
        <v>13</v>
      </c>
      <c r="C42" s="105" t="s">
        <v>258</v>
      </c>
      <c r="D42" s="104" t="s">
        <v>720</v>
      </c>
      <c r="E42" s="16">
        <v>1</v>
      </c>
      <c r="F42" s="101" t="str">
        <f t="shared" si="1"/>
        <v>000</v>
      </c>
      <c r="G42" s="22">
        <v>0</v>
      </c>
      <c r="H42" s="18" t="s">
        <v>18</v>
      </c>
      <c r="I42" s="18">
        <v>1</v>
      </c>
      <c r="J42" s="18">
        <v>1</v>
      </c>
      <c r="K42" s="18" t="s">
        <v>172</v>
      </c>
      <c r="L42" s="18" t="s">
        <v>641</v>
      </c>
      <c r="M42" s="18">
        <v>1</v>
      </c>
      <c r="N42" s="18" t="str">
        <f t="shared" ca="1" si="2"/>
        <v>06</v>
      </c>
      <c r="O42" s="18" t="str">
        <f t="shared" ca="1" si="13"/>
        <v>16</v>
      </c>
      <c r="P42" s="18" t="str">
        <f t="shared" ca="1" si="3"/>
        <v>08</v>
      </c>
      <c r="Q42" s="18" t="str">
        <f t="shared" ca="1" si="4"/>
        <v>05</v>
      </c>
      <c r="R42" s="18" t="str">
        <f t="shared" ca="1" si="5"/>
        <v>11</v>
      </c>
      <c r="S42" s="18" t="str">
        <f t="shared" ca="1" si="6"/>
        <v>14</v>
      </c>
      <c r="T42" s="18" t="str">
        <f t="shared" ca="1" si="7"/>
        <v>2C</v>
      </c>
      <c r="U42" s="23">
        <f>G42</f>
        <v>0</v>
      </c>
      <c r="V42" s="18" t="s">
        <v>25</v>
      </c>
      <c r="W42" s="18">
        <f t="shared" ca="1" si="0"/>
        <v>15</v>
      </c>
      <c r="X42" s="16" t="str">
        <f t="shared" ca="1" si="9"/>
        <v>7B01010FB3010616080511142C007D</v>
      </c>
      <c r="Y42" s="95">
        <v>41</v>
      </c>
      <c r="Z42" s="21"/>
      <c r="AA42" s="18" t="str">
        <f t="shared" si="10"/>
        <v>00</v>
      </c>
      <c r="AB42" s="18">
        <f t="shared" si="11"/>
        <v>0</v>
      </c>
      <c r="AC42" s="20"/>
      <c r="AD42" s="21"/>
    </row>
    <row r="43" spans="1:30" ht="20.25" customHeight="1">
      <c r="A43" s="27"/>
      <c r="B43" s="158"/>
      <c r="C43" s="163" t="s">
        <v>721</v>
      </c>
      <c r="D43" s="104"/>
      <c r="E43" s="16">
        <v>2</v>
      </c>
      <c r="F43" s="101" t="str">
        <f t="shared" si="1"/>
        <v>127</v>
      </c>
      <c r="G43" s="22" t="s">
        <v>246</v>
      </c>
      <c r="H43" s="18" t="s">
        <v>18</v>
      </c>
      <c r="I43" s="18">
        <v>1</v>
      </c>
      <c r="J43" s="18">
        <v>1</v>
      </c>
      <c r="K43" s="18" t="s">
        <v>172</v>
      </c>
      <c r="L43" s="18" t="s">
        <v>641</v>
      </c>
      <c r="M43" s="18">
        <v>1</v>
      </c>
      <c r="N43" s="18" t="str">
        <f t="shared" ca="1" si="2"/>
        <v>06</v>
      </c>
      <c r="O43" s="18" t="str">
        <f t="shared" ca="1" si="13"/>
        <v>16</v>
      </c>
      <c r="P43" s="18" t="str">
        <f t="shared" ca="1" si="3"/>
        <v>08</v>
      </c>
      <c r="Q43" s="18" t="str">
        <f t="shared" ca="1" si="4"/>
        <v>05</v>
      </c>
      <c r="R43" s="18" t="str">
        <f t="shared" ca="1" si="5"/>
        <v>11</v>
      </c>
      <c r="S43" s="18" t="str">
        <f t="shared" ca="1" si="6"/>
        <v>14</v>
      </c>
      <c r="T43" s="18" t="str">
        <f t="shared" ca="1" si="7"/>
        <v>2C</v>
      </c>
      <c r="U43" s="23" t="str">
        <f t="shared" ref="U43:U44" si="26">G43</f>
        <v>7F</v>
      </c>
      <c r="V43" s="18" t="s">
        <v>25</v>
      </c>
      <c r="W43" s="18">
        <f t="shared" ca="1" si="0"/>
        <v>15</v>
      </c>
      <c r="X43" s="16" t="str">
        <f t="shared" ca="1" si="9"/>
        <v>7B01010FB3010616080511142C7F7D</v>
      </c>
      <c r="Y43" s="95">
        <v>42</v>
      </c>
      <c r="Z43" s="21"/>
      <c r="AA43" s="18" t="str">
        <f t="shared" si="10"/>
        <v>00</v>
      </c>
      <c r="AB43" s="18">
        <f t="shared" si="11"/>
        <v>0</v>
      </c>
      <c r="AC43" s="20"/>
      <c r="AD43" s="21"/>
    </row>
    <row r="44" spans="1:30" ht="20.25" customHeight="1">
      <c r="A44" s="27"/>
      <c r="B44" s="159"/>
      <c r="C44" s="164"/>
      <c r="D44" s="104"/>
      <c r="E44" s="16">
        <v>3</v>
      </c>
      <c r="F44" s="101" t="str">
        <f t="shared" si="1"/>
        <v>255</v>
      </c>
      <c r="G44" s="22" t="s">
        <v>22</v>
      </c>
      <c r="H44" s="18" t="s">
        <v>18</v>
      </c>
      <c r="I44" s="18">
        <v>1</v>
      </c>
      <c r="J44" s="18">
        <v>1</v>
      </c>
      <c r="K44" s="18" t="s">
        <v>172</v>
      </c>
      <c r="L44" s="18" t="s">
        <v>641</v>
      </c>
      <c r="M44" s="18">
        <v>1</v>
      </c>
      <c r="N44" s="18" t="str">
        <f t="shared" ca="1" si="2"/>
        <v>06</v>
      </c>
      <c r="O44" s="18" t="str">
        <f t="shared" ca="1" si="13"/>
        <v>16</v>
      </c>
      <c r="P44" s="18" t="str">
        <f t="shared" ca="1" si="3"/>
        <v>08</v>
      </c>
      <c r="Q44" s="18" t="str">
        <f t="shared" ca="1" si="4"/>
        <v>05</v>
      </c>
      <c r="R44" s="18" t="str">
        <f t="shared" ca="1" si="5"/>
        <v>11</v>
      </c>
      <c r="S44" s="18" t="str">
        <f t="shared" ca="1" si="6"/>
        <v>14</v>
      </c>
      <c r="T44" s="18" t="str">
        <f t="shared" ca="1" si="7"/>
        <v>2C</v>
      </c>
      <c r="U44" s="23" t="str">
        <f t="shared" si="26"/>
        <v>FF</v>
      </c>
      <c r="V44" s="18" t="s">
        <v>25</v>
      </c>
      <c r="W44" s="18">
        <f t="shared" ca="1" si="0"/>
        <v>15</v>
      </c>
      <c r="X44" s="16" t="str">
        <f t="shared" ca="1" si="9"/>
        <v>7B01010FB3010616080511142CFF7D</v>
      </c>
      <c r="Y44" s="95">
        <v>43</v>
      </c>
      <c r="Z44" s="21"/>
      <c r="AA44" s="18" t="str">
        <f t="shared" si="10"/>
        <v>00</v>
      </c>
      <c r="AB44" s="18">
        <f t="shared" si="11"/>
        <v>0</v>
      </c>
      <c r="AC44" s="20"/>
      <c r="AD44" s="21"/>
    </row>
    <row r="45" spans="1:30" ht="20.25" customHeight="1">
      <c r="A45" s="27"/>
      <c r="B45" s="157">
        <v>14</v>
      </c>
      <c r="C45" s="105" t="s">
        <v>12</v>
      </c>
      <c r="D45" s="104" t="s">
        <v>2</v>
      </c>
      <c r="E45" s="16">
        <v>1</v>
      </c>
      <c r="F45" s="101" t="str">
        <f t="shared" si="1"/>
        <v>000</v>
      </c>
      <c r="G45" s="22">
        <v>0</v>
      </c>
      <c r="H45" s="18" t="s">
        <v>18</v>
      </c>
      <c r="I45" s="18">
        <v>1</v>
      </c>
      <c r="J45" s="18">
        <v>1</v>
      </c>
      <c r="K45" s="18" t="s">
        <v>172</v>
      </c>
      <c r="L45" s="18" t="s">
        <v>641</v>
      </c>
      <c r="M45" s="18">
        <v>1</v>
      </c>
      <c r="N45" s="18" t="str">
        <f t="shared" ca="1" si="2"/>
        <v>06</v>
      </c>
      <c r="O45" s="18" t="str">
        <f t="shared" ca="1" si="13"/>
        <v>16</v>
      </c>
      <c r="P45" s="18" t="str">
        <f t="shared" ca="1" si="3"/>
        <v>08</v>
      </c>
      <c r="Q45" s="18" t="str">
        <f t="shared" ca="1" si="4"/>
        <v>05</v>
      </c>
      <c r="R45" s="18" t="str">
        <f t="shared" ca="1" si="5"/>
        <v>11</v>
      </c>
      <c r="S45" s="18" t="str">
        <f t="shared" ca="1" si="6"/>
        <v>14</v>
      </c>
      <c r="T45" s="18" t="str">
        <f t="shared" ca="1" si="7"/>
        <v>2C</v>
      </c>
      <c r="U45" s="18" t="str">
        <f ca="1">TEXT(DEC2HEX(_xlfn.BITAND(SUM(
HEX2DEC(H45)+HEX2DEC(I45)+HEX2DEC(J45)+HEX2DEC(K45)+HEX2DEC(L45)+
HEX2DEC(M45)+HEX2DEC(N45)+HEX2DEC(O45)+HEX2DEC(P45)+HEX2DEC(Q45)+HEX2DEC(R45)+
HEX2DEC(S45)+HEX2DEC(T45)
),85)),"00")</f>
        <v>10</v>
      </c>
      <c r="V45" s="23">
        <f>G45</f>
        <v>0</v>
      </c>
      <c r="W45" s="18">
        <f t="shared" ca="1" si="0"/>
        <v>15</v>
      </c>
      <c r="X45" s="16" t="str">
        <f t="shared" ca="1" si="9"/>
        <v>7B01010FB3010616080511142C1000</v>
      </c>
      <c r="Y45" s="95">
        <v>44</v>
      </c>
      <c r="Z45" s="21"/>
      <c r="AA45" s="18" t="str">
        <f t="shared" si="10"/>
        <v>00</v>
      </c>
      <c r="AB45" s="18">
        <f t="shared" si="11"/>
        <v>0</v>
      </c>
      <c r="AC45" s="20"/>
      <c r="AD45" s="21"/>
    </row>
    <row r="46" spans="1:30" ht="20.25" customHeight="1">
      <c r="A46" s="27"/>
      <c r="B46" s="158"/>
      <c r="C46" s="167" t="s">
        <v>383</v>
      </c>
      <c r="D46" s="104"/>
      <c r="E46" s="16">
        <v>2</v>
      </c>
      <c r="F46" s="101" t="str">
        <f t="shared" si="1"/>
        <v>127</v>
      </c>
      <c r="G46" s="22" t="s">
        <v>246</v>
      </c>
      <c r="H46" s="18" t="s">
        <v>18</v>
      </c>
      <c r="I46" s="18">
        <v>1</v>
      </c>
      <c r="J46" s="18">
        <v>1</v>
      </c>
      <c r="K46" s="18" t="s">
        <v>172</v>
      </c>
      <c r="L46" s="18" t="s">
        <v>641</v>
      </c>
      <c r="M46" s="18">
        <v>1</v>
      </c>
      <c r="N46" s="18" t="str">
        <f t="shared" ca="1" si="2"/>
        <v>06</v>
      </c>
      <c r="O46" s="18" t="str">
        <f t="shared" ca="1" si="13"/>
        <v>16</v>
      </c>
      <c r="P46" s="18" t="str">
        <f t="shared" ca="1" si="3"/>
        <v>08</v>
      </c>
      <c r="Q46" s="18" t="str">
        <f t="shared" ca="1" si="4"/>
        <v>05</v>
      </c>
      <c r="R46" s="18" t="str">
        <f t="shared" ca="1" si="5"/>
        <v>11</v>
      </c>
      <c r="S46" s="18" t="str">
        <f t="shared" ca="1" si="6"/>
        <v>14</v>
      </c>
      <c r="T46" s="18" t="str">
        <f t="shared" ca="1" si="7"/>
        <v>2C</v>
      </c>
      <c r="U46" s="18" t="str">
        <f t="shared" ca="1" si="8"/>
        <v>10</v>
      </c>
      <c r="V46" s="23" t="str">
        <f t="shared" ref="V46:V47" si="27">G46</f>
        <v>7F</v>
      </c>
      <c r="W46" s="18">
        <f t="shared" ca="1" si="0"/>
        <v>15</v>
      </c>
      <c r="X46" s="16" t="str">
        <f t="shared" ca="1" si="9"/>
        <v>7B01010FB3010616080511142C107F</v>
      </c>
      <c r="Y46" s="95">
        <v>45</v>
      </c>
      <c r="Z46" s="21"/>
      <c r="AA46" s="18" t="str">
        <f t="shared" si="10"/>
        <v>00</v>
      </c>
      <c r="AB46" s="18">
        <f t="shared" si="11"/>
        <v>0</v>
      </c>
      <c r="AC46" s="20"/>
      <c r="AD46" s="21"/>
    </row>
    <row r="47" spans="1:30" ht="20.25" customHeight="1">
      <c r="A47" s="27"/>
      <c r="B47" s="159"/>
      <c r="C47" s="168"/>
      <c r="D47" s="104"/>
      <c r="E47" s="16">
        <v>3</v>
      </c>
      <c r="F47" s="101" t="str">
        <f t="shared" si="1"/>
        <v>255</v>
      </c>
      <c r="G47" s="22" t="s">
        <v>22</v>
      </c>
      <c r="H47" s="18" t="s">
        <v>18</v>
      </c>
      <c r="I47" s="18">
        <v>1</v>
      </c>
      <c r="J47" s="18">
        <v>1</v>
      </c>
      <c r="K47" s="18" t="s">
        <v>172</v>
      </c>
      <c r="L47" s="18" t="s">
        <v>641</v>
      </c>
      <c r="M47" s="18">
        <v>1</v>
      </c>
      <c r="N47" s="18" t="str">
        <f t="shared" ca="1" si="2"/>
        <v>06</v>
      </c>
      <c r="O47" s="18" t="str">
        <f t="shared" ca="1" si="13"/>
        <v>16</v>
      </c>
      <c r="P47" s="18" t="str">
        <f t="shared" ca="1" si="3"/>
        <v>08</v>
      </c>
      <c r="Q47" s="18" t="str">
        <f t="shared" ca="1" si="4"/>
        <v>05</v>
      </c>
      <c r="R47" s="18" t="str">
        <f t="shared" ca="1" si="5"/>
        <v>11</v>
      </c>
      <c r="S47" s="18" t="str">
        <f t="shared" ca="1" si="6"/>
        <v>14</v>
      </c>
      <c r="T47" s="18" t="str">
        <f t="shared" ca="1" si="7"/>
        <v>2C</v>
      </c>
      <c r="U47" s="18" t="str">
        <f t="shared" ca="1" si="8"/>
        <v>10</v>
      </c>
      <c r="V47" s="23" t="str">
        <f t="shared" si="27"/>
        <v>FF</v>
      </c>
      <c r="W47" s="18">
        <f t="shared" ca="1" si="0"/>
        <v>15</v>
      </c>
      <c r="X47" s="16" t="str">
        <f t="shared" ca="1" si="9"/>
        <v>7B01010FB3010616080511142C10FF</v>
      </c>
      <c r="Y47" s="95">
        <v>46</v>
      </c>
      <c r="Z47" s="21"/>
      <c r="AA47" s="18" t="str">
        <f t="shared" si="10"/>
        <v>00</v>
      </c>
      <c r="AB47" s="18">
        <f t="shared" si="11"/>
        <v>0</v>
      </c>
      <c r="AC47" s="20"/>
      <c r="AD47" s="21"/>
    </row>
    <row r="48" spans="1:30">
      <c r="A48" s="71"/>
      <c r="B48" s="91"/>
      <c r="C48" s="106"/>
      <c r="D48" s="107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92"/>
      <c r="Z48" s="75"/>
      <c r="AA48" s="76"/>
      <c r="AB48" s="76"/>
      <c r="AC48" s="76"/>
      <c r="AD48" s="75"/>
    </row>
  </sheetData>
  <sheetProtection algorithmName="SHA-512" hashValue="bQum2Wj4Mhsq6i319HOj6dCsDQU3Ow2yXKgLGUiehfYzAStS9DjGW8A6tzZklm/OBOTawJl+rchnxAVtu133gg==" saltValue="xuOlyp56C/V1ewwp9C7QsA==" spinCount="100000" sheet="1" objects="1" scenarios="1"/>
  <mergeCells count="30">
    <mergeCell ref="B3:B5"/>
    <mergeCell ref="C4:C5"/>
    <mergeCell ref="B6:B8"/>
    <mergeCell ref="C7:C8"/>
    <mergeCell ref="B9:B11"/>
    <mergeCell ref="C10:C11"/>
    <mergeCell ref="B12:B14"/>
    <mergeCell ref="C13:C14"/>
    <mergeCell ref="B15:B17"/>
    <mergeCell ref="C16:C17"/>
    <mergeCell ref="B18:B20"/>
    <mergeCell ref="C19:C20"/>
    <mergeCell ref="B21:B23"/>
    <mergeCell ref="C22:C23"/>
    <mergeCell ref="B24:B26"/>
    <mergeCell ref="C25:C26"/>
    <mergeCell ref="B27:B29"/>
    <mergeCell ref="C28:C29"/>
    <mergeCell ref="B30:B32"/>
    <mergeCell ref="C31:C32"/>
    <mergeCell ref="B33:B35"/>
    <mergeCell ref="C34:C35"/>
    <mergeCell ref="B36:B38"/>
    <mergeCell ref="C37:C38"/>
    <mergeCell ref="B42:B44"/>
    <mergeCell ref="C43:C44"/>
    <mergeCell ref="B45:B47"/>
    <mergeCell ref="C46:C47"/>
    <mergeCell ref="B39:B41"/>
    <mergeCell ref="C40:C41"/>
  </mergeCells>
  <phoneticPr fontId="1" type="noConversion"/>
  <conditionalFormatting sqref="Y2:Y47">
    <cfRule type="duplicateValues" dxfId="6" priority="1"/>
  </conditionalFormatting>
  <dataValidations count="2">
    <dataValidation type="list" allowBlank="1" showInputMessage="1" showErrorMessage="1" sqref="AC2:AC47" xr:uid="{2CAAEC0C-5DB3-4E6F-8630-9C9ED96B0D10}">
      <formula1>Res</formula1>
    </dataValidation>
    <dataValidation type="whole" allowBlank="1" showInputMessage="1" showErrorMessage="1" sqref="Y2:Y47" xr:uid="{999E41ED-AB21-455B-BF74-6B955D1F6D35}">
      <formula1>1</formula1>
      <formula2>300</formula2>
    </dataValidation>
  </dataValidations>
  <pageMargins left="0.17" right="0.17" top="0.41" bottom="0.41" header="0.3" footer="0.3"/>
  <pageSetup paperSize="9" scale="25" fitToHeight="0" orientation="landscape" r:id="rId1"/>
  <ignoredErrors>
    <ignoredError sqref="O2" formula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3F093-24F8-4851-935D-7440DB96CE53}">
  <sheetPr codeName="Sheet27">
    <pageSetUpPr fitToPage="1"/>
  </sheetPr>
  <dimension ref="A1:W27"/>
  <sheetViews>
    <sheetView zoomScale="70" zoomScaleNormal="70" workbookViewId="0">
      <pane xSplit="7" ySplit="1" topLeftCell="H2" activePane="bottomRight" state="frozen"/>
      <selection activeCell="B1" sqref="B1"/>
      <selection pane="topRight" activeCell="G1" sqref="G1"/>
      <selection pane="bottomLeft" activeCell="B4" sqref="B4"/>
      <selection pane="bottomRight" activeCell="S6" sqref="S6"/>
    </sheetView>
  </sheetViews>
  <sheetFormatPr defaultRowHeight="16.5"/>
  <cols>
    <col min="1" max="1" width="31.125" style="74" customWidth="1"/>
    <col min="2" max="2" width="6" style="93" customWidth="1"/>
    <col min="3" max="3" width="22" style="82" customWidth="1"/>
    <col min="4" max="4" width="12.125" style="108" bestFit="1" customWidth="1"/>
    <col min="5" max="5" width="5.625" style="77" customWidth="1"/>
    <col min="6" max="6" width="8.875" style="77" customWidth="1"/>
    <col min="7" max="7" width="9.5" style="77" customWidth="1"/>
    <col min="8" max="13" width="5.375" style="77" customWidth="1"/>
    <col min="14" max="14" width="8.125" style="77" customWidth="1"/>
    <col min="15" max="15" width="5.375" style="77" customWidth="1"/>
    <col min="16" max="16" width="4.375" style="77" customWidth="1"/>
    <col min="17" max="17" width="19.125" style="77" bestFit="1" customWidth="1"/>
    <col min="18" max="18" width="4.375" style="77" customWidth="1"/>
    <col min="19" max="19" width="31.25" style="78" bestFit="1" customWidth="1"/>
    <col min="20" max="21" width="5.375" style="77" customWidth="1"/>
    <col min="22" max="22" width="7.5" style="77" customWidth="1"/>
    <col min="23" max="23" width="82.875" style="77" bestFit="1" customWidth="1"/>
    <col min="24" max="16384" width="9" style="74"/>
  </cols>
  <sheetData>
    <row r="1" spans="1:23" s="99" customFormat="1" ht="27">
      <c r="A1" s="96" t="s">
        <v>232</v>
      </c>
      <c r="B1" s="96" t="s">
        <v>15</v>
      </c>
      <c r="C1" s="97" t="s">
        <v>52</v>
      </c>
      <c r="D1" s="97" t="s">
        <v>54</v>
      </c>
      <c r="E1" s="83" t="s">
        <v>15</v>
      </c>
      <c r="F1" s="83" t="s">
        <v>259</v>
      </c>
      <c r="G1" s="83" t="s">
        <v>260</v>
      </c>
      <c r="H1" s="83" t="s">
        <v>6</v>
      </c>
      <c r="I1" s="83" t="s">
        <v>26</v>
      </c>
      <c r="J1" s="83" t="s">
        <v>233</v>
      </c>
      <c r="K1" s="83" t="s">
        <v>27</v>
      </c>
      <c r="L1" s="83" t="s">
        <v>29</v>
      </c>
      <c r="M1" s="83" t="s">
        <v>10</v>
      </c>
      <c r="N1" s="83" t="s">
        <v>20</v>
      </c>
      <c r="O1" s="83" t="s">
        <v>12</v>
      </c>
      <c r="P1" s="83" t="s">
        <v>788</v>
      </c>
      <c r="Q1" s="83" t="s">
        <v>21</v>
      </c>
      <c r="R1" s="83" t="s">
        <v>787</v>
      </c>
      <c r="S1" s="83" t="s">
        <v>17</v>
      </c>
      <c r="T1" s="83" t="s">
        <v>155</v>
      </c>
      <c r="U1" s="83" t="s">
        <v>243</v>
      </c>
      <c r="V1" s="83" t="s">
        <v>34</v>
      </c>
      <c r="W1" s="83" t="s">
        <v>32</v>
      </c>
    </row>
    <row r="2" spans="1:23" ht="20.25">
      <c r="A2" s="41" t="s">
        <v>642</v>
      </c>
      <c r="B2" s="85">
        <f>COUNTA(R2:R300)</f>
        <v>25</v>
      </c>
      <c r="C2" s="100" t="s">
        <v>53</v>
      </c>
      <c r="D2" s="100"/>
      <c r="E2" s="42">
        <v>0</v>
      </c>
      <c r="F2" s="101" t="str">
        <f>TEXT(HEX2DEC(G2),"000")</f>
        <v>123</v>
      </c>
      <c r="G2" s="17" t="s">
        <v>18</v>
      </c>
      <c r="H2" s="18" t="s">
        <v>18</v>
      </c>
      <c r="I2" s="18">
        <v>1</v>
      </c>
      <c r="J2" s="18">
        <v>1</v>
      </c>
      <c r="K2" s="18">
        <v>8</v>
      </c>
      <c r="L2" s="18" t="s">
        <v>644</v>
      </c>
      <c r="M2" s="18">
        <v>1</v>
      </c>
      <c r="N2" s="18" t="str">
        <f>TEXT(DEC2HEX(_xlfn.BITAND(SUM(
HEX2DEC(H2)+HEX2DEC(I2)+HEX2DEC(J2)+HEX2DEC(K2)+HEX2DEC(L2)+
HEX2DEC(M2)
),85)),"00")</f>
        <v>44</v>
      </c>
      <c r="O2" s="18" t="s">
        <v>25</v>
      </c>
      <c r="P2" s="16">
        <f t="shared" ref="P2:P26" si="0">(LEN(Q2)/2)</f>
        <v>8</v>
      </c>
      <c r="Q2" s="16" t="str">
        <f t="shared" ref="Q2:Q26" si="1">CONCATENATE(
TEXT(H2,"00"),TEXT(I2,"00"),TEXT(J2,"00"),TEXT(K2,"00"),TEXT(L2,"00"),
TEXT(M2,"00"),TEXT(N2,"00"),TEXT(O2,"00")
)</f>
        <v>7B010108C001447D</v>
      </c>
      <c r="R2" s="79">
        <v>1</v>
      </c>
      <c r="S2" s="21" t="s">
        <v>728</v>
      </c>
      <c r="T2" s="18" t="str">
        <f>TEXT(DEC2HEX(_xlfn.BITAND(SUM(
HEX2DEC(MID(S2, 1,2))+HEX2DEC(MID(S2, 4,2))+
HEX2DEC(MID(S2, 7,2))+HEX2DEC(MID(S2,10,2))+
HEX2DEC(MID(S2,13,2))+HEX2DEC(MID(S2,16,2))+
HEX2DEC(MID(S2,19,2))
),85)),"00")</f>
        <v>41</v>
      </c>
      <c r="U2" s="18">
        <f>(LEN(S2)/3)</f>
        <v>8.6666666666666661</v>
      </c>
      <c r="V2" s="20" t="s">
        <v>36</v>
      </c>
      <c r="W2" s="21" t="s">
        <v>750</v>
      </c>
    </row>
    <row r="3" spans="1:23" ht="20.25">
      <c r="A3" s="40" t="s">
        <v>5</v>
      </c>
      <c r="B3" s="157">
        <v>1</v>
      </c>
      <c r="C3" s="102" t="s">
        <v>6</v>
      </c>
      <c r="D3" s="103" t="s">
        <v>0</v>
      </c>
      <c r="E3" s="16">
        <v>1</v>
      </c>
      <c r="F3" s="101" t="str">
        <f t="shared" ref="F3:F26" si="2">TEXT(HEX2DEC(G3),"000")</f>
        <v>000</v>
      </c>
      <c r="G3" s="22">
        <v>0</v>
      </c>
      <c r="H3" s="23">
        <f>G3</f>
        <v>0</v>
      </c>
      <c r="I3" s="18">
        <v>1</v>
      </c>
      <c r="J3" s="18">
        <v>1</v>
      </c>
      <c r="K3" s="18">
        <v>8</v>
      </c>
      <c r="L3" s="18" t="s">
        <v>644</v>
      </c>
      <c r="M3" s="18">
        <v>1</v>
      </c>
      <c r="N3" s="18" t="str">
        <f t="shared" ref="N3:N20" si="3">TEXT(DEC2HEX(_xlfn.BITAND(SUM(
HEX2DEC(H3)+HEX2DEC(I3)+HEX2DEC(J3)+HEX2DEC(K3)+HEX2DEC(L3)+
HEX2DEC(M3)
),85)),"00")</f>
        <v>41</v>
      </c>
      <c r="O3" s="18" t="s">
        <v>25</v>
      </c>
      <c r="P3" s="16">
        <f t="shared" si="0"/>
        <v>8</v>
      </c>
      <c r="Q3" s="16" t="str">
        <f t="shared" si="1"/>
        <v>00010108C001417D</v>
      </c>
      <c r="R3" s="79">
        <v>2</v>
      </c>
      <c r="S3" s="21"/>
      <c r="T3" s="18" t="str">
        <f t="shared" ref="T3:T26" si="4">TEXT(DEC2HEX(_xlfn.BITAND(SUM(
HEX2DEC(MID(S3, 1,2))+HEX2DEC(MID(S3, 4,2))+
HEX2DEC(MID(S3, 7,2))+HEX2DEC(MID(S3,10,2))+
HEX2DEC(MID(S3,13,2))+HEX2DEC(MID(S3,16,2))+
HEX2DEC(MID(S3,19,2))
),85)),"00")</f>
        <v>00</v>
      </c>
      <c r="U3" s="18">
        <f t="shared" ref="U3:U26" si="5">(LEN(S3)/3)</f>
        <v>0</v>
      </c>
      <c r="V3" s="20"/>
      <c r="W3" s="21"/>
    </row>
    <row r="4" spans="1:23" ht="20.25">
      <c r="A4" s="27"/>
      <c r="B4" s="158"/>
      <c r="C4" s="165" t="s">
        <v>341</v>
      </c>
      <c r="D4" s="104"/>
      <c r="E4" s="16">
        <v>2</v>
      </c>
      <c r="F4" s="101" t="str">
        <f t="shared" si="2"/>
        <v>127</v>
      </c>
      <c r="G4" s="22" t="s">
        <v>246</v>
      </c>
      <c r="H4" s="23" t="str">
        <f t="shared" ref="H4:H5" si="6">G4</f>
        <v>7F</v>
      </c>
      <c r="I4" s="18">
        <v>1</v>
      </c>
      <c r="J4" s="18">
        <v>1</v>
      </c>
      <c r="K4" s="18">
        <v>8</v>
      </c>
      <c r="L4" s="18" t="s">
        <v>644</v>
      </c>
      <c r="M4" s="18">
        <v>1</v>
      </c>
      <c r="N4" s="18" t="str">
        <f t="shared" si="3"/>
        <v>40</v>
      </c>
      <c r="O4" s="18" t="s">
        <v>25</v>
      </c>
      <c r="P4" s="16">
        <f t="shared" si="0"/>
        <v>8</v>
      </c>
      <c r="Q4" s="16" t="str">
        <f t="shared" si="1"/>
        <v>7F010108C001407D</v>
      </c>
      <c r="R4" s="79">
        <v>3</v>
      </c>
      <c r="S4" s="21"/>
      <c r="T4" s="18" t="str">
        <f t="shared" si="4"/>
        <v>00</v>
      </c>
      <c r="U4" s="18">
        <f t="shared" si="5"/>
        <v>0</v>
      </c>
      <c r="V4" s="20"/>
      <c r="W4" s="21"/>
    </row>
    <row r="5" spans="1:23" ht="20.25">
      <c r="A5" s="45"/>
      <c r="B5" s="159"/>
      <c r="C5" s="166"/>
      <c r="D5" s="104"/>
      <c r="E5" s="16">
        <v>3</v>
      </c>
      <c r="F5" s="101" t="str">
        <f t="shared" si="2"/>
        <v>255</v>
      </c>
      <c r="G5" s="22" t="s">
        <v>22</v>
      </c>
      <c r="H5" s="23" t="str">
        <f t="shared" si="6"/>
        <v>FF</v>
      </c>
      <c r="I5" s="18">
        <v>1</v>
      </c>
      <c r="J5" s="18">
        <v>1</v>
      </c>
      <c r="K5" s="18">
        <v>8</v>
      </c>
      <c r="L5" s="18" t="s">
        <v>644</v>
      </c>
      <c r="M5" s="18">
        <v>1</v>
      </c>
      <c r="N5" s="18" t="str">
        <f t="shared" si="3"/>
        <v>40</v>
      </c>
      <c r="O5" s="18" t="s">
        <v>25</v>
      </c>
      <c r="P5" s="16">
        <f t="shared" si="0"/>
        <v>8</v>
      </c>
      <c r="Q5" s="16" t="str">
        <f t="shared" si="1"/>
        <v>FF010108C001407D</v>
      </c>
      <c r="R5" s="79">
        <v>4</v>
      </c>
      <c r="S5" s="21"/>
      <c r="T5" s="18" t="str">
        <f t="shared" si="4"/>
        <v>00</v>
      </c>
      <c r="U5" s="18">
        <f t="shared" si="5"/>
        <v>0</v>
      </c>
      <c r="V5" s="20"/>
      <c r="W5" s="21"/>
    </row>
    <row r="6" spans="1:23" ht="20.25" customHeight="1">
      <c r="A6" s="45"/>
      <c r="B6" s="157">
        <v>2</v>
      </c>
      <c r="C6" s="105" t="s">
        <v>3</v>
      </c>
      <c r="D6" s="104" t="s">
        <v>715</v>
      </c>
      <c r="E6" s="16">
        <v>1</v>
      </c>
      <c r="F6" s="101" t="str">
        <f t="shared" si="2"/>
        <v>000</v>
      </c>
      <c r="G6" s="22">
        <v>0</v>
      </c>
      <c r="H6" s="18" t="s">
        <v>18</v>
      </c>
      <c r="I6" s="23">
        <f>G6</f>
        <v>0</v>
      </c>
      <c r="J6" s="18">
        <v>1</v>
      </c>
      <c r="K6" s="18">
        <v>8</v>
      </c>
      <c r="L6" s="18" t="s">
        <v>644</v>
      </c>
      <c r="M6" s="18">
        <v>1</v>
      </c>
      <c r="N6" s="18" t="str">
        <f t="shared" si="3"/>
        <v>45</v>
      </c>
      <c r="O6" s="18" t="s">
        <v>25</v>
      </c>
      <c r="P6" s="16">
        <f t="shared" si="0"/>
        <v>8</v>
      </c>
      <c r="Q6" s="16" t="str">
        <f t="shared" si="1"/>
        <v>7B000108C001457D</v>
      </c>
      <c r="R6" s="79">
        <v>5</v>
      </c>
      <c r="S6" s="21"/>
      <c r="T6" s="18" t="str">
        <f t="shared" si="4"/>
        <v>00</v>
      </c>
      <c r="U6" s="18">
        <f t="shared" si="5"/>
        <v>0</v>
      </c>
      <c r="V6" s="20"/>
      <c r="W6" s="21"/>
    </row>
    <row r="7" spans="1:23" ht="20.25" customHeight="1">
      <c r="A7" s="89"/>
      <c r="B7" s="158"/>
      <c r="C7" s="165" t="s">
        <v>342</v>
      </c>
      <c r="D7" s="104"/>
      <c r="E7" s="16">
        <v>2</v>
      </c>
      <c r="F7" s="101" t="str">
        <f t="shared" si="2"/>
        <v>127</v>
      </c>
      <c r="G7" s="22" t="s">
        <v>246</v>
      </c>
      <c r="H7" s="18" t="s">
        <v>18</v>
      </c>
      <c r="I7" s="23" t="str">
        <f t="shared" ref="I7:I8" si="7">G7</f>
        <v>7F</v>
      </c>
      <c r="J7" s="18">
        <v>1</v>
      </c>
      <c r="K7" s="18">
        <v>8</v>
      </c>
      <c r="L7" s="18" t="s">
        <v>644</v>
      </c>
      <c r="M7" s="18">
        <v>1</v>
      </c>
      <c r="N7" s="18" t="str">
        <f t="shared" si="3"/>
        <v>44</v>
      </c>
      <c r="O7" s="18" t="s">
        <v>25</v>
      </c>
      <c r="P7" s="16">
        <f t="shared" si="0"/>
        <v>8</v>
      </c>
      <c r="Q7" s="16" t="str">
        <f t="shared" si="1"/>
        <v>7B7F0108C001447D</v>
      </c>
      <c r="R7" s="79">
        <v>6</v>
      </c>
      <c r="S7" s="21"/>
      <c r="T7" s="18" t="str">
        <f t="shared" si="4"/>
        <v>00</v>
      </c>
      <c r="U7" s="18">
        <f t="shared" si="5"/>
        <v>0</v>
      </c>
      <c r="V7" s="20"/>
      <c r="W7" s="21"/>
    </row>
    <row r="8" spans="1:23" ht="20.25" customHeight="1">
      <c r="A8" s="27"/>
      <c r="B8" s="159"/>
      <c r="C8" s="166"/>
      <c r="D8" s="104"/>
      <c r="E8" s="16">
        <v>3</v>
      </c>
      <c r="F8" s="101" t="str">
        <f t="shared" si="2"/>
        <v>255</v>
      </c>
      <c r="G8" s="22" t="s">
        <v>22</v>
      </c>
      <c r="H8" s="18" t="s">
        <v>18</v>
      </c>
      <c r="I8" s="23" t="str">
        <f t="shared" si="7"/>
        <v>FF</v>
      </c>
      <c r="J8" s="18">
        <v>1</v>
      </c>
      <c r="K8" s="18">
        <v>8</v>
      </c>
      <c r="L8" s="18" t="s">
        <v>644</v>
      </c>
      <c r="M8" s="18">
        <v>1</v>
      </c>
      <c r="N8" s="18" t="str">
        <f t="shared" si="3"/>
        <v>44</v>
      </c>
      <c r="O8" s="18" t="s">
        <v>25</v>
      </c>
      <c r="P8" s="16">
        <f t="shared" si="0"/>
        <v>8</v>
      </c>
      <c r="Q8" s="16" t="str">
        <f t="shared" si="1"/>
        <v>7BFF0108C001447D</v>
      </c>
      <c r="R8" s="79">
        <v>7</v>
      </c>
      <c r="S8" s="21"/>
      <c r="T8" s="18" t="str">
        <f t="shared" si="4"/>
        <v>00</v>
      </c>
      <c r="U8" s="18">
        <f t="shared" si="5"/>
        <v>0</v>
      </c>
      <c r="V8" s="20"/>
      <c r="W8" s="21"/>
    </row>
    <row r="9" spans="1:23" ht="20.25" customHeight="1">
      <c r="A9" s="27"/>
      <c r="B9" s="157">
        <v>3</v>
      </c>
      <c r="C9" s="105" t="s">
        <v>247</v>
      </c>
      <c r="D9" s="104" t="s">
        <v>716</v>
      </c>
      <c r="E9" s="16">
        <v>1</v>
      </c>
      <c r="F9" s="101" t="str">
        <f t="shared" si="2"/>
        <v>000</v>
      </c>
      <c r="G9" s="22">
        <v>0</v>
      </c>
      <c r="H9" s="18" t="s">
        <v>18</v>
      </c>
      <c r="I9" s="18">
        <v>1</v>
      </c>
      <c r="J9" s="23">
        <f>G9</f>
        <v>0</v>
      </c>
      <c r="K9" s="18">
        <v>8</v>
      </c>
      <c r="L9" s="18" t="s">
        <v>644</v>
      </c>
      <c r="M9" s="18">
        <v>1</v>
      </c>
      <c r="N9" s="18" t="str">
        <f t="shared" si="3"/>
        <v>45</v>
      </c>
      <c r="O9" s="18" t="s">
        <v>25</v>
      </c>
      <c r="P9" s="16">
        <f t="shared" si="0"/>
        <v>8</v>
      </c>
      <c r="Q9" s="16" t="str">
        <f t="shared" si="1"/>
        <v>7B010008C001457D</v>
      </c>
      <c r="R9" s="79">
        <v>8</v>
      </c>
      <c r="S9" s="21"/>
      <c r="T9" s="18" t="str">
        <f t="shared" si="4"/>
        <v>00</v>
      </c>
      <c r="U9" s="18">
        <f t="shared" si="5"/>
        <v>0</v>
      </c>
      <c r="V9" s="20"/>
      <c r="W9" s="21"/>
    </row>
    <row r="10" spans="1:23" ht="20.25" customHeight="1">
      <c r="A10" s="27"/>
      <c r="B10" s="158"/>
      <c r="C10" s="165" t="s">
        <v>343</v>
      </c>
      <c r="D10" s="104"/>
      <c r="E10" s="16">
        <v>2</v>
      </c>
      <c r="F10" s="101" t="str">
        <f t="shared" si="2"/>
        <v>127</v>
      </c>
      <c r="G10" s="22" t="s">
        <v>246</v>
      </c>
      <c r="H10" s="18" t="s">
        <v>18</v>
      </c>
      <c r="I10" s="18">
        <v>1</v>
      </c>
      <c r="J10" s="23" t="str">
        <f t="shared" ref="J10:J11" si="8">G10</f>
        <v>7F</v>
      </c>
      <c r="K10" s="18">
        <v>8</v>
      </c>
      <c r="L10" s="18" t="s">
        <v>644</v>
      </c>
      <c r="M10" s="18">
        <v>1</v>
      </c>
      <c r="N10" s="18" t="str">
        <f t="shared" si="3"/>
        <v>44</v>
      </c>
      <c r="O10" s="18" t="s">
        <v>25</v>
      </c>
      <c r="P10" s="16">
        <f t="shared" si="0"/>
        <v>8</v>
      </c>
      <c r="Q10" s="16" t="str">
        <f t="shared" si="1"/>
        <v>7B017F08C001447D</v>
      </c>
      <c r="R10" s="79">
        <v>9</v>
      </c>
      <c r="S10" s="21"/>
      <c r="T10" s="18" t="str">
        <f t="shared" si="4"/>
        <v>00</v>
      </c>
      <c r="U10" s="18">
        <f t="shared" si="5"/>
        <v>0</v>
      </c>
      <c r="V10" s="20"/>
      <c r="W10" s="21"/>
    </row>
    <row r="11" spans="1:23" ht="20.25" customHeight="1">
      <c r="A11" s="89"/>
      <c r="B11" s="159"/>
      <c r="C11" s="166"/>
      <c r="D11" s="104"/>
      <c r="E11" s="16">
        <v>3</v>
      </c>
      <c r="F11" s="101" t="str">
        <f t="shared" si="2"/>
        <v>255</v>
      </c>
      <c r="G11" s="22" t="s">
        <v>22</v>
      </c>
      <c r="H11" s="18" t="s">
        <v>18</v>
      </c>
      <c r="I11" s="18">
        <v>1</v>
      </c>
      <c r="J11" s="23" t="str">
        <f t="shared" si="8"/>
        <v>FF</v>
      </c>
      <c r="K11" s="18">
        <v>8</v>
      </c>
      <c r="L11" s="18" t="s">
        <v>644</v>
      </c>
      <c r="M11" s="18">
        <v>1</v>
      </c>
      <c r="N11" s="18" t="str">
        <f t="shared" si="3"/>
        <v>44</v>
      </c>
      <c r="O11" s="18" t="s">
        <v>25</v>
      </c>
      <c r="P11" s="16">
        <f t="shared" si="0"/>
        <v>8</v>
      </c>
      <c r="Q11" s="16" t="str">
        <f t="shared" si="1"/>
        <v>7B01FF08C001447D</v>
      </c>
      <c r="R11" s="79">
        <v>10</v>
      </c>
      <c r="S11" s="21"/>
      <c r="T11" s="18" t="str">
        <f t="shared" si="4"/>
        <v>00</v>
      </c>
      <c r="U11" s="18">
        <f t="shared" si="5"/>
        <v>0</v>
      </c>
      <c r="V11" s="20"/>
      <c r="W11" s="21"/>
    </row>
    <row r="12" spans="1:23" ht="20.25" customHeight="1">
      <c r="A12" s="89"/>
      <c r="B12" s="157">
        <v>4</v>
      </c>
      <c r="C12" s="105" t="s">
        <v>248</v>
      </c>
      <c r="D12" s="104" t="s">
        <v>1</v>
      </c>
      <c r="E12" s="16">
        <v>1</v>
      </c>
      <c r="F12" s="101" t="str">
        <f t="shared" si="2"/>
        <v>000</v>
      </c>
      <c r="G12" s="22">
        <v>0</v>
      </c>
      <c r="H12" s="18" t="s">
        <v>18</v>
      </c>
      <c r="I12" s="18">
        <v>1</v>
      </c>
      <c r="J12" s="18">
        <v>1</v>
      </c>
      <c r="K12" s="23">
        <f>G12</f>
        <v>0</v>
      </c>
      <c r="L12" s="18" t="s">
        <v>644</v>
      </c>
      <c r="M12" s="18">
        <v>1</v>
      </c>
      <c r="N12" s="18" t="str">
        <f t="shared" si="3"/>
        <v>14</v>
      </c>
      <c r="O12" s="18" t="s">
        <v>25</v>
      </c>
      <c r="P12" s="16">
        <f t="shared" si="0"/>
        <v>8</v>
      </c>
      <c r="Q12" s="16" t="str">
        <f t="shared" si="1"/>
        <v>7B010100C001147D</v>
      </c>
      <c r="R12" s="79">
        <v>11</v>
      </c>
      <c r="S12" s="21"/>
      <c r="T12" s="18" t="str">
        <f t="shared" si="4"/>
        <v>00</v>
      </c>
      <c r="U12" s="18">
        <f t="shared" si="5"/>
        <v>0</v>
      </c>
      <c r="V12" s="20"/>
      <c r="W12" s="21"/>
    </row>
    <row r="13" spans="1:23" ht="20.25" customHeight="1">
      <c r="A13" s="89"/>
      <c r="B13" s="158"/>
      <c r="C13" s="165" t="s">
        <v>345</v>
      </c>
      <c r="D13" s="104"/>
      <c r="E13" s="16">
        <v>2</v>
      </c>
      <c r="F13" s="101" t="str">
        <f t="shared" si="2"/>
        <v>127</v>
      </c>
      <c r="G13" s="22" t="s">
        <v>246</v>
      </c>
      <c r="H13" s="18" t="s">
        <v>18</v>
      </c>
      <c r="I13" s="18">
        <v>1</v>
      </c>
      <c r="J13" s="18">
        <v>1</v>
      </c>
      <c r="K13" s="23" t="str">
        <f t="shared" ref="K13:K14" si="9">G13</f>
        <v>7F</v>
      </c>
      <c r="L13" s="18" t="s">
        <v>644</v>
      </c>
      <c r="M13" s="18">
        <v>1</v>
      </c>
      <c r="N13" s="18" t="str">
        <f t="shared" si="3"/>
        <v>15</v>
      </c>
      <c r="O13" s="18" t="s">
        <v>25</v>
      </c>
      <c r="P13" s="16">
        <f t="shared" si="0"/>
        <v>8</v>
      </c>
      <c r="Q13" s="16" t="str">
        <f t="shared" si="1"/>
        <v>7B01017FC001157D</v>
      </c>
      <c r="R13" s="79">
        <v>12</v>
      </c>
      <c r="S13" s="21"/>
      <c r="T13" s="18" t="str">
        <f t="shared" si="4"/>
        <v>00</v>
      </c>
      <c r="U13" s="18">
        <f t="shared" si="5"/>
        <v>0</v>
      </c>
      <c r="V13" s="20"/>
      <c r="W13" s="21"/>
    </row>
    <row r="14" spans="1:23" ht="20.25" customHeight="1">
      <c r="A14" s="27"/>
      <c r="B14" s="159"/>
      <c r="C14" s="166"/>
      <c r="D14" s="104"/>
      <c r="E14" s="16">
        <v>3</v>
      </c>
      <c r="F14" s="101" t="str">
        <f t="shared" si="2"/>
        <v>255</v>
      </c>
      <c r="G14" s="22" t="s">
        <v>22</v>
      </c>
      <c r="H14" s="18" t="s">
        <v>18</v>
      </c>
      <c r="I14" s="18">
        <v>1</v>
      </c>
      <c r="J14" s="18">
        <v>1</v>
      </c>
      <c r="K14" s="23" t="str">
        <f t="shared" si="9"/>
        <v>FF</v>
      </c>
      <c r="L14" s="18" t="s">
        <v>644</v>
      </c>
      <c r="M14" s="18">
        <v>1</v>
      </c>
      <c r="N14" s="18" t="str">
        <f t="shared" si="3"/>
        <v>15</v>
      </c>
      <c r="O14" s="18" t="s">
        <v>25</v>
      </c>
      <c r="P14" s="16">
        <f t="shared" si="0"/>
        <v>8</v>
      </c>
      <c r="Q14" s="16" t="str">
        <f t="shared" si="1"/>
        <v>7B0101FFC001157D</v>
      </c>
      <c r="R14" s="79">
        <v>13</v>
      </c>
      <c r="S14" s="21"/>
      <c r="T14" s="18" t="str">
        <f t="shared" si="4"/>
        <v>00</v>
      </c>
      <c r="U14" s="18">
        <f t="shared" si="5"/>
        <v>0</v>
      </c>
      <c r="V14" s="20"/>
      <c r="W14" s="21"/>
    </row>
    <row r="15" spans="1:23" ht="20.25" customHeight="1">
      <c r="A15" s="89"/>
      <c r="B15" s="157">
        <v>5</v>
      </c>
      <c r="C15" s="105" t="s">
        <v>8</v>
      </c>
      <c r="D15" s="104" t="s">
        <v>643</v>
      </c>
      <c r="E15" s="16">
        <v>1</v>
      </c>
      <c r="F15" s="101" t="str">
        <f t="shared" si="2"/>
        <v>000</v>
      </c>
      <c r="G15" s="22">
        <v>0</v>
      </c>
      <c r="H15" s="18" t="s">
        <v>18</v>
      </c>
      <c r="I15" s="18">
        <v>1</v>
      </c>
      <c r="J15" s="18">
        <v>1</v>
      </c>
      <c r="K15" s="18">
        <v>8</v>
      </c>
      <c r="L15" s="23">
        <f>G15</f>
        <v>0</v>
      </c>
      <c r="M15" s="18">
        <v>1</v>
      </c>
      <c r="N15" s="18" t="str">
        <f t="shared" si="3"/>
        <v>04</v>
      </c>
      <c r="O15" s="18" t="s">
        <v>25</v>
      </c>
      <c r="P15" s="16">
        <f t="shared" si="0"/>
        <v>8</v>
      </c>
      <c r="Q15" s="16" t="str">
        <f t="shared" si="1"/>
        <v>7B0101080001047D</v>
      </c>
      <c r="R15" s="79">
        <v>14</v>
      </c>
      <c r="S15" s="21"/>
      <c r="T15" s="18" t="str">
        <f t="shared" si="4"/>
        <v>00</v>
      </c>
      <c r="U15" s="18">
        <f t="shared" si="5"/>
        <v>0</v>
      </c>
      <c r="V15" s="20"/>
      <c r="W15" s="21"/>
    </row>
    <row r="16" spans="1:23" ht="20.25" customHeight="1">
      <c r="A16" s="89"/>
      <c r="B16" s="158"/>
      <c r="C16" s="165" t="s">
        <v>347</v>
      </c>
      <c r="D16" s="104"/>
      <c r="E16" s="16">
        <v>2</v>
      </c>
      <c r="F16" s="101" t="str">
        <f t="shared" si="2"/>
        <v>127</v>
      </c>
      <c r="G16" s="22" t="s">
        <v>246</v>
      </c>
      <c r="H16" s="18" t="s">
        <v>18</v>
      </c>
      <c r="I16" s="18">
        <v>1</v>
      </c>
      <c r="J16" s="18">
        <v>1</v>
      </c>
      <c r="K16" s="18">
        <v>8</v>
      </c>
      <c r="L16" s="23" t="str">
        <f t="shared" ref="L16:L17" si="10">G16</f>
        <v>7F</v>
      </c>
      <c r="M16" s="18">
        <v>1</v>
      </c>
      <c r="N16" s="18" t="str">
        <f t="shared" si="3"/>
        <v>05</v>
      </c>
      <c r="O16" s="18" t="s">
        <v>25</v>
      </c>
      <c r="P16" s="16">
        <f t="shared" si="0"/>
        <v>8</v>
      </c>
      <c r="Q16" s="16" t="str">
        <f t="shared" si="1"/>
        <v>7B0101087F01057D</v>
      </c>
      <c r="R16" s="79">
        <v>15</v>
      </c>
      <c r="S16" s="21"/>
      <c r="T16" s="18" t="str">
        <f t="shared" si="4"/>
        <v>00</v>
      </c>
      <c r="U16" s="18">
        <f t="shared" si="5"/>
        <v>0</v>
      </c>
      <c r="V16" s="20"/>
      <c r="W16" s="21"/>
    </row>
    <row r="17" spans="1:23" ht="20.25" customHeight="1">
      <c r="A17" s="89"/>
      <c r="B17" s="159"/>
      <c r="C17" s="166"/>
      <c r="D17" s="104"/>
      <c r="E17" s="16">
        <v>3</v>
      </c>
      <c r="F17" s="101" t="str">
        <f t="shared" si="2"/>
        <v>255</v>
      </c>
      <c r="G17" s="22" t="s">
        <v>22</v>
      </c>
      <c r="H17" s="18" t="s">
        <v>18</v>
      </c>
      <c r="I17" s="18">
        <v>1</v>
      </c>
      <c r="J17" s="18">
        <v>1</v>
      </c>
      <c r="K17" s="18">
        <v>8</v>
      </c>
      <c r="L17" s="23" t="str">
        <f t="shared" si="10"/>
        <v>FF</v>
      </c>
      <c r="M17" s="18">
        <v>1</v>
      </c>
      <c r="N17" s="18" t="str">
        <f t="shared" si="3"/>
        <v>05</v>
      </c>
      <c r="O17" s="18" t="s">
        <v>25</v>
      </c>
      <c r="P17" s="16">
        <f t="shared" si="0"/>
        <v>8</v>
      </c>
      <c r="Q17" s="16" t="str">
        <f t="shared" si="1"/>
        <v>7B010108FF01057D</v>
      </c>
      <c r="R17" s="79">
        <v>16</v>
      </c>
      <c r="S17" s="21"/>
      <c r="T17" s="18" t="str">
        <f t="shared" si="4"/>
        <v>00</v>
      </c>
      <c r="U17" s="18">
        <f t="shared" si="5"/>
        <v>0</v>
      </c>
      <c r="V17" s="20"/>
      <c r="W17" s="21"/>
    </row>
    <row r="18" spans="1:23" ht="20.25" customHeight="1">
      <c r="A18" s="27"/>
      <c r="B18" s="157">
        <v>6</v>
      </c>
      <c r="C18" s="105" t="s">
        <v>10</v>
      </c>
      <c r="D18" s="104" t="s">
        <v>13</v>
      </c>
      <c r="E18" s="16">
        <v>1</v>
      </c>
      <c r="F18" s="101" t="str">
        <f t="shared" si="2"/>
        <v>000</v>
      </c>
      <c r="G18" s="22">
        <v>0</v>
      </c>
      <c r="H18" s="18" t="s">
        <v>18</v>
      </c>
      <c r="I18" s="18">
        <v>1</v>
      </c>
      <c r="J18" s="18">
        <v>1</v>
      </c>
      <c r="K18" s="18">
        <v>8</v>
      </c>
      <c r="L18" s="18" t="s">
        <v>644</v>
      </c>
      <c r="M18" s="23">
        <f>G18</f>
        <v>0</v>
      </c>
      <c r="N18" s="18" t="str">
        <f t="shared" si="3"/>
        <v>45</v>
      </c>
      <c r="O18" s="18" t="s">
        <v>25</v>
      </c>
      <c r="P18" s="16">
        <f t="shared" si="0"/>
        <v>8</v>
      </c>
      <c r="Q18" s="16" t="str">
        <f t="shared" si="1"/>
        <v>7B010108C000457D</v>
      </c>
      <c r="R18" s="79">
        <v>17</v>
      </c>
      <c r="S18" s="21"/>
      <c r="T18" s="18" t="str">
        <f t="shared" si="4"/>
        <v>00</v>
      </c>
      <c r="U18" s="18">
        <f t="shared" si="5"/>
        <v>0</v>
      </c>
      <c r="V18" s="20"/>
      <c r="W18" s="21"/>
    </row>
    <row r="19" spans="1:23" ht="20.25" customHeight="1">
      <c r="A19" s="27"/>
      <c r="B19" s="158"/>
      <c r="C19" s="165" t="s">
        <v>348</v>
      </c>
      <c r="D19" s="104"/>
      <c r="E19" s="16">
        <v>2</v>
      </c>
      <c r="F19" s="101" t="str">
        <f t="shared" si="2"/>
        <v>127</v>
      </c>
      <c r="G19" s="22" t="s">
        <v>246</v>
      </c>
      <c r="H19" s="18" t="s">
        <v>18</v>
      </c>
      <c r="I19" s="18">
        <v>1</v>
      </c>
      <c r="J19" s="18">
        <v>1</v>
      </c>
      <c r="K19" s="18">
        <v>8</v>
      </c>
      <c r="L19" s="18" t="s">
        <v>644</v>
      </c>
      <c r="M19" s="23" t="str">
        <f>G19</f>
        <v>7F</v>
      </c>
      <c r="N19" s="18" t="str">
        <f t="shared" si="3"/>
        <v>44</v>
      </c>
      <c r="O19" s="18" t="s">
        <v>25</v>
      </c>
      <c r="P19" s="16">
        <f t="shared" si="0"/>
        <v>8</v>
      </c>
      <c r="Q19" s="16" t="str">
        <f t="shared" si="1"/>
        <v>7B010108C07F447D</v>
      </c>
      <c r="R19" s="79">
        <v>18</v>
      </c>
      <c r="S19" s="21"/>
      <c r="T19" s="18" t="str">
        <f t="shared" si="4"/>
        <v>00</v>
      </c>
      <c r="U19" s="18">
        <f t="shared" si="5"/>
        <v>0</v>
      </c>
      <c r="V19" s="20"/>
      <c r="W19" s="21"/>
    </row>
    <row r="20" spans="1:23" ht="20.25" customHeight="1">
      <c r="A20" s="27"/>
      <c r="B20" s="159"/>
      <c r="C20" s="166"/>
      <c r="D20" s="104"/>
      <c r="E20" s="16">
        <v>3</v>
      </c>
      <c r="F20" s="101" t="str">
        <f t="shared" si="2"/>
        <v>255</v>
      </c>
      <c r="G20" s="22" t="s">
        <v>22</v>
      </c>
      <c r="H20" s="18" t="s">
        <v>18</v>
      </c>
      <c r="I20" s="18">
        <v>1</v>
      </c>
      <c r="J20" s="18">
        <v>1</v>
      </c>
      <c r="K20" s="18">
        <v>8</v>
      </c>
      <c r="L20" s="18" t="s">
        <v>644</v>
      </c>
      <c r="M20" s="23" t="str">
        <f>G20</f>
        <v>FF</v>
      </c>
      <c r="N20" s="18" t="str">
        <f t="shared" si="3"/>
        <v>44</v>
      </c>
      <c r="O20" s="18" t="s">
        <v>25</v>
      </c>
      <c r="P20" s="16">
        <f t="shared" si="0"/>
        <v>8</v>
      </c>
      <c r="Q20" s="16" t="str">
        <f t="shared" si="1"/>
        <v>7B010108C0FF447D</v>
      </c>
      <c r="R20" s="79">
        <v>19</v>
      </c>
      <c r="S20" s="21"/>
      <c r="T20" s="18" t="str">
        <f t="shared" si="4"/>
        <v>00</v>
      </c>
      <c r="U20" s="18">
        <f t="shared" si="5"/>
        <v>0</v>
      </c>
      <c r="V20" s="20"/>
      <c r="W20" s="21"/>
    </row>
    <row r="21" spans="1:23" ht="20.25" customHeight="1">
      <c r="A21" s="27"/>
      <c r="B21" s="157">
        <v>14</v>
      </c>
      <c r="C21" s="105" t="s">
        <v>258</v>
      </c>
      <c r="D21" s="104" t="s">
        <v>720</v>
      </c>
      <c r="E21" s="16">
        <v>1</v>
      </c>
      <c r="F21" s="101" t="str">
        <f t="shared" si="2"/>
        <v>000</v>
      </c>
      <c r="G21" s="22">
        <v>0</v>
      </c>
      <c r="H21" s="18" t="s">
        <v>18</v>
      </c>
      <c r="I21" s="18">
        <v>1</v>
      </c>
      <c r="J21" s="18">
        <v>1</v>
      </c>
      <c r="K21" s="18">
        <v>8</v>
      </c>
      <c r="L21" s="18" t="s">
        <v>644</v>
      </c>
      <c r="M21" s="18">
        <v>1</v>
      </c>
      <c r="N21" s="23">
        <f>G21</f>
        <v>0</v>
      </c>
      <c r="O21" s="18" t="s">
        <v>25</v>
      </c>
      <c r="P21" s="16">
        <f t="shared" si="0"/>
        <v>8</v>
      </c>
      <c r="Q21" s="16" t="str">
        <f t="shared" si="1"/>
        <v>7B010108C001007D</v>
      </c>
      <c r="R21" s="79">
        <v>20</v>
      </c>
      <c r="S21" s="21"/>
      <c r="T21" s="18" t="str">
        <f t="shared" si="4"/>
        <v>00</v>
      </c>
      <c r="U21" s="18">
        <f t="shared" si="5"/>
        <v>0</v>
      </c>
      <c r="V21" s="20"/>
      <c r="W21" s="21"/>
    </row>
    <row r="22" spans="1:23" ht="20.25" customHeight="1">
      <c r="A22" s="27"/>
      <c r="B22" s="158"/>
      <c r="C22" s="163" t="s">
        <v>721</v>
      </c>
      <c r="D22" s="104"/>
      <c r="E22" s="16">
        <v>2</v>
      </c>
      <c r="F22" s="101" t="str">
        <f t="shared" si="2"/>
        <v>127</v>
      </c>
      <c r="G22" s="22" t="s">
        <v>246</v>
      </c>
      <c r="H22" s="18" t="s">
        <v>18</v>
      </c>
      <c r="I22" s="18">
        <v>1</v>
      </c>
      <c r="J22" s="18">
        <v>1</v>
      </c>
      <c r="K22" s="18">
        <v>8</v>
      </c>
      <c r="L22" s="18" t="s">
        <v>644</v>
      </c>
      <c r="M22" s="18">
        <v>1</v>
      </c>
      <c r="N22" s="23" t="str">
        <f>G22</f>
        <v>7F</v>
      </c>
      <c r="O22" s="18" t="s">
        <v>25</v>
      </c>
      <c r="P22" s="16">
        <f t="shared" si="0"/>
        <v>8</v>
      </c>
      <c r="Q22" s="16" t="str">
        <f t="shared" si="1"/>
        <v>7B010108C0017F7D</v>
      </c>
      <c r="R22" s="79">
        <v>21</v>
      </c>
      <c r="S22" s="21"/>
      <c r="T22" s="18" t="str">
        <f t="shared" si="4"/>
        <v>00</v>
      </c>
      <c r="U22" s="18">
        <f t="shared" si="5"/>
        <v>0</v>
      </c>
      <c r="V22" s="20"/>
      <c r="W22" s="21"/>
    </row>
    <row r="23" spans="1:23" ht="20.25" customHeight="1">
      <c r="A23" s="27"/>
      <c r="B23" s="159"/>
      <c r="C23" s="164"/>
      <c r="D23" s="104"/>
      <c r="E23" s="16">
        <v>3</v>
      </c>
      <c r="F23" s="101" t="str">
        <f t="shared" si="2"/>
        <v>255</v>
      </c>
      <c r="G23" s="22" t="s">
        <v>22</v>
      </c>
      <c r="H23" s="18" t="s">
        <v>18</v>
      </c>
      <c r="I23" s="18">
        <v>1</v>
      </c>
      <c r="J23" s="18">
        <v>1</v>
      </c>
      <c r="K23" s="18">
        <v>8</v>
      </c>
      <c r="L23" s="18" t="s">
        <v>644</v>
      </c>
      <c r="M23" s="18">
        <v>1</v>
      </c>
      <c r="N23" s="23" t="str">
        <f>G23</f>
        <v>FF</v>
      </c>
      <c r="O23" s="18" t="s">
        <v>25</v>
      </c>
      <c r="P23" s="16">
        <f t="shared" si="0"/>
        <v>8</v>
      </c>
      <c r="Q23" s="16" t="str">
        <f t="shared" si="1"/>
        <v>7B010108C001FF7D</v>
      </c>
      <c r="R23" s="79">
        <v>22</v>
      </c>
      <c r="S23" s="21"/>
      <c r="T23" s="18" t="str">
        <f t="shared" si="4"/>
        <v>00</v>
      </c>
      <c r="U23" s="18">
        <f t="shared" si="5"/>
        <v>0</v>
      </c>
      <c r="V23" s="20"/>
      <c r="W23" s="21"/>
    </row>
    <row r="24" spans="1:23" ht="20.25" customHeight="1">
      <c r="A24" s="27"/>
      <c r="B24" s="157">
        <v>15</v>
      </c>
      <c r="C24" s="105" t="s">
        <v>12</v>
      </c>
      <c r="D24" s="104" t="s">
        <v>2</v>
      </c>
      <c r="E24" s="16">
        <v>1</v>
      </c>
      <c r="F24" s="101" t="str">
        <f t="shared" si="2"/>
        <v>000</v>
      </c>
      <c r="G24" s="22">
        <v>0</v>
      </c>
      <c r="H24" s="18" t="s">
        <v>18</v>
      </c>
      <c r="I24" s="18">
        <v>1</v>
      </c>
      <c r="J24" s="18">
        <v>1</v>
      </c>
      <c r="K24" s="18">
        <v>8</v>
      </c>
      <c r="L24" s="18" t="s">
        <v>644</v>
      </c>
      <c r="M24" s="18">
        <v>1</v>
      </c>
      <c r="N24" s="18" t="str">
        <f t="shared" ref="N24:N26" si="11">TEXT(DEC2HEX(_xlfn.BITAND(SUM(
HEX2DEC(H24)+HEX2DEC(I24)+HEX2DEC(J24)+HEX2DEC(K24)+HEX2DEC(L24)+
HEX2DEC(M24)
),85)),"00")</f>
        <v>44</v>
      </c>
      <c r="O24" s="23">
        <f>G24</f>
        <v>0</v>
      </c>
      <c r="P24" s="16">
        <f t="shared" si="0"/>
        <v>8</v>
      </c>
      <c r="Q24" s="16" t="str">
        <f t="shared" si="1"/>
        <v>7B010108C0014400</v>
      </c>
      <c r="R24" s="79">
        <v>23</v>
      </c>
      <c r="S24" s="21"/>
      <c r="T24" s="18" t="str">
        <f t="shared" si="4"/>
        <v>00</v>
      </c>
      <c r="U24" s="18">
        <f t="shared" si="5"/>
        <v>0</v>
      </c>
      <c r="V24" s="20"/>
      <c r="W24" s="21"/>
    </row>
    <row r="25" spans="1:23" ht="20.25" customHeight="1">
      <c r="A25" s="27"/>
      <c r="B25" s="158"/>
      <c r="C25" s="167" t="s">
        <v>383</v>
      </c>
      <c r="D25" s="104"/>
      <c r="E25" s="16">
        <v>2</v>
      </c>
      <c r="F25" s="101" t="str">
        <f t="shared" si="2"/>
        <v>127</v>
      </c>
      <c r="G25" s="22" t="s">
        <v>246</v>
      </c>
      <c r="H25" s="18" t="s">
        <v>18</v>
      </c>
      <c r="I25" s="18">
        <v>1</v>
      </c>
      <c r="J25" s="18">
        <v>1</v>
      </c>
      <c r="K25" s="18">
        <v>8</v>
      </c>
      <c r="L25" s="18" t="s">
        <v>644</v>
      </c>
      <c r="M25" s="18">
        <v>1</v>
      </c>
      <c r="N25" s="18" t="str">
        <f t="shared" si="11"/>
        <v>44</v>
      </c>
      <c r="O25" s="23" t="str">
        <f t="shared" ref="O25:O26" si="12">G25</f>
        <v>7F</v>
      </c>
      <c r="P25" s="16">
        <f t="shared" si="0"/>
        <v>8</v>
      </c>
      <c r="Q25" s="16" t="str">
        <f t="shared" si="1"/>
        <v>7B010108C001447F</v>
      </c>
      <c r="R25" s="79">
        <v>24</v>
      </c>
      <c r="S25" s="21"/>
      <c r="T25" s="18" t="str">
        <f t="shared" si="4"/>
        <v>00</v>
      </c>
      <c r="U25" s="18">
        <f t="shared" si="5"/>
        <v>0</v>
      </c>
      <c r="V25" s="20"/>
      <c r="W25" s="21"/>
    </row>
    <row r="26" spans="1:23" ht="20.25" customHeight="1">
      <c r="A26" s="27"/>
      <c r="B26" s="159"/>
      <c r="C26" s="168"/>
      <c r="D26" s="104"/>
      <c r="E26" s="16">
        <v>3</v>
      </c>
      <c r="F26" s="101" t="str">
        <f t="shared" si="2"/>
        <v>255</v>
      </c>
      <c r="G26" s="22" t="s">
        <v>22</v>
      </c>
      <c r="H26" s="18" t="s">
        <v>18</v>
      </c>
      <c r="I26" s="18">
        <v>1</v>
      </c>
      <c r="J26" s="18">
        <v>1</v>
      </c>
      <c r="K26" s="18">
        <v>8</v>
      </c>
      <c r="L26" s="18" t="s">
        <v>644</v>
      </c>
      <c r="M26" s="18">
        <v>1</v>
      </c>
      <c r="N26" s="18" t="str">
        <f t="shared" si="11"/>
        <v>44</v>
      </c>
      <c r="O26" s="23" t="str">
        <f t="shared" si="12"/>
        <v>FF</v>
      </c>
      <c r="P26" s="16">
        <f t="shared" si="0"/>
        <v>8</v>
      </c>
      <c r="Q26" s="16" t="str">
        <f t="shared" si="1"/>
        <v>7B010108C00144FF</v>
      </c>
      <c r="R26" s="79">
        <v>25</v>
      </c>
      <c r="S26" s="21"/>
      <c r="T26" s="18" t="str">
        <f t="shared" si="4"/>
        <v>00</v>
      </c>
      <c r="U26" s="18">
        <f t="shared" si="5"/>
        <v>0</v>
      </c>
      <c r="V26" s="20"/>
      <c r="W26" s="21"/>
    </row>
    <row r="27" spans="1:23">
      <c r="A27" s="71"/>
      <c r="B27" s="91"/>
      <c r="C27" s="106"/>
      <c r="D27" s="107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5"/>
      <c r="T27" s="76"/>
      <c r="U27" s="76"/>
      <c r="V27" s="76"/>
      <c r="W27" s="75"/>
    </row>
  </sheetData>
  <sheetProtection algorithmName="SHA-512" hashValue="BiHCU4KV9aQej2BKqG2jPUP5ZVnJCiw/DkQRQEO12QyRpmGPj5e9OFDdYSgKGRh6ZcuJ1lc5COP2XFl6dzCkOg==" saltValue="QNW5hYtiDkjU6IZBwoEUTQ==" spinCount="100000" sheet="1" objects="1" scenarios="1"/>
  <mergeCells count="16">
    <mergeCell ref="B3:B5"/>
    <mergeCell ref="C4:C5"/>
    <mergeCell ref="B6:B8"/>
    <mergeCell ref="C7:C8"/>
    <mergeCell ref="B9:B11"/>
    <mergeCell ref="C10:C11"/>
    <mergeCell ref="B21:B23"/>
    <mergeCell ref="C22:C23"/>
    <mergeCell ref="B24:B26"/>
    <mergeCell ref="C25:C26"/>
    <mergeCell ref="B12:B14"/>
    <mergeCell ref="C13:C14"/>
    <mergeCell ref="B15:B17"/>
    <mergeCell ref="C16:C17"/>
    <mergeCell ref="B18:B20"/>
    <mergeCell ref="C19:C20"/>
  </mergeCells>
  <phoneticPr fontId="1" type="noConversion"/>
  <conditionalFormatting sqref="R2:R26">
    <cfRule type="duplicateValues" dxfId="5" priority="1"/>
  </conditionalFormatting>
  <dataValidations disablePrompts="1" count="2">
    <dataValidation type="list" allowBlank="1" showInputMessage="1" showErrorMessage="1" sqref="V2:V26" xr:uid="{932150C7-CC2F-4E23-A57F-5711BE8AAFAE}">
      <formula1>Res</formula1>
    </dataValidation>
    <dataValidation type="whole" allowBlank="1" showInputMessage="1" showErrorMessage="1" sqref="R2:R26" xr:uid="{3572B7CD-DF2A-4504-BAC3-49F93BD79631}">
      <formula1>1</formula1>
      <formula2>300</formula2>
    </dataValidation>
  </dataValidations>
  <pageMargins left="0.17" right="0.17" top="0.41" bottom="0.41" header="0.3" footer="0.3"/>
  <pageSetup paperSize="9" scale="25" fitToHeight="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4BE3E-0D67-468D-97C4-79E0DC132935}">
  <sheetPr codeName="Sheet28">
    <pageSetUpPr fitToPage="1"/>
  </sheetPr>
  <dimension ref="A1:W27"/>
  <sheetViews>
    <sheetView zoomScale="70" zoomScaleNormal="70" workbookViewId="0">
      <pane xSplit="7" ySplit="1" topLeftCell="H2" activePane="bottomRight" state="frozen"/>
      <selection activeCell="B1" sqref="B1"/>
      <selection pane="topRight" activeCell="G1" sqref="G1"/>
      <selection pane="bottomLeft" activeCell="B4" sqref="B4"/>
      <selection pane="bottomRight" activeCell="S20" sqref="S20"/>
    </sheetView>
  </sheetViews>
  <sheetFormatPr defaultRowHeight="16.5"/>
  <cols>
    <col min="1" max="1" width="31.125" style="74" customWidth="1"/>
    <col min="2" max="2" width="6" style="93" customWidth="1"/>
    <col min="3" max="3" width="22" style="82" customWidth="1"/>
    <col min="4" max="4" width="12.125" style="108" bestFit="1" customWidth="1"/>
    <col min="5" max="5" width="5.625" style="77" customWidth="1"/>
    <col min="6" max="6" width="8.875" style="77" customWidth="1"/>
    <col min="7" max="7" width="9.5" style="77" customWidth="1"/>
    <col min="8" max="13" width="5.375" style="77" customWidth="1"/>
    <col min="14" max="14" width="8.125" style="77" customWidth="1"/>
    <col min="15" max="16" width="5.375" style="77" customWidth="1"/>
    <col min="17" max="17" width="20.625" style="77" bestFit="1" customWidth="1"/>
    <col min="18" max="18" width="5.375" style="94" customWidth="1"/>
    <col min="19" max="19" width="96.125" style="78" customWidth="1"/>
    <col min="20" max="21" width="5.375" style="77" customWidth="1"/>
    <col min="22" max="22" width="7.5" style="77" customWidth="1"/>
    <col min="23" max="23" width="82.875" style="77" bestFit="1" customWidth="1"/>
    <col min="24" max="16384" width="9" style="74"/>
  </cols>
  <sheetData>
    <row r="1" spans="1:23" s="99" customFormat="1" ht="27">
      <c r="A1" s="96" t="s">
        <v>232</v>
      </c>
      <c r="B1" s="96" t="s">
        <v>15</v>
      </c>
      <c r="C1" s="97" t="s">
        <v>52</v>
      </c>
      <c r="D1" s="97" t="s">
        <v>54</v>
      </c>
      <c r="E1" s="83" t="s">
        <v>15</v>
      </c>
      <c r="F1" s="83" t="s">
        <v>259</v>
      </c>
      <c r="G1" s="83" t="s">
        <v>260</v>
      </c>
      <c r="H1" s="83" t="s">
        <v>6</v>
      </c>
      <c r="I1" s="83" t="s">
        <v>26</v>
      </c>
      <c r="J1" s="83" t="s">
        <v>233</v>
      </c>
      <c r="K1" s="83" t="s">
        <v>27</v>
      </c>
      <c r="L1" s="83" t="s">
        <v>29</v>
      </c>
      <c r="M1" s="83" t="s">
        <v>10</v>
      </c>
      <c r="N1" s="83" t="s">
        <v>20</v>
      </c>
      <c r="O1" s="83" t="s">
        <v>12</v>
      </c>
      <c r="P1" s="83" t="s">
        <v>713</v>
      </c>
      <c r="Q1" s="83" t="s">
        <v>21</v>
      </c>
      <c r="R1" s="98" t="s">
        <v>787</v>
      </c>
      <c r="S1" s="83" t="s">
        <v>17</v>
      </c>
      <c r="T1" s="83" t="s">
        <v>678</v>
      </c>
      <c r="U1" s="83" t="s">
        <v>243</v>
      </c>
      <c r="V1" s="83" t="s">
        <v>34</v>
      </c>
      <c r="W1" s="83" t="s">
        <v>32</v>
      </c>
    </row>
    <row r="2" spans="1:23" ht="66">
      <c r="A2" s="41" t="s">
        <v>645</v>
      </c>
      <c r="B2" s="85">
        <f>COUNTA(R2:R300)</f>
        <v>25</v>
      </c>
      <c r="C2" s="100" t="s">
        <v>53</v>
      </c>
      <c r="D2" s="100"/>
      <c r="E2" s="42">
        <v>0</v>
      </c>
      <c r="F2" s="101" t="str">
        <f>TEXT(HEX2DEC(G2),"000")</f>
        <v>123</v>
      </c>
      <c r="G2" s="17" t="s">
        <v>18</v>
      </c>
      <c r="H2" s="18" t="s">
        <v>18</v>
      </c>
      <c r="I2" s="18">
        <v>1</v>
      </c>
      <c r="J2" s="18">
        <v>1</v>
      </c>
      <c r="K2" s="18">
        <v>8</v>
      </c>
      <c r="L2" s="18" t="s">
        <v>647</v>
      </c>
      <c r="M2" s="18">
        <v>1</v>
      </c>
      <c r="N2" s="18" t="str">
        <f>TEXT(DEC2HEX(_xlfn.BITAND(SUM(
HEX2DEC(H2)+HEX2DEC(I2)+HEX2DEC(J2)+HEX2DEC(K2)+HEX2DEC(L2)+
HEX2DEC(M2)
),85)),"00")</f>
        <v>45</v>
      </c>
      <c r="O2" s="18" t="s">
        <v>25</v>
      </c>
      <c r="P2" s="18">
        <f t="shared" ref="P2:P26" si="0">(LEN(Q2)/2)</f>
        <v>8</v>
      </c>
      <c r="Q2" s="16" t="str">
        <f>CONCATENATE(
TEXT(H2,"00"),TEXT(I2,"00"),TEXT(J2,"00"),TEXT(K2,"00"),TEXT(L2,"00"),
TEXT(M2,"00"),TEXT(N2,"00"),TEXT(O2,"00")
)</f>
        <v>7B010108C101457D</v>
      </c>
      <c r="R2" s="95">
        <v>1</v>
      </c>
      <c r="S2" s="21" t="s">
        <v>724</v>
      </c>
      <c r="T2" s="18" t="str">
        <f>TEXT(DEC2HEX(_xlfn.BITAND(SUM(
HEX2DEC(MID(S2, 1,2))+HEX2DEC(MID(S2, 4,2))+HEX2DEC(MID(S2, 7,2))+HEX2DEC(MID(S2,10,2))+HEX2DEC(MID(S2,13,2))+
HEX2DEC(MID(S2,16,2))+HEX2DEC(MID(S2,19,2))+HEX2DEC(MID(S2,22,2))+HEX2DEC(MID(S2,25,2))+HEX2DEC(MID(S2,28,2))+
HEX2DEC(MID(S2,31,2))+HEX2DEC(MID(S2,34,2))+HEX2DEC(MID(S2,37,2))+HEX2DEC(MID(S2,40,2))+HEX2DEC(MID(S2,43,2))+
HEX2DEC(MID(S2,46,2))+HEX2DEC(MID(S2,49,2))+HEX2DEC(MID(S2,52,2))+HEX2DEC(MID(S2,55,2))+HEX2DEC(MID(S2,58,2))+
HEX2DEC(MID(S2,61,2))+HEX2DEC(MID(S2,64,2))+HEX2DEC(MID(S2,67,2))+HEX2DEC(MID(S2,70,2))+HEX2DEC(MID(S2,73,2))+
HEX2DEC(MID(S2,76,2))+HEX2DEC(MID(S2,79,2))+HEX2DEC(MID(S2,82,2))+HEX2DEC(MID(S2,85,2))+HEX2DEC(MID(S2,88,2))+
HEX2DEC(MID(S2,91,2))+HEX2DEC(MID(S2,94,2))+HEX2DEC(MID(S2,97,2))+HEX2DEC(MID(S2,100,2))+HEX2DEC(MID(S2,103,2))+
HEX2DEC(MID(S2,106,2))+HEX2DEC(MID(S2,109,2))+HEX2DEC(MID(S2,112,2))+HEX2DEC(MID(S2,115,2))+HEX2DEC(MID(S2,118,2))+
HEX2DEC(MID(S2,121,2))+HEX2DEC(MID(S2,124,2))+HEX2DEC(MID(S2,127,2))+HEX2DEC(MID(S2,130,2))+HEX2DEC(MID(S2,133,2))+
HEX2DEC(MID(S2,136,2))+HEX2DEC(MID(S2,139,2))+HEX2DEC(MID(S2,142,2))+HEX2DEC(MID(S2,145,2))+HEX2DEC(MID(S2,148,2))+
HEX2DEC(MID(S2,151,2))+HEX2DEC(MID(S2,154,2))+HEX2DEC(MID(S2,157,2))+HEX2DEC(MID(S2,160,2))+HEX2DEC(MID(S2,163,2))+
HEX2DEC(MID(S2,166,2))+HEX2DEC(MID(S2,169,2))+HEX2DEC(MID(S2,172,2))+HEX2DEC(MID(S2,175,2))+HEX2DEC(MID(S2,178,2))+
HEX2DEC(MID(S2,181,2))+HEX2DEC(MID(S2,184,2))+HEX2DEC(MID(S2,187,2))+HEX2DEC(MID(S2,190,2))+HEX2DEC(MID(S2,193,2))+
HEX2DEC(MID(S2,196,2))+HEX2DEC(MID(S2,199,2))+HEX2DEC(MID(S2,202,2))+HEX2DEC(MID(S2,205,2))+HEX2DEC(MID(S2,208,2))+
HEX2DEC(MID(S2,211,2))+HEX2DEC(MID(S2,214,2))+HEX2DEC(MID(S2,217,2))+HEX2DEC(MID(S2,220,2))+HEX2DEC(MID(S2,223,2))+
HEX2DEC(MID(S2,226,2))+HEX2DEC(MID(S2,229,2))+HEX2DEC(MID(S2,232,2))+HEX2DEC(MID(S2,235,2))+HEX2DEC(MID(S2,238,2))+
HEX2DEC(MID(S2,241,2))+HEX2DEC(MID(S2,244,2))+HEX2DEC(MID(S2,247,2))+HEX2DEC(MID(S2,250,2))+HEX2DEC(MID(S2,253,2))+
HEX2DEC(MID(S2,256,2))+HEX2DEC(MID(S2,259,2))+HEX2DEC(MID(S2,262,2))+HEX2DEC(MID(S2,265,2))+HEX2DEC(MID(S2,268,2))+
HEX2DEC(MID(S2,271,2))+HEX2DEC(MID(S2,274,2))+HEX2DEC(MID(S2,277,2))+HEX2DEC(MID(S2,280,2))+HEX2DEC(MID(S2,283,2))+
HEX2DEC(MID(S2,286,2))+HEX2DEC(MID(S2,289,2))+HEX2DEC(MID(S2,292,2))+HEX2DEC(MID(S2,295,2))+HEX2DEC(MID(S2,298,2))+
HEX2DEC(MID(S2,301,2))+HEX2DEC(MID(S2,304,2))+HEX2DEC(MID(S2,307,2))+HEX2DEC(MID(S2,310,2))+HEX2DEC(MID(S2,313,2))+
HEX2DEC(MID(S2,316,2))+HEX2DEC(MID(S2,319,2))+HEX2DEC(MID(S2,322,2))+HEX2DEC(MID(S2,325,2))+HEX2DEC(MID(S2,328,2))+
HEX2DEC(MID(S2,331,2))+HEX2DEC(MID(S2,334,2))+HEX2DEC(MID(S2,337,2))+HEX2DEC(MID(S2,340,2))+HEX2DEC(MID(S2,343,2))+
HEX2DEC(MID(S2,346,2))+HEX2DEC(MID(S2,349,2))+HEX2DEC(MID(S2,352,2))+HEX2DEC(MID(S2,355,2))+HEX2DEC(MID(S2,358,2))+
HEX2DEC(MID(S2,361,2))+HEX2DEC(MID(S2,364,2))
),85)),"00")</f>
        <v>10</v>
      </c>
      <c r="U2" s="18">
        <f>(LEN(S2)/3)</f>
        <v>123.66666666666667</v>
      </c>
      <c r="V2" s="20" t="s">
        <v>36</v>
      </c>
      <c r="W2" s="21" t="s">
        <v>750</v>
      </c>
    </row>
    <row r="3" spans="1:23" ht="20.25">
      <c r="A3" s="40" t="s">
        <v>5</v>
      </c>
      <c r="B3" s="157">
        <v>0</v>
      </c>
      <c r="C3" s="102" t="s">
        <v>6</v>
      </c>
      <c r="D3" s="103" t="s">
        <v>0</v>
      </c>
      <c r="E3" s="16">
        <v>1</v>
      </c>
      <c r="F3" s="101" t="str">
        <f t="shared" ref="F3:F26" si="1">TEXT(HEX2DEC(G3),"000")</f>
        <v>000</v>
      </c>
      <c r="G3" s="22">
        <v>0</v>
      </c>
      <c r="H3" s="23">
        <f>G3</f>
        <v>0</v>
      </c>
      <c r="I3" s="18">
        <v>1</v>
      </c>
      <c r="J3" s="18">
        <v>1</v>
      </c>
      <c r="K3" s="18">
        <v>8</v>
      </c>
      <c r="L3" s="18" t="s">
        <v>647</v>
      </c>
      <c r="M3" s="18">
        <v>1</v>
      </c>
      <c r="N3" s="18" t="str">
        <f t="shared" ref="N3:N20" si="2">TEXT(DEC2HEX(_xlfn.BITAND(SUM(
HEX2DEC(H3)+HEX2DEC(I3)+HEX2DEC(J3)+HEX2DEC(K3)+HEX2DEC(L3)+
HEX2DEC(M3)
),85)),"00")</f>
        <v>44</v>
      </c>
      <c r="O3" s="18" t="s">
        <v>25</v>
      </c>
      <c r="P3" s="18">
        <f t="shared" si="0"/>
        <v>8</v>
      </c>
      <c r="Q3" s="16" t="str">
        <f t="shared" ref="Q3:Q26" si="3">CONCATENATE(
TEXT(H3,"00"),TEXT(I3,"00"),TEXT(J3,"00"),TEXT(K3,"00"),TEXT(L3,"00"),
TEXT(M3,"00"),TEXT(N3,"00"),TEXT(O3,"00")
)</f>
        <v>00010108C101447D</v>
      </c>
      <c r="R3" s="95">
        <v>2</v>
      </c>
      <c r="S3" s="21"/>
      <c r="T3" s="18" t="str">
        <f t="shared" ref="T3:T26" si="4">TEXT(DEC2HEX(_xlfn.BITAND(SUM(
HEX2DEC(MID(S3, 1,2))+HEX2DEC(MID(S3, 4,2))+HEX2DEC(MID(S3, 7,2))+HEX2DEC(MID(S3,10,2))+HEX2DEC(MID(S3,13,2))+
HEX2DEC(MID(S3,16,2))+HEX2DEC(MID(S3,19,2))+HEX2DEC(MID(S3,22,2))+HEX2DEC(MID(S3,25,2))+HEX2DEC(MID(S3,28,2))+
HEX2DEC(MID(S3,31,2))+HEX2DEC(MID(S3,34,2))+HEX2DEC(MID(S3,37,2))+HEX2DEC(MID(S3,40,2))+HEX2DEC(MID(S3,43,2))+
HEX2DEC(MID(S3,46,2))+HEX2DEC(MID(S3,49,2))+HEX2DEC(MID(S3,52,2))+HEX2DEC(MID(S3,55,2))+HEX2DEC(MID(S3,58,2))+
HEX2DEC(MID(S3,61,2))+HEX2DEC(MID(S3,64,2))+HEX2DEC(MID(S3,67,2))+HEX2DEC(MID(S3,70,2))+HEX2DEC(MID(S3,73,2))+
HEX2DEC(MID(S3,76,2))+HEX2DEC(MID(S3,79,2))+HEX2DEC(MID(S3,82,2))+HEX2DEC(MID(S3,85,2))+HEX2DEC(MID(S3,88,2))+
HEX2DEC(MID(S3,91,2))+HEX2DEC(MID(S3,94,2))+HEX2DEC(MID(S3,97,2))+HEX2DEC(MID(S3,100,2))+HEX2DEC(MID(S3,103,2))+
HEX2DEC(MID(S3,106,2))+HEX2DEC(MID(S3,109,2))+HEX2DEC(MID(S3,112,2))+HEX2DEC(MID(S3,115,2))+HEX2DEC(MID(S3,118,2))+
HEX2DEC(MID(S3,121,2))+HEX2DEC(MID(S3,124,2))+HEX2DEC(MID(S3,127,2))+HEX2DEC(MID(S3,130,2))+HEX2DEC(MID(S3,133,2))+
HEX2DEC(MID(S3,136,2))+HEX2DEC(MID(S3,139,2))+HEX2DEC(MID(S3,142,2))+HEX2DEC(MID(S3,145,2))+HEX2DEC(MID(S3,148,2))+
HEX2DEC(MID(S3,151,2))+HEX2DEC(MID(S3,154,2))+HEX2DEC(MID(S3,157,2))+HEX2DEC(MID(S3,160,2))+HEX2DEC(MID(S3,163,2))+
HEX2DEC(MID(S3,166,2))+HEX2DEC(MID(S3,169,2))+HEX2DEC(MID(S3,172,2))+HEX2DEC(MID(S3,175,2))+HEX2DEC(MID(S3,178,2))+
HEX2DEC(MID(S3,181,2))+HEX2DEC(MID(S3,184,2))+HEX2DEC(MID(S3,187,2))+HEX2DEC(MID(S3,190,2))+HEX2DEC(MID(S3,193,2))+
HEX2DEC(MID(S3,196,2))+HEX2DEC(MID(S3,199,2))+HEX2DEC(MID(S3,202,2))+HEX2DEC(MID(S3,205,2))+HEX2DEC(MID(S3,208,2))+
HEX2DEC(MID(S3,211,2))+HEX2DEC(MID(S3,214,2))+HEX2DEC(MID(S3,217,2))+HEX2DEC(MID(S3,220,2))+HEX2DEC(MID(S3,223,2))+
HEX2DEC(MID(S3,226,2))+HEX2DEC(MID(S3,229,2))+HEX2DEC(MID(S3,232,2))+HEX2DEC(MID(S3,235,2))+HEX2DEC(MID(S3,238,2))+
HEX2DEC(MID(S3,241,2))+HEX2DEC(MID(S3,244,2))+HEX2DEC(MID(S3,247,2))+HEX2DEC(MID(S3,250,2))+HEX2DEC(MID(S3,253,2))+
HEX2DEC(MID(S3,256,2))+HEX2DEC(MID(S3,259,2))+HEX2DEC(MID(S3,262,2))+HEX2DEC(MID(S3,265,2))+HEX2DEC(MID(S3,268,2))+
HEX2DEC(MID(S3,271,2))+HEX2DEC(MID(S3,274,2))+HEX2DEC(MID(S3,277,2))+HEX2DEC(MID(S3,280,2))+HEX2DEC(MID(S3,283,2))+
HEX2DEC(MID(S3,286,2))+HEX2DEC(MID(S3,289,2))+HEX2DEC(MID(S3,292,2))+HEX2DEC(MID(S3,295,2))+HEX2DEC(MID(S3,298,2))+
HEX2DEC(MID(S3,301,2))+HEX2DEC(MID(S3,304,2))+HEX2DEC(MID(S3,307,2))+HEX2DEC(MID(S3,310,2))+HEX2DEC(MID(S3,313,2))+
HEX2DEC(MID(S3,316,2))+HEX2DEC(MID(S3,319,2))+HEX2DEC(MID(S3,322,2))+HEX2DEC(MID(S3,325,2))+HEX2DEC(MID(S3,328,2))+
HEX2DEC(MID(S3,331,2))+HEX2DEC(MID(S3,334,2))+HEX2DEC(MID(S3,337,2))+HEX2DEC(MID(S3,340,2))+HEX2DEC(MID(S3,343,2))+
HEX2DEC(MID(S3,346,2))+HEX2DEC(MID(S3,349,2))+HEX2DEC(MID(S3,352,2))+HEX2DEC(MID(S3,355,2))+HEX2DEC(MID(S3,358,2))+
HEX2DEC(MID(S3,361,2))+HEX2DEC(MID(S3,364,2))
),85)),"00")</f>
        <v>00</v>
      </c>
      <c r="U3" s="18">
        <f t="shared" ref="U3:U22" si="5">(LEN(S3)/2)</f>
        <v>0</v>
      </c>
      <c r="V3" s="20"/>
      <c r="W3" s="21"/>
    </row>
    <row r="4" spans="1:23" ht="20.25">
      <c r="A4" s="27"/>
      <c r="B4" s="158"/>
      <c r="C4" s="165" t="s">
        <v>341</v>
      </c>
      <c r="D4" s="104"/>
      <c r="E4" s="16">
        <v>2</v>
      </c>
      <c r="F4" s="101" t="str">
        <f t="shared" si="1"/>
        <v>127</v>
      </c>
      <c r="G4" s="22" t="s">
        <v>246</v>
      </c>
      <c r="H4" s="23" t="str">
        <f t="shared" ref="H4:H5" si="6">G4</f>
        <v>7F</v>
      </c>
      <c r="I4" s="18">
        <v>1</v>
      </c>
      <c r="J4" s="18">
        <v>1</v>
      </c>
      <c r="K4" s="18">
        <v>8</v>
      </c>
      <c r="L4" s="18" t="s">
        <v>647</v>
      </c>
      <c r="M4" s="18">
        <v>1</v>
      </c>
      <c r="N4" s="18" t="str">
        <f t="shared" si="2"/>
        <v>41</v>
      </c>
      <c r="O4" s="18" t="s">
        <v>25</v>
      </c>
      <c r="P4" s="18">
        <f t="shared" si="0"/>
        <v>8</v>
      </c>
      <c r="Q4" s="16" t="str">
        <f t="shared" si="3"/>
        <v>7F010108C101417D</v>
      </c>
      <c r="R4" s="95">
        <v>3</v>
      </c>
      <c r="S4" s="21"/>
      <c r="T4" s="18" t="str">
        <f t="shared" si="4"/>
        <v>00</v>
      </c>
      <c r="U4" s="18">
        <f t="shared" si="5"/>
        <v>0</v>
      </c>
      <c r="V4" s="20"/>
      <c r="W4" s="21"/>
    </row>
    <row r="5" spans="1:23" ht="20.25">
      <c r="A5" s="45"/>
      <c r="B5" s="159"/>
      <c r="C5" s="166"/>
      <c r="D5" s="104"/>
      <c r="E5" s="16">
        <v>3</v>
      </c>
      <c r="F5" s="101" t="str">
        <f t="shared" si="1"/>
        <v>255</v>
      </c>
      <c r="G5" s="22" t="s">
        <v>22</v>
      </c>
      <c r="H5" s="23" t="str">
        <f t="shared" si="6"/>
        <v>FF</v>
      </c>
      <c r="I5" s="18">
        <v>1</v>
      </c>
      <c r="J5" s="18">
        <v>1</v>
      </c>
      <c r="K5" s="18">
        <v>8</v>
      </c>
      <c r="L5" s="18" t="s">
        <v>647</v>
      </c>
      <c r="M5" s="18">
        <v>1</v>
      </c>
      <c r="N5" s="18" t="str">
        <f t="shared" si="2"/>
        <v>41</v>
      </c>
      <c r="O5" s="18" t="s">
        <v>25</v>
      </c>
      <c r="P5" s="18">
        <f t="shared" si="0"/>
        <v>8</v>
      </c>
      <c r="Q5" s="16" t="str">
        <f t="shared" si="3"/>
        <v>FF010108C101417D</v>
      </c>
      <c r="R5" s="95">
        <v>4</v>
      </c>
      <c r="S5" s="21"/>
      <c r="T5" s="18" t="str">
        <f t="shared" si="4"/>
        <v>00</v>
      </c>
      <c r="U5" s="18">
        <f t="shared" si="5"/>
        <v>0</v>
      </c>
      <c r="V5" s="20"/>
      <c r="W5" s="21"/>
    </row>
    <row r="6" spans="1:23" ht="20.25">
      <c r="A6" s="45"/>
      <c r="B6" s="157">
        <v>1</v>
      </c>
      <c r="C6" s="105" t="s">
        <v>3</v>
      </c>
      <c r="D6" s="104" t="s">
        <v>715</v>
      </c>
      <c r="E6" s="16">
        <v>1</v>
      </c>
      <c r="F6" s="101" t="str">
        <f t="shared" si="1"/>
        <v>000</v>
      </c>
      <c r="G6" s="22">
        <v>0</v>
      </c>
      <c r="H6" s="18" t="s">
        <v>18</v>
      </c>
      <c r="I6" s="23">
        <f>G6</f>
        <v>0</v>
      </c>
      <c r="J6" s="18">
        <v>1</v>
      </c>
      <c r="K6" s="18">
        <v>8</v>
      </c>
      <c r="L6" s="18" t="s">
        <v>647</v>
      </c>
      <c r="M6" s="18">
        <v>1</v>
      </c>
      <c r="N6" s="18" t="str">
        <f t="shared" si="2"/>
        <v>44</v>
      </c>
      <c r="O6" s="18" t="s">
        <v>25</v>
      </c>
      <c r="P6" s="18">
        <f t="shared" si="0"/>
        <v>8</v>
      </c>
      <c r="Q6" s="16" t="str">
        <f t="shared" si="3"/>
        <v>7B000108C101447D</v>
      </c>
      <c r="R6" s="95">
        <v>5</v>
      </c>
      <c r="S6" s="21"/>
      <c r="T6" s="18" t="str">
        <f t="shared" si="4"/>
        <v>00</v>
      </c>
      <c r="U6" s="18">
        <f t="shared" si="5"/>
        <v>0</v>
      </c>
      <c r="V6" s="20"/>
      <c r="W6" s="21"/>
    </row>
    <row r="7" spans="1:23" ht="20.25">
      <c r="A7" s="89"/>
      <c r="B7" s="158"/>
      <c r="C7" s="165" t="s">
        <v>342</v>
      </c>
      <c r="D7" s="104"/>
      <c r="E7" s="16">
        <v>2</v>
      </c>
      <c r="F7" s="101" t="str">
        <f t="shared" si="1"/>
        <v>127</v>
      </c>
      <c r="G7" s="22" t="s">
        <v>246</v>
      </c>
      <c r="H7" s="18" t="s">
        <v>18</v>
      </c>
      <c r="I7" s="23" t="str">
        <f t="shared" ref="I7:I8" si="7">G7</f>
        <v>7F</v>
      </c>
      <c r="J7" s="18">
        <v>1</v>
      </c>
      <c r="K7" s="18">
        <v>8</v>
      </c>
      <c r="L7" s="18" t="s">
        <v>647</v>
      </c>
      <c r="M7" s="18">
        <v>1</v>
      </c>
      <c r="N7" s="18" t="str">
        <f t="shared" si="2"/>
        <v>45</v>
      </c>
      <c r="O7" s="18" t="s">
        <v>25</v>
      </c>
      <c r="P7" s="18">
        <f t="shared" si="0"/>
        <v>8</v>
      </c>
      <c r="Q7" s="16" t="str">
        <f t="shared" si="3"/>
        <v>7B7F0108C101457D</v>
      </c>
      <c r="R7" s="95">
        <v>6</v>
      </c>
      <c r="S7" s="21"/>
      <c r="T7" s="18" t="str">
        <f t="shared" si="4"/>
        <v>00</v>
      </c>
      <c r="U7" s="18">
        <f t="shared" si="5"/>
        <v>0</v>
      </c>
      <c r="V7" s="20"/>
      <c r="W7" s="21"/>
    </row>
    <row r="8" spans="1:23" ht="20.25">
      <c r="A8" s="27"/>
      <c r="B8" s="159"/>
      <c r="C8" s="166"/>
      <c r="D8" s="104"/>
      <c r="E8" s="16">
        <v>3</v>
      </c>
      <c r="F8" s="101" t="str">
        <f t="shared" si="1"/>
        <v>255</v>
      </c>
      <c r="G8" s="22" t="s">
        <v>22</v>
      </c>
      <c r="H8" s="18" t="s">
        <v>18</v>
      </c>
      <c r="I8" s="23" t="str">
        <f t="shared" si="7"/>
        <v>FF</v>
      </c>
      <c r="J8" s="18">
        <v>1</v>
      </c>
      <c r="K8" s="18">
        <v>8</v>
      </c>
      <c r="L8" s="18" t="s">
        <v>647</v>
      </c>
      <c r="M8" s="18">
        <v>1</v>
      </c>
      <c r="N8" s="18" t="str">
        <f t="shared" si="2"/>
        <v>45</v>
      </c>
      <c r="O8" s="18" t="s">
        <v>25</v>
      </c>
      <c r="P8" s="18">
        <f t="shared" si="0"/>
        <v>8</v>
      </c>
      <c r="Q8" s="16" t="str">
        <f t="shared" si="3"/>
        <v>7BFF0108C101457D</v>
      </c>
      <c r="R8" s="95">
        <v>7</v>
      </c>
      <c r="S8" s="21"/>
      <c r="T8" s="18" t="str">
        <f t="shared" si="4"/>
        <v>00</v>
      </c>
      <c r="U8" s="18">
        <f t="shared" si="5"/>
        <v>0</v>
      </c>
      <c r="V8" s="20"/>
      <c r="W8" s="21"/>
    </row>
    <row r="9" spans="1:23" ht="20.25">
      <c r="A9" s="27"/>
      <c r="B9" s="157">
        <v>2</v>
      </c>
      <c r="C9" s="105" t="s">
        <v>247</v>
      </c>
      <c r="D9" s="104" t="s">
        <v>716</v>
      </c>
      <c r="E9" s="16">
        <v>1</v>
      </c>
      <c r="F9" s="101" t="str">
        <f t="shared" si="1"/>
        <v>000</v>
      </c>
      <c r="G9" s="22">
        <v>0</v>
      </c>
      <c r="H9" s="18" t="s">
        <v>18</v>
      </c>
      <c r="I9" s="18">
        <v>1</v>
      </c>
      <c r="J9" s="23">
        <f>G9</f>
        <v>0</v>
      </c>
      <c r="K9" s="18">
        <v>8</v>
      </c>
      <c r="L9" s="18" t="s">
        <v>647</v>
      </c>
      <c r="M9" s="18">
        <v>1</v>
      </c>
      <c r="N9" s="18" t="str">
        <f t="shared" si="2"/>
        <v>44</v>
      </c>
      <c r="O9" s="18" t="s">
        <v>25</v>
      </c>
      <c r="P9" s="18">
        <f t="shared" si="0"/>
        <v>8</v>
      </c>
      <c r="Q9" s="16" t="str">
        <f t="shared" si="3"/>
        <v>7B010008C101447D</v>
      </c>
      <c r="R9" s="95">
        <v>8</v>
      </c>
      <c r="S9" s="21"/>
      <c r="T9" s="18" t="str">
        <f t="shared" si="4"/>
        <v>00</v>
      </c>
      <c r="U9" s="18">
        <f t="shared" si="5"/>
        <v>0</v>
      </c>
      <c r="V9" s="20"/>
      <c r="W9" s="21"/>
    </row>
    <row r="10" spans="1:23" ht="20.25">
      <c r="A10" s="27"/>
      <c r="B10" s="158"/>
      <c r="C10" s="165" t="s">
        <v>343</v>
      </c>
      <c r="D10" s="104"/>
      <c r="E10" s="16">
        <v>2</v>
      </c>
      <c r="F10" s="101" t="str">
        <f t="shared" si="1"/>
        <v>127</v>
      </c>
      <c r="G10" s="22" t="s">
        <v>246</v>
      </c>
      <c r="H10" s="18" t="s">
        <v>18</v>
      </c>
      <c r="I10" s="18">
        <v>1</v>
      </c>
      <c r="J10" s="23" t="str">
        <f t="shared" ref="J10:J11" si="8">G10</f>
        <v>7F</v>
      </c>
      <c r="K10" s="18">
        <v>8</v>
      </c>
      <c r="L10" s="18" t="s">
        <v>647</v>
      </c>
      <c r="M10" s="18">
        <v>1</v>
      </c>
      <c r="N10" s="18" t="str">
        <f t="shared" si="2"/>
        <v>45</v>
      </c>
      <c r="O10" s="18" t="s">
        <v>25</v>
      </c>
      <c r="P10" s="18">
        <f t="shared" si="0"/>
        <v>8</v>
      </c>
      <c r="Q10" s="16" t="str">
        <f t="shared" si="3"/>
        <v>7B017F08C101457D</v>
      </c>
      <c r="R10" s="95">
        <v>9</v>
      </c>
      <c r="S10" s="21"/>
      <c r="T10" s="18" t="str">
        <f t="shared" si="4"/>
        <v>00</v>
      </c>
      <c r="U10" s="18">
        <f t="shared" si="5"/>
        <v>0</v>
      </c>
      <c r="V10" s="20"/>
      <c r="W10" s="21"/>
    </row>
    <row r="11" spans="1:23" ht="20.25">
      <c r="A11" s="89"/>
      <c r="B11" s="159"/>
      <c r="C11" s="166"/>
      <c r="D11" s="104"/>
      <c r="E11" s="16">
        <v>3</v>
      </c>
      <c r="F11" s="101" t="str">
        <f t="shared" si="1"/>
        <v>255</v>
      </c>
      <c r="G11" s="22" t="s">
        <v>22</v>
      </c>
      <c r="H11" s="18" t="s">
        <v>18</v>
      </c>
      <c r="I11" s="18">
        <v>1</v>
      </c>
      <c r="J11" s="23" t="str">
        <f t="shared" si="8"/>
        <v>FF</v>
      </c>
      <c r="K11" s="18">
        <v>8</v>
      </c>
      <c r="L11" s="18" t="s">
        <v>647</v>
      </c>
      <c r="M11" s="18">
        <v>1</v>
      </c>
      <c r="N11" s="18" t="str">
        <f t="shared" si="2"/>
        <v>45</v>
      </c>
      <c r="O11" s="18" t="s">
        <v>25</v>
      </c>
      <c r="P11" s="18">
        <f t="shared" si="0"/>
        <v>8</v>
      </c>
      <c r="Q11" s="16" t="str">
        <f t="shared" si="3"/>
        <v>7B01FF08C101457D</v>
      </c>
      <c r="R11" s="95">
        <v>10</v>
      </c>
      <c r="S11" s="21"/>
      <c r="T11" s="18" t="str">
        <f t="shared" si="4"/>
        <v>00</v>
      </c>
      <c r="U11" s="18">
        <f t="shared" si="5"/>
        <v>0</v>
      </c>
      <c r="V11" s="20"/>
      <c r="W11" s="21"/>
    </row>
    <row r="12" spans="1:23" ht="20.25">
      <c r="A12" s="89"/>
      <c r="B12" s="157">
        <v>3</v>
      </c>
      <c r="C12" s="105" t="s">
        <v>248</v>
      </c>
      <c r="D12" s="104" t="s">
        <v>1</v>
      </c>
      <c r="E12" s="16">
        <v>1</v>
      </c>
      <c r="F12" s="101" t="str">
        <f t="shared" si="1"/>
        <v>000</v>
      </c>
      <c r="G12" s="22">
        <v>0</v>
      </c>
      <c r="H12" s="18" t="s">
        <v>18</v>
      </c>
      <c r="I12" s="18">
        <v>1</v>
      </c>
      <c r="J12" s="18">
        <v>1</v>
      </c>
      <c r="K12" s="23">
        <f>G12</f>
        <v>0</v>
      </c>
      <c r="L12" s="18" t="s">
        <v>647</v>
      </c>
      <c r="M12" s="18">
        <v>1</v>
      </c>
      <c r="N12" s="18" t="str">
        <f t="shared" si="2"/>
        <v>15</v>
      </c>
      <c r="O12" s="18" t="s">
        <v>25</v>
      </c>
      <c r="P12" s="18">
        <f t="shared" si="0"/>
        <v>8</v>
      </c>
      <c r="Q12" s="16" t="str">
        <f t="shared" si="3"/>
        <v>7B010100C101157D</v>
      </c>
      <c r="R12" s="95">
        <v>11</v>
      </c>
      <c r="S12" s="21"/>
      <c r="T12" s="18" t="str">
        <f t="shared" si="4"/>
        <v>00</v>
      </c>
      <c r="U12" s="18">
        <f t="shared" si="5"/>
        <v>0</v>
      </c>
      <c r="V12" s="20"/>
      <c r="W12" s="21"/>
    </row>
    <row r="13" spans="1:23" ht="20.25">
      <c r="A13" s="89"/>
      <c r="B13" s="158"/>
      <c r="C13" s="165" t="s">
        <v>345</v>
      </c>
      <c r="D13" s="104"/>
      <c r="E13" s="16">
        <v>2</v>
      </c>
      <c r="F13" s="101" t="str">
        <f t="shared" si="1"/>
        <v>127</v>
      </c>
      <c r="G13" s="22" t="s">
        <v>246</v>
      </c>
      <c r="H13" s="18" t="s">
        <v>18</v>
      </c>
      <c r="I13" s="18">
        <v>1</v>
      </c>
      <c r="J13" s="18">
        <v>1</v>
      </c>
      <c r="K13" s="23" t="str">
        <f t="shared" ref="K13:K14" si="9">G13</f>
        <v>7F</v>
      </c>
      <c r="L13" s="18" t="s">
        <v>647</v>
      </c>
      <c r="M13" s="18">
        <v>1</v>
      </c>
      <c r="N13" s="18" t="str">
        <f t="shared" si="2"/>
        <v>14</v>
      </c>
      <c r="O13" s="18" t="s">
        <v>25</v>
      </c>
      <c r="P13" s="18">
        <f t="shared" si="0"/>
        <v>8</v>
      </c>
      <c r="Q13" s="16" t="str">
        <f t="shared" si="3"/>
        <v>7B01017FC101147D</v>
      </c>
      <c r="R13" s="95">
        <v>12</v>
      </c>
      <c r="S13" s="21"/>
      <c r="T13" s="18" t="str">
        <f t="shared" si="4"/>
        <v>00</v>
      </c>
      <c r="U13" s="18">
        <f t="shared" si="5"/>
        <v>0</v>
      </c>
      <c r="V13" s="20"/>
      <c r="W13" s="21"/>
    </row>
    <row r="14" spans="1:23" ht="20.25">
      <c r="A14" s="27"/>
      <c r="B14" s="159"/>
      <c r="C14" s="166"/>
      <c r="D14" s="104"/>
      <c r="E14" s="16">
        <v>3</v>
      </c>
      <c r="F14" s="101" t="str">
        <f t="shared" si="1"/>
        <v>255</v>
      </c>
      <c r="G14" s="22" t="s">
        <v>22</v>
      </c>
      <c r="H14" s="18" t="s">
        <v>18</v>
      </c>
      <c r="I14" s="18">
        <v>1</v>
      </c>
      <c r="J14" s="18">
        <v>1</v>
      </c>
      <c r="K14" s="23" t="str">
        <f t="shared" si="9"/>
        <v>FF</v>
      </c>
      <c r="L14" s="18" t="s">
        <v>647</v>
      </c>
      <c r="M14" s="18">
        <v>1</v>
      </c>
      <c r="N14" s="18" t="str">
        <f t="shared" si="2"/>
        <v>14</v>
      </c>
      <c r="O14" s="18" t="s">
        <v>25</v>
      </c>
      <c r="P14" s="18">
        <f t="shared" si="0"/>
        <v>8</v>
      </c>
      <c r="Q14" s="16" t="str">
        <f t="shared" si="3"/>
        <v>7B0101FFC101147D</v>
      </c>
      <c r="R14" s="95">
        <v>13</v>
      </c>
      <c r="S14" s="21"/>
      <c r="T14" s="18" t="str">
        <f t="shared" si="4"/>
        <v>00</v>
      </c>
      <c r="U14" s="18">
        <f t="shared" si="5"/>
        <v>0</v>
      </c>
      <c r="V14" s="20"/>
      <c r="W14" s="21"/>
    </row>
    <row r="15" spans="1:23" ht="20.25">
      <c r="A15" s="89"/>
      <c r="B15" s="157">
        <v>4</v>
      </c>
      <c r="C15" s="105" t="s">
        <v>8</v>
      </c>
      <c r="D15" s="104" t="s">
        <v>646</v>
      </c>
      <c r="E15" s="16">
        <v>1</v>
      </c>
      <c r="F15" s="101" t="str">
        <f t="shared" si="1"/>
        <v>000</v>
      </c>
      <c r="G15" s="22">
        <v>0</v>
      </c>
      <c r="H15" s="18" t="s">
        <v>18</v>
      </c>
      <c r="I15" s="18">
        <v>1</v>
      </c>
      <c r="J15" s="18">
        <v>1</v>
      </c>
      <c r="K15" s="18">
        <v>8</v>
      </c>
      <c r="L15" s="23">
        <f>G15</f>
        <v>0</v>
      </c>
      <c r="M15" s="18">
        <v>1</v>
      </c>
      <c r="N15" s="18" t="str">
        <f t="shared" si="2"/>
        <v>04</v>
      </c>
      <c r="O15" s="18" t="s">
        <v>25</v>
      </c>
      <c r="P15" s="18">
        <f t="shared" si="0"/>
        <v>8</v>
      </c>
      <c r="Q15" s="16" t="str">
        <f t="shared" si="3"/>
        <v>7B0101080001047D</v>
      </c>
      <c r="R15" s="95">
        <v>14</v>
      </c>
      <c r="S15" s="21"/>
      <c r="T15" s="18" t="str">
        <f t="shared" si="4"/>
        <v>00</v>
      </c>
      <c r="U15" s="18">
        <f t="shared" si="5"/>
        <v>0</v>
      </c>
      <c r="V15" s="20"/>
      <c r="W15" s="21"/>
    </row>
    <row r="16" spans="1:23" ht="20.25">
      <c r="A16" s="89"/>
      <c r="B16" s="158"/>
      <c r="C16" s="165" t="s">
        <v>347</v>
      </c>
      <c r="D16" s="104"/>
      <c r="E16" s="16">
        <v>2</v>
      </c>
      <c r="F16" s="101" t="str">
        <f t="shared" si="1"/>
        <v>127</v>
      </c>
      <c r="G16" s="22" t="s">
        <v>246</v>
      </c>
      <c r="H16" s="18" t="s">
        <v>18</v>
      </c>
      <c r="I16" s="18">
        <v>1</v>
      </c>
      <c r="J16" s="18">
        <v>1</v>
      </c>
      <c r="K16" s="18">
        <v>8</v>
      </c>
      <c r="L16" s="23" t="str">
        <f t="shared" ref="L16:L17" si="10">G16</f>
        <v>7F</v>
      </c>
      <c r="M16" s="18">
        <v>1</v>
      </c>
      <c r="N16" s="18" t="str">
        <f t="shared" si="2"/>
        <v>05</v>
      </c>
      <c r="O16" s="18" t="s">
        <v>25</v>
      </c>
      <c r="P16" s="18">
        <f t="shared" si="0"/>
        <v>8</v>
      </c>
      <c r="Q16" s="16" t="str">
        <f t="shared" si="3"/>
        <v>7B0101087F01057D</v>
      </c>
      <c r="R16" s="95">
        <v>15</v>
      </c>
      <c r="S16" s="21"/>
      <c r="T16" s="18" t="str">
        <f t="shared" si="4"/>
        <v>00</v>
      </c>
      <c r="U16" s="18">
        <f t="shared" si="5"/>
        <v>0</v>
      </c>
      <c r="V16" s="20"/>
      <c r="W16" s="21"/>
    </row>
    <row r="17" spans="1:23" ht="20.25">
      <c r="A17" s="89"/>
      <c r="B17" s="159"/>
      <c r="C17" s="166"/>
      <c r="D17" s="104"/>
      <c r="E17" s="16">
        <v>3</v>
      </c>
      <c r="F17" s="101" t="str">
        <f t="shared" si="1"/>
        <v>255</v>
      </c>
      <c r="G17" s="22" t="s">
        <v>22</v>
      </c>
      <c r="H17" s="18" t="s">
        <v>18</v>
      </c>
      <c r="I17" s="18">
        <v>1</v>
      </c>
      <c r="J17" s="18">
        <v>1</v>
      </c>
      <c r="K17" s="18">
        <v>8</v>
      </c>
      <c r="L17" s="23" t="str">
        <f t="shared" si="10"/>
        <v>FF</v>
      </c>
      <c r="M17" s="18">
        <v>1</v>
      </c>
      <c r="N17" s="18" t="str">
        <f t="shared" si="2"/>
        <v>05</v>
      </c>
      <c r="O17" s="18" t="s">
        <v>25</v>
      </c>
      <c r="P17" s="18">
        <f t="shared" si="0"/>
        <v>8</v>
      </c>
      <c r="Q17" s="16" t="str">
        <f t="shared" si="3"/>
        <v>7B010108FF01057D</v>
      </c>
      <c r="R17" s="95">
        <v>16</v>
      </c>
      <c r="S17" s="21"/>
      <c r="T17" s="18" t="str">
        <f t="shared" si="4"/>
        <v>00</v>
      </c>
      <c r="U17" s="18">
        <f t="shared" si="5"/>
        <v>0</v>
      </c>
      <c r="V17" s="20"/>
      <c r="W17" s="21"/>
    </row>
    <row r="18" spans="1:23" ht="20.25">
      <c r="A18" s="27"/>
      <c r="B18" s="157">
        <v>5</v>
      </c>
      <c r="C18" s="105" t="s">
        <v>10</v>
      </c>
      <c r="D18" s="104" t="s">
        <v>13</v>
      </c>
      <c r="E18" s="16">
        <v>1</v>
      </c>
      <c r="F18" s="101" t="str">
        <f t="shared" si="1"/>
        <v>000</v>
      </c>
      <c r="G18" s="22">
        <v>0</v>
      </c>
      <c r="H18" s="18" t="s">
        <v>18</v>
      </c>
      <c r="I18" s="18">
        <v>1</v>
      </c>
      <c r="J18" s="18">
        <v>1</v>
      </c>
      <c r="K18" s="18">
        <v>8</v>
      </c>
      <c r="L18" s="18" t="s">
        <v>647</v>
      </c>
      <c r="M18" s="23">
        <f>G18</f>
        <v>0</v>
      </c>
      <c r="N18" s="18" t="str">
        <f t="shared" si="2"/>
        <v>44</v>
      </c>
      <c r="O18" s="18" t="s">
        <v>25</v>
      </c>
      <c r="P18" s="18">
        <f t="shared" si="0"/>
        <v>8</v>
      </c>
      <c r="Q18" s="16" t="str">
        <f t="shared" si="3"/>
        <v>7B010108C100447D</v>
      </c>
      <c r="R18" s="95">
        <v>17</v>
      </c>
      <c r="S18" s="21"/>
      <c r="T18" s="18" t="str">
        <f t="shared" si="4"/>
        <v>00</v>
      </c>
      <c r="U18" s="18">
        <f t="shared" si="5"/>
        <v>0</v>
      </c>
      <c r="V18" s="20"/>
      <c r="W18" s="21"/>
    </row>
    <row r="19" spans="1:23" ht="20.25">
      <c r="A19" s="27"/>
      <c r="B19" s="158"/>
      <c r="C19" s="165" t="s">
        <v>348</v>
      </c>
      <c r="D19" s="104"/>
      <c r="E19" s="16">
        <v>2</v>
      </c>
      <c r="F19" s="101" t="str">
        <f t="shared" si="1"/>
        <v>127</v>
      </c>
      <c r="G19" s="22" t="s">
        <v>246</v>
      </c>
      <c r="H19" s="18" t="s">
        <v>18</v>
      </c>
      <c r="I19" s="18">
        <v>1</v>
      </c>
      <c r="J19" s="18">
        <v>1</v>
      </c>
      <c r="K19" s="18">
        <v>8</v>
      </c>
      <c r="L19" s="18" t="s">
        <v>647</v>
      </c>
      <c r="M19" s="23" t="str">
        <f>G19</f>
        <v>7F</v>
      </c>
      <c r="N19" s="18" t="str">
        <f t="shared" si="2"/>
        <v>45</v>
      </c>
      <c r="O19" s="18" t="s">
        <v>25</v>
      </c>
      <c r="P19" s="18">
        <f t="shared" si="0"/>
        <v>8</v>
      </c>
      <c r="Q19" s="16" t="str">
        <f t="shared" si="3"/>
        <v>7B010108C17F457D</v>
      </c>
      <c r="R19" s="95">
        <v>18</v>
      </c>
      <c r="S19" s="21"/>
      <c r="T19" s="18" t="str">
        <f t="shared" si="4"/>
        <v>00</v>
      </c>
      <c r="U19" s="18">
        <f t="shared" si="5"/>
        <v>0</v>
      </c>
      <c r="V19" s="20"/>
      <c r="W19" s="21"/>
    </row>
    <row r="20" spans="1:23" ht="20.25">
      <c r="A20" s="27"/>
      <c r="B20" s="159"/>
      <c r="C20" s="166"/>
      <c r="D20" s="104"/>
      <c r="E20" s="16">
        <v>3</v>
      </c>
      <c r="F20" s="101" t="str">
        <f t="shared" si="1"/>
        <v>255</v>
      </c>
      <c r="G20" s="22" t="s">
        <v>22</v>
      </c>
      <c r="H20" s="18" t="s">
        <v>18</v>
      </c>
      <c r="I20" s="18">
        <v>1</v>
      </c>
      <c r="J20" s="18">
        <v>1</v>
      </c>
      <c r="K20" s="18">
        <v>8</v>
      </c>
      <c r="L20" s="18" t="s">
        <v>647</v>
      </c>
      <c r="M20" s="23" t="str">
        <f>G20</f>
        <v>FF</v>
      </c>
      <c r="N20" s="18" t="str">
        <f t="shared" si="2"/>
        <v>45</v>
      </c>
      <c r="O20" s="18" t="s">
        <v>25</v>
      </c>
      <c r="P20" s="18">
        <f t="shared" si="0"/>
        <v>8</v>
      </c>
      <c r="Q20" s="16" t="str">
        <f t="shared" si="3"/>
        <v>7B010108C1FF457D</v>
      </c>
      <c r="R20" s="95">
        <v>19</v>
      </c>
      <c r="S20" s="21"/>
      <c r="T20" s="18" t="str">
        <f t="shared" si="4"/>
        <v>00</v>
      </c>
      <c r="U20" s="18">
        <f t="shared" si="5"/>
        <v>0</v>
      </c>
      <c r="V20" s="20"/>
      <c r="W20" s="21"/>
    </row>
    <row r="21" spans="1:23" ht="20.25">
      <c r="A21" s="27"/>
      <c r="B21" s="157">
        <v>6</v>
      </c>
      <c r="C21" s="105" t="s">
        <v>258</v>
      </c>
      <c r="D21" s="104" t="s">
        <v>720</v>
      </c>
      <c r="E21" s="16">
        <v>1</v>
      </c>
      <c r="F21" s="101" t="str">
        <f t="shared" si="1"/>
        <v>000</v>
      </c>
      <c r="G21" s="22">
        <v>0</v>
      </c>
      <c r="H21" s="18" t="s">
        <v>18</v>
      </c>
      <c r="I21" s="18">
        <v>1</v>
      </c>
      <c r="J21" s="18">
        <v>1</v>
      </c>
      <c r="K21" s="18">
        <v>8</v>
      </c>
      <c r="L21" s="18" t="s">
        <v>647</v>
      </c>
      <c r="M21" s="18">
        <v>1</v>
      </c>
      <c r="N21" s="23">
        <f>G21</f>
        <v>0</v>
      </c>
      <c r="O21" s="18" t="s">
        <v>25</v>
      </c>
      <c r="P21" s="18">
        <f t="shared" si="0"/>
        <v>8</v>
      </c>
      <c r="Q21" s="16" t="str">
        <f t="shared" si="3"/>
        <v>7B010108C101007D</v>
      </c>
      <c r="R21" s="95">
        <v>20</v>
      </c>
      <c r="S21" s="21"/>
      <c r="T21" s="18" t="str">
        <f t="shared" si="4"/>
        <v>00</v>
      </c>
      <c r="U21" s="18">
        <f t="shared" si="5"/>
        <v>0</v>
      </c>
      <c r="V21" s="20"/>
      <c r="W21" s="21"/>
    </row>
    <row r="22" spans="1:23" ht="20.25">
      <c r="A22" s="27"/>
      <c r="B22" s="158"/>
      <c r="C22" s="163" t="s">
        <v>721</v>
      </c>
      <c r="D22" s="104"/>
      <c r="E22" s="16">
        <v>2</v>
      </c>
      <c r="F22" s="101" t="str">
        <f t="shared" si="1"/>
        <v>127</v>
      </c>
      <c r="G22" s="22" t="s">
        <v>246</v>
      </c>
      <c r="H22" s="18" t="s">
        <v>18</v>
      </c>
      <c r="I22" s="18">
        <v>1</v>
      </c>
      <c r="J22" s="18">
        <v>1</v>
      </c>
      <c r="K22" s="18">
        <v>8</v>
      </c>
      <c r="L22" s="18" t="s">
        <v>647</v>
      </c>
      <c r="M22" s="18">
        <v>1</v>
      </c>
      <c r="N22" s="23" t="str">
        <f>G22</f>
        <v>7F</v>
      </c>
      <c r="O22" s="18" t="s">
        <v>25</v>
      </c>
      <c r="P22" s="18">
        <f t="shared" si="0"/>
        <v>8</v>
      </c>
      <c r="Q22" s="16" t="str">
        <f t="shared" si="3"/>
        <v>7B010108C1017F7D</v>
      </c>
      <c r="R22" s="95">
        <v>21</v>
      </c>
      <c r="S22" s="21"/>
      <c r="T22" s="18" t="str">
        <f t="shared" si="4"/>
        <v>00</v>
      </c>
      <c r="U22" s="18">
        <f t="shared" si="5"/>
        <v>0</v>
      </c>
      <c r="V22" s="20"/>
      <c r="W22" s="21"/>
    </row>
    <row r="23" spans="1:23" ht="20.25">
      <c r="A23" s="27"/>
      <c r="B23" s="159"/>
      <c r="C23" s="164"/>
      <c r="D23" s="104"/>
      <c r="E23" s="16">
        <v>3</v>
      </c>
      <c r="F23" s="101" t="str">
        <f t="shared" si="1"/>
        <v>255</v>
      </c>
      <c r="G23" s="22" t="s">
        <v>22</v>
      </c>
      <c r="H23" s="18" t="s">
        <v>18</v>
      </c>
      <c r="I23" s="18">
        <v>1</v>
      </c>
      <c r="J23" s="18">
        <v>1</v>
      </c>
      <c r="K23" s="18">
        <v>8</v>
      </c>
      <c r="L23" s="18" t="s">
        <v>647</v>
      </c>
      <c r="M23" s="18">
        <v>1</v>
      </c>
      <c r="N23" s="23" t="str">
        <f>G23</f>
        <v>FF</v>
      </c>
      <c r="O23" s="18" t="s">
        <v>25</v>
      </c>
      <c r="P23" s="18">
        <f t="shared" si="0"/>
        <v>8</v>
      </c>
      <c r="Q23" s="16" t="str">
        <f t="shared" si="3"/>
        <v>7B010108C101FF7D</v>
      </c>
      <c r="R23" s="95">
        <v>22</v>
      </c>
      <c r="S23" s="21"/>
      <c r="T23" s="18" t="str">
        <f t="shared" si="4"/>
        <v>00</v>
      </c>
      <c r="U23" s="18">
        <f>(LEN(S23)/2)</f>
        <v>0</v>
      </c>
      <c r="V23" s="20"/>
      <c r="W23" s="21"/>
    </row>
    <row r="24" spans="1:23" ht="20.25">
      <c r="A24" s="27"/>
      <c r="B24" s="157">
        <v>7</v>
      </c>
      <c r="C24" s="105" t="s">
        <v>12</v>
      </c>
      <c r="D24" s="104" t="s">
        <v>2</v>
      </c>
      <c r="E24" s="16">
        <v>1</v>
      </c>
      <c r="F24" s="101" t="str">
        <f t="shared" si="1"/>
        <v>000</v>
      </c>
      <c r="G24" s="22">
        <v>0</v>
      </c>
      <c r="H24" s="18" t="s">
        <v>18</v>
      </c>
      <c r="I24" s="18">
        <v>1</v>
      </c>
      <c r="J24" s="18">
        <v>1</v>
      </c>
      <c r="K24" s="18">
        <v>8</v>
      </c>
      <c r="L24" s="18" t="s">
        <v>647</v>
      </c>
      <c r="M24" s="18">
        <v>1</v>
      </c>
      <c r="N24" s="18" t="str">
        <f t="shared" ref="N24:N26" si="11">TEXT(DEC2HEX(_xlfn.BITAND(SUM(
HEX2DEC(H24)+HEX2DEC(I24)+HEX2DEC(J24)+HEX2DEC(K24)+HEX2DEC(L24)+
HEX2DEC(M24)
),85)),"00")</f>
        <v>45</v>
      </c>
      <c r="O24" s="23">
        <f>G24</f>
        <v>0</v>
      </c>
      <c r="P24" s="18">
        <f t="shared" si="0"/>
        <v>8</v>
      </c>
      <c r="Q24" s="16" t="str">
        <f t="shared" si="3"/>
        <v>7B010108C1014500</v>
      </c>
      <c r="R24" s="95">
        <v>23</v>
      </c>
      <c r="S24" s="21"/>
      <c r="T24" s="18" t="str">
        <f t="shared" si="4"/>
        <v>00</v>
      </c>
      <c r="U24" s="18">
        <f t="shared" ref="U24:U26" si="12">(LEN(S24)/2)</f>
        <v>0</v>
      </c>
      <c r="V24" s="20"/>
      <c r="W24" s="21"/>
    </row>
    <row r="25" spans="1:23" ht="20.25">
      <c r="A25" s="27"/>
      <c r="B25" s="158"/>
      <c r="C25" s="167" t="s">
        <v>383</v>
      </c>
      <c r="D25" s="104"/>
      <c r="E25" s="16">
        <v>2</v>
      </c>
      <c r="F25" s="101" t="str">
        <f t="shared" si="1"/>
        <v>127</v>
      </c>
      <c r="G25" s="22" t="s">
        <v>246</v>
      </c>
      <c r="H25" s="18" t="s">
        <v>18</v>
      </c>
      <c r="I25" s="18">
        <v>1</v>
      </c>
      <c r="J25" s="18">
        <v>1</v>
      </c>
      <c r="K25" s="18">
        <v>8</v>
      </c>
      <c r="L25" s="18" t="s">
        <v>647</v>
      </c>
      <c r="M25" s="18">
        <v>1</v>
      </c>
      <c r="N25" s="18" t="str">
        <f t="shared" si="11"/>
        <v>45</v>
      </c>
      <c r="O25" s="23" t="str">
        <f t="shared" ref="O25:O26" si="13">G25</f>
        <v>7F</v>
      </c>
      <c r="P25" s="18">
        <f t="shared" si="0"/>
        <v>8</v>
      </c>
      <c r="Q25" s="16" t="str">
        <f t="shared" si="3"/>
        <v>7B010108C101457F</v>
      </c>
      <c r="R25" s="95">
        <v>24</v>
      </c>
      <c r="S25" s="21"/>
      <c r="T25" s="18" t="str">
        <f t="shared" si="4"/>
        <v>00</v>
      </c>
      <c r="U25" s="18">
        <f t="shared" si="12"/>
        <v>0</v>
      </c>
      <c r="V25" s="20"/>
      <c r="W25" s="21"/>
    </row>
    <row r="26" spans="1:23" ht="20.25">
      <c r="A26" s="27"/>
      <c r="B26" s="159"/>
      <c r="C26" s="168"/>
      <c r="D26" s="104"/>
      <c r="E26" s="16">
        <v>3</v>
      </c>
      <c r="F26" s="101" t="str">
        <f t="shared" si="1"/>
        <v>255</v>
      </c>
      <c r="G26" s="22" t="s">
        <v>22</v>
      </c>
      <c r="H26" s="18" t="s">
        <v>18</v>
      </c>
      <c r="I26" s="18">
        <v>1</v>
      </c>
      <c r="J26" s="18">
        <v>1</v>
      </c>
      <c r="K26" s="18">
        <v>8</v>
      </c>
      <c r="L26" s="18" t="s">
        <v>647</v>
      </c>
      <c r="M26" s="18">
        <v>1</v>
      </c>
      <c r="N26" s="18" t="str">
        <f t="shared" si="11"/>
        <v>45</v>
      </c>
      <c r="O26" s="23" t="str">
        <f t="shared" si="13"/>
        <v>FF</v>
      </c>
      <c r="P26" s="18">
        <f t="shared" si="0"/>
        <v>8</v>
      </c>
      <c r="Q26" s="16" t="str">
        <f t="shared" si="3"/>
        <v>7B010108C10145FF</v>
      </c>
      <c r="R26" s="95">
        <v>25</v>
      </c>
      <c r="S26" s="21"/>
      <c r="T26" s="18" t="str">
        <f t="shared" si="4"/>
        <v>00</v>
      </c>
      <c r="U26" s="18">
        <f t="shared" si="12"/>
        <v>0</v>
      </c>
      <c r="V26" s="20"/>
      <c r="W26" s="21"/>
    </row>
    <row r="27" spans="1:23">
      <c r="A27" s="71"/>
      <c r="B27" s="91"/>
      <c r="C27" s="106"/>
      <c r="D27" s="107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92"/>
      <c r="S27" s="75"/>
      <c r="T27" s="76"/>
      <c r="U27" s="76"/>
      <c r="V27" s="76"/>
      <c r="W27" s="75"/>
    </row>
  </sheetData>
  <sheetProtection algorithmName="SHA-512" hashValue="sy/PeDl2xmpYQESPDa/e0Ldj+zd0SB76PEqcX0r3yjIJGdlaktL17z9//92Vx6UQVLR5D3YTpYiDeR91pprfHQ==" saltValue="QYWg8ycDnwr9LT9cEefGtw==" spinCount="100000" sheet="1" objects="1" scenarios="1"/>
  <mergeCells count="16">
    <mergeCell ref="B3:B5"/>
    <mergeCell ref="C4:C5"/>
    <mergeCell ref="B6:B8"/>
    <mergeCell ref="C7:C8"/>
    <mergeCell ref="B9:B11"/>
    <mergeCell ref="C10:C11"/>
    <mergeCell ref="B21:B23"/>
    <mergeCell ref="C22:C23"/>
    <mergeCell ref="B24:B26"/>
    <mergeCell ref="C25:C26"/>
    <mergeCell ref="B12:B14"/>
    <mergeCell ref="C13:C14"/>
    <mergeCell ref="B15:B17"/>
    <mergeCell ref="C16:C17"/>
    <mergeCell ref="B18:B20"/>
    <mergeCell ref="C19:C20"/>
  </mergeCells>
  <phoneticPr fontId="1" type="noConversion"/>
  <conditionalFormatting sqref="R2:R26">
    <cfRule type="duplicateValues" dxfId="4" priority="1"/>
  </conditionalFormatting>
  <dataValidations count="2">
    <dataValidation type="list" allowBlank="1" showInputMessage="1" showErrorMessage="1" sqref="V2:V26" xr:uid="{75ECC189-238A-4136-8E12-D8B095EB446C}">
      <formula1>Res</formula1>
    </dataValidation>
    <dataValidation type="whole" allowBlank="1" showInputMessage="1" showErrorMessage="1" sqref="R2:R26" xr:uid="{B54CCCF5-F837-4117-8E57-3FB24459BDF8}">
      <formula1>1</formula1>
      <formula2>300</formula2>
    </dataValidation>
  </dataValidations>
  <pageMargins left="0.17" right="0.17" top="0.41" bottom="0.41" header="0.3" footer="0.3"/>
  <pageSetup paperSize="9" scale="25" fitToHeight="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E3684-5B9D-4081-8D01-5C61B6A32CE1}">
  <sheetPr codeName="Sheet29">
    <pageSetUpPr fitToPage="1"/>
  </sheetPr>
  <dimension ref="A1:Y33"/>
  <sheetViews>
    <sheetView zoomScale="70" zoomScaleNormal="70" workbookViewId="0">
      <pane xSplit="7" ySplit="1" topLeftCell="H2" activePane="bottomRight" state="frozen"/>
      <selection activeCell="B1" sqref="B1"/>
      <selection pane="topRight" activeCell="G1" sqref="G1"/>
      <selection pane="bottomLeft" activeCell="B4" sqref="B4"/>
      <selection pane="bottomRight" activeCell="R1" sqref="R1:R1048576"/>
    </sheetView>
  </sheetViews>
  <sheetFormatPr defaultRowHeight="16.5"/>
  <cols>
    <col min="1" max="1" width="31.125" style="74" customWidth="1"/>
    <col min="2" max="2" width="6" style="93" customWidth="1"/>
    <col min="3" max="3" width="22" style="82" customWidth="1"/>
    <col min="4" max="4" width="12.125" style="108" bestFit="1" customWidth="1"/>
    <col min="5" max="5" width="5.625" style="77" customWidth="1"/>
    <col min="6" max="6" width="8.875" style="77" customWidth="1"/>
    <col min="7" max="7" width="9.5" style="77" customWidth="1"/>
    <col min="8" max="15" width="5.375" style="77" customWidth="1"/>
    <col min="16" max="16" width="8.125" style="77" customWidth="1"/>
    <col min="17" max="18" width="5.375" style="77" customWidth="1"/>
    <col min="19" max="19" width="30.375" style="77" customWidth="1"/>
    <col min="20" max="20" width="5.375" style="94" customWidth="1"/>
    <col min="21" max="21" width="45.875" style="78" customWidth="1"/>
    <col min="22" max="23" width="5.375" style="77" customWidth="1"/>
    <col min="24" max="24" width="7.5" style="77" customWidth="1"/>
    <col min="25" max="25" width="82.875" style="77" bestFit="1" customWidth="1"/>
    <col min="26" max="16384" width="9" style="74"/>
  </cols>
  <sheetData>
    <row r="1" spans="1:25" s="99" customFormat="1" ht="27">
      <c r="A1" s="96" t="s">
        <v>232</v>
      </c>
      <c r="B1" s="96" t="s">
        <v>15</v>
      </c>
      <c r="C1" s="97" t="s">
        <v>52</v>
      </c>
      <c r="D1" s="97" t="s">
        <v>54</v>
      </c>
      <c r="E1" s="83" t="s">
        <v>15</v>
      </c>
      <c r="F1" s="83" t="s">
        <v>259</v>
      </c>
      <c r="G1" s="83" t="s">
        <v>260</v>
      </c>
      <c r="H1" s="83" t="s">
        <v>6</v>
      </c>
      <c r="I1" s="83" t="s">
        <v>26</v>
      </c>
      <c r="J1" s="83" t="s">
        <v>233</v>
      </c>
      <c r="K1" s="83" t="s">
        <v>27</v>
      </c>
      <c r="L1" s="83" t="s">
        <v>29</v>
      </c>
      <c r="M1" s="83" t="s">
        <v>10</v>
      </c>
      <c r="N1" s="83" t="s">
        <v>655</v>
      </c>
      <c r="O1" s="83" t="s">
        <v>656</v>
      </c>
      <c r="P1" s="83" t="s">
        <v>20</v>
      </c>
      <c r="Q1" s="83" t="s">
        <v>12</v>
      </c>
      <c r="R1" s="83" t="s">
        <v>713</v>
      </c>
      <c r="S1" s="83" t="s">
        <v>21</v>
      </c>
      <c r="T1" s="98" t="s">
        <v>787</v>
      </c>
      <c r="U1" s="83" t="s">
        <v>17</v>
      </c>
      <c r="V1" s="83" t="s">
        <v>677</v>
      </c>
      <c r="W1" s="83" t="s">
        <v>243</v>
      </c>
      <c r="X1" s="83" t="s">
        <v>34</v>
      </c>
      <c r="Y1" s="83" t="s">
        <v>32</v>
      </c>
    </row>
    <row r="2" spans="1:25" ht="49.5">
      <c r="A2" s="41" t="s">
        <v>663</v>
      </c>
      <c r="B2" s="85">
        <f>COUNTA(T2:T300)</f>
        <v>31</v>
      </c>
      <c r="C2" s="100" t="s">
        <v>53</v>
      </c>
      <c r="D2" s="100"/>
      <c r="E2" s="42">
        <v>0</v>
      </c>
      <c r="F2" s="101" t="str">
        <f>TEXT(HEX2DEC(G2),"000")</f>
        <v>123</v>
      </c>
      <c r="G2" s="17" t="s">
        <v>18</v>
      </c>
      <c r="H2" s="18" t="s">
        <v>18</v>
      </c>
      <c r="I2" s="18">
        <v>1</v>
      </c>
      <c r="J2" s="18">
        <v>1</v>
      </c>
      <c r="K2" s="18" t="s">
        <v>368</v>
      </c>
      <c r="L2" s="18" t="s">
        <v>654</v>
      </c>
      <c r="M2" s="18">
        <v>1</v>
      </c>
      <c r="N2" s="19">
        <v>0</v>
      </c>
      <c r="O2" s="19">
        <v>0</v>
      </c>
      <c r="P2" s="18" t="str">
        <f>TEXT(DEC2HEX(_xlfn.BITAND(SUM(
HEX2DEC(H2)+HEX2DEC(I2)+HEX2DEC(J2)+HEX2DEC(K2)+HEX2DEC(L2)+
HEX2DEC(M2)+HEX2DEC(N2)+HEX2DEC(O2)
),85)),"00")</f>
        <v>45</v>
      </c>
      <c r="Q2" s="18" t="s">
        <v>25</v>
      </c>
      <c r="R2" s="18">
        <f t="shared" ref="R2:R32" si="0">(LEN(S2)/2)</f>
        <v>12</v>
      </c>
      <c r="S2" s="16" t="str">
        <f>CONCATENATE(
TEXT(H2,"00"),TEXT(I2,"00"),TEXT(J2,"00"),TEXT(K2,"00"),TEXT(L2,"00"),
TEXT(M2,"00"),TEXT(N2,"0000"),TEXT(O2,"0000"),TEXT(P2,"00"),TEXT(Q2,"00")
)</f>
        <v>7B01010CC30100000000457D</v>
      </c>
      <c r="T2" s="95">
        <v>1</v>
      </c>
      <c r="U2" s="21" t="s">
        <v>725</v>
      </c>
      <c r="V2" s="18" t="str">
        <f>TEXT(DEC2HEX(_xlfn.BITAND(SUM(
HEX2DEC(MID(U2,  1,2))+HEX2DEC(MID(U2,  4,2))+HEX2DEC(MID(U2,  7,2))+HEX2DEC(MID(U2, 10,2))+HEX2DEC(MID(U2, 13,2))+
HEX2DEC(MID(U2, 16,2))+HEX2DEC(MID(U2, 19,2))+HEX2DEC(MID(U2, 22,2))+HEX2DEC(MID(U2, 25,2))+HEX2DEC(MID(U2, 28,2))+
HEX2DEC(MID(U2, 31,2))+HEX2DEC(MID(U2, 34,2))+HEX2DEC(MID(U2, 37,2))+HEX2DEC(MID(U2, 40,2))+HEX2DEC(MID(U2, 43,2))+
HEX2DEC(MID(U2, 46,2))+HEX2DEC(MID(U2, 49,2))+HEX2DEC(MID(U2, 52,2))+HEX2DEC(MID(U2, 55,2))+HEX2DEC(MID(U2, 58,2))+
HEX2DEC(MID(U2, 61,2))+HEX2DEC(MID(U2, 64,2))+HEX2DEC(MID(U2, 67,2))+HEX2DEC(MID(U2, 70,2))+HEX2DEC(MID(U2, 73,2))+
HEX2DEC(MID(U2, 76,2))+HEX2DEC(MID(U2, 79,2))+HEX2DEC(MID(U2, 82,2))+HEX2DEC(MID(U2, 85,2))+HEX2DEC(MID(U2, 88,2))+
HEX2DEC(MID(U2, 91,2))+HEX2DEC(MID(U2, 94,2))+HEX2DEC(MID(U2, 97,2))+HEX2DEC(MID(U2,100,2))+HEX2DEC(MID(U2,103,2))+
HEX2DEC(MID(U2,106,2))+HEX2DEC(MID(U2,109,2))+HEX2DEC(MID(U2,112,2))+HEX2DEC(MID(U2,115,2))+HEX2DEC(MID(U2,118,2))+
HEX2DEC(MID(U2,121,2))
),85)),"00")</f>
        <v>05</v>
      </c>
      <c r="W2" s="18">
        <f>(LEN(U2)/3)</f>
        <v>42.666666666666664</v>
      </c>
      <c r="X2" s="20" t="s">
        <v>36</v>
      </c>
      <c r="Y2" s="21" t="s">
        <v>750</v>
      </c>
    </row>
    <row r="3" spans="1:25" ht="20.25">
      <c r="A3" s="40" t="s">
        <v>5</v>
      </c>
      <c r="B3" s="157">
        <v>0</v>
      </c>
      <c r="C3" s="102" t="s">
        <v>6</v>
      </c>
      <c r="D3" s="103" t="s">
        <v>0</v>
      </c>
      <c r="E3" s="16">
        <v>1</v>
      </c>
      <c r="F3" s="101" t="str">
        <f t="shared" ref="F3:F32" si="1">TEXT(HEX2DEC(G3),"000")</f>
        <v>000</v>
      </c>
      <c r="G3" s="22">
        <v>0</v>
      </c>
      <c r="H3" s="23">
        <f>G3</f>
        <v>0</v>
      </c>
      <c r="I3" s="18">
        <v>1</v>
      </c>
      <c r="J3" s="18">
        <v>1</v>
      </c>
      <c r="K3" s="18" t="s">
        <v>368</v>
      </c>
      <c r="L3" s="18" t="s">
        <v>654</v>
      </c>
      <c r="M3" s="18">
        <v>1</v>
      </c>
      <c r="N3" s="19">
        <v>0</v>
      </c>
      <c r="O3" s="19">
        <v>0</v>
      </c>
      <c r="P3" s="18" t="str">
        <f t="shared" ref="P3:P32" si="2">TEXT(DEC2HEX(_xlfn.BITAND(SUM(
HEX2DEC(H3)+HEX2DEC(I3)+HEX2DEC(J3)+HEX2DEC(K3)+HEX2DEC(L3)+
HEX2DEC(M3)+HEX2DEC(N3)+HEX2DEC(O3)
),85)),"00")</f>
        <v>50</v>
      </c>
      <c r="Q3" s="18" t="s">
        <v>25</v>
      </c>
      <c r="R3" s="18">
        <f t="shared" si="0"/>
        <v>12</v>
      </c>
      <c r="S3" s="16" t="str">
        <f t="shared" ref="S3:S32" si="3">CONCATENATE(
TEXT(H3,"00"),TEXT(I3,"00"),TEXT(J3,"00"),TEXT(K3,"00"),TEXT(L3,"00"),
TEXT(M3,"00"),TEXT(N3,"0000"),TEXT(O3,"0000"),TEXT(P3,"00"),TEXT(Q3,"00")
)</f>
        <v>0001010CC30100000000507D</v>
      </c>
      <c r="T3" s="95">
        <v>2</v>
      </c>
      <c r="U3" s="21"/>
      <c r="V3" s="18" t="str">
        <f t="shared" ref="V3:V32" si="4">TEXT(DEC2HEX(_xlfn.BITAND(SUM(
HEX2DEC(MID(U3,  1,2))+HEX2DEC(MID(U3,  4,2))+HEX2DEC(MID(U3,  7,2))+HEX2DEC(MID(U3, 10,2))+HEX2DEC(MID(U3, 13,2))+
HEX2DEC(MID(U3, 16,2))+HEX2DEC(MID(U3, 19,2))+HEX2DEC(MID(U3, 22,2))+HEX2DEC(MID(U3, 25,2))+HEX2DEC(MID(U3, 28,2))+
HEX2DEC(MID(U3, 31,2))+HEX2DEC(MID(U3, 34,2))+HEX2DEC(MID(U3, 37,2))+HEX2DEC(MID(U3, 40,2))+HEX2DEC(MID(U3, 43,2))+
HEX2DEC(MID(U3, 46,2))+HEX2DEC(MID(U3, 49,2))+HEX2DEC(MID(U3, 52,2))+HEX2DEC(MID(U3, 55,2))+HEX2DEC(MID(U3, 58,2))+
HEX2DEC(MID(U3, 61,2))+HEX2DEC(MID(U3, 64,2))+HEX2DEC(MID(U3, 67,2))+HEX2DEC(MID(U3, 70,2))+HEX2DEC(MID(U3, 73,2))+
HEX2DEC(MID(U3, 76,2))+HEX2DEC(MID(U3, 79,2))+HEX2DEC(MID(U3, 82,2))+HEX2DEC(MID(U3, 85,2))+HEX2DEC(MID(U3, 88,2))+
HEX2DEC(MID(U3, 91,2))+HEX2DEC(MID(U3, 94,2))+HEX2DEC(MID(U3, 97,2))+HEX2DEC(MID(U3,100,2))+HEX2DEC(MID(U3,103,2))+
HEX2DEC(MID(U3,106,2))+HEX2DEC(MID(U3,109,2))+HEX2DEC(MID(U3,112,2))+HEX2DEC(MID(U3,115,2))+HEX2DEC(MID(U3,118,2))+
HEX2DEC(MID(U3,121,2))
),85)),"00")</f>
        <v>00</v>
      </c>
      <c r="W3" s="18">
        <f t="shared" ref="W3:W32" si="5">(LEN(U3)/3)</f>
        <v>0</v>
      </c>
      <c r="X3" s="20"/>
      <c r="Y3" s="21"/>
    </row>
    <row r="4" spans="1:25" ht="20.25">
      <c r="A4" s="27"/>
      <c r="B4" s="158"/>
      <c r="C4" s="165" t="s">
        <v>341</v>
      </c>
      <c r="D4" s="104"/>
      <c r="E4" s="16">
        <v>2</v>
      </c>
      <c r="F4" s="101" t="str">
        <f t="shared" si="1"/>
        <v>127</v>
      </c>
      <c r="G4" s="22" t="s">
        <v>246</v>
      </c>
      <c r="H4" s="23" t="str">
        <f t="shared" ref="H4:H5" si="6">G4</f>
        <v>7F</v>
      </c>
      <c r="I4" s="18">
        <v>1</v>
      </c>
      <c r="J4" s="18">
        <v>1</v>
      </c>
      <c r="K4" s="18" t="s">
        <v>368</v>
      </c>
      <c r="L4" s="18" t="s">
        <v>654</v>
      </c>
      <c r="M4" s="18">
        <v>1</v>
      </c>
      <c r="N4" s="19">
        <v>0</v>
      </c>
      <c r="O4" s="19">
        <v>0</v>
      </c>
      <c r="P4" s="18" t="str">
        <f t="shared" si="2"/>
        <v>51</v>
      </c>
      <c r="Q4" s="18" t="s">
        <v>25</v>
      </c>
      <c r="R4" s="18">
        <f t="shared" si="0"/>
        <v>12</v>
      </c>
      <c r="S4" s="16" t="str">
        <f t="shared" si="3"/>
        <v>7F01010CC30100000000517D</v>
      </c>
      <c r="T4" s="95">
        <v>3</v>
      </c>
      <c r="U4" s="21"/>
      <c r="V4" s="18" t="str">
        <f t="shared" si="4"/>
        <v>00</v>
      </c>
      <c r="W4" s="18">
        <f t="shared" si="5"/>
        <v>0</v>
      </c>
      <c r="X4" s="20"/>
      <c r="Y4" s="21"/>
    </row>
    <row r="5" spans="1:25" ht="20.25">
      <c r="A5" s="45"/>
      <c r="B5" s="159"/>
      <c r="C5" s="166"/>
      <c r="D5" s="104"/>
      <c r="E5" s="16">
        <v>3</v>
      </c>
      <c r="F5" s="101" t="str">
        <f t="shared" si="1"/>
        <v>255</v>
      </c>
      <c r="G5" s="22" t="s">
        <v>22</v>
      </c>
      <c r="H5" s="23" t="str">
        <f t="shared" si="6"/>
        <v>FF</v>
      </c>
      <c r="I5" s="18">
        <v>1</v>
      </c>
      <c r="J5" s="18">
        <v>1</v>
      </c>
      <c r="K5" s="18" t="s">
        <v>368</v>
      </c>
      <c r="L5" s="18" t="s">
        <v>654</v>
      </c>
      <c r="M5" s="18">
        <v>1</v>
      </c>
      <c r="N5" s="19">
        <v>0</v>
      </c>
      <c r="O5" s="19">
        <v>0</v>
      </c>
      <c r="P5" s="18" t="str">
        <f t="shared" si="2"/>
        <v>51</v>
      </c>
      <c r="Q5" s="18" t="s">
        <v>25</v>
      </c>
      <c r="R5" s="18">
        <f t="shared" si="0"/>
        <v>12</v>
      </c>
      <c r="S5" s="16" t="str">
        <f t="shared" si="3"/>
        <v>FF01010CC30100000000517D</v>
      </c>
      <c r="T5" s="95">
        <v>4</v>
      </c>
      <c r="U5" s="21"/>
      <c r="V5" s="18" t="str">
        <f t="shared" si="4"/>
        <v>00</v>
      </c>
      <c r="W5" s="18">
        <f t="shared" si="5"/>
        <v>0</v>
      </c>
      <c r="X5" s="20"/>
      <c r="Y5" s="21"/>
    </row>
    <row r="6" spans="1:25" ht="20.25">
      <c r="A6" s="45"/>
      <c r="B6" s="157">
        <v>1</v>
      </c>
      <c r="C6" s="105" t="s">
        <v>3</v>
      </c>
      <c r="D6" s="104" t="s">
        <v>715</v>
      </c>
      <c r="E6" s="16">
        <v>1</v>
      </c>
      <c r="F6" s="101" t="str">
        <f t="shared" si="1"/>
        <v>000</v>
      </c>
      <c r="G6" s="22">
        <v>0</v>
      </c>
      <c r="H6" s="18" t="s">
        <v>18</v>
      </c>
      <c r="I6" s="23">
        <f>G6</f>
        <v>0</v>
      </c>
      <c r="J6" s="18">
        <v>1</v>
      </c>
      <c r="K6" s="18" t="s">
        <v>368</v>
      </c>
      <c r="L6" s="18" t="s">
        <v>654</v>
      </c>
      <c r="M6" s="18">
        <v>1</v>
      </c>
      <c r="N6" s="19">
        <v>0</v>
      </c>
      <c r="O6" s="19">
        <v>0</v>
      </c>
      <c r="P6" s="18" t="str">
        <f t="shared" si="2"/>
        <v>44</v>
      </c>
      <c r="Q6" s="18" t="s">
        <v>25</v>
      </c>
      <c r="R6" s="18">
        <f t="shared" si="0"/>
        <v>12</v>
      </c>
      <c r="S6" s="16" t="str">
        <f t="shared" si="3"/>
        <v>7B00010CC30100000000447D</v>
      </c>
      <c r="T6" s="95">
        <v>5</v>
      </c>
      <c r="U6" s="21"/>
      <c r="V6" s="18" t="str">
        <f t="shared" si="4"/>
        <v>00</v>
      </c>
      <c r="W6" s="18">
        <f t="shared" si="5"/>
        <v>0</v>
      </c>
      <c r="X6" s="20"/>
      <c r="Y6" s="21"/>
    </row>
    <row r="7" spans="1:25" ht="20.25">
      <c r="A7" s="89"/>
      <c r="B7" s="158"/>
      <c r="C7" s="165" t="s">
        <v>342</v>
      </c>
      <c r="D7" s="104"/>
      <c r="E7" s="16">
        <v>2</v>
      </c>
      <c r="F7" s="101" t="str">
        <f t="shared" si="1"/>
        <v>127</v>
      </c>
      <c r="G7" s="22" t="s">
        <v>246</v>
      </c>
      <c r="H7" s="18" t="s">
        <v>18</v>
      </c>
      <c r="I7" s="23" t="str">
        <f t="shared" ref="I7:I8" si="7">G7</f>
        <v>7F</v>
      </c>
      <c r="J7" s="18">
        <v>1</v>
      </c>
      <c r="K7" s="18" t="s">
        <v>368</v>
      </c>
      <c r="L7" s="18" t="s">
        <v>654</v>
      </c>
      <c r="M7" s="18">
        <v>1</v>
      </c>
      <c r="N7" s="19">
        <v>0</v>
      </c>
      <c r="O7" s="19">
        <v>0</v>
      </c>
      <c r="P7" s="18" t="str">
        <f t="shared" si="2"/>
        <v>41</v>
      </c>
      <c r="Q7" s="18" t="s">
        <v>25</v>
      </c>
      <c r="R7" s="18">
        <f t="shared" si="0"/>
        <v>12</v>
      </c>
      <c r="S7" s="16" t="str">
        <f t="shared" si="3"/>
        <v>7B7F010CC30100000000417D</v>
      </c>
      <c r="T7" s="95">
        <v>6</v>
      </c>
      <c r="U7" s="21"/>
      <c r="V7" s="18" t="str">
        <f t="shared" si="4"/>
        <v>00</v>
      </c>
      <c r="W7" s="18">
        <f t="shared" si="5"/>
        <v>0</v>
      </c>
      <c r="X7" s="20"/>
      <c r="Y7" s="21"/>
    </row>
    <row r="8" spans="1:25" ht="20.25">
      <c r="A8" s="27"/>
      <c r="B8" s="159"/>
      <c r="C8" s="166"/>
      <c r="D8" s="104"/>
      <c r="E8" s="16">
        <v>3</v>
      </c>
      <c r="F8" s="101" t="str">
        <f t="shared" si="1"/>
        <v>255</v>
      </c>
      <c r="G8" s="22" t="s">
        <v>22</v>
      </c>
      <c r="H8" s="18" t="s">
        <v>18</v>
      </c>
      <c r="I8" s="23" t="str">
        <f t="shared" si="7"/>
        <v>FF</v>
      </c>
      <c r="J8" s="18">
        <v>1</v>
      </c>
      <c r="K8" s="18" t="s">
        <v>368</v>
      </c>
      <c r="L8" s="18" t="s">
        <v>654</v>
      </c>
      <c r="M8" s="18">
        <v>1</v>
      </c>
      <c r="N8" s="19">
        <v>0</v>
      </c>
      <c r="O8" s="19">
        <v>0</v>
      </c>
      <c r="P8" s="18" t="str">
        <f t="shared" si="2"/>
        <v>41</v>
      </c>
      <c r="Q8" s="18" t="s">
        <v>25</v>
      </c>
      <c r="R8" s="18">
        <f t="shared" si="0"/>
        <v>12</v>
      </c>
      <c r="S8" s="16" t="str">
        <f t="shared" si="3"/>
        <v>7BFF010CC30100000000417D</v>
      </c>
      <c r="T8" s="95">
        <v>7</v>
      </c>
      <c r="U8" s="21"/>
      <c r="V8" s="18" t="str">
        <f t="shared" si="4"/>
        <v>00</v>
      </c>
      <c r="W8" s="18">
        <f t="shared" si="5"/>
        <v>0</v>
      </c>
      <c r="X8" s="20"/>
      <c r="Y8" s="21"/>
    </row>
    <row r="9" spans="1:25" ht="20.25">
      <c r="A9" s="27"/>
      <c r="B9" s="157">
        <v>2</v>
      </c>
      <c r="C9" s="105" t="s">
        <v>247</v>
      </c>
      <c r="D9" s="104" t="s">
        <v>716</v>
      </c>
      <c r="E9" s="16">
        <v>1</v>
      </c>
      <c r="F9" s="101" t="str">
        <f t="shared" si="1"/>
        <v>000</v>
      </c>
      <c r="G9" s="22">
        <v>0</v>
      </c>
      <c r="H9" s="18" t="s">
        <v>18</v>
      </c>
      <c r="I9" s="18">
        <v>1</v>
      </c>
      <c r="J9" s="23">
        <f>G9</f>
        <v>0</v>
      </c>
      <c r="K9" s="18" t="s">
        <v>368</v>
      </c>
      <c r="L9" s="18" t="s">
        <v>654</v>
      </c>
      <c r="M9" s="18">
        <v>1</v>
      </c>
      <c r="N9" s="19">
        <v>0</v>
      </c>
      <c r="O9" s="19">
        <v>0</v>
      </c>
      <c r="P9" s="18" t="str">
        <f t="shared" si="2"/>
        <v>44</v>
      </c>
      <c r="Q9" s="18" t="s">
        <v>25</v>
      </c>
      <c r="R9" s="18">
        <f t="shared" si="0"/>
        <v>12</v>
      </c>
      <c r="S9" s="16" t="str">
        <f t="shared" si="3"/>
        <v>7B01000CC30100000000447D</v>
      </c>
      <c r="T9" s="95">
        <v>8</v>
      </c>
      <c r="U9" s="21"/>
      <c r="V9" s="18" t="str">
        <f t="shared" si="4"/>
        <v>00</v>
      </c>
      <c r="W9" s="18">
        <f t="shared" si="5"/>
        <v>0</v>
      </c>
      <c r="X9" s="20"/>
      <c r="Y9" s="21"/>
    </row>
    <row r="10" spans="1:25" ht="20.25">
      <c r="A10" s="27"/>
      <c r="B10" s="158"/>
      <c r="C10" s="165" t="s">
        <v>343</v>
      </c>
      <c r="D10" s="104"/>
      <c r="E10" s="16">
        <v>2</v>
      </c>
      <c r="F10" s="101" t="str">
        <f t="shared" si="1"/>
        <v>127</v>
      </c>
      <c r="G10" s="22" t="s">
        <v>246</v>
      </c>
      <c r="H10" s="18" t="s">
        <v>18</v>
      </c>
      <c r="I10" s="18">
        <v>1</v>
      </c>
      <c r="J10" s="23" t="str">
        <f t="shared" ref="J10:J11" si="8">G10</f>
        <v>7F</v>
      </c>
      <c r="K10" s="18" t="s">
        <v>368</v>
      </c>
      <c r="L10" s="18" t="s">
        <v>654</v>
      </c>
      <c r="M10" s="18">
        <v>1</v>
      </c>
      <c r="N10" s="19">
        <v>0</v>
      </c>
      <c r="O10" s="19">
        <v>0</v>
      </c>
      <c r="P10" s="18" t="str">
        <f t="shared" si="2"/>
        <v>41</v>
      </c>
      <c r="Q10" s="18" t="s">
        <v>25</v>
      </c>
      <c r="R10" s="18">
        <f t="shared" si="0"/>
        <v>12</v>
      </c>
      <c r="S10" s="16" t="str">
        <f t="shared" si="3"/>
        <v>7B017F0CC30100000000417D</v>
      </c>
      <c r="T10" s="95">
        <v>9</v>
      </c>
      <c r="U10" s="21"/>
      <c r="V10" s="18" t="str">
        <f t="shared" si="4"/>
        <v>00</v>
      </c>
      <c r="W10" s="18">
        <f t="shared" si="5"/>
        <v>0</v>
      </c>
      <c r="X10" s="20"/>
      <c r="Y10" s="21"/>
    </row>
    <row r="11" spans="1:25" ht="20.25">
      <c r="A11" s="89"/>
      <c r="B11" s="159"/>
      <c r="C11" s="166"/>
      <c r="D11" s="104"/>
      <c r="E11" s="16">
        <v>3</v>
      </c>
      <c r="F11" s="101" t="str">
        <f t="shared" si="1"/>
        <v>255</v>
      </c>
      <c r="G11" s="22" t="s">
        <v>22</v>
      </c>
      <c r="H11" s="18" t="s">
        <v>18</v>
      </c>
      <c r="I11" s="18">
        <v>1</v>
      </c>
      <c r="J11" s="23" t="str">
        <f t="shared" si="8"/>
        <v>FF</v>
      </c>
      <c r="K11" s="18" t="s">
        <v>368</v>
      </c>
      <c r="L11" s="18" t="s">
        <v>654</v>
      </c>
      <c r="M11" s="18">
        <v>1</v>
      </c>
      <c r="N11" s="19">
        <v>0</v>
      </c>
      <c r="O11" s="19">
        <v>0</v>
      </c>
      <c r="P11" s="18" t="str">
        <f t="shared" si="2"/>
        <v>41</v>
      </c>
      <c r="Q11" s="18" t="s">
        <v>25</v>
      </c>
      <c r="R11" s="18">
        <f t="shared" si="0"/>
        <v>12</v>
      </c>
      <c r="S11" s="16" t="str">
        <f t="shared" si="3"/>
        <v>7B01FF0CC30100000000417D</v>
      </c>
      <c r="T11" s="95">
        <v>10</v>
      </c>
      <c r="U11" s="21"/>
      <c r="V11" s="18" t="str">
        <f t="shared" si="4"/>
        <v>00</v>
      </c>
      <c r="W11" s="18">
        <f t="shared" si="5"/>
        <v>0</v>
      </c>
      <c r="X11" s="20"/>
      <c r="Y11" s="21"/>
    </row>
    <row r="12" spans="1:25" ht="20.25">
      <c r="A12" s="89"/>
      <c r="B12" s="157">
        <v>3</v>
      </c>
      <c r="C12" s="105" t="s">
        <v>248</v>
      </c>
      <c r="D12" s="104" t="s">
        <v>653</v>
      </c>
      <c r="E12" s="16">
        <v>1</v>
      </c>
      <c r="F12" s="101" t="str">
        <f t="shared" si="1"/>
        <v>000</v>
      </c>
      <c r="G12" s="22">
        <v>0</v>
      </c>
      <c r="H12" s="18" t="s">
        <v>18</v>
      </c>
      <c r="I12" s="18">
        <v>1</v>
      </c>
      <c r="J12" s="18">
        <v>1</v>
      </c>
      <c r="K12" s="23">
        <f>G12</f>
        <v>0</v>
      </c>
      <c r="L12" s="18" t="s">
        <v>654</v>
      </c>
      <c r="M12" s="18">
        <v>1</v>
      </c>
      <c r="N12" s="19">
        <v>0</v>
      </c>
      <c r="O12" s="19">
        <v>0</v>
      </c>
      <c r="P12" s="18" t="str">
        <f t="shared" si="2"/>
        <v>41</v>
      </c>
      <c r="Q12" s="18" t="s">
        <v>25</v>
      </c>
      <c r="R12" s="18">
        <f t="shared" si="0"/>
        <v>12</v>
      </c>
      <c r="S12" s="16" t="str">
        <f t="shared" si="3"/>
        <v>7B010100C30100000000417D</v>
      </c>
      <c r="T12" s="95">
        <v>11</v>
      </c>
      <c r="U12" s="21"/>
      <c r="V12" s="18" t="str">
        <f t="shared" si="4"/>
        <v>00</v>
      </c>
      <c r="W12" s="18">
        <f t="shared" si="5"/>
        <v>0</v>
      </c>
      <c r="X12" s="20"/>
      <c r="Y12" s="21"/>
    </row>
    <row r="13" spans="1:25" ht="20.25">
      <c r="A13" s="89"/>
      <c r="B13" s="158"/>
      <c r="C13" s="165" t="s">
        <v>345</v>
      </c>
      <c r="D13" s="104"/>
      <c r="E13" s="16">
        <v>2</v>
      </c>
      <c r="F13" s="101" t="str">
        <f t="shared" si="1"/>
        <v>127</v>
      </c>
      <c r="G13" s="22" t="s">
        <v>246</v>
      </c>
      <c r="H13" s="18" t="s">
        <v>18</v>
      </c>
      <c r="I13" s="18">
        <v>1</v>
      </c>
      <c r="J13" s="18">
        <v>1</v>
      </c>
      <c r="K13" s="23" t="str">
        <f t="shared" ref="K13:K14" si="9">G13</f>
        <v>7F</v>
      </c>
      <c r="L13" s="18" t="s">
        <v>654</v>
      </c>
      <c r="M13" s="18">
        <v>1</v>
      </c>
      <c r="N13" s="19">
        <v>0</v>
      </c>
      <c r="O13" s="19">
        <v>0</v>
      </c>
      <c r="P13" s="18" t="str">
        <f t="shared" si="2"/>
        <v>40</v>
      </c>
      <c r="Q13" s="18" t="s">
        <v>25</v>
      </c>
      <c r="R13" s="18">
        <f t="shared" si="0"/>
        <v>12</v>
      </c>
      <c r="S13" s="16" t="str">
        <f t="shared" si="3"/>
        <v>7B01017FC30100000000407D</v>
      </c>
      <c r="T13" s="95">
        <v>12</v>
      </c>
      <c r="U13" s="21"/>
      <c r="V13" s="18" t="str">
        <f t="shared" si="4"/>
        <v>00</v>
      </c>
      <c r="W13" s="18">
        <f t="shared" si="5"/>
        <v>0</v>
      </c>
      <c r="X13" s="20"/>
      <c r="Y13" s="21"/>
    </row>
    <row r="14" spans="1:25" ht="20.25">
      <c r="A14" s="27"/>
      <c r="B14" s="159"/>
      <c r="C14" s="166"/>
      <c r="D14" s="104"/>
      <c r="E14" s="16">
        <v>3</v>
      </c>
      <c r="F14" s="101" t="str">
        <f t="shared" si="1"/>
        <v>255</v>
      </c>
      <c r="G14" s="22" t="s">
        <v>22</v>
      </c>
      <c r="H14" s="18" t="s">
        <v>18</v>
      </c>
      <c r="I14" s="18">
        <v>1</v>
      </c>
      <c r="J14" s="18">
        <v>1</v>
      </c>
      <c r="K14" s="23" t="str">
        <f t="shared" si="9"/>
        <v>FF</v>
      </c>
      <c r="L14" s="18" t="s">
        <v>654</v>
      </c>
      <c r="M14" s="18">
        <v>1</v>
      </c>
      <c r="N14" s="19">
        <v>0</v>
      </c>
      <c r="O14" s="19">
        <v>0</v>
      </c>
      <c r="P14" s="18" t="str">
        <f t="shared" si="2"/>
        <v>40</v>
      </c>
      <c r="Q14" s="18" t="s">
        <v>25</v>
      </c>
      <c r="R14" s="18">
        <f t="shared" si="0"/>
        <v>12</v>
      </c>
      <c r="S14" s="16" t="str">
        <f t="shared" si="3"/>
        <v>7B0101FFC30100000000407D</v>
      </c>
      <c r="T14" s="95">
        <v>13</v>
      </c>
      <c r="U14" s="21"/>
      <c r="V14" s="18" t="str">
        <f t="shared" si="4"/>
        <v>00</v>
      </c>
      <c r="W14" s="18">
        <f t="shared" si="5"/>
        <v>0</v>
      </c>
      <c r="X14" s="20"/>
      <c r="Y14" s="21"/>
    </row>
    <row r="15" spans="1:25" ht="20.25">
      <c r="A15" s="89"/>
      <c r="B15" s="157">
        <v>4</v>
      </c>
      <c r="C15" s="105" t="s">
        <v>8</v>
      </c>
      <c r="D15" s="104" t="s">
        <v>652</v>
      </c>
      <c r="E15" s="16">
        <v>1</v>
      </c>
      <c r="F15" s="101" t="str">
        <f t="shared" si="1"/>
        <v>000</v>
      </c>
      <c r="G15" s="22">
        <v>0</v>
      </c>
      <c r="H15" s="18" t="s">
        <v>18</v>
      </c>
      <c r="I15" s="18">
        <v>1</v>
      </c>
      <c r="J15" s="18">
        <v>1</v>
      </c>
      <c r="K15" s="18" t="s">
        <v>368</v>
      </c>
      <c r="L15" s="23">
        <f>G15</f>
        <v>0</v>
      </c>
      <c r="M15" s="18">
        <v>1</v>
      </c>
      <c r="N15" s="19">
        <v>0</v>
      </c>
      <c r="O15" s="19">
        <v>0</v>
      </c>
      <c r="P15" s="18" t="str">
        <f t="shared" si="2"/>
        <v>00</v>
      </c>
      <c r="Q15" s="18" t="s">
        <v>25</v>
      </c>
      <c r="R15" s="18">
        <f t="shared" si="0"/>
        <v>12</v>
      </c>
      <c r="S15" s="16" t="str">
        <f t="shared" si="3"/>
        <v>7B01010C000100000000007D</v>
      </c>
      <c r="T15" s="95">
        <v>14</v>
      </c>
      <c r="U15" s="21"/>
      <c r="V15" s="18" t="str">
        <f t="shared" si="4"/>
        <v>00</v>
      </c>
      <c r="W15" s="18">
        <f t="shared" si="5"/>
        <v>0</v>
      </c>
      <c r="X15" s="20"/>
      <c r="Y15" s="21"/>
    </row>
    <row r="16" spans="1:25" ht="20.25">
      <c r="A16" s="89"/>
      <c r="B16" s="158"/>
      <c r="C16" s="165" t="s">
        <v>347</v>
      </c>
      <c r="D16" s="104"/>
      <c r="E16" s="16">
        <v>2</v>
      </c>
      <c r="F16" s="101" t="str">
        <f t="shared" si="1"/>
        <v>127</v>
      </c>
      <c r="G16" s="22" t="s">
        <v>246</v>
      </c>
      <c r="H16" s="18" t="s">
        <v>18</v>
      </c>
      <c r="I16" s="18">
        <v>1</v>
      </c>
      <c r="J16" s="18">
        <v>1</v>
      </c>
      <c r="K16" s="18" t="s">
        <v>368</v>
      </c>
      <c r="L16" s="23" t="str">
        <f t="shared" ref="L16:L17" si="10">G16</f>
        <v>7F</v>
      </c>
      <c r="M16" s="18">
        <v>1</v>
      </c>
      <c r="N16" s="19">
        <v>0</v>
      </c>
      <c r="O16" s="19">
        <v>0</v>
      </c>
      <c r="P16" s="18" t="str">
        <f t="shared" si="2"/>
        <v>01</v>
      </c>
      <c r="Q16" s="18" t="s">
        <v>25</v>
      </c>
      <c r="R16" s="18">
        <f t="shared" si="0"/>
        <v>12</v>
      </c>
      <c r="S16" s="16" t="str">
        <f t="shared" si="3"/>
        <v>7B01010C7F0100000000017D</v>
      </c>
      <c r="T16" s="95">
        <v>15</v>
      </c>
      <c r="U16" s="21"/>
      <c r="V16" s="18" t="str">
        <f t="shared" si="4"/>
        <v>00</v>
      </c>
      <c r="W16" s="18">
        <f t="shared" si="5"/>
        <v>0</v>
      </c>
      <c r="X16" s="20"/>
      <c r="Y16" s="21"/>
    </row>
    <row r="17" spans="1:25" ht="20.25">
      <c r="A17" s="89"/>
      <c r="B17" s="159"/>
      <c r="C17" s="166"/>
      <c r="D17" s="104"/>
      <c r="E17" s="16">
        <v>3</v>
      </c>
      <c r="F17" s="101" t="str">
        <f t="shared" si="1"/>
        <v>255</v>
      </c>
      <c r="G17" s="22" t="s">
        <v>22</v>
      </c>
      <c r="H17" s="18" t="s">
        <v>18</v>
      </c>
      <c r="I17" s="18">
        <v>1</v>
      </c>
      <c r="J17" s="18">
        <v>1</v>
      </c>
      <c r="K17" s="18" t="s">
        <v>368</v>
      </c>
      <c r="L17" s="23" t="str">
        <f t="shared" si="10"/>
        <v>FF</v>
      </c>
      <c r="M17" s="18">
        <v>1</v>
      </c>
      <c r="N17" s="19">
        <v>0</v>
      </c>
      <c r="O17" s="19">
        <v>0</v>
      </c>
      <c r="P17" s="18" t="str">
        <f t="shared" si="2"/>
        <v>01</v>
      </c>
      <c r="Q17" s="18" t="s">
        <v>25</v>
      </c>
      <c r="R17" s="18">
        <f t="shared" si="0"/>
        <v>12</v>
      </c>
      <c r="S17" s="16" t="str">
        <f t="shared" si="3"/>
        <v>7B01010CFF0100000000017D</v>
      </c>
      <c r="T17" s="95">
        <v>16</v>
      </c>
      <c r="U17" s="21"/>
      <c r="V17" s="18" t="str">
        <f t="shared" si="4"/>
        <v>00</v>
      </c>
      <c r="W17" s="18">
        <f t="shared" si="5"/>
        <v>0</v>
      </c>
      <c r="X17" s="20"/>
      <c r="Y17" s="21"/>
    </row>
    <row r="18" spans="1:25" ht="20.25">
      <c r="A18" s="27"/>
      <c r="B18" s="157">
        <v>5</v>
      </c>
      <c r="C18" s="105" t="s">
        <v>10</v>
      </c>
      <c r="D18" s="104" t="s">
        <v>13</v>
      </c>
      <c r="E18" s="16">
        <v>1</v>
      </c>
      <c r="F18" s="101" t="str">
        <f t="shared" si="1"/>
        <v>000</v>
      </c>
      <c r="G18" s="22">
        <v>0</v>
      </c>
      <c r="H18" s="18" t="s">
        <v>18</v>
      </c>
      <c r="I18" s="18">
        <v>1</v>
      </c>
      <c r="J18" s="18">
        <v>1</v>
      </c>
      <c r="K18" s="18" t="s">
        <v>368</v>
      </c>
      <c r="L18" s="18" t="s">
        <v>654</v>
      </c>
      <c r="M18" s="23">
        <f>G18</f>
        <v>0</v>
      </c>
      <c r="N18" s="19">
        <v>0</v>
      </c>
      <c r="O18" s="19">
        <v>0</v>
      </c>
      <c r="P18" s="18" t="str">
        <f t="shared" si="2"/>
        <v>44</v>
      </c>
      <c r="Q18" s="18" t="s">
        <v>25</v>
      </c>
      <c r="R18" s="18">
        <f t="shared" si="0"/>
        <v>12</v>
      </c>
      <c r="S18" s="16" t="str">
        <f t="shared" si="3"/>
        <v>7B01010CC30000000000447D</v>
      </c>
      <c r="T18" s="95">
        <v>17</v>
      </c>
      <c r="U18" s="21"/>
      <c r="V18" s="18" t="str">
        <f t="shared" si="4"/>
        <v>00</v>
      </c>
      <c r="W18" s="18">
        <f t="shared" si="5"/>
        <v>0</v>
      </c>
      <c r="X18" s="20"/>
      <c r="Y18" s="21"/>
    </row>
    <row r="19" spans="1:25" ht="20.25">
      <c r="A19" s="27"/>
      <c r="B19" s="158"/>
      <c r="C19" s="165" t="s">
        <v>348</v>
      </c>
      <c r="D19" s="104"/>
      <c r="E19" s="16">
        <v>2</v>
      </c>
      <c r="F19" s="101" t="str">
        <f t="shared" si="1"/>
        <v>127</v>
      </c>
      <c r="G19" s="22" t="s">
        <v>246</v>
      </c>
      <c r="H19" s="18" t="s">
        <v>18</v>
      </c>
      <c r="I19" s="18">
        <v>1</v>
      </c>
      <c r="J19" s="18">
        <v>1</v>
      </c>
      <c r="K19" s="18" t="s">
        <v>368</v>
      </c>
      <c r="L19" s="18" t="s">
        <v>654</v>
      </c>
      <c r="M19" s="23" t="str">
        <f t="shared" ref="M19:M20" si="11">G19</f>
        <v>7F</v>
      </c>
      <c r="N19" s="19">
        <v>0</v>
      </c>
      <c r="O19" s="19">
        <v>0</v>
      </c>
      <c r="P19" s="18" t="str">
        <f t="shared" si="2"/>
        <v>41</v>
      </c>
      <c r="Q19" s="18" t="s">
        <v>25</v>
      </c>
      <c r="R19" s="18">
        <f t="shared" si="0"/>
        <v>12</v>
      </c>
      <c r="S19" s="16" t="str">
        <f t="shared" si="3"/>
        <v>7B01010CC37F00000000417D</v>
      </c>
      <c r="T19" s="95">
        <v>18</v>
      </c>
      <c r="U19" s="21"/>
      <c r="V19" s="18" t="str">
        <f t="shared" si="4"/>
        <v>00</v>
      </c>
      <c r="W19" s="18">
        <f t="shared" si="5"/>
        <v>0</v>
      </c>
      <c r="X19" s="20"/>
      <c r="Y19" s="21"/>
    </row>
    <row r="20" spans="1:25" ht="20.25">
      <c r="A20" s="27"/>
      <c r="B20" s="159"/>
      <c r="C20" s="166"/>
      <c r="D20" s="104"/>
      <c r="E20" s="16">
        <v>3</v>
      </c>
      <c r="F20" s="101" t="str">
        <f t="shared" si="1"/>
        <v>255</v>
      </c>
      <c r="G20" s="22" t="s">
        <v>22</v>
      </c>
      <c r="H20" s="18" t="s">
        <v>18</v>
      </c>
      <c r="I20" s="18">
        <v>1</v>
      </c>
      <c r="J20" s="18">
        <v>1</v>
      </c>
      <c r="K20" s="18" t="s">
        <v>368</v>
      </c>
      <c r="L20" s="18" t="s">
        <v>654</v>
      </c>
      <c r="M20" s="23" t="str">
        <f t="shared" si="11"/>
        <v>FF</v>
      </c>
      <c r="N20" s="19">
        <v>0</v>
      </c>
      <c r="O20" s="19">
        <v>0</v>
      </c>
      <c r="P20" s="18" t="str">
        <f t="shared" si="2"/>
        <v>41</v>
      </c>
      <c r="Q20" s="18" t="s">
        <v>25</v>
      </c>
      <c r="R20" s="18">
        <f t="shared" si="0"/>
        <v>12</v>
      </c>
      <c r="S20" s="16" t="str">
        <f t="shared" si="3"/>
        <v>7B01010CC3FF00000000417D</v>
      </c>
      <c r="T20" s="95">
        <v>19</v>
      </c>
      <c r="U20" s="21"/>
      <c r="V20" s="18" t="str">
        <f t="shared" si="4"/>
        <v>00</v>
      </c>
      <c r="W20" s="18">
        <f t="shared" si="5"/>
        <v>0</v>
      </c>
      <c r="X20" s="20"/>
      <c r="Y20" s="21"/>
    </row>
    <row r="21" spans="1:25" ht="20.25">
      <c r="A21" s="27"/>
      <c r="B21" s="157">
        <v>6</v>
      </c>
      <c r="C21" s="105" t="s">
        <v>648</v>
      </c>
      <c r="D21" s="104" t="s">
        <v>13</v>
      </c>
      <c r="E21" s="16">
        <v>1</v>
      </c>
      <c r="F21" s="101" t="str">
        <f>TEXT(HEX2DEC(G21),"00000")</f>
        <v>00000</v>
      </c>
      <c r="G21" s="25">
        <v>0</v>
      </c>
      <c r="H21" s="18" t="s">
        <v>18</v>
      </c>
      <c r="I21" s="18">
        <v>1</v>
      </c>
      <c r="J21" s="18">
        <v>1</v>
      </c>
      <c r="K21" s="18" t="s">
        <v>368</v>
      </c>
      <c r="L21" s="18" t="s">
        <v>654</v>
      </c>
      <c r="M21" s="18">
        <v>1</v>
      </c>
      <c r="N21" s="26">
        <f>G21</f>
        <v>0</v>
      </c>
      <c r="O21" s="19">
        <v>0</v>
      </c>
      <c r="P21" s="18" t="str">
        <f t="shared" si="2"/>
        <v>45</v>
      </c>
      <c r="Q21" s="18" t="s">
        <v>25</v>
      </c>
      <c r="R21" s="18">
        <f t="shared" si="0"/>
        <v>12</v>
      </c>
      <c r="S21" s="16" t="str">
        <f t="shared" si="3"/>
        <v>7B01010CC30100000000457D</v>
      </c>
      <c r="T21" s="95">
        <v>20</v>
      </c>
      <c r="U21" s="21"/>
      <c r="V21" s="18" t="str">
        <f t="shared" si="4"/>
        <v>00</v>
      </c>
      <c r="W21" s="18">
        <f t="shared" si="5"/>
        <v>0</v>
      </c>
      <c r="X21" s="20"/>
      <c r="Y21" s="21"/>
    </row>
    <row r="22" spans="1:25" ht="20.25">
      <c r="A22" s="27"/>
      <c r="B22" s="158"/>
      <c r="C22" s="165" t="s">
        <v>650</v>
      </c>
      <c r="D22" s="104"/>
      <c r="E22" s="16">
        <v>2</v>
      </c>
      <c r="F22" s="101" t="str">
        <f t="shared" ref="F22:F26" si="12">TEXT(HEX2DEC(G22),"00000")</f>
        <v>00127</v>
      </c>
      <c r="G22" s="25" t="s">
        <v>526</v>
      </c>
      <c r="H22" s="18" t="s">
        <v>18</v>
      </c>
      <c r="I22" s="18">
        <v>1</v>
      </c>
      <c r="J22" s="18">
        <v>1</v>
      </c>
      <c r="K22" s="18" t="s">
        <v>368</v>
      </c>
      <c r="L22" s="18" t="s">
        <v>654</v>
      </c>
      <c r="M22" s="18">
        <v>1</v>
      </c>
      <c r="N22" s="26" t="str">
        <f t="shared" ref="N22:N23" si="13">G22</f>
        <v>007F</v>
      </c>
      <c r="O22" s="19">
        <v>0</v>
      </c>
      <c r="P22" s="18" t="str">
        <f t="shared" si="2"/>
        <v>44</v>
      </c>
      <c r="Q22" s="18" t="s">
        <v>25</v>
      </c>
      <c r="R22" s="18">
        <f t="shared" si="0"/>
        <v>12</v>
      </c>
      <c r="S22" s="16" t="str">
        <f t="shared" si="3"/>
        <v>7B01010CC301007F0000447D</v>
      </c>
      <c r="T22" s="95">
        <v>21</v>
      </c>
      <c r="U22" s="21"/>
      <c r="V22" s="18" t="str">
        <f t="shared" si="4"/>
        <v>00</v>
      </c>
      <c r="W22" s="18">
        <f t="shared" si="5"/>
        <v>0</v>
      </c>
      <c r="X22" s="20"/>
      <c r="Y22" s="21"/>
    </row>
    <row r="23" spans="1:25" ht="20.25">
      <c r="A23" s="27"/>
      <c r="B23" s="159"/>
      <c r="C23" s="166"/>
      <c r="D23" s="104"/>
      <c r="E23" s="16">
        <v>3</v>
      </c>
      <c r="F23" s="101" t="str">
        <f t="shared" si="12"/>
        <v>00255</v>
      </c>
      <c r="G23" s="25" t="s">
        <v>231</v>
      </c>
      <c r="H23" s="18" t="s">
        <v>18</v>
      </c>
      <c r="I23" s="18">
        <v>1</v>
      </c>
      <c r="J23" s="18">
        <v>1</v>
      </c>
      <c r="K23" s="18" t="s">
        <v>368</v>
      </c>
      <c r="L23" s="18" t="s">
        <v>654</v>
      </c>
      <c r="M23" s="18">
        <v>1</v>
      </c>
      <c r="N23" s="26" t="str">
        <f t="shared" si="13"/>
        <v>00FF</v>
      </c>
      <c r="O23" s="19">
        <v>0</v>
      </c>
      <c r="P23" s="18" t="str">
        <f t="shared" si="2"/>
        <v>44</v>
      </c>
      <c r="Q23" s="18" t="s">
        <v>25</v>
      </c>
      <c r="R23" s="18">
        <f t="shared" si="0"/>
        <v>12</v>
      </c>
      <c r="S23" s="16" t="str">
        <f t="shared" si="3"/>
        <v>7B01010CC30100FF0000447D</v>
      </c>
      <c r="T23" s="95">
        <v>22</v>
      </c>
      <c r="U23" s="21"/>
      <c r="V23" s="18" t="str">
        <f t="shared" si="4"/>
        <v>00</v>
      </c>
      <c r="W23" s="18">
        <f t="shared" si="5"/>
        <v>0</v>
      </c>
      <c r="X23" s="20"/>
      <c r="Y23" s="21"/>
    </row>
    <row r="24" spans="1:25" ht="20.25">
      <c r="A24" s="27"/>
      <c r="B24" s="157">
        <v>8</v>
      </c>
      <c r="C24" s="105" t="s">
        <v>649</v>
      </c>
      <c r="D24" s="104" t="s">
        <v>13</v>
      </c>
      <c r="E24" s="16">
        <v>1</v>
      </c>
      <c r="F24" s="101" t="str">
        <f t="shared" si="12"/>
        <v>00000</v>
      </c>
      <c r="G24" s="25">
        <v>0</v>
      </c>
      <c r="H24" s="18" t="s">
        <v>18</v>
      </c>
      <c r="I24" s="18">
        <v>1</v>
      </c>
      <c r="J24" s="18">
        <v>1</v>
      </c>
      <c r="K24" s="18" t="s">
        <v>368</v>
      </c>
      <c r="L24" s="18" t="s">
        <v>654</v>
      </c>
      <c r="M24" s="18">
        <v>1</v>
      </c>
      <c r="N24" s="19">
        <v>0</v>
      </c>
      <c r="O24" s="26">
        <f>G24</f>
        <v>0</v>
      </c>
      <c r="P24" s="18" t="str">
        <f t="shared" si="2"/>
        <v>45</v>
      </c>
      <c r="Q24" s="18" t="s">
        <v>25</v>
      </c>
      <c r="R24" s="18">
        <f t="shared" si="0"/>
        <v>12</v>
      </c>
      <c r="S24" s="16" t="str">
        <f t="shared" si="3"/>
        <v>7B01010CC30100000000457D</v>
      </c>
      <c r="T24" s="95">
        <v>23</v>
      </c>
      <c r="U24" s="21"/>
      <c r="V24" s="18" t="str">
        <f t="shared" si="4"/>
        <v>00</v>
      </c>
      <c r="W24" s="18">
        <f t="shared" si="5"/>
        <v>0</v>
      </c>
      <c r="X24" s="20"/>
      <c r="Y24" s="21"/>
    </row>
    <row r="25" spans="1:25" ht="20.25">
      <c r="A25" s="27"/>
      <c r="B25" s="158"/>
      <c r="C25" s="165" t="s">
        <v>651</v>
      </c>
      <c r="D25" s="104"/>
      <c r="E25" s="16">
        <v>2</v>
      </c>
      <c r="F25" s="101" t="str">
        <f t="shared" si="12"/>
        <v>00127</v>
      </c>
      <c r="G25" s="25" t="s">
        <v>526</v>
      </c>
      <c r="H25" s="18" t="s">
        <v>18</v>
      </c>
      <c r="I25" s="18">
        <v>1</v>
      </c>
      <c r="J25" s="18">
        <v>1</v>
      </c>
      <c r="K25" s="18" t="s">
        <v>368</v>
      </c>
      <c r="L25" s="18" t="s">
        <v>654</v>
      </c>
      <c r="M25" s="18">
        <v>1</v>
      </c>
      <c r="N25" s="19">
        <v>0</v>
      </c>
      <c r="O25" s="26" t="str">
        <f t="shared" ref="O25:O26" si="14">G25</f>
        <v>007F</v>
      </c>
      <c r="P25" s="18" t="str">
        <f t="shared" si="2"/>
        <v>44</v>
      </c>
      <c r="Q25" s="18" t="s">
        <v>25</v>
      </c>
      <c r="R25" s="18">
        <f t="shared" si="0"/>
        <v>12</v>
      </c>
      <c r="S25" s="16" t="str">
        <f t="shared" si="3"/>
        <v>7B01010CC3010000007F447D</v>
      </c>
      <c r="T25" s="95">
        <v>24</v>
      </c>
      <c r="U25" s="21"/>
      <c r="V25" s="18" t="str">
        <f t="shared" si="4"/>
        <v>00</v>
      </c>
      <c r="W25" s="18">
        <f t="shared" si="5"/>
        <v>0</v>
      </c>
      <c r="X25" s="20"/>
      <c r="Y25" s="21"/>
    </row>
    <row r="26" spans="1:25" ht="20.25">
      <c r="A26" s="27"/>
      <c r="B26" s="159"/>
      <c r="C26" s="166"/>
      <c r="D26" s="104"/>
      <c r="E26" s="16">
        <v>3</v>
      </c>
      <c r="F26" s="101" t="str">
        <f t="shared" si="12"/>
        <v>00255</v>
      </c>
      <c r="G26" s="25" t="s">
        <v>231</v>
      </c>
      <c r="H26" s="18" t="s">
        <v>18</v>
      </c>
      <c r="I26" s="18">
        <v>1</v>
      </c>
      <c r="J26" s="18">
        <v>1</v>
      </c>
      <c r="K26" s="18" t="s">
        <v>368</v>
      </c>
      <c r="L26" s="18" t="s">
        <v>654</v>
      </c>
      <c r="M26" s="18">
        <v>1</v>
      </c>
      <c r="N26" s="19">
        <v>0</v>
      </c>
      <c r="O26" s="26" t="str">
        <f t="shared" si="14"/>
        <v>00FF</v>
      </c>
      <c r="P26" s="18" t="str">
        <f t="shared" si="2"/>
        <v>44</v>
      </c>
      <c r="Q26" s="18" t="s">
        <v>25</v>
      </c>
      <c r="R26" s="18">
        <f t="shared" si="0"/>
        <v>12</v>
      </c>
      <c r="S26" s="16" t="str">
        <f t="shared" si="3"/>
        <v>7B01010CC301000000FF447D</v>
      </c>
      <c r="T26" s="95">
        <v>25</v>
      </c>
      <c r="U26" s="21"/>
      <c r="V26" s="18" t="str">
        <f t="shared" si="4"/>
        <v>00</v>
      </c>
      <c r="W26" s="18">
        <f t="shared" si="5"/>
        <v>0</v>
      </c>
      <c r="X26" s="20"/>
      <c r="Y26" s="21"/>
    </row>
    <row r="27" spans="1:25" ht="20.25">
      <c r="A27" s="27"/>
      <c r="B27" s="157">
        <v>10</v>
      </c>
      <c r="C27" s="105" t="s">
        <v>258</v>
      </c>
      <c r="D27" s="104" t="s">
        <v>720</v>
      </c>
      <c r="E27" s="16">
        <v>1</v>
      </c>
      <c r="F27" s="101" t="str">
        <f t="shared" si="1"/>
        <v>000</v>
      </c>
      <c r="G27" s="22">
        <v>0</v>
      </c>
      <c r="H27" s="18" t="s">
        <v>18</v>
      </c>
      <c r="I27" s="18">
        <v>1</v>
      </c>
      <c r="J27" s="18">
        <v>1</v>
      </c>
      <c r="K27" s="18" t="s">
        <v>368</v>
      </c>
      <c r="L27" s="18" t="s">
        <v>654</v>
      </c>
      <c r="M27" s="18">
        <v>1</v>
      </c>
      <c r="N27" s="19">
        <v>0</v>
      </c>
      <c r="O27" s="19">
        <v>0</v>
      </c>
      <c r="P27" s="23">
        <f>G27</f>
        <v>0</v>
      </c>
      <c r="Q27" s="18" t="s">
        <v>25</v>
      </c>
      <c r="R27" s="18">
        <f t="shared" si="0"/>
        <v>12</v>
      </c>
      <c r="S27" s="16" t="str">
        <f t="shared" si="3"/>
        <v>7B01010CC30100000000007D</v>
      </c>
      <c r="T27" s="95">
        <v>26</v>
      </c>
      <c r="U27" s="21"/>
      <c r="V27" s="18" t="str">
        <f t="shared" si="4"/>
        <v>00</v>
      </c>
      <c r="W27" s="18">
        <f t="shared" si="5"/>
        <v>0</v>
      </c>
      <c r="X27" s="20"/>
      <c r="Y27" s="21"/>
    </row>
    <row r="28" spans="1:25" ht="20.25">
      <c r="A28" s="27"/>
      <c r="B28" s="158"/>
      <c r="C28" s="163" t="s">
        <v>721</v>
      </c>
      <c r="D28" s="104"/>
      <c r="E28" s="16">
        <v>2</v>
      </c>
      <c r="F28" s="101" t="str">
        <f t="shared" si="1"/>
        <v>127</v>
      </c>
      <c r="G28" s="22" t="s">
        <v>246</v>
      </c>
      <c r="H28" s="18" t="s">
        <v>18</v>
      </c>
      <c r="I28" s="18">
        <v>1</v>
      </c>
      <c r="J28" s="18">
        <v>1</v>
      </c>
      <c r="K28" s="18" t="s">
        <v>368</v>
      </c>
      <c r="L28" s="18" t="s">
        <v>654</v>
      </c>
      <c r="M28" s="18">
        <v>1</v>
      </c>
      <c r="N28" s="19">
        <v>0</v>
      </c>
      <c r="O28" s="19">
        <v>0</v>
      </c>
      <c r="P28" s="23" t="str">
        <f t="shared" ref="P28:P29" si="15">G28</f>
        <v>7F</v>
      </c>
      <c r="Q28" s="18" t="s">
        <v>25</v>
      </c>
      <c r="R28" s="18">
        <f t="shared" si="0"/>
        <v>12</v>
      </c>
      <c r="S28" s="16" t="str">
        <f t="shared" si="3"/>
        <v>7B01010CC301000000007F7D</v>
      </c>
      <c r="T28" s="95">
        <v>27</v>
      </c>
      <c r="U28" s="21"/>
      <c r="V28" s="18" t="str">
        <f t="shared" si="4"/>
        <v>00</v>
      </c>
      <c r="W28" s="18">
        <f t="shared" si="5"/>
        <v>0</v>
      </c>
      <c r="X28" s="20"/>
      <c r="Y28" s="21"/>
    </row>
    <row r="29" spans="1:25" ht="20.25">
      <c r="A29" s="27"/>
      <c r="B29" s="159"/>
      <c r="C29" s="164"/>
      <c r="D29" s="104"/>
      <c r="E29" s="16">
        <v>3</v>
      </c>
      <c r="F29" s="101" t="str">
        <f t="shared" si="1"/>
        <v>255</v>
      </c>
      <c r="G29" s="22" t="s">
        <v>22</v>
      </c>
      <c r="H29" s="18" t="s">
        <v>18</v>
      </c>
      <c r="I29" s="18">
        <v>1</v>
      </c>
      <c r="J29" s="18">
        <v>1</v>
      </c>
      <c r="K29" s="18" t="s">
        <v>368</v>
      </c>
      <c r="L29" s="18" t="s">
        <v>654</v>
      </c>
      <c r="M29" s="18">
        <v>1</v>
      </c>
      <c r="N29" s="19">
        <v>0</v>
      </c>
      <c r="O29" s="19">
        <v>0</v>
      </c>
      <c r="P29" s="23" t="str">
        <f t="shared" si="15"/>
        <v>FF</v>
      </c>
      <c r="Q29" s="18" t="s">
        <v>25</v>
      </c>
      <c r="R29" s="18">
        <f t="shared" si="0"/>
        <v>12</v>
      </c>
      <c r="S29" s="16" t="str">
        <f t="shared" si="3"/>
        <v>7B01010CC30100000000FF7D</v>
      </c>
      <c r="T29" s="95">
        <v>28</v>
      </c>
      <c r="U29" s="21"/>
      <c r="V29" s="18" t="str">
        <f t="shared" si="4"/>
        <v>00</v>
      </c>
      <c r="W29" s="18">
        <f t="shared" si="5"/>
        <v>0</v>
      </c>
      <c r="X29" s="20"/>
      <c r="Y29" s="21"/>
    </row>
    <row r="30" spans="1:25" ht="20.25">
      <c r="A30" s="27"/>
      <c r="B30" s="157">
        <v>11</v>
      </c>
      <c r="C30" s="105" t="s">
        <v>12</v>
      </c>
      <c r="D30" s="104" t="s">
        <v>2</v>
      </c>
      <c r="E30" s="16">
        <v>1</v>
      </c>
      <c r="F30" s="101" t="str">
        <f t="shared" si="1"/>
        <v>000</v>
      </c>
      <c r="G30" s="22">
        <v>0</v>
      </c>
      <c r="H30" s="18" t="s">
        <v>18</v>
      </c>
      <c r="I30" s="18">
        <v>1</v>
      </c>
      <c r="J30" s="18">
        <v>1</v>
      </c>
      <c r="K30" s="18" t="s">
        <v>368</v>
      </c>
      <c r="L30" s="18" t="s">
        <v>654</v>
      </c>
      <c r="M30" s="18">
        <v>1</v>
      </c>
      <c r="N30" s="19">
        <v>0</v>
      </c>
      <c r="O30" s="19">
        <v>0</v>
      </c>
      <c r="P30" s="18" t="str">
        <f t="shared" si="2"/>
        <v>45</v>
      </c>
      <c r="Q30" s="23">
        <f>G30</f>
        <v>0</v>
      </c>
      <c r="R30" s="18">
        <f t="shared" si="0"/>
        <v>12</v>
      </c>
      <c r="S30" s="16" t="str">
        <f t="shared" si="3"/>
        <v>7B01010CC301000000004500</v>
      </c>
      <c r="T30" s="95">
        <v>29</v>
      </c>
      <c r="U30" s="21"/>
      <c r="V30" s="18" t="str">
        <f t="shared" si="4"/>
        <v>00</v>
      </c>
      <c r="W30" s="18">
        <f t="shared" si="5"/>
        <v>0</v>
      </c>
      <c r="X30" s="20"/>
      <c r="Y30" s="21"/>
    </row>
    <row r="31" spans="1:25" ht="20.25">
      <c r="A31" s="27"/>
      <c r="B31" s="158"/>
      <c r="C31" s="167" t="s">
        <v>383</v>
      </c>
      <c r="D31" s="104"/>
      <c r="E31" s="16">
        <v>2</v>
      </c>
      <c r="F31" s="101" t="str">
        <f t="shared" si="1"/>
        <v>127</v>
      </c>
      <c r="G31" s="22" t="s">
        <v>246</v>
      </c>
      <c r="H31" s="18" t="s">
        <v>18</v>
      </c>
      <c r="I31" s="18">
        <v>1</v>
      </c>
      <c r="J31" s="18">
        <v>1</v>
      </c>
      <c r="K31" s="18" t="s">
        <v>368</v>
      </c>
      <c r="L31" s="18" t="s">
        <v>654</v>
      </c>
      <c r="M31" s="18">
        <v>1</v>
      </c>
      <c r="N31" s="19">
        <v>0</v>
      </c>
      <c r="O31" s="19">
        <v>0</v>
      </c>
      <c r="P31" s="18" t="str">
        <f t="shared" si="2"/>
        <v>45</v>
      </c>
      <c r="Q31" s="23" t="str">
        <f t="shared" ref="Q31:Q32" si="16">G31</f>
        <v>7F</v>
      </c>
      <c r="R31" s="18">
        <f t="shared" si="0"/>
        <v>12</v>
      </c>
      <c r="S31" s="16" t="str">
        <f t="shared" si="3"/>
        <v>7B01010CC30100000000457F</v>
      </c>
      <c r="T31" s="95">
        <v>30</v>
      </c>
      <c r="U31" s="21"/>
      <c r="V31" s="18" t="str">
        <f t="shared" si="4"/>
        <v>00</v>
      </c>
      <c r="W31" s="18">
        <f t="shared" si="5"/>
        <v>0</v>
      </c>
      <c r="X31" s="20"/>
      <c r="Y31" s="21"/>
    </row>
    <row r="32" spans="1:25" ht="20.25">
      <c r="A32" s="27"/>
      <c r="B32" s="159"/>
      <c r="C32" s="168"/>
      <c r="D32" s="104"/>
      <c r="E32" s="16">
        <v>3</v>
      </c>
      <c r="F32" s="101" t="str">
        <f t="shared" si="1"/>
        <v>255</v>
      </c>
      <c r="G32" s="22" t="s">
        <v>22</v>
      </c>
      <c r="H32" s="18" t="s">
        <v>18</v>
      </c>
      <c r="I32" s="18">
        <v>1</v>
      </c>
      <c r="J32" s="18">
        <v>1</v>
      </c>
      <c r="K32" s="18" t="s">
        <v>368</v>
      </c>
      <c r="L32" s="18" t="s">
        <v>654</v>
      </c>
      <c r="M32" s="18">
        <v>1</v>
      </c>
      <c r="N32" s="19">
        <v>0</v>
      </c>
      <c r="O32" s="19">
        <v>0</v>
      </c>
      <c r="P32" s="18" t="str">
        <f t="shared" si="2"/>
        <v>45</v>
      </c>
      <c r="Q32" s="23" t="str">
        <f t="shared" si="16"/>
        <v>FF</v>
      </c>
      <c r="R32" s="18">
        <f t="shared" si="0"/>
        <v>12</v>
      </c>
      <c r="S32" s="16" t="str">
        <f t="shared" si="3"/>
        <v>7B01010CC3010000000045FF</v>
      </c>
      <c r="T32" s="95">
        <v>31</v>
      </c>
      <c r="U32" s="21"/>
      <c r="V32" s="18" t="str">
        <f t="shared" si="4"/>
        <v>00</v>
      </c>
      <c r="W32" s="18">
        <f t="shared" si="5"/>
        <v>0</v>
      </c>
      <c r="X32" s="20"/>
      <c r="Y32" s="21"/>
    </row>
    <row r="33" spans="1:25">
      <c r="A33" s="71"/>
      <c r="B33" s="91"/>
      <c r="C33" s="106"/>
      <c r="D33" s="107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92"/>
      <c r="U33" s="75"/>
      <c r="V33" s="76"/>
      <c r="W33" s="76"/>
      <c r="X33" s="76"/>
      <c r="Y33" s="75"/>
    </row>
  </sheetData>
  <sheetProtection algorithmName="SHA-512" hashValue="PrYeUmhuEMOnUiF18egF9BvpOlt3znXJFqpG+VCP9E9JvhPNJGuXEKERl02QQV+lZH/PNNwNgLFkY1VXmdhtYQ==" saltValue="2sbt20dIQgjmf7lUq2/CBQ==" spinCount="100000" sheet="1" objects="1" scenarios="1"/>
  <mergeCells count="20">
    <mergeCell ref="B3:B5"/>
    <mergeCell ref="C4:C5"/>
    <mergeCell ref="B6:B8"/>
    <mergeCell ref="C7:C8"/>
    <mergeCell ref="B9:B11"/>
    <mergeCell ref="C10:C11"/>
    <mergeCell ref="B12:B14"/>
    <mergeCell ref="C13:C14"/>
    <mergeCell ref="B15:B17"/>
    <mergeCell ref="C16:C17"/>
    <mergeCell ref="B18:B20"/>
    <mergeCell ref="C19:C20"/>
    <mergeCell ref="B27:B29"/>
    <mergeCell ref="C28:C29"/>
    <mergeCell ref="B30:B32"/>
    <mergeCell ref="C31:C32"/>
    <mergeCell ref="B21:B23"/>
    <mergeCell ref="C22:C23"/>
    <mergeCell ref="B24:B26"/>
    <mergeCell ref="C25:C26"/>
  </mergeCells>
  <phoneticPr fontId="1" type="noConversion"/>
  <conditionalFormatting sqref="T2:T32">
    <cfRule type="duplicateValues" dxfId="3" priority="1"/>
  </conditionalFormatting>
  <dataValidations count="2">
    <dataValidation type="list" allowBlank="1" showInputMessage="1" showErrorMessage="1" sqref="X2:X32" xr:uid="{35F1B648-8FDB-4AAE-907E-182A5EE7063A}">
      <formula1>Res</formula1>
    </dataValidation>
    <dataValidation type="whole" allowBlank="1" showInputMessage="1" showErrorMessage="1" sqref="T2:T32" xr:uid="{C4113165-679F-47FA-BC65-22630BEED726}">
      <formula1>1</formula1>
      <formula2>300</formula2>
    </dataValidation>
  </dataValidations>
  <pageMargins left="0.17" right="0.17" top="0.41" bottom="0.41" header="0.3" footer="0.3"/>
  <pageSetup paperSize="9" scale="25" fitToHeight="0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5101A-9509-4EAC-A2AB-E58FFF78B7F1}">
  <sheetPr codeName="Sheet30">
    <pageSetUpPr fitToPage="1"/>
  </sheetPr>
  <dimension ref="A1:W27"/>
  <sheetViews>
    <sheetView zoomScale="70" zoomScaleNormal="70" workbookViewId="0">
      <pane xSplit="7" ySplit="1" topLeftCell="H2" activePane="bottomRight" state="frozen"/>
      <selection activeCell="B1" sqref="B1"/>
      <selection pane="topRight" activeCell="G1" sqref="G1"/>
      <selection pane="bottomLeft" activeCell="B4" sqref="B4"/>
      <selection pane="bottomRight" activeCell="P1" sqref="P1:P1048576"/>
    </sheetView>
  </sheetViews>
  <sheetFormatPr defaultRowHeight="16.5"/>
  <cols>
    <col min="1" max="1" width="31.125" style="74" customWidth="1"/>
    <col min="2" max="2" width="6" style="93" customWidth="1"/>
    <col min="3" max="3" width="22" style="82" customWidth="1"/>
    <col min="4" max="4" width="12.125" style="108" bestFit="1" customWidth="1"/>
    <col min="5" max="5" width="5.625" style="77" customWidth="1"/>
    <col min="6" max="6" width="8.875" style="77" customWidth="1"/>
    <col min="7" max="7" width="9.5" style="77" customWidth="1"/>
    <col min="8" max="13" width="5.375" style="77" customWidth="1"/>
    <col min="14" max="14" width="8.125" style="77" customWidth="1"/>
    <col min="15" max="16" width="5.375" style="77" customWidth="1"/>
    <col min="17" max="17" width="19.125" style="77" bestFit="1" customWidth="1"/>
    <col min="18" max="18" width="5.375" style="94" customWidth="1"/>
    <col min="19" max="19" width="48.5" style="78" customWidth="1"/>
    <col min="20" max="21" width="5.375" style="77" customWidth="1"/>
    <col min="22" max="22" width="7.5" style="77" customWidth="1"/>
    <col min="23" max="23" width="82.875" style="77" bestFit="1" customWidth="1"/>
    <col min="24" max="16384" width="9" style="74"/>
  </cols>
  <sheetData>
    <row r="1" spans="1:23" s="99" customFormat="1" ht="27">
      <c r="A1" s="96" t="s">
        <v>232</v>
      </c>
      <c r="B1" s="96" t="s">
        <v>15</v>
      </c>
      <c r="C1" s="97" t="s">
        <v>52</v>
      </c>
      <c r="D1" s="97" t="s">
        <v>54</v>
      </c>
      <c r="E1" s="83" t="s">
        <v>15</v>
      </c>
      <c r="F1" s="83" t="s">
        <v>259</v>
      </c>
      <c r="G1" s="83" t="s">
        <v>260</v>
      </c>
      <c r="H1" s="83" t="s">
        <v>6</v>
      </c>
      <c r="I1" s="83" t="s">
        <v>26</v>
      </c>
      <c r="J1" s="83" t="s">
        <v>233</v>
      </c>
      <c r="K1" s="83" t="s">
        <v>27</v>
      </c>
      <c r="L1" s="83" t="s">
        <v>29</v>
      </c>
      <c r="M1" s="83" t="s">
        <v>10</v>
      </c>
      <c r="N1" s="83" t="s">
        <v>20</v>
      </c>
      <c r="O1" s="83" t="s">
        <v>12</v>
      </c>
      <c r="P1" s="83" t="s">
        <v>713</v>
      </c>
      <c r="Q1" s="83" t="s">
        <v>21</v>
      </c>
      <c r="R1" s="98" t="s">
        <v>787</v>
      </c>
      <c r="S1" s="83" t="s">
        <v>17</v>
      </c>
      <c r="T1" s="83" t="s">
        <v>676</v>
      </c>
      <c r="U1" s="83" t="s">
        <v>243</v>
      </c>
      <c r="V1" s="83" t="s">
        <v>34</v>
      </c>
      <c r="W1" s="83" t="s">
        <v>32</v>
      </c>
    </row>
    <row r="2" spans="1:23" ht="21" customHeight="1">
      <c r="A2" s="41" t="s">
        <v>657</v>
      </c>
      <c r="B2" s="85">
        <f>COUNTA(R2:R300)</f>
        <v>25</v>
      </c>
      <c r="C2" s="100" t="s">
        <v>53</v>
      </c>
      <c r="D2" s="100"/>
      <c r="E2" s="42">
        <v>0</v>
      </c>
      <c r="F2" s="101" t="str">
        <f>TEXT(HEX2DEC(G2),"000")</f>
        <v>123</v>
      </c>
      <c r="G2" s="17" t="s">
        <v>18</v>
      </c>
      <c r="H2" s="18" t="s">
        <v>18</v>
      </c>
      <c r="I2" s="18">
        <v>1</v>
      </c>
      <c r="J2" s="18">
        <v>1</v>
      </c>
      <c r="K2" s="18">
        <v>8</v>
      </c>
      <c r="L2" s="18" t="s">
        <v>659</v>
      </c>
      <c r="M2" s="18">
        <v>1</v>
      </c>
      <c r="N2" s="18" t="str">
        <f>TEXT(DEC2HEX(_xlfn.BITAND(SUM(
HEX2DEC(H2)+HEX2DEC(I2)+HEX2DEC(J2)+HEX2DEC(K2)+HEX2DEC(L2)+
HEX2DEC(M2)
),85)),"00")</f>
        <v>40</v>
      </c>
      <c r="O2" s="18" t="s">
        <v>25</v>
      </c>
      <c r="P2" s="18">
        <f t="shared" ref="P2:P26" si="0">(LEN(Q2)/2)</f>
        <v>8</v>
      </c>
      <c r="Q2" s="16" t="str">
        <f>CONCATENATE(
TEXT(H2,"00"),TEXT(I2,"00"),TEXT(J2,"00"),TEXT(K2,"00"),TEXT(L2,"00"),
TEXT(M2,"00"),TEXT(N2,"00"),TEXT(O2,"00")
)</f>
        <v>7B010108C401407D</v>
      </c>
      <c r="R2" s="95">
        <v>1</v>
      </c>
      <c r="S2" s="21" t="s">
        <v>726</v>
      </c>
      <c r="T2" s="18" t="str">
        <f>TEXT(DEC2HEX(_xlfn.BITAND(SUM(
HEX2DEC(MID(S2, 1,2))+HEX2DEC(MID(S2, 4,2))+
HEX2DEC(MID(S2, 7,2))+HEX2DEC(MID(S2,10,2))+
HEX2DEC(MID(S2,13,2))+HEX2DEC(MID(S2,16,2))+
HEX2DEC(MID(S2,19,2))+HEX2DEC(MID(S2,22,2))+
HEX2DEC(MID(S2,25,2))+HEX2DEC(MID(S2,28,2))+
HEX2DEC(MID(S2,31,2))+HEX2DEC(MID(S2,34,2))+
HEX2DEC(MID(S2,37,2))
),85)),"00")</f>
        <v>51</v>
      </c>
      <c r="U2" s="18">
        <f>(LEN(S2)/3)</f>
        <v>14.666666666666666</v>
      </c>
      <c r="V2" s="20" t="s">
        <v>36</v>
      </c>
      <c r="W2" s="21" t="s">
        <v>750</v>
      </c>
    </row>
    <row r="3" spans="1:23" ht="20.25">
      <c r="A3" s="40" t="s">
        <v>5</v>
      </c>
      <c r="B3" s="157">
        <v>0</v>
      </c>
      <c r="C3" s="102" t="s">
        <v>6</v>
      </c>
      <c r="D3" s="103" t="s">
        <v>0</v>
      </c>
      <c r="E3" s="16">
        <v>1</v>
      </c>
      <c r="F3" s="101" t="str">
        <f t="shared" ref="F3:F26" si="1">TEXT(HEX2DEC(G3),"000")</f>
        <v>000</v>
      </c>
      <c r="G3" s="22">
        <v>0</v>
      </c>
      <c r="H3" s="23">
        <f>G3</f>
        <v>0</v>
      </c>
      <c r="I3" s="18">
        <v>1</v>
      </c>
      <c r="J3" s="18">
        <v>1</v>
      </c>
      <c r="K3" s="18">
        <v>8</v>
      </c>
      <c r="L3" s="18" t="s">
        <v>659</v>
      </c>
      <c r="M3" s="18">
        <v>1</v>
      </c>
      <c r="N3" s="18" t="str">
        <f t="shared" ref="N3:N20" si="2">TEXT(DEC2HEX(_xlfn.BITAND(SUM(
HEX2DEC(H3)+HEX2DEC(I3)+HEX2DEC(J3)+HEX2DEC(K3)+HEX2DEC(L3)+
HEX2DEC(M3)
),85)),"00")</f>
        <v>45</v>
      </c>
      <c r="O3" s="18" t="s">
        <v>25</v>
      </c>
      <c r="P3" s="18">
        <f t="shared" si="0"/>
        <v>8</v>
      </c>
      <c r="Q3" s="16" t="str">
        <f t="shared" ref="Q3:Q26" si="3">CONCATENATE(
TEXT(H3,"00"),TEXT(I3,"00"),TEXT(J3,"00"),TEXT(K3,"00"),TEXT(L3,"00"),
TEXT(M3,"00"),TEXT(N3,"00"),TEXT(O3,"00")
)</f>
        <v>00010108C401457D</v>
      </c>
      <c r="R3" s="95">
        <v>2</v>
      </c>
      <c r="S3" s="21"/>
      <c r="T3" s="18" t="str">
        <f t="shared" ref="T3:T26" si="4">TEXT(DEC2HEX(_xlfn.BITAND(SUM(
HEX2DEC(MID(S3, 1,2))+HEX2DEC(MID(S3, 4,2))+
HEX2DEC(MID(S3, 7,2))+HEX2DEC(MID(S3,10,2))+
HEX2DEC(MID(S3,13,2))+HEX2DEC(MID(S3,16,2))+
HEX2DEC(MID(S3,19,2))+HEX2DEC(MID(S3,22,2))+
HEX2DEC(MID(S3,25,2))+HEX2DEC(MID(S3,28,2))+
HEX2DEC(MID(S3,31,2))+HEX2DEC(MID(S3,34,2))+
HEX2DEC(MID(S3,37,2))
),85)),"00")</f>
        <v>00</v>
      </c>
      <c r="U3" s="18">
        <f t="shared" ref="U3:U26" si="5">(LEN(S3)/3)</f>
        <v>0</v>
      </c>
      <c r="V3" s="20"/>
      <c r="W3" s="21"/>
    </row>
    <row r="4" spans="1:23" ht="20.25">
      <c r="A4" s="27"/>
      <c r="B4" s="158"/>
      <c r="C4" s="165" t="s">
        <v>341</v>
      </c>
      <c r="D4" s="104"/>
      <c r="E4" s="16">
        <v>2</v>
      </c>
      <c r="F4" s="101" t="str">
        <f t="shared" si="1"/>
        <v>127</v>
      </c>
      <c r="G4" s="22" t="s">
        <v>246</v>
      </c>
      <c r="H4" s="23" t="str">
        <f t="shared" ref="H4:H5" si="6">G4</f>
        <v>7F</v>
      </c>
      <c r="I4" s="18">
        <v>1</v>
      </c>
      <c r="J4" s="18">
        <v>1</v>
      </c>
      <c r="K4" s="18">
        <v>8</v>
      </c>
      <c r="L4" s="18" t="s">
        <v>659</v>
      </c>
      <c r="M4" s="18">
        <v>1</v>
      </c>
      <c r="N4" s="18" t="str">
        <f t="shared" si="2"/>
        <v>44</v>
      </c>
      <c r="O4" s="18" t="s">
        <v>25</v>
      </c>
      <c r="P4" s="18">
        <f t="shared" si="0"/>
        <v>8</v>
      </c>
      <c r="Q4" s="16" t="str">
        <f t="shared" si="3"/>
        <v>7F010108C401447D</v>
      </c>
      <c r="R4" s="95">
        <v>3</v>
      </c>
      <c r="S4" s="21"/>
      <c r="T4" s="18" t="str">
        <f t="shared" si="4"/>
        <v>00</v>
      </c>
      <c r="U4" s="18">
        <f t="shared" si="5"/>
        <v>0</v>
      </c>
      <c r="V4" s="20"/>
      <c r="W4" s="21"/>
    </row>
    <row r="5" spans="1:23" ht="20.25">
      <c r="A5" s="45"/>
      <c r="B5" s="159"/>
      <c r="C5" s="166"/>
      <c r="D5" s="104"/>
      <c r="E5" s="16">
        <v>3</v>
      </c>
      <c r="F5" s="101" t="str">
        <f t="shared" si="1"/>
        <v>255</v>
      </c>
      <c r="G5" s="22" t="s">
        <v>22</v>
      </c>
      <c r="H5" s="23" t="str">
        <f t="shared" si="6"/>
        <v>FF</v>
      </c>
      <c r="I5" s="18">
        <v>1</v>
      </c>
      <c r="J5" s="18">
        <v>1</v>
      </c>
      <c r="K5" s="18">
        <v>8</v>
      </c>
      <c r="L5" s="18" t="s">
        <v>659</v>
      </c>
      <c r="M5" s="18">
        <v>1</v>
      </c>
      <c r="N5" s="18" t="str">
        <f t="shared" si="2"/>
        <v>44</v>
      </c>
      <c r="O5" s="18" t="s">
        <v>25</v>
      </c>
      <c r="P5" s="18">
        <f t="shared" si="0"/>
        <v>8</v>
      </c>
      <c r="Q5" s="16" t="str">
        <f t="shared" si="3"/>
        <v>FF010108C401447D</v>
      </c>
      <c r="R5" s="95">
        <v>4</v>
      </c>
      <c r="S5" s="21"/>
      <c r="T5" s="18" t="str">
        <f t="shared" si="4"/>
        <v>00</v>
      </c>
      <c r="U5" s="18">
        <f t="shared" si="5"/>
        <v>0</v>
      </c>
      <c r="V5" s="20"/>
      <c r="W5" s="21"/>
    </row>
    <row r="6" spans="1:23" ht="20.25" customHeight="1">
      <c r="A6" s="45"/>
      <c r="B6" s="157">
        <v>1</v>
      </c>
      <c r="C6" s="105" t="s">
        <v>3</v>
      </c>
      <c r="D6" s="104" t="s">
        <v>715</v>
      </c>
      <c r="E6" s="16">
        <v>1</v>
      </c>
      <c r="F6" s="101" t="str">
        <f t="shared" si="1"/>
        <v>000</v>
      </c>
      <c r="G6" s="22">
        <v>0</v>
      </c>
      <c r="H6" s="18" t="s">
        <v>18</v>
      </c>
      <c r="I6" s="23">
        <f>G6</f>
        <v>0</v>
      </c>
      <c r="J6" s="18">
        <v>1</v>
      </c>
      <c r="K6" s="18">
        <v>8</v>
      </c>
      <c r="L6" s="18" t="s">
        <v>659</v>
      </c>
      <c r="M6" s="18">
        <v>1</v>
      </c>
      <c r="N6" s="18" t="str">
        <f t="shared" si="2"/>
        <v>41</v>
      </c>
      <c r="O6" s="18" t="s">
        <v>25</v>
      </c>
      <c r="P6" s="18">
        <f t="shared" si="0"/>
        <v>8</v>
      </c>
      <c r="Q6" s="16" t="str">
        <f t="shared" si="3"/>
        <v>7B000108C401417D</v>
      </c>
      <c r="R6" s="95">
        <v>5</v>
      </c>
      <c r="S6" s="21"/>
      <c r="T6" s="18" t="str">
        <f t="shared" si="4"/>
        <v>00</v>
      </c>
      <c r="U6" s="18">
        <f t="shared" si="5"/>
        <v>0</v>
      </c>
      <c r="V6" s="20"/>
      <c r="W6" s="21"/>
    </row>
    <row r="7" spans="1:23" ht="20.25" customHeight="1">
      <c r="A7" s="89"/>
      <c r="B7" s="158"/>
      <c r="C7" s="165" t="s">
        <v>342</v>
      </c>
      <c r="D7" s="104"/>
      <c r="E7" s="16">
        <v>2</v>
      </c>
      <c r="F7" s="101" t="str">
        <f t="shared" si="1"/>
        <v>001</v>
      </c>
      <c r="G7" s="22">
        <v>1</v>
      </c>
      <c r="H7" s="18" t="s">
        <v>18</v>
      </c>
      <c r="I7" s="23">
        <f t="shared" ref="I7:I8" si="7">G7</f>
        <v>1</v>
      </c>
      <c r="J7" s="18">
        <v>1</v>
      </c>
      <c r="K7" s="18">
        <v>8</v>
      </c>
      <c r="L7" s="18" t="s">
        <v>659</v>
      </c>
      <c r="M7" s="18">
        <v>1</v>
      </c>
      <c r="N7" s="18" t="str">
        <f t="shared" si="2"/>
        <v>40</v>
      </c>
      <c r="O7" s="18" t="s">
        <v>25</v>
      </c>
      <c r="P7" s="18">
        <f t="shared" si="0"/>
        <v>8</v>
      </c>
      <c r="Q7" s="16" t="str">
        <f t="shared" si="3"/>
        <v>7B010108C401407D</v>
      </c>
      <c r="R7" s="95">
        <v>6</v>
      </c>
      <c r="S7" s="21"/>
      <c r="T7" s="18" t="str">
        <f t="shared" si="4"/>
        <v>00</v>
      </c>
      <c r="U7" s="18">
        <f t="shared" si="5"/>
        <v>0</v>
      </c>
      <c r="V7" s="20"/>
      <c r="W7" s="21"/>
    </row>
    <row r="8" spans="1:23" ht="20.25" customHeight="1">
      <c r="A8" s="27"/>
      <c r="B8" s="159"/>
      <c r="C8" s="166"/>
      <c r="D8" s="104"/>
      <c r="E8" s="16">
        <v>3</v>
      </c>
      <c r="F8" s="101" t="str">
        <f t="shared" si="1"/>
        <v>127</v>
      </c>
      <c r="G8" s="22" t="s">
        <v>246</v>
      </c>
      <c r="H8" s="18" t="s">
        <v>18</v>
      </c>
      <c r="I8" s="23" t="str">
        <f t="shared" si="7"/>
        <v>7F</v>
      </c>
      <c r="J8" s="18">
        <v>1</v>
      </c>
      <c r="K8" s="18">
        <v>8</v>
      </c>
      <c r="L8" s="18" t="s">
        <v>659</v>
      </c>
      <c r="M8" s="18">
        <v>1</v>
      </c>
      <c r="N8" s="18" t="str">
        <f t="shared" si="2"/>
        <v>40</v>
      </c>
      <c r="O8" s="18" t="s">
        <v>25</v>
      </c>
      <c r="P8" s="18">
        <f t="shared" si="0"/>
        <v>8</v>
      </c>
      <c r="Q8" s="16" t="str">
        <f t="shared" si="3"/>
        <v>7B7F0108C401407D</v>
      </c>
      <c r="R8" s="95">
        <v>7</v>
      </c>
      <c r="S8" s="21"/>
      <c r="T8" s="18" t="str">
        <f t="shared" si="4"/>
        <v>00</v>
      </c>
      <c r="U8" s="18">
        <f t="shared" si="5"/>
        <v>0</v>
      </c>
      <c r="V8" s="20"/>
      <c r="W8" s="21"/>
    </row>
    <row r="9" spans="1:23" ht="20.25" customHeight="1">
      <c r="A9" s="27"/>
      <c r="B9" s="157">
        <v>2</v>
      </c>
      <c r="C9" s="105" t="s">
        <v>247</v>
      </c>
      <c r="D9" s="104" t="s">
        <v>716</v>
      </c>
      <c r="E9" s="16">
        <v>1</v>
      </c>
      <c r="F9" s="101" t="str">
        <f t="shared" si="1"/>
        <v>000</v>
      </c>
      <c r="G9" s="22">
        <v>0</v>
      </c>
      <c r="H9" s="18" t="s">
        <v>18</v>
      </c>
      <c r="I9" s="18">
        <v>1</v>
      </c>
      <c r="J9" s="23">
        <f>G9</f>
        <v>0</v>
      </c>
      <c r="K9" s="18">
        <v>8</v>
      </c>
      <c r="L9" s="18" t="s">
        <v>659</v>
      </c>
      <c r="M9" s="18">
        <v>1</v>
      </c>
      <c r="N9" s="18" t="str">
        <f t="shared" si="2"/>
        <v>41</v>
      </c>
      <c r="O9" s="18" t="s">
        <v>25</v>
      </c>
      <c r="P9" s="18">
        <f t="shared" si="0"/>
        <v>8</v>
      </c>
      <c r="Q9" s="16" t="str">
        <f t="shared" si="3"/>
        <v>7B010008C401417D</v>
      </c>
      <c r="R9" s="95">
        <v>8</v>
      </c>
      <c r="S9" s="21"/>
      <c r="T9" s="18" t="str">
        <f t="shared" si="4"/>
        <v>00</v>
      </c>
      <c r="U9" s="18">
        <f t="shared" si="5"/>
        <v>0</v>
      </c>
      <c r="V9" s="20"/>
      <c r="W9" s="21"/>
    </row>
    <row r="10" spans="1:23" ht="20.25" customHeight="1">
      <c r="A10" s="27"/>
      <c r="B10" s="158"/>
      <c r="C10" s="165" t="s">
        <v>343</v>
      </c>
      <c r="D10" s="104"/>
      <c r="E10" s="16">
        <v>2</v>
      </c>
      <c r="F10" s="101" t="str">
        <f t="shared" si="1"/>
        <v>001</v>
      </c>
      <c r="G10" s="22">
        <v>1</v>
      </c>
      <c r="H10" s="18" t="s">
        <v>18</v>
      </c>
      <c r="I10" s="18">
        <v>1</v>
      </c>
      <c r="J10" s="23">
        <f t="shared" ref="J10:J11" si="8">G10</f>
        <v>1</v>
      </c>
      <c r="K10" s="18">
        <v>8</v>
      </c>
      <c r="L10" s="18" t="s">
        <v>659</v>
      </c>
      <c r="M10" s="18">
        <v>1</v>
      </c>
      <c r="N10" s="18" t="str">
        <f t="shared" si="2"/>
        <v>40</v>
      </c>
      <c r="O10" s="18" t="s">
        <v>25</v>
      </c>
      <c r="P10" s="18">
        <f t="shared" si="0"/>
        <v>8</v>
      </c>
      <c r="Q10" s="16" t="str">
        <f t="shared" si="3"/>
        <v>7B010108C401407D</v>
      </c>
      <c r="R10" s="95">
        <v>9</v>
      </c>
      <c r="S10" s="21"/>
      <c r="T10" s="18" t="str">
        <f t="shared" si="4"/>
        <v>00</v>
      </c>
      <c r="U10" s="18">
        <f t="shared" si="5"/>
        <v>0</v>
      </c>
      <c r="V10" s="20"/>
      <c r="W10" s="21"/>
    </row>
    <row r="11" spans="1:23" ht="20.25" customHeight="1">
      <c r="A11" s="89"/>
      <c r="B11" s="159"/>
      <c r="C11" s="166"/>
      <c r="D11" s="104"/>
      <c r="E11" s="16">
        <v>3</v>
      </c>
      <c r="F11" s="101" t="str">
        <f t="shared" si="1"/>
        <v>064</v>
      </c>
      <c r="G11" s="22">
        <v>40</v>
      </c>
      <c r="H11" s="18" t="s">
        <v>18</v>
      </c>
      <c r="I11" s="18">
        <v>1</v>
      </c>
      <c r="J11" s="23">
        <f t="shared" si="8"/>
        <v>40</v>
      </c>
      <c r="K11" s="18">
        <v>8</v>
      </c>
      <c r="L11" s="18" t="s">
        <v>659</v>
      </c>
      <c r="M11" s="18">
        <v>1</v>
      </c>
      <c r="N11" s="18" t="str">
        <f t="shared" si="2"/>
        <v>01</v>
      </c>
      <c r="O11" s="18" t="s">
        <v>25</v>
      </c>
      <c r="P11" s="18">
        <f t="shared" si="0"/>
        <v>8</v>
      </c>
      <c r="Q11" s="16" t="str">
        <f t="shared" si="3"/>
        <v>7B014008C401017D</v>
      </c>
      <c r="R11" s="95">
        <v>10</v>
      </c>
      <c r="S11" s="21"/>
      <c r="T11" s="18" t="str">
        <f t="shared" si="4"/>
        <v>00</v>
      </c>
      <c r="U11" s="18">
        <f t="shared" si="5"/>
        <v>0</v>
      </c>
      <c r="V11" s="20"/>
      <c r="W11" s="21"/>
    </row>
    <row r="12" spans="1:23" ht="20.25" customHeight="1">
      <c r="A12" s="89"/>
      <c r="B12" s="157">
        <v>3</v>
      </c>
      <c r="C12" s="105" t="s">
        <v>248</v>
      </c>
      <c r="D12" s="104" t="s">
        <v>1</v>
      </c>
      <c r="E12" s="16">
        <v>1</v>
      </c>
      <c r="F12" s="101" t="str">
        <f t="shared" si="1"/>
        <v>000</v>
      </c>
      <c r="G12" s="22">
        <v>0</v>
      </c>
      <c r="H12" s="18" t="s">
        <v>18</v>
      </c>
      <c r="I12" s="18">
        <v>1</v>
      </c>
      <c r="J12" s="18">
        <v>1</v>
      </c>
      <c r="K12" s="23">
        <f>G12</f>
        <v>0</v>
      </c>
      <c r="L12" s="18" t="s">
        <v>659</v>
      </c>
      <c r="M12" s="18">
        <v>1</v>
      </c>
      <c r="N12" s="18" t="str">
        <f t="shared" si="2"/>
        <v>40</v>
      </c>
      <c r="O12" s="18" t="s">
        <v>25</v>
      </c>
      <c r="P12" s="18">
        <f t="shared" si="0"/>
        <v>8</v>
      </c>
      <c r="Q12" s="16" t="str">
        <f t="shared" si="3"/>
        <v>7B010100C401407D</v>
      </c>
      <c r="R12" s="95">
        <v>11</v>
      </c>
      <c r="S12" s="21"/>
      <c r="T12" s="18" t="str">
        <f t="shared" si="4"/>
        <v>00</v>
      </c>
      <c r="U12" s="18">
        <f t="shared" si="5"/>
        <v>0</v>
      </c>
      <c r="V12" s="20"/>
      <c r="W12" s="21"/>
    </row>
    <row r="13" spans="1:23" ht="20.25" customHeight="1">
      <c r="A13" s="89"/>
      <c r="B13" s="158"/>
      <c r="C13" s="165" t="s">
        <v>345</v>
      </c>
      <c r="D13" s="104"/>
      <c r="E13" s="16">
        <v>2</v>
      </c>
      <c r="F13" s="101" t="str">
        <f t="shared" si="1"/>
        <v>127</v>
      </c>
      <c r="G13" s="22" t="s">
        <v>246</v>
      </c>
      <c r="H13" s="18" t="s">
        <v>18</v>
      </c>
      <c r="I13" s="18">
        <v>1</v>
      </c>
      <c r="J13" s="18">
        <v>1</v>
      </c>
      <c r="K13" s="23" t="str">
        <f t="shared" ref="K13:K14" si="9">G13</f>
        <v>7F</v>
      </c>
      <c r="L13" s="18" t="s">
        <v>659</v>
      </c>
      <c r="M13" s="18">
        <v>1</v>
      </c>
      <c r="N13" s="18" t="str">
        <f t="shared" si="2"/>
        <v>41</v>
      </c>
      <c r="O13" s="18" t="s">
        <v>25</v>
      </c>
      <c r="P13" s="18">
        <f t="shared" si="0"/>
        <v>8</v>
      </c>
      <c r="Q13" s="16" t="str">
        <f t="shared" si="3"/>
        <v>7B01017FC401417D</v>
      </c>
      <c r="R13" s="95">
        <v>12</v>
      </c>
      <c r="S13" s="21"/>
      <c r="T13" s="18" t="str">
        <f t="shared" si="4"/>
        <v>00</v>
      </c>
      <c r="U13" s="18">
        <f t="shared" si="5"/>
        <v>0</v>
      </c>
      <c r="V13" s="20"/>
      <c r="W13" s="21"/>
    </row>
    <row r="14" spans="1:23" ht="20.25" customHeight="1">
      <c r="A14" s="27"/>
      <c r="B14" s="159"/>
      <c r="C14" s="166"/>
      <c r="D14" s="104"/>
      <c r="E14" s="16">
        <v>3</v>
      </c>
      <c r="F14" s="101" t="str">
        <f t="shared" si="1"/>
        <v>255</v>
      </c>
      <c r="G14" s="22" t="s">
        <v>22</v>
      </c>
      <c r="H14" s="18" t="s">
        <v>18</v>
      </c>
      <c r="I14" s="18">
        <v>1</v>
      </c>
      <c r="J14" s="18">
        <v>1</v>
      </c>
      <c r="K14" s="23" t="str">
        <f t="shared" si="9"/>
        <v>FF</v>
      </c>
      <c r="L14" s="18" t="s">
        <v>659</v>
      </c>
      <c r="M14" s="18">
        <v>1</v>
      </c>
      <c r="N14" s="18" t="str">
        <f t="shared" si="2"/>
        <v>41</v>
      </c>
      <c r="O14" s="18" t="s">
        <v>25</v>
      </c>
      <c r="P14" s="18">
        <f t="shared" si="0"/>
        <v>8</v>
      </c>
      <c r="Q14" s="16" t="str">
        <f t="shared" si="3"/>
        <v>7B0101FFC401417D</v>
      </c>
      <c r="R14" s="95">
        <v>13</v>
      </c>
      <c r="S14" s="21"/>
      <c r="T14" s="18" t="str">
        <f t="shared" si="4"/>
        <v>00</v>
      </c>
      <c r="U14" s="18">
        <f t="shared" si="5"/>
        <v>0</v>
      </c>
      <c r="V14" s="20"/>
      <c r="W14" s="21"/>
    </row>
    <row r="15" spans="1:23" ht="20.25" customHeight="1">
      <c r="A15" s="89"/>
      <c r="B15" s="157">
        <v>4</v>
      </c>
      <c r="C15" s="105" t="s">
        <v>8</v>
      </c>
      <c r="D15" s="104" t="s">
        <v>658</v>
      </c>
      <c r="E15" s="16">
        <v>1</v>
      </c>
      <c r="F15" s="101" t="str">
        <f t="shared" si="1"/>
        <v>000</v>
      </c>
      <c r="G15" s="22">
        <v>0</v>
      </c>
      <c r="H15" s="18" t="s">
        <v>18</v>
      </c>
      <c r="I15" s="18">
        <v>1</v>
      </c>
      <c r="J15" s="18">
        <v>1</v>
      </c>
      <c r="K15" s="18">
        <v>8</v>
      </c>
      <c r="L15" s="23">
        <f>G15</f>
        <v>0</v>
      </c>
      <c r="M15" s="18">
        <v>1</v>
      </c>
      <c r="N15" s="18" t="str">
        <f t="shared" si="2"/>
        <v>04</v>
      </c>
      <c r="O15" s="18" t="s">
        <v>25</v>
      </c>
      <c r="P15" s="18">
        <f t="shared" si="0"/>
        <v>8</v>
      </c>
      <c r="Q15" s="16" t="str">
        <f t="shared" si="3"/>
        <v>7B0101080001047D</v>
      </c>
      <c r="R15" s="95">
        <v>14</v>
      </c>
      <c r="S15" s="21"/>
      <c r="T15" s="18" t="str">
        <f t="shared" si="4"/>
        <v>00</v>
      </c>
      <c r="U15" s="18">
        <f t="shared" si="5"/>
        <v>0</v>
      </c>
      <c r="V15" s="20"/>
      <c r="W15" s="21"/>
    </row>
    <row r="16" spans="1:23" ht="20.25" customHeight="1">
      <c r="A16" s="89"/>
      <c r="B16" s="158"/>
      <c r="C16" s="165" t="s">
        <v>347</v>
      </c>
      <c r="D16" s="104"/>
      <c r="E16" s="16">
        <v>2</v>
      </c>
      <c r="F16" s="101" t="str">
        <f t="shared" si="1"/>
        <v>196</v>
      </c>
      <c r="G16" s="22" t="s">
        <v>659</v>
      </c>
      <c r="H16" s="18" t="s">
        <v>18</v>
      </c>
      <c r="I16" s="18">
        <v>1</v>
      </c>
      <c r="J16" s="18">
        <v>1</v>
      </c>
      <c r="K16" s="18">
        <v>8</v>
      </c>
      <c r="L16" s="23" t="str">
        <f t="shared" ref="L16:L17" si="10">G16</f>
        <v>C4</v>
      </c>
      <c r="M16" s="18">
        <v>1</v>
      </c>
      <c r="N16" s="18" t="str">
        <f t="shared" si="2"/>
        <v>40</v>
      </c>
      <c r="O16" s="18" t="s">
        <v>25</v>
      </c>
      <c r="P16" s="18">
        <f t="shared" si="0"/>
        <v>8</v>
      </c>
      <c r="Q16" s="16" t="str">
        <f t="shared" si="3"/>
        <v>7B010108C401407D</v>
      </c>
      <c r="R16" s="95">
        <v>15</v>
      </c>
      <c r="S16" s="21"/>
      <c r="T16" s="18" t="str">
        <f t="shared" si="4"/>
        <v>00</v>
      </c>
      <c r="U16" s="18">
        <f t="shared" si="5"/>
        <v>0</v>
      </c>
      <c r="V16" s="20"/>
      <c r="W16" s="21"/>
    </row>
    <row r="17" spans="1:23" ht="20.25" customHeight="1">
      <c r="A17" s="89"/>
      <c r="B17" s="159"/>
      <c r="C17" s="166"/>
      <c r="D17" s="104"/>
      <c r="E17" s="16">
        <v>3</v>
      </c>
      <c r="F17" s="101" t="str">
        <f t="shared" si="1"/>
        <v>255</v>
      </c>
      <c r="G17" s="22" t="s">
        <v>22</v>
      </c>
      <c r="H17" s="18" t="s">
        <v>18</v>
      </c>
      <c r="I17" s="18">
        <v>1</v>
      </c>
      <c r="J17" s="18">
        <v>1</v>
      </c>
      <c r="K17" s="18">
        <v>8</v>
      </c>
      <c r="L17" s="23" t="str">
        <f t="shared" si="10"/>
        <v>FF</v>
      </c>
      <c r="M17" s="18">
        <v>1</v>
      </c>
      <c r="N17" s="18" t="str">
        <f t="shared" si="2"/>
        <v>05</v>
      </c>
      <c r="O17" s="18" t="s">
        <v>25</v>
      </c>
      <c r="P17" s="18">
        <f t="shared" si="0"/>
        <v>8</v>
      </c>
      <c r="Q17" s="16" t="str">
        <f t="shared" si="3"/>
        <v>7B010108FF01057D</v>
      </c>
      <c r="R17" s="95">
        <v>16</v>
      </c>
      <c r="S17" s="21"/>
      <c r="T17" s="18" t="str">
        <f t="shared" si="4"/>
        <v>00</v>
      </c>
      <c r="U17" s="18">
        <f t="shared" si="5"/>
        <v>0</v>
      </c>
      <c r="V17" s="20"/>
      <c r="W17" s="21"/>
    </row>
    <row r="18" spans="1:23" ht="20.25" customHeight="1">
      <c r="A18" s="27"/>
      <c r="B18" s="157">
        <v>5</v>
      </c>
      <c r="C18" s="105" t="s">
        <v>10</v>
      </c>
      <c r="D18" s="104" t="s">
        <v>13</v>
      </c>
      <c r="E18" s="16">
        <v>1</v>
      </c>
      <c r="F18" s="101" t="str">
        <f t="shared" si="1"/>
        <v>000</v>
      </c>
      <c r="G18" s="22">
        <v>0</v>
      </c>
      <c r="H18" s="18" t="s">
        <v>18</v>
      </c>
      <c r="I18" s="18">
        <v>1</v>
      </c>
      <c r="J18" s="18">
        <v>1</v>
      </c>
      <c r="K18" s="18">
        <v>8</v>
      </c>
      <c r="L18" s="18" t="s">
        <v>659</v>
      </c>
      <c r="M18" s="23">
        <f>G18</f>
        <v>0</v>
      </c>
      <c r="N18" s="18" t="str">
        <f t="shared" si="2"/>
        <v>41</v>
      </c>
      <c r="O18" s="18" t="s">
        <v>25</v>
      </c>
      <c r="P18" s="18">
        <f t="shared" si="0"/>
        <v>8</v>
      </c>
      <c r="Q18" s="16" t="str">
        <f t="shared" si="3"/>
        <v>7B010108C400417D</v>
      </c>
      <c r="R18" s="95">
        <v>17</v>
      </c>
      <c r="S18" s="21"/>
      <c r="T18" s="18" t="str">
        <f t="shared" si="4"/>
        <v>00</v>
      </c>
      <c r="U18" s="18">
        <f t="shared" si="5"/>
        <v>0</v>
      </c>
      <c r="V18" s="20"/>
      <c r="W18" s="21"/>
    </row>
    <row r="19" spans="1:23" ht="20.25" customHeight="1">
      <c r="A19" s="27"/>
      <c r="B19" s="158"/>
      <c r="C19" s="165" t="s">
        <v>348</v>
      </c>
      <c r="D19" s="104"/>
      <c r="E19" s="16">
        <v>2</v>
      </c>
      <c r="F19" s="101" t="str">
        <f t="shared" si="1"/>
        <v>001</v>
      </c>
      <c r="G19" s="22">
        <v>1</v>
      </c>
      <c r="H19" s="18" t="s">
        <v>18</v>
      </c>
      <c r="I19" s="18">
        <v>1</v>
      </c>
      <c r="J19" s="18">
        <v>1</v>
      </c>
      <c r="K19" s="18">
        <v>8</v>
      </c>
      <c r="L19" s="18" t="s">
        <v>659</v>
      </c>
      <c r="M19" s="23">
        <f>G19</f>
        <v>1</v>
      </c>
      <c r="N19" s="18" t="str">
        <f t="shared" si="2"/>
        <v>40</v>
      </c>
      <c r="O19" s="18" t="s">
        <v>25</v>
      </c>
      <c r="P19" s="18">
        <f t="shared" si="0"/>
        <v>8</v>
      </c>
      <c r="Q19" s="16" t="str">
        <f t="shared" si="3"/>
        <v>7B010108C401407D</v>
      </c>
      <c r="R19" s="95">
        <v>18</v>
      </c>
      <c r="S19" s="21"/>
      <c r="T19" s="18" t="str">
        <f t="shared" si="4"/>
        <v>00</v>
      </c>
      <c r="U19" s="18">
        <f t="shared" si="5"/>
        <v>0</v>
      </c>
      <c r="V19" s="20"/>
      <c r="W19" s="21"/>
    </row>
    <row r="20" spans="1:23" ht="20.25" customHeight="1">
      <c r="A20" s="27"/>
      <c r="B20" s="159"/>
      <c r="C20" s="166"/>
      <c r="D20" s="104"/>
      <c r="E20" s="16">
        <v>3</v>
      </c>
      <c r="F20" s="101" t="str">
        <f t="shared" si="1"/>
        <v>255</v>
      </c>
      <c r="G20" s="22" t="s">
        <v>22</v>
      </c>
      <c r="H20" s="18" t="s">
        <v>18</v>
      </c>
      <c r="I20" s="18">
        <v>1</v>
      </c>
      <c r="J20" s="18">
        <v>1</v>
      </c>
      <c r="K20" s="18">
        <v>8</v>
      </c>
      <c r="L20" s="18" t="s">
        <v>659</v>
      </c>
      <c r="M20" s="23" t="str">
        <f>G20</f>
        <v>FF</v>
      </c>
      <c r="N20" s="18" t="str">
        <f t="shared" si="2"/>
        <v>40</v>
      </c>
      <c r="O20" s="18" t="s">
        <v>25</v>
      </c>
      <c r="P20" s="18">
        <f t="shared" si="0"/>
        <v>8</v>
      </c>
      <c r="Q20" s="16" t="str">
        <f t="shared" si="3"/>
        <v>7B010108C4FF407D</v>
      </c>
      <c r="R20" s="95">
        <v>19</v>
      </c>
      <c r="S20" s="21"/>
      <c r="T20" s="18" t="str">
        <f t="shared" si="4"/>
        <v>00</v>
      </c>
      <c r="U20" s="18">
        <f t="shared" si="5"/>
        <v>0</v>
      </c>
      <c r="V20" s="20"/>
      <c r="W20" s="21"/>
    </row>
    <row r="21" spans="1:23" ht="20.25" customHeight="1">
      <c r="A21" s="27"/>
      <c r="B21" s="157">
        <v>6</v>
      </c>
      <c r="C21" s="105" t="s">
        <v>258</v>
      </c>
      <c r="D21" s="104" t="s">
        <v>204</v>
      </c>
      <c r="E21" s="16">
        <v>1</v>
      </c>
      <c r="F21" s="101" t="str">
        <f t="shared" si="1"/>
        <v>000</v>
      </c>
      <c r="G21" s="22">
        <v>0</v>
      </c>
      <c r="H21" s="18" t="s">
        <v>18</v>
      </c>
      <c r="I21" s="18">
        <v>1</v>
      </c>
      <c r="J21" s="18">
        <v>1</v>
      </c>
      <c r="K21" s="18">
        <v>8</v>
      </c>
      <c r="L21" s="18" t="s">
        <v>659</v>
      </c>
      <c r="M21" s="18">
        <v>1</v>
      </c>
      <c r="N21" s="23">
        <f>G21</f>
        <v>0</v>
      </c>
      <c r="O21" s="18" t="s">
        <v>25</v>
      </c>
      <c r="P21" s="18">
        <f t="shared" si="0"/>
        <v>8</v>
      </c>
      <c r="Q21" s="16" t="str">
        <f t="shared" si="3"/>
        <v>7B010108C401007D</v>
      </c>
      <c r="R21" s="95">
        <v>20</v>
      </c>
      <c r="S21" s="21"/>
      <c r="T21" s="18" t="str">
        <f t="shared" si="4"/>
        <v>00</v>
      </c>
      <c r="U21" s="18">
        <f t="shared" si="5"/>
        <v>0</v>
      </c>
      <c r="V21" s="20"/>
      <c r="W21" s="21"/>
    </row>
    <row r="22" spans="1:23" ht="20.25" customHeight="1">
      <c r="A22" s="27"/>
      <c r="B22" s="158"/>
      <c r="C22" s="163" t="s">
        <v>721</v>
      </c>
      <c r="D22" s="104"/>
      <c r="E22" s="16">
        <v>2</v>
      </c>
      <c r="F22" s="101" t="str">
        <f t="shared" si="1"/>
        <v>127</v>
      </c>
      <c r="G22" s="22" t="s">
        <v>246</v>
      </c>
      <c r="H22" s="18" t="s">
        <v>18</v>
      </c>
      <c r="I22" s="18">
        <v>1</v>
      </c>
      <c r="J22" s="18">
        <v>1</v>
      </c>
      <c r="K22" s="18">
        <v>8</v>
      </c>
      <c r="L22" s="18" t="s">
        <v>659</v>
      </c>
      <c r="M22" s="18">
        <v>1</v>
      </c>
      <c r="N22" s="23" t="str">
        <f>G22</f>
        <v>7F</v>
      </c>
      <c r="O22" s="18" t="s">
        <v>25</v>
      </c>
      <c r="P22" s="18">
        <f t="shared" si="0"/>
        <v>8</v>
      </c>
      <c r="Q22" s="16" t="str">
        <f t="shared" si="3"/>
        <v>7B010108C4017F7D</v>
      </c>
      <c r="R22" s="95">
        <v>21</v>
      </c>
      <c r="S22" s="21"/>
      <c r="T22" s="18" t="str">
        <f t="shared" si="4"/>
        <v>00</v>
      </c>
      <c r="U22" s="18">
        <f t="shared" si="5"/>
        <v>0</v>
      </c>
      <c r="V22" s="20"/>
      <c r="W22" s="21"/>
    </row>
    <row r="23" spans="1:23" ht="20.25" customHeight="1">
      <c r="A23" s="27"/>
      <c r="B23" s="159"/>
      <c r="C23" s="164"/>
      <c r="D23" s="104"/>
      <c r="E23" s="16">
        <v>3</v>
      </c>
      <c r="F23" s="101" t="str">
        <f t="shared" si="1"/>
        <v>255</v>
      </c>
      <c r="G23" s="22" t="s">
        <v>22</v>
      </c>
      <c r="H23" s="18" t="s">
        <v>18</v>
      </c>
      <c r="I23" s="18">
        <v>1</v>
      </c>
      <c r="J23" s="18">
        <v>1</v>
      </c>
      <c r="K23" s="18">
        <v>8</v>
      </c>
      <c r="L23" s="18" t="s">
        <v>659</v>
      </c>
      <c r="M23" s="18">
        <v>1</v>
      </c>
      <c r="N23" s="23" t="str">
        <f>G23</f>
        <v>FF</v>
      </c>
      <c r="O23" s="18" t="s">
        <v>25</v>
      </c>
      <c r="P23" s="18">
        <f t="shared" si="0"/>
        <v>8</v>
      </c>
      <c r="Q23" s="16" t="str">
        <f t="shared" si="3"/>
        <v>7B010108C401FF7D</v>
      </c>
      <c r="R23" s="95">
        <v>22</v>
      </c>
      <c r="S23" s="21"/>
      <c r="T23" s="18" t="str">
        <f t="shared" si="4"/>
        <v>00</v>
      </c>
      <c r="U23" s="18">
        <f t="shared" si="5"/>
        <v>0</v>
      </c>
      <c r="V23" s="20"/>
      <c r="W23" s="21"/>
    </row>
    <row r="24" spans="1:23" ht="20.25" customHeight="1">
      <c r="A24" s="27"/>
      <c r="B24" s="157">
        <v>7</v>
      </c>
      <c r="C24" s="105" t="s">
        <v>12</v>
      </c>
      <c r="D24" s="104" t="s">
        <v>2</v>
      </c>
      <c r="E24" s="16">
        <v>1</v>
      </c>
      <c r="F24" s="101" t="str">
        <f t="shared" si="1"/>
        <v>000</v>
      </c>
      <c r="G24" s="22">
        <v>0</v>
      </c>
      <c r="H24" s="18" t="s">
        <v>18</v>
      </c>
      <c r="I24" s="18">
        <v>1</v>
      </c>
      <c r="J24" s="18">
        <v>1</v>
      </c>
      <c r="K24" s="18">
        <v>8</v>
      </c>
      <c r="L24" s="18" t="s">
        <v>659</v>
      </c>
      <c r="M24" s="18">
        <v>1</v>
      </c>
      <c r="N24" s="18" t="str">
        <f t="shared" ref="N24:N26" si="11">TEXT(DEC2HEX(_xlfn.BITAND(SUM(
HEX2DEC(H24)+HEX2DEC(I24)+HEX2DEC(J24)+HEX2DEC(K24)+HEX2DEC(L24)+
HEX2DEC(M24)
),85)),"00")</f>
        <v>40</v>
      </c>
      <c r="O24" s="23">
        <f>G24</f>
        <v>0</v>
      </c>
      <c r="P24" s="18">
        <f t="shared" si="0"/>
        <v>8</v>
      </c>
      <c r="Q24" s="16" t="str">
        <f t="shared" si="3"/>
        <v>7B010108C4014000</v>
      </c>
      <c r="R24" s="95">
        <v>23</v>
      </c>
      <c r="S24" s="21"/>
      <c r="T24" s="18" t="str">
        <f t="shared" si="4"/>
        <v>00</v>
      </c>
      <c r="U24" s="18">
        <f t="shared" si="5"/>
        <v>0</v>
      </c>
      <c r="V24" s="20"/>
      <c r="W24" s="21"/>
    </row>
    <row r="25" spans="1:23" ht="20.25" customHeight="1">
      <c r="A25" s="27"/>
      <c r="B25" s="158"/>
      <c r="C25" s="167" t="s">
        <v>383</v>
      </c>
      <c r="D25" s="104"/>
      <c r="E25" s="16">
        <v>2</v>
      </c>
      <c r="F25" s="101" t="str">
        <f t="shared" si="1"/>
        <v>125</v>
      </c>
      <c r="G25" s="22" t="s">
        <v>25</v>
      </c>
      <c r="H25" s="18" t="s">
        <v>18</v>
      </c>
      <c r="I25" s="18">
        <v>1</v>
      </c>
      <c r="J25" s="18">
        <v>1</v>
      </c>
      <c r="K25" s="18">
        <v>8</v>
      </c>
      <c r="L25" s="18" t="s">
        <v>659</v>
      </c>
      <c r="M25" s="18">
        <v>1</v>
      </c>
      <c r="N25" s="18" t="str">
        <f t="shared" si="11"/>
        <v>40</v>
      </c>
      <c r="O25" s="23" t="str">
        <f t="shared" ref="O25:O26" si="12">G25</f>
        <v>7D</v>
      </c>
      <c r="P25" s="18">
        <f t="shared" si="0"/>
        <v>8</v>
      </c>
      <c r="Q25" s="16" t="str">
        <f t="shared" si="3"/>
        <v>7B010108C401407D</v>
      </c>
      <c r="R25" s="95">
        <v>24</v>
      </c>
      <c r="S25" s="21"/>
      <c r="T25" s="18" t="str">
        <f t="shared" si="4"/>
        <v>00</v>
      </c>
      <c r="U25" s="18">
        <f t="shared" si="5"/>
        <v>0</v>
      </c>
      <c r="V25" s="20"/>
      <c r="W25" s="21"/>
    </row>
    <row r="26" spans="1:23" ht="20.25" customHeight="1">
      <c r="A26" s="27"/>
      <c r="B26" s="159"/>
      <c r="C26" s="168"/>
      <c r="D26" s="104"/>
      <c r="E26" s="16">
        <v>3</v>
      </c>
      <c r="F26" s="101" t="str">
        <f t="shared" si="1"/>
        <v>255</v>
      </c>
      <c r="G26" s="22" t="s">
        <v>22</v>
      </c>
      <c r="H26" s="18" t="s">
        <v>18</v>
      </c>
      <c r="I26" s="18">
        <v>1</v>
      </c>
      <c r="J26" s="18">
        <v>1</v>
      </c>
      <c r="K26" s="18">
        <v>8</v>
      </c>
      <c r="L26" s="18" t="s">
        <v>659</v>
      </c>
      <c r="M26" s="18">
        <v>1</v>
      </c>
      <c r="N26" s="18" t="str">
        <f t="shared" si="11"/>
        <v>40</v>
      </c>
      <c r="O26" s="23" t="str">
        <f t="shared" si="12"/>
        <v>FF</v>
      </c>
      <c r="P26" s="18">
        <f t="shared" si="0"/>
        <v>8</v>
      </c>
      <c r="Q26" s="16" t="str">
        <f t="shared" si="3"/>
        <v>7B010108C40140FF</v>
      </c>
      <c r="R26" s="95">
        <v>25</v>
      </c>
      <c r="S26" s="21"/>
      <c r="T26" s="18" t="str">
        <f t="shared" si="4"/>
        <v>00</v>
      </c>
      <c r="U26" s="18">
        <f t="shared" si="5"/>
        <v>0</v>
      </c>
      <c r="V26" s="20"/>
      <c r="W26" s="21"/>
    </row>
    <row r="27" spans="1:23">
      <c r="A27" s="71"/>
      <c r="B27" s="91"/>
      <c r="C27" s="106"/>
      <c r="D27" s="107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92"/>
      <c r="S27" s="75"/>
      <c r="T27" s="76"/>
      <c r="U27" s="76"/>
      <c r="V27" s="76"/>
      <c r="W27" s="75"/>
    </row>
  </sheetData>
  <sheetProtection algorithmName="SHA-512" hashValue="EnIUUul6Ec2GA876fyaCx3DxKpwJ3TsOjEKZnXvtiUnLaibtVVESr3gddhMN3zNZSnkSx5PTWZK357rQ+GpkDw==" saltValue="lBSGRX388QlYGw3mZ5JkMg==" spinCount="100000" sheet="1" objects="1" scenarios="1"/>
  <mergeCells count="16">
    <mergeCell ref="B3:B5"/>
    <mergeCell ref="C4:C5"/>
    <mergeCell ref="B6:B8"/>
    <mergeCell ref="C7:C8"/>
    <mergeCell ref="B9:B11"/>
    <mergeCell ref="C10:C11"/>
    <mergeCell ref="B21:B23"/>
    <mergeCell ref="C22:C23"/>
    <mergeCell ref="B24:B26"/>
    <mergeCell ref="C25:C26"/>
    <mergeCell ref="B12:B14"/>
    <mergeCell ref="C13:C14"/>
    <mergeCell ref="B15:B17"/>
    <mergeCell ref="C16:C17"/>
    <mergeCell ref="B18:B20"/>
    <mergeCell ref="C19:C20"/>
  </mergeCells>
  <phoneticPr fontId="1" type="noConversion"/>
  <conditionalFormatting sqref="R2:R26">
    <cfRule type="duplicateValues" dxfId="2" priority="1"/>
  </conditionalFormatting>
  <dataValidations count="2">
    <dataValidation type="list" allowBlank="1" showInputMessage="1" showErrorMessage="1" sqref="V2:V26" xr:uid="{F2CB811B-0E20-406B-AD23-A458296DD159}">
      <formula1>Res</formula1>
    </dataValidation>
    <dataValidation type="whole" allowBlank="1" showInputMessage="1" showErrorMessage="1" sqref="R2:R26" xr:uid="{1B2CEB70-F001-4646-87E7-4FDF83F11247}">
      <formula1>1</formula1>
      <formula2>300</formula2>
    </dataValidation>
  </dataValidations>
  <pageMargins left="0.17" right="0.17" top="0.41" bottom="0.41" header="0.3" footer="0.3"/>
  <pageSetup paperSize="9" scale="25" fitToHeight="0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4E86-59FA-437D-AE08-5DF6355E3808}">
  <sheetPr codeName="Sheet31">
    <pageSetUpPr fitToPage="1"/>
  </sheetPr>
  <dimension ref="A1:W27"/>
  <sheetViews>
    <sheetView zoomScale="70" zoomScaleNormal="70" workbookViewId="0">
      <pane xSplit="7" ySplit="1" topLeftCell="H2" activePane="bottomRight" state="frozen"/>
      <selection activeCell="B1" sqref="B1"/>
      <selection pane="topRight" activeCell="G1" sqref="G1"/>
      <selection pane="bottomLeft" activeCell="B4" sqref="B4"/>
      <selection pane="bottomRight" activeCell="P1" sqref="P1:P1048576"/>
    </sheetView>
  </sheetViews>
  <sheetFormatPr defaultRowHeight="16.5"/>
  <cols>
    <col min="1" max="1" width="31.125" style="74" customWidth="1"/>
    <col min="2" max="2" width="6" style="93" customWidth="1"/>
    <col min="3" max="3" width="22" style="82" customWidth="1"/>
    <col min="4" max="4" width="12.125" style="108" bestFit="1" customWidth="1"/>
    <col min="5" max="5" width="5.625" style="77" customWidth="1"/>
    <col min="6" max="6" width="8.875" style="77" customWidth="1"/>
    <col min="7" max="7" width="9.5" style="77" customWidth="1"/>
    <col min="8" max="13" width="5.375" style="77" customWidth="1"/>
    <col min="14" max="14" width="8.125" style="77" customWidth="1"/>
    <col min="15" max="15" width="5.375" style="77" customWidth="1"/>
    <col min="16" max="16" width="5.75" style="77" customWidth="1"/>
    <col min="17" max="17" width="20.625" style="77" bestFit="1" customWidth="1"/>
    <col min="18" max="18" width="5.25" style="94" customWidth="1"/>
    <col min="19" max="19" width="54.375" style="78" customWidth="1"/>
    <col min="20" max="20" width="6.5" style="77" customWidth="1"/>
    <col min="21" max="21" width="5.375" style="77" customWidth="1"/>
    <col min="22" max="22" width="7.5" style="77" customWidth="1"/>
    <col min="23" max="23" width="82.875" style="77" bestFit="1" customWidth="1"/>
    <col min="24" max="16384" width="9" style="74"/>
  </cols>
  <sheetData>
    <row r="1" spans="1:23" s="99" customFormat="1" ht="27">
      <c r="A1" s="96" t="s">
        <v>232</v>
      </c>
      <c r="B1" s="96" t="s">
        <v>15</v>
      </c>
      <c r="C1" s="97" t="s">
        <v>52</v>
      </c>
      <c r="D1" s="97" t="s">
        <v>54</v>
      </c>
      <c r="E1" s="83" t="s">
        <v>15</v>
      </c>
      <c r="F1" s="83" t="s">
        <v>259</v>
      </c>
      <c r="G1" s="83" t="s">
        <v>260</v>
      </c>
      <c r="H1" s="83" t="s">
        <v>6</v>
      </c>
      <c r="I1" s="83" t="s">
        <v>26</v>
      </c>
      <c r="J1" s="83" t="s">
        <v>233</v>
      </c>
      <c r="K1" s="83" t="s">
        <v>27</v>
      </c>
      <c r="L1" s="83" t="s">
        <v>29</v>
      </c>
      <c r="M1" s="83" t="s">
        <v>10</v>
      </c>
      <c r="N1" s="83" t="s">
        <v>20</v>
      </c>
      <c r="O1" s="83" t="s">
        <v>12</v>
      </c>
      <c r="P1" s="83" t="s">
        <v>713</v>
      </c>
      <c r="Q1" s="83" t="s">
        <v>21</v>
      </c>
      <c r="R1" s="98" t="s">
        <v>787</v>
      </c>
      <c r="S1" s="83" t="s">
        <v>17</v>
      </c>
      <c r="T1" s="83" t="s">
        <v>675</v>
      </c>
      <c r="U1" s="83" t="s">
        <v>243</v>
      </c>
      <c r="V1" s="83" t="s">
        <v>34</v>
      </c>
      <c r="W1" s="83" t="s">
        <v>32</v>
      </c>
    </row>
    <row r="2" spans="1:23" ht="22.5" customHeight="1">
      <c r="A2" s="41" t="s">
        <v>660</v>
      </c>
      <c r="B2" s="85">
        <f>COUNTA(R2:R300)</f>
        <v>25</v>
      </c>
      <c r="C2" s="100" t="s">
        <v>53</v>
      </c>
      <c r="D2" s="100"/>
      <c r="E2" s="42">
        <v>0</v>
      </c>
      <c r="F2" s="101" t="str">
        <f>TEXT(HEX2DEC(G2),"000")</f>
        <v>123</v>
      </c>
      <c r="G2" s="17" t="s">
        <v>18</v>
      </c>
      <c r="H2" s="18" t="s">
        <v>18</v>
      </c>
      <c r="I2" s="18">
        <v>1</v>
      </c>
      <c r="J2" s="18">
        <v>1</v>
      </c>
      <c r="K2" s="18">
        <v>8</v>
      </c>
      <c r="L2" s="18" t="s">
        <v>662</v>
      </c>
      <c r="M2" s="18">
        <v>1</v>
      </c>
      <c r="N2" s="18" t="str">
        <f>TEXT(DEC2HEX(_xlfn.BITAND(SUM(
HEX2DEC(H2)+HEX2DEC(I2)+HEX2DEC(J2)+HEX2DEC(K2)+HEX2DEC(L2)+
HEX2DEC(M2)
),85)),"00")</f>
        <v>41</v>
      </c>
      <c r="O2" s="18" t="s">
        <v>25</v>
      </c>
      <c r="P2" s="18">
        <f t="shared" ref="P2:P26" si="0">(LEN(Q2)/2)</f>
        <v>8</v>
      </c>
      <c r="Q2" s="16" t="str">
        <f>CONCATENATE(
TEXT(H2,"00"),TEXT(I2,"00"),TEXT(J2,"00"),TEXT(K2,"00"),TEXT(L2,"00"),
TEXT(M2,"00"),TEXT(N2,"00"),TEXT(O2,"00")
)</f>
        <v>7B010108C501417D</v>
      </c>
      <c r="R2" s="95">
        <v>1</v>
      </c>
      <c r="S2" s="21" t="s">
        <v>727</v>
      </c>
      <c r="T2" s="18" t="str">
        <f>TEXT(DEC2HEX(_xlfn.BITAND(SUM(
HEX2DEC(MID(S2, 1,2))+HEX2DEC(MID(S2, 4,2))+
HEX2DEC(MID(S2, 7,2))+HEX2DEC(MID(S2,10,2))+
HEX2DEC(MID(S2,13,2))+HEX2DEC(MID(S2,16,2))+
HEX2DEC(MID(S2,19,2))+HEX2DEC(MID(S2,22,2))+
HEX2DEC(MID(S2,25,2))+HEX2DEC(MID(S2,28,2))+
HEX2DEC(MID(S2,31,2))+HEX2DEC(MID(S2,34,2))+
HEX2DEC(MID(S2,37,2))+HEX2DEC(MID(S2,40,2))+
HEX2DEC(MID(S2,43,2))
),85)),"00")</f>
        <v>51</v>
      </c>
      <c r="U2" s="18">
        <f>(LEN(S2)/3)</f>
        <v>16.666666666666668</v>
      </c>
      <c r="V2" s="20" t="s">
        <v>36</v>
      </c>
      <c r="W2" s="21" t="s">
        <v>750</v>
      </c>
    </row>
    <row r="3" spans="1:23" ht="20.25">
      <c r="A3" s="40" t="s">
        <v>5</v>
      </c>
      <c r="B3" s="157">
        <v>0</v>
      </c>
      <c r="C3" s="102" t="s">
        <v>6</v>
      </c>
      <c r="D3" s="103" t="s">
        <v>0</v>
      </c>
      <c r="E3" s="16">
        <v>1</v>
      </c>
      <c r="F3" s="101" t="str">
        <f t="shared" ref="F3:F26" si="1">TEXT(HEX2DEC(G3),"000")</f>
        <v>000</v>
      </c>
      <c r="G3" s="22">
        <v>0</v>
      </c>
      <c r="H3" s="23">
        <f>G3</f>
        <v>0</v>
      </c>
      <c r="I3" s="18">
        <v>1</v>
      </c>
      <c r="J3" s="18">
        <v>1</v>
      </c>
      <c r="K3" s="18">
        <v>8</v>
      </c>
      <c r="L3" s="18" t="s">
        <v>662</v>
      </c>
      <c r="M3" s="18">
        <v>1</v>
      </c>
      <c r="N3" s="18" t="str">
        <f t="shared" ref="N3:N20" si="2">TEXT(DEC2HEX(_xlfn.BITAND(SUM(
HEX2DEC(H3)+HEX2DEC(I3)+HEX2DEC(J3)+HEX2DEC(K3)+HEX2DEC(L3)+
HEX2DEC(M3)
),85)),"00")</f>
        <v>50</v>
      </c>
      <c r="O3" s="18" t="s">
        <v>25</v>
      </c>
      <c r="P3" s="18">
        <f t="shared" si="0"/>
        <v>8</v>
      </c>
      <c r="Q3" s="16" t="str">
        <f t="shared" ref="Q3:Q26" si="3">CONCATENATE(
TEXT(H3,"00"),TEXT(I3,"00"),TEXT(J3,"00"),TEXT(K3,"00"),TEXT(L3,"00"),
TEXT(M3,"00"),TEXT(N3,"00"),TEXT(O3,"00")
)</f>
        <v>00010108C501507D</v>
      </c>
      <c r="R3" s="95">
        <v>2</v>
      </c>
      <c r="S3" s="21"/>
      <c r="T3" s="18" t="str">
        <f t="shared" ref="T3:T26" si="4">TEXT(DEC2HEX(_xlfn.BITAND(SUM(
HEX2DEC(MID(S3, 1,2))+HEX2DEC(MID(S3, 4,2))+
HEX2DEC(MID(S3, 7,2))+HEX2DEC(MID(S3,10,2))+
HEX2DEC(MID(S3,13,2))+HEX2DEC(MID(S3,16,2))+
HEX2DEC(MID(S3,19,2))+HEX2DEC(MID(S3,22,2))+
HEX2DEC(MID(S3,25,2))+HEX2DEC(MID(S3,28,2))+
HEX2DEC(MID(S3,31,2))+HEX2DEC(MID(S3,34,2))+
HEX2DEC(MID(S3,37,2))+HEX2DEC(MID(S3,40,2))+
HEX2DEC(MID(S3,43,2))
),85)),"00")</f>
        <v>00</v>
      </c>
      <c r="U3" s="18">
        <f t="shared" ref="U3:U26" si="5">(LEN(S3)/3)</f>
        <v>0</v>
      </c>
      <c r="V3" s="20"/>
      <c r="W3" s="21"/>
    </row>
    <row r="4" spans="1:23" ht="20.25">
      <c r="A4" s="27"/>
      <c r="B4" s="158"/>
      <c r="C4" s="165" t="s">
        <v>341</v>
      </c>
      <c r="D4" s="104"/>
      <c r="E4" s="16">
        <v>2</v>
      </c>
      <c r="F4" s="101" t="str">
        <f t="shared" si="1"/>
        <v>123</v>
      </c>
      <c r="G4" s="22" t="s">
        <v>18</v>
      </c>
      <c r="H4" s="23" t="str">
        <f t="shared" ref="H4:H5" si="6">G4</f>
        <v>7B</v>
      </c>
      <c r="I4" s="18">
        <v>1</v>
      </c>
      <c r="J4" s="18">
        <v>1</v>
      </c>
      <c r="K4" s="18">
        <v>8</v>
      </c>
      <c r="L4" s="18" t="s">
        <v>662</v>
      </c>
      <c r="M4" s="18">
        <v>1</v>
      </c>
      <c r="N4" s="18" t="str">
        <f t="shared" si="2"/>
        <v>41</v>
      </c>
      <c r="O4" s="18" t="s">
        <v>25</v>
      </c>
      <c r="P4" s="18">
        <f t="shared" si="0"/>
        <v>8</v>
      </c>
      <c r="Q4" s="16" t="str">
        <f t="shared" si="3"/>
        <v>7B010108C501417D</v>
      </c>
      <c r="R4" s="95">
        <v>3</v>
      </c>
      <c r="S4" s="21"/>
      <c r="T4" s="18" t="str">
        <f t="shared" si="4"/>
        <v>00</v>
      </c>
      <c r="U4" s="18">
        <f t="shared" si="5"/>
        <v>0</v>
      </c>
      <c r="V4" s="20"/>
      <c r="W4" s="21"/>
    </row>
    <row r="5" spans="1:23" ht="20.25">
      <c r="A5" s="45"/>
      <c r="B5" s="159"/>
      <c r="C5" s="166"/>
      <c r="D5" s="104"/>
      <c r="E5" s="16">
        <v>3</v>
      </c>
      <c r="F5" s="101" t="str">
        <f t="shared" si="1"/>
        <v>255</v>
      </c>
      <c r="G5" s="22" t="s">
        <v>22</v>
      </c>
      <c r="H5" s="23" t="str">
        <f t="shared" si="6"/>
        <v>FF</v>
      </c>
      <c r="I5" s="18">
        <v>1</v>
      </c>
      <c r="J5" s="18">
        <v>1</v>
      </c>
      <c r="K5" s="18">
        <v>8</v>
      </c>
      <c r="L5" s="18" t="s">
        <v>662</v>
      </c>
      <c r="M5" s="18">
        <v>1</v>
      </c>
      <c r="N5" s="18" t="str">
        <f t="shared" si="2"/>
        <v>45</v>
      </c>
      <c r="O5" s="18" t="s">
        <v>25</v>
      </c>
      <c r="P5" s="18">
        <f t="shared" si="0"/>
        <v>8</v>
      </c>
      <c r="Q5" s="16" t="str">
        <f t="shared" si="3"/>
        <v>FF010108C501457D</v>
      </c>
      <c r="R5" s="95">
        <v>4</v>
      </c>
      <c r="S5" s="21"/>
      <c r="T5" s="18" t="str">
        <f t="shared" si="4"/>
        <v>00</v>
      </c>
      <c r="U5" s="18">
        <f t="shared" si="5"/>
        <v>0</v>
      </c>
      <c r="V5" s="20"/>
      <c r="W5" s="21"/>
    </row>
    <row r="6" spans="1:23" ht="20.25" customHeight="1">
      <c r="A6" s="45"/>
      <c r="B6" s="157">
        <v>1</v>
      </c>
      <c r="C6" s="105" t="s">
        <v>3</v>
      </c>
      <c r="D6" s="104" t="s">
        <v>715</v>
      </c>
      <c r="E6" s="16">
        <v>1</v>
      </c>
      <c r="F6" s="101" t="str">
        <f t="shared" si="1"/>
        <v>000</v>
      </c>
      <c r="G6" s="22">
        <v>0</v>
      </c>
      <c r="H6" s="18" t="s">
        <v>18</v>
      </c>
      <c r="I6" s="23">
        <f>G6</f>
        <v>0</v>
      </c>
      <c r="J6" s="18">
        <v>1</v>
      </c>
      <c r="K6" s="18">
        <v>8</v>
      </c>
      <c r="L6" s="18" t="s">
        <v>662</v>
      </c>
      <c r="M6" s="18">
        <v>1</v>
      </c>
      <c r="N6" s="18" t="str">
        <f t="shared" si="2"/>
        <v>40</v>
      </c>
      <c r="O6" s="18" t="s">
        <v>25</v>
      </c>
      <c r="P6" s="18">
        <f t="shared" si="0"/>
        <v>8</v>
      </c>
      <c r="Q6" s="16" t="str">
        <f t="shared" si="3"/>
        <v>7B000108C501407D</v>
      </c>
      <c r="R6" s="95">
        <v>5</v>
      </c>
      <c r="S6" s="21"/>
      <c r="T6" s="18" t="str">
        <f t="shared" si="4"/>
        <v>00</v>
      </c>
      <c r="U6" s="18">
        <f t="shared" si="5"/>
        <v>0</v>
      </c>
      <c r="V6" s="20"/>
      <c r="W6" s="21"/>
    </row>
    <row r="7" spans="1:23" ht="20.25" customHeight="1">
      <c r="A7" s="89"/>
      <c r="B7" s="158"/>
      <c r="C7" s="165" t="s">
        <v>342</v>
      </c>
      <c r="D7" s="104"/>
      <c r="E7" s="16">
        <v>2</v>
      </c>
      <c r="F7" s="101" t="str">
        <f t="shared" si="1"/>
        <v>001</v>
      </c>
      <c r="G7" s="22">
        <v>1</v>
      </c>
      <c r="H7" s="18" t="s">
        <v>18</v>
      </c>
      <c r="I7" s="23">
        <f t="shared" ref="I7:I8" si="7">G7</f>
        <v>1</v>
      </c>
      <c r="J7" s="18">
        <v>1</v>
      </c>
      <c r="K7" s="18">
        <v>8</v>
      </c>
      <c r="L7" s="18" t="s">
        <v>662</v>
      </c>
      <c r="M7" s="18">
        <v>1</v>
      </c>
      <c r="N7" s="18" t="str">
        <f t="shared" si="2"/>
        <v>41</v>
      </c>
      <c r="O7" s="18" t="s">
        <v>25</v>
      </c>
      <c r="P7" s="18">
        <f t="shared" si="0"/>
        <v>8</v>
      </c>
      <c r="Q7" s="16" t="str">
        <f t="shared" si="3"/>
        <v>7B010108C501417D</v>
      </c>
      <c r="R7" s="95">
        <v>6</v>
      </c>
      <c r="S7" s="21"/>
      <c r="T7" s="18" t="str">
        <f t="shared" si="4"/>
        <v>00</v>
      </c>
      <c r="U7" s="18">
        <f t="shared" si="5"/>
        <v>0</v>
      </c>
      <c r="V7" s="20"/>
      <c r="W7" s="21"/>
    </row>
    <row r="8" spans="1:23" ht="20.25" customHeight="1">
      <c r="A8" s="27"/>
      <c r="B8" s="159"/>
      <c r="C8" s="166"/>
      <c r="D8" s="104"/>
      <c r="E8" s="16">
        <v>3</v>
      </c>
      <c r="F8" s="101" t="str">
        <f t="shared" si="1"/>
        <v>127</v>
      </c>
      <c r="G8" s="22" t="s">
        <v>246</v>
      </c>
      <c r="H8" s="18" t="s">
        <v>18</v>
      </c>
      <c r="I8" s="23" t="str">
        <f t="shared" si="7"/>
        <v>7F</v>
      </c>
      <c r="J8" s="18">
        <v>1</v>
      </c>
      <c r="K8" s="18">
        <v>8</v>
      </c>
      <c r="L8" s="18" t="s">
        <v>662</v>
      </c>
      <c r="M8" s="18">
        <v>1</v>
      </c>
      <c r="N8" s="18" t="str">
        <f t="shared" si="2"/>
        <v>41</v>
      </c>
      <c r="O8" s="18" t="s">
        <v>25</v>
      </c>
      <c r="P8" s="18">
        <f t="shared" si="0"/>
        <v>8</v>
      </c>
      <c r="Q8" s="16" t="str">
        <f t="shared" si="3"/>
        <v>7B7F0108C501417D</v>
      </c>
      <c r="R8" s="95">
        <v>7</v>
      </c>
      <c r="S8" s="21"/>
      <c r="T8" s="18" t="str">
        <f t="shared" si="4"/>
        <v>00</v>
      </c>
      <c r="U8" s="18">
        <f t="shared" si="5"/>
        <v>0</v>
      </c>
      <c r="V8" s="20"/>
      <c r="W8" s="21"/>
    </row>
    <row r="9" spans="1:23" ht="20.25" customHeight="1">
      <c r="A9" s="27"/>
      <c r="B9" s="157">
        <v>2</v>
      </c>
      <c r="C9" s="105" t="s">
        <v>247</v>
      </c>
      <c r="D9" s="104" t="s">
        <v>716</v>
      </c>
      <c r="E9" s="16">
        <v>1</v>
      </c>
      <c r="F9" s="101" t="str">
        <f t="shared" si="1"/>
        <v>000</v>
      </c>
      <c r="G9" s="22">
        <v>0</v>
      </c>
      <c r="H9" s="18" t="s">
        <v>18</v>
      </c>
      <c r="I9" s="18">
        <v>1</v>
      </c>
      <c r="J9" s="23">
        <f>G9</f>
        <v>0</v>
      </c>
      <c r="K9" s="18">
        <v>8</v>
      </c>
      <c r="L9" s="18" t="s">
        <v>662</v>
      </c>
      <c r="M9" s="18">
        <v>1</v>
      </c>
      <c r="N9" s="18" t="str">
        <f t="shared" si="2"/>
        <v>40</v>
      </c>
      <c r="O9" s="18" t="s">
        <v>25</v>
      </c>
      <c r="P9" s="18">
        <f t="shared" si="0"/>
        <v>8</v>
      </c>
      <c r="Q9" s="16" t="str">
        <f t="shared" si="3"/>
        <v>7B010008C501407D</v>
      </c>
      <c r="R9" s="95">
        <v>8</v>
      </c>
      <c r="S9" s="21"/>
      <c r="T9" s="18" t="str">
        <f t="shared" si="4"/>
        <v>00</v>
      </c>
      <c r="U9" s="18">
        <f t="shared" si="5"/>
        <v>0</v>
      </c>
      <c r="V9" s="20"/>
      <c r="W9" s="21"/>
    </row>
    <row r="10" spans="1:23" ht="20.25" customHeight="1">
      <c r="A10" s="27"/>
      <c r="B10" s="158"/>
      <c r="C10" s="165" t="s">
        <v>343</v>
      </c>
      <c r="D10" s="104"/>
      <c r="E10" s="16">
        <v>2</v>
      </c>
      <c r="F10" s="101" t="str">
        <f t="shared" si="1"/>
        <v>001</v>
      </c>
      <c r="G10" s="22">
        <v>1</v>
      </c>
      <c r="H10" s="18" t="s">
        <v>18</v>
      </c>
      <c r="I10" s="18">
        <v>1</v>
      </c>
      <c r="J10" s="23">
        <f t="shared" ref="J10:J11" si="8">G10</f>
        <v>1</v>
      </c>
      <c r="K10" s="18">
        <v>8</v>
      </c>
      <c r="L10" s="18" t="s">
        <v>662</v>
      </c>
      <c r="M10" s="18">
        <v>1</v>
      </c>
      <c r="N10" s="18" t="str">
        <f t="shared" si="2"/>
        <v>41</v>
      </c>
      <c r="O10" s="18" t="s">
        <v>25</v>
      </c>
      <c r="P10" s="18">
        <f t="shared" si="0"/>
        <v>8</v>
      </c>
      <c r="Q10" s="16" t="str">
        <f t="shared" si="3"/>
        <v>7B010108C501417D</v>
      </c>
      <c r="R10" s="95">
        <v>9</v>
      </c>
      <c r="S10" s="21"/>
      <c r="T10" s="18" t="str">
        <f t="shared" si="4"/>
        <v>00</v>
      </c>
      <c r="U10" s="18">
        <f t="shared" si="5"/>
        <v>0</v>
      </c>
      <c r="V10" s="20"/>
      <c r="W10" s="21"/>
    </row>
    <row r="11" spans="1:23" ht="20.25" customHeight="1">
      <c r="A11" s="89"/>
      <c r="B11" s="159"/>
      <c r="C11" s="166"/>
      <c r="D11" s="104"/>
      <c r="E11" s="16">
        <v>3</v>
      </c>
      <c r="F11" s="101" t="str">
        <f t="shared" si="1"/>
        <v>064</v>
      </c>
      <c r="G11" s="22">
        <v>40</v>
      </c>
      <c r="H11" s="18" t="s">
        <v>18</v>
      </c>
      <c r="I11" s="18">
        <v>1</v>
      </c>
      <c r="J11" s="23">
        <f t="shared" si="8"/>
        <v>40</v>
      </c>
      <c r="K11" s="18">
        <v>8</v>
      </c>
      <c r="L11" s="18" t="s">
        <v>662</v>
      </c>
      <c r="M11" s="18">
        <v>1</v>
      </c>
      <c r="N11" s="18" t="str">
        <f t="shared" si="2"/>
        <v>00</v>
      </c>
      <c r="O11" s="18" t="s">
        <v>25</v>
      </c>
      <c r="P11" s="18">
        <f t="shared" si="0"/>
        <v>8</v>
      </c>
      <c r="Q11" s="16" t="str">
        <f t="shared" si="3"/>
        <v>7B014008C501007D</v>
      </c>
      <c r="R11" s="95">
        <v>10</v>
      </c>
      <c r="S11" s="21"/>
      <c r="T11" s="18" t="str">
        <f t="shared" si="4"/>
        <v>00</v>
      </c>
      <c r="U11" s="18">
        <f t="shared" si="5"/>
        <v>0</v>
      </c>
      <c r="V11" s="20"/>
      <c r="W11" s="21"/>
    </row>
    <row r="12" spans="1:23" ht="20.25" customHeight="1">
      <c r="A12" s="89"/>
      <c r="B12" s="157">
        <v>3</v>
      </c>
      <c r="C12" s="105" t="s">
        <v>248</v>
      </c>
      <c r="D12" s="104" t="s">
        <v>1</v>
      </c>
      <c r="E12" s="16">
        <v>1</v>
      </c>
      <c r="F12" s="101" t="str">
        <f t="shared" si="1"/>
        <v>000</v>
      </c>
      <c r="G12" s="22">
        <v>0</v>
      </c>
      <c r="H12" s="18" t="s">
        <v>18</v>
      </c>
      <c r="I12" s="18">
        <v>1</v>
      </c>
      <c r="J12" s="18">
        <v>1</v>
      </c>
      <c r="K12" s="23">
        <f>G12</f>
        <v>0</v>
      </c>
      <c r="L12" s="18" t="s">
        <v>662</v>
      </c>
      <c r="M12" s="18">
        <v>1</v>
      </c>
      <c r="N12" s="18" t="str">
        <f t="shared" si="2"/>
        <v>41</v>
      </c>
      <c r="O12" s="18" t="s">
        <v>25</v>
      </c>
      <c r="P12" s="18">
        <f t="shared" si="0"/>
        <v>8</v>
      </c>
      <c r="Q12" s="16" t="str">
        <f t="shared" si="3"/>
        <v>7B010100C501417D</v>
      </c>
      <c r="R12" s="95">
        <v>11</v>
      </c>
      <c r="S12" s="21"/>
      <c r="T12" s="18" t="str">
        <f t="shared" si="4"/>
        <v>00</v>
      </c>
      <c r="U12" s="18">
        <f t="shared" si="5"/>
        <v>0</v>
      </c>
      <c r="V12" s="20"/>
      <c r="W12" s="21"/>
    </row>
    <row r="13" spans="1:23" ht="20.25" customHeight="1">
      <c r="A13" s="89"/>
      <c r="B13" s="158"/>
      <c r="C13" s="165" t="s">
        <v>345</v>
      </c>
      <c r="D13" s="104"/>
      <c r="E13" s="16">
        <v>2</v>
      </c>
      <c r="F13" s="101" t="str">
        <f t="shared" si="1"/>
        <v>008</v>
      </c>
      <c r="G13" s="22">
        <v>8</v>
      </c>
      <c r="H13" s="18" t="s">
        <v>18</v>
      </c>
      <c r="I13" s="18">
        <v>1</v>
      </c>
      <c r="J13" s="18">
        <v>1</v>
      </c>
      <c r="K13" s="23">
        <f t="shared" ref="K13:K14" si="9">G13</f>
        <v>8</v>
      </c>
      <c r="L13" s="18" t="s">
        <v>662</v>
      </c>
      <c r="M13" s="18">
        <v>1</v>
      </c>
      <c r="N13" s="18" t="str">
        <f t="shared" si="2"/>
        <v>41</v>
      </c>
      <c r="O13" s="18" t="s">
        <v>25</v>
      </c>
      <c r="P13" s="18">
        <f t="shared" si="0"/>
        <v>8</v>
      </c>
      <c r="Q13" s="16" t="str">
        <f t="shared" si="3"/>
        <v>7B010108C501417D</v>
      </c>
      <c r="R13" s="95">
        <v>12</v>
      </c>
      <c r="S13" s="21"/>
      <c r="T13" s="18" t="str">
        <f t="shared" si="4"/>
        <v>00</v>
      </c>
      <c r="U13" s="18">
        <f t="shared" si="5"/>
        <v>0</v>
      </c>
      <c r="V13" s="20"/>
      <c r="W13" s="21"/>
    </row>
    <row r="14" spans="1:23" ht="20.25" customHeight="1">
      <c r="A14" s="27"/>
      <c r="B14" s="159"/>
      <c r="C14" s="166"/>
      <c r="D14" s="104"/>
      <c r="E14" s="16">
        <v>3</v>
      </c>
      <c r="F14" s="101" t="str">
        <f t="shared" si="1"/>
        <v>255</v>
      </c>
      <c r="G14" s="22" t="s">
        <v>22</v>
      </c>
      <c r="H14" s="18" t="s">
        <v>18</v>
      </c>
      <c r="I14" s="18">
        <v>1</v>
      </c>
      <c r="J14" s="18">
        <v>1</v>
      </c>
      <c r="K14" s="23" t="str">
        <f t="shared" si="9"/>
        <v>FF</v>
      </c>
      <c r="L14" s="18" t="s">
        <v>662</v>
      </c>
      <c r="M14" s="18">
        <v>1</v>
      </c>
      <c r="N14" s="18" t="str">
        <f t="shared" si="2"/>
        <v>40</v>
      </c>
      <c r="O14" s="18" t="s">
        <v>25</v>
      </c>
      <c r="P14" s="18">
        <f t="shared" si="0"/>
        <v>8</v>
      </c>
      <c r="Q14" s="16" t="str">
        <f t="shared" si="3"/>
        <v>7B0101FFC501407D</v>
      </c>
      <c r="R14" s="95">
        <v>13</v>
      </c>
      <c r="S14" s="21"/>
      <c r="T14" s="18" t="str">
        <f t="shared" si="4"/>
        <v>00</v>
      </c>
      <c r="U14" s="18">
        <f t="shared" si="5"/>
        <v>0</v>
      </c>
      <c r="V14" s="20"/>
      <c r="W14" s="21"/>
    </row>
    <row r="15" spans="1:23" ht="20.25" customHeight="1">
      <c r="A15" s="89"/>
      <c r="B15" s="157">
        <v>4</v>
      </c>
      <c r="C15" s="105" t="s">
        <v>8</v>
      </c>
      <c r="D15" s="104" t="s">
        <v>661</v>
      </c>
      <c r="E15" s="16">
        <v>1</v>
      </c>
      <c r="F15" s="101" t="str">
        <f t="shared" si="1"/>
        <v>000</v>
      </c>
      <c r="G15" s="22">
        <v>0</v>
      </c>
      <c r="H15" s="18" t="s">
        <v>18</v>
      </c>
      <c r="I15" s="18">
        <v>1</v>
      </c>
      <c r="J15" s="18">
        <v>1</v>
      </c>
      <c r="K15" s="18">
        <v>8</v>
      </c>
      <c r="L15" s="23">
        <f>G15</f>
        <v>0</v>
      </c>
      <c r="M15" s="18">
        <v>1</v>
      </c>
      <c r="N15" s="18" t="str">
        <f t="shared" si="2"/>
        <v>04</v>
      </c>
      <c r="O15" s="18" t="s">
        <v>25</v>
      </c>
      <c r="P15" s="18">
        <f t="shared" si="0"/>
        <v>8</v>
      </c>
      <c r="Q15" s="16" t="str">
        <f t="shared" si="3"/>
        <v>7B0101080001047D</v>
      </c>
      <c r="R15" s="95">
        <v>14</v>
      </c>
      <c r="S15" s="21"/>
      <c r="T15" s="18" t="str">
        <f t="shared" si="4"/>
        <v>00</v>
      </c>
      <c r="U15" s="18">
        <f t="shared" si="5"/>
        <v>0</v>
      </c>
      <c r="V15" s="20"/>
      <c r="W15" s="21"/>
    </row>
    <row r="16" spans="1:23" ht="20.25" customHeight="1">
      <c r="A16" s="89"/>
      <c r="B16" s="158"/>
      <c r="C16" s="165" t="s">
        <v>347</v>
      </c>
      <c r="D16" s="104"/>
      <c r="E16" s="16">
        <v>2</v>
      </c>
      <c r="F16" s="101" t="str">
        <f t="shared" si="1"/>
        <v>197</v>
      </c>
      <c r="G16" s="22" t="s">
        <v>662</v>
      </c>
      <c r="H16" s="18" t="s">
        <v>18</v>
      </c>
      <c r="I16" s="18">
        <v>1</v>
      </c>
      <c r="J16" s="18">
        <v>1</v>
      </c>
      <c r="K16" s="18">
        <v>8</v>
      </c>
      <c r="L16" s="23" t="str">
        <f t="shared" ref="L16:L17" si="10">G16</f>
        <v>C5</v>
      </c>
      <c r="M16" s="18">
        <v>1</v>
      </c>
      <c r="N16" s="18" t="str">
        <f t="shared" si="2"/>
        <v>41</v>
      </c>
      <c r="O16" s="18" t="s">
        <v>25</v>
      </c>
      <c r="P16" s="18">
        <f t="shared" si="0"/>
        <v>8</v>
      </c>
      <c r="Q16" s="16" t="str">
        <f t="shared" si="3"/>
        <v>7B010108C501417D</v>
      </c>
      <c r="R16" s="95">
        <v>15</v>
      </c>
      <c r="S16" s="21"/>
      <c r="T16" s="18" t="str">
        <f t="shared" si="4"/>
        <v>00</v>
      </c>
      <c r="U16" s="18">
        <f t="shared" si="5"/>
        <v>0</v>
      </c>
      <c r="V16" s="20"/>
      <c r="W16" s="21"/>
    </row>
    <row r="17" spans="1:23" ht="20.25" customHeight="1">
      <c r="A17" s="89"/>
      <c r="B17" s="159"/>
      <c r="C17" s="166"/>
      <c r="D17" s="104"/>
      <c r="E17" s="16">
        <v>3</v>
      </c>
      <c r="F17" s="101" t="str">
        <f t="shared" si="1"/>
        <v>255</v>
      </c>
      <c r="G17" s="22" t="s">
        <v>22</v>
      </c>
      <c r="H17" s="18" t="s">
        <v>18</v>
      </c>
      <c r="I17" s="18">
        <v>1</v>
      </c>
      <c r="J17" s="18">
        <v>1</v>
      </c>
      <c r="K17" s="18">
        <v>8</v>
      </c>
      <c r="L17" s="23" t="str">
        <f t="shared" si="10"/>
        <v>FF</v>
      </c>
      <c r="M17" s="18">
        <v>1</v>
      </c>
      <c r="N17" s="18" t="str">
        <f t="shared" si="2"/>
        <v>05</v>
      </c>
      <c r="O17" s="18" t="s">
        <v>25</v>
      </c>
      <c r="P17" s="18">
        <f t="shared" si="0"/>
        <v>8</v>
      </c>
      <c r="Q17" s="16" t="str">
        <f t="shared" si="3"/>
        <v>7B010108FF01057D</v>
      </c>
      <c r="R17" s="95">
        <v>16</v>
      </c>
      <c r="S17" s="21"/>
      <c r="T17" s="18" t="str">
        <f t="shared" si="4"/>
        <v>00</v>
      </c>
      <c r="U17" s="18">
        <f t="shared" si="5"/>
        <v>0</v>
      </c>
      <c r="V17" s="20"/>
      <c r="W17" s="21"/>
    </row>
    <row r="18" spans="1:23" ht="20.25" customHeight="1">
      <c r="A18" s="27"/>
      <c r="B18" s="157">
        <v>5</v>
      </c>
      <c r="C18" s="105" t="s">
        <v>10</v>
      </c>
      <c r="D18" s="104" t="s">
        <v>13</v>
      </c>
      <c r="E18" s="16">
        <v>1</v>
      </c>
      <c r="F18" s="101" t="str">
        <f t="shared" si="1"/>
        <v>000</v>
      </c>
      <c r="G18" s="22">
        <v>0</v>
      </c>
      <c r="H18" s="18" t="s">
        <v>18</v>
      </c>
      <c r="I18" s="18">
        <v>1</v>
      </c>
      <c r="J18" s="18">
        <v>1</v>
      </c>
      <c r="K18" s="18">
        <v>8</v>
      </c>
      <c r="L18" s="18" t="s">
        <v>662</v>
      </c>
      <c r="M18" s="23">
        <f>G18</f>
        <v>0</v>
      </c>
      <c r="N18" s="18" t="str">
        <f t="shared" si="2"/>
        <v>40</v>
      </c>
      <c r="O18" s="18" t="s">
        <v>25</v>
      </c>
      <c r="P18" s="18">
        <f t="shared" si="0"/>
        <v>8</v>
      </c>
      <c r="Q18" s="16" t="str">
        <f t="shared" si="3"/>
        <v>7B010108C500407D</v>
      </c>
      <c r="R18" s="95">
        <v>17</v>
      </c>
      <c r="S18" s="21"/>
      <c r="T18" s="18" t="str">
        <f t="shared" si="4"/>
        <v>00</v>
      </c>
      <c r="U18" s="18">
        <f t="shared" si="5"/>
        <v>0</v>
      </c>
      <c r="V18" s="20"/>
      <c r="W18" s="21"/>
    </row>
    <row r="19" spans="1:23" ht="20.25" customHeight="1">
      <c r="A19" s="27"/>
      <c r="B19" s="158"/>
      <c r="C19" s="165" t="s">
        <v>348</v>
      </c>
      <c r="D19" s="104"/>
      <c r="E19" s="16">
        <v>2</v>
      </c>
      <c r="F19" s="101" t="str">
        <f t="shared" si="1"/>
        <v>001</v>
      </c>
      <c r="G19" s="22">
        <v>1</v>
      </c>
      <c r="H19" s="18" t="s">
        <v>18</v>
      </c>
      <c r="I19" s="18">
        <v>1</v>
      </c>
      <c r="J19" s="18">
        <v>1</v>
      </c>
      <c r="K19" s="18">
        <v>8</v>
      </c>
      <c r="L19" s="18" t="s">
        <v>662</v>
      </c>
      <c r="M19" s="23">
        <f>G19</f>
        <v>1</v>
      </c>
      <c r="N19" s="18" t="str">
        <f t="shared" si="2"/>
        <v>41</v>
      </c>
      <c r="O19" s="18" t="s">
        <v>25</v>
      </c>
      <c r="P19" s="18">
        <f t="shared" si="0"/>
        <v>8</v>
      </c>
      <c r="Q19" s="16" t="str">
        <f t="shared" si="3"/>
        <v>7B010108C501417D</v>
      </c>
      <c r="R19" s="95">
        <v>18</v>
      </c>
      <c r="S19" s="21"/>
      <c r="T19" s="18" t="str">
        <f t="shared" si="4"/>
        <v>00</v>
      </c>
      <c r="U19" s="18">
        <f t="shared" si="5"/>
        <v>0</v>
      </c>
      <c r="V19" s="20"/>
      <c r="W19" s="21"/>
    </row>
    <row r="20" spans="1:23" ht="20.25" customHeight="1">
      <c r="A20" s="27"/>
      <c r="B20" s="159"/>
      <c r="C20" s="166"/>
      <c r="D20" s="104"/>
      <c r="E20" s="16">
        <v>3</v>
      </c>
      <c r="F20" s="101" t="str">
        <f t="shared" si="1"/>
        <v>255</v>
      </c>
      <c r="G20" s="22" t="s">
        <v>22</v>
      </c>
      <c r="H20" s="18" t="s">
        <v>18</v>
      </c>
      <c r="I20" s="18">
        <v>1</v>
      </c>
      <c r="J20" s="18">
        <v>1</v>
      </c>
      <c r="K20" s="18">
        <v>8</v>
      </c>
      <c r="L20" s="18" t="s">
        <v>662</v>
      </c>
      <c r="M20" s="23" t="str">
        <f>G20</f>
        <v>FF</v>
      </c>
      <c r="N20" s="18" t="str">
        <f t="shared" si="2"/>
        <v>41</v>
      </c>
      <c r="O20" s="18" t="s">
        <v>25</v>
      </c>
      <c r="P20" s="18">
        <f t="shared" si="0"/>
        <v>8</v>
      </c>
      <c r="Q20" s="16" t="str">
        <f t="shared" si="3"/>
        <v>7B010108C5FF417D</v>
      </c>
      <c r="R20" s="95">
        <v>19</v>
      </c>
      <c r="S20" s="21"/>
      <c r="T20" s="18" t="str">
        <f t="shared" si="4"/>
        <v>00</v>
      </c>
      <c r="U20" s="18">
        <f t="shared" si="5"/>
        <v>0</v>
      </c>
      <c r="V20" s="20"/>
      <c r="W20" s="21"/>
    </row>
    <row r="21" spans="1:23" ht="20.25" customHeight="1">
      <c r="A21" s="27"/>
      <c r="B21" s="157">
        <v>6</v>
      </c>
      <c r="C21" s="105" t="s">
        <v>258</v>
      </c>
      <c r="D21" s="104" t="s">
        <v>204</v>
      </c>
      <c r="E21" s="16">
        <v>1</v>
      </c>
      <c r="F21" s="101" t="str">
        <f t="shared" si="1"/>
        <v>000</v>
      </c>
      <c r="G21" s="22">
        <v>0</v>
      </c>
      <c r="H21" s="18" t="s">
        <v>18</v>
      </c>
      <c r="I21" s="18">
        <v>1</v>
      </c>
      <c r="J21" s="18">
        <v>1</v>
      </c>
      <c r="K21" s="18">
        <v>8</v>
      </c>
      <c r="L21" s="18" t="s">
        <v>662</v>
      </c>
      <c r="M21" s="18">
        <v>1</v>
      </c>
      <c r="N21" s="23">
        <f>G21</f>
        <v>0</v>
      </c>
      <c r="O21" s="18" t="s">
        <v>25</v>
      </c>
      <c r="P21" s="18">
        <f t="shared" si="0"/>
        <v>8</v>
      </c>
      <c r="Q21" s="16" t="str">
        <f t="shared" si="3"/>
        <v>7B010108C501007D</v>
      </c>
      <c r="R21" s="95">
        <v>20</v>
      </c>
      <c r="S21" s="21"/>
      <c r="T21" s="18" t="str">
        <f t="shared" si="4"/>
        <v>00</v>
      </c>
      <c r="U21" s="18">
        <f t="shared" si="5"/>
        <v>0</v>
      </c>
      <c r="V21" s="20"/>
      <c r="W21" s="21"/>
    </row>
    <row r="22" spans="1:23" ht="20.25" customHeight="1">
      <c r="A22" s="27"/>
      <c r="B22" s="158"/>
      <c r="C22" s="163" t="s">
        <v>721</v>
      </c>
      <c r="D22" s="104"/>
      <c r="E22" s="16">
        <v>2</v>
      </c>
      <c r="F22" s="101" t="str">
        <f t="shared" si="1"/>
        <v>127</v>
      </c>
      <c r="G22" s="22" t="s">
        <v>246</v>
      </c>
      <c r="H22" s="18" t="s">
        <v>18</v>
      </c>
      <c r="I22" s="18">
        <v>1</v>
      </c>
      <c r="J22" s="18">
        <v>1</v>
      </c>
      <c r="K22" s="18">
        <v>8</v>
      </c>
      <c r="L22" s="18" t="s">
        <v>662</v>
      </c>
      <c r="M22" s="18">
        <v>1</v>
      </c>
      <c r="N22" s="23" t="str">
        <f>G22</f>
        <v>7F</v>
      </c>
      <c r="O22" s="18" t="s">
        <v>25</v>
      </c>
      <c r="P22" s="18">
        <f t="shared" si="0"/>
        <v>8</v>
      </c>
      <c r="Q22" s="16" t="str">
        <f t="shared" si="3"/>
        <v>7B010108C5017F7D</v>
      </c>
      <c r="R22" s="95">
        <v>21</v>
      </c>
      <c r="S22" s="21"/>
      <c r="T22" s="18" t="str">
        <f t="shared" si="4"/>
        <v>00</v>
      </c>
      <c r="U22" s="18">
        <f t="shared" si="5"/>
        <v>0</v>
      </c>
      <c r="V22" s="20"/>
      <c r="W22" s="21"/>
    </row>
    <row r="23" spans="1:23" ht="20.25" customHeight="1">
      <c r="A23" s="27"/>
      <c r="B23" s="159"/>
      <c r="C23" s="164"/>
      <c r="D23" s="104"/>
      <c r="E23" s="16">
        <v>3</v>
      </c>
      <c r="F23" s="101" t="str">
        <f t="shared" si="1"/>
        <v>255</v>
      </c>
      <c r="G23" s="22" t="s">
        <v>22</v>
      </c>
      <c r="H23" s="18" t="s">
        <v>18</v>
      </c>
      <c r="I23" s="18">
        <v>1</v>
      </c>
      <c r="J23" s="18">
        <v>1</v>
      </c>
      <c r="K23" s="18">
        <v>8</v>
      </c>
      <c r="L23" s="18" t="s">
        <v>662</v>
      </c>
      <c r="M23" s="18">
        <v>1</v>
      </c>
      <c r="N23" s="23" t="str">
        <f>G23</f>
        <v>FF</v>
      </c>
      <c r="O23" s="18" t="s">
        <v>25</v>
      </c>
      <c r="P23" s="18">
        <f t="shared" si="0"/>
        <v>8</v>
      </c>
      <c r="Q23" s="16" t="str">
        <f t="shared" si="3"/>
        <v>7B010108C501FF7D</v>
      </c>
      <c r="R23" s="95">
        <v>22</v>
      </c>
      <c r="S23" s="21"/>
      <c r="T23" s="18" t="str">
        <f t="shared" si="4"/>
        <v>00</v>
      </c>
      <c r="U23" s="18">
        <f t="shared" si="5"/>
        <v>0</v>
      </c>
      <c r="V23" s="20"/>
      <c r="W23" s="21"/>
    </row>
    <row r="24" spans="1:23" ht="20.25" customHeight="1">
      <c r="A24" s="27"/>
      <c r="B24" s="157">
        <v>7</v>
      </c>
      <c r="C24" s="105" t="s">
        <v>12</v>
      </c>
      <c r="D24" s="104" t="s">
        <v>2</v>
      </c>
      <c r="E24" s="16">
        <v>1</v>
      </c>
      <c r="F24" s="101" t="str">
        <f t="shared" si="1"/>
        <v>000</v>
      </c>
      <c r="G24" s="22">
        <v>0</v>
      </c>
      <c r="H24" s="18" t="s">
        <v>18</v>
      </c>
      <c r="I24" s="18">
        <v>1</v>
      </c>
      <c r="J24" s="18">
        <v>1</v>
      </c>
      <c r="K24" s="18">
        <v>8</v>
      </c>
      <c r="L24" s="18" t="s">
        <v>662</v>
      </c>
      <c r="M24" s="18">
        <v>1</v>
      </c>
      <c r="N24" s="18" t="str">
        <f t="shared" ref="N24:N26" si="11">TEXT(DEC2HEX(_xlfn.BITAND(SUM(
HEX2DEC(H24)+HEX2DEC(I24)+HEX2DEC(J24)+HEX2DEC(K24)+HEX2DEC(L24)+
HEX2DEC(M24)
),85)),"00")</f>
        <v>41</v>
      </c>
      <c r="O24" s="23">
        <f>G24</f>
        <v>0</v>
      </c>
      <c r="P24" s="18">
        <f t="shared" si="0"/>
        <v>8</v>
      </c>
      <c r="Q24" s="16" t="str">
        <f t="shared" si="3"/>
        <v>7B010108C5014100</v>
      </c>
      <c r="R24" s="95">
        <v>23</v>
      </c>
      <c r="S24" s="21"/>
      <c r="T24" s="18" t="str">
        <f t="shared" si="4"/>
        <v>00</v>
      </c>
      <c r="U24" s="18">
        <f t="shared" si="5"/>
        <v>0</v>
      </c>
      <c r="V24" s="20"/>
      <c r="W24" s="21"/>
    </row>
    <row r="25" spans="1:23" ht="20.25" customHeight="1">
      <c r="A25" s="27"/>
      <c r="B25" s="158"/>
      <c r="C25" s="167" t="s">
        <v>383</v>
      </c>
      <c r="D25" s="104"/>
      <c r="E25" s="16">
        <v>2</v>
      </c>
      <c r="F25" s="101" t="str">
        <f t="shared" si="1"/>
        <v>125</v>
      </c>
      <c r="G25" s="22" t="s">
        <v>25</v>
      </c>
      <c r="H25" s="18" t="s">
        <v>18</v>
      </c>
      <c r="I25" s="18">
        <v>1</v>
      </c>
      <c r="J25" s="18">
        <v>1</v>
      </c>
      <c r="K25" s="18">
        <v>8</v>
      </c>
      <c r="L25" s="18" t="s">
        <v>662</v>
      </c>
      <c r="M25" s="18">
        <v>1</v>
      </c>
      <c r="N25" s="18" t="str">
        <f t="shared" si="11"/>
        <v>41</v>
      </c>
      <c r="O25" s="23" t="str">
        <f t="shared" ref="O25:O26" si="12">G25</f>
        <v>7D</v>
      </c>
      <c r="P25" s="18">
        <f t="shared" si="0"/>
        <v>8</v>
      </c>
      <c r="Q25" s="16" t="str">
        <f t="shared" si="3"/>
        <v>7B010108C501417D</v>
      </c>
      <c r="R25" s="95">
        <v>24</v>
      </c>
      <c r="S25" s="21"/>
      <c r="T25" s="18" t="str">
        <f t="shared" si="4"/>
        <v>00</v>
      </c>
      <c r="U25" s="18">
        <f t="shared" si="5"/>
        <v>0</v>
      </c>
      <c r="V25" s="20"/>
      <c r="W25" s="21"/>
    </row>
    <row r="26" spans="1:23" ht="20.25" customHeight="1">
      <c r="A26" s="27"/>
      <c r="B26" s="159"/>
      <c r="C26" s="168"/>
      <c r="D26" s="104"/>
      <c r="E26" s="16">
        <v>3</v>
      </c>
      <c r="F26" s="101" t="str">
        <f t="shared" si="1"/>
        <v>255</v>
      </c>
      <c r="G26" s="22" t="s">
        <v>22</v>
      </c>
      <c r="H26" s="18" t="s">
        <v>18</v>
      </c>
      <c r="I26" s="18">
        <v>1</v>
      </c>
      <c r="J26" s="18">
        <v>1</v>
      </c>
      <c r="K26" s="18">
        <v>8</v>
      </c>
      <c r="L26" s="18" t="s">
        <v>662</v>
      </c>
      <c r="M26" s="18">
        <v>1</v>
      </c>
      <c r="N26" s="18" t="str">
        <f t="shared" si="11"/>
        <v>41</v>
      </c>
      <c r="O26" s="23" t="str">
        <f t="shared" si="12"/>
        <v>FF</v>
      </c>
      <c r="P26" s="18">
        <f t="shared" si="0"/>
        <v>8</v>
      </c>
      <c r="Q26" s="16" t="str">
        <f t="shared" si="3"/>
        <v>7B010108C50141FF</v>
      </c>
      <c r="R26" s="95">
        <v>25</v>
      </c>
      <c r="S26" s="21"/>
      <c r="T26" s="18" t="str">
        <f t="shared" si="4"/>
        <v>00</v>
      </c>
      <c r="U26" s="18">
        <f t="shared" si="5"/>
        <v>0</v>
      </c>
      <c r="V26" s="20"/>
      <c r="W26" s="21"/>
    </row>
    <row r="27" spans="1:23">
      <c r="A27" s="71"/>
      <c r="B27" s="91"/>
      <c r="C27" s="106"/>
      <c r="D27" s="107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92"/>
      <c r="S27" s="75"/>
      <c r="T27" s="76"/>
      <c r="U27" s="76"/>
      <c r="V27" s="76"/>
      <c r="W27" s="75"/>
    </row>
  </sheetData>
  <sheetProtection algorithmName="SHA-512" hashValue="V3flHujPG9ICJdxIJ14r0HXKY0Z/E85RBLOKwOpOITW8K2ihI1nw0y7YUR1/jz98q9DODCy5pOuWPgcvirdnpg==" saltValue="7CbUvNlsKL1GgYOoL6WT8g==" spinCount="100000" sheet="1" objects="1" scenarios="1"/>
  <mergeCells count="16">
    <mergeCell ref="B3:B5"/>
    <mergeCell ref="C4:C5"/>
    <mergeCell ref="B6:B8"/>
    <mergeCell ref="C7:C8"/>
    <mergeCell ref="B9:B11"/>
    <mergeCell ref="C10:C11"/>
    <mergeCell ref="B21:B23"/>
    <mergeCell ref="C22:C23"/>
    <mergeCell ref="B24:B26"/>
    <mergeCell ref="C25:C26"/>
    <mergeCell ref="B12:B14"/>
    <mergeCell ref="C13:C14"/>
    <mergeCell ref="B15:B17"/>
    <mergeCell ref="C16:C17"/>
    <mergeCell ref="B18:B20"/>
    <mergeCell ref="C19:C20"/>
  </mergeCells>
  <phoneticPr fontId="1" type="noConversion"/>
  <conditionalFormatting sqref="R2:R26">
    <cfRule type="duplicateValues" dxfId="1" priority="1"/>
  </conditionalFormatting>
  <dataValidations count="2">
    <dataValidation type="list" allowBlank="1" showInputMessage="1" showErrorMessage="1" sqref="V2:V26" xr:uid="{3597D506-2876-4518-A645-B60F7682DB76}">
      <formula1>Res</formula1>
    </dataValidation>
    <dataValidation type="whole" allowBlank="1" showInputMessage="1" showErrorMessage="1" sqref="R2:R26" xr:uid="{FC464585-B653-4996-AF32-FB9A7039938F}">
      <formula1>1</formula1>
      <formula2>300</formula2>
    </dataValidation>
  </dataValidations>
  <pageMargins left="0.17" right="0.17" top="0.41" bottom="0.41" header="0.3" footer="0.3"/>
  <pageSetup paperSize="9" scale="25" fitToHeight="0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4FAC5-8C52-4E29-A5E7-48B570A92096}">
  <sheetPr codeName="Sheet32">
    <pageSetUpPr fitToPage="1"/>
  </sheetPr>
  <dimension ref="A1:Z36"/>
  <sheetViews>
    <sheetView zoomScale="70" zoomScaleNormal="70" workbookViewId="0">
      <pane xSplit="7" ySplit="1" topLeftCell="H2" activePane="bottomRight" state="frozen"/>
      <selection activeCell="B1" sqref="B1"/>
      <selection pane="topRight" activeCell="G1" sqref="G1"/>
      <selection pane="bottomLeft" activeCell="B4" sqref="B4"/>
      <selection pane="bottomRight" activeCell="S1" sqref="S1:S1048576"/>
    </sheetView>
  </sheetViews>
  <sheetFormatPr defaultRowHeight="16.5"/>
  <cols>
    <col min="1" max="1" width="31.125" style="74" customWidth="1"/>
    <col min="2" max="2" width="6" style="93" customWidth="1"/>
    <col min="3" max="3" width="22" style="82" customWidth="1"/>
    <col min="4" max="4" width="14.375" style="108" customWidth="1"/>
    <col min="5" max="5" width="5.625" style="77" customWidth="1"/>
    <col min="6" max="6" width="8.875" style="77" customWidth="1"/>
    <col min="7" max="7" width="9.5" style="77" customWidth="1"/>
    <col min="8" max="16" width="5.375" style="77" customWidth="1"/>
    <col min="17" max="17" width="8.125" style="77" customWidth="1"/>
    <col min="18" max="18" width="5.375" style="77" customWidth="1"/>
    <col min="19" max="19" width="4.75" style="77" customWidth="1"/>
    <col min="20" max="20" width="32.75" style="77" bestFit="1" customWidth="1"/>
    <col min="21" max="21" width="4.75" style="77" customWidth="1"/>
    <col min="22" max="22" width="29.375" style="78" customWidth="1"/>
    <col min="23" max="24" width="5.375" style="77" customWidth="1"/>
    <col min="25" max="25" width="7.5" style="77" customWidth="1"/>
    <col min="26" max="26" width="82.875" style="77" bestFit="1" customWidth="1"/>
    <col min="27" max="16384" width="9" style="74"/>
  </cols>
  <sheetData>
    <row r="1" spans="1:26" s="99" customFormat="1" ht="27">
      <c r="A1" s="96" t="s">
        <v>232</v>
      </c>
      <c r="B1" s="96" t="s">
        <v>15</v>
      </c>
      <c r="C1" s="97" t="s">
        <v>52</v>
      </c>
      <c r="D1" s="97" t="s">
        <v>54</v>
      </c>
      <c r="E1" s="83" t="s">
        <v>15</v>
      </c>
      <c r="F1" s="83" t="s">
        <v>259</v>
      </c>
      <c r="G1" s="83" t="s">
        <v>260</v>
      </c>
      <c r="H1" s="83" t="s">
        <v>6</v>
      </c>
      <c r="I1" s="83" t="s">
        <v>26</v>
      </c>
      <c r="J1" s="83" t="s">
        <v>233</v>
      </c>
      <c r="K1" s="83" t="s">
        <v>27</v>
      </c>
      <c r="L1" s="83" t="s">
        <v>29</v>
      </c>
      <c r="M1" s="83" t="s">
        <v>10</v>
      </c>
      <c r="N1" s="83" t="s">
        <v>672</v>
      </c>
      <c r="O1" s="83" t="s">
        <v>673</v>
      </c>
      <c r="P1" s="83" t="s">
        <v>674</v>
      </c>
      <c r="Q1" s="83" t="s">
        <v>20</v>
      </c>
      <c r="R1" s="83" t="s">
        <v>12</v>
      </c>
      <c r="S1" s="83" t="s">
        <v>713</v>
      </c>
      <c r="T1" s="83" t="s">
        <v>21</v>
      </c>
      <c r="U1" s="83" t="s">
        <v>787</v>
      </c>
      <c r="V1" s="83" t="s">
        <v>17</v>
      </c>
      <c r="W1" s="83" t="s">
        <v>155</v>
      </c>
      <c r="X1" s="83" t="s">
        <v>243</v>
      </c>
      <c r="Y1" s="83" t="s">
        <v>34</v>
      </c>
      <c r="Z1" s="83" t="s">
        <v>32</v>
      </c>
    </row>
    <row r="2" spans="1:26" ht="20.25">
      <c r="A2" s="112" t="s">
        <v>664</v>
      </c>
      <c r="B2" s="85">
        <f>COUNTA(U2:U300)</f>
        <v>34</v>
      </c>
      <c r="C2" s="100" t="s">
        <v>53</v>
      </c>
      <c r="D2" s="100"/>
      <c r="E2" s="16">
        <v>0</v>
      </c>
      <c r="F2" s="101" t="str">
        <f>TEXT(HEX2DEC(G2),"000")</f>
        <v>123</v>
      </c>
      <c r="G2" s="17" t="s">
        <v>18</v>
      </c>
      <c r="H2" s="18" t="s">
        <v>18</v>
      </c>
      <c r="I2" s="18">
        <v>1</v>
      </c>
      <c r="J2" s="18">
        <v>1</v>
      </c>
      <c r="K2" s="18" t="s">
        <v>140</v>
      </c>
      <c r="L2" s="18" t="s">
        <v>671</v>
      </c>
      <c r="M2" s="18">
        <v>1</v>
      </c>
      <c r="N2" s="18">
        <v>0</v>
      </c>
      <c r="O2" s="19">
        <v>0</v>
      </c>
      <c r="P2" s="19">
        <v>0</v>
      </c>
      <c r="Q2" s="18" t="str">
        <f>TEXT(DEC2HEX(_xlfn.BITAND(SUM(
HEX2DEC(H2)+HEX2DEC(I2)+HEX2DEC(J2)+HEX2DEC(K2)+HEX2DEC(L2)+
HEX2DEC(M2)+HEX2DEC(N2)+HEX2DEC(O2)+HEX2DEC(P2)
),85)),"00")</f>
        <v>51</v>
      </c>
      <c r="R2" s="18" t="s">
        <v>25</v>
      </c>
      <c r="S2" s="16">
        <f t="shared" ref="S2:S35" si="0">(LEN(T2)/2)</f>
        <v>13</v>
      </c>
      <c r="T2" s="16" t="str">
        <f>CONCATENATE(
TEXT(H2,"00"),TEXT(I2,"00"),TEXT(J2,"00"),TEXT(K2,"00"),TEXT(L2,"00"),
TEXT(M2,"00"),TEXT(N2,"00"),
TEXT(O2,"0000"),TEXT(P2,"0000"),
TEXT(Q2,"00"),TEXT(R2,"00")
)</f>
        <v>7B01010DC6010000000000517D</v>
      </c>
      <c r="U2" s="79">
        <v>1</v>
      </c>
      <c r="V2" s="21" t="s">
        <v>728</v>
      </c>
      <c r="W2" s="18" t="str">
        <f>TEXT(DEC2HEX(_xlfn.BITAND(SUM(
HEX2DEC(MID(V2, 1,2))+HEX2DEC(MID(V2, 4,2))+
HEX2DEC(MID(V2, 7,2))+HEX2DEC(MID(V2,10,2))+
HEX2DEC(MID(V2,13,2))+HEX2DEC(MID(V2,16,2))+
HEX2DEC(MID(V2,19,2))
),85)),"00")</f>
        <v>41</v>
      </c>
      <c r="X2" s="18">
        <f>(LEN(V2)/3)</f>
        <v>8.6666666666666661</v>
      </c>
      <c r="Y2" s="20" t="s">
        <v>36</v>
      </c>
      <c r="Z2" s="21" t="s">
        <v>750</v>
      </c>
    </row>
    <row r="3" spans="1:26" ht="20.25">
      <c r="A3" s="40" t="s">
        <v>5</v>
      </c>
      <c r="B3" s="157">
        <v>0</v>
      </c>
      <c r="C3" s="102" t="s">
        <v>6</v>
      </c>
      <c r="D3" s="103" t="s">
        <v>0</v>
      </c>
      <c r="E3" s="16">
        <v>1</v>
      </c>
      <c r="F3" s="101" t="str">
        <f t="shared" ref="F3:F35" si="1">TEXT(HEX2DEC(G3),"000")</f>
        <v>000</v>
      </c>
      <c r="G3" s="22">
        <v>0</v>
      </c>
      <c r="H3" s="23">
        <f>G3</f>
        <v>0</v>
      </c>
      <c r="I3" s="18">
        <v>1</v>
      </c>
      <c r="J3" s="18">
        <v>1</v>
      </c>
      <c r="K3" s="18" t="s">
        <v>140</v>
      </c>
      <c r="L3" s="18" t="s">
        <v>671</v>
      </c>
      <c r="M3" s="18">
        <v>1</v>
      </c>
      <c r="N3" s="18">
        <v>0</v>
      </c>
      <c r="O3" s="19">
        <v>0</v>
      </c>
      <c r="P3" s="19">
        <v>0</v>
      </c>
      <c r="Q3" s="18" t="str">
        <f t="shared" ref="Q3:Q35" si="2">TEXT(DEC2HEX(_xlfn.BITAND(SUM(
HEX2DEC(H3)+HEX2DEC(I3)+HEX2DEC(J3)+HEX2DEC(K3)+HEX2DEC(L3)+
HEX2DEC(M3)+HEX2DEC(N3)+HEX2DEC(O3)+HEX2DEC(P3)
),85)),"00")</f>
        <v>54</v>
      </c>
      <c r="R3" s="18" t="s">
        <v>25</v>
      </c>
      <c r="S3" s="16">
        <f t="shared" si="0"/>
        <v>13</v>
      </c>
      <c r="T3" s="16" t="str">
        <f t="shared" ref="T3:T35" si="3">CONCATENATE(
TEXT(H3,"00"),TEXT(I3,"00"),TEXT(J3,"00"),TEXT(K3,"00"),TEXT(L3,"00"),
TEXT(M3,"00"),TEXT(N3,"00"),
TEXT(O3,"0000"),TEXT(P3,"0000"),
TEXT(Q3,"00"),TEXT(R3,"00")
)</f>
        <v>0001010DC6010000000000547D</v>
      </c>
      <c r="U3" s="79">
        <v>2</v>
      </c>
      <c r="V3" s="21"/>
      <c r="W3" s="18" t="str">
        <f t="shared" ref="W3:W35" si="4">TEXT(DEC2HEX(_xlfn.BITAND(SUM(
HEX2DEC(MID(V3, 1,2))+HEX2DEC(MID(V3, 4,2))+
HEX2DEC(MID(V3, 7,2))+HEX2DEC(MID(V3,10,2))+
HEX2DEC(MID(V3,13,2))+HEX2DEC(MID(V3,16,2))+
HEX2DEC(MID(V3,19,2))
),85)),"00")</f>
        <v>00</v>
      </c>
      <c r="X3" s="18">
        <f t="shared" ref="X3:X35" si="5">(LEN(V3)/3)</f>
        <v>0</v>
      </c>
      <c r="Y3" s="20"/>
      <c r="Z3" s="21"/>
    </row>
    <row r="4" spans="1:26" ht="20.25">
      <c r="A4" s="27"/>
      <c r="B4" s="158"/>
      <c r="C4" s="165" t="s">
        <v>341</v>
      </c>
      <c r="D4" s="104"/>
      <c r="E4" s="16">
        <v>2</v>
      </c>
      <c r="F4" s="101" t="str">
        <f t="shared" si="1"/>
        <v>127</v>
      </c>
      <c r="G4" s="22" t="s">
        <v>246</v>
      </c>
      <c r="H4" s="23" t="str">
        <f t="shared" ref="H4:H5" si="6">G4</f>
        <v>7F</v>
      </c>
      <c r="I4" s="18">
        <v>1</v>
      </c>
      <c r="J4" s="18">
        <v>1</v>
      </c>
      <c r="K4" s="18" t="s">
        <v>140</v>
      </c>
      <c r="L4" s="18" t="s">
        <v>671</v>
      </c>
      <c r="M4" s="18">
        <v>1</v>
      </c>
      <c r="N4" s="18">
        <v>0</v>
      </c>
      <c r="O4" s="19">
        <v>0</v>
      </c>
      <c r="P4" s="19">
        <v>0</v>
      </c>
      <c r="Q4" s="18" t="str">
        <f t="shared" si="2"/>
        <v>55</v>
      </c>
      <c r="R4" s="18" t="s">
        <v>25</v>
      </c>
      <c r="S4" s="16">
        <f t="shared" si="0"/>
        <v>13</v>
      </c>
      <c r="T4" s="16" t="str">
        <f t="shared" si="3"/>
        <v>7F01010DC6010000000000557D</v>
      </c>
      <c r="U4" s="79">
        <v>3</v>
      </c>
      <c r="V4" s="21"/>
      <c r="W4" s="18" t="str">
        <f t="shared" si="4"/>
        <v>00</v>
      </c>
      <c r="X4" s="18">
        <f t="shared" si="5"/>
        <v>0</v>
      </c>
      <c r="Y4" s="20"/>
      <c r="Z4" s="21"/>
    </row>
    <row r="5" spans="1:26" ht="20.25">
      <c r="A5" s="45"/>
      <c r="B5" s="159"/>
      <c r="C5" s="166"/>
      <c r="D5" s="104"/>
      <c r="E5" s="16">
        <v>3</v>
      </c>
      <c r="F5" s="101" t="str">
        <f t="shared" si="1"/>
        <v>255</v>
      </c>
      <c r="G5" s="22" t="s">
        <v>22</v>
      </c>
      <c r="H5" s="23" t="str">
        <f t="shared" si="6"/>
        <v>FF</v>
      </c>
      <c r="I5" s="18">
        <v>1</v>
      </c>
      <c r="J5" s="18">
        <v>1</v>
      </c>
      <c r="K5" s="18" t="s">
        <v>140</v>
      </c>
      <c r="L5" s="18" t="s">
        <v>671</v>
      </c>
      <c r="M5" s="18">
        <v>1</v>
      </c>
      <c r="N5" s="18">
        <v>0</v>
      </c>
      <c r="O5" s="19">
        <v>0</v>
      </c>
      <c r="P5" s="19">
        <v>0</v>
      </c>
      <c r="Q5" s="18" t="str">
        <f t="shared" si="2"/>
        <v>55</v>
      </c>
      <c r="R5" s="18" t="s">
        <v>25</v>
      </c>
      <c r="S5" s="16">
        <f t="shared" si="0"/>
        <v>13</v>
      </c>
      <c r="T5" s="16" t="str">
        <f t="shared" si="3"/>
        <v>FF01010DC6010000000000557D</v>
      </c>
      <c r="U5" s="79">
        <v>4</v>
      </c>
      <c r="V5" s="21"/>
      <c r="W5" s="18" t="str">
        <f t="shared" si="4"/>
        <v>00</v>
      </c>
      <c r="X5" s="18">
        <f t="shared" si="5"/>
        <v>0</v>
      </c>
      <c r="Y5" s="20"/>
      <c r="Z5" s="21"/>
    </row>
    <row r="6" spans="1:26" ht="20.25" customHeight="1">
      <c r="A6" s="45"/>
      <c r="B6" s="157">
        <v>1</v>
      </c>
      <c r="C6" s="105" t="s">
        <v>3</v>
      </c>
      <c r="D6" s="104" t="s">
        <v>715</v>
      </c>
      <c r="E6" s="16">
        <v>1</v>
      </c>
      <c r="F6" s="101" t="str">
        <f t="shared" si="1"/>
        <v>000</v>
      </c>
      <c r="G6" s="22">
        <v>0</v>
      </c>
      <c r="H6" s="18" t="s">
        <v>18</v>
      </c>
      <c r="I6" s="23">
        <f>G6</f>
        <v>0</v>
      </c>
      <c r="J6" s="18">
        <v>1</v>
      </c>
      <c r="K6" s="18" t="s">
        <v>140</v>
      </c>
      <c r="L6" s="18" t="s">
        <v>671</v>
      </c>
      <c r="M6" s="18">
        <v>1</v>
      </c>
      <c r="N6" s="18">
        <v>0</v>
      </c>
      <c r="O6" s="19">
        <v>0</v>
      </c>
      <c r="P6" s="19">
        <v>0</v>
      </c>
      <c r="Q6" s="18" t="str">
        <f t="shared" si="2"/>
        <v>50</v>
      </c>
      <c r="R6" s="18" t="s">
        <v>25</v>
      </c>
      <c r="S6" s="16">
        <f t="shared" si="0"/>
        <v>13</v>
      </c>
      <c r="T6" s="16" t="str">
        <f t="shared" si="3"/>
        <v>7B00010DC6010000000000507D</v>
      </c>
      <c r="U6" s="79">
        <v>5</v>
      </c>
      <c r="V6" s="21"/>
      <c r="W6" s="18" t="str">
        <f t="shared" si="4"/>
        <v>00</v>
      </c>
      <c r="X6" s="18">
        <f t="shared" si="5"/>
        <v>0</v>
      </c>
      <c r="Y6" s="20"/>
      <c r="Z6" s="21"/>
    </row>
    <row r="7" spans="1:26" ht="20.25" customHeight="1">
      <c r="A7" s="89"/>
      <c r="B7" s="158"/>
      <c r="C7" s="165" t="s">
        <v>342</v>
      </c>
      <c r="D7" s="104"/>
      <c r="E7" s="16">
        <v>2</v>
      </c>
      <c r="F7" s="101" t="str">
        <f t="shared" si="1"/>
        <v>127</v>
      </c>
      <c r="G7" s="22" t="s">
        <v>246</v>
      </c>
      <c r="H7" s="18" t="s">
        <v>18</v>
      </c>
      <c r="I7" s="23" t="str">
        <f t="shared" ref="I7:I8" si="7">G7</f>
        <v>7F</v>
      </c>
      <c r="J7" s="18">
        <v>1</v>
      </c>
      <c r="K7" s="18" t="s">
        <v>140</v>
      </c>
      <c r="L7" s="18" t="s">
        <v>671</v>
      </c>
      <c r="M7" s="18">
        <v>1</v>
      </c>
      <c r="N7" s="18">
        <v>0</v>
      </c>
      <c r="O7" s="19">
        <v>0</v>
      </c>
      <c r="P7" s="19">
        <v>0</v>
      </c>
      <c r="Q7" s="18" t="str">
        <f t="shared" si="2"/>
        <v>45</v>
      </c>
      <c r="R7" s="18" t="s">
        <v>25</v>
      </c>
      <c r="S7" s="16">
        <f t="shared" si="0"/>
        <v>13</v>
      </c>
      <c r="T7" s="16" t="str">
        <f t="shared" si="3"/>
        <v>7B7F010DC6010000000000457D</v>
      </c>
      <c r="U7" s="79">
        <v>6</v>
      </c>
      <c r="V7" s="21"/>
      <c r="W7" s="18" t="str">
        <f t="shared" si="4"/>
        <v>00</v>
      </c>
      <c r="X7" s="18">
        <f t="shared" si="5"/>
        <v>0</v>
      </c>
      <c r="Y7" s="20"/>
      <c r="Z7" s="21"/>
    </row>
    <row r="8" spans="1:26" ht="20.25" customHeight="1">
      <c r="A8" s="27"/>
      <c r="B8" s="159"/>
      <c r="C8" s="166"/>
      <c r="D8" s="104"/>
      <c r="E8" s="16">
        <v>3</v>
      </c>
      <c r="F8" s="101" t="str">
        <f t="shared" si="1"/>
        <v>255</v>
      </c>
      <c r="G8" s="22" t="s">
        <v>22</v>
      </c>
      <c r="H8" s="18" t="s">
        <v>18</v>
      </c>
      <c r="I8" s="23" t="str">
        <f t="shared" si="7"/>
        <v>FF</v>
      </c>
      <c r="J8" s="18">
        <v>1</v>
      </c>
      <c r="K8" s="18" t="s">
        <v>140</v>
      </c>
      <c r="L8" s="18" t="s">
        <v>671</v>
      </c>
      <c r="M8" s="18">
        <v>1</v>
      </c>
      <c r="N8" s="18">
        <v>0</v>
      </c>
      <c r="O8" s="19">
        <v>0</v>
      </c>
      <c r="P8" s="19">
        <v>0</v>
      </c>
      <c r="Q8" s="18" t="str">
        <f t="shared" si="2"/>
        <v>45</v>
      </c>
      <c r="R8" s="18" t="s">
        <v>25</v>
      </c>
      <c r="S8" s="16">
        <f t="shared" si="0"/>
        <v>13</v>
      </c>
      <c r="T8" s="16" t="str">
        <f t="shared" si="3"/>
        <v>7BFF010DC6010000000000457D</v>
      </c>
      <c r="U8" s="79">
        <v>7</v>
      </c>
      <c r="V8" s="21"/>
      <c r="W8" s="18" t="str">
        <f t="shared" si="4"/>
        <v>00</v>
      </c>
      <c r="X8" s="18">
        <f t="shared" si="5"/>
        <v>0</v>
      </c>
      <c r="Y8" s="20"/>
      <c r="Z8" s="21"/>
    </row>
    <row r="9" spans="1:26" ht="20.25" customHeight="1">
      <c r="A9" s="27"/>
      <c r="B9" s="157">
        <v>2</v>
      </c>
      <c r="C9" s="105" t="s">
        <v>247</v>
      </c>
      <c r="D9" s="104" t="s">
        <v>716</v>
      </c>
      <c r="E9" s="16">
        <v>1</v>
      </c>
      <c r="F9" s="101" t="str">
        <f t="shared" si="1"/>
        <v>000</v>
      </c>
      <c r="G9" s="22">
        <v>0</v>
      </c>
      <c r="H9" s="18" t="s">
        <v>18</v>
      </c>
      <c r="I9" s="18">
        <v>1</v>
      </c>
      <c r="J9" s="23">
        <f>G9</f>
        <v>0</v>
      </c>
      <c r="K9" s="18" t="s">
        <v>140</v>
      </c>
      <c r="L9" s="18" t="s">
        <v>671</v>
      </c>
      <c r="M9" s="18">
        <v>1</v>
      </c>
      <c r="N9" s="18">
        <v>0</v>
      </c>
      <c r="O9" s="19">
        <v>0</v>
      </c>
      <c r="P9" s="19">
        <v>0</v>
      </c>
      <c r="Q9" s="18" t="str">
        <f t="shared" si="2"/>
        <v>50</v>
      </c>
      <c r="R9" s="18" t="s">
        <v>25</v>
      </c>
      <c r="S9" s="16">
        <f t="shared" si="0"/>
        <v>13</v>
      </c>
      <c r="T9" s="16" t="str">
        <f t="shared" si="3"/>
        <v>7B01000DC6010000000000507D</v>
      </c>
      <c r="U9" s="79">
        <v>8</v>
      </c>
      <c r="V9" s="21"/>
      <c r="W9" s="18" t="str">
        <f t="shared" si="4"/>
        <v>00</v>
      </c>
      <c r="X9" s="18">
        <f t="shared" si="5"/>
        <v>0</v>
      </c>
      <c r="Y9" s="20"/>
      <c r="Z9" s="21"/>
    </row>
    <row r="10" spans="1:26" ht="20.25" customHeight="1">
      <c r="A10" s="27"/>
      <c r="B10" s="158"/>
      <c r="C10" s="165" t="s">
        <v>343</v>
      </c>
      <c r="D10" s="104"/>
      <c r="E10" s="16">
        <v>2</v>
      </c>
      <c r="F10" s="101" t="str">
        <f t="shared" si="1"/>
        <v>127</v>
      </c>
      <c r="G10" s="22" t="s">
        <v>246</v>
      </c>
      <c r="H10" s="18" t="s">
        <v>18</v>
      </c>
      <c r="I10" s="18">
        <v>1</v>
      </c>
      <c r="J10" s="23" t="str">
        <f>G10</f>
        <v>7F</v>
      </c>
      <c r="K10" s="18" t="s">
        <v>140</v>
      </c>
      <c r="L10" s="18" t="s">
        <v>671</v>
      </c>
      <c r="M10" s="18">
        <v>1</v>
      </c>
      <c r="N10" s="18">
        <v>0</v>
      </c>
      <c r="O10" s="19">
        <v>0</v>
      </c>
      <c r="P10" s="19">
        <v>0</v>
      </c>
      <c r="Q10" s="18" t="str">
        <f t="shared" si="2"/>
        <v>45</v>
      </c>
      <c r="R10" s="18" t="s">
        <v>25</v>
      </c>
      <c r="S10" s="16">
        <f t="shared" si="0"/>
        <v>13</v>
      </c>
      <c r="T10" s="16" t="str">
        <f t="shared" si="3"/>
        <v>7B017F0DC6010000000000457D</v>
      </c>
      <c r="U10" s="79">
        <v>9</v>
      </c>
      <c r="V10" s="21"/>
      <c r="W10" s="18" t="str">
        <f t="shared" si="4"/>
        <v>00</v>
      </c>
      <c r="X10" s="18">
        <f t="shared" si="5"/>
        <v>0</v>
      </c>
      <c r="Y10" s="20"/>
      <c r="Z10" s="21"/>
    </row>
    <row r="11" spans="1:26" ht="20.25" customHeight="1">
      <c r="A11" s="89"/>
      <c r="B11" s="159"/>
      <c r="C11" s="166"/>
      <c r="D11" s="104"/>
      <c r="E11" s="16">
        <v>3</v>
      </c>
      <c r="F11" s="101" t="str">
        <f t="shared" si="1"/>
        <v>255</v>
      </c>
      <c r="G11" s="22" t="s">
        <v>22</v>
      </c>
      <c r="H11" s="18" t="s">
        <v>18</v>
      </c>
      <c r="I11" s="18">
        <v>1</v>
      </c>
      <c r="J11" s="23" t="str">
        <f>G11</f>
        <v>FF</v>
      </c>
      <c r="K11" s="18" t="s">
        <v>140</v>
      </c>
      <c r="L11" s="18" t="s">
        <v>671</v>
      </c>
      <c r="M11" s="18">
        <v>1</v>
      </c>
      <c r="N11" s="18">
        <v>0</v>
      </c>
      <c r="O11" s="19">
        <v>0</v>
      </c>
      <c r="P11" s="19">
        <v>0</v>
      </c>
      <c r="Q11" s="18" t="str">
        <f t="shared" si="2"/>
        <v>45</v>
      </c>
      <c r="R11" s="18" t="s">
        <v>25</v>
      </c>
      <c r="S11" s="16">
        <f t="shared" si="0"/>
        <v>13</v>
      </c>
      <c r="T11" s="16" t="str">
        <f t="shared" si="3"/>
        <v>7B01FF0DC6010000000000457D</v>
      </c>
      <c r="U11" s="79">
        <v>10</v>
      </c>
      <c r="V11" s="21"/>
      <c r="W11" s="18" t="str">
        <f t="shared" si="4"/>
        <v>00</v>
      </c>
      <c r="X11" s="18">
        <f t="shared" si="5"/>
        <v>0</v>
      </c>
      <c r="Y11" s="20"/>
      <c r="Z11" s="21"/>
    </row>
    <row r="12" spans="1:26" ht="20.25" customHeight="1">
      <c r="A12" s="89"/>
      <c r="B12" s="157">
        <v>3</v>
      </c>
      <c r="C12" s="105" t="s">
        <v>248</v>
      </c>
      <c r="D12" s="104" t="s">
        <v>666</v>
      </c>
      <c r="E12" s="16">
        <v>1</v>
      </c>
      <c r="F12" s="101" t="str">
        <f t="shared" si="1"/>
        <v>000</v>
      </c>
      <c r="G12" s="22">
        <v>0</v>
      </c>
      <c r="H12" s="18" t="s">
        <v>18</v>
      </c>
      <c r="I12" s="18">
        <v>1</v>
      </c>
      <c r="J12" s="18">
        <v>1</v>
      </c>
      <c r="K12" s="23">
        <f>G12</f>
        <v>0</v>
      </c>
      <c r="L12" s="18" t="s">
        <v>671</v>
      </c>
      <c r="M12" s="18">
        <v>1</v>
      </c>
      <c r="N12" s="18">
        <v>0</v>
      </c>
      <c r="O12" s="19">
        <v>0</v>
      </c>
      <c r="P12" s="19">
        <v>0</v>
      </c>
      <c r="Q12" s="18" t="str">
        <f t="shared" si="2"/>
        <v>44</v>
      </c>
      <c r="R12" s="18" t="s">
        <v>25</v>
      </c>
      <c r="S12" s="16">
        <f t="shared" si="0"/>
        <v>13</v>
      </c>
      <c r="T12" s="16" t="str">
        <f t="shared" si="3"/>
        <v>7B010100C6010000000000447D</v>
      </c>
      <c r="U12" s="79">
        <v>11</v>
      </c>
      <c r="V12" s="21"/>
      <c r="W12" s="18" t="str">
        <f t="shared" si="4"/>
        <v>00</v>
      </c>
      <c r="X12" s="18">
        <f t="shared" si="5"/>
        <v>0</v>
      </c>
      <c r="Y12" s="20"/>
      <c r="Z12" s="21"/>
    </row>
    <row r="13" spans="1:26" ht="20.25" customHeight="1">
      <c r="A13" s="89"/>
      <c r="B13" s="158"/>
      <c r="C13" s="165" t="s">
        <v>345</v>
      </c>
      <c r="D13" s="104"/>
      <c r="E13" s="16">
        <v>2</v>
      </c>
      <c r="F13" s="101" t="str">
        <f t="shared" si="1"/>
        <v>013</v>
      </c>
      <c r="G13" s="22" t="s">
        <v>140</v>
      </c>
      <c r="H13" s="18" t="s">
        <v>18</v>
      </c>
      <c r="I13" s="18">
        <v>1</v>
      </c>
      <c r="J13" s="18">
        <v>1</v>
      </c>
      <c r="K13" s="23" t="str">
        <f t="shared" ref="K13:K14" si="8">G13</f>
        <v>0D</v>
      </c>
      <c r="L13" s="18" t="s">
        <v>671</v>
      </c>
      <c r="M13" s="18">
        <v>1</v>
      </c>
      <c r="N13" s="18">
        <v>0</v>
      </c>
      <c r="O13" s="19">
        <v>0</v>
      </c>
      <c r="P13" s="19">
        <v>0</v>
      </c>
      <c r="Q13" s="18" t="str">
        <f t="shared" si="2"/>
        <v>51</v>
      </c>
      <c r="R13" s="18" t="s">
        <v>25</v>
      </c>
      <c r="S13" s="16">
        <f t="shared" si="0"/>
        <v>13</v>
      </c>
      <c r="T13" s="16" t="str">
        <f t="shared" si="3"/>
        <v>7B01010DC6010000000000517D</v>
      </c>
      <c r="U13" s="79">
        <v>12</v>
      </c>
      <c r="V13" s="21"/>
      <c r="W13" s="18" t="str">
        <f t="shared" si="4"/>
        <v>00</v>
      </c>
      <c r="X13" s="18">
        <f t="shared" si="5"/>
        <v>0</v>
      </c>
      <c r="Y13" s="20"/>
      <c r="Z13" s="21"/>
    </row>
    <row r="14" spans="1:26" ht="20.25" customHeight="1">
      <c r="A14" s="27"/>
      <c r="B14" s="159"/>
      <c r="C14" s="166"/>
      <c r="D14" s="104"/>
      <c r="E14" s="16">
        <v>3</v>
      </c>
      <c r="F14" s="101" t="str">
        <f t="shared" si="1"/>
        <v>255</v>
      </c>
      <c r="G14" s="22" t="s">
        <v>22</v>
      </c>
      <c r="H14" s="18" t="s">
        <v>18</v>
      </c>
      <c r="I14" s="18">
        <v>1</v>
      </c>
      <c r="J14" s="18">
        <v>1</v>
      </c>
      <c r="K14" s="23" t="str">
        <f t="shared" si="8"/>
        <v>FF</v>
      </c>
      <c r="L14" s="18" t="s">
        <v>671</v>
      </c>
      <c r="M14" s="18">
        <v>1</v>
      </c>
      <c r="N14" s="18">
        <v>0</v>
      </c>
      <c r="O14" s="19">
        <v>0</v>
      </c>
      <c r="P14" s="19">
        <v>0</v>
      </c>
      <c r="Q14" s="18" t="str">
        <f t="shared" si="2"/>
        <v>41</v>
      </c>
      <c r="R14" s="18" t="s">
        <v>25</v>
      </c>
      <c r="S14" s="16">
        <f t="shared" si="0"/>
        <v>13</v>
      </c>
      <c r="T14" s="16" t="str">
        <f t="shared" si="3"/>
        <v>7B0101FFC6010000000000417D</v>
      </c>
      <c r="U14" s="79">
        <v>13</v>
      </c>
      <c r="V14" s="21"/>
      <c r="W14" s="18" t="str">
        <f t="shared" si="4"/>
        <v>00</v>
      </c>
      <c r="X14" s="18">
        <f t="shared" si="5"/>
        <v>0</v>
      </c>
      <c r="Y14" s="20"/>
      <c r="Z14" s="21"/>
    </row>
    <row r="15" spans="1:26" ht="20.25" customHeight="1">
      <c r="A15" s="89"/>
      <c r="B15" s="157">
        <v>4</v>
      </c>
      <c r="C15" s="105" t="s">
        <v>8</v>
      </c>
      <c r="D15" s="104" t="s">
        <v>665</v>
      </c>
      <c r="E15" s="16">
        <v>1</v>
      </c>
      <c r="F15" s="101" t="str">
        <f t="shared" si="1"/>
        <v>000</v>
      </c>
      <c r="G15" s="22">
        <v>0</v>
      </c>
      <c r="H15" s="18" t="s">
        <v>18</v>
      </c>
      <c r="I15" s="18">
        <v>1</v>
      </c>
      <c r="J15" s="18">
        <v>1</v>
      </c>
      <c r="K15" s="18" t="s">
        <v>140</v>
      </c>
      <c r="L15" s="23">
        <f>G15</f>
        <v>0</v>
      </c>
      <c r="M15" s="18">
        <v>1</v>
      </c>
      <c r="N15" s="18">
        <v>0</v>
      </c>
      <c r="O15" s="19">
        <v>0</v>
      </c>
      <c r="P15" s="19">
        <v>0</v>
      </c>
      <c r="Q15" s="18" t="str">
        <f t="shared" si="2"/>
        <v>01</v>
      </c>
      <c r="R15" s="18" t="s">
        <v>25</v>
      </c>
      <c r="S15" s="16">
        <f t="shared" si="0"/>
        <v>13</v>
      </c>
      <c r="T15" s="16" t="str">
        <f t="shared" si="3"/>
        <v>7B01010D00010000000000017D</v>
      </c>
      <c r="U15" s="79">
        <v>14</v>
      </c>
      <c r="V15" s="21"/>
      <c r="W15" s="18" t="str">
        <f t="shared" si="4"/>
        <v>00</v>
      </c>
      <c r="X15" s="18">
        <f t="shared" si="5"/>
        <v>0</v>
      </c>
      <c r="Y15" s="20"/>
      <c r="Z15" s="21"/>
    </row>
    <row r="16" spans="1:26" ht="20.25" customHeight="1">
      <c r="A16" s="89"/>
      <c r="B16" s="158"/>
      <c r="C16" s="165" t="s">
        <v>347</v>
      </c>
      <c r="D16" s="104"/>
      <c r="E16" s="16">
        <v>2</v>
      </c>
      <c r="F16" s="101" t="str">
        <f t="shared" si="1"/>
        <v>127</v>
      </c>
      <c r="G16" s="22" t="s">
        <v>246</v>
      </c>
      <c r="H16" s="18" t="s">
        <v>18</v>
      </c>
      <c r="I16" s="18">
        <v>1</v>
      </c>
      <c r="J16" s="18">
        <v>1</v>
      </c>
      <c r="K16" s="18" t="s">
        <v>140</v>
      </c>
      <c r="L16" s="23" t="str">
        <f t="shared" ref="L16:L17" si="9">G16</f>
        <v>7F</v>
      </c>
      <c r="M16" s="18">
        <v>1</v>
      </c>
      <c r="N16" s="18">
        <v>0</v>
      </c>
      <c r="O16" s="19">
        <v>0</v>
      </c>
      <c r="P16" s="19">
        <v>0</v>
      </c>
      <c r="Q16" s="18" t="str">
        <f t="shared" si="2"/>
        <v>00</v>
      </c>
      <c r="R16" s="18" t="s">
        <v>25</v>
      </c>
      <c r="S16" s="16">
        <f t="shared" si="0"/>
        <v>13</v>
      </c>
      <c r="T16" s="16" t="str">
        <f t="shared" si="3"/>
        <v>7B01010D7F010000000000007D</v>
      </c>
      <c r="U16" s="79">
        <v>15</v>
      </c>
      <c r="V16" s="21"/>
      <c r="W16" s="18" t="str">
        <f t="shared" si="4"/>
        <v>00</v>
      </c>
      <c r="X16" s="18">
        <f t="shared" si="5"/>
        <v>0</v>
      </c>
      <c r="Y16" s="20"/>
      <c r="Z16" s="21"/>
    </row>
    <row r="17" spans="1:26" ht="20.25" customHeight="1">
      <c r="A17" s="89"/>
      <c r="B17" s="159"/>
      <c r="C17" s="166"/>
      <c r="D17" s="104"/>
      <c r="E17" s="16">
        <v>3</v>
      </c>
      <c r="F17" s="101" t="str">
        <f t="shared" si="1"/>
        <v>255</v>
      </c>
      <c r="G17" s="22" t="s">
        <v>22</v>
      </c>
      <c r="H17" s="18" t="s">
        <v>18</v>
      </c>
      <c r="I17" s="18">
        <v>1</v>
      </c>
      <c r="J17" s="18">
        <v>1</v>
      </c>
      <c r="K17" s="18" t="s">
        <v>140</v>
      </c>
      <c r="L17" s="23" t="str">
        <f t="shared" si="9"/>
        <v>FF</v>
      </c>
      <c r="M17" s="18">
        <v>1</v>
      </c>
      <c r="N17" s="18">
        <v>0</v>
      </c>
      <c r="O17" s="19">
        <v>0</v>
      </c>
      <c r="P17" s="19">
        <v>0</v>
      </c>
      <c r="Q17" s="18" t="str">
        <f t="shared" si="2"/>
        <v>00</v>
      </c>
      <c r="R17" s="18" t="s">
        <v>25</v>
      </c>
      <c r="S17" s="16">
        <f t="shared" si="0"/>
        <v>13</v>
      </c>
      <c r="T17" s="16" t="str">
        <f t="shared" si="3"/>
        <v>7B01010DFF010000000000007D</v>
      </c>
      <c r="U17" s="79">
        <v>16</v>
      </c>
      <c r="V17" s="21"/>
      <c r="W17" s="18" t="str">
        <f t="shared" si="4"/>
        <v>00</v>
      </c>
      <c r="X17" s="18">
        <f t="shared" si="5"/>
        <v>0</v>
      </c>
      <c r="Y17" s="20"/>
      <c r="Z17" s="21"/>
    </row>
    <row r="18" spans="1:26" ht="20.25" customHeight="1">
      <c r="A18" s="27"/>
      <c r="B18" s="157">
        <v>5</v>
      </c>
      <c r="C18" s="105" t="s">
        <v>10</v>
      </c>
      <c r="D18" s="104" t="s">
        <v>13</v>
      </c>
      <c r="E18" s="16">
        <v>1</v>
      </c>
      <c r="F18" s="101" t="str">
        <f t="shared" si="1"/>
        <v>000</v>
      </c>
      <c r="G18" s="22">
        <v>0</v>
      </c>
      <c r="H18" s="18" t="s">
        <v>18</v>
      </c>
      <c r="I18" s="18">
        <v>1</v>
      </c>
      <c r="J18" s="18">
        <v>1</v>
      </c>
      <c r="K18" s="18" t="s">
        <v>140</v>
      </c>
      <c r="L18" s="18" t="s">
        <v>671</v>
      </c>
      <c r="M18" s="23">
        <f>G18</f>
        <v>0</v>
      </c>
      <c r="N18" s="18">
        <v>0</v>
      </c>
      <c r="O18" s="19">
        <v>0</v>
      </c>
      <c r="P18" s="19">
        <v>0</v>
      </c>
      <c r="Q18" s="18" t="str">
        <f t="shared" si="2"/>
        <v>50</v>
      </c>
      <c r="R18" s="18" t="s">
        <v>25</v>
      </c>
      <c r="S18" s="16">
        <f t="shared" si="0"/>
        <v>13</v>
      </c>
      <c r="T18" s="16" t="str">
        <f t="shared" si="3"/>
        <v>7B01010DC6000000000000507D</v>
      </c>
      <c r="U18" s="79">
        <v>17</v>
      </c>
      <c r="V18" s="21"/>
      <c r="W18" s="18" t="str">
        <f t="shared" si="4"/>
        <v>00</v>
      </c>
      <c r="X18" s="18">
        <f t="shared" si="5"/>
        <v>0</v>
      </c>
      <c r="Y18" s="20"/>
      <c r="Z18" s="21"/>
    </row>
    <row r="19" spans="1:26" ht="20.25" customHeight="1">
      <c r="A19" s="27"/>
      <c r="B19" s="158"/>
      <c r="C19" s="165" t="s">
        <v>348</v>
      </c>
      <c r="D19" s="104"/>
      <c r="E19" s="16">
        <v>2</v>
      </c>
      <c r="F19" s="101" t="str">
        <f t="shared" si="1"/>
        <v>127</v>
      </c>
      <c r="G19" s="22" t="s">
        <v>246</v>
      </c>
      <c r="H19" s="18" t="s">
        <v>18</v>
      </c>
      <c r="I19" s="18">
        <v>1</v>
      </c>
      <c r="J19" s="18">
        <v>1</v>
      </c>
      <c r="K19" s="18" t="s">
        <v>140</v>
      </c>
      <c r="L19" s="18" t="s">
        <v>671</v>
      </c>
      <c r="M19" s="23" t="str">
        <f t="shared" ref="M19:M20" si="10">G19</f>
        <v>7F</v>
      </c>
      <c r="N19" s="18">
        <v>0</v>
      </c>
      <c r="O19" s="19">
        <v>0</v>
      </c>
      <c r="P19" s="19">
        <v>0</v>
      </c>
      <c r="Q19" s="18" t="str">
        <f t="shared" si="2"/>
        <v>45</v>
      </c>
      <c r="R19" s="18" t="s">
        <v>25</v>
      </c>
      <c r="S19" s="16">
        <f t="shared" si="0"/>
        <v>13</v>
      </c>
      <c r="T19" s="16" t="str">
        <f t="shared" si="3"/>
        <v>7B01010DC67F0000000000457D</v>
      </c>
      <c r="U19" s="79">
        <v>18</v>
      </c>
      <c r="V19" s="21"/>
      <c r="W19" s="18" t="str">
        <f t="shared" si="4"/>
        <v>00</v>
      </c>
      <c r="X19" s="18">
        <f t="shared" si="5"/>
        <v>0</v>
      </c>
      <c r="Y19" s="20"/>
      <c r="Z19" s="21"/>
    </row>
    <row r="20" spans="1:26" ht="20.25" customHeight="1">
      <c r="A20" s="27"/>
      <c r="B20" s="159"/>
      <c r="C20" s="166"/>
      <c r="D20" s="104"/>
      <c r="E20" s="16">
        <v>3</v>
      </c>
      <c r="F20" s="101" t="str">
        <f t="shared" si="1"/>
        <v>255</v>
      </c>
      <c r="G20" s="22" t="s">
        <v>22</v>
      </c>
      <c r="H20" s="18" t="s">
        <v>18</v>
      </c>
      <c r="I20" s="18">
        <v>1</v>
      </c>
      <c r="J20" s="18">
        <v>1</v>
      </c>
      <c r="K20" s="18" t="s">
        <v>140</v>
      </c>
      <c r="L20" s="18" t="s">
        <v>671</v>
      </c>
      <c r="M20" s="23" t="str">
        <f t="shared" si="10"/>
        <v>FF</v>
      </c>
      <c r="N20" s="18">
        <v>0</v>
      </c>
      <c r="O20" s="19">
        <v>0</v>
      </c>
      <c r="P20" s="19">
        <v>0</v>
      </c>
      <c r="Q20" s="18" t="str">
        <f t="shared" si="2"/>
        <v>45</v>
      </c>
      <c r="R20" s="18" t="s">
        <v>25</v>
      </c>
      <c r="S20" s="16">
        <f t="shared" si="0"/>
        <v>13</v>
      </c>
      <c r="T20" s="16" t="str">
        <f t="shared" si="3"/>
        <v>7B01010DC6FF0000000000457D</v>
      </c>
      <c r="U20" s="79">
        <v>19</v>
      </c>
      <c r="V20" s="21"/>
      <c r="W20" s="18" t="str">
        <f t="shared" si="4"/>
        <v>00</v>
      </c>
      <c r="X20" s="18">
        <f t="shared" si="5"/>
        <v>0</v>
      </c>
      <c r="Y20" s="20"/>
      <c r="Z20" s="21"/>
    </row>
    <row r="21" spans="1:26" ht="20.25" customHeight="1">
      <c r="A21" s="27"/>
      <c r="B21" s="157">
        <v>6</v>
      </c>
      <c r="C21" s="105" t="s">
        <v>65</v>
      </c>
      <c r="D21" s="104" t="s">
        <v>717</v>
      </c>
      <c r="E21" s="16">
        <v>1</v>
      </c>
      <c r="F21" s="101" t="str">
        <f t="shared" ref="F21:F23" si="11">TEXT(HEX2DEC(G21),"000")</f>
        <v>000</v>
      </c>
      <c r="G21" s="22">
        <v>0</v>
      </c>
      <c r="H21" s="18" t="s">
        <v>18</v>
      </c>
      <c r="I21" s="18">
        <v>1</v>
      </c>
      <c r="J21" s="18">
        <v>1</v>
      </c>
      <c r="K21" s="18" t="s">
        <v>140</v>
      </c>
      <c r="L21" s="18" t="s">
        <v>671</v>
      </c>
      <c r="M21" s="18">
        <v>1</v>
      </c>
      <c r="N21" s="23">
        <f>G21</f>
        <v>0</v>
      </c>
      <c r="O21" s="19">
        <v>0</v>
      </c>
      <c r="P21" s="19">
        <v>0</v>
      </c>
      <c r="Q21" s="18" t="str">
        <f t="shared" si="2"/>
        <v>51</v>
      </c>
      <c r="R21" s="18" t="s">
        <v>25</v>
      </c>
      <c r="S21" s="16">
        <f t="shared" si="0"/>
        <v>13</v>
      </c>
      <c r="T21" s="16" t="str">
        <f t="shared" si="3"/>
        <v>7B01010DC6010000000000517D</v>
      </c>
      <c r="U21" s="79">
        <v>20</v>
      </c>
      <c r="V21" s="21"/>
      <c r="W21" s="18" t="str">
        <f t="shared" si="4"/>
        <v>00</v>
      </c>
      <c r="X21" s="18">
        <f t="shared" si="5"/>
        <v>0</v>
      </c>
      <c r="Y21" s="20"/>
      <c r="Z21" s="21"/>
    </row>
    <row r="22" spans="1:26" ht="20.25" customHeight="1">
      <c r="A22" s="27"/>
      <c r="B22" s="158"/>
      <c r="C22" s="165" t="s">
        <v>667</v>
      </c>
      <c r="D22" s="104"/>
      <c r="E22" s="16">
        <v>2</v>
      </c>
      <c r="F22" s="101" t="str">
        <f t="shared" si="11"/>
        <v>001</v>
      </c>
      <c r="G22" s="22">
        <v>1</v>
      </c>
      <c r="H22" s="18" t="s">
        <v>18</v>
      </c>
      <c r="I22" s="18">
        <v>1</v>
      </c>
      <c r="J22" s="18">
        <v>1</v>
      </c>
      <c r="K22" s="18" t="s">
        <v>140</v>
      </c>
      <c r="L22" s="18" t="s">
        <v>671</v>
      </c>
      <c r="M22" s="18">
        <v>1</v>
      </c>
      <c r="N22" s="23">
        <f t="shared" ref="N22:N23" si="12">G22</f>
        <v>1</v>
      </c>
      <c r="O22" s="19">
        <v>0</v>
      </c>
      <c r="P22" s="19">
        <v>0</v>
      </c>
      <c r="Q22" s="18" t="str">
        <f t="shared" si="2"/>
        <v>50</v>
      </c>
      <c r="R22" s="18" t="s">
        <v>25</v>
      </c>
      <c r="S22" s="16">
        <f t="shared" si="0"/>
        <v>13</v>
      </c>
      <c r="T22" s="16" t="str">
        <f t="shared" si="3"/>
        <v>7B01010DC6010100000000507D</v>
      </c>
      <c r="U22" s="79">
        <v>21</v>
      </c>
      <c r="V22" s="21"/>
      <c r="W22" s="18" t="str">
        <f t="shared" si="4"/>
        <v>00</v>
      </c>
      <c r="X22" s="18">
        <f t="shared" si="5"/>
        <v>0</v>
      </c>
      <c r="Y22" s="20"/>
      <c r="Z22" s="21"/>
    </row>
    <row r="23" spans="1:26" ht="20.25" customHeight="1">
      <c r="A23" s="27"/>
      <c r="B23" s="159"/>
      <c r="C23" s="166"/>
      <c r="D23" s="104"/>
      <c r="E23" s="16">
        <v>3</v>
      </c>
      <c r="F23" s="101" t="str">
        <f t="shared" si="11"/>
        <v>020</v>
      </c>
      <c r="G23" s="22">
        <v>14</v>
      </c>
      <c r="H23" s="18" t="s">
        <v>18</v>
      </c>
      <c r="I23" s="18">
        <v>1</v>
      </c>
      <c r="J23" s="18">
        <v>1</v>
      </c>
      <c r="K23" s="18" t="s">
        <v>140</v>
      </c>
      <c r="L23" s="18" t="s">
        <v>671</v>
      </c>
      <c r="M23" s="18">
        <v>1</v>
      </c>
      <c r="N23" s="23">
        <f t="shared" si="12"/>
        <v>14</v>
      </c>
      <c r="O23" s="19">
        <v>0</v>
      </c>
      <c r="P23" s="19">
        <v>0</v>
      </c>
      <c r="Q23" s="18" t="str">
        <f t="shared" si="2"/>
        <v>45</v>
      </c>
      <c r="R23" s="18" t="s">
        <v>25</v>
      </c>
      <c r="S23" s="16">
        <f t="shared" si="0"/>
        <v>13</v>
      </c>
      <c r="T23" s="16" t="str">
        <f t="shared" si="3"/>
        <v>7B01010DC6011400000000457D</v>
      </c>
      <c r="U23" s="79">
        <v>22</v>
      </c>
      <c r="V23" s="21"/>
      <c r="W23" s="18" t="str">
        <f t="shared" si="4"/>
        <v>00</v>
      </c>
      <c r="X23" s="18">
        <f t="shared" si="5"/>
        <v>0</v>
      </c>
      <c r="Y23" s="20"/>
      <c r="Z23" s="21"/>
    </row>
    <row r="24" spans="1:26" ht="20.25" customHeight="1">
      <c r="A24" s="27"/>
      <c r="B24" s="157">
        <v>7</v>
      </c>
      <c r="C24" s="105" t="s">
        <v>668</v>
      </c>
      <c r="D24" s="104" t="s">
        <v>718</v>
      </c>
      <c r="E24" s="16">
        <v>1</v>
      </c>
      <c r="F24" s="101" t="str">
        <f>TEXT(HEX2DEC(G24),"00000")</f>
        <v>00000</v>
      </c>
      <c r="G24" s="25">
        <v>0</v>
      </c>
      <c r="H24" s="18" t="s">
        <v>18</v>
      </c>
      <c r="I24" s="18">
        <v>1</v>
      </c>
      <c r="J24" s="18">
        <v>1</v>
      </c>
      <c r="K24" s="18" t="s">
        <v>140</v>
      </c>
      <c r="L24" s="18" t="s">
        <v>671</v>
      </c>
      <c r="M24" s="18">
        <v>1</v>
      </c>
      <c r="N24" s="18">
        <v>0</v>
      </c>
      <c r="O24" s="26">
        <f>G24</f>
        <v>0</v>
      </c>
      <c r="P24" s="19">
        <v>0</v>
      </c>
      <c r="Q24" s="18" t="str">
        <f t="shared" si="2"/>
        <v>51</v>
      </c>
      <c r="R24" s="18" t="s">
        <v>25</v>
      </c>
      <c r="S24" s="16">
        <f t="shared" si="0"/>
        <v>13</v>
      </c>
      <c r="T24" s="16" t="str">
        <f t="shared" si="3"/>
        <v>7B01010DC6010000000000517D</v>
      </c>
      <c r="U24" s="79">
        <v>23</v>
      </c>
      <c r="V24" s="21"/>
      <c r="W24" s="18" t="str">
        <f t="shared" si="4"/>
        <v>00</v>
      </c>
      <c r="X24" s="18">
        <f t="shared" si="5"/>
        <v>0</v>
      </c>
      <c r="Y24" s="20"/>
      <c r="Z24" s="21"/>
    </row>
    <row r="25" spans="1:26" ht="20.25" customHeight="1">
      <c r="A25" s="27"/>
      <c r="B25" s="158"/>
      <c r="C25" s="165" t="s">
        <v>669</v>
      </c>
      <c r="D25" s="104"/>
      <c r="E25" s="16">
        <v>2</v>
      </c>
      <c r="F25" s="101" t="str">
        <f t="shared" ref="F25:F29" si="13">TEXT(HEX2DEC(G25),"00000")</f>
        <v>00127</v>
      </c>
      <c r="G25" s="25" t="s">
        <v>526</v>
      </c>
      <c r="H25" s="18" t="s">
        <v>18</v>
      </c>
      <c r="I25" s="18">
        <v>1</v>
      </c>
      <c r="J25" s="18">
        <v>1</v>
      </c>
      <c r="K25" s="18" t="s">
        <v>140</v>
      </c>
      <c r="L25" s="18" t="s">
        <v>671</v>
      </c>
      <c r="M25" s="18">
        <v>1</v>
      </c>
      <c r="N25" s="18">
        <v>0</v>
      </c>
      <c r="O25" s="26" t="str">
        <f t="shared" ref="O25:O26" si="14">G25</f>
        <v>007F</v>
      </c>
      <c r="P25" s="19">
        <v>0</v>
      </c>
      <c r="Q25" s="18" t="str">
        <f t="shared" si="2"/>
        <v>50</v>
      </c>
      <c r="R25" s="18" t="s">
        <v>25</v>
      </c>
      <c r="S25" s="16">
        <f t="shared" si="0"/>
        <v>13</v>
      </c>
      <c r="T25" s="16" t="str">
        <f t="shared" si="3"/>
        <v>7B01010DC60100007F0000507D</v>
      </c>
      <c r="U25" s="79">
        <v>24</v>
      </c>
      <c r="V25" s="21"/>
      <c r="W25" s="18" t="str">
        <f t="shared" si="4"/>
        <v>00</v>
      </c>
      <c r="X25" s="18">
        <f t="shared" si="5"/>
        <v>0</v>
      </c>
      <c r="Y25" s="20"/>
      <c r="Z25" s="21"/>
    </row>
    <row r="26" spans="1:26" ht="20.25" customHeight="1">
      <c r="A26" s="27"/>
      <c r="B26" s="159"/>
      <c r="C26" s="166"/>
      <c r="D26" s="104"/>
      <c r="E26" s="16">
        <v>3</v>
      </c>
      <c r="F26" s="101" t="str">
        <f t="shared" si="13"/>
        <v>00255</v>
      </c>
      <c r="G26" s="25" t="s">
        <v>231</v>
      </c>
      <c r="H26" s="18" t="s">
        <v>18</v>
      </c>
      <c r="I26" s="18">
        <v>1</v>
      </c>
      <c r="J26" s="18">
        <v>1</v>
      </c>
      <c r="K26" s="18" t="s">
        <v>140</v>
      </c>
      <c r="L26" s="18" t="s">
        <v>671</v>
      </c>
      <c r="M26" s="18">
        <v>1</v>
      </c>
      <c r="N26" s="18">
        <v>0</v>
      </c>
      <c r="O26" s="26" t="str">
        <f t="shared" si="14"/>
        <v>00FF</v>
      </c>
      <c r="P26" s="19">
        <v>0</v>
      </c>
      <c r="Q26" s="18" t="str">
        <f t="shared" si="2"/>
        <v>50</v>
      </c>
      <c r="R26" s="18" t="s">
        <v>25</v>
      </c>
      <c r="S26" s="16">
        <f t="shared" si="0"/>
        <v>13</v>
      </c>
      <c r="T26" s="16" t="str">
        <f t="shared" si="3"/>
        <v>7B01010DC6010000FF0000507D</v>
      </c>
      <c r="U26" s="79">
        <v>25</v>
      </c>
      <c r="V26" s="21"/>
      <c r="W26" s="18" t="str">
        <f t="shared" si="4"/>
        <v>00</v>
      </c>
      <c r="X26" s="18">
        <f t="shared" si="5"/>
        <v>0</v>
      </c>
      <c r="Y26" s="20"/>
      <c r="Z26" s="21"/>
    </row>
    <row r="27" spans="1:26" ht="20.25" customHeight="1">
      <c r="A27" s="27"/>
      <c r="B27" s="157">
        <v>9</v>
      </c>
      <c r="C27" s="105" t="s">
        <v>670</v>
      </c>
      <c r="D27" s="104" t="s">
        <v>719</v>
      </c>
      <c r="E27" s="16">
        <v>1</v>
      </c>
      <c r="F27" s="101" t="str">
        <f t="shared" si="13"/>
        <v>00000</v>
      </c>
      <c r="G27" s="25">
        <v>0</v>
      </c>
      <c r="H27" s="18" t="s">
        <v>18</v>
      </c>
      <c r="I27" s="18">
        <v>1</v>
      </c>
      <c r="J27" s="18">
        <v>1</v>
      </c>
      <c r="K27" s="18" t="s">
        <v>140</v>
      </c>
      <c r="L27" s="18" t="s">
        <v>671</v>
      </c>
      <c r="M27" s="18">
        <v>1</v>
      </c>
      <c r="N27" s="18">
        <v>0</v>
      </c>
      <c r="O27" s="19">
        <v>0</v>
      </c>
      <c r="P27" s="26">
        <f>G27</f>
        <v>0</v>
      </c>
      <c r="Q27" s="18" t="str">
        <f t="shared" si="2"/>
        <v>51</v>
      </c>
      <c r="R27" s="18" t="s">
        <v>25</v>
      </c>
      <c r="S27" s="16">
        <f t="shared" si="0"/>
        <v>13</v>
      </c>
      <c r="T27" s="16" t="str">
        <f t="shared" si="3"/>
        <v>7B01010DC6010000000000517D</v>
      </c>
      <c r="U27" s="79">
        <v>26</v>
      </c>
      <c r="V27" s="21"/>
      <c r="W27" s="18" t="str">
        <f t="shared" si="4"/>
        <v>00</v>
      </c>
      <c r="X27" s="18">
        <f t="shared" si="5"/>
        <v>0</v>
      </c>
      <c r="Y27" s="20"/>
      <c r="Z27" s="21"/>
    </row>
    <row r="28" spans="1:26" ht="20.25" customHeight="1">
      <c r="A28" s="27"/>
      <c r="B28" s="158"/>
      <c r="C28" s="165" t="s">
        <v>753</v>
      </c>
      <c r="D28" s="104"/>
      <c r="E28" s="16">
        <v>2</v>
      </c>
      <c r="F28" s="101" t="str">
        <f t="shared" si="13"/>
        <v>00127</v>
      </c>
      <c r="G28" s="25" t="s">
        <v>526</v>
      </c>
      <c r="H28" s="18" t="s">
        <v>18</v>
      </c>
      <c r="I28" s="18">
        <v>1</v>
      </c>
      <c r="J28" s="18">
        <v>1</v>
      </c>
      <c r="K28" s="18" t="s">
        <v>140</v>
      </c>
      <c r="L28" s="18" t="s">
        <v>671</v>
      </c>
      <c r="M28" s="18">
        <v>1</v>
      </c>
      <c r="N28" s="18">
        <v>0</v>
      </c>
      <c r="O28" s="19">
        <v>0</v>
      </c>
      <c r="P28" s="26" t="str">
        <f t="shared" ref="P28:P29" si="15">G28</f>
        <v>007F</v>
      </c>
      <c r="Q28" s="18" t="str">
        <f t="shared" si="2"/>
        <v>50</v>
      </c>
      <c r="R28" s="18" t="s">
        <v>25</v>
      </c>
      <c r="S28" s="16">
        <f t="shared" si="0"/>
        <v>13</v>
      </c>
      <c r="T28" s="16" t="str">
        <f t="shared" si="3"/>
        <v>7B01010DC601000000007F507D</v>
      </c>
      <c r="U28" s="79">
        <v>27</v>
      </c>
      <c r="V28" s="21"/>
      <c r="W28" s="18" t="str">
        <f t="shared" si="4"/>
        <v>00</v>
      </c>
      <c r="X28" s="18">
        <f t="shared" si="5"/>
        <v>0</v>
      </c>
      <c r="Y28" s="20"/>
      <c r="Z28" s="21"/>
    </row>
    <row r="29" spans="1:26" ht="20.25" customHeight="1">
      <c r="A29" s="27"/>
      <c r="B29" s="159"/>
      <c r="C29" s="166"/>
      <c r="D29" s="104"/>
      <c r="E29" s="16">
        <v>3</v>
      </c>
      <c r="F29" s="101" t="str">
        <f t="shared" si="13"/>
        <v>65534</v>
      </c>
      <c r="G29" s="25" t="s">
        <v>714</v>
      </c>
      <c r="H29" s="18" t="s">
        <v>18</v>
      </c>
      <c r="I29" s="18">
        <v>1</v>
      </c>
      <c r="J29" s="18">
        <v>1</v>
      </c>
      <c r="K29" s="18" t="s">
        <v>140</v>
      </c>
      <c r="L29" s="18" t="s">
        <v>671</v>
      </c>
      <c r="M29" s="18">
        <v>1</v>
      </c>
      <c r="N29" s="18">
        <v>0</v>
      </c>
      <c r="O29" s="19">
        <v>0</v>
      </c>
      <c r="P29" s="26" t="str">
        <f t="shared" si="15"/>
        <v>FFFE</v>
      </c>
      <c r="Q29" s="18" t="str">
        <f t="shared" si="2"/>
        <v>45</v>
      </c>
      <c r="R29" s="18" t="s">
        <v>25</v>
      </c>
      <c r="S29" s="16">
        <f t="shared" si="0"/>
        <v>13</v>
      </c>
      <c r="T29" s="16" t="str">
        <f t="shared" si="3"/>
        <v>7B01010DC601000000FFFE457D</v>
      </c>
      <c r="U29" s="79">
        <v>28</v>
      </c>
      <c r="V29" s="21"/>
      <c r="W29" s="18" t="str">
        <f t="shared" si="4"/>
        <v>00</v>
      </c>
      <c r="X29" s="18">
        <f t="shared" si="5"/>
        <v>0</v>
      </c>
      <c r="Y29" s="20"/>
      <c r="Z29" s="21"/>
    </row>
    <row r="30" spans="1:26" ht="20.25" customHeight="1">
      <c r="A30" s="27"/>
      <c r="B30" s="157">
        <v>11</v>
      </c>
      <c r="C30" s="105" t="s">
        <v>258</v>
      </c>
      <c r="D30" s="104" t="s">
        <v>204</v>
      </c>
      <c r="E30" s="16">
        <v>1</v>
      </c>
      <c r="F30" s="101" t="str">
        <f t="shared" si="1"/>
        <v>000</v>
      </c>
      <c r="G30" s="22">
        <v>0</v>
      </c>
      <c r="H30" s="18" t="s">
        <v>18</v>
      </c>
      <c r="I30" s="18">
        <v>1</v>
      </c>
      <c r="J30" s="18">
        <v>1</v>
      </c>
      <c r="K30" s="18" t="s">
        <v>140</v>
      </c>
      <c r="L30" s="18" t="s">
        <v>671</v>
      </c>
      <c r="M30" s="18">
        <v>1</v>
      </c>
      <c r="N30" s="18">
        <v>0</v>
      </c>
      <c r="O30" s="19">
        <v>0</v>
      </c>
      <c r="P30" s="19">
        <v>0</v>
      </c>
      <c r="Q30" s="23">
        <f>G30</f>
        <v>0</v>
      </c>
      <c r="R30" s="18" t="s">
        <v>25</v>
      </c>
      <c r="S30" s="16">
        <f t="shared" si="0"/>
        <v>13</v>
      </c>
      <c r="T30" s="16" t="str">
        <f t="shared" si="3"/>
        <v>7B01010DC6010000000000007D</v>
      </c>
      <c r="U30" s="79">
        <v>29</v>
      </c>
      <c r="V30" s="21"/>
      <c r="W30" s="18" t="str">
        <f t="shared" si="4"/>
        <v>00</v>
      </c>
      <c r="X30" s="18">
        <f t="shared" si="5"/>
        <v>0</v>
      </c>
      <c r="Y30" s="20"/>
      <c r="Z30" s="21"/>
    </row>
    <row r="31" spans="1:26" ht="20.25" customHeight="1">
      <c r="A31" s="27"/>
      <c r="B31" s="158"/>
      <c r="C31" s="163" t="s">
        <v>721</v>
      </c>
      <c r="D31" s="104"/>
      <c r="E31" s="16">
        <v>2</v>
      </c>
      <c r="F31" s="101" t="str">
        <f t="shared" si="1"/>
        <v>127</v>
      </c>
      <c r="G31" s="22" t="s">
        <v>246</v>
      </c>
      <c r="H31" s="18" t="s">
        <v>18</v>
      </c>
      <c r="I31" s="18">
        <v>1</v>
      </c>
      <c r="J31" s="18">
        <v>1</v>
      </c>
      <c r="K31" s="18" t="s">
        <v>140</v>
      </c>
      <c r="L31" s="18" t="s">
        <v>671</v>
      </c>
      <c r="M31" s="18">
        <v>1</v>
      </c>
      <c r="N31" s="18">
        <v>0</v>
      </c>
      <c r="O31" s="19">
        <v>0</v>
      </c>
      <c r="P31" s="19">
        <v>0</v>
      </c>
      <c r="Q31" s="23" t="str">
        <f t="shared" ref="Q31:Q32" si="16">G31</f>
        <v>7F</v>
      </c>
      <c r="R31" s="18" t="s">
        <v>25</v>
      </c>
      <c r="S31" s="16">
        <f t="shared" si="0"/>
        <v>13</v>
      </c>
      <c r="T31" s="16" t="str">
        <f t="shared" si="3"/>
        <v>7B01010DC60100000000007F7D</v>
      </c>
      <c r="U31" s="79">
        <v>30</v>
      </c>
      <c r="V31" s="21"/>
      <c r="W31" s="18" t="str">
        <f t="shared" si="4"/>
        <v>00</v>
      </c>
      <c r="X31" s="18">
        <f t="shared" si="5"/>
        <v>0</v>
      </c>
      <c r="Y31" s="20"/>
      <c r="Z31" s="21"/>
    </row>
    <row r="32" spans="1:26" ht="20.25" customHeight="1">
      <c r="A32" s="27"/>
      <c r="B32" s="159"/>
      <c r="C32" s="164"/>
      <c r="D32" s="104"/>
      <c r="E32" s="16">
        <v>3</v>
      </c>
      <c r="F32" s="101" t="str">
        <f t="shared" si="1"/>
        <v>255</v>
      </c>
      <c r="G32" s="22" t="s">
        <v>22</v>
      </c>
      <c r="H32" s="18" t="s">
        <v>18</v>
      </c>
      <c r="I32" s="18">
        <v>1</v>
      </c>
      <c r="J32" s="18">
        <v>1</v>
      </c>
      <c r="K32" s="18" t="s">
        <v>140</v>
      </c>
      <c r="L32" s="18" t="s">
        <v>671</v>
      </c>
      <c r="M32" s="18">
        <v>1</v>
      </c>
      <c r="N32" s="18">
        <v>0</v>
      </c>
      <c r="O32" s="19">
        <v>0</v>
      </c>
      <c r="P32" s="19">
        <v>0</v>
      </c>
      <c r="Q32" s="23" t="str">
        <f t="shared" si="16"/>
        <v>FF</v>
      </c>
      <c r="R32" s="18" t="s">
        <v>25</v>
      </c>
      <c r="S32" s="16">
        <f t="shared" si="0"/>
        <v>13</v>
      </c>
      <c r="T32" s="16" t="str">
        <f t="shared" si="3"/>
        <v>7B01010DC6010000000000FF7D</v>
      </c>
      <c r="U32" s="79">
        <v>31</v>
      </c>
      <c r="V32" s="21"/>
      <c r="W32" s="18" t="str">
        <f t="shared" si="4"/>
        <v>00</v>
      </c>
      <c r="X32" s="18">
        <f t="shared" si="5"/>
        <v>0</v>
      </c>
      <c r="Y32" s="20"/>
      <c r="Z32" s="21"/>
    </row>
    <row r="33" spans="1:26" ht="20.25" customHeight="1">
      <c r="A33" s="27"/>
      <c r="B33" s="157">
        <v>12</v>
      </c>
      <c r="C33" s="105" t="s">
        <v>12</v>
      </c>
      <c r="D33" s="104" t="s">
        <v>2</v>
      </c>
      <c r="E33" s="16">
        <v>1</v>
      </c>
      <c r="F33" s="101" t="str">
        <f t="shared" si="1"/>
        <v>000</v>
      </c>
      <c r="G33" s="22">
        <v>0</v>
      </c>
      <c r="H33" s="18" t="s">
        <v>18</v>
      </c>
      <c r="I33" s="18">
        <v>1</v>
      </c>
      <c r="J33" s="18">
        <v>1</v>
      </c>
      <c r="K33" s="18" t="s">
        <v>140</v>
      </c>
      <c r="L33" s="18" t="s">
        <v>671</v>
      </c>
      <c r="M33" s="18">
        <v>1</v>
      </c>
      <c r="N33" s="18">
        <v>0</v>
      </c>
      <c r="O33" s="19">
        <v>0</v>
      </c>
      <c r="P33" s="19">
        <v>0</v>
      </c>
      <c r="Q33" s="18" t="str">
        <f t="shared" si="2"/>
        <v>51</v>
      </c>
      <c r="R33" s="23">
        <f>G33</f>
        <v>0</v>
      </c>
      <c r="S33" s="16">
        <f t="shared" si="0"/>
        <v>13</v>
      </c>
      <c r="T33" s="16" t="str">
        <f t="shared" si="3"/>
        <v>7B01010DC60100000000005100</v>
      </c>
      <c r="U33" s="79">
        <v>32</v>
      </c>
      <c r="V33" s="21"/>
      <c r="W33" s="18" t="str">
        <f t="shared" si="4"/>
        <v>00</v>
      </c>
      <c r="X33" s="18">
        <f t="shared" si="5"/>
        <v>0</v>
      </c>
      <c r="Y33" s="20"/>
      <c r="Z33" s="21"/>
    </row>
    <row r="34" spans="1:26" ht="20.25" customHeight="1">
      <c r="A34" s="27"/>
      <c r="B34" s="158"/>
      <c r="C34" s="167" t="s">
        <v>383</v>
      </c>
      <c r="D34" s="104"/>
      <c r="E34" s="16">
        <v>2</v>
      </c>
      <c r="F34" s="101" t="str">
        <f t="shared" si="1"/>
        <v>127</v>
      </c>
      <c r="G34" s="22" t="s">
        <v>246</v>
      </c>
      <c r="H34" s="18" t="s">
        <v>18</v>
      </c>
      <c r="I34" s="18">
        <v>1</v>
      </c>
      <c r="J34" s="18">
        <v>1</v>
      </c>
      <c r="K34" s="18" t="s">
        <v>140</v>
      </c>
      <c r="L34" s="18" t="s">
        <v>671</v>
      </c>
      <c r="M34" s="18">
        <v>1</v>
      </c>
      <c r="N34" s="18">
        <v>0</v>
      </c>
      <c r="O34" s="19">
        <v>0</v>
      </c>
      <c r="P34" s="19">
        <v>0</v>
      </c>
      <c r="Q34" s="18" t="str">
        <f t="shared" si="2"/>
        <v>51</v>
      </c>
      <c r="R34" s="23" t="str">
        <f t="shared" ref="R34:R35" si="17">G34</f>
        <v>7F</v>
      </c>
      <c r="S34" s="16">
        <f t="shared" si="0"/>
        <v>13</v>
      </c>
      <c r="T34" s="16" t="str">
        <f t="shared" si="3"/>
        <v>7B01010DC6010000000000517F</v>
      </c>
      <c r="U34" s="79">
        <v>33</v>
      </c>
      <c r="V34" s="21"/>
      <c r="W34" s="18" t="str">
        <f t="shared" si="4"/>
        <v>00</v>
      </c>
      <c r="X34" s="18">
        <f t="shared" si="5"/>
        <v>0</v>
      </c>
      <c r="Y34" s="20"/>
      <c r="Z34" s="21"/>
    </row>
    <row r="35" spans="1:26" ht="20.25" customHeight="1">
      <c r="A35" s="27"/>
      <c r="B35" s="159"/>
      <c r="C35" s="168"/>
      <c r="D35" s="104"/>
      <c r="E35" s="16">
        <v>3</v>
      </c>
      <c r="F35" s="101" t="str">
        <f t="shared" si="1"/>
        <v>255</v>
      </c>
      <c r="G35" s="22" t="s">
        <v>22</v>
      </c>
      <c r="H35" s="18" t="s">
        <v>18</v>
      </c>
      <c r="I35" s="18">
        <v>1</v>
      </c>
      <c r="J35" s="18">
        <v>1</v>
      </c>
      <c r="K35" s="18" t="s">
        <v>140</v>
      </c>
      <c r="L35" s="18" t="s">
        <v>671</v>
      </c>
      <c r="M35" s="18">
        <v>1</v>
      </c>
      <c r="N35" s="18">
        <v>0</v>
      </c>
      <c r="O35" s="19">
        <v>0</v>
      </c>
      <c r="P35" s="19">
        <v>0</v>
      </c>
      <c r="Q35" s="18" t="str">
        <f t="shared" si="2"/>
        <v>51</v>
      </c>
      <c r="R35" s="23" t="str">
        <f t="shared" si="17"/>
        <v>FF</v>
      </c>
      <c r="S35" s="16">
        <f t="shared" si="0"/>
        <v>13</v>
      </c>
      <c r="T35" s="16" t="str">
        <f t="shared" si="3"/>
        <v>7B01010DC601000000000051FF</v>
      </c>
      <c r="U35" s="79">
        <v>34</v>
      </c>
      <c r="V35" s="21"/>
      <c r="W35" s="18" t="str">
        <f t="shared" si="4"/>
        <v>00</v>
      </c>
      <c r="X35" s="18">
        <f t="shared" si="5"/>
        <v>0</v>
      </c>
      <c r="Y35" s="20"/>
      <c r="Z35" s="21"/>
    </row>
    <row r="36" spans="1:26">
      <c r="A36" s="71"/>
      <c r="B36" s="91"/>
      <c r="C36" s="106"/>
      <c r="D36" s="107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5"/>
      <c r="W36" s="76"/>
      <c r="X36" s="76"/>
      <c r="Y36" s="76"/>
      <c r="Z36" s="75"/>
    </row>
  </sheetData>
  <sheetProtection algorithmName="SHA-512" hashValue="l8E03530W5MKGvaGTY6+2dSnW0GJB7jbGErWjv7GdXFeBhe3eVXK2GSFMZ9k/cV74z2bVz5Dxtvmu27y8u16kg==" saltValue="GKW6KPFBhfM4ki3G0eUu+w==" spinCount="100000" sheet="1" objects="1" scenarios="1"/>
  <mergeCells count="22">
    <mergeCell ref="B3:B5"/>
    <mergeCell ref="C4:C5"/>
    <mergeCell ref="B6:B8"/>
    <mergeCell ref="C7:C8"/>
    <mergeCell ref="B9:B11"/>
    <mergeCell ref="C10:C11"/>
    <mergeCell ref="B12:B14"/>
    <mergeCell ref="C13:C14"/>
    <mergeCell ref="B15:B17"/>
    <mergeCell ref="C16:C17"/>
    <mergeCell ref="B18:B20"/>
    <mergeCell ref="C19:C20"/>
    <mergeCell ref="B33:B35"/>
    <mergeCell ref="C34:C35"/>
    <mergeCell ref="B21:B23"/>
    <mergeCell ref="C22:C23"/>
    <mergeCell ref="B24:B26"/>
    <mergeCell ref="C25:C26"/>
    <mergeCell ref="B27:B29"/>
    <mergeCell ref="C28:C29"/>
    <mergeCell ref="B30:B32"/>
    <mergeCell ref="C31:C32"/>
  </mergeCells>
  <phoneticPr fontId="1" type="noConversion"/>
  <conditionalFormatting sqref="U2:U35">
    <cfRule type="duplicateValues" dxfId="0" priority="1"/>
  </conditionalFormatting>
  <dataValidations count="2">
    <dataValidation type="list" allowBlank="1" showInputMessage="1" showErrorMessage="1" sqref="Y2:Y35" xr:uid="{B1D57AEA-A14E-4180-AF58-E198C2AB0478}">
      <formula1>Res</formula1>
    </dataValidation>
    <dataValidation type="whole" allowBlank="1" showInputMessage="1" showErrorMessage="1" sqref="U2:U35" xr:uid="{08AFEA7E-3029-49F2-A4F7-3C1286949C3E}">
      <formula1>1</formula1>
      <formula2>300</formula2>
    </dataValidation>
  </dataValidations>
  <pageMargins left="0.17" right="0.17" top="0.41" bottom="0.41" header="0.3" footer="0.3"/>
  <pageSetup paperSize="9" scale="25" fitToHeight="0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F0FA3-BEA5-4970-85E2-E771B8BE5899}">
  <sheetPr codeName="Sheet33"/>
  <dimension ref="A1:F2"/>
  <sheetViews>
    <sheetView workbookViewId="0"/>
  </sheetViews>
  <sheetFormatPr defaultRowHeight="17.25"/>
  <cols>
    <col min="1" max="1" width="9" style="15"/>
    <col min="2" max="2" width="86.25" style="15" customWidth="1"/>
    <col min="3" max="3" width="13.875" style="15" customWidth="1"/>
    <col min="4" max="4" width="21.625" style="15" customWidth="1"/>
    <col min="5" max="5" width="12.5" style="15" customWidth="1"/>
    <col min="6" max="6" width="41" style="15" customWidth="1"/>
    <col min="7" max="16384" width="9" style="1"/>
  </cols>
  <sheetData>
    <row r="1" spans="1:6">
      <c r="A1" s="58" t="s">
        <v>55</v>
      </c>
      <c r="B1" s="13" t="s">
        <v>56</v>
      </c>
      <c r="C1" s="13" t="s">
        <v>57</v>
      </c>
      <c r="D1" s="13" t="s">
        <v>58</v>
      </c>
      <c r="E1" s="13" t="s">
        <v>59</v>
      </c>
      <c r="F1" s="13" t="s">
        <v>60</v>
      </c>
    </row>
    <row r="2" spans="1:6" s="2" customFormat="1">
      <c r="A2" s="14"/>
      <c r="B2" s="14"/>
      <c r="C2" s="14"/>
      <c r="D2" s="14"/>
      <c r="E2" s="14"/>
      <c r="F2" s="14"/>
    </row>
  </sheetData>
  <phoneticPr fontId="1" type="noConversion"/>
  <hyperlinks>
    <hyperlink ref="A1" location="Header!A1" display="No." xr:uid="{E11C5785-A6EC-42F7-964F-7996E60B494D}"/>
  </hyperlinks>
  <pageMargins left="0.7" right="0.7" top="0.75" bottom="0.75" header="0.3" footer="0.3"/>
  <pageSetup paperSize="9"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57E28-9479-40EB-8AF5-3D04C68EF147}">
  <sheetPr codeName="Sheet34"/>
  <dimension ref="A1:D5"/>
  <sheetViews>
    <sheetView workbookViewId="0">
      <selection activeCell="D2" sqref="D2"/>
    </sheetView>
  </sheetViews>
  <sheetFormatPr defaultRowHeight="16.5"/>
  <cols>
    <col min="1" max="1" width="20.25" customWidth="1"/>
    <col min="2" max="2" width="10.125" customWidth="1"/>
  </cols>
  <sheetData>
    <row r="1" spans="1:4" s="1" customFormat="1">
      <c r="A1" s="1" t="s">
        <v>35</v>
      </c>
      <c r="C1" s="1" t="s">
        <v>722</v>
      </c>
      <c r="D1" s="1" t="s">
        <v>723</v>
      </c>
    </row>
    <row r="2" spans="1:4" s="1" customFormat="1">
      <c r="A2" s="11" t="s">
        <v>40</v>
      </c>
      <c r="C2" s="57" t="s">
        <v>40</v>
      </c>
    </row>
    <row r="3" spans="1:4" s="1" customFormat="1">
      <c r="A3" s="11" t="s">
        <v>37</v>
      </c>
      <c r="C3" s="57" t="s">
        <v>37</v>
      </c>
    </row>
    <row r="4" spans="1:4" s="1" customFormat="1">
      <c r="A4" s="11" t="s">
        <v>39</v>
      </c>
      <c r="C4" s="57" t="s">
        <v>39</v>
      </c>
    </row>
    <row r="5" spans="1:4" s="1" customFormat="1"/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36</vt:i4>
      </vt:variant>
      <vt:variant>
        <vt:lpstr>이름 지정된 범위</vt:lpstr>
      </vt:variant>
      <vt:variant>
        <vt:i4>35</vt:i4>
      </vt:variant>
    </vt:vector>
  </HeadingPairs>
  <TitlesOfParts>
    <vt:vector size="71" baseType="lpstr">
      <vt:lpstr>Header</vt:lpstr>
      <vt:lpstr>Online Check</vt:lpstr>
      <vt:lpstr>Read Card(No Card)</vt:lpstr>
      <vt:lpstr>Read Card(On Card)</vt:lpstr>
      <vt:lpstr>Write Card - Checkin</vt:lpstr>
      <vt:lpstr>Write Card - Pre-Checkin</vt:lpstr>
      <vt:lpstr>Write Card - Standby</vt:lpstr>
      <vt:lpstr>Write Card - OneTime</vt:lpstr>
      <vt:lpstr>Write Card - Emergency</vt:lpstr>
      <vt:lpstr>Write Card - Grand Master</vt:lpstr>
      <vt:lpstr>Write Card - Master</vt:lpstr>
      <vt:lpstr>Write Card - Maid</vt:lpstr>
      <vt:lpstr>Write Card - Minibar</vt:lpstr>
      <vt:lpstr>Write Card - Group</vt:lpstr>
      <vt:lpstr>Write Card - Reset</vt:lpstr>
      <vt:lpstr>Write Card - Time</vt:lpstr>
      <vt:lpstr>Write Card - Init</vt:lpstr>
      <vt:lpstr>Write Card - Parameter</vt:lpstr>
      <vt:lpstr>Write Card - Set Address</vt:lpstr>
      <vt:lpstr>Write Card - HandHeld</vt:lpstr>
      <vt:lpstr>Door) A1_Set Parameter</vt:lpstr>
      <vt:lpstr>Door) A5_Set Initializing</vt:lpstr>
      <vt:lpstr>Door) A6_SpecialArea</vt:lpstr>
      <vt:lpstr>Door) A8_Set Guest Time Slot</vt:lpstr>
      <vt:lpstr>Door) AA_Set Group Room</vt:lpstr>
      <vt:lpstr>Door) AB_Set Group Security</vt:lpstr>
      <vt:lpstr>Door) AC_Extend Check-Out Date</vt:lpstr>
      <vt:lpstr>Door) B3_Set Current Time</vt:lpstr>
      <vt:lpstr>Door) C0_On-Line Check</vt:lpstr>
      <vt:lpstr>Door) C1_Reader Information</vt:lpstr>
      <vt:lpstr>Door) C3_ReaderEvent</vt:lpstr>
      <vt:lpstr>Door) C4_Request Current Time</vt:lpstr>
      <vt:lpstr>Door) C5_Request Parameter</vt:lpstr>
      <vt:lpstr>Door) C6_Set Security Number</vt:lpstr>
      <vt:lpstr>복합 시나리오</vt:lpstr>
      <vt:lpstr>Ref</vt:lpstr>
      <vt:lpstr>Res</vt:lpstr>
      <vt:lpstr>'Door) A1_Set Parameter'!Result</vt:lpstr>
      <vt:lpstr>'Door) A5_Set Initializing'!Result</vt:lpstr>
      <vt:lpstr>'Door) A6_SpecialArea'!Result</vt:lpstr>
      <vt:lpstr>'Door) A8_Set Guest Time Slot'!Result</vt:lpstr>
      <vt:lpstr>'Door) AA_Set Group Room'!Result</vt:lpstr>
      <vt:lpstr>'Door) AB_Set Group Security'!Result</vt:lpstr>
      <vt:lpstr>'Door) AC_Extend Check-Out Date'!Result</vt:lpstr>
      <vt:lpstr>'Door) B3_Set Current Time'!Result</vt:lpstr>
      <vt:lpstr>'Door) C0_On-Line Check'!Result</vt:lpstr>
      <vt:lpstr>'Door) C1_Reader Information'!Result</vt:lpstr>
      <vt:lpstr>'Door) C3_ReaderEvent'!Result</vt:lpstr>
      <vt:lpstr>'Door) C4_Request Current Time'!Result</vt:lpstr>
      <vt:lpstr>'Door) C5_Request Parameter'!Result</vt:lpstr>
      <vt:lpstr>'Door) C6_Set Security Number'!Result</vt:lpstr>
      <vt:lpstr>'Read Card(No Card)'!Result</vt:lpstr>
      <vt:lpstr>'Read Card(On Card)'!Result</vt:lpstr>
      <vt:lpstr>'Write Card - Checkin'!Result</vt:lpstr>
      <vt:lpstr>'Write Card - Emergency'!Result</vt:lpstr>
      <vt:lpstr>'Write Card - Grand Master'!Result</vt:lpstr>
      <vt:lpstr>'Write Card - Group'!Result</vt:lpstr>
      <vt:lpstr>'Write Card - HandHeld'!Result</vt:lpstr>
      <vt:lpstr>'Write Card - Init'!Result</vt:lpstr>
      <vt:lpstr>'Write Card - Maid'!Result</vt:lpstr>
      <vt:lpstr>'Write Card - Master'!Result</vt:lpstr>
      <vt:lpstr>'Write Card - Minibar'!Result</vt:lpstr>
      <vt:lpstr>'Write Card - OneTime'!Result</vt:lpstr>
      <vt:lpstr>'Write Card - Parameter'!Result</vt:lpstr>
      <vt:lpstr>'Write Card - Pre-Checkin'!Result</vt:lpstr>
      <vt:lpstr>'Write Card - Reset'!Result</vt:lpstr>
      <vt:lpstr>'Write Card - Set Address'!Result</vt:lpstr>
      <vt:lpstr>'Write Card - Standby'!Result</vt:lpstr>
      <vt:lpstr>'Write Card - Time'!Result</vt:lpstr>
      <vt:lpstr>Result</vt:lpstr>
      <vt:lpstr>결과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Anddy Hong</dc:creator>
  <cp:lastModifiedBy>JIH</cp:lastModifiedBy>
  <cp:lastPrinted>2020-04-28T11:40:28Z</cp:lastPrinted>
  <dcterms:created xsi:type="dcterms:W3CDTF">2020-04-27T03:17:47Z</dcterms:created>
  <dcterms:modified xsi:type="dcterms:W3CDTF">2022-08-05T08:20:52Z</dcterms:modified>
</cp:coreProperties>
</file>